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8535" windowWidth="37620" windowHeight="8595" tabRatio="743"/>
  </bookViews>
  <sheets>
    <sheet name="Inhalt" sheetId="2" r:id="rId1"/>
    <sheet name="01" sheetId="19" r:id="rId2"/>
    <sheet name="02" sheetId="59" r:id="rId3"/>
    <sheet name="03" sheetId="60" r:id="rId4"/>
    <sheet name="04" sheetId="44" r:id="rId5"/>
    <sheet name="1-01" sheetId="4" r:id="rId6"/>
    <sheet name="1-02" sheetId="5" r:id="rId7"/>
    <sheet name="1-03" sheetId="6" r:id="rId8"/>
    <sheet name="1-04" sheetId="7" r:id="rId9"/>
    <sheet name="1-05" sheetId="8" r:id="rId10"/>
    <sheet name="2-01" sheetId="61" r:id="rId11"/>
    <sheet name="2-02" sheetId="10" r:id="rId12"/>
    <sheet name="2-03" sheetId="62" r:id="rId13"/>
    <sheet name="2-04" sheetId="36" r:id="rId14"/>
    <sheet name="2-05" sheetId="46" r:id="rId15"/>
    <sheet name="2-06" sheetId="45" r:id="rId16"/>
    <sheet name="2-07" sheetId="63" r:id="rId17"/>
    <sheet name="3-01" sheetId="33" r:id="rId18"/>
    <sheet name="4-01" sheetId="12" r:id="rId19"/>
    <sheet name="4-02" sheetId="13" r:id="rId20"/>
    <sheet name="4-03" sheetId="50" r:id="rId21"/>
    <sheet name="4-04" sheetId="54" r:id="rId22"/>
    <sheet name="4-05" sheetId="15" r:id="rId23"/>
    <sheet name="4-06" sheetId="3" r:id="rId24"/>
    <sheet name="4-07" sheetId="16" r:id="rId25"/>
    <sheet name="5-01" sheetId="22" r:id="rId26"/>
    <sheet name="5-02" sheetId="29" r:id="rId27"/>
    <sheet name="5-03" sheetId="24" r:id="rId28"/>
    <sheet name="5-04a" sheetId="25" r:id="rId29"/>
    <sheet name="5-04b" sheetId="64" r:id="rId30"/>
    <sheet name="5-05" sheetId="26" r:id="rId31"/>
    <sheet name="5-06" sheetId="27" r:id="rId32"/>
  </sheets>
  <definedNames>
    <definedName name="_xlnm._FilterDatabase" localSheetId="5" hidden="1">'1-01'!$A$2:$F$76</definedName>
    <definedName name="_xlnm._FilterDatabase" localSheetId="26" hidden="1">'5-02'!$A$2:$M$13</definedName>
    <definedName name="_xlnm._FilterDatabase" localSheetId="27" hidden="1">'5-03'!$A$4:$O$786</definedName>
    <definedName name="_xlnm._FilterDatabase" localSheetId="28" hidden="1">'5-04a'!$B$3:$V$1993</definedName>
    <definedName name="_xlnm._FilterDatabase" localSheetId="29" hidden="1">'5-04b'!$A$2:$AO$1992</definedName>
    <definedName name="_xlnm._FilterDatabase" localSheetId="30" hidden="1">'5-05'!$A$3:$K$166</definedName>
    <definedName name="_xlnm._FilterDatabase" localSheetId="31" hidden="1">'5-06'!$A$2:$E$3545</definedName>
    <definedName name="_ftn1" localSheetId="20">'4-03'!$A$362</definedName>
    <definedName name="_ftn2" localSheetId="20">'4-03'!$A$363</definedName>
    <definedName name="_ftnref1" localSheetId="20">'4-03'!$B$61</definedName>
    <definedName name="_ftnref2" localSheetId="20">'4-03'!$A$351</definedName>
    <definedName name="_Ref237835275" localSheetId="8">'1-04'!#REF!</definedName>
    <definedName name="_Ref237835328" localSheetId="9">'1-05'!#REF!</definedName>
    <definedName name="_Ref237835586" localSheetId="6">'1-02'!#REF!</definedName>
    <definedName name="_Ref266090736" localSheetId="24">'4-07'!#REF!</definedName>
    <definedName name="_Ref287197911" localSheetId="17">'3-01'!#REF!</definedName>
    <definedName name="_Ref304972217" localSheetId="22">'4-05'!#REF!</definedName>
    <definedName name="_Ref304972280" localSheetId="19">'4-02'!#REF!</definedName>
    <definedName name="_Ref325537866" localSheetId="10">'2-01'!#REF!</definedName>
    <definedName name="_Ref325548513" localSheetId="7">'1-03'!#REF!</definedName>
    <definedName name="_Ref328649663" localSheetId="5">'1-01'!#REF!</definedName>
    <definedName name="_Ref329248563" localSheetId="11">'2-02'!#REF!</definedName>
    <definedName name="_Ref329248563" localSheetId="12">'2-03'!#REF!</definedName>
    <definedName name="_Ref329248563" localSheetId="13">'2-04'!#REF!</definedName>
    <definedName name="_Ref329248563" localSheetId="14">'2-05'!#REF!</definedName>
    <definedName name="_Ref329248563" localSheetId="15">'2-06'!#REF!</definedName>
    <definedName name="_Ref329248563" localSheetId="16">'2-07'!#REF!</definedName>
    <definedName name="_xlnm.Print_Area" localSheetId="29">'5-04b'!$A$1:$AB$1992</definedName>
    <definedName name="_xlnm.Print_Titles" localSheetId="3">'03'!$A:$F</definedName>
    <definedName name="_xlnm.Print_Titles" localSheetId="4">'04'!$A:$F</definedName>
    <definedName name="_xlnm.Print_Titles" localSheetId="20">'4-03'!$1:$3</definedName>
    <definedName name="_xlnm.Print_Titles" localSheetId="29">'5-04b'!$2:$2</definedName>
  </definedNames>
  <calcPr calcId="145621"/>
</workbook>
</file>

<file path=xl/calcChain.xml><?xml version="1.0" encoding="utf-8"?>
<calcChain xmlns="http://schemas.openxmlformats.org/spreadsheetml/2006/main">
  <c r="D45" i="62" l="1"/>
  <c r="D44" i="62" l="1"/>
  <c r="AJ1992" i="64" l="1"/>
  <c r="AJ1991" i="64"/>
  <c r="AJ1990" i="64"/>
  <c r="AJ1989" i="64"/>
  <c r="AJ1988" i="64"/>
  <c r="AJ1987" i="64"/>
  <c r="AJ1986" i="64"/>
  <c r="AJ1985" i="64"/>
  <c r="AJ1984" i="64"/>
  <c r="AJ1983" i="64"/>
  <c r="AJ1982" i="64"/>
  <c r="AJ1981" i="64"/>
  <c r="AJ1980" i="64"/>
  <c r="AJ1979" i="64"/>
  <c r="AJ1978" i="64"/>
  <c r="AJ1977" i="64"/>
  <c r="AJ1976" i="64"/>
  <c r="AJ1975" i="64"/>
  <c r="AJ1974" i="64"/>
  <c r="AJ1973" i="64"/>
  <c r="AJ1972" i="64"/>
  <c r="AJ1971" i="64"/>
  <c r="AJ1970" i="64"/>
  <c r="AJ1969" i="64"/>
  <c r="AJ1968" i="64"/>
  <c r="AJ1967" i="64"/>
  <c r="AJ1966" i="64"/>
  <c r="AJ1965" i="64"/>
  <c r="AJ1964" i="64"/>
  <c r="AJ1963" i="64"/>
  <c r="AJ1962" i="64"/>
  <c r="AJ1961" i="64"/>
  <c r="AJ1960" i="64"/>
  <c r="AJ1959" i="64"/>
  <c r="AJ1958" i="64"/>
  <c r="AJ1957" i="64"/>
  <c r="AJ1956" i="64"/>
  <c r="AJ1955" i="64"/>
  <c r="AJ1954" i="64"/>
  <c r="AJ1953" i="64"/>
  <c r="AJ1952" i="64"/>
  <c r="AJ1951" i="64"/>
  <c r="AJ1950" i="64"/>
  <c r="AJ1949" i="64"/>
  <c r="AJ1948" i="64"/>
  <c r="AJ1947" i="64"/>
  <c r="AJ1946" i="64"/>
  <c r="AJ1945" i="64"/>
  <c r="AJ1944" i="64"/>
  <c r="AJ1943" i="64"/>
  <c r="AJ1942" i="64"/>
  <c r="AJ1941" i="64"/>
  <c r="AJ1940" i="64"/>
  <c r="AJ1939" i="64"/>
  <c r="AJ1938" i="64"/>
  <c r="AJ1937" i="64"/>
  <c r="AJ1936" i="64"/>
  <c r="AJ1935" i="64"/>
  <c r="AJ1934" i="64"/>
  <c r="AJ1933" i="64"/>
  <c r="AJ1932" i="64"/>
  <c r="AJ1931" i="64"/>
  <c r="AJ1930" i="64"/>
  <c r="AJ1929" i="64"/>
  <c r="AJ1928" i="64"/>
  <c r="AJ1927" i="64"/>
  <c r="AJ1926" i="64"/>
  <c r="AJ1925" i="64"/>
  <c r="AJ1924" i="64"/>
  <c r="AJ1923" i="64"/>
  <c r="AJ1922" i="64"/>
  <c r="AJ1921" i="64"/>
  <c r="AJ1920" i="64"/>
  <c r="AJ1919" i="64"/>
  <c r="AJ1918" i="64"/>
  <c r="AJ1917" i="64"/>
  <c r="AJ1916" i="64"/>
  <c r="AJ1915" i="64"/>
  <c r="AJ1914" i="64"/>
  <c r="AJ1913" i="64"/>
  <c r="AJ1912" i="64"/>
  <c r="AJ1911" i="64"/>
  <c r="AJ1910" i="64"/>
  <c r="AJ1909" i="64"/>
  <c r="AJ1908" i="64"/>
  <c r="AJ1907" i="64"/>
  <c r="AJ1906" i="64"/>
  <c r="AJ1905" i="64"/>
  <c r="AJ1904" i="64"/>
  <c r="AJ1903" i="64"/>
  <c r="AJ1902" i="64"/>
  <c r="AJ1901" i="64"/>
  <c r="AJ1900" i="64"/>
  <c r="AJ1899" i="64"/>
  <c r="AJ1898" i="64"/>
  <c r="AJ1897" i="64"/>
  <c r="AJ1896" i="64"/>
  <c r="AJ1895" i="64"/>
  <c r="AJ1894" i="64"/>
  <c r="AJ1893" i="64"/>
  <c r="AJ1892" i="64"/>
  <c r="AJ1891" i="64"/>
  <c r="AJ1890" i="64"/>
  <c r="AJ1889" i="64"/>
  <c r="AJ1888" i="64"/>
  <c r="AJ1887" i="64"/>
  <c r="AJ1886" i="64"/>
  <c r="AJ1885" i="64"/>
  <c r="AJ1884" i="64"/>
  <c r="AJ1883" i="64"/>
  <c r="AJ1882" i="64"/>
  <c r="AJ1881" i="64"/>
  <c r="AJ1880" i="64"/>
  <c r="AJ1879" i="64"/>
  <c r="AJ1878" i="64"/>
  <c r="AJ1877" i="64"/>
  <c r="AJ1876" i="64"/>
  <c r="AJ1875" i="64"/>
  <c r="AJ1874" i="64"/>
  <c r="AJ1873" i="64"/>
  <c r="AJ1872" i="64"/>
  <c r="AJ1871" i="64"/>
  <c r="AJ1870" i="64"/>
  <c r="AJ1869" i="64"/>
  <c r="AJ1868" i="64"/>
  <c r="AJ1867" i="64"/>
  <c r="AJ1866" i="64"/>
  <c r="AJ1865" i="64"/>
  <c r="AJ1864" i="64"/>
  <c r="AJ1863" i="64"/>
  <c r="AJ1862" i="64"/>
  <c r="AJ1861" i="64"/>
  <c r="AJ1860" i="64"/>
  <c r="AJ1859" i="64"/>
  <c r="AJ1858" i="64"/>
  <c r="AJ1857" i="64"/>
  <c r="AJ1856" i="64"/>
  <c r="AJ1855" i="64"/>
  <c r="AJ1854" i="64"/>
  <c r="AJ1853" i="64"/>
  <c r="AJ1852" i="64"/>
  <c r="AJ1851" i="64"/>
  <c r="AJ1850" i="64"/>
  <c r="AJ1849" i="64"/>
  <c r="AJ1848" i="64"/>
  <c r="AJ1847" i="64"/>
  <c r="AJ1846" i="64"/>
  <c r="AJ1845" i="64"/>
  <c r="AJ1844" i="64"/>
  <c r="AJ1843" i="64"/>
  <c r="AJ1842" i="64"/>
  <c r="AJ1841" i="64"/>
  <c r="AJ1840" i="64"/>
  <c r="AJ1839" i="64"/>
  <c r="AJ1838" i="64"/>
  <c r="AJ1837" i="64"/>
  <c r="AJ1836" i="64"/>
  <c r="AJ1835" i="64"/>
  <c r="AJ1834" i="64"/>
  <c r="AJ1833" i="64"/>
  <c r="AJ1832" i="64"/>
  <c r="AJ1831" i="64"/>
  <c r="AJ1830" i="64"/>
  <c r="AJ1829" i="64"/>
  <c r="AJ1828" i="64"/>
  <c r="AJ1827" i="64"/>
  <c r="AJ1826" i="64"/>
  <c r="AJ1825" i="64"/>
  <c r="AJ1824" i="64"/>
  <c r="AJ1823" i="64"/>
  <c r="AJ1822" i="64"/>
  <c r="AJ1821" i="64"/>
  <c r="AJ1820" i="64"/>
  <c r="AJ1819" i="64"/>
  <c r="AJ1818" i="64"/>
  <c r="AJ1817" i="64"/>
  <c r="AJ1816" i="64"/>
  <c r="AJ1815" i="64"/>
  <c r="AJ1814" i="64"/>
  <c r="AJ1813" i="64"/>
  <c r="AJ1812" i="64"/>
  <c r="AJ1811" i="64"/>
  <c r="AJ1810" i="64"/>
  <c r="AJ1809" i="64"/>
  <c r="AJ1808" i="64"/>
  <c r="AJ1807" i="64"/>
  <c r="AJ1806" i="64"/>
  <c r="AJ1805" i="64"/>
  <c r="AJ1804" i="64"/>
  <c r="AJ1803" i="64"/>
  <c r="AJ1802" i="64"/>
  <c r="AJ1801" i="64"/>
  <c r="AJ1800" i="64"/>
  <c r="AJ1799" i="64"/>
  <c r="AJ1798" i="64"/>
  <c r="AJ1797" i="64"/>
  <c r="AJ1796" i="64"/>
  <c r="AJ1795" i="64"/>
  <c r="AJ1794" i="64"/>
  <c r="AJ1793" i="64"/>
  <c r="AJ1792" i="64"/>
  <c r="AJ1791" i="64"/>
  <c r="AJ1790" i="64"/>
  <c r="AJ1789" i="64"/>
  <c r="AJ1788" i="64"/>
  <c r="AJ1787" i="64"/>
  <c r="AJ1786" i="64"/>
  <c r="AJ1785" i="64"/>
  <c r="AJ1784" i="64"/>
  <c r="AJ1783" i="64"/>
  <c r="AJ1782" i="64"/>
  <c r="AJ1781" i="64"/>
  <c r="AJ1780" i="64"/>
  <c r="AJ1779" i="64"/>
  <c r="AJ1778" i="64"/>
  <c r="AJ1777" i="64"/>
  <c r="AJ1776" i="64"/>
  <c r="AJ1775" i="64"/>
  <c r="AJ1774" i="64"/>
  <c r="AJ1773" i="64"/>
  <c r="AJ1772" i="64"/>
  <c r="AJ1771" i="64"/>
  <c r="AJ1770" i="64"/>
  <c r="AJ1769" i="64"/>
  <c r="AJ1768" i="64"/>
  <c r="AJ1767" i="64"/>
  <c r="AJ1766" i="64"/>
  <c r="AJ1765" i="64"/>
  <c r="AJ1764" i="64"/>
  <c r="AJ1763" i="64"/>
  <c r="AJ1762" i="64"/>
  <c r="AJ1761" i="64"/>
  <c r="AJ1760" i="64"/>
  <c r="AJ1759" i="64"/>
  <c r="AJ1758" i="64"/>
  <c r="AJ1757" i="64"/>
  <c r="AJ1756" i="64"/>
  <c r="AJ1755" i="64"/>
  <c r="AJ1754" i="64"/>
  <c r="AJ1753" i="64"/>
  <c r="AJ1752" i="64"/>
  <c r="AJ1751" i="64"/>
  <c r="AJ1750" i="64"/>
  <c r="AJ1749" i="64"/>
  <c r="AJ1748" i="64"/>
  <c r="AJ1747" i="64"/>
  <c r="AJ1746" i="64"/>
  <c r="AJ1745" i="64"/>
  <c r="AJ1744" i="64"/>
  <c r="AJ1743" i="64"/>
  <c r="AJ1742" i="64"/>
  <c r="AJ1741" i="64"/>
  <c r="AJ1740" i="64"/>
  <c r="AJ1739" i="64"/>
  <c r="AJ1738" i="64"/>
  <c r="AJ1737" i="64"/>
  <c r="AJ1736" i="64"/>
  <c r="AJ1735" i="64"/>
  <c r="AJ1734" i="64"/>
  <c r="AJ1733" i="64"/>
  <c r="AJ1732" i="64"/>
  <c r="AJ1731" i="64"/>
  <c r="AJ1730" i="64"/>
  <c r="AJ1729" i="64"/>
  <c r="AJ1728" i="64"/>
  <c r="AJ1727" i="64"/>
  <c r="AJ1726" i="64"/>
  <c r="AJ1725" i="64"/>
  <c r="AJ1724" i="64"/>
  <c r="AJ1723" i="64"/>
  <c r="AJ1722" i="64"/>
  <c r="AJ1721" i="64"/>
  <c r="AJ1720" i="64"/>
  <c r="AJ1719" i="64"/>
  <c r="AJ1718" i="64"/>
  <c r="AJ1717" i="64"/>
  <c r="AJ1716" i="64"/>
  <c r="AJ1715" i="64"/>
  <c r="AJ1714" i="64"/>
  <c r="AJ1713" i="64"/>
  <c r="AJ1712" i="64"/>
  <c r="AJ1711" i="64"/>
  <c r="AJ1710" i="64"/>
  <c r="AJ1709" i="64"/>
  <c r="AJ1708" i="64"/>
  <c r="AJ1707" i="64"/>
  <c r="AJ1706" i="64"/>
  <c r="AJ1705" i="64"/>
  <c r="AJ1704" i="64"/>
  <c r="AJ1703" i="64"/>
  <c r="AJ1702" i="64"/>
  <c r="AJ1701" i="64"/>
  <c r="AJ1700" i="64"/>
  <c r="AJ1699" i="64"/>
  <c r="AJ1698" i="64"/>
  <c r="AJ1697" i="64"/>
  <c r="AJ1696" i="64"/>
  <c r="AJ1695" i="64"/>
  <c r="AJ1694" i="64"/>
  <c r="AJ1693" i="64"/>
  <c r="AJ1692" i="64"/>
  <c r="AJ1691" i="64"/>
  <c r="AJ1690" i="64"/>
  <c r="AJ1689" i="64"/>
  <c r="AJ1688" i="64"/>
  <c r="AJ1687" i="64"/>
  <c r="AJ1686" i="64"/>
  <c r="AJ1685" i="64"/>
  <c r="AJ1684" i="64"/>
  <c r="AJ1683" i="64"/>
  <c r="AJ1682" i="64"/>
  <c r="AJ1681" i="64"/>
  <c r="AJ1680" i="64"/>
  <c r="AJ1679" i="64"/>
  <c r="AJ1678" i="64"/>
  <c r="AJ1677" i="64"/>
  <c r="AJ1676" i="64"/>
  <c r="AJ1675" i="64"/>
  <c r="AJ1674" i="64"/>
  <c r="AJ1673" i="64"/>
  <c r="AJ1672" i="64"/>
  <c r="AJ1671" i="64"/>
  <c r="AJ1670" i="64"/>
  <c r="AJ1669" i="64"/>
  <c r="AJ1668" i="64"/>
  <c r="AJ1667" i="64"/>
  <c r="AJ1666" i="64"/>
  <c r="AJ1665" i="64"/>
  <c r="AJ1664" i="64"/>
  <c r="AJ1663" i="64"/>
  <c r="AJ1662" i="64"/>
  <c r="AJ1661" i="64"/>
  <c r="AJ1660" i="64"/>
  <c r="AJ1659" i="64"/>
  <c r="AJ1658" i="64"/>
  <c r="AJ1657" i="64"/>
  <c r="AJ1656" i="64"/>
  <c r="AJ1655" i="64"/>
  <c r="AJ1654" i="64"/>
  <c r="AJ1653" i="64"/>
  <c r="AJ1652" i="64"/>
  <c r="AJ1651" i="64"/>
  <c r="AJ1650" i="64"/>
  <c r="AJ1649" i="64"/>
  <c r="AJ1648" i="64"/>
  <c r="AJ1647" i="64"/>
  <c r="AJ1646" i="64"/>
  <c r="AJ1645" i="64"/>
  <c r="AJ1644" i="64"/>
  <c r="AJ1643" i="64"/>
  <c r="AJ1642" i="64"/>
  <c r="AJ1641" i="64"/>
  <c r="AJ1640" i="64"/>
  <c r="AJ1639" i="64"/>
  <c r="AJ1638" i="64"/>
  <c r="AJ1637" i="64"/>
  <c r="AJ1636" i="64"/>
  <c r="AJ1635" i="64"/>
  <c r="AJ1634" i="64"/>
  <c r="AJ1633" i="64"/>
  <c r="AJ1632" i="64"/>
  <c r="AJ1631" i="64"/>
  <c r="AJ1630" i="64"/>
  <c r="AJ1629" i="64"/>
  <c r="AJ1628" i="64"/>
  <c r="AJ1627" i="64"/>
  <c r="AJ1626" i="64"/>
  <c r="AJ1625" i="64"/>
  <c r="AJ1624" i="64"/>
  <c r="AJ1623" i="64"/>
  <c r="AJ1622" i="64"/>
  <c r="AJ1621" i="64"/>
  <c r="AJ1620" i="64"/>
  <c r="AJ1619" i="64"/>
  <c r="AJ1618" i="64"/>
  <c r="AJ1617" i="64"/>
  <c r="AJ1616" i="64"/>
  <c r="AJ1615" i="64"/>
  <c r="AJ1614" i="64"/>
  <c r="AJ1613" i="64"/>
  <c r="AJ1612" i="64"/>
  <c r="AJ1611" i="64"/>
  <c r="AJ1610" i="64"/>
  <c r="AJ1609" i="64"/>
  <c r="AJ1608" i="64"/>
  <c r="AJ1607" i="64"/>
  <c r="AJ1606" i="64"/>
  <c r="AJ1605" i="64"/>
  <c r="AJ1604" i="64"/>
  <c r="AJ1603" i="64"/>
  <c r="AJ1602" i="64"/>
  <c r="AJ1601" i="64"/>
  <c r="AJ1600" i="64"/>
  <c r="AJ1599" i="64"/>
  <c r="AJ1598" i="64"/>
  <c r="AJ1597" i="64"/>
  <c r="AJ1596" i="64"/>
  <c r="AJ1595" i="64"/>
  <c r="AJ1594" i="64"/>
  <c r="AJ1593" i="64"/>
  <c r="AJ1592" i="64"/>
  <c r="AJ1591" i="64"/>
  <c r="AJ1590" i="64"/>
  <c r="AJ1589" i="64"/>
  <c r="AJ1588" i="64"/>
  <c r="AJ1587" i="64"/>
  <c r="AJ1586" i="64"/>
  <c r="AJ1585" i="64"/>
  <c r="AJ1584" i="64"/>
  <c r="AJ1583" i="64"/>
  <c r="AJ1582" i="64"/>
  <c r="AJ1581" i="64"/>
  <c r="AJ1580" i="64"/>
  <c r="AJ1579" i="64"/>
  <c r="AJ1578" i="64"/>
  <c r="AJ1577" i="64"/>
  <c r="AJ1576" i="64"/>
  <c r="AJ1575" i="64"/>
  <c r="AJ1574" i="64"/>
  <c r="AJ1573" i="64"/>
  <c r="AJ1572" i="64"/>
  <c r="AJ1571" i="64"/>
  <c r="AJ1570" i="64"/>
  <c r="AJ1569" i="64"/>
  <c r="AJ1568" i="64"/>
  <c r="AJ1567" i="64"/>
  <c r="AJ1566" i="64"/>
  <c r="AJ1565" i="64"/>
  <c r="AJ1564" i="64"/>
  <c r="AJ1563" i="64"/>
  <c r="AJ1562" i="64"/>
  <c r="AJ1561" i="64"/>
  <c r="AJ1560" i="64"/>
  <c r="AJ1559" i="64"/>
  <c r="AJ1558" i="64"/>
  <c r="AJ1557" i="64"/>
  <c r="AJ1556" i="64"/>
  <c r="AJ1555" i="64"/>
  <c r="AJ1554" i="64"/>
  <c r="AJ1553" i="64"/>
  <c r="AJ1552" i="64"/>
  <c r="AJ1551" i="64"/>
  <c r="AJ1550" i="64"/>
  <c r="AJ1549" i="64"/>
  <c r="AJ1548" i="64"/>
  <c r="AJ1547" i="64"/>
  <c r="AJ1546" i="64"/>
  <c r="AJ1545" i="64"/>
  <c r="AJ1544" i="64"/>
  <c r="AJ1543" i="64"/>
  <c r="AJ1542" i="64"/>
  <c r="AJ1541" i="64"/>
  <c r="AJ1540" i="64"/>
  <c r="AJ1539" i="64"/>
  <c r="AJ1538" i="64"/>
  <c r="AJ1537" i="64"/>
  <c r="AJ1536" i="64"/>
  <c r="AJ1535" i="64"/>
  <c r="AJ1534" i="64"/>
  <c r="AJ1533" i="64"/>
  <c r="AJ1532" i="64"/>
  <c r="AJ1531" i="64"/>
  <c r="AJ1530" i="64"/>
  <c r="AJ1529" i="64"/>
  <c r="AJ1528" i="64"/>
  <c r="AJ1527" i="64"/>
  <c r="AJ1526" i="64"/>
  <c r="AJ1525" i="64"/>
  <c r="AJ1524" i="64"/>
  <c r="AJ1523" i="64"/>
  <c r="AJ1522" i="64"/>
  <c r="AJ1521" i="64"/>
  <c r="AJ1520" i="64"/>
  <c r="AJ1519" i="64"/>
  <c r="AJ1518" i="64"/>
  <c r="AJ1517" i="64"/>
  <c r="AJ1516" i="64"/>
  <c r="AJ1515" i="64"/>
  <c r="AJ1514" i="64"/>
  <c r="AJ1513" i="64"/>
  <c r="AJ1512" i="64"/>
  <c r="AJ1511" i="64"/>
  <c r="AJ1510" i="64"/>
  <c r="AJ1509" i="64"/>
  <c r="AJ1508" i="64"/>
  <c r="AJ1507" i="64"/>
  <c r="AJ1506" i="64"/>
  <c r="AJ1505" i="64"/>
  <c r="AJ1504" i="64"/>
  <c r="AJ1503" i="64"/>
  <c r="AJ1502" i="64"/>
  <c r="AJ1501" i="64"/>
  <c r="AJ1500" i="64"/>
  <c r="AJ1499" i="64"/>
  <c r="AJ1498" i="64"/>
  <c r="AJ1497" i="64"/>
  <c r="AJ1496" i="64"/>
  <c r="AJ1495" i="64"/>
  <c r="AJ1494" i="64"/>
  <c r="AJ1493" i="64"/>
  <c r="AJ1492" i="64"/>
  <c r="AJ1491" i="64"/>
  <c r="AJ1490" i="64"/>
  <c r="AJ1489" i="64"/>
  <c r="AJ1488" i="64"/>
  <c r="AJ1487" i="64"/>
  <c r="AJ1486" i="64"/>
  <c r="AJ1485" i="64"/>
  <c r="AJ1484" i="64"/>
  <c r="AJ1483" i="64"/>
  <c r="AJ1482" i="64"/>
  <c r="AJ1481" i="64"/>
  <c r="AJ1480" i="64"/>
  <c r="AJ1479" i="64"/>
  <c r="AJ1478" i="64"/>
  <c r="AJ1477" i="64"/>
  <c r="AJ1476" i="64"/>
  <c r="AJ1475" i="64"/>
  <c r="AJ1474" i="64"/>
  <c r="AJ1473" i="64"/>
  <c r="AJ1472" i="64"/>
  <c r="AJ1471" i="64"/>
  <c r="AJ1470" i="64"/>
  <c r="AJ1469" i="64"/>
  <c r="AJ1468" i="64"/>
  <c r="AJ1467" i="64"/>
  <c r="AJ1466" i="64"/>
  <c r="AJ1465" i="64"/>
  <c r="AJ1464" i="64"/>
  <c r="AJ1463" i="64"/>
  <c r="AJ1462" i="64"/>
  <c r="AJ1461" i="64"/>
  <c r="AJ1460" i="64"/>
  <c r="AJ1459" i="64"/>
  <c r="AJ1458" i="64"/>
  <c r="AJ1457" i="64"/>
  <c r="AJ1456" i="64"/>
  <c r="AJ1455" i="64"/>
  <c r="AJ1454" i="64"/>
  <c r="AJ1453" i="64"/>
  <c r="AJ1452" i="64"/>
  <c r="AJ1451" i="64"/>
  <c r="AJ1450" i="64"/>
  <c r="AJ1449" i="64"/>
  <c r="AJ1448" i="64"/>
  <c r="AJ1447" i="64"/>
  <c r="AJ1446" i="64"/>
  <c r="AJ1445" i="64"/>
  <c r="AJ1444" i="64"/>
  <c r="AJ1443" i="64"/>
  <c r="AJ1442" i="64"/>
  <c r="AJ1441" i="64"/>
  <c r="AJ1440" i="64"/>
  <c r="AJ1439" i="64"/>
  <c r="AJ1438" i="64"/>
  <c r="AJ1437" i="64"/>
  <c r="AJ1436" i="64"/>
  <c r="AJ1435" i="64"/>
  <c r="AJ1434" i="64"/>
  <c r="AJ1433" i="64"/>
  <c r="AJ1432" i="64"/>
  <c r="AJ1431" i="64"/>
  <c r="AJ1430" i="64"/>
  <c r="AJ1429" i="64"/>
  <c r="AJ1428" i="64"/>
  <c r="AJ1427" i="64"/>
  <c r="AJ1426" i="64"/>
  <c r="AJ1425" i="64"/>
  <c r="AJ1424" i="64"/>
  <c r="AJ1423" i="64"/>
  <c r="AJ1422" i="64"/>
  <c r="AJ1421" i="64"/>
  <c r="AJ1420" i="64"/>
  <c r="AJ1419" i="64"/>
  <c r="AJ1418" i="64"/>
  <c r="AJ1417" i="64"/>
  <c r="AJ1416" i="64"/>
  <c r="AJ1415" i="64"/>
  <c r="AJ1414" i="64"/>
  <c r="AJ1413" i="64"/>
  <c r="AJ1412" i="64"/>
  <c r="AJ1411" i="64"/>
  <c r="AJ1410" i="64"/>
  <c r="AJ1409" i="64"/>
  <c r="AJ1408" i="64"/>
  <c r="AJ1407" i="64"/>
  <c r="AJ1406" i="64"/>
  <c r="AJ1405" i="64"/>
  <c r="AJ1404" i="64"/>
  <c r="AJ1403" i="64"/>
  <c r="AJ1402" i="64"/>
  <c r="AJ1401" i="64"/>
  <c r="AJ1400" i="64"/>
  <c r="AJ1399" i="64"/>
  <c r="AJ1398" i="64"/>
  <c r="AJ1397" i="64"/>
  <c r="AJ1396" i="64"/>
  <c r="AJ1395" i="64"/>
  <c r="AJ1394" i="64"/>
  <c r="AJ1393" i="64"/>
  <c r="AJ1392" i="64"/>
  <c r="AJ1391" i="64"/>
  <c r="AJ1390" i="64"/>
  <c r="AJ1389" i="64"/>
  <c r="AJ1388" i="64"/>
  <c r="AJ1387" i="64"/>
  <c r="AJ1386" i="64"/>
  <c r="AJ1385" i="64"/>
  <c r="AJ1384" i="64"/>
  <c r="AJ1383" i="64"/>
  <c r="AJ1382" i="64"/>
  <c r="AJ1381" i="64"/>
  <c r="AJ1380" i="64"/>
  <c r="AJ1379" i="64"/>
  <c r="AJ1378" i="64"/>
  <c r="AJ1377" i="64"/>
  <c r="AJ1376" i="64"/>
  <c r="AJ1375" i="64"/>
  <c r="AJ1374" i="64"/>
  <c r="AJ1373" i="64"/>
  <c r="AJ1372" i="64"/>
  <c r="AJ1371" i="64"/>
  <c r="AJ1370" i="64"/>
  <c r="AJ1369" i="64"/>
  <c r="AJ1368" i="64"/>
  <c r="AJ1367" i="64"/>
  <c r="AJ1366" i="64"/>
  <c r="AJ1365" i="64"/>
  <c r="AJ1364" i="64"/>
  <c r="AJ1363" i="64"/>
  <c r="AJ1362" i="64"/>
  <c r="AJ1361" i="64"/>
  <c r="AJ1360" i="64"/>
  <c r="AJ1359" i="64"/>
  <c r="AJ1358" i="64"/>
  <c r="AJ1357" i="64"/>
  <c r="AJ1356" i="64"/>
  <c r="AJ1355" i="64"/>
  <c r="AJ1354" i="64"/>
  <c r="AJ1353" i="64"/>
  <c r="AJ1352" i="64"/>
  <c r="AJ1351" i="64"/>
  <c r="AJ1350" i="64"/>
  <c r="AJ1349" i="64"/>
  <c r="AJ1348" i="64"/>
  <c r="AJ1347" i="64"/>
  <c r="AJ1346" i="64"/>
  <c r="AJ1345" i="64"/>
  <c r="AJ1344" i="64"/>
  <c r="AJ1343" i="64"/>
  <c r="AJ1342" i="64"/>
  <c r="AJ1341" i="64"/>
  <c r="AJ1340" i="64"/>
  <c r="AJ1339" i="64"/>
  <c r="AJ1338" i="64"/>
  <c r="AJ1337" i="64"/>
  <c r="AJ1336" i="64"/>
  <c r="AJ1335" i="64"/>
  <c r="AJ1334" i="64"/>
  <c r="AJ1333" i="64"/>
  <c r="AJ1332" i="64"/>
  <c r="AJ1331" i="64"/>
  <c r="AJ1330" i="64"/>
  <c r="AJ1329" i="64"/>
  <c r="AJ1328" i="64"/>
  <c r="AJ1327" i="64"/>
  <c r="AJ1326" i="64"/>
  <c r="AJ1325" i="64"/>
  <c r="AJ1324" i="64"/>
  <c r="AJ1323" i="64"/>
  <c r="AJ1322" i="64"/>
  <c r="AJ1321" i="64"/>
  <c r="AJ1320" i="64"/>
  <c r="AJ1319" i="64"/>
  <c r="AJ1318" i="64"/>
  <c r="AJ1317" i="64"/>
  <c r="AJ1316" i="64"/>
  <c r="AJ1315" i="64"/>
  <c r="AJ1314" i="64"/>
  <c r="AJ1313" i="64"/>
  <c r="AJ1312" i="64"/>
  <c r="AJ1311" i="64"/>
  <c r="AJ1310" i="64"/>
  <c r="AJ1309" i="64"/>
  <c r="AJ1308" i="64"/>
  <c r="AJ1307" i="64"/>
  <c r="AJ1306" i="64"/>
  <c r="AJ1305" i="64"/>
  <c r="AJ1304" i="64"/>
  <c r="AJ1303" i="64"/>
  <c r="AJ1302" i="64"/>
  <c r="AJ1301" i="64"/>
  <c r="AJ1300" i="64"/>
  <c r="AJ1299" i="64"/>
  <c r="AJ1298" i="64"/>
  <c r="AJ1297" i="64"/>
  <c r="AJ1296" i="64"/>
  <c r="AJ1295" i="64"/>
  <c r="AJ1294" i="64"/>
  <c r="AJ1293" i="64"/>
  <c r="AJ1292" i="64"/>
  <c r="AJ1291" i="64"/>
  <c r="AJ1290" i="64"/>
  <c r="AJ1289" i="64"/>
  <c r="AJ1288" i="64"/>
  <c r="AJ1287" i="64"/>
  <c r="AJ1286" i="64"/>
  <c r="AJ1285" i="64"/>
  <c r="AJ1284" i="64"/>
  <c r="AJ1283" i="64"/>
  <c r="AJ1282" i="64"/>
  <c r="AJ1281" i="64"/>
  <c r="AJ1280" i="64"/>
  <c r="AJ1279" i="64"/>
  <c r="AJ1278" i="64"/>
  <c r="AJ1277" i="64"/>
  <c r="AJ1276" i="64"/>
  <c r="AJ1275" i="64"/>
  <c r="AJ1274" i="64"/>
  <c r="AJ1273" i="64"/>
  <c r="AJ1272" i="64"/>
  <c r="AJ1271" i="64"/>
  <c r="AJ1270" i="64"/>
  <c r="AJ1269" i="64"/>
  <c r="AJ1268" i="64"/>
  <c r="AJ1267" i="64"/>
  <c r="AJ1266" i="64"/>
  <c r="AJ1265" i="64"/>
  <c r="AJ1264" i="64"/>
  <c r="AJ1263" i="64"/>
  <c r="AJ1262" i="64"/>
  <c r="AJ1261" i="64"/>
  <c r="AJ1260" i="64"/>
  <c r="AJ1259" i="64"/>
  <c r="AJ1258" i="64"/>
  <c r="AJ1257" i="64"/>
  <c r="AJ1256" i="64"/>
  <c r="AJ1255" i="64"/>
  <c r="AJ1254" i="64"/>
  <c r="AJ1253" i="64"/>
  <c r="AJ1252" i="64"/>
  <c r="AJ1251" i="64"/>
  <c r="AJ1250" i="64"/>
  <c r="AJ1249" i="64"/>
  <c r="AJ1248" i="64"/>
  <c r="AJ1247" i="64"/>
  <c r="AJ1246" i="64"/>
  <c r="AJ1245" i="64"/>
  <c r="AJ1244" i="64"/>
  <c r="AJ1243" i="64"/>
  <c r="AJ1242" i="64"/>
  <c r="AJ1241" i="64"/>
  <c r="AJ1240" i="64"/>
  <c r="AJ1239" i="64"/>
  <c r="AJ1238" i="64"/>
  <c r="AJ1237" i="64"/>
  <c r="AJ1236" i="64"/>
  <c r="AJ1235" i="64"/>
  <c r="AJ1234" i="64"/>
  <c r="AJ1233" i="64"/>
  <c r="AJ1232" i="64"/>
  <c r="AJ1231" i="64"/>
  <c r="AJ1230" i="64"/>
  <c r="AJ1229" i="64"/>
  <c r="AJ1228" i="64"/>
  <c r="AJ1227" i="64"/>
  <c r="AJ1226" i="64"/>
  <c r="AJ1225" i="64"/>
  <c r="AJ1224" i="64"/>
  <c r="AJ1223" i="64"/>
  <c r="AJ1222" i="64"/>
  <c r="AJ1221" i="64"/>
  <c r="AJ1220" i="64"/>
  <c r="AJ1219" i="64"/>
  <c r="AJ1218" i="64"/>
  <c r="AJ1217" i="64"/>
  <c r="AJ1216" i="64"/>
  <c r="AJ1215" i="64"/>
  <c r="AJ1214" i="64"/>
  <c r="AJ1213" i="64"/>
  <c r="AJ1212" i="64"/>
  <c r="AJ1211" i="64"/>
  <c r="AJ1210" i="64"/>
  <c r="AJ1209" i="64"/>
  <c r="AJ1208" i="64"/>
  <c r="AJ1207" i="64"/>
  <c r="AJ1206" i="64"/>
  <c r="AJ1205" i="64"/>
  <c r="AJ1204" i="64"/>
  <c r="AJ1203" i="64"/>
  <c r="AJ1202" i="64"/>
  <c r="AJ1201" i="64"/>
  <c r="AJ1200" i="64"/>
  <c r="AJ1199" i="64"/>
  <c r="AJ1198" i="64"/>
  <c r="AJ1197" i="64"/>
  <c r="AJ1196" i="64"/>
  <c r="AJ1195" i="64"/>
  <c r="AJ1194" i="64"/>
  <c r="AJ1193" i="64"/>
  <c r="AJ1192" i="64"/>
  <c r="AJ1191" i="64"/>
  <c r="AJ1190" i="64"/>
  <c r="AJ1189" i="64"/>
  <c r="AJ1188" i="64"/>
  <c r="AJ1187" i="64"/>
  <c r="AJ1186" i="64"/>
  <c r="AJ1185" i="64"/>
  <c r="AJ1184" i="64"/>
  <c r="AJ1183" i="64"/>
  <c r="AJ1182" i="64"/>
  <c r="AJ1181" i="64"/>
  <c r="AJ1180" i="64"/>
  <c r="AJ1179" i="64"/>
  <c r="AJ1178" i="64"/>
  <c r="AJ1177" i="64"/>
  <c r="AJ1176" i="64"/>
  <c r="AJ1175" i="64"/>
  <c r="AJ1174" i="64"/>
  <c r="AJ1173" i="64"/>
  <c r="AJ1172" i="64"/>
  <c r="AJ1171" i="64"/>
  <c r="AJ1170" i="64"/>
  <c r="AJ1169" i="64"/>
  <c r="AJ1168" i="64"/>
  <c r="AJ1167" i="64"/>
  <c r="AJ1166" i="64"/>
  <c r="AJ1165" i="64"/>
  <c r="AJ1164" i="64"/>
  <c r="AJ1163" i="64"/>
  <c r="AJ1162" i="64"/>
  <c r="AJ1161" i="64"/>
  <c r="AJ1160" i="64"/>
  <c r="AJ1159" i="64"/>
  <c r="AJ1158" i="64"/>
  <c r="AJ1157" i="64"/>
  <c r="AJ1156" i="64"/>
  <c r="AJ1155" i="64"/>
  <c r="AJ1154" i="64"/>
  <c r="AJ1153" i="64"/>
  <c r="AJ1152" i="64"/>
  <c r="AJ1151" i="64"/>
  <c r="AJ1150" i="64"/>
  <c r="AJ1149" i="64"/>
  <c r="AJ1148" i="64"/>
  <c r="AJ1147" i="64"/>
  <c r="AJ1146" i="64"/>
  <c r="AJ1145" i="64"/>
  <c r="AJ1144" i="64"/>
  <c r="AJ1143" i="64"/>
  <c r="AJ1142" i="64"/>
  <c r="AJ1141" i="64"/>
  <c r="AJ1140" i="64"/>
  <c r="AJ1139" i="64"/>
  <c r="AJ1138" i="64"/>
  <c r="AJ1137" i="64"/>
  <c r="AJ1136" i="64"/>
  <c r="AJ1135" i="64"/>
  <c r="AJ1134" i="64"/>
  <c r="AJ1133" i="64"/>
  <c r="AJ1132" i="64"/>
  <c r="AJ1131" i="64"/>
  <c r="AJ1130" i="64"/>
  <c r="AJ1129" i="64"/>
  <c r="AJ1128" i="64"/>
  <c r="AJ1127" i="64"/>
  <c r="AJ1126" i="64"/>
  <c r="AJ1125" i="64"/>
  <c r="AJ1124" i="64"/>
  <c r="AJ1123" i="64"/>
  <c r="AJ1122" i="64"/>
  <c r="AJ1121" i="64"/>
  <c r="AJ1120" i="64"/>
  <c r="AJ1119" i="64"/>
  <c r="AJ1118" i="64"/>
  <c r="AJ1117" i="64"/>
  <c r="AJ1116" i="64"/>
  <c r="AJ1115" i="64"/>
  <c r="AJ1114" i="64"/>
  <c r="AJ1113" i="64"/>
  <c r="AJ1112" i="64"/>
  <c r="AJ1111" i="64"/>
  <c r="AJ1110" i="64"/>
  <c r="AJ1109" i="64"/>
  <c r="AJ1108" i="64"/>
  <c r="AJ1107" i="64"/>
  <c r="AJ1106" i="64"/>
  <c r="AJ1105" i="64"/>
  <c r="AJ1104" i="64"/>
  <c r="AJ1103" i="64"/>
  <c r="AJ1102" i="64"/>
  <c r="AJ1101" i="64"/>
  <c r="AJ1100" i="64"/>
  <c r="AJ1099" i="64"/>
  <c r="AJ1098" i="64"/>
  <c r="AJ1097" i="64"/>
  <c r="AJ1096" i="64"/>
  <c r="AJ1095" i="64"/>
  <c r="AJ1094" i="64"/>
  <c r="AJ1093" i="64"/>
  <c r="AJ1092" i="64"/>
  <c r="AJ1091" i="64"/>
  <c r="AJ1090" i="64"/>
  <c r="AJ1089" i="64"/>
  <c r="AJ1088" i="64"/>
  <c r="AJ1087" i="64"/>
  <c r="AJ1086" i="64"/>
  <c r="AJ1085" i="64"/>
  <c r="AJ1084" i="64"/>
  <c r="AJ1083" i="64"/>
  <c r="AJ1082" i="64"/>
  <c r="AJ1081" i="64"/>
  <c r="AJ1080" i="64"/>
  <c r="AJ1079" i="64"/>
  <c r="AJ1078" i="64"/>
  <c r="AJ1077" i="64"/>
  <c r="AJ1076" i="64"/>
  <c r="AJ1075" i="64"/>
  <c r="AJ1074" i="64"/>
  <c r="AJ1073" i="64"/>
  <c r="AJ1072" i="64"/>
  <c r="AJ1071" i="64"/>
  <c r="AJ1070" i="64"/>
  <c r="AJ1069" i="64"/>
  <c r="AJ1068" i="64"/>
  <c r="AJ1067" i="64"/>
  <c r="AJ1066" i="64"/>
  <c r="AJ1065" i="64"/>
  <c r="AJ1064" i="64"/>
  <c r="AJ1063" i="64"/>
  <c r="AJ1062" i="64"/>
  <c r="AJ1061" i="64"/>
  <c r="AJ1060" i="64"/>
  <c r="AJ1059" i="64"/>
  <c r="AJ1058" i="64"/>
  <c r="AJ1057" i="64"/>
  <c r="AJ1056" i="64"/>
  <c r="AJ1055" i="64"/>
  <c r="AJ1054" i="64"/>
  <c r="AJ1053" i="64"/>
  <c r="AJ1052" i="64"/>
  <c r="AJ1051" i="64"/>
  <c r="AJ1050" i="64"/>
  <c r="AJ1049" i="64"/>
  <c r="AJ1048" i="64"/>
  <c r="AJ1047" i="64"/>
  <c r="AJ1046" i="64"/>
  <c r="AJ1045" i="64"/>
  <c r="AJ1044" i="64"/>
  <c r="AJ1043" i="64"/>
  <c r="AJ1042" i="64"/>
  <c r="AJ1041" i="64"/>
  <c r="AJ1040" i="64"/>
  <c r="AJ1039" i="64"/>
  <c r="AJ1038" i="64"/>
  <c r="AJ1037" i="64"/>
  <c r="AJ1036" i="64"/>
  <c r="AJ1035" i="64"/>
  <c r="AJ1034" i="64"/>
  <c r="AJ1033" i="64"/>
  <c r="AJ1032" i="64"/>
  <c r="AJ1031" i="64"/>
  <c r="AJ1030" i="64"/>
  <c r="AJ1029" i="64"/>
  <c r="AJ1028" i="64"/>
  <c r="AJ1027" i="64"/>
  <c r="AJ1026" i="64"/>
  <c r="AJ1025" i="64"/>
  <c r="AJ1024" i="64"/>
  <c r="AJ1023" i="64"/>
  <c r="AJ1022" i="64"/>
  <c r="AJ1021" i="64"/>
  <c r="AJ1020" i="64"/>
  <c r="AJ1019" i="64"/>
  <c r="AJ1018" i="64"/>
  <c r="AJ1017" i="64"/>
  <c r="AJ1016" i="64"/>
  <c r="AJ1015" i="64"/>
  <c r="AJ1014" i="64"/>
  <c r="AJ1013" i="64"/>
  <c r="AJ1012" i="64"/>
  <c r="AJ1011" i="64"/>
  <c r="AJ1010" i="64"/>
  <c r="AJ1009" i="64"/>
  <c r="AJ1008" i="64"/>
  <c r="AJ1007" i="64"/>
  <c r="AJ1006" i="64"/>
  <c r="AJ1005" i="64"/>
  <c r="AJ1004" i="64"/>
  <c r="AJ1003" i="64"/>
  <c r="AJ1002" i="64"/>
  <c r="AJ1001" i="64"/>
  <c r="AJ1000" i="64"/>
  <c r="AJ999" i="64"/>
  <c r="AJ998" i="64"/>
  <c r="AJ997" i="64"/>
  <c r="AJ996" i="64"/>
  <c r="AJ995" i="64"/>
  <c r="AJ994" i="64"/>
  <c r="AJ993" i="64"/>
  <c r="AJ992" i="64"/>
  <c r="AJ991" i="64"/>
  <c r="AJ990" i="64"/>
  <c r="AJ989" i="64"/>
  <c r="AJ988" i="64"/>
  <c r="AJ987" i="64"/>
  <c r="AJ986" i="64"/>
  <c r="AJ985" i="64"/>
  <c r="AJ984" i="64"/>
  <c r="AJ983" i="64"/>
  <c r="AJ982" i="64"/>
  <c r="AJ981" i="64"/>
  <c r="AJ980" i="64"/>
  <c r="AJ979" i="64"/>
  <c r="AJ978" i="64"/>
  <c r="AJ977" i="64"/>
  <c r="AJ976" i="64"/>
  <c r="AJ975" i="64"/>
  <c r="AJ974" i="64"/>
  <c r="AJ973" i="64"/>
  <c r="AJ972" i="64"/>
  <c r="AJ971" i="64"/>
  <c r="AJ970" i="64"/>
  <c r="AJ969" i="64"/>
  <c r="AJ968" i="64"/>
  <c r="AJ967" i="64"/>
  <c r="AJ966" i="64"/>
  <c r="AJ965" i="64"/>
  <c r="AJ964" i="64"/>
  <c r="AJ963" i="64"/>
  <c r="AJ962" i="64"/>
  <c r="AJ961" i="64"/>
  <c r="AJ960" i="64"/>
  <c r="AJ959" i="64"/>
  <c r="AJ958" i="64"/>
  <c r="AJ957" i="64"/>
  <c r="AJ956" i="64"/>
  <c r="AJ955" i="64"/>
  <c r="AJ954" i="64"/>
  <c r="AJ953" i="64"/>
  <c r="AJ952" i="64"/>
  <c r="AJ951" i="64"/>
  <c r="AJ950" i="64"/>
  <c r="AJ949" i="64"/>
  <c r="AJ948" i="64"/>
  <c r="AJ947" i="64"/>
  <c r="AJ946" i="64"/>
  <c r="AJ945" i="64"/>
  <c r="AJ944" i="64"/>
  <c r="AJ943" i="64"/>
  <c r="AJ942" i="64"/>
  <c r="AJ941" i="64"/>
  <c r="AJ940" i="64"/>
  <c r="AJ939" i="64"/>
  <c r="AJ938" i="64"/>
  <c r="AJ937" i="64"/>
  <c r="AJ936" i="64"/>
  <c r="AJ935" i="64"/>
  <c r="AJ934" i="64"/>
  <c r="AJ933" i="64"/>
  <c r="AJ932" i="64"/>
  <c r="AJ931" i="64"/>
  <c r="AJ930" i="64"/>
  <c r="AJ929" i="64"/>
  <c r="AJ928" i="64"/>
  <c r="AJ927" i="64"/>
  <c r="AJ926" i="64"/>
  <c r="AJ925" i="64"/>
  <c r="AJ924" i="64"/>
  <c r="AJ923" i="64"/>
  <c r="AJ922" i="64"/>
  <c r="AJ921" i="64"/>
  <c r="AJ920" i="64"/>
  <c r="AJ919" i="64"/>
  <c r="AJ918" i="64"/>
  <c r="AJ917" i="64"/>
  <c r="AJ916" i="64"/>
  <c r="AJ915" i="64"/>
  <c r="AJ914" i="64"/>
  <c r="AJ913" i="64"/>
  <c r="AJ912" i="64"/>
  <c r="AJ911" i="64"/>
  <c r="AJ910" i="64"/>
  <c r="AJ909" i="64"/>
  <c r="AJ908" i="64"/>
  <c r="AJ907" i="64"/>
  <c r="AJ906" i="64"/>
  <c r="AJ905" i="64"/>
  <c r="AJ904" i="64"/>
  <c r="AJ903" i="64"/>
  <c r="AJ902" i="64"/>
  <c r="AJ901" i="64"/>
  <c r="AJ900" i="64"/>
  <c r="AJ899" i="64"/>
  <c r="AJ898" i="64"/>
  <c r="AJ897" i="64"/>
  <c r="AJ896" i="64"/>
  <c r="AJ895" i="64"/>
  <c r="AJ894" i="64"/>
  <c r="AJ893" i="64"/>
  <c r="AJ892" i="64"/>
  <c r="AJ891" i="64"/>
  <c r="AJ890" i="64"/>
  <c r="AJ889" i="64"/>
  <c r="AJ888" i="64"/>
  <c r="AJ887" i="64"/>
  <c r="AJ886" i="64"/>
  <c r="AJ885" i="64"/>
  <c r="AJ884" i="64"/>
  <c r="AJ883" i="64"/>
  <c r="AJ882" i="64"/>
  <c r="AJ881" i="64"/>
  <c r="AJ880" i="64"/>
  <c r="AJ879" i="64"/>
  <c r="AJ878" i="64"/>
  <c r="AJ877" i="64"/>
  <c r="AJ876" i="64"/>
  <c r="AJ875" i="64"/>
  <c r="AJ874" i="64"/>
  <c r="AJ873" i="64"/>
  <c r="AJ872" i="64"/>
  <c r="AJ871" i="64"/>
  <c r="AJ870" i="64"/>
  <c r="AJ869" i="64"/>
  <c r="AJ868" i="64"/>
  <c r="AJ867" i="64"/>
  <c r="AJ866" i="64"/>
  <c r="AJ865" i="64"/>
  <c r="AJ864" i="64"/>
  <c r="AJ863" i="64"/>
  <c r="AJ862" i="64"/>
  <c r="AJ861" i="64"/>
  <c r="AJ860" i="64"/>
  <c r="AJ859" i="64"/>
  <c r="AJ858" i="64"/>
  <c r="AJ857" i="64"/>
  <c r="AJ856" i="64"/>
  <c r="AJ855" i="64"/>
  <c r="AJ854" i="64"/>
  <c r="AJ853" i="64"/>
  <c r="AJ852" i="64"/>
  <c r="AJ851" i="64"/>
  <c r="AJ850" i="64"/>
  <c r="AJ849" i="64"/>
  <c r="AJ848" i="64"/>
  <c r="AJ847" i="64"/>
  <c r="AJ846" i="64"/>
  <c r="AJ845" i="64"/>
  <c r="AJ844" i="64"/>
  <c r="AJ843" i="64"/>
  <c r="AJ842" i="64"/>
  <c r="AJ841" i="64"/>
  <c r="AJ840" i="64"/>
  <c r="AJ839" i="64"/>
  <c r="AJ838" i="64"/>
  <c r="AJ837" i="64"/>
  <c r="AJ836" i="64"/>
  <c r="AJ835" i="64"/>
  <c r="AJ834" i="64"/>
  <c r="AJ833" i="64"/>
  <c r="AJ832" i="64"/>
  <c r="AJ831" i="64"/>
  <c r="AJ830" i="64"/>
  <c r="AJ829" i="64"/>
  <c r="AJ828" i="64"/>
  <c r="AJ827" i="64"/>
  <c r="AJ826" i="64"/>
  <c r="AJ825" i="64"/>
  <c r="AJ824" i="64"/>
  <c r="AJ823" i="64"/>
  <c r="AJ822" i="64"/>
  <c r="AJ821" i="64"/>
  <c r="AJ820" i="64"/>
  <c r="AJ819" i="64"/>
  <c r="AJ818" i="64"/>
  <c r="AJ817" i="64"/>
  <c r="AJ816" i="64"/>
  <c r="AJ815" i="64"/>
  <c r="AJ814" i="64"/>
  <c r="AJ813" i="64"/>
  <c r="AJ812" i="64"/>
  <c r="AJ811" i="64"/>
  <c r="AJ810" i="64"/>
  <c r="AJ809" i="64"/>
  <c r="AJ808" i="64"/>
  <c r="AJ807" i="64"/>
  <c r="AJ806" i="64"/>
  <c r="AJ805" i="64"/>
  <c r="AJ804" i="64"/>
  <c r="AJ803" i="64"/>
  <c r="AJ802" i="64"/>
  <c r="AJ801" i="64"/>
  <c r="AJ800" i="64"/>
  <c r="AJ799" i="64"/>
  <c r="AJ798" i="64"/>
  <c r="AJ797" i="64"/>
  <c r="AJ796" i="64"/>
  <c r="AJ795" i="64"/>
  <c r="AJ794" i="64"/>
  <c r="AJ793" i="64"/>
  <c r="AJ792" i="64"/>
  <c r="AJ791" i="64"/>
  <c r="AJ790" i="64"/>
  <c r="AJ789" i="64"/>
  <c r="AJ788" i="64"/>
  <c r="AJ787" i="64"/>
  <c r="AJ786" i="64"/>
  <c r="AJ785" i="64"/>
  <c r="AJ784" i="64"/>
  <c r="AJ783" i="64"/>
  <c r="AJ782" i="64"/>
  <c r="AJ781" i="64"/>
  <c r="AJ780" i="64"/>
  <c r="AJ779" i="64"/>
  <c r="AJ778" i="64"/>
  <c r="AJ777" i="64"/>
  <c r="AJ776" i="64"/>
  <c r="AJ775" i="64"/>
  <c r="AJ774" i="64"/>
  <c r="AJ773" i="64"/>
  <c r="AJ772" i="64"/>
  <c r="AJ771" i="64"/>
  <c r="AJ770" i="64"/>
  <c r="AJ769" i="64"/>
  <c r="AJ768" i="64"/>
  <c r="AJ767" i="64"/>
  <c r="AJ766" i="64"/>
  <c r="AJ765" i="64"/>
  <c r="AJ764" i="64"/>
  <c r="AJ763" i="64"/>
  <c r="AJ762" i="64"/>
  <c r="AJ761" i="64"/>
  <c r="AJ760" i="64"/>
  <c r="AJ759" i="64"/>
  <c r="AJ758" i="64"/>
  <c r="AJ757" i="64"/>
  <c r="AJ756" i="64"/>
  <c r="AJ755" i="64"/>
  <c r="AJ754" i="64"/>
  <c r="AJ753" i="64"/>
  <c r="AJ752" i="64"/>
  <c r="AJ751" i="64"/>
  <c r="AJ750" i="64"/>
  <c r="AJ749" i="64"/>
  <c r="AJ748" i="64"/>
  <c r="AJ747" i="64"/>
  <c r="AJ746" i="64"/>
  <c r="AJ745" i="64"/>
  <c r="AJ744" i="64"/>
  <c r="AJ743" i="64"/>
  <c r="AJ742" i="64"/>
  <c r="AJ741" i="64"/>
  <c r="AJ740" i="64"/>
  <c r="AJ739" i="64"/>
  <c r="AJ738" i="64"/>
  <c r="AJ737" i="64"/>
  <c r="AJ736" i="64"/>
  <c r="AJ735" i="64"/>
  <c r="AJ734" i="64"/>
  <c r="AJ733" i="64"/>
  <c r="AJ732" i="64"/>
  <c r="AJ731" i="64"/>
  <c r="AJ730" i="64"/>
  <c r="AJ729" i="64"/>
  <c r="AJ728" i="64"/>
  <c r="AJ727" i="64"/>
  <c r="AJ726" i="64"/>
  <c r="AJ725" i="64"/>
  <c r="AJ724" i="64"/>
  <c r="AJ723" i="64"/>
  <c r="AJ722" i="64"/>
  <c r="AJ721" i="64"/>
  <c r="AJ720" i="64"/>
  <c r="AJ719" i="64"/>
  <c r="AJ718" i="64"/>
  <c r="AJ717" i="64"/>
  <c r="AJ716" i="64"/>
  <c r="AJ715" i="64"/>
  <c r="AJ714" i="64"/>
  <c r="AJ713" i="64"/>
  <c r="AJ712" i="64"/>
  <c r="AJ711" i="64"/>
  <c r="AJ710" i="64"/>
  <c r="AJ709" i="64"/>
  <c r="AJ708" i="64"/>
  <c r="AJ707" i="64"/>
  <c r="AJ706" i="64"/>
  <c r="AJ705" i="64"/>
  <c r="AJ704" i="64"/>
  <c r="AJ703" i="64"/>
  <c r="AJ702" i="64"/>
  <c r="AJ701" i="64"/>
  <c r="AJ700" i="64"/>
  <c r="AJ699" i="64"/>
  <c r="AJ698" i="64"/>
  <c r="AJ697" i="64"/>
  <c r="AJ696" i="64"/>
  <c r="AJ695" i="64"/>
  <c r="AJ694" i="64"/>
  <c r="AJ693" i="64"/>
  <c r="AJ692" i="64"/>
  <c r="AJ691" i="64"/>
  <c r="AJ690" i="64"/>
  <c r="AJ689" i="64"/>
  <c r="AJ688" i="64"/>
  <c r="AJ687" i="64"/>
  <c r="AJ686" i="64"/>
  <c r="AJ685" i="64"/>
  <c r="AJ684" i="64"/>
  <c r="AJ683" i="64"/>
  <c r="AJ682" i="64"/>
  <c r="AJ681" i="64"/>
  <c r="AJ680" i="64"/>
  <c r="AJ679" i="64"/>
  <c r="AJ678" i="64"/>
  <c r="AJ677" i="64"/>
  <c r="AJ676" i="64"/>
  <c r="AJ675" i="64"/>
  <c r="AJ674" i="64"/>
  <c r="AJ673" i="64"/>
  <c r="AJ672" i="64"/>
  <c r="AJ671" i="64"/>
  <c r="AJ670" i="64"/>
  <c r="AJ669" i="64"/>
  <c r="AJ668" i="64"/>
  <c r="AJ667" i="64"/>
  <c r="AJ666" i="64"/>
  <c r="AJ665" i="64"/>
  <c r="AJ664" i="64"/>
  <c r="AJ663" i="64"/>
  <c r="AJ662" i="64"/>
  <c r="AJ661" i="64"/>
  <c r="AJ660" i="64"/>
  <c r="AJ659" i="64"/>
  <c r="AJ658" i="64"/>
  <c r="AJ657" i="64"/>
  <c r="AJ656" i="64"/>
  <c r="AJ655" i="64"/>
  <c r="AJ654" i="64"/>
  <c r="AJ653" i="64"/>
  <c r="AJ652" i="64"/>
  <c r="AJ651" i="64"/>
  <c r="AJ650" i="64"/>
  <c r="AJ649" i="64"/>
  <c r="AJ648" i="64"/>
  <c r="AJ647" i="64"/>
  <c r="AJ646" i="64"/>
  <c r="AJ645" i="64"/>
  <c r="AJ644" i="64"/>
  <c r="AJ643" i="64"/>
  <c r="AJ642" i="64"/>
  <c r="AJ641" i="64"/>
  <c r="AJ640" i="64"/>
  <c r="AJ639" i="64"/>
  <c r="AJ638" i="64"/>
  <c r="AJ637" i="64"/>
  <c r="AJ636" i="64"/>
  <c r="AJ635" i="64"/>
  <c r="AJ634" i="64"/>
  <c r="AJ633" i="64"/>
  <c r="AJ632" i="64"/>
  <c r="AJ631" i="64"/>
  <c r="AJ630" i="64"/>
  <c r="AJ629" i="64"/>
  <c r="AJ628" i="64"/>
  <c r="AJ627" i="64"/>
  <c r="AJ626" i="64"/>
  <c r="AJ625" i="64"/>
  <c r="AJ624" i="64"/>
  <c r="AJ623" i="64"/>
  <c r="AJ622" i="64"/>
  <c r="AJ621" i="64"/>
  <c r="AJ620" i="64"/>
  <c r="AJ619" i="64"/>
  <c r="AJ618" i="64"/>
  <c r="AJ617" i="64"/>
  <c r="AJ616" i="64"/>
  <c r="AJ615" i="64"/>
  <c r="AJ614" i="64"/>
  <c r="AJ613" i="64"/>
  <c r="AJ612" i="64"/>
  <c r="AJ611" i="64"/>
  <c r="AJ610" i="64"/>
  <c r="AJ609" i="64"/>
  <c r="AJ608" i="64"/>
  <c r="AJ607" i="64"/>
  <c r="AJ606" i="64"/>
  <c r="AJ605" i="64"/>
  <c r="AJ604" i="64"/>
  <c r="AJ603" i="64"/>
  <c r="AJ602" i="64"/>
  <c r="AJ601" i="64"/>
  <c r="AJ600" i="64"/>
  <c r="AJ599" i="64"/>
  <c r="AJ598" i="64"/>
  <c r="AJ597" i="64"/>
  <c r="AJ596" i="64"/>
  <c r="AJ595" i="64"/>
  <c r="AJ594" i="64"/>
  <c r="AJ593" i="64"/>
  <c r="AJ592" i="64"/>
  <c r="AJ591" i="64"/>
  <c r="AJ590" i="64"/>
  <c r="AJ589" i="64"/>
  <c r="AJ588" i="64"/>
  <c r="AJ587" i="64"/>
  <c r="AJ586" i="64"/>
  <c r="AJ585" i="64"/>
  <c r="AJ584" i="64"/>
  <c r="AJ583" i="64"/>
  <c r="AJ582" i="64"/>
  <c r="AJ581" i="64"/>
  <c r="AJ580" i="64"/>
  <c r="AJ579" i="64"/>
  <c r="AJ578" i="64"/>
  <c r="AJ577" i="64"/>
  <c r="AJ576" i="64"/>
  <c r="AJ575" i="64"/>
  <c r="AJ574" i="64"/>
  <c r="AJ573" i="64"/>
  <c r="AJ572" i="64"/>
  <c r="AJ571" i="64"/>
  <c r="AJ570" i="64"/>
  <c r="AJ569" i="64"/>
  <c r="AJ568" i="64"/>
  <c r="AJ567" i="64"/>
  <c r="AJ566" i="64"/>
  <c r="AJ565" i="64"/>
  <c r="AJ564" i="64"/>
  <c r="AJ563" i="64"/>
  <c r="AJ562" i="64"/>
  <c r="AJ561" i="64"/>
  <c r="AJ560" i="64"/>
  <c r="AJ559" i="64"/>
  <c r="AJ558" i="64"/>
  <c r="AJ557" i="64"/>
  <c r="AJ556" i="64"/>
  <c r="AJ555" i="64"/>
  <c r="AJ554" i="64"/>
  <c r="AJ553" i="64"/>
  <c r="AJ552" i="64"/>
  <c r="AJ551" i="64"/>
  <c r="AJ550" i="64"/>
  <c r="AJ549" i="64"/>
  <c r="AJ548" i="64"/>
  <c r="AJ547" i="64"/>
  <c r="AJ546" i="64"/>
  <c r="AJ545" i="64"/>
  <c r="AJ544" i="64"/>
  <c r="AJ543" i="64"/>
  <c r="AJ542" i="64"/>
  <c r="AJ541" i="64"/>
  <c r="AJ540" i="64"/>
  <c r="AJ539" i="64"/>
  <c r="AJ538" i="64"/>
  <c r="AJ537" i="64"/>
  <c r="AJ536" i="64"/>
  <c r="AJ535" i="64"/>
  <c r="AJ534" i="64"/>
  <c r="AJ533" i="64"/>
  <c r="AJ532" i="64"/>
  <c r="AJ531" i="64"/>
  <c r="AJ530" i="64"/>
  <c r="AJ529" i="64"/>
  <c r="AJ528" i="64"/>
  <c r="AJ527" i="64"/>
  <c r="AJ526" i="64"/>
  <c r="AJ525" i="64"/>
  <c r="AJ524" i="64"/>
  <c r="AJ523" i="64"/>
  <c r="AJ522" i="64"/>
  <c r="AJ521" i="64"/>
  <c r="AJ520" i="64"/>
  <c r="AJ519" i="64"/>
  <c r="AJ518" i="64"/>
  <c r="AJ517" i="64"/>
  <c r="AJ516" i="64"/>
  <c r="AJ515" i="64"/>
  <c r="AJ514" i="64"/>
  <c r="AJ513" i="64"/>
  <c r="AJ512" i="64"/>
  <c r="AJ511" i="64"/>
  <c r="AJ510" i="64"/>
  <c r="AJ509" i="64"/>
  <c r="AJ508" i="64"/>
  <c r="AJ507" i="64"/>
  <c r="AJ506" i="64"/>
  <c r="AJ505" i="64"/>
  <c r="AJ504" i="64"/>
  <c r="AJ503" i="64"/>
  <c r="AJ502" i="64"/>
  <c r="AJ501" i="64"/>
  <c r="AJ500" i="64"/>
  <c r="AJ499" i="64"/>
  <c r="AJ498" i="64"/>
  <c r="AJ497" i="64"/>
  <c r="AJ496" i="64"/>
  <c r="AJ495" i="64"/>
  <c r="AJ494" i="64"/>
  <c r="AJ493" i="64"/>
  <c r="AJ492" i="64"/>
  <c r="AJ491" i="64"/>
  <c r="AJ490" i="64"/>
  <c r="AJ489" i="64"/>
  <c r="AJ488" i="64"/>
  <c r="AJ487" i="64"/>
  <c r="AJ486" i="64"/>
  <c r="AJ485" i="64"/>
  <c r="AJ484" i="64"/>
  <c r="AJ483" i="64"/>
  <c r="AJ482" i="64"/>
  <c r="AJ481" i="64"/>
  <c r="AJ480" i="64"/>
  <c r="AJ479" i="64"/>
  <c r="AJ478" i="64"/>
  <c r="AJ477" i="64"/>
  <c r="AJ476" i="64"/>
  <c r="AJ475" i="64"/>
  <c r="AJ474" i="64"/>
  <c r="AJ473" i="64"/>
  <c r="AJ472" i="64"/>
  <c r="AJ471" i="64"/>
  <c r="AJ470" i="64"/>
  <c r="AJ469" i="64"/>
  <c r="AJ468" i="64"/>
  <c r="AJ467" i="64"/>
  <c r="AJ466" i="64"/>
  <c r="AJ465" i="64"/>
  <c r="AJ464" i="64"/>
  <c r="AJ463" i="64"/>
  <c r="AJ462" i="64"/>
  <c r="AJ461" i="64"/>
  <c r="AJ460" i="64"/>
  <c r="AJ459" i="64"/>
  <c r="AJ458" i="64"/>
  <c r="AJ457" i="64"/>
  <c r="AJ456" i="64"/>
  <c r="AJ455" i="64"/>
  <c r="AJ454" i="64"/>
  <c r="AJ453" i="64"/>
  <c r="AJ452" i="64"/>
  <c r="AJ451" i="64"/>
  <c r="AJ450" i="64"/>
  <c r="AJ449" i="64"/>
  <c r="AJ448" i="64"/>
  <c r="AJ447" i="64"/>
  <c r="AJ446" i="64"/>
  <c r="AJ445" i="64"/>
  <c r="AJ444" i="64"/>
  <c r="AJ443" i="64"/>
  <c r="AJ442" i="64"/>
  <c r="AJ441" i="64"/>
  <c r="AJ440" i="64"/>
  <c r="AJ439" i="64"/>
  <c r="AJ438" i="64"/>
  <c r="AJ437" i="64"/>
  <c r="AJ436" i="64"/>
  <c r="AJ435" i="64"/>
  <c r="AJ434" i="64"/>
  <c r="AJ433" i="64"/>
  <c r="AJ432" i="64"/>
  <c r="AJ431" i="64"/>
  <c r="AJ430" i="64"/>
  <c r="AJ429" i="64"/>
  <c r="AJ428" i="64"/>
  <c r="AJ427" i="64"/>
  <c r="AJ426" i="64"/>
  <c r="AJ425" i="64"/>
  <c r="AJ424" i="64"/>
  <c r="AJ423" i="64"/>
  <c r="AJ422" i="64"/>
  <c r="AJ421" i="64"/>
  <c r="AJ420" i="64"/>
  <c r="AJ419" i="64"/>
  <c r="AJ418" i="64"/>
  <c r="AJ417" i="64"/>
  <c r="AJ416" i="64"/>
  <c r="AJ415" i="64"/>
  <c r="AJ414" i="64"/>
  <c r="AJ413" i="64"/>
  <c r="AJ412" i="64"/>
  <c r="AJ411" i="64"/>
  <c r="AJ410" i="64"/>
  <c r="AJ409" i="64"/>
  <c r="AJ408" i="64"/>
  <c r="AJ407" i="64"/>
  <c r="AJ406" i="64"/>
  <c r="AJ405" i="64"/>
  <c r="AJ404" i="64"/>
  <c r="AJ403" i="64"/>
  <c r="AJ402" i="64"/>
  <c r="AJ401" i="64"/>
  <c r="AJ400" i="64"/>
  <c r="AJ399" i="64"/>
  <c r="AJ398" i="64"/>
  <c r="AJ397" i="64"/>
  <c r="AJ396" i="64"/>
  <c r="AJ395" i="64"/>
  <c r="AJ394" i="64"/>
  <c r="AJ393" i="64"/>
  <c r="AJ392" i="64"/>
  <c r="AJ391" i="64"/>
  <c r="AJ390" i="64"/>
  <c r="AJ389" i="64"/>
  <c r="AJ388" i="64"/>
  <c r="AJ387" i="64"/>
  <c r="AJ386" i="64"/>
  <c r="AJ385" i="64"/>
  <c r="AJ384" i="64"/>
  <c r="AJ383" i="64"/>
  <c r="AJ382" i="64"/>
  <c r="AJ381" i="64"/>
  <c r="AJ380" i="64"/>
  <c r="AJ379" i="64"/>
  <c r="AJ378" i="64"/>
  <c r="AJ377" i="64"/>
  <c r="AJ376" i="64"/>
  <c r="AJ375" i="64"/>
  <c r="AJ374" i="64"/>
  <c r="AJ373" i="64"/>
  <c r="AJ372" i="64"/>
  <c r="AJ371" i="64"/>
  <c r="AJ370" i="64"/>
  <c r="AJ369" i="64"/>
  <c r="AJ368" i="64"/>
  <c r="AJ367" i="64"/>
  <c r="AJ366" i="64"/>
  <c r="AJ365" i="64"/>
  <c r="AJ364" i="64"/>
  <c r="AJ363" i="64"/>
  <c r="AJ362" i="64"/>
  <c r="AJ361" i="64"/>
  <c r="AJ360" i="64"/>
  <c r="AJ359" i="64"/>
  <c r="AJ358" i="64"/>
  <c r="AJ357" i="64"/>
  <c r="AJ356" i="64"/>
  <c r="AJ355" i="64"/>
  <c r="AJ354" i="64"/>
  <c r="AJ353" i="64"/>
  <c r="AJ352" i="64"/>
  <c r="AJ351" i="64"/>
  <c r="AJ350" i="64"/>
  <c r="AJ349" i="64"/>
  <c r="AJ348" i="64"/>
  <c r="AJ347" i="64"/>
  <c r="AJ346" i="64"/>
  <c r="AJ345" i="64"/>
  <c r="AJ344" i="64"/>
  <c r="AJ343" i="64"/>
  <c r="AJ342" i="64"/>
  <c r="AJ341" i="64"/>
  <c r="AJ340" i="64"/>
  <c r="AJ339" i="64"/>
  <c r="AJ338" i="64"/>
  <c r="AJ337" i="64"/>
  <c r="AJ336" i="64"/>
  <c r="AJ335" i="64"/>
  <c r="AJ334" i="64"/>
  <c r="AJ333" i="64"/>
  <c r="AJ332" i="64"/>
  <c r="AJ331" i="64"/>
  <c r="AJ330" i="64"/>
  <c r="AJ329" i="64"/>
  <c r="AJ328" i="64"/>
  <c r="AJ327" i="64"/>
  <c r="AJ326" i="64"/>
  <c r="AJ325" i="64"/>
  <c r="AJ324" i="64"/>
  <c r="AJ323" i="64"/>
  <c r="AJ322" i="64"/>
  <c r="AJ321" i="64"/>
  <c r="AJ320" i="64"/>
  <c r="AJ319" i="64"/>
  <c r="AJ318" i="64"/>
  <c r="AJ317" i="64"/>
  <c r="AJ316" i="64"/>
  <c r="AJ315" i="64"/>
  <c r="AJ314" i="64"/>
  <c r="AJ313" i="64"/>
  <c r="AJ312" i="64"/>
  <c r="AJ311" i="64"/>
  <c r="AJ310" i="64"/>
  <c r="AJ309" i="64"/>
  <c r="AJ308" i="64"/>
  <c r="AJ307" i="64"/>
  <c r="AJ306" i="64"/>
  <c r="AJ305" i="64"/>
  <c r="AJ304" i="64"/>
  <c r="AJ303" i="64"/>
  <c r="AJ302" i="64"/>
  <c r="AJ301" i="64"/>
  <c r="AJ300" i="64"/>
  <c r="AJ299" i="64"/>
  <c r="AJ298" i="64"/>
  <c r="AJ297" i="64"/>
  <c r="AJ296" i="64"/>
  <c r="AJ295" i="64"/>
  <c r="AJ294" i="64"/>
  <c r="AJ293" i="64"/>
  <c r="AJ292" i="64"/>
  <c r="AJ291" i="64"/>
  <c r="AJ290" i="64"/>
  <c r="AJ289" i="64"/>
  <c r="AJ288" i="64"/>
  <c r="AJ287" i="64"/>
  <c r="AJ286" i="64"/>
  <c r="AJ285" i="64"/>
  <c r="AJ284" i="64"/>
  <c r="AJ283" i="64"/>
  <c r="AJ282" i="64"/>
  <c r="AJ281" i="64"/>
  <c r="AJ280" i="64"/>
  <c r="AJ279" i="64"/>
  <c r="AJ278" i="64"/>
  <c r="AJ277" i="64"/>
  <c r="AJ276" i="64"/>
  <c r="AJ275" i="64"/>
  <c r="AJ274" i="64"/>
  <c r="AJ273" i="64"/>
  <c r="AJ272" i="64"/>
  <c r="AJ271" i="64"/>
  <c r="AJ270" i="64"/>
  <c r="AJ269" i="64"/>
  <c r="AJ268" i="64"/>
  <c r="AJ267" i="64"/>
  <c r="AJ266" i="64"/>
  <c r="AJ265" i="64"/>
  <c r="AJ264" i="64"/>
  <c r="AJ263" i="64"/>
  <c r="AJ262" i="64"/>
  <c r="AJ261" i="64"/>
  <c r="AJ260" i="64"/>
  <c r="AJ259" i="64"/>
  <c r="AJ258" i="64"/>
  <c r="AJ257" i="64"/>
  <c r="AJ256" i="64"/>
  <c r="AJ255" i="64"/>
  <c r="AJ254" i="64"/>
  <c r="AJ253" i="64"/>
  <c r="AJ252" i="64"/>
  <c r="AJ251" i="64"/>
  <c r="AJ250" i="64"/>
  <c r="AJ249" i="64"/>
  <c r="AJ248" i="64"/>
  <c r="AJ247" i="64"/>
  <c r="AJ246" i="64"/>
  <c r="AJ245" i="64"/>
  <c r="AJ244" i="64"/>
  <c r="AJ243" i="64"/>
  <c r="AJ242" i="64"/>
  <c r="AJ241" i="64"/>
  <c r="AJ240" i="64"/>
  <c r="AJ239" i="64"/>
  <c r="AJ238" i="64"/>
  <c r="AJ237" i="64"/>
  <c r="AJ236" i="64"/>
  <c r="AJ235" i="64"/>
  <c r="AJ234" i="64"/>
  <c r="AJ233" i="64"/>
  <c r="AJ232" i="64"/>
  <c r="AJ231" i="64"/>
  <c r="AJ230" i="64"/>
  <c r="AJ229" i="64"/>
  <c r="AJ228" i="64"/>
  <c r="AJ227" i="64"/>
  <c r="AJ226" i="64"/>
  <c r="AJ225" i="64"/>
  <c r="AJ224" i="64"/>
  <c r="AJ223" i="64"/>
  <c r="AJ222" i="64"/>
  <c r="AJ221" i="64"/>
  <c r="AJ220" i="64"/>
  <c r="AJ219" i="64"/>
  <c r="AJ218" i="64"/>
  <c r="AJ217" i="64"/>
  <c r="AJ216" i="64"/>
  <c r="AJ215" i="64"/>
  <c r="AJ214" i="64"/>
  <c r="AJ213" i="64"/>
  <c r="AJ212" i="64"/>
  <c r="AJ211" i="64"/>
  <c r="AJ210" i="64"/>
  <c r="AJ209" i="64"/>
  <c r="AJ208" i="64"/>
  <c r="AJ207" i="64"/>
  <c r="AJ206" i="64"/>
  <c r="AJ205" i="64"/>
  <c r="AJ204" i="64"/>
  <c r="AJ203" i="64"/>
  <c r="AJ202" i="64"/>
  <c r="AJ201" i="64"/>
  <c r="AJ200" i="64"/>
  <c r="AJ199" i="64"/>
  <c r="AJ198" i="64"/>
  <c r="AJ197" i="64"/>
  <c r="AJ196" i="64"/>
  <c r="AJ195" i="64"/>
  <c r="AJ194" i="64"/>
  <c r="AJ193" i="64"/>
  <c r="AJ192" i="64"/>
  <c r="AJ191" i="64"/>
  <c r="AJ190" i="64"/>
  <c r="AJ189" i="64"/>
  <c r="AJ188" i="64"/>
  <c r="AJ187" i="64"/>
  <c r="AJ186" i="64"/>
  <c r="AJ185" i="64"/>
  <c r="AJ184" i="64"/>
  <c r="AJ183" i="64"/>
  <c r="AJ182" i="64"/>
  <c r="AJ181" i="64"/>
  <c r="AJ180" i="64"/>
  <c r="AJ179" i="64"/>
  <c r="AJ178" i="64"/>
  <c r="AJ177" i="64"/>
  <c r="AJ176" i="64"/>
  <c r="AJ175" i="64"/>
  <c r="AJ174" i="64"/>
  <c r="AJ173" i="64"/>
  <c r="AJ172" i="64"/>
  <c r="AJ171" i="64"/>
  <c r="AJ170" i="64"/>
  <c r="AJ169" i="64"/>
  <c r="AJ168" i="64"/>
  <c r="AJ167" i="64"/>
  <c r="AJ166" i="64"/>
  <c r="AJ165" i="64"/>
  <c r="AJ164" i="64"/>
  <c r="AJ163" i="64"/>
  <c r="AJ162" i="64"/>
  <c r="AJ161" i="64"/>
  <c r="AJ160" i="64"/>
  <c r="AJ159" i="64"/>
  <c r="AJ158" i="64"/>
  <c r="AJ157" i="64"/>
  <c r="AJ156" i="64"/>
  <c r="AJ155" i="64"/>
  <c r="AJ154" i="64"/>
  <c r="AJ153" i="64"/>
  <c r="AJ152" i="64"/>
  <c r="AJ151" i="64"/>
  <c r="AJ150" i="64"/>
  <c r="AJ149" i="64"/>
  <c r="AJ148" i="64"/>
  <c r="AJ147" i="64"/>
  <c r="AJ146" i="64"/>
  <c r="AJ145" i="64"/>
  <c r="AJ144" i="64"/>
  <c r="AJ143" i="64"/>
  <c r="AJ142" i="64"/>
  <c r="AJ141" i="64"/>
  <c r="AJ140" i="64"/>
  <c r="AJ139" i="64"/>
  <c r="AJ138" i="64"/>
  <c r="AJ137" i="64"/>
  <c r="AJ136" i="64"/>
  <c r="AJ135" i="64"/>
  <c r="AJ134" i="64"/>
  <c r="AJ133" i="64"/>
  <c r="AJ132" i="64"/>
  <c r="AJ131" i="64"/>
  <c r="AJ130" i="64"/>
  <c r="AJ129" i="64"/>
  <c r="AJ128" i="64"/>
  <c r="AJ127" i="64"/>
  <c r="AJ126" i="64"/>
  <c r="AJ125" i="64"/>
  <c r="AJ124" i="64"/>
  <c r="AJ123" i="64"/>
  <c r="AJ122" i="64"/>
  <c r="AJ121" i="64"/>
  <c r="AJ120" i="64"/>
  <c r="AJ119" i="64"/>
  <c r="AJ118" i="64"/>
  <c r="AJ117" i="64"/>
  <c r="AJ116" i="64"/>
  <c r="AJ115" i="64"/>
  <c r="AJ114" i="64"/>
  <c r="AJ113" i="64"/>
  <c r="AJ112" i="64"/>
  <c r="AJ111" i="64"/>
  <c r="AJ110" i="64"/>
  <c r="AJ109" i="64"/>
  <c r="AJ108" i="64"/>
  <c r="AJ107" i="64"/>
  <c r="AJ106" i="64"/>
  <c r="AJ105" i="64"/>
  <c r="AJ104" i="64"/>
  <c r="AJ103" i="64"/>
  <c r="AJ102" i="64"/>
  <c r="AJ101" i="64"/>
  <c r="AJ100" i="64"/>
  <c r="AJ99" i="64"/>
  <c r="AJ98" i="64"/>
  <c r="AJ97" i="64"/>
  <c r="AJ96" i="64"/>
  <c r="AJ95" i="64"/>
  <c r="AJ94" i="64"/>
  <c r="AJ93" i="64"/>
  <c r="AJ92" i="64"/>
  <c r="AJ91" i="64"/>
  <c r="AJ90" i="64"/>
  <c r="AJ89" i="64"/>
  <c r="AJ88" i="64"/>
  <c r="AJ87" i="64"/>
  <c r="AJ86" i="64"/>
  <c r="AJ85" i="64"/>
  <c r="AJ84" i="64"/>
  <c r="AJ83" i="64"/>
  <c r="AJ82" i="64"/>
  <c r="AJ81" i="64"/>
  <c r="AJ80" i="64"/>
  <c r="AJ79" i="64"/>
  <c r="AJ78" i="64"/>
  <c r="AJ77" i="64"/>
  <c r="AJ76" i="64"/>
  <c r="AJ75" i="64"/>
  <c r="AJ74" i="64"/>
  <c r="AJ73" i="64"/>
  <c r="AJ72" i="64"/>
  <c r="AJ71" i="64"/>
  <c r="AJ70" i="64"/>
  <c r="AJ69" i="64"/>
  <c r="AJ68" i="64"/>
  <c r="AJ67" i="64"/>
  <c r="AJ66" i="64"/>
  <c r="AJ65" i="64"/>
  <c r="AJ64" i="64"/>
  <c r="AJ63" i="64"/>
  <c r="AJ62" i="64"/>
  <c r="AJ61" i="64"/>
  <c r="AJ60" i="64"/>
  <c r="AJ59" i="64"/>
  <c r="AJ58" i="64"/>
  <c r="AJ57" i="64"/>
  <c r="AJ56" i="64"/>
  <c r="AJ55" i="64"/>
  <c r="AJ54" i="64"/>
  <c r="AJ53" i="64"/>
  <c r="AJ52" i="64"/>
  <c r="AJ51" i="64"/>
  <c r="AJ50" i="64"/>
  <c r="AJ49" i="64"/>
  <c r="AJ48" i="64"/>
  <c r="AJ47" i="64"/>
  <c r="AJ46" i="64"/>
  <c r="AJ45" i="64"/>
  <c r="AJ44" i="64"/>
  <c r="AJ43" i="64"/>
  <c r="AJ42" i="64"/>
  <c r="AJ41" i="64"/>
  <c r="AJ40" i="64"/>
  <c r="AJ39" i="64"/>
  <c r="AJ38" i="64"/>
  <c r="AJ37" i="64"/>
  <c r="AJ36" i="64"/>
  <c r="AJ35" i="64"/>
  <c r="AJ34" i="64"/>
  <c r="AJ33" i="64"/>
  <c r="AJ32" i="64"/>
  <c r="AJ31" i="64"/>
  <c r="AJ30" i="64"/>
  <c r="AJ29" i="64"/>
  <c r="AJ28" i="64"/>
  <c r="AJ27" i="64"/>
  <c r="AJ26" i="64"/>
  <c r="AJ25" i="64"/>
  <c r="AJ24" i="64"/>
  <c r="AJ23" i="64"/>
  <c r="AJ22" i="64"/>
  <c r="AJ21" i="64"/>
  <c r="AJ20" i="64"/>
  <c r="AJ19" i="64"/>
  <c r="AJ18" i="64"/>
  <c r="AJ17" i="64"/>
  <c r="AJ16" i="64"/>
  <c r="AJ15" i="64"/>
  <c r="AJ14" i="64"/>
  <c r="AJ13" i="64"/>
  <c r="AJ12" i="64"/>
  <c r="AJ11" i="64"/>
  <c r="AJ10" i="64"/>
  <c r="AJ9" i="64"/>
  <c r="AJ8" i="64"/>
  <c r="AJ7" i="64"/>
  <c r="AJ6" i="64"/>
  <c r="AJ5" i="64"/>
  <c r="AJ4" i="64"/>
  <c r="AI535" i="64" l="1"/>
  <c r="K36" i="60" l="1"/>
  <c r="I36" i="60"/>
  <c r="G36" i="60"/>
  <c r="AF465" i="64" l="1"/>
  <c r="AF1992" i="64"/>
  <c r="AF1988" i="64"/>
  <c r="AF1987" i="64"/>
  <c r="AF1986" i="64"/>
  <c r="AF1982" i="64"/>
  <c r="AF1981" i="64"/>
  <c r="AF1980" i="64"/>
  <c r="AF1976" i="64"/>
  <c r="AF1975" i="64"/>
  <c r="AF1974" i="64"/>
  <c r="AF1970" i="64"/>
  <c r="AF1969" i="64"/>
  <c r="AF1968" i="64"/>
  <c r="AF1958" i="64"/>
  <c r="AF1957" i="64"/>
  <c r="AF1956" i="64"/>
  <c r="AF1934" i="64"/>
  <c r="AF1935" i="64"/>
  <c r="AF1919" i="64"/>
  <c r="AF1918" i="64"/>
  <c r="AF1917" i="64"/>
  <c r="AF1916" i="64"/>
  <c r="AF1915" i="64"/>
  <c r="AF1914" i="64"/>
  <c r="AF1907" i="64"/>
  <c r="AF1906" i="64"/>
  <c r="AF1905" i="64"/>
  <c r="AF1868" i="64"/>
  <c r="AF1867" i="64"/>
  <c r="AF1866" i="64"/>
  <c r="AF1865" i="64"/>
  <c r="AF1864" i="64"/>
  <c r="AF1859" i="64"/>
  <c r="AF1858" i="64"/>
  <c r="AF1857" i="64"/>
  <c r="AF1856" i="64"/>
  <c r="AF1843" i="64"/>
  <c r="AF1842" i="64"/>
  <c r="AF1804" i="64"/>
  <c r="AF1790" i="64"/>
  <c r="AF1699" i="64"/>
  <c r="AF1698" i="64"/>
  <c r="AF1697" i="64"/>
  <c r="AF1696" i="64"/>
  <c r="AF1675" i="64"/>
  <c r="AF1674" i="64"/>
  <c r="AF1673" i="64"/>
  <c r="AF1672" i="64"/>
  <c r="AF1647" i="64"/>
  <c r="AF1646" i="64"/>
  <c r="AF1645" i="64"/>
  <c r="AF1644" i="64"/>
  <c r="AF1623" i="64"/>
  <c r="AF1622" i="64"/>
  <c r="AF1608" i="64"/>
  <c r="AF1607" i="64"/>
  <c r="AF1606" i="64"/>
  <c r="AF1605" i="64"/>
  <c r="AF1604" i="64"/>
  <c r="AF1582" i="64"/>
  <c r="AF1570" i="64"/>
  <c r="AF1552" i="64"/>
  <c r="AF1540" i="64"/>
  <c r="AF1539" i="64"/>
  <c r="AF1538" i="64"/>
  <c r="AF1504" i="64"/>
  <c r="AF1503" i="64"/>
  <c r="AF1502" i="64"/>
  <c r="AF1498" i="64"/>
  <c r="AF1497" i="64"/>
  <c r="AF1496" i="64"/>
  <c r="AF1416" i="64"/>
  <c r="AF1415" i="64"/>
  <c r="AF1414" i="64"/>
  <c r="AF1307" i="64"/>
  <c r="AF1306" i="64"/>
  <c r="AF1305" i="64"/>
  <c r="AF1304" i="64"/>
  <c r="AF1105" i="64"/>
  <c r="AF1104" i="64"/>
  <c r="AF1103" i="64"/>
  <c r="AF1101" i="64"/>
  <c r="AF1085" i="64"/>
  <c r="AF1084" i="64"/>
  <c r="AF1079" i="64"/>
  <c r="AF1078" i="64"/>
  <c r="AF1077" i="64"/>
  <c r="AF1076" i="64"/>
  <c r="AF1072" i="64"/>
  <c r="AF1070" i="64"/>
  <c r="AF1069" i="64"/>
  <c r="AF1063" i="64"/>
  <c r="AF1062" i="64"/>
  <c r="AF1053" i="64"/>
  <c r="AF1046" i="64"/>
  <c r="AF1045" i="64"/>
  <c r="AF1044" i="64"/>
  <c r="AF1043" i="64"/>
  <c r="AF1042" i="64"/>
  <c r="AF1041" i="64"/>
  <c r="AF1038" i="64"/>
  <c r="AF1037" i="64"/>
  <c r="AF1030" i="64"/>
  <c r="AF1029" i="64"/>
  <c r="AF1028" i="64"/>
  <c r="AF1027" i="64"/>
  <c r="AF1026" i="64"/>
  <c r="AF1025" i="64"/>
  <c r="AF1024" i="64"/>
  <c r="AF1023" i="64"/>
  <c r="AF1022" i="64"/>
  <c r="AF1019" i="64"/>
  <c r="AF1018" i="64"/>
  <c r="AF992" i="64"/>
  <c r="AF975" i="64"/>
  <c r="AF974" i="64"/>
  <c r="AF968" i="64"/>
  <c r="AF959" i="64"/>
  <c r="AF954" i="64"/>
  <c r="AF953" i="64"/>
  <c r="AF952" i="64"/>
  <c r="AF934" i="64"/>
  <c r="AF933" i="64"/>
  <c r="AF932" i="64"/>
  <c r="AF931" i="64"/>
  <c r="AF930" i="64"/>
  <c r="AF929" i="64"/>
  <c r="AF928" i="64"/>
  <c r="AF927" i="64"/>
  <c r="AF926" i="64"/>
  <c r="AF925" i="64"/>
  <c r="AF924" i="64"/>
  <c r="AF923" i="64"/>
  <c r="AF922" i="64"/>
  <c r="AF921" i="64"/>
  <c r="AF920" i="64"/>
  <c r="AF919" i="64"/>
  <c r="AF918" i="64"/>
  <c r="AF907" i="64"/>
  <c r="AF906" i="64"/>
  <c r="AF905" i="64"/>
  <c r="AF904" i="64"/>
  <c r="AF903" i="64"/>
  <c r="AF902" i="64"/>
  <c r="AF901" i="64"/>
  <c r="AF900" i="64"/>
  <c r="AF899" i="64"/>
  <c r="AF898" i="64"/>
  <c r="AF897" i="64"/>
  <c r="AF896" i="64"/>
  <c r="AF881" i="64"/>
  <c r="AF880" i="64"/>
  <c r="AF879" i="64"/>
  <c r="AF878" i="64"/>
  <c r="AF877" i="64"/>
  <c r="AF876" i="64"/>
  <c r="AF875" i="64"/>
  <c r="AF874" i="64"/>
  <c r="AF873" i="64"/>
  <c r="AF872" i="64"/>
  <c r="AF871" i="64"/>
  <c r="AF870" i="64"/>
  <c r="AF869" i="64"/>
  <c r="AF868" i="64"/>
  <c r="AF799" i="64"/>
  <c r="AF798" i="64"/>
  <c r="AF797" i="64"/>
  <c r="AF796" i="64"/>
  <c r="AF795" i="64"/>
  <c r="AF794" i="64"/>
  <c r="AF793" i="64"/>
  <c r="AF640" i="64"/>
  <c r="AF633" i="64"/>
  <c r="AF632" i="64"/>
  <c r="AF629" i="64"/>
  <c r="AF628" i="64"/>
  <c r="AF624" i="64"/>
  <c r="AF623" i="64"/>
  <c r="AF622" i="64"/>
  <c r="AF620" i="64"/>
  <c r="AF597" i="64"/>
  <c r="AF498" i="64"/>
  <c r="AF346" i="64"/>
  <c r="AF345" i="64"/>
  <c r="AF344" i="64"/>
  <c r="AF184" i="64"/>
  <c r="AF183" i="64"/>
  <c r="AF182" i="64"/>
  <c r="AF181" i="64"/>
  <c r="AF180" i="64"/>
  <c r="AF179" i="64"/>
  <c r="AF170" i="64"/>
  <c r="AF161" i="64"/>
  <c r="AF160" i="64"/>
  <c r="AF159" i="64"/>
  <c r="AF158" i="64"/>
  <c r="AF153" i="64"/>
  <c r="AF152" i="64"/>
  <c r="AE783" i="64"/>
  <c r="AF783" i="64" s="1"/>
  <c r="AE782" i="64"/>
  <c r="AF782" i="64" s="1"/>
  <c r="AE781" i="64"/>
  <c r="AF781" i="64" s="1"/>
  <c r="AE780" i="64"/>
  <c r="AF780" i="64" s="1"/>
  <c r="AE779" i="64"/>
  <c r="AF779" i="64" s="1"/>
  <c r="AE778" i="64"/>
  <c r="AF778" i="64" s="1"/>
  <c r="AE777" i="64"/>
  <c r="AF777" i="64" s="1"/>
  <c r="AE776" i="64"/>
  <c r="AF776" i="64" s="1"/>
  <c r="AE775" i="64"/>
  <c r="AF775" i="64" s="1"/>
  <c r="AE774" i="64"/>
  <c r="AF774" i="64" s="1"/>
  <c r="AE773" i="64"/>
  <c r="AF773" i="64" s="1"/>
  <c r="AE772" i="64"/>
  <c r="AF772" i="64" s="1"/>
  <c r="AE466" i="64"/>
  <c r="AF466" i="64" s="1"/>
  <c r="AE464" i="64"/>
  <c r="AF464" i="64" s="1"/>
  <c r="AE1017" i="64"/>
  <c r="AF1017" i="64" s="1"/>
  <c r="AE1016" i="64"/>
  <c r="AF1016" i="64" s="1"/>
  <c r="AE1015" i="64"/>
  <c r="AF1015" i="64" s="1"/>
  <c r="AE958" i="64"/>
  <c r="AF958" i="64" s="1"/>
  <c r="AE957" i="64"/>
  <c r="AF957" i="64" s="1"/>
  <c r="AE956" i="64"/>
  <c r="AF956" i="64" s="1"/>
  <c r="AE1991" i="64"/>
  <c r="AF1991" i="64" s="1"/>
  <c r="AE1990" i="64"/>
  <c r="AF1990" i="64" s="1"/>
  <c r="AE1989" i="64"/>
  <c r="AF1989" i="64" s="1"/>
  <c r="AE1985" i="64"/>
  <c r="AF1985" i="64" s="1"/>
  <c r="AE1984" i="64"/>
  <c r="AF1984" i="64" s="1"/>
  <c r="AE1983" i="64"/>
  <c r="AF1983" i="64" s="1"/>
  <c r="AE1979" i="64"/>
  <c r="AF1979" i="64" s="1"/>
  <c r="AE1978" i="64"/>
  <c r="AF1978" i="64" s="1"/>
  <c r="AE1977" i="64"/>
  <c r="AF1977" i="64" s="1"/>
  <c r="AE1973" i="64"/>
  <c r="AF1973" i="64" s="1"/>
  <c r="AE1972" i="64"/>
  <c r="AF1972" i="64" s="1"/>
  <c r="AE1971" i="64"/>
  <c r="AF1971" i="64" s="1"/>
  <c r="AE1967" i="64"/>
  <c r="AF1967" i="64" s="1"/>
  <c r="AE1966" i="64"/>
  <c r="AF1966" i="64" s="1"/>
  <c r="AE1965" i="64"/>
  <c r="AF1965" i="64" s="1"/>
  <c r="AE1964" i="64"/>
  <c r="AF1964" i="64" s="1"/>
  <c r="AE1963" i="64"/>
  <c r="AF1963" i="64" s="1"/>
  <c r="AE1962" i="64"/>
  <c r="AF1962" i="64" s="1"/>
  <c r="AE1961" i="64"/>
  <c r="AF1961" i="64" s="1"/>
  <c r="AE1960" i="64"/>
  <c r="AF1960" i="64" s="1"/>
  <c r="AE1959" i="64"/>
  <c r="AF1959" i="64" s="1"/>
  <c r="AE1955" i="64"/>
  <c r="AF1955" i="64" s="1"/>
  <c r="AE1954" i="64"/>
  <c r="AF1954" i="64" s="1"/>
  <c r="AE1953" i="64"/>
  <c r="AF1953" i="64" s="1"/>
  <c r="AE1952" i="64"/>
  <c r="AF1952" i="64" s="1"/>
  <c r="AE1951" i="64"/>
  <c r="AF1951" i="64" s="1"/>
  <c r="AE1950" i="64"/>
  <c r="AF1950" i="64" s="1"/>
  <c r="AE1949" i="64"/>
  <c r="AF1949" i="64" s="1"/>
  <c r="AE1948" i="64"/>
  <c r="AF1948" i="64" s="1"/>
  <c r="AE1947" i="64"/>
  <c r="AF1947" i="64" s="1"/>
  <c r="AE1946" i="64"/>
  <c r="AF1946" i="64" s="1"/>
  <c r="AE1945" i="64"/>
  <c r="AF1945" i="64" s="1"/>
  <c r="AE1944" i="64"/>
  <c r="AF1944" i="64" s="1"/>
  <c r="AE1943" i="64"/>
  <c r="AF1943" i="64" s="1"/>
  <c r="AE1942" i="64"/>
  <c r="AF1942" i="64" s="1"/>
  <c r="AE1941" i="64"/>
  <c r="AF1941" i="64" s="1"/>
  <c r="AE1940" i="64"/>
  <c r="AF1940" i="64" s="1"/>
  <c r="AE1939" i="64"/>
  <c r="AF1939" i="64" s="1"/>
  <c r="AE1938" i="64"/>
  <c r="AF1938" i="64" s="1"/>
  <c r="AE1937" i="64"/>
  <c r="AF1937" i="64" s="1"/>
  <c r="AE1936" i="64"/>
  <c r="AF1936" i="64" s="1"/>
  <c r="AE1933" i="64"/>
  <c r="AF1933" i="64" s="1"/>
  <c r="AE1932" i="64"/>
  <c r="AF1932" i="64" s="1"/>
  <c r="AE1931" i="64"/>
  <c r="AF1931" i="64" s="1"/>
  <c r="AE1930" i="64"/>
  <c r="AF1930" i="64" s="1"/>
  <c r="AE1929" i="64"/>
  <c r="AF1929" i="64" s="1"/>
  <c r="AE1928" i="64"/>
  <c r="AF1928" i="64" s="1"/>
  <c r="AE1927" i="64"/>
  <c r="AF1927" i="64" s="1"/>
  <c r="AE1926" i="64"/>
  <c r="AF1926" i="64" s="1"/>
  <c r="AE1925" i="64"/>
  <c r="AF1925" i="64" s="1"/>
  <c r="AE1924" i="64"/>
  <c r="AF1924" i="64" s="1"/>
  <c r="AE1923" i="64"/>
  <c r="AF1923" i="64" s="1"/>
  <c r="AE1922" i="64"/>
  <c r="AF1922" i="64" s="1"/>
  <c r="AE1921" i="64"/>
  <c r="AF1921" i="64" s="1"/>
  <c r="AE1920" i="64"/>
  <c r="AF1920" i="64" s="1"/>
  <c r="AE1913" i="64"/>
  <c r="AF1913" i="64" s="1"/>
  <c r="AE1912" i="64"/>
  <c r="AF1912" i="64" s="1"/>
  <c r="AE1911" i="64"/>
  <c r="AF1911" i="64" s="1"/>
  <c r="AE1910" i="64"/>
  <c r="AF1910" i="64" s="1"/>
  <c r="AE1909" i="64"/>
  <c r="AF1909" i="64" s="1"/>
  <c r="AE1908" i="64"/>
  <c r="AF1908" i="64" s="1"/>
  <c r="AE1904" i="64"/>
  <c r="AF1904" i="64" s="1"/>
  <c r="AE1903" i="64"/>
  <c r="AF1903" i="64" s="1"/>
  <c r="AE1902" i="64"/>
  <c r="AF1902" i="64" s="1"/>
  <c r="AE1901" i="64"/>
  <c r="AF1901" i="64" s="1"/>
  <c r="AE1900" i="64"/>
  <c r="AF1900" i="64" s="1"/>
  <c r="AE1899" i="64"/>
  <c r="AF1899" i="64" s="1"/>
  <c r="AE1898" i="64"/>
  <c r="AF1898" i="64" s="1"/>
  <c r="AE1897" i="64"/>
  <c r="AF1897" i="64" s="1"/>
  <c r="AE1896" i="64"/>
  <c r="AF1896" i="64" s="1"/>
  <c r="AE1895" i="64"/>
  <c r="AF1895" i="64" s="1"/>
  <c r="AE1894" i="64"/>
  <c r="AF1894" i="64" s="1"/>
  <c r="AE1893" i="64"/>
  <c r="AF1893" i="64" s="1"/>
  <c r="AE1892" i="64"/>
  <c r="AF1892" i="64" s="1"/>
  <c r="AE1891" i="64"/>
  <c r="AF1891" i="64" s="1"/>
  <c r="AE1890" i="64"/>
  <c r="AF1890" i="64" s="1"/>
  <c r="AE1889" i="64"/>
  <c r="AF1889" i="64" s="1"/>
  <c r="AE1888" i="64"/>
  <c r="AF1888" i="64" s="1"/>
  <c r="AE1887" i="64"/>
  <c r="AF1887" i="64" s="1"/>
  <c r="AE1886" i="64"/>
  <c r="AF1886" i="64" s="1"/>
  <c r="AE1885" i="64"/>
  <c r="AF1885" i="64" s="1"/>
  <c r="AE1884" i="64"/>
  <c r="AF1884" i="64" s="1"/>
  <c r="AE1883" i="64"/>
  <c r="AF1883" i="64" s="1"/>
  <c r="AE1882" i="64"/>
  <c r="AF1882" i="64" s="1"/>
  <c r="AE1881" i="64"/>
  <c r="AF1881" i="64" s="1"/>
  <c r="AE1880" i="64"/>
  <c r="AF1880" i="64" s="1"/>
  <c r="AE1879" i="64"/>
  <c r="AF1879" i="64" s="1"/>
  <c r="AE1878" i="64"/>
  <c r="AF1878" i="64" s="1"/>
  <c r="AE1877" i="64"/>
  <c r="AF1877" i="64" s="1"/>
  <c r="AE1876" i="64"/>
  <c r="AF1876" i="64" s="1"/>
  <c r="AE1875" i="64"/>
  <c r="AF1875" i="64" s="1"/>
  <c r="AE1874" i="64"/>
  <c r="AF1874" i="64" s="1"/>
  <c r="AE1873" i="64"/>
  <c r="AF1873" i="64" s="1"/>
  <c r="AE1872" i="64"/>
  <c r="AF1872" i="64" s="1"/>
  <c r="AE1871" i="64"/>
  <c r="AF1871" i="64" s="1"/>
  <c r="AE1870" i="64"/>
  <c r="AF1870" i="64" s="1"/>
  <c r="AE1869" i="64"/>
  <c r="AF1869" i="64" s="1"/>
  <c r="AE1863" i="64"/>
  <c r="AF1863" i="64" s="1"/>
  <c r="AE1862" i="64"/>
  <c r="AF1862" i="64" s="1"/>
  <c r="AE1861" i="64"/>
  <c r="AF1861" i="64" s="1"/>
  <c r="AE1860" i="64"/>
  <c r="AF1860" i="64" s="1"/>
  <c r="AE1855" i="64"/>
  <c r="AF1855" i="64" s="1"/>
  <c r="AE1854" i="64"/>
  <c r="AF1854" i="64" s="1"/>
  <c r="AE1853" i="64"/>
  <c r="AF1853" i="64" s="1"/>
  <c r="AE1852" i="64"/>
  <c r="AF1852" i="64" s="1"/>
  <c r="AE1851" i="64"/>
  <c r="AF1851" i="64" s="1"/>
  <c r="AE1850" i="64"/>
  <c r="AF1850" i="64" s="1"/>
  <c r="AE1849" i="64"/>
  <c r="AF1849" i="64" s="1"/>
  <c r="AE1848" i="64"/>
  <c r="AF1848" i="64" s="1"/>
  <c r="AE1847" i="64"/>
  <c r="AF1847" i="64" s="1"/>
  <c r="AE1846" i="64"/>
  <c r="AF1846" i="64" s="1"/>
  <c r="AE1845" i="64"/>
  <c r="AF1845" i="64" s="1"/>
  <c r="AE1844" i="64"/>
  <c r="AF1844" i="64" s="1"/>
  <c r="AE1841" i="64"/>
  <c r="AF1841" i="64" s="1"/>
  <c r="AE1840" i="64"/>
  <c r="AF1840" i="64" s="1"/>
  <c r="AE1839" i="64"/>
  <c r="AF1839" i="64" s="1"/>
  <c r="AE1838" i="64"/>
  <c r="AF1838" i="64" s="1"/>
  <c r="AE1837" i="64"/>
  <c r="AF1837" i="64" s="1"/>
  <c r="AE1836" i="64"/>
  <c r="AF1836" i="64" s="1"/>
  <c r="AE1835" i="64"/>
  <c r="AF1835" i="64" s="1"/>
  <c r="AE1834" i="64"/>
  <c r="AF1834" i="64" s="1"/>
  <c r="AE1833" i="64"/>
  <c r="AF1833" i="64" s="1"/>
  <c r="AE1832" i="64"/>
  <c r="AF1832" i="64" s="1"/>
  <c r="AE1831" i="64"/>
  <c r="AF1831" i="64" s="1"/>
  <c r="AE1830" i="64"/>
  <c r="AF1830" i="64" s="1"/>
  <c r="AE1829" i="64"/>
  <c r="AF1829" i="64" s="1"/>
  <c r="AE1828" i="64"/>
  <c r="AF1828" i="64" s="1"/>
  <c r="AE1827" i="64"/>
  <c r="AF1827" i="64" s="1"/>
  <c r="AE1826" i="64"/>
  <c r="AF1826" i="64" s="1"/>
  <c r="AE1825" i="64"/>
  <c r="AF1825" i="64" s="1"/>
  <c r="AE1824" i="64"/>
  <c r="AF1824" i="64" s="1"/>
  <c r="AE1823" i="64"/>
  <c r="AF1823" i="64" s="1"/>
  <c r="AE1822" i="64"/>
  <c r="AF1822" i="64" s="1"/>
  <c r="AE1821" i="64"/>
  <c r="AF1821" i="64" s="1"/>
  <c r="AE1820" i="64"/>
  <c r="AF1820" i="64" s="1"/>
  <c r="AE1819" i="64"/>
  <c r="AF1819" i="64" s="1"/>
  <c r="AE1818" i="64"/>
  <c r="AF1818" i="64" s="1"/>
  <c r="AE1817" i="64"/>
  <c r="AF1817" i="64" s="1"/>
  <c r="AE1816" i="64"/>
  <c r="AF1816" i="64" s="1"/>
  <c r="AE1815" i="64"/>
  <c r="AF1815" i="64" s="1"/>
  <c r="AE1814" i="64"/>
  <c r="AF1814" i="64" s="1"/>
  <c r="AE1813" i="64"/>
  <c r="AF1813" i="64" s="1"/>
  <c r="AE1812" i="64"/>
  <c r="AF1812" i="64" s="1"/>
  <c r="AE1811" i="64"/>
  <c r="AF1811" i="64" s="1"/>
  <c r="AE1810" i="64"/>
  <c r="AF1810" i="64" s="1"/>
  <c r="AE1809" i="64"/>
  <c r="AF1809" i="64" s="1"/>
  <c r="AE1808" i="64"/>
  <c r="AF1808" i="64" s="1"/>
  <c r="AE1807" i="64"/>
  <c r="AF1807" i="64" s="1"/>
  <c r="AE1806" i="64"/>
  <c r="AF1806" i="64" s="1"/>
  <c r="AE1805" i="64"/>
  <c r="AF1805" i="64" s="1"/>
  <c r="AE1803" i="64"/>
  <c r="AF1803" i="64" s="1"/>
  <c r="AE1802" i="64"/>
  <c r="AF1802" i="64" s="1"/>
  <c r="AE1801" i="64"/>
  <c r="AF1801" i="64" s="1"/>
  <c r="AE1800" i="64"/>
  <c r="AF1800" i="64" s="1"/>
  <c r="AE1799" i="64"/>
  <c r="AF1799" i="64" s="1"/>
  <c r="AE1798" i="64"/>
  <c r="AF1798" i="64" s="1"/>
  <c r="AE1797" i="64"/>
  <c r="AF1797" i="64" s="1"/>
  <c r="AE1796" i="64"/>
  <c r="AF1796" i="64" s="1"/>
  <c r="AE1795" i="64"/>
  <c r="AF1795" i="64" s="1"/>
  <c r="AE1794" i="64"/>
  <c r="AF1794" i="64" s="1"/>
  <c r="AE1793" i="64"/>
  <c r="AF1793" i="64" s="1"/>
  <c r="AE1792" i="64"/>
  <c r="AF1792" i="64" s="1"/>
  <c r="AE1791" i="64"/>
  <c r="AF1791" i="64" s="1"/>
  <c r="AE1789" i="64"/>
  <c r="AF1789" i="64" s="1"/>
  <c r="AE1788" i="64"/>
  <c r="AF1788" i="64" s="1"/>
  <c r="AE1787" i="64"/>
  <c r="AF1787" i="64" s="1"/>
  <c r="AE1786" i="64"/>
  <c r="AF1786" i="64" s="1"/>
  <c r="AE1785" i="64"/>
  <c r="AF1785" i="64" s="1"/>
  <c r="AE1784" i="64"/>
  <c r="AF1784" i="64" s="1"/>
  <c r="AE1783" i="64"/>
  <c r="AF1783" i="64" s="1"/>
  <c r="AE1782" i="64"/>
  <c r="AF1782" i="64" s="1"/>
  <c r="AE1781" i="64"/>
  <c r="AF1781" i="64" s="1"/>
  <c r="AE1780" i="64"/>
  <c r="AF1780" i="64" s="1"/>
  <c r="AE1779" i="64"/>
  <c r="AF1779" i="64" s="1"/>
  <c r="AE1778" i="64"/>
  <c r="AF1778" i="64" s="1"/>
  <c r="AE1777" i="64"/>
  <c r="AF1777" i="64" s="1"/>
  <c r="AE1776" i="64"/>
  <c r="AF1776" i="64" s="1"/>
  <c r="AE1775" i="64"/>
  <c r="AF1775" i="64" s="1"/>
  <c r="AE1774" i="64"/>
  <c r="AF1774" i="64" s="1"/>
  <c r="AE1773" i="64"/>
  <c r="AF1773" i="64" s="1"/>
  <c r="AE1772" i="64"/>
  <c r="AF1772" i="64" s="1"/>
  <c r="AE1771" i="64"/>
  <c r="AF1771" i="64" s="1"/>
  <c r="AE1770" i="64"/>
  <c r="AF1770" i="64" s="1"/>
  <c r="AE1769" i="64"/>
  <c r="AF1769" i="64" s="1"/>
  <c r="AE1768" i="64"/>
  <c r="AF1768" i="64" s="1"/>
  <c r="AE1767" i="64"/>
  <c r="AF1767" i="64" s="1"/>
  <c r="AE1766" i="64"/>
  <c r="AF1766" i="64" s="1"/>
  <c r="AE1765" i="64"/>
  <c r="AF1765" i="64" s="1"/>
  <c r="AE1764" i="64"/>
  <c r="AF1764" i="64" s="1"/>
  <c r="AE1763" i="64"/>
  <c r="AF1763" i="64" s="1"/>
  <c r="AE1762" i="64"/>
  <c r="AF1762" i="64" s="1"/>
  <c r="AE1761" i="64"/>
  <c r="AF1761" i="64" s="1"/>
  <c r="AE1760" i="64"/>
  <c r="AF1760" i="64" s="1"/>
  <c r="AE1759" i="64"/>
  <c r="AF1759" i="64" s="1"/>
  <c r="AE1758" i="64"/>
  <c r="AF1758" i="64" s="1"/>
  <c r="AE1757" i="64"/>
  <c r="AF1757" i="64" s="1"/>
  <c r="AE1756" i="64"/>
  <c r="AF1756" i="64" s="1"/>
  <c r="AE1755" i="64"/>
  <c r="AF1755" i="64" s="1"/>
  <c r="AE1754" i="64"/>
  <c r="AF1754" i="64" s="1"/>
  <c r="AE1753" i="64"/>
  <c r="AF1753" i="64" s="1"/>
  <c r="AE1752" i="64"/>
  <c r="AF1752" i="64" s="1"/>
  <c r="AE1751" i="64"/>
  <c r="AF1751" i="64" s="1"/>
  <c r="AE1750" i="64"/>
  <c r="AF1750" i="64" s="1"/>
  <c r="AE1749" i="64"/>
  <c r="AF1749" i="64" s="1"/>
  <c r="AE1748" i="64"/>
  <c r="AF1748" i="64" s="1"/>
  <c r="AE1747" i="64"/>
  <c r="AF1747" i="64" s="1"/>
  <c r="AE1746" i="64"/>
  <c r="AF1746" i="64" s="1"/>
  <c r="AE1745" i="64"/>
  <c r="AF1745" i="64" s="1"/>
  <c r="AE1744" i="64"/>
  <c r="AF1744" i="64" s="1"/>
  <c r="AE1743" i="64"/>
  <c r="AF1743" i="64" s="1"/>
  <c r="AE1742" i="64"/>
  <c r="AF1742" i="64" s="1"/>
  <c r="AE1741" i="64"/>
  <c r="AF1741" i="64" s="1"/>
  <c r="AE1740" i="64"/>
  <c r="AF1740" i="64" s="1"/>
  <c r="AE1739" i="64"/>
  <c r="AF1739" i="64" s="1"/>
  <c r="AE1738" i="64"/>
  <c r="AF1738" i="64" s="1"/>
  <c r="AE1737" i="64"/>
  <c r="AF1737" i="64" s="1"/>
  <c r="AE1736" i="64"/>
  <c r="AF1736" i="64" s="1"/>
  <c r="AE1735" i="64"/>
  <c r="AF1735" i="64" s="1"/>
  <c r="AE1734" i="64"/>
  <c r="AF1734" i="64" s="1"/>
  <c r="AE1733" i="64"/>
  <c r="AF1733" i="64" s="1"/>
  <c r="AE1732" i="64"/>
  <c r="AF1732" i="64" s="1"/>
  <c r="AE1731" i="64"/>
  <c r="AF1731" i="64" s="1"/>
  <c r="AE1730" i="64"/>
  <c r="AF1730" i="64" s="1"/>
  <c r="AE1729" i="64"/>
  <c r="AF1729" i="64" s="1"/>
  <c r="AE1728" i="64"/>
  <c r="AF1728" i="64" s="1"/>
  <c r="AE1727" i="64"/>
  <c r="AF1727" i="64" s="1"/>
  <c r="AE1726" i="64"/>
  <c r="AF1726" i="64" s="1"/>
  <c r="AE1725" i="64"/>
  <c r="AF1725" i="64" s="1"/>
  <c r="AE1724" i="64"/>
  <c r="AF1724" i="64" s="1"/>
  <c r="AE1723" i="64"/>
  <c r="AF1723" i="64" s="1"/>
  <c r="AE1722" i="64"/>
  <c r="AF1722" i="64" s="1"/>
  <c r="AE1721" i="64"/>
  <c r="AF1721" i="64" s="1"/>
  <c r="AE1720" i="64"/>
  <c r="AF1720" i="64" s="1"/>
  <c r="AE1719" i="64"/>
  <c r="AF1719" i="64" s="1"/>
  <c r="AE1718" i="64"/>
  <c r="AF1718" i="64" s="1"/>
  <c r="AE1717" i="64"/>
  <c r="AF1717" i="64" s="1"/>
  <c r="AE1716" i="64"/>
  <c r="AF1716" i="64" s="1"/>
  <c r="AE1715" i="64"/>
  <c r="AF1715" i="64" s="1"/>
  <c r="AE1714" i="64"/>
  <c r="AF1714" i="64" s="1"/>
  <c r="AE1713" i="64"/>
  <c r="AF1713" i="64" s="1"/>
  <c r="AE1712" i="64"/>
  <c r="AF1712" i="64" s="1"/>
  <c r="AE1711" i="64"/>
  <c r="AF1711" i="64" s="1"/>
  <c r="AE1710" i="64"/>
  <c r="AF1710" i="64" s="1"/>
  <c r="AE1709" i="64"/>
  <c r="AF1709" i="64" s="1"/>
  <c r="AE1708" i="64"/>
  <c r="AF1708" i="64" s="1"/>
  <c r="AE1707" i="64"/>
  <c r="AF1707" i="64" s="1"/>
  <c r="AE1706" i="64"/>
  <c r="AF1706" i="64" s="1"/>
  <c r="AE1705" i="64"/>
  <c r="AF1705" i="64" s="1"/>
  <c r="AE1704" i="64"/>
  <c r="AF1704" i="64" s="1"/>
  <c r="AE1703" i="64"/>
  <c r="AF1703" i="64" s="1"/>
  <c r="AE1702" i="64"/>
  <c r="AF1702" i="64" s="1"/>
  <c r="AE1701" i="64"/>
  <c r="AF1701" i="64" s="1"/>
  <c r="AE1700" i="64"/>
  <c r="AF1700" i="64" s="1"/>
  <c r="AE1695" i="64"/>
  <c r="AF1695" i="64" s="1"/>
  <c r="AE1694" i="64"/>
  <c r="AF1694" i="64" s="1"/>
  <c r="AE1693" i="64"/>
  <c r="AF1693" i="64" s="1"/>
  <c r="AE1692" i="64"/>
  <c r="AF1692" i="64" s="1"/>
  <c r="AE1691" i="64"/>
  <c r="AF1691" i="64" s="1"/>
  <c r="AE1690" i="64"/>
  <c r="AF1690" i="64" s="1"/>
  <c r="AE1689" i="64"/>
  <c r="AF1689" i="64" s="1"/>
  <c r="AE1688" i="64"/>
  <c r="AF1688" i="64" s="1"/>
  <c r="AE1687" i="64"/>
  <c r="AF1687" i="64" s="1"/>
  <c r="AE1686" i="64"/>
  <c r="AF1686" i="64" s="1"/>
  <c r="AE1685" i="64"/>
  <c r="AF1685" i="64" s="1"/>
  <c r="AE1684" i="64"/>
  <c r="AF1684" i="64" s="1"/>
  <c r="AE1683" i="64"/>
  <c r="AF1683" i="64" s="1"/>
  <c r="AE1682" i="64"/>
  <c r="AF1682" i="64" s="1"/>
  <c r="AE1681" i="64"/>
  <c r="AF1681" i="64" s="1"/>
  <c r="AE1680" i="64"/>
  <c r="AF1680" i="64" s="1"/>
  <c r="AE1679" i="64"/>
  <c r="AF1679" i="64" s="1"/>
  <c r="AE1678" i="64"/>
  <c r="AF1678" i="64" s="1"/>
  <c r="AE1677" i="64"/>
  <c r="AF1677" i="64" s="1"/>
  <c r="AE1676" i="64"/>
  <c r="AF1676" i="64" s="1"/>
  <c r="AE1671" i="64"/>
  <c r="AF1671" i="64" s="1"/>
  <c r="AE1670" i="64"/>
  <c r="AF1670" i="64" s="1"/>
  <c r="AE1669" i="64"/>
  <c r="AF1669" i="64" s="1"/>
  <c r="AE1668" i="64"/>
  <c r="AF1668" i="64" s="1"/>
  <c r="AE1667" i="64"/>
  <c r="AF1667" i="64" s="1"/>
  <c r="AE1666" i="64"/>
  <c r="AF1666" i="64" s="1"/>
  <c r="AE1665" i="64"/>
  <c r="AF1665" i="64" s="1"/>
  <c r="AE1664" i="64"/>
  <c r="AF1664" i="64" s="1"/>
  <c r="AE1663" i="64"/>
  <c r="AF1663" i="64" s="1"/>
  <c r="AE1662" i="64"/>
  <c r="AF1662" i="64" s="1"/>
  <c r="AE1661" i="64"/>
  <c r="AF1661" i="64" s="1"/>
  <c r="AE1660" i="64"/>
  <c r="AF1660" i="64" s="1"/>
  <c r="AE1659" i="64"/>
  <c r="AF1659" i="64" s="1"/>
  <c r="AE1658" i="64"/>
  <c r="AF1658" i="64" s="1"/>
  <c r="AE1657" i="64"/>
  <c r="AF1657" i="64" s="1"/>
  <c r="AE1656" i="64"/>
  <c r="AF1656" i="64" s="1"/>
  <c r="AE1655" i="64"/>
  <c r="AF1655" i="64" s="1"/>
  <c r="AE1654" i="64"/>
  <c r="AF1654" i="64" s="1"/>
  <c r="AE1653" i="64"/>
  <c r="AF1653" i="64" s="1"/>
  <c r="AE1652" i="64"/>
  <c r="AF1652" i="64" s="1"/>
  <c r="AE1651" i="64"/>
  <c r="AF1651" i="64" s="1"/>
  <c r="AE1650" i="64"/>
  <c r="AF1650" i="64" s="1"/>
  <c r="AE1649" i="64"/>
  <c r="AF1649" i="64" s="1"/>
  <c r="AE1648" i="64"/>
  <c r="AF1648" i="64" s="1"/>
  <c r="AE1643" i="64"/>
  <c r="AF1643" i="64" s="1"/>
  <c r="AE1642" i="64"/>
  <c r="AF1642" i="64" s="1"/>
  <c r="AE1641" i="64"/>
  <c r="AF1641" i="64" s="1"/>
  <c r="AE1640" i="64"/>
  <c r="AF1640" i="64" s="1"/>
  <c r="AE1639" i="64"/>
  <c r="AF1639" i="64" s="1"/>
  <c r="AE1638" i="64"/>
  <c r="AF1638" i="64" s="1"/>
  <c r="AE1637" i="64"/>
  <c r="AF1637" i="64" s="1"/>
  <c r="AE1636" i="64"/>
  <c r="AF1636" i="64" s="1"/>
  <c r="AE1635" i="64"/>
  <c r="AF1635" i="64" s="1"/>
  <c r="AE1634" i="64"/>
  <c r="AF1634" i="64" s="1"/>
  <c r="AE1633" i="64"/>
  <c r="AF1633" i="64" s="1"/>
  <c r="AE1632" i="64"/>
  <c r="AF1632" i="64" s="1"/>
  <c r="AE1631" i="64"/>
  <c r="AF1631" i="64" s="1"/>
  <c r="AE1630" i="64"/>
  <c r="AF1630" i="64" s="1"/>
  <c r="AE1629" i="64"/>
  <c r="AF1629" i="64" s="1"/>
  <c r="AE1628" i="64"/>
  <c r="AF1628" i="64" s="1"/>
  <c r="AE1627" i="64"/>
  <c r="AF1627" i="64" s="1"/>
  <c r="AE1626" i="64"/>
  <c r="AF1626" i="64" s="1"/>
  <c r="AE1625" i="64"/>
  <c r="AF1625" i="64" s="1"/>
  <c r="AE1624" i="64"/>
  <c r="AF1624" i="64" s="1"/>
  <c r="AE1621" i="64"/>
  <c r="AF1621" i="64" s="1"/>
  <c r="AE1620" i="64"/>
  <c r="AF1620" i="64" s="1"/>
  <c r="AE1619" i="64"/>
  <c r="AF1619" i="64" s="1"/>
  <c r="AE1618" i="64"/>
  <c r="AF1618" i="64" s="1"/>
  <c r="AE1617" i="64"/>
  <c r="AF1617" i="64" s="1"/>
  <c r="AE1616" i="64"/>
  <c r="AF1616" i="64" s="1"/>
  <c r="AE1615" i="64"/>
  <c r="AF1615" i="64" s="1"/>
  <c r="AE1614" i="64"/>
  <c r="AF1614" i="64" s="1"/>
  <c r="AE1613" i="64"/>
  <c r="AF1613" i="64" s="1"/>
  <c r="AE1612" i="64"/>
  <c r="AF1612" i="64" s="1"/>
  <c r="AE1611" i="64"/>
  <c r="AF1611" i="64" s="1"/>
  <c r="AE1610" i="64"/>
  <c r="AF1610" i="64" s="1"/>
  <c r="AE1609" i="64"/>
  <c r="AF1609" i="64" s="1"/>
  <c r="AE1603" i="64"/>
  <c r="AF1603" i="64" s="1"/>
  <c r="AE1602" i="64"/>
  <c r="AF1602" i="64" s="1"/>
  <c r="AE1601" i="64"/>
  <c r="AF1601" i="64" s="1"/>
  <c r="AE1600" i="64"/>
  <c r="AF1600" i="64" s="1"/>
  <c r="AE1599" i="64"/>
  <c r="AF1599" i="64" s="1"/>
  <c r="AE1598" i="64"/>
  <c r="AF1598" i="64" s="1"/>
  <c r="AE1597" i="64"/>
  <c r="AF1597" i="64" s="1"/>
  <c r="AE1596" i="64"/>
  <c r="AF1596" i="64" s="1"/>
  <c r="AE1595" i="64"/>
  <c r="AF1595" i="64" s="1"/>
  <c r="AE1594" i="64"/>
  <c r="AF1594" i="64" s="1"/>
  <c r="AE1593" i="64"/>
  <c r="AF1593" i="64" s="1"/>
  <c r="AE1592" i="64"/>
  <c r="AF1592" i="64" s="1"/>
  <c r="AE1591" i="64"/>
  <c r="AF1591" i="64" s="1"/>
  <c r="AE1590" i="64"/>
  <c r="AF1590" i="64" s="1"/>
  <c r="AE1589" i="64"/>
  <c r="AF1589" i="64" s="1"/>
  <c r="AE1588" i="64"/>
  <c r="AF1588" i="64" s="1"/>
  <c r="AE1587" i="64"/>
  <c r="AF1587" i="64" s="1"/>
  <c r="AE1586" i="64"/>
  <c r="AF1586" i="64" s="1"/>
  <c r="AE1585" i="64"/>
  <c r="AF1585" i="64" s="1"/>
  <c r="AE1584" i="64"/>
  <c r="AF1584" i="64" s="1"/>
  <c r="AE1583" i="64"/>
  <c r="AF1583" i="64" s="1"/>
  <c r="AE1581" i="64"/>
  <c r="AF1581" i="64" s="1"/>
  <c r="AE1580" i="64"/>
  <c r="AF1580" i="64" s="1"/>
  <c r="AE1579" i="64"/>
  <c r="AF1579" i="64" s="1"/>
  <c r="AE1578" i="64"/>
  <c r="AF1578" i="64" s="1"/>
  <c r="AE1577" i="64"/>
  <c r="AF1577" i="64" s="1"/>
  <c r="AE1576" i="64"/>
  <c r="AF1576" i="64" s="1"/>
  <c r="AE1575" i="64"/>
  <c r="AF1575" i="64" s="1"/>
  <c r="AE1574" i="64"/>
  <c r="AF1574" i="64" s="1"/>
  <c r="AE1573" i="64"/>
  <c r="AF1573" i="64" s="1"/>
  <c r="AE1572" i="64"/>
  <c r="AF1572" i="64" s="1"/>
  <c r="AE1571" i="64"/>
  <c r="AF1571" i="64" s="1"/>
  <c r="AE1569" i="64"/>
  <c r="AF1569" i="64" s="1"/>
  <c r="AE1568" i="64"/>
  <c r="AF1568" i="64" s="1"/>
  <c r="AE1567" i="64"/>
  <c r="AF1567" i="64" s="1"/>
  <c r="AE1566" i="64"/>
  <c r="AF1566" i="64" s="1"/>
  <c r="AE1565" i="64"/>
  <c r="AF1565" i="64" s="1"/>
  <c r="AE1564" i="64"/>
  <c r="AF1564" i="64" s="1"/>
  <c r="AE1563" i="64"/>
  <c r="AF1563" i="64" s="1"/>
  <c r="AE1562" i="64"/>
  <c r="AF1562" i="64" s="1"/>
  <c r="AE1561" i="64"/>
  <c r="AF1561" i="64" s="1"/>
  <c r="AE1560" i="64"/>
  <c r="AF1560" i="64" s="1"/>
  <c r="AE1559" i="64"/>
  <c r="AF1559" i="64" s="1"/>
  <c r="AE1558" i="64"/>
  <c r="AF1558" i="64" s="1"/>
  <c r="AE1557" i="64"/>
  <c r="AF1557" i="64" s="1"/>
  <c r="AE1556" i="64"/>
  <c r="AF1556" i="64" s="1"/>
  <c r="AE1555" i="64"/>
  <c r="AF1555" i="64" s="1"/>
  <c r="AE1554" i="64"/>
  <c r="AF1554" i="64" s="1"/>
  <c r="AE1553" i="64"/>
  <c r="AF1553" i="64" s="1"/>
  <c r="AE1551" i="64"/>
  <c r="AF1551" i="64" s="1"/>
  <c r="AE1550" i="64"/>
  <c r="AF1550" i="64" s="1"/>
  <c r="AE1549" i="64"/>
  <c r="AF1549" i="64" s="1"/>
  <c r="AE1548" i="64"/>
  <c r="AF1548" i="64" s="1"/>
  <c r="AE1547" i="64"/>
  <c r="AF1547" i="64" s="1"/>
  <c r="AE1546" i="64"/>
  <c r="AF1546" i="64" s="1"/>
  <c r="AE1545" i="64"/>
  <c r="AF1545" i="64" s="1"/>
  <c r="AE1544" i="64"/>
  <c r="AF1544" i="64" s="1"/>
  <c r="AE1543" i="64"/>
  <c r="AF1543" i="64" s="1"/>
  <c r="AE1542" i="64"/>
  <c r="AF1542" i="64" s="1"/>
  <c r="AE1541" i="64"/>
  <c r="AF1541" i="64" s="1"/>
  <c r="AE1537" i="64"/>
  <c r="AF1537" i="64" s="1"/>
  <c r="AE1536" i="64"/>
  <c r="AF1536" i="64" s="1"/>
  <c r="AE1535" i="64"/>
  <c r="AF1535" i="64" s="1"/>
  <c r="AE1534" i="64"/>
  <c r="AF1534" i="64" s="1"/>
  <c r="AE1533" i="64"/>
  <c r="AF1533" i="64" s="1"/>
  <c r="AE1532" i="64"/>
  <c r="AF1532" i="64" s="1"/>
  <c r="AE1531" i="64"/>
  <c r="AF1531" i="64" s="1"/>
  <c r="AE1530" i="64"/>
  <c r="AF1530" i="64" s="1"/>
  <c r="AE1529" i="64"/>
  <c r="AF1529" i="64" s="1"/>
  <c r="AE1528" i="64"/>
  <c r="AF1528" i="64" s="1"/>
  <c r="AE1527" i="64"/>
  <c r="AF1527" i="64" s="1"/>
  <c r="AE1526" i="64"/>
  <c r="AF1526" i="64" s="1"/>
  <c r="AE1525" i="64"/>
  <c r="AF1525" i="64" s="1"/>
  <c r="AE1524" i="64"/>
  <c r="AF1524" i="64" s="1"/>
  <c r="AE1523" i="64"/>
  <c r="AF1523" i="64" s="1"/>
  <c r="AE1522" i="64"/>
  <c r="AF1522" i="64" s="1"/>
  <c r="AE1521" i="64"/>
  <c r="AF1521" i="64" s="1"/>
  <c r="AE1520" i="64"/>
  <c r="AF1520" i="64" s="1"/>
  <c r="AE1519" i="64"/>
  <c r="AF1519" i="64" s="1"/>
  <c r="AE1518" i="64"/>
  <c r="AF1518" i="64" s="1"/>
  <c r="AE1517" i="64"/>
  <c r="AF1517" i="64" s="1"/>
  <c r="AE1516" i="64"/>
  <c r="AF1516" i="64" s="1"/>
  <c r="AE1515" i="64"/>
  <c r="AF1515" i="64" s="1"/>
  <c r="AE1514" i="64"/>
  <c r="AF1514" i="64" s="1"/>
  <c r="AE1513" i="64"/>
  <c r="AF1513" i="64" s="1"/>
  <c r="AE1512" i="64"/>
  <c r="AF1512" i="64" s="1"/>
  <c r="AE1511" i="64"/>
  <c r="AF1511" i="64" s="1"/>
  <c r="AE1510" i="64"/>
  <c r="AF1510" i="64" s="1"/>
  <c r="AE1509" i="64"/>
  <c r="AF1509" i="64" s="1"/>
  <c r="AE1508" i="64"/>
  <c r="AF1508" i="64" s="1"/>
  <c r="AE1507" i="64"/>
  <c r="AF1507" i="64" s="1"/>
  <c r="AE1506" i="64"/>
  <c r="AF1506" i="64" s="1"/>
  <c r="AE1505" i="64"/>
  <c r="AF1505" i="64" s="1"/>
  <c r="AE1501" i="64"/>
  <c r="AF1501" i="64" s="1"/>
  <c r="AE1500" i="64"/>
  <c r="AF1500" i="64" s="1"/>
  <c r="AE1499" i="64"/>
  <c r="AF1499" i="64" s="1"/>
  <c r="AE1495" i="64"/>
  <c r="AF1495" i="64" s="1"/>
  <c r="AE1494" i="64"/>
  <c r="AF1494" i="64" s="1"/>
  <c r="AE1493" i="64"/>
  <c r="AF1493" i="64" s="1"/>
  <c r="AE1492" i="64"/>
  <c r="AF1492" i="64" s="1"/>
  <c r="AE1491" i="64"/>
  <c r="AF1491" i="64" s="1"/>
  <c r="AE1490" i="64"/>
  <c r="AF1490" i="64" s="1"/>
  <c r="AE1489" i="64"/>
  <c r="AF1489" i="64" s="1"/>
  <c r="AE1488" i="64"/>
  <c r="AF1488" i="64" s="1"/>
  <c r="AE1487" i="64"/>
  <c r="AF1487" i="64" s="1"/>
  <c r="AE1486" i="64"/>
  <c r="AF1486" i="64" s="1"/>
  <c r="AE1485" i="64"/>
  <c r="AF1485" i="64" s="1"/>
  <c r="AE1484" i="64"/>
  <c r="AF1484" i="64" s="1"/>
  <c r="AE1483" i="64"/>
  <c r="AF1483" i="64" s="1"/>
  <c r="AE1482" i="64"/>
  <c r="AF1482" i="64" s="1"/>
  <c r="AE1481" i="64"/>
  <c r="AF1481" i="64" s="1"/>
  <c r="AE1480" i="64"/>
  <c r="AF1480" i="64" s="1"/>
  <c r="AE1479" i="64"/>
  <c r="AF1479" i="64" s="1"/>
  <c r="AE1478" i="64"/>
  <c r="AF1478" i="64" s="1"/>
  <c r="AE1477" i="64"/>
  <c r="AF1477" i="64" s="1"/>
  <c r="AE1476" i="64"/>
  <c r="AF1476" i="64" s="1"/>
  <c r="AE1475" i="64"/>
  <c r="AF1475" i="64" s="1"/>
  <c r="AE1474" i="64"/>
  <c r="AF1474" i="64" s="1"/>
  <c r="AE1473" i="64"/>
  <c r="AF1473" i="64" s="1"/>
  <c r="AE1472" i="64"/>
  <c r="AF1472" i="64" s="1"/>
  <c r="AE1471" i="64"/>
  <c r="AF1471" i="64" s="1"/>
  <c r="AE1470" i="64"/>
  <c r="AF1470" i="64" s="1"/>
  <c r="AE1469" i="64"/>
  <c r="AF1469" i="64" s="1"/>
  <c r="AE1468" i="64"/>
  <c r="AF1468" i="64" s="1"/>
  <c r="AE1467" i="64"/>
  <c r="AF1467" i="64" s="1"/>
  <c r="AE1466" i="64"/>
  <c r="AF1466" i="64" s="1"/>
  <c r="AE1465" i="64"/>
  <c r="AF1465" i="64" s="1"/>
  <c r="AE1464" i="64"/>
  <c r="AF1464" i="64" s="1"/>
  <c r="AE1463" i="64"/>
  <c r="AF1463" i="64" s="1"/>
  <c r="AE1462" i="64"/>
  <c r="AF1462" i="64" s="1"/>
  <c r="AE1461" i="64"/>
  <c r="AF1461" i="64" s="1"/>
  <c r="AE1460" i="64"/>
  <c r="AF1460" i="64" s="1"/>
  <c r="AE1459" i="64"/>
  <c r="AF1459" i="64" s="1"/>
  <c r="AE1458" i="64"/>
  <c r="AF1458" i="64" s="1"/>
  <c r="AE1457" i="64"/>
  <c r="AF1457" i="64" s="1"/>
  <c r="AE1456" i="64"/>
  <c r="AF1456" i="64" s="1"/>
  <c r="AE1455" i="64"/>
  <c r="AF1455" i="64" s="1"/>
  <c r="AE1454" i="64"/>
  <c r="AF1454" i="64" s="1"/>
  <c r="AE1453" i="64"/>
  <c r="AF1453" i="64" s="1"/>
  <c r="AE1452" i="64"/>
  <c r="AF1452" i="64" s="1"/>
  <c r="AE1451" i="64"/>
  <c r="AF1451" i="64" s="1"/>
  <c r="AE1450" i="64"/>
  <c r="AF1450" i="64" s="1"/>
  <c r="AE1449" i="64"/>
  <c r="AF1449" i="64" s="1"/>
  <c r="AE1448" i="64"/>
  <c r="AF1448" i="64" s="1"/>
  <c r="AE1447" i="64"/>
  <c r="AF1447" i="64" s="1"/>
  <c r="AE1446" i="64"/>
  <c r="AF1446" i="64" s="1"/>
  <c r="AE1445" i="64"/>
  <c r="AF1445" i="64" s="1"/>
  <c r="AE1444" i="64"/>
  <c r="AF1444" i="64" s="1"/>
  <c r="AE1443" i="64"/>
  <c r="AF1443" i="64" s="1"/>
  <c r="AE1442" i="64"/>
  <c r="AF1442" i="64" s="1"/>
  <c r="AE1441" i="64"/>
  <c r="AF1441" i="64" s="1"/>
  <c r="AE1440" i="64"/>
  <c r="AF1440" i="64" s="1"/>
  <c r="AE1439" i="64"/>
  <c r="AF1439" i="64" s="1"/>
  <c r="AE1438" i="64"/>
  <c r="AF1438" i="64" s="1"/>
  <c r="AE1437" i="64"/>
  <c r="AF1437" i="64" s="1"/>
  <c r="AE1436" i="64"/>
  <c r="AF1436" i="64" s="1"/>
  <c r="AE1435" i="64"/>
  <c r="AF1435" i="64" s="1"/>
  <c r="AE1434" i="64"/>
  <c r="AF1434" i="64" s="1"/>
  <c r="AE1433" i="64"/>
  <c r="AF1433" i="64" s="1"/>
  <c r="AE1432" i="64"/>
  <c r="AF1432" i="64" s="1"/>
  <c r="AE1431" i="64"/>
  <c r="AF1431" i="64" s="1"/>
  <c r="AE1430" i="64"/>
  <c r="AF1430" i="64" s="1"/>
  <c r="AE1429" i="64"/>
  <c r="AF1429" i="64" s="1"/>
  <c r="AE1428" i="64"/>
  <c r="AF1428" i="64" s="1"/>
  <c r="AE1427" i="64"/>
  <c r="AF1427" i="64" s="1"/>
  <c r="AE1426" i="64"/>
  <c r="AF1426" i="64" s="1"/>
  <c r="AE1425" i="64"/>
  <c r="AF1425" i="64" s="1"/>
  <c r="AE1424" i="64"/>
  <c r="AF1424" i="64" s="1"/>
  <c r="AE1423" i="64"/>
  <c r="AF1423" i="64" s="1"/>
  <c r="AE1422" i="64"/>
  <c r="AF1422" i="64" s="1"/>
  <c r="AE1421" i="64"/>
  <c r="AF1421" i="64" s="1"/>
  <c r="AE1420" i="64"/>
  <c r="AF1420" i="64" s="1"/>
  <c r="AE1419" i="64"/>
  <c r="AF1419" i="64" s="1"/>
  <c r="AE1418" i="64"/>
  <c r="AF1418" i="64" s="1"/>
  <c r="AE1417" i="64"/>
  <c r="AF1417" i="64" s="1"/>
  <c r="AE1413" i="64"/>
  <c r="AF1413" i="64" s="1"/>
  <c r="AE1412" i="64"/>
  <c r="AF1412" i="64" s="1"/>
  <c r="AE1411" i="64"/>
  <c r="AF1411" i="64" s="1"/>
  <c r="AE1410" i="64"/>
  <c r="AF1410" i="64" s="1"/>
  <c r="AE1409" i="64"/>
  <c r="AF1409" i="64" s="1"/>
  <c r="AE1408" i="64"/>
  <c r="AF1408" i="64" s="1"/>
  <c r="AE1407" i="64"/>
  <c r="AF1407" i="64" s="1"/>
  <c r="AE1406" i="64"/>
  <c r="AF1406" i="64" s="1"/>
  <c r="AE1405" i="64"/>
  <c r="AF1405" i="64" s="1"/>
  <c r="AE1404" i="64"/>
  <c r="AF1404" i="64" s="1"/>
  <c r="AE1403" i="64"/>
  <c r="AF1403" i="64" s="1"/>
  <c r="AE1402" i="64"/>
  <c r="AF1402" i="64" s="1"/>
  <c r="AE1401" i="64"/>
  <c r="AF1401" i="64" s="1"/>
  <c r="AE1400" i="64"/>
  <c r="AF1400" i="64" s="1"/>
  <c r="AE1399" i="64"/>
  <c r="AF1399" i="64" s="1"/>
  <c r="AE1398" i="64"/>
  <c r="AF1398" i="64" s="1"/>
  <c r="AE1397" i="64"/>
  <c r="AF1397" i="64" s="1"/>
  <c r="AE1396" i="64"/>
  <c r="AF1396" i="64" s="1"/>
  <c r="AE1395" i="64"/>
  <c r="AF1395" i="64" s="1"/>
  <c r="AE1394" i="64"/>
  <c r="AF1394" i="64" s="1"/>
  <c r="AE1393" i="64"/>
  <c r="AF1393" i="64" s="1"/>
  <c r="AE1392" i="64"/>
  <c r="AF1392" i="64" s="1"/>
  <c r="AE1391" i="64"/>
  <c r="AF1391" i="64" s="1"/>
  <c r="AE1390" i="64"/>
  <c r="AF1390" i="64" s="1"/>
  <c r="AE1389" i="64"/>
  <c r="AF1389" i="64" s="1"/>
  <c r="AE1388" i="64"/>
  <c r="AF1388" i="64" s="1"/>
  <c r="AE1387" i="64"/>
  <c r="AF1387" i="64" s="1"/>
  <c r="AE1386" i="64"/>
  <c r="AF1386" i="64" s="1"/>
  <c r="AE1385" i="64"/>
  <c r="AF1385" i="64" s="1"/>
  <c r="AE1384" i="64"/>
  <c r="AF1384" i="64" s="1"/>
  <c r="AE1383" i="64"/>
  <c r="AF1383" i="64" s="1"/>
  <c r="AE1382" i="64"/>
  <c r="AF1382" i="64" s="1"/>
  <c r="AE1381" i="64"/>
  <c r="AF1381" i="64" s="1"/>
  <c r="AE1380" i="64"/>
  <c r="AF1380" i="64" s="1"/>
  <c r="AE1379" i="64"/>
  <c r="AF1379" i="64" s="1"/>
  <c r="AE1378" i="64"/>
  <c r="AF1378" i="64" s="1"/>
  <c r="AE1377" i="64"/>
  <c r="AF1377" i="64" s="1"/>
  <c r="AE1376" i="64"/>
  <c r="AF1376" i="64" s="1"/>
  <c r="AE1375" i="64"/>
  <c r="AF1375" i="64" s="1"/>
  <c r="AE1374" i="64"/>
  <c r="AF1374" i="64" s="1"/>
  <c r="AE1373" i="64"/>
  <c r="AF1373" i="64" s="1"/>
  <c r="AE1372" i="64"/>
  <c r="AF1372" i="64" s="1"/>
  <c r="AE1371" i="64"/>
  <c r="AF1371" i="64" s="1"/>
  <c r="AE1370" i="64"/>
  <c r="AF1370" i="64" s="1"/>
  <c r="AE1369" i="64"/>
  <c r="AF1369" i="64" s="1"/>
  <c r="AE1368" i="64"/>
  <c r="AF1368" i="64" s="1"/>
  <c r="AE1367" i="64"/>
  <c r="AF1367" i="64" s="1"/>
  <c r="AE1366" i="64"/>
  <c r="AF1366" i="64" s="1"/>
  <c r="AE1365" i="64"/>
  <c r="AF1365" i="64" s="1"/>
  <c r="AE1364" i="64"/>
  <c r="AF1364" i="64" s="1"/>
  <c r="AE1363" i="64"/>
  <c r="AF1363" i="64" s="1"/>
  <c r="AE1362" i="64"/>
  <c r="AF1362" i="64" s="1"/>
  <c r="AE1361" i="64"/>
  <c r="AF1361" i="64" s="1"/>
  <c r="AE1360" i="64"/>
  <c r="AF1360" i="64" s="1"/>
  <c r="AE1359" i="64"/>
  <c r="AF1359" i="64" s="1"/>
  <c r="AE1358" i="64"/>
  <c r="AF1358" i="64" s="1"/>
  <c r="AE1357" i="64"/>
  <c r="AF1357" i="64" s="1"/>
  <c r="AE1356" i="64"/>
  <c r="AF1356" i="64" s="1"/>
  <c r="AE1355" i="64"/>
  <c r="AF1355" i="64" s="1"/>
  <c r="AE1354" i="64"/>
  <c r="AF1354" i="64" s="1"/>
  <c r="AE1353" i="64"/>
  <c r="AF1353" i="64" s="1"/>
  <c r="AE1352" i="64"/>
  <c r="AF1352" i="64" s="1"/>
  <c r="AE1351" i="64"/>
  <c r="AF1351" i="64" s="1"/>
  <c r="AE1350" i="64"/>
  <c r="AF1350" i="64" s="1"/>
  <c r="AE1349" i="64"/>
  <c r="AF1349" i="64" s="1"/>
  <c r="AE1348" i="64"/>
  <c r="AF1348" i="64" s="1"/>
  <c r="AE1347" i="64"/>
  <c r="AF1347" i="64" s="1"/>
  <c r="AE1346" i="64"/>
  <c r="AF1346" i="64" s="1"/>
  <c r="AE1345" i="64"/>
  <c r="AF1345" i="64" s="1"/>
  <c r="AE1344" i="64"/>
  <c r="AF1344" i="64" s="1"/>
  <c r="AE1343" i="64"/>
  <c r="AF1343" i="64" s="1"/>
  <c r="AE1342" i="64"/>
  <c r="AF1342" i="64" s="1"/>
  <c r="AE1341" i="64"/>
  <c r="AF1341" i="64" s="1"/>
  <c r="AE1340" i="64"/>
  <c r="AF1340" i="64" s="1"/>
  <c r="AE1339" i="64"/>
  <c r="AF1339" i="64" s="1"/>
  <c r="AE1338" i="64"/>
  <c r="AF1338" i="64" s="1"/>
  <c r="AE1337" i="64"/>
  <c r="AF1337" i="64" s="1"/>
  <c r="AE1336" i="64"/>
  <c r="AF1336" i="64" s="1"/>
  <c r="AE1335" i="64"/>
  <c r="AF1335" i="64" s="1"/>
  <c r="AE1334" i="64"/>
  <c r="AF1334" i="64" s="1"/>
  <c r="AE1333" i="64"/>
  <c r="AF1333" i="64" s="1"/>
  <c r="AE1332" i="64"/>
  <c r="AF1332" i="64" s="1"/>
  <c r="AE1331" i="64"/>
  <c r="AF1331" i="64" s="1"/>
  <c r="AE1330" i="64"/>
  <c r="AF1330" i="64" s="1"/>
  <c r="AE1329" i="64"/>
  <c r="AF1329" i="64" s="1"/>
  <c r="AE1328" i="64"/>
  <c r="AF1328" i="64" s="1"/>
  <c r="AE1327" i="64"/>
  <c r="AF1327" i="64" s="1"/>
  <c r="AE1326" i="64"/>
  <c r="AF1326" i="64" s="1"/>
  <c r="AE1325" i="64"/>
  <c r="AF1325" i="64" s="1"/>
  <c r="AE1324" i="64"/>
  <c r="AF1324" i="64" s="1"/>
  <c r="AE1323" i="64"/>
  <c r="AF1323" i="64" s="1"/>
  <c r="AE1322" i="64"/>
  <c r="AF1322" i="64" s="1"/>
  <c r="AE1321" i="64"/>
  <c r="AF1321" i="64" s="1"/>
  <c r="AE1320" i="64"/>
  <c r="AF1320" i="64" s="1"/>
  <c r="AE1319" i="64"/>
  <c r="AF1319" i="64" s="1"/>
  <c r="AE1318" i="64"/>
  <c r="AF1318" i="64" s="1"/>
  <c r="AE1317" i="64"/>
  <c r="AF1317" i="64" s="1"/>
  <c r="AE1316" i="64"/>
  <c r="AF1316" i="64" s="1"/>
  <c r="AE1315" i="64"/>
  <c r="AF1315" i="64" s="1"/>
  <c r="AE1314" i="64"/>
  <c r="AF1314" i="64" s="1"/>
  <c r="AE1313" i="64"/>
  <c r="AF1313" i="64" s="1"/>
  <c r="AE1312" i="64"/>
  <c r="AF1312" i="64" s="1"/>
  <c r="AE1311" i="64"/>
  <c r="AF1311" i="64" s="1"/>
  <c r="AE1310" i="64"/>
  <c r="AF1310" i="64" s="1"/>
  <c r="AE1309" i="64"/>
  <c r="AF1309" i="64" s="1"/>
  <c r="AE1308" i="64"/>
  <c r="AF1308" i="64" s="1"/>
  <c r="AE1303" i="64"/>
  <c r="AF1303" i="64" s="1"/>
  <c r="AE1302" i="64"/>
  <c r="AF1302" i="64" s="1"/>
  <c r="AE1301" i="64"/>
  <c r="AF1301" i="64" s="1"/>
  <c r="AE1300" i="64"/>
  <c r="AF1300" i="64" s="1"/>
  <c r="AE1299" i="64"/>
  <c r="AF1299" i="64" s="1"/>
  <c r="AE1298" i="64"/>
  <c r="AF1298" i="64" s="1"/>
  <c r="AE1297" i="64"/>
  <c r="AF1297" i="64" s="1"/>
  <c r="AE1296" i="64"/>
  <c r="AF1296" i="64" s="1"/>
  <c r="AE1295" i="64"/>
  <c r="AF1295" i="64" s="1"/>
  <c r="AE1294" i="64"/>
  <c r="AF1294" i="64" s="1"/>
  <c r="AE1293" i="64"/>
  <c r="AF1293" i="64" s="1"/>
  <c r="AE1292" i="64"/>
  <c r="AF1292" i="64" s="1"/>
  <c r="AE1291" i="64"/>
  <c r="AF1291" i="64" s="1"/>
  <c r="AE1290" i="64"/>
  <c r="AF1290" i="64" s="1"/>
  <c r="AE1289" i="64"/>
  <c r="AF1289" i="64" s="1"/>
  <c r="AE1288" i="64"/>
  <c r="AF1288" i="64" s="1"/>
  <c r="AE1287" i="64"/>
  <c r="AF1287" i="64" s="1"/>
  <c r="AE1286" i="64"/>
  <c r="AF1286" i="64" s="1"/>
  <c r="AE1285" i="64"/>
  <c r="AF1285" i="64" s="1"/>
  <c r="AE1284" i="64"/>
  <c r="AF1284" i="64" s="1"/>
  <c r="AE1283" i="64"/>
  <c r="AF1283" i="64" s="1"/>
  <c r="AE1282" i="64"/>
  <c r="AF1282" i="64" s="1"/>
  <c r="AE1281" i="64"/>
  <c r="AF1281" i="64" s="1"/>
  <c r="AE1280" i="64"/>
  <c r="AF1280" i="64" s="1"/>
  <c r="AE1279" i="64"/>
  <c r="AF1279" i="64" s="1"/>
  <c r="AE1278" i="64"/>
  <c r="AF1278" i="64" s="1"/>
  <c r="AE1277" i="64"/>
  <c r="AF1277" i="64" s="1"/>
  <c r="AE1276" i="64"/>
  <c r="AF1276" i="64" s="1"/>
  <c r="AE1275" i="64"/>
  <c r="AF1275" i="64" s="1"/>
  <c r="AE1274" i="64"/>
  <c r="AF1274" i="64" s="1"/>
  <c r="AE1273" i="64"/>
  <c r="AF1273" i="64" s="1"/>
  <c r="AE1272" i="64"/>
  <c r="AF1272" i="64" s="1"/>
  <c r="AE1271" i="64"/>
  <c r="AF1271" i="64" s="1"/>
  <c r="AE1270" i="64"/>
  <c r="AF1270" i="64" s="1"/>
  <c r="AE1269" i="64"/>
  <c r="AF1269" i="64" s="1"/>
  <c r="AE1268" i="64"/>
  <c r="AF1268" i="64" s="1"/>
  <c r="AE1267" i="64"/>
  <c r="AF1267" i="64" s="1"/>
  <c r="AE1266" i="64"/>
  <c r="AF1266" i="64" s="1"/>
  <c r="AE1265" i="64"/>
  <c r="AF1265" i="64" s="1"/>
  <c r="AE1264" i="64"/>
  <c r="AF1264" i="64" s="1"/>
  <c r="AE1263" i="64"/>
  <c r="AF1263" i="64" s="1"/>
  <c r="AE1262" i="64"/>
  <c r="AF1262" i="64" s="1"/>
  <c r="AE1261" i="64"/>
  <c r="AF1261" i="64" s="1"/>
  <c r="AE1260" i="64"/>
  <c r="AF1260" i="64" s="1"/>
  <c r="AE1259" i="64"/>
  <c r="AF1259" i="64" s="1"/>
  <c r="AE1258" i="64"/>
  <c r="AF1258" i="64" s="1"/>
  <c r="AE1257" i="64"/>
  <c r="AF1257" i="64" s="1"/>
  <c r="AE1256" i="64"/>
  <c r="AF1256" i="64" s="1"/>
  <c r="AE1255" i="64"/>
  <c r="AF1255" i="64" s="1"/>
  <c r="AE1254" i="64"/>
  <c r="AF1254" i="64" s="1"/>
  <c r="AE1253" i="64"/>
  <c r="AF1253" i="64" s="1"/>
  <c r="AE1252" i="64"/>
  <c r="AF1252" i="64" s="1"/>
  <c r="AE1251" i="64"/>
  <c r="AF1251" i="64" s="1"/>
  <c r="AE1250" i="64"/>
  <c r="AF1250" i="64" s="1"/>
  <c r="AE1249" i="64"/>
  <c r="AF1249" i="64" s="1"/>
  <c r="AE1248" i="64"/>
  <c r="AF1248" i="64" s="1"/>
  <c r="AE1247" i="64"/>
  <c r="AF1247" i="64" s="1"/>
  <c r="AE1246" i="64"/>
  <c r="AF1246" i="64" s="1"/>
  <c r="AE1245" i="64"/>
  <c r="AF1245" i="64" s="1"/>
  <c r="AE1244" i="64"/>
  <c r="AF1244" i="64" s="1"/>
  <c r="AE1243" i="64"/>
  <c r="AF1243" i="64" s="1"/>
  <c r="AE1242" i="64"/>
  <c r="AF1242" i="64" s="1"/>
  <c r="AE1241" i="64"/>
  <c r="AF1241" i="64" s="1"/>
  <c r="AE1240" i="64"/>
  <c r="AF1240" i="64" s="1"/>
  <c r="AE1239" i="64"/>
  <c r="AF1239" i="64" s="1"/>
  <c r="AE1238" i="64"/>
  <c r="AF1238" i="64" s="1"/>
  <c r="AE1237" i="64"/>
  <c r="AF1237" i="64" s="1"/>
  <c r="AE1236" i="64"/>
  <c r="AF1236" i="64" s="1"/>
  <c r="AE1235" i="64"/>
  <c r="AF1235" i="64" s="1"/>
  <c r="AE1234" i="64"/>
  <c r="AF1234" i="64" s="1"/>
  <c r="AE1233" i="64"/>
  <c r="AF1233" i="64" s="1"/>
  <c r="AE1232" i="64"/>
  <c r="AF1232" i="64" s="1"/>
  <c r="AE1231" i="64"/>
  <c r="AF1231" i="64" s="1"/>
  <c r="AE1230" i="64"/>
  <c r="AF1230" i="64" s="1"/>
  <c r="AE1229" i="64"/>
  <c r="AF1229" i="64" s="1"/>
  <c r="AE1228" i="64"/>
  <c r="AF1228" i="64" s="1"/>
  <c r="AE1227" i="64"/>
  <c r="AF1227" i="64" s="1"/>
  <c r="AE1226" i="64"/>
  <c r="AF1226" i="64" s="1"/>
  <c r="AE1225" i="64"/>
  <c r="AF1225" i="64" s="1"/>
  <c r="AE1224" i="64"/>
  <c r="AF1224" i="64" s="1"/>
  <c r="AE1223" i="64"/>
  <c r="AF1223" i="64" s="1"/>
  <c r="AE1222" i="64"/>
  <c r="AF1222" i="64" s="1"/>
  <c r="AE1221" i="64"/>
  <c r="AF1221" i="64" s="1"/>
  <c r="AE1220" i="64"/>
  <c r="AF1220" i="64" s="1"/>
  <c r="AE1218" i="64"/>
  <c r="AF1218" i="64" s="1"/>
  <c r="AE1217" i="64"/>
  <c r="AF1217" i="64" s="1"/>
  <c r="AE1216" i="64"/>
  <c r="AF1216" i="64" s="1"/>
  <c r="AE1215" i="64"/>
  <c r="AF1215" i="64" s="1"/>
  <c r="AE1214" i="64"/>
  <c r="AF1214" i="64" s="1"/>
  <c r="AE1213" i="64"/>
  <c r="AF1213" i="64" s="1"/>
  <c r="AE1212" i="64"/>
  <c r="AF1212" i="64" s="1"/>
  <c r="AE1211" i="64"/>
  <c r="AF1211" i="64" s="1"/>
  <c r="AE1219" i="64"/>
  <c r="AF1219" i="64" s="1"/>
  <c r="AE1210" i="64"/>
  <c r="AF1210" i="64" s="1"/>
  <c r="AE1209" i="64"/>
  <c r="AF1209" i="64" s="1"/>
  <c r="AE1208" i="64"/>
  <c r="AF1208" i="64" s="1"/>
  <c r="AE1207" i="64"/>
  <c r="AF1207" i="64" s="1"/>
  <c r="AE1206" i="64"/>
  <c r="AF1206" i="64" s="1"/>
  <c r="AE1205" i="64"/>
  <c r="AF1205" i="64" s="1"/>
  <c r="AE1204" i="64"/>
  <c r="AF1204" i="64" s="1"/>
  <c r="AE1203" i="64"/>
  <c r="AF1203" i="64" s="1"/>
  <c r="AE1202" i="64"/>
  <c r="AF1202" i="64" s="1"/>
  <c r="AE1201" i="64"/>
  <c r="AF1201" i="64" s="1"/>
  <c r="AE1200" i="64"/>
  <c r="AF1200" i="64" s="1"/>
  <c r="AE1199" i="64"/>
  <c r="AF1199" i="64" s="1"/>
  <c r="AE1198" i="64"/>
  <c r="AF1198" i="64" s="1"/>
  <c r="AE1197" i="64"/>
  <c r="AF1197" i="64" s="1"/>
  <c r="AE1196" i="64"/>
  <c r="AF1196" i="64" s="1"/>
  <c r="AE1195" i="64"/>
  <c r="AF1195" i="64" s="1"/>
  <c r="AE1194" i="64"/>
  <c r="AF1194" i="64" s="1"/>
  <c r="AE1193" i="64"/>
  <c r="AF1193" i="64" s="1"/>
  <c r="AE1192" i="64"/>
  <c r="AF1192" i="64" s="1"/>
  <c r="AE1191" i="64"/>
  <c r="AF1191" i="64" s="1"/>
  <c r="AE1190" i="64"/>
  <c r="AF1190" i="64" s="1"/>
  <c r="AE1189" i="64"/>
  <c r="AF1189" i="64" s="1"/>
  <c r="AE1188" i="64"/>
  <c r="AF1188" i="64" s="1"/>
  <c r="AE1187" i="64"/>
  <c r="AF1187" i="64" s="1"/>
  <c r="AE1186" i="64"/>
  <c r="AF1186" i="64" s="1"/>
  <c r="AE1185" i="64"/>
  <c r="AF1185" i="64" s="1"/>
  <c r="AE1184" i="64"/>
  <c r="AF1184" i="64" s="1"/>
  <c r="AE1183" i="64"/>
  <c r="AF1183" i="64" s="1"/>
  <c r="AE1182" i="64"/>
  <c r="AF1182" i="64" s="1"/>
  <c r="AE1181" i="64"/>
  <c r="AF1181" i="64" s="1"/>
  <c r="AE1180" i="64"/>
  <c r="AF1180" i="64" s="1"/>
  <c r="AE1179" i="64"/>
  <c r="AF1179" i="64" s="1"/>
  <c r="AE1178" i="64"/>
  <c r="AF1178" i="64" s="1"/>
  <c r="AE1177" i="64"/>
  <c r="AF1177" i="64" s="1"/>
  <c r="AE1176" i="64"/>
  <c r="AF1176" i="64" s="1"/>
  <c r="AE1175" i="64"/>
  <c r="AF1175" i="64" s="1"/>
  <c r="AE1174" i="64"/>
  <c r="AF1174" i="64" s="1"/>
  <c r="AE1173" i="64"/>
  <c r="AF1173" i="64" s="1"/>
  <c r="AE1172" i="64"/>
  <c r="AF1172" i="64" s="1"/>
  <c r="AE1171" i="64"/>
  <c r="AF1171" i="64" s="1"/>
  <c r="AE1170" i="64"/>
  <c r="AF1170" i="64" s="1"/>
  <c r="AE1169" i="64"/>
  <c r="AF1169" i="64" s="1"/>
  <c r="AE1168" i="64"/>
  <c r="AF1168" i="64" s="1"/>
  <c r="AE1167" i="64"/>
  <c r="AF1167" i="64" s="1"/>
  <c r="AE1166" i="64"/>
  <c r="AF1166" i="64" s="1"/>
  <c r="AE1165" i="64"/>
  <c r="AF1165" i="64" s="1"/>
  <c r="AE1164" i="64"/>
  <c r="AF1164" i="64" s="1"/>
  <c r="AE1163" i="64"/>
  <c r="AF1163" i="64" s="1"/>
  <c r="AE1162" i="64"/>
  <c r="AF1162" i="64" s="1"/>
  <c r="AE1161" i="64"/>
  <c r="AF1161" i="64" s="1"/>
  <c r="AE1160" i="64"/>
  <c r="AF1160" i="64" s="1"/>
  <c r="AE1159" i="64"/>
  <c r="AF1159" i="64" s="1"/>
  <c r="AE1158" i="64"/>
  <c r="AF1158" i="64" s="1"/>
  <c r="AE1157" i="64"/>
  <c r="AF1157" i="64" s="1"/>
  <c r="AE1156" i="64"/>
  <c r="AF1156" i="64" s="1"/>
  <c r="AE1155" i="64"/>
  <c r="AF1155" i="64" s="1"/>
  <c r="AE1154" i="64"/>
  <c r="AF1154" i="64" s="1"/>
  <c r="AE1153" i="64"/>
  <c r="AF1153" i="64" s="1"/>
  <c r="AE1152" i="64"/>
  <c r="AF1152" i="64" s="1"/>
  <c r="AE1151" i="64"/>
  <c r="AF1151" i="64" s="1"/>
  <c r="AE1150" i="64"/>
  <c r="AF1150" i="64" s="1"/>
  <c r="AE1149" i="64"/>
  <c r="AF1149" i="64" s="1"/>
  <c r="AE1148" i="64"/>
  <c r="AF1148" i="64" s="1"/>
  <c r="AE1147" i="64"/>
  <c r="AF1147" i="64" s="1"/>
  <c r="AE1146" i="64"/>
  <c r="AF1146" i="64" s="1"/>
  <c r="AE1145" i="64"/>
  <c r="AF1145" i="64" s="1"/>
  <c r="AE1144" i="64"/>
  <c r="AF1144" i="64" s="1"/>
  <c r="AE1143" i="64"/>
  <c r="AF1143" i="64" s="1"/>
  <c r="AE1142" i="64"/>
  <c r="AF1142" i="64" s="1"/>
  <c r="AE1141" i="64"/>
  <c r="AF1141" i="64" s="1"/>
  <c r="AE1140" i="64"/>
  <c r="AF1140" i="64" s="1"/>
  <c r="AE1139" i="64"/>
  <c r="AF1139" i="64" s="1"/>
  <c r="AE1138" i="64"/>
  <c r="AF1138" i="64" s="1"/>
  <c r="AE1137" i="64"/>
  <c r="AF1137" i="64" s="1"/>
  <c r="AE1136" i="64"/>
  <c r="AF1136" i="64" s="1"/>
  <c r="AE1135" i="64"/>
  <c r="AF1135" i="64" s="1"/>
  <c r="AE1134" i="64"/>
  <c r="AF1134" i="64" s="1"/>
  <c r="AE1133" i="64"/>
  <c r="AF1133" i="64" s="1"/>
  <c r="AE1132" i="64"/>
  <c r="AF1132" i="64" s="1"/>
  <c r="AE1131" i="64"/>
  <c r="AF1131" i="64" s="1"/>
  <c r="AE1130" i="64"/>
  <c r="AF1130" i="64" s="1"/>
  <c r="AE1129" i="64"/>
  <c r="AF1129" i="64" s="1"/>
  <c r="AE1128" i="64"/>
  <c r="AF1128" i="64" s="1"/>
  <c r="AE1127" i="64"/>
  <c r="AF1127" i="64" s="1"/>
  <c r="AE1126" i="64"/>
  <c r="AF1126" i="64" s="1"/>
  <c r="AE1125" i="64"/>
  <c r="AF1125" i="64" s="1"/>
  <c r="AE1124" i="64"/>
  <c r="AF1124" i="64" s="1"/>
  <c r="AE1123" i="64"/>
  <c r="AF1123" i="64" s="1"/>
  <c r="AE1122" i="64"/>
  <c r="AF1122" i="64" s="1"/>
  <c r="AE1121" i="64"/>
  <c r="AF1121" i="64" s="1"/>
  <c r="AE1120" i="64"/>
  <c r="AF1120" i="64" s="1"/>
  <c r="AE1119" i="64"/>
  <c r="AF1119" i="64" s="1"/>
  <c r="AE1118" i="64"/>
  <c r="AF1118" i="64" s="1"/>
  <c r="AE1117" i="64"/>
  <c r="AF1117" i="64" s="1"/>
  <c r="AE1116" i="64"/>
  <c r="AF1116" i="64" s="1"/>
  <c r="AE1115" i="64"/>
  <c r="AF1115" i="64" s="1"/>
  <c r="AE1114" i="64"/>
  <c r="AF1114" i="64" s="1"/>
  <c r="AE1113" i="64"/>
  <c r="AF1113" i="64" s="1"/>
  <c r="AE1112" i="64"/>
  <c r="AF1112" i="64" s="1"/>
  <c r="AE1111" i="64"/>
  <c r="AF1111" i="64" s="1"/>
  <c r="AE1110" i="64"/>
  <c r="AF1110" i="64" s="1"/>
  <c r="AE1109" i="64"/>
  <c r="AF1109" i="64" s="1"/>
  <c r="AE1108" i="64"/>
  <c r="AF1108" i="64" s="1"/>
  <c r="AE1107" i="64"/>
  <c r="AF1107" i="64" s="1"/>
  <c r="AE1106" i="64"/>
  <c r="AF1106" i="64" s="1"/>
  <c r="AE1102" i="64"/>
  <c r="AF1102" i="64" s="1"/>
  <c r="AE1100" i="64"/>
  <c r="AF1100" i="64" s="1"/>
  <c r="AE1099" i="64"/>
  <c r="AF1099" i="64" s="1"/>
  <c r="AE1098" i="64"/>
  <c r="AF1098" i="64" s="1"/>
  <c r="AE1097" i="64"/>
  <c r="AF1097" i="64" s="1"/>
  <c r="AE1096" i="64"/>
  <c r="AF1096" i="64" s="1"/>
  <c r="AE1095" i="64"/>
  <c r="AF1095" i="64" s="1"/>
  <c r="AE1094" i="64"/>
  <c r="AF1094" i="64" s="1"/>
  <c r="AE1093" i="64"/>
  <c r="AF1093" i="64" s="1"/>
  <c r="AE1092" i="64"/>
  <c r="AF1092" i="64" s="1"/>
  <c r="AE1091" i="64"/>
  <c r="AF1091" i="64" s="1"/>
  <c r="AE1090" i="64"/>
  <c r="AF1090" i="64" s="1"/>
  <c r="AE1089" i="64"/>
  <c r="AF1089" i="64" s="1"/>
  <c r="AE1088" i="64"/>
  <c r="AF1088" i="64" s="1"/>
  <c r="AE1087" i="64"/>
  <c r="AF1087" i="64" s="1"/>
  <c r="AE1086" i="64"/>
  <c r="AF1086" i="64" s="1"/>
  <c r="AE1083" i="64"/>
  <c r="AF1083" i="64" s="1"/>
  <c r="AE1082" i="64"/>
  <c r="AF1082" i="64" s="1"/>
  <c r="AE1081" i="64"/>
  <c r="AF1081" i="64" s="1"/>
  <c r="AE1080" i="64"/>
  <c r="AF1080" i="64" s="1"/>
  <c r="AE1075" i="64"/>
  <c r="AF1075" i="64" s="1"/>
  <c r="AE1074" i="64"/>
  <c r="AF1074" i="64" s="1"/>
  <c r="AE1073" i="64"/>
  <c r="AF1073" i="64" s="1"/>
  <c r="AE1071" i="64"/>
  <c r="AF1071" i="64" s="1"/>
  <c r="AE1068" i="64"/>
  <c r="AF1068" i="64" s="1"/>
  <c r="AE1067" i="64"/>
  <c r="AF1067" i="64" s="1"/>
  <c r="AE1066" i="64"/>
  <c r="AF1066" i="64" s="1"/>
  <c r="AE1065" i="64"/>
  <c r="AF1065" i="64" s="1"/>
  <c r="AE1064" i="64"/>
  <c r="AF1064" i="64" s="1"/>
  <c r="AE1061" i="64"/>
  <c r="AF1061" i="64" s="1"/>
  <c r="AE1060" i="64"/>
  <c r="AF1060" i="64" s="1"/>
  <c r="AE1059" i="64"/>
  <c r="AF1059" i="64" s="1"/>
  <c r="AE1058" i="64"/>
  <c r="AF1058" i="64" s="1"/>
  <c r="AE1057" i="64"/>
  <c r="AF1057" i="64" s="1"/>
  <c r="AE1056" i="64"/>
  <c r="AF1056" i="64" s="1"/>
  <c r="AE1055" i="64"/>
  <c r="AF1055" i="64" s="1"/>
  <c r="AE1054" i="64"/>
  <c r="AF1054" i="64" s="1"/>
  <c r="AE1052" i="64"/>
  <c r="AF1052" i="64" s="1"/>
  <c r="AE1051" i="64"/>
  <c r="AF1051" i="64" s="1"/>
  <c r="AE1050" i="64"/>
  <c r="AF1050" i="64" s="1"/>
  <c r="AE1049" i="64"/>
  <c r="AF1049" i="64" s="1"/>
  <c r="AE1048" i="64"/>
  <c r="AF1048" i="64" s="1"/>
  <c r="AE1047" i="64"/>
  <c r="AF1047" i="64" s="1"/>
  <c r="AE1040" i="64"/>
  <c r="AF1040" i="64" s="1"/>
  <c r="AE1039" i="64"/>
  <c r="AF1039" i="64" s="1"/>
  <c r="AE1036" i="64"/>
  <c r="AF1036" i="64" s="1"/>
  <c r="AE1035" i="64"/>
  <c r="AF1035" i="64" s="1"/>
  <c r="AE1034" i="64"/>
  <c r="AF1034" i="64" s="1"/>
  <c r="AE1033" i="64"/>
  <c r="AF1033" i="64" s="1"/>
  <c r="AE1032" i="64"/>
  <c r="AF1032" i="64" s="1"/>
  <c r="AE1031" i="64"/>
  <c r="AF1031" i="64" s="1"/>
  <c r="AE1021" i="64"/>
  <c r="AF1021" i="64" s="1"/>
  <c r="AE1020" i="64"/>
  <c r="AF1020" i="64" s="1"/>
  <c r="AE1014" i="64"/>
  <c r="AF1014" i="64" s="1"/>
  <c r="AE1013" i="64"/>
  <c r="AF1013" i="64" s="1"/>
  <c r="AE1012" i="64"/>
  <c r="AF1012" i="64" s="1"/>
  <c r="AE1011" i="64"/>
  <c r="AF1011" i="64" s="1"/>
  <c r="AE1010" i="64"/>
  <c r="AF1010" i="64" s="1"/>
  <c r="AE1009" i="64"/>
  <c r="AF1009" i="64" s="1"/>
  <c r="AE1008" i="64"/>
  <c r="AF1008" i="64" s="1"/>
  <c r="AE1007" i="64"/>
  <c r="AF1007" i="64" s="1"/>
  <c r="AE1006" i="64"/>
  <c r="AF1006" i="64" s="1"/>
  <c r="AE1005" i="64"/>
  <c r="AF1005" i="64" s="1"/>
  <c r="AE1004" i="64"/>
  <c r="AF1004" i="64" s="1"/>
  <c r="AE1003" i="64"/>
  <c r="AF1003" i="64" s="1"/>
  <c r="AE1002" i="64"/>
  <c r="AF1002" i="64" s="1"/>
  <c r="AE1001" i="64"/>
  <c r="AF1001" i="64" s="1"/>
  <c r="AE1000" i="64"/>
  <c r="AF1000" i="64" s="1"/>
  <c r="AE999" i="64"/>
  <c r="AF999" i="64" s="1"/>
  <c r="AE998" i="64"/>
  <c r="AF998" i="64" s="1"/>
  <c r="AE997" i="64"/>
  <c r="AF997" i="64" s="1"/>
  <c r="AE996" i="64"/>
  <c r="AF996" i="64" s="1"/>
  <c r="AE995" i="64"/>
  <c r="AF995" i="64" s="1"/>
  <c r="AE994" i="64"/>
  <c r="AF994" i="64" s="1"/>
  <c r="AE993" i="64"/>
  <c r="AF993" i="64" s="1"/>
  <c r="AE991" i="64"/>
  <c r="AF991" i="64" s="1"/>
  <c r="AE990" i="64"/>
  <c r="AF990" i="64" s="1"/>
  <c r="AE989" i="64"/>
  <c r="AF989" i="64" s="1"/>
  <c r="AE988" i="64"/>
  <c r="AF988" i="64" s="1"/>
  <c r="AE987" i="64"/>
  <c r="AF987" i="64" s="1"/>
  <c r="AE986" i="64"/>
  <c r="AF986" i="64" s="1"/>
  <c r="AE985" i="64"/>
  <c r="AF985" i="64" s="1"/>
  <c r="AE984" i="64"/>
  <c r="AF984" i="64" s="1"/>
  <c r="AE983" i="64"/>
  <c r="AF983" i="64" s="1"/>
  <c r="AE982" i="64"/>
  <c r="AF982" i="64" s="1"/>
  <c r="AE981" i="64"/>
  <c r="AF981" i="64" s="1"/>
  <c r="AE980" i="64"/>
  <c r="AF980" i="64" s="1"/>
  <c r="AE979" i="64"/>
  <c r="AF979" i="64" s="1"/>
  <c r="AE978" i="64"/>
  <c r="AF978" i="64" s="1"/>
  <c r="AE977" i="64"/>
  <c r="AF977" i="64" s="1"/>
  <c r="AE976" i="64"/>
  <c r="AF976" i="64" s="1"/>
  <c r="AE973" i="64"/>
  <c r="AF973" i="64" s="1"/>
  <c r="AE972" i="64"/>
  <c r="AF972" i="64" s="1"/>
  <c r="AE971" i="64"/>
  <c r="AF971" i="64" s="1"/>
  <c r="AE970" i="64"/>
  <c r="AF970" i="64" s="1"/>
  <c r="AE969" i="64"/>
  <c r="AF969" i="64" s="1"/>
  <c r="AE967" i="64"/>
  <c r="AF967" i="64" s="1"/>
  <c r="AE966" i="64"/>
  <c r="AF966" i="64" s="1"/>
  <c r="AE965" i="64"/>
  <c r="AF965" i="64" s="1"/>
  <c r="AE964" i="64"/>
  <c r="AF964" i="64" s="1"/>
  <c r="AE963" i="64"/>
  <c r="AF963" i="64" s="1"/>
  <c r="AE962" i="64"/>
  <c r="AF962" i="64" s="1"/>
  <c r="AE961" i="64"/>
  <c r="AF961" i="64" s="1"/>
  <c r="AE960" i="64"/>
  <c r="AF960" i="64" s="1"/>
  <c r="AE955" i="64"/>
  <c r="AF955" i="64" s="1"/>
  <c r="AE951" i="64"/>
  <c r="AF951" i="64" s="1"/>
  <c r="AE950" i="64"/>
  <c r="AF950" i="64" s="1"/>
  <c r="AE949" i="64"/>
  <c r="AF949" i="64" s="1"/>
  <c r="AE948" i="64"/>
  <c r="AF948" i="64" s="1"/>
  <c r="AE947" i="64"/>
  <c r="AF947" i="64" s="1"/>
  <c r="AE946" i="64"/>
  <c r="AF946" i="64" s="1"/>
  <c r="AE945" i="64"/>
  <c r="AF945" i="64" s="1"/>
  <c r="AE944" i="64"/>
  <c r="AF944" i="64" s="1"/>
  <c r="AE943" i="64"/>
  <c r="AF943" i="64" s="1"/>
  <c r="AE942" i="64"/>
  <c r="AF942" i="64" s="1"/>
  <c r="AE941" i="64"/>
  <c r="AF941" i="64" s="1"/>
  <c r="AE940" i="64"/>
  <c r="AF940" i="64" s="1"/>
  <c r="AE939" i="64"/>
  <c r="AF939" i="64" s="1"/>
  <c r="AE938" i="64"/>
  <c r="AF938" i="64" s="1"/>
  <c r="AE937" i="64"/>
  <c r="AF937" i="64" s="1"/>
  <c r="AE936" i="64"/>
  <c r="AF936" i="64" s="1"/>
  <c r="AE935" i="64"/>
  <c r="AF935" i="64" s="1"/>
  <c r="AE917" i="64"/>
  <c r="AF917" i="64" s="1"/>
  <c r="AE916" i="64"/>
  <c r="AF916" i="64" s="1"/>
  <c r="AE915" i="64"/>
  <c r="AF915" i="64" s="1"/>
  <c r="AE914" i="64"/>
  <c r="AF914" i="64" s="1"/>
  <c r="AE913" i="64"/>
  <c r="AF913" i="64" s="1"/>
  <c r="AE912" i="64"/>
  <c r="AF912" i="64" s="1"/>
  <c r="AE911" i="64"/>
  <c r="AF911" i="64" s="1"/>
  <c r="AE910" i="64"/>
  <c r="AF910" i="64" s="1"/>
  <c r="AE909" i="64"/>
  <c r="AF909" i="64" s="1"/>
  <c r="AE908" i="64"/>
  <c r="AF908" i="64" s="1"/>
  <c r="AE895" i="64"/>
  <c r="AF895" i="64" s="1"/>
  <c r="AE894" i="64"/>
  <c r="AF894" i="64" s="1"/>
  <c r="AE893" i="64"/>
  <c r="AF893" i="64" s="1"/>
  <c r="AE892" i="64"/>
  <c r="AF892" i="64" s="1"/>
  <c r="AE891" i="64"/>
  <c r="AF891" i="64" s="1"/>
  <c r="AE890" i="64"/>
  <c r="AF890" i="64" s="1"/>
  <c r="AE889" i="64"/>
  <c r="AF889" i="64" s="1"/>
  <c r="AE888" i="64"/>
  <c r="AF888" i="64" s="1"/>
  <c r="AE887" i="64"/>
  <c r="AF887" i="64" s="1"/>
  <c r="AE886" i="64"/>
  <c r="AF886" i="64" s="1"/>
  <c r="AE885" i="64"/>
  <c r="AF885" i="64" s="1"/>
  <c r="AE884" i="64"/>
  <c r="AF884" i="64" s="1"/>
  <c r="AE883" i="64"/>
  <c r="AF883" i="64" s="1"/>
  <c r="AE882" i="64"/>
  <c r="AF882" i="64" s="1"/>
  <c r="AE867" i="64"/>
  <c r="AF867" i="64" s="1"/>
  <c r="AE866" i="64"/>
  <c r="AF866" i="64" s="1"/>
  <c r="AE865" i="64"/>
  <c r="AF865" i="64" s="1"/>
  <c r="AE864" i="64"/>
  <c r="AF864" i="64" s="1"/>
  <c r="AE863" i="64"/>
  <c r="AF863" i="64" s="1"/>
  <c r="AE862" i="64"/>
  <c r="AF862" i="64" s="1"/>
  <c r="AE861" i="64"/>
  <c r="AF861" i="64" s="1"/>
  <c r="AE860" i="64"/>
  <c r="AF860" i="64" s="1"/>
  <c r="AE859" i="64"/>
  <c r="AF859" i="64" s="1"/>
  <c r="AE858" i="64"/>
  <c r="AF858" i="64" s="1"/>
  <c r="AE857" i="64"/>
  <c r="AF857" i="64" s="1"/>
  <c r="AE856" i="64"/>
  <c r="AF856" i="64" s="1"/>
  <c r="AE855" i="64"/>
  <c r="AF855" i="64" s="1"/>
  <c r="AE854" i="64"/>
  <c r="AF854" i="64" s="1"/>
  <c r="AE853" i="64"/>
  <c r="AF853" i="64" s="1"/>
  <c r="AE852" i="64"/>
  <c r="AF852" i="64" s="1"/>
  <c r="AE851" i="64"/>
  <c r="AF851" i="64" s="1"/>
  <c r="AE850" i="64"/>
  <c r="AF850" i="64" s="1"/>
  <c r="AE849" i="64"/>
  <c r="AF849" i="64" s="1"/>
  <c r="AE848" i="64"/>
  <c r="AF848" i="64" s="1"/>
  <c r="AE847" i="64"/>
  <c r="AF847" i="64" s="1"/>
  <c r="AE846" i="64"/>
  <c r="AF846" i="64" s="1"/>
  <c r="AE845" i="64"/>
  <c r="AF845" i="64" s="1"/>
  <c r="AE844" i="64"/>
  <c r="AF844" i="64" s="1"/>
  <c r="AE843" i="64"/>
  <c r="AF843" i="64" s="1"/>
  <c r="AE842" i="64"/>
  <c r="AF842" i="64" s="1"/>
  <c r="AE841" i="64"/>
  <c r="AF841" i="64" s="1"/>
  <c r="AE840" i="64"/>
  <c r="AF840" i="64" s="1"/>
  <c r="AE839" i="64"/>
  <c r="AF839" i="64" s="1"/>
  <c r="AE838" i="64"/>
  <c r="AF838" i="64" s="1"/>
  <c r="AE837" i="64"/>
  <c r="AF837" i="64" s="1"/>
  <c r="AE836" i="64"/>
  <c r="AF836" i="64" s="1"/>
  <c r="AE835" i="64"/>
  <c r="AF835" i="64" s="1"/>
  <c r="AE834" i="64"/>
  <c r="AF834" i="64" s="1"/>
  <c r="AE833" i="64"/>
  <c r="AF833" i="64" s="1"/>
  <c r="AE832" i="64"/>
  <c r="AF832" i="64" s="1"/>
  <c r="AE831" i="64"/>
  <c r="AF831" i="64" s="1"/>
  <c r="AE830" i="64"/>
  <c r="AF830" i="64" s="1"/>
  <c r="AE829" i="64"/>
  <c r="AF829" i="64" s="1"/>
  <c r="AE828" i="64"/>
  <c r="AF828" i="64" s="1"/>
  <c r="AE827" i="64"/>
  <c r="AF827" i="64" s="1"/>
  <c r="AE826" i="64"/>
  <c r="AF826" i="64" s="1"/>
  <c r="AE825" i="64"/>
  <c r="AF825" i="64" s="1"/>
  <c r="AE824" i="64"/>
  <c r="AF824" i="64" s="1"/>
  <c r="AE823" i="64"/>
  <c r="AF823" i="64" s="1"/>
  <c r="AE822" i="64"/>
  <c r="AF822" i="64" s="1"/>
  <c r="AE821" i="64"/>
  <c r="AF821" i="64" s="1"/>
  <c r="AE820" i="64"/>
  <c r="AF820" i="64" s="1"/>
  <c r="AE819" i="64"/>
  <c r="AF819" i="64" s="1"/>
  <c r="AE818" i="64"/>
  <c r="AF818" i="64" s="1"/>
  <c r="AE817" i="64"/>
  <c r="AF817" i="64" s="1"/>
  <c r="AE816" i="64"/>
  <c r="AF816" i="64" s="1"/>
  <c r="AE815" i="64"/>
  <c r="AF815" i="64" s="1"/>
  <c r="AE814" i="64"/>
  <c r="AF814" i="64" s="1"/>
  <c r="AE813" i="64"/>
  <c r="AF813" i="64" s="1"/>
  <c r="AE812" i="64"/>
  <c r="AF812" i="64" s="1"/>
  <c r="AE811" i="64"/>
  <c r="AF811" i="64" s="1"/>
  <c r="AE810" i="64"/>
  <c r="AF810" i="64" s="1"/>
  <c r="AE809" i="64"/>
  <c r="AF809" i="64" s="1"/>
  <c r="AE808" i="64"/>
  <c r="AF808" i="64" s="1"/>
  <c r="AE807" i="64"/>
  <c r="AF807" i="64" s="1"/>
  <c r="AE806" i="64"/>
  <c r="AF806" i="64" s="1"/>
  <c r="AE805" i="64"/>
  <c r="AF805" i="64" s="1"/>
  <c r="AE804" i="64"/>
  <c r="AF804" i="64" s="1"/>
  <c r="AE803" i="64"/>
  <c r="AF803" i="64" s="1"/>
  <c r="AE802" i="64"/>
  <c r="AF802" i="64" s="1"/>
  <c r="AE801" i="64"/>
  <c r="AF801" i="64" s="1"/>
  <c r="AE800" i="64"/>
  <c r="AF800" i="64" s="1"/>
  <c r="AE792" i="64"/>
  <c r="AF792" i="64" s="1"/>
  <c r="AE791" i="64"/>
  <c r="AF791" i="64" s="1"/>
  <c r="AE790" i="64"/>
  <c r="AF790" i="64" s="1"/>
  <c r="AE789" i="64"/>
  <c r="AF789" i="64" s="1"/>
  <c r="AE788" i="64"/>
  <c r="AF788" i="64" s="1"/>
  <c r="AE787" i="64"/>
  <c r="AF787" i="64" s="1"/>
  <c r="AE786" i="64"/>
  <c r="AF786" i="64" s="1"/>
  <c r="AE785" i="64"/>
  <c r="AF785" i="64" s="1"/>
  <c r="AE784" i="64"/>
  <c r="AF784" i="64" s="1"/>
  <c r="AE771" i="64"/>
  <c r="AF771" i="64" s="1"/>
  <c r="AE770" i="64"/>
  <c r="AF770" i="64" s="1"/>
  <c r="AE769" i="64"/>
  <c r="AF769" i="64" s="1"/>
  <c r="AE768" i="64"/>
  <c r="AF768" i="64" s="1"/>
  <c r="AE767" i="64"/>
  <c r="AF767" i="64" s="1"/>
  <c r="AE766" i="64"/>
  <c r="AF766" i="64" s="1"/>
  <c r="AE765" i="64"/>
  <c r="AF765" i="64" s="1"/>
  <c r="AE764" i="64"/>
  <c r="AF764" i="64" s="1"/>
  <c r="AE763" i="64"/>
  <c r="AF763" i="64" s="1"/>
  <c r="AE762" i="64"/>
  <c r="AF762" i="64" s="1"/>
  <c r="AE761" i="64"/>
  <c r="AF761" i="64" s="1"/>
  <c r="AE760" i="64"/>
  <c r="AF760" i="64" s="1"/>
  <c r="AE759" i="64"/>
  <c r="AF759" i="64" s="1"/>
  <c r="AE758" i="64"/>
  <c r="AF758" i="64" s="1"/>
  <c r="AE757" i="64"/>
  <c r="AF757" i="64" s="1"/>
  <c r="AE756" i="64"/>
  <c r="AF756" i="64" s="1"/>
  <c r="AE755" i="64"/>
  <c r="AF755" i="64" s="1"/>
  <c r="AE754" i="64"/>
  <c r="AF754" i="64" s="1"/>
  <c r="AE753" i="64"/>
  <c r="AF753" i="64" s="1"/>
  <c r="AE752" i="64"/>
  <c r="AF752" i="64" s="1"/>
  <c r="AE751" i="64"/>
  <c r="AF751" i="64" s="1"/>
  <c r="AE750" i="64"/>
  <c r="AF750" i="64" s="1"/>
  <c r="AE749" i="64"/>
  <c r="AF749" i="64" s="1"/>
  <c r="AE748" i="64"/>
  <c r="AF748" i="64" s="1"/>
  <c r="AE747" i="64"/>
  <c r="AF747" i="64" s="1"/>
  <c r="AE746" i="64"/>
  <c r="AF746" i="64" s="1"/>
  <c r="AE745" i="64"/>
  <c r="AF745" i="64" s="1"/>
  <c r="AE744" i="64"/>
  <c r="AF744" i="64" s="1"/>
  <c r="AE743" i="64"/>
  <c r="AF743" i="64" s="1"/>
  <c r="AE742" i="64"/>
  <c r="AF742" i="64" s="1"/>
  <c r="AE741" i="64"/>
  <c r="AF741" i="64" s="1"/>
  <c r="AE740" i="64"/>
  <c r="AF740" i="64" s="1"/>
  <c r="AE739" i="64"/>
  <c r="AF739" i="64" s="1"/>
  <c r="AE738" i="64"/>
  <c r="AF738" i="64" s="1"/>
  <c r="AE737" i="64"/>
  <c r="AF737" i="64" s="1"/>
  <c r="AE736" i="64"/>
  <c r="AF736" i="64" s="1"/>
  <c r="AE735" i="64"/>
  <c r="AF735" i="64" s="1"/>
  <c r="AE734" i="64"/>
  <c r="AF734" i="64" s="1"/>
  <c r="AE733" i="64"/>
  <c r="AF733" i="64" s="1"/>
  <c r="AE732" i="64"/>
  <c r="AF732" i="64" s="1"/>
  <c r="AE731" i="64"/>
  <c r="AF731" i="64" s="1"/>
  <c r="AE730" i="64"/>
  <c r="AF730" i="64" s="1"/>
  <c r="AE729" i="64"/>
  <c r="AF729" i="64" s="1"/>
  <c r="AE728" i="64"/>
  <c r="AF728" i="64" s="1"/>
  <c r="AE727" i="64"/>
  <c r="AF727" i="64" s="1"/>
  <c r="AE726" i="64"/>
  <c r="AF726" i="64" s="1"/>
  <c r="AE725" i="64"/>
  <c r="AF725" i="64" s="1"/>
  <c r="AE724" i="64"/>
  <c r="AF724" i="64" s="1"/>
  <c r="AE723" i="64"/>
  <c r="AF723" i="64" s="1"/>
  <c r="AE722" i="64"/>
  <c r="AF722" i="64" s="1"/>
  <c r="AE721" i="64"/>
  <c r="AF721" i="64" s="1"/>
  <c r="AE720" i="64"/>
  <c r="AF720" i="64" s="1"/>
  <c r="AE719" i="64"/>
  <c r="AF719" i="64" s="1"/>
  <c r="AE718" i="64"/>
  <c r="AF718" i="64" s="1"/>
  <c r="AE717" i="64"/>
  <c r="AF717" i="64" s="1"/>
  <c r="AE716" i="64"/>
  <c r="AF716" i="64" s="1"/>
  <c r="AE715" i="64"/>
  <c r="AF715" i="64" s="1"/>
  <c r="AE714" i="64"/>
  <c r="AF714" i="64" s="1"/>
  <c r="AE713" i="64"/>
  <c r="AF713" i="64" s="1"/>
  <c r="AE712" i="64"/>
  <c r="AF712" i="64" s="1"/>
  <c r="AE711" i="64"/>
  <c r="AF711" i="64" s="1"/>
  <c r="AE710" i="64"/>
  <c r="AF710" i="64" s="1"/>
  <c r="AE709" i="64"/>
  <c r="AF709" i="64" s="1"/>
  <c r="AE708" i="64"/>
  <c r="AF708" i="64" s="1"/>
  <c r="AE707" i="64"/>
  <c r="AF707" i="64" s="1"/>
  <c r="AE706" i="64"/>
  <c r="AF706" i="64" s="1"/>
  <c r="AE705" i="64"/>
  <c r="AF705" i="64" s="1"/>
  <c r="AE704" i="64"/>
  <c r="AF704" i="64" s="1"/>
  <c r="AE703" i="64"/>
  <c r="AF703" i="64" s="1"/>
  <c r="AE702" i="64"/>
  <c r="AF702" i="64" s="1"/>
  <c r="AE701" i="64"/>
  <c r="AF701" i="64" s="1"/>
  <c r="AE700" i="64"/>
  <c r="AF700" i="64" s="1"/>
  <c r="AE699" i="64"/>
  <c r="AF699" i="64" s="1"/>
  <c r="AE698" i="64"/>
  <c r="AF698" i="64" s="1"/>
  <c r="AE697" i="64"/>
  <c r="AF697" i="64" s="1"/>
  <c r="AE696" i="64"/>
  <c r="AF696" i="64" s="1"/>
  <c r="AE695" i="64"/>
  <c r="AF695" i="64" s="1"/>
  <c r="AE694" i="64"/>
  <c r="AF694" i="64" s="1"/>
  <c r="AE693" i="64"/>
  <c r="AF693" i="64" s="1"/>
  <c r="AE692" i="64"/>
  <c r="AF692" i="64" s="1"/>
  <c r="AE691" i="64"/>
  <c r="AF691" i="64" s="1"/>
  <c r="AE690" i="64"/>
  <c r="AF690" i="64" s="1"/>
  <c r="AE689" i="64"/>
  <c r="AF689" i="64" s="1"/>
  <c r="AE688" i="64"/>
  <c r="AF688" i="64" s="1"/>
  <c r="AE687" i="64"/>
  <c r="AF687" i="64" s="1"/>
  <c r="AE686" i="64"/>
  <c r="AF686" i="64" s="1"/>
  <c r="AE685" i="64"/>
  <c r="AF685" i="64" s="1"/>
  <c r="AE684" i="64"/>
  <c r="AF684" i="64" s="1"/>
  <c r="AE683" i="64"/>
  <c r="AF683" i="64" s="1"/>
  <c r="AE682" i="64"/>
  <c r="AF682" i="64" s="1"/>
  <c r="AE681" i="64"/>
  <c r="AF681" i="64" s="1"/>
  <c r="AE680" i="64"/>
  <c r="AF680" i="64" s="1"/>
  <c r="AE679" i="64"/>
  <c r="AF679" i="64" s="1"/>
  <c r="AE678" i="64"/>
  <c r="AF678" i="64" s="1"/>
  <c r="AE677" i="64"/>
  <c r="AF677" i="64" s="1"/>
  <c r="AE676" i="64"/>
  <c r="AF676" i="64" s="1"/>
  <c r="AE675" i="64"/>
  <c r="AF675" i="64" s="1"/>
  <c r="AE674" i="64"/>
  <c r="AF674" i="64" s="1"/>
  <c r="AE673" i="64"/>
  <c r="AF673" i="64" s="1"/>
  <c r="AE672" i="64"/>
  <c r="AF672" i="64" s="1"/>
  <c r="AE671" i="64"/>
  <c r="AF671" i="64" s="1"/>
  <c r="AE670" i="64"/>
  <c r="AF670" i="64" s="1"/>
  <c r="AE669" i="64"/>
  <c r="AF669" i="64" s="1"/>
  <c r="AE668" i="64"/>
  <c r="AF668" i="64" s="1"/>
  <c r="AE667" i="64"/>
  <c r="AF667" i="64" s="1"/>
  <c r="AE666" i="64"/>
  <c r="AF666" i="64" s="1"/>
  <c r="AE665" i="64"/>
  <c r="AF665" i="64" s="1"/>
  <c r="AE664" i="64"/>
  <c r="AF664" i="64" s="1"/>
  <c r="AE663" i="64"/>
  <c r="AF663" i="64" s="1"/>
  <c r="AE662" i="64"/>
  <c r="AF662" i="64" s="1"/>
  <c r="AE661" i="64"/>
  <c r="AF661" i="64" s="1"/>
  <c r="AE660" i="64"/>
  <c r="AF660" i="64" s="1"/>
  <c r="AE659" i="64"/>
  <c r="AF659" i="64" s="1"/>
  <c r="AE658" i="64"/>
  <c r="AF658" i="64" s="1"/>
  <c r="AE657" i="64"/>
  <c r="AF657" i="64" s="1"/>
  <c r="AE656" i="64"/>
  <c r="AF656" i="64" s="1"/>
  <c r="AE655" i="64"/>
  <c r="AF655" i="64" s="1"/>
  <c r="AE654" i="64"/>
  <c r="AF654" i="64" s="1"/>
  <c r="AE653" i="64"/>
  <c r="AF653" i="64" s="1"/>
  <c r="AE652" i="64"/>
  <c r="AF652" i="64" s="1"/>
  <c r="AE651" i="64"/>
  <c r="AF651" i="64" s="1"/>
  <c r="AE650" i="64"/>
  <c r="AF650" i="64" s="1"/>
  <c r="AE649" i="64"/>
  <c r="AF649" i="64" s="1"/>
  <c r="AE648" i="64"/>
  <c r="AF648" i="64" s="1"/>
  <c r="AE647" i="64"/>
  <c r="AF647" i="64" s="1"/>
  <c r="AE646" i="64"/>
  <c r="AF646" i="64" s="1"/>
  <c r="AE645" i="64"/>
  <c r="AF645" i="64" s="1"/>
  <c r="AE644" i="64"/>
  <c r="AF644" i="64" s="1"/>
  <c r="AE643" i="64"/>
  <c r="AF643" i="64" s="1"/>
  <c r="AE642" i="64"/>
  <c r="AF642" i="64" s="1"/>
  <c r="AE641" i="64"/>
  <c r="AF641" i="64" s="1"/>
  <c r="AE639" i="64"/>
  <c r="AF639" i="64" s="1"/>
  <c r="AE638" i="64"/>
  <c r="AF638" i="64" s="1"/>
  <c r="AE637" i="64"/>
  <c r="AF637" i="64" s="1"/>
  <c r="AE636" i="64"/>
  <c r="AF636" i="64" s="1"/>
  <c r="AE635" i="64"/>
  <c r="AF635" i="64" s="1"/>
  <c r="AE634" i="64"/>
  <c r="AF634" i="64" s="1"/>
  <c r="AE631" i="64"/>
  <c r="AF631" i="64" s="1"/>
  <c r="AE630" i="64"/>
  <c r="AF630" i="64" s="1"/>
  <c r="AE627" i="64"/>
  <c r="AF627" i="64" s="1"/>
  <c r="AE626" i="64"/>
  <c r="AF626" i="64" s="1"/>
  <c r="AE625" i="64"/>
  <c r="AF625" i="64" s="1"/>
  <c r="AE621" i="64"/>
  <c r="AF621" i="64" s="1"/>
  <c r="AE619" i="64"/>
  <c r="AF619" i="64" s="1"/>
  <c r="AE618" i="64"/>
  <c r="AF618" i="64" s="1"/>
  <c r="AE617" i="64"/>
  <c r="AF617" i="64" s="1"/>
  <c r="AE616" i="64"/>
  <c r="AF616" i="64" s="1"/>
  <c r="AE615" i="64"/>
  <c r="AF615" i="64" s="1"/>
  <c r="AE614" i="64"/>
  <c r="AF614" i="64" s="1"/>
  <c r="AE613" i="64"/>
  <c r="AF613" i="64" s="1"/>
  <c r="AE612" i="64"/>
  <c r="AF612" i="64" s="1"/>
  <c r="AE611" i="64"/>
  <c r="AF611" i="64" s="1"/>
  <c r="AE610" i="64"/>
  <c r="AF610" i="64" s="1"/>
  <c r="AE609" i="64"/>
  <c r="AF609" i="64" s="1"/>
  <c r="AE608" i="64"/>
  <c r="AF608" i="64" s="1"/>
  <c r="AE607" i="64"/>
  <c r="AF607" i="64" s="1"/>
  <c r="AE606" i="64"/>
  <c r="AF606" i="64" s="1"/>
  <c r="AE605" i="64"/>
  <c r="AF605" i="64" s="1"/>
  <c r="AE604" i="64"/>
  <c r="AF604" i="64" s="1"/>
  <c r="AE603" i="64"/>
  <c r="AF603" i="64" s="1"/>
  <c r="AE602" i="64"/>
  <c r="AF602" i="64" s="1"/>
  <c r="AE601" i="64"/>
  <c r="AF601" i="64" s="1"/>
  <c r="AE600" i="64"/>
  <c r="AF600" i="64" s="1"/>
  <c r="AE599" i="64"/>
  <c r="AF599" i="64" s="1"/>
  <c r="AE598" i="64"/>
  <c r="AF598" i="64" s="1"/>
  <c r="AE596" i="64"/>
  <c r="AF596" i="64" s="1"/>
  <c r="AE595" i="64"/>
  <c r="AF595" i="64" s="1"/>
  <c r="AE594" i="64"/>
  <c r="AF594" i="64" s="1"/>
  <c r="AE593" i="64"/>
  <c r="AF593" i="64" s="1"/>
  <c r="AE592" i="64"/>
  <c r="AF592" i="64" s="1"/>
  <c r="AE591" i="64"/>
  <c r="AF591" i="64" s="1"/>
  <c r="AE590" i="64"/>
  <c r="AF590" i="64" s="1"/>
  <c r="AE589" i="64"/>
  <c r="AF589" i="64" s="1"/>
  <c r="AE588" i="64"/>
  <c r="AF588" i="64" s="1"/>
  <c r="AE587" i="64"/>
  <c r="AF587" i="64" s="1"/>
  <c r="AE586" i="64"/>
  <c r="AF586" i="64" s="1"/>
  <c r="AE585" i="64"/>
  <c r="AF585" i="64" s="1"/>
  <c r="AE584" i="64"/>
  <c r="AF584" i="64" s="1"/>
  <c r="AE583" i="64"/>
  <c r="AF583" i="64" s="1"/>
  <c r="AE582" i="64"/>
  <c r="AF582" i="64" s="1"/>
  <c r="AE581" i="64"/>
  <c r="AF581" i="64" s="1"/>
  <c r="AE580" i="64"/>
  <c r="AF580" i="64" s="1"/>
  <c r="AE579" i="64"/>
  <c r="AF579" i="64" s="1"/>
  <c r="AE578" i="64"/>
  <c r="AF578" i="64" s="1"/>
  <c r="AE577" i="64"/>
  <c r="AF577" i="64" s="1"/>
  <c r="AE576" i="64"/>
  <c r="AF576" i="64" s="1"/>
  <c r="AE575" i="64"/>
  <c r="AF575" i="64" s="1"/>
  <c r="AE574" i="64"/>
  <c r="AF574" i="64" s="1"/>
  <c r="AE573" i="64"/>
  <c r="AF573" i="64" s="1"/>
  <c r="AE572" i="64"/>
  <c r="AF572" i="64" s="1"/>
  <c r="AE571" i="64"/>
  <c r="AF571" i="64" s="1"/>
  <c r="AE570" i="64"/>
  <c r="AF570" i="64" s="1"/>
  <c r="AE569" i="64"/>
  <c r="AF569" i="64" s="1"/>
  <c r="AE568" i="64"/>
  <c r="AF568" i="64" s="1"/>
  <c r="AE567" i="64"/>
  <c r="AF567" i="64" s="1"/>
  <c r="AE566" i="64"/>
  <c r="AF566" i="64" s="1"/>
  <c r="AE565" i="64"/>
  <c r="AF565" i="64" s="1"/>
  <c r="AE564" i="64"/>
  <c r="AF564" i="64" s="1"/>
  <c r="AE563" i="64"/>
  <c r="AF563" i="64" s="1"/>
  <c r="AE562" i="64"/>
  <c r="AF562" i="64" s="1"/>
  <c r="AE561" i="64"/>
  <c r="AF561" i="64" s="1"/>
  <c r="AE560" i="64"/>
  <c r="AF560" i="64" s="1"/>
  <c r="AE559" i="64"/>
  <c r="AF559" i="64" s="1"/>
  <c r="AE558" i="64"/>
  <c r="AF558" i="64" s="1"/>
  <c r="AE557" i="64"/>
  <c r="AF557" i="64" s="1"/>
  <c r="AE556" i="64"/>
  <c r="AF556" i="64" s="1"/>
  <c r="AE555" i="64"/>
  <c r="AF555" i="64" s="1"/>
  <c r="AE554" i="64"/>
  <c r="AF554" i="64" s="1"/>
  <c r="AE553" i="64"/>
  <c r="AF553" i="64" s="1"/>
  <c r="AE552" i="64"/>
  <c r="AF552" i="64" s="1"/>
  <c r="AE551" i="64"/>
  <c r="AF551" i="64" s="1"/>
  <c r="AE550" i="64"/>
  <c r="AF550" i="64" s="1"/>
  <c r="AE549" i="64"/>
  <c r="AF549" i="64" s="1"/>
  <c r="AE548" i="64"/>
  <c r="AF548" i="64" s="1"/>
  <c r="AE547" i="64"/>
  <c r="AF547" i="64" s="1"/>
  <c r="AE546" i="64"/>
  <c r="AF546" i="64" s="1"/>
  <c r="AE545" i="64"/>
  <c r="AF545" i="64" s="1"/>
  <c r="AE544" i="64"/>
  <c r="AF544" i="64" s="1"/>
  <c r="AE543" i="64"/>
  <c r="AF543" i="64" s="1"/>
  <c r="AE542" i="64"/>
  <c r="AF542" i="64" s="1"/>
  <c r="AE541" i="64"/>
  <c r="AF541" i="64" s="1"/>
  <c r="AE540" i="64"/>
  <c r="AF540" i="64" s="1"/>
  <c r="AE539" i="64"/>
  <c r="AF539" i="64" s="1"/>
  <c r="AE538" i="64"/>
  <c r="AF538" i="64" s="1"/>
  <c r="AE537" i="64"/>
  <c r="AF537" i="64" s="1"/>
  <c r="AE536" i="64"/>
  <c r="AF536" i="64" s="1"/>
  <c r="AE535" i="64"/>
  <c r="AF535" i="64" s="1"/>
  <c r="AE534" i="64"/>
  <c r="AF534" i="64" s="1"/>
  <c r="AE533" i="64"/>
  <c r="AF533" i="64" s="1"/>
  <c r="AE532" i="64"/>
  <c r="AF532" i="64" s="1"/>
  <c r="AE531" i="64"/>
  <c r="AF531" i="64" s="1"/>
  <c r="AE530" i="64"/>
  <c r="AF530" i="64" s="1"/>
  <c r="AE529" i="64"/>
  <c r="AF529" i="64" s="1"/>
  <c r="AE528" i="64"/>
  <c r="AF528" i="64" s="1"/>
  <c r="AE527" i="64"/>
  <c r="AF527" i="64" s="1"/>
  <c r="AE526" i="64"/>
  <c r="AF526" i="64" s="1"/>
  <c r="AE525" i="64"/>
  <c r="AF525" i="64" s="1"/>
  <c r="AE524" i="64"/>
  <c r="AF524" i="64" s="1"/>
  <c r="AE523" i="64"/>
  <c r="AF523" i="64" s="1"/>
  <c r="AE522" i="64"/>
  <c r="AF522" i="64" s="1"/>
  <c r="AE521" i="64"/>
  <c r="AF521" i="64" s="1"/>
  <c r="AE520" i="64"/>
  <c r="AF520" i="64" s="1"/>
  <c r="AE519" i="64"/>
  <c r="AF519" i="64" s="1"/>
  <c r="AE518" i="64"/>
  <c r="AF518" i="64" s="1"/>
  <c r="AE517" i="64"/>
  <c r="AF517" i="64" s="1"/>
  <c r="AE516" i="64"/>
  <c r="AF516" i="64" s="1"/>
  <c r="AE515" i="64"/>
  <c r="AF515" i="64" s="1"/>
  <c r="AE514" i="64"/>
  <c r="AF514" i="64" s="1"/>
  <c r="AE513" i="64"/>
  <c r="AF513" i="64" s="1"/>
  <c r="AE512" i="64"/>
  <c r="AF512" i="64" s="1"/>
  <c r="AE511" i="64"/>
  <c r="AF511" i="64" s="1"/>
  <c r="AE510" i="64"/>
  <c r="AF510" i="64" s="1"/>
  <c r="AE509" i="64"/>
  <c r="AF509" i="64" s="1"/>
  <c r="AE508" i="64"/>
  <c r="AF508" i="64" s="1"/>
  <c r="AE507" i="64"/>
  <c r="AF507" i="64" s="1"/>
  <c r="AE506" i="64"/>
  <c r="AF506" i="64" s="1"/>
  <c r="AE505" i="64"/>
  <c r="AF505" i="64" s="1"/>
  <c r="AE504" i="64"/>
  <c r="AF504" i="64" s="1"/>
  <c r="AE503" i="64"/>
  <c r="AF503" i="64" s="1"/>
  <c r="AE502" i="64"/>
  <c r="AF502" i="64" s="1"/>
  <c r="AE501" i="64"/>
  <c r="AF501" i="64" s="1"/>
  <c r="AE500" i="64"/>
  <c r="AF500" i="64" s="1"/>
  <c r="AE499" i="64"/>
  <c r="AF499" i="64" s="1"/>
  <c r="AE497" i="64"/>
  <c r="AF497" i="64" s="1"/>
  <c r="AE496" i="64"/>
  <c r="AF496" i="64" s="1"/>
  <c r="AE495" i="64"/>
  <c r="AF495" i="64" s="1"/>
  <c r="AE494" i="64"/>
  <c r="AF494" i="64" s="1"/>
  <c r="AE493" i="64"/>
  <c r="AF493" i="64" s="1"/>
  <c r="AE492" i="64"/>
  <c r="AF492" i="64" s="1"/>
  <c r="AE491" i="64"/>
  <c r="AF491" i="64" s="1"/>
  <c r="AE490" i="64"/>
  <c r="AF490" i="64" s="1"/>
  <c r="AE489" i="64"/>
  <c r="AF489" i="64" s="1"/>
  <c r="AE488" i="64"/>
  <c r="AF488" i="64" s="1"/>
  <c r="AE487" i="64"/>
  <c r="AF487" i="64" s="1"/>
  <c r="AE486" i="64"/>
  <c r="AF486" i="64" s="1"/>
  <c r="AE485" i="64"/>
  <c r="AF485" i="64" s="1"/>
  <c r="AE484" i="64"/>
  <c r="AF484" i="64" s="1"/>
  <c r="AE483" i="64"/>
  <c r="AF483" i="64" s="1"/>
  <c r="AE482" i="64"/>
  <c r="AF482" i="64" s="1"/>
  <c r="AE481" i="64"/>
  <c r="AF481" i="64" s="1"/>
  <c r="AE480" i="64"/>
  <c r="AF480" i="64" s="1"/>
  <c r="AE479" i="64"/>
  <c r="AF479" i="64" s="1"/>
  <c r="AE478" i="64"/>
  <c r="AF478" i="64" s="1"/>
  <c r="AE477" i="64"/>
  <c r="AF477" i="64" s="1"/>
  <c r="AE476" i="64"/>
  <c r="AF476" i="64" s="1"/>
  <c r="AE475" i="64"/>
  <c r="AF475" i="64" s="1"/>
  <c r="AE474" i="64"/>
  <c r="AF474" i="64" s="1"/>
  <c r="AE473" i="64"/>
  <c r="AF473" i="64" s="1"/>
  <c r="AE472" i="64"/>
  <c r="AF472" i="64" s="1"/>
  <c r="AE471" i="64"/>
  <c r="AF471" i="64" s="1"/>
  <c r="AE470" i="64"/>
  <c r="AF470" i="64" s="1"/>
  <c r="AE469" i="64"/>
  <c r="AF469" i="64" s="1"/>
  <c r="AE468" i="64"/>
  <c r="AF468" i="64" s="1"/>
  <c r="AE467" i="64"/>
  <c r="AF467" i="64" s="1"/>
  <c r="AE460" i="64"/>
  <c r="AF460" i="64" s="1"/>
  <c r="AE459" i="64"/>
  <c r="AF459" i="64" s="1"/>
  <c r="AE458" i="64"/>
  <c r="AF458" i="64" s="1"/>
  <c r="AE457" i="64"/>
  <c r="AF457" i="64" s="1"/>
  <c r="AE456" i="64"/>
  <c r="AF456" i="64" s="1"/>
  <c r="AE455" i="64"/>
  <c r="AF455" i="64" s="1"/>
  <c r="AE454" i="64"/>
  <c r="AF454" i="64" s="1"/>
  <c r="AE453" i="64"/>
  <c r="AF453" i="64" s="1"/>
  <c r="AE452" i="64"/>
  <c r="AF452" i="64" s="1"/>
  <c r="AE451" i="64"/>
  <c r="AF451" i="64" s="1"/>
  <c r="AE450" i="64"/>
  <c r="AF450" i="64" s="1"/>
  <c r="AE449" i="64"/>
  <c r="AF449" i="64" s="1"/>
  <c r="AE448" i="64"/>
  <c r="AF448" i="64" s="1"/>
  <c r="AE447" i="64"/>
  <c r="AF447" i="64" s="1"/>
  <c r="AE446" i="64"/>
  <c r="AF446" i="64" s="1"/>
  <c r="AE445" i="64"/>
  <c r="AF445" i="64" s="1"/>
  <c r="AE444" i="64"/>
  <c r="AF444" i="64" s="1"/>
  <c r="AE443" i="64"/>
  <c r="AF443" i="64" s="1"/>
  <c r="AE442" i="64"/>
  <c r="AF442" i="64" s="1"/>
  <c r="AE441" i="64"/>
  <c r="AF441" i="64" s="1"/>
  <c r="AE440" i="64"/>
  <c r="AF440" i="64" s="1"/>
  <c r="AE439" i="64"/>
  <c r="AF439" i="64" s="1"/>
  <c r="AE438" i="64"/>
  <c r="AF438" i="64" s="1"/>
  <c r="AE437" i="64"/>
  <c r="AF437" i="64" s="1"/>
  <c r="AE436" i="64"/>
  <c r="AF436" i="64" s="1"/>
  <c r="AE435" i="64"/>
  <c r="AF435" i="64" s="1"/>
  <c r="AE434" i="64"/>
  <c r="AF434" i="64" s="1"/>
  <c r="AE433" i="64"/>
  <c r="AF433" i="64" s="1"/>
  <c r="AE432" i="64"/>
  <c r="AF432" i="64" s="1"/>
  <c r="AE431" i="64"/>
  <c r="AF431" i="64" s="1"/>
  <c r="AE430" i="64"/>
  <c r="AF430" i="64" s="1"/>
  <c r="AE429" i="64"/>
  <c r="AF429" i="64" s="1"/>
  <c r="AE428" i="64"/>
  <c r="AF428" i="64" s="1"/>
  <c r="AE427" i="64"/>
  <c r="AF427" i="64" s="1"/>
  <c r="AE426" i="64"/>
  <c r="AF426" i="64" s="1"/>
  <c r="AE425" i="64"/>
  <c r="AF425" i="64" s="1"/>
  <c r="AE424" i="64"/>
  <c r="AF424" i="64" s="1"/>
  <c r="AE423" i="64"/>
  <c r="AF423" i="64" s="1"/>
  <c r="AE422" i="64"/>
  <c r="AF422" i="64" s="1"/>
  <c r="AE421" i="64"/>
  <c r="AF421" i="64" s="1"/>
  <c r="AE420" i="64"/>
  <c r="AF420" i="64" s="1"/>
  <c r="AE419" i="64"/>
  <c r="AF419" i="64" s="1"/>
  <c r="AE418" i="64"/>
  <c r="AF418" i="64" s="1"/>
  <c r="AE417" i="64"/>
  <c r="AF417" i="64" s="1"/>
  <c r="AE416" i="64"/>
  <c r="AF416" i="64" s="1"/>
  <c r="AE415" i="64"/>
  <c r="AF415" i="64" s="1"/>
  <c r="AE414" i="64"/>
  <c r="AF414" i="64" s="1"/>
  <c r="AE413" i="64"/>
  <c r="AF413" i="64" s="1"/>
  <c r="AE412" i="64"/>
  <c r="AF412" i="64" s="1"/>
  <c r="AE411" i="64"/>
  <c r="AF411" i="64" s="1"/>
  <c r="AE410" i="64"/>
  <c r="AF410" i="64" s="1"/>
  <c r="AE409" i="64"/>
  <c r="AF409" i="64" s="1"/>
  <c r="AE408" i="64"/>
  <c r="AF408" i="64" s="1"/>
  <c r="AE407" i="64"/>
  <c r="AF407" i="64" s="1"/>
  <c r="AE406" i="64"/>
  <c r="AF406" i="64" s="1"/>
  <c r="AE405" i="64"/>
  <c r="AF405" i="64" s="1"/>
  <c r="AE404" i="64"/>
  <c r="AF404" i="64" s="1"/>
  <c r="AE403" i="64"/>
  <c r="AF403" i="64" s="1"/>
  <c r="AE402" i="64"/>
  <c r="AF402" i="64" s="1"/>
  <c r="AE401" i="64"/>
  <c r="AF401" i="64" s="1"/>
  <c r="AE400" i="64"/>
  <c r="AF400" i="64" s="1"/>
  <c r="AE399" i="64"/>
  <c r="AF399" i="64" s="1"/>
  <c r="AE398" i="64"/>
  <c r="AF398" i="64" s="1"/>
  <c r="AE397" i="64"/>
  <c r="AF397" i="64" s="1"/>
  <c r="AE396" i="64"/>
  <c r="AF396" i="64" s="1"/>
  <c r="AE395" i="64"/>
  <c r="AF395" i="64" s="1"/>
  <c r="AE394" i="64"/>
  <c r="AF394" i="64" s="1"/>
  <c r="AE393" i="64"/>
  <c r="AF393" i="64" s="1"/>
  <c r="AE392" i="64"/>
  <c r="AF392" i="64" s="1"/>
  <c r="AE391" i="64"/>
  <c r="AF391" i="64" s="1"/>
  <c r="AE390" i="64"/>
  <c r="AF390" i="64" s="1"/>
  <c r="AE389" i="64"/>
  <c r="AF389" i="64" s="1"/>
  <c r="AE388" i="64"/>
  <c r="AF388" i="64" s="1"/>
  <c r="AE387" i="64"/>
  <c r="AF387" i="64" s="1"/>
  <c r="AE386" i="64"/>
  <c r="AF386" i="64" s="1"/>
  <c r="AE385" i="64"/>
  <c r="AF385" i="64" s="1"/>
  <c r="AE384" i="64"/>
  <c r="AF384" i="64" s="1"/>
  <c r="AE383" i="64"/>
  <c r="AF383" i="64" s="1"/>
  <c r="AE382" i="64"/>
  <c r="AF382" i="64" s="1"/>
  <c r="AE381" i="64"/>
  <c r="AF381" i="64" s="1"/>
  <c r="AE380" i="64"/>
  <c r="AF380" i="64" s="1"/>
  <c r="AE379" i="64"/>
  <c r="AF379" i="64" s="1"/>
  <c r="AE378" i="64"/>
  <c r="AF378" i="64" s="1"/>
  <c r="AE377" i="64"/>
  <c r="AF377" i="64" s="1"/>
  <c r="AE376" i="64"/>
  <c r="AF376" i="64" s="1"/>
  <c r="AE375" i="64"/>
  <c r="AF375" i="64" s="1"/>
  <c r="AE374" i="64"/>
  <c r="AF374" i="64" s="1"/>
  <c r="AE373" i="64"/>
  <c r="AF373" i="64" s="1"/>
  <c r="AE372" i="64"/>
  <c r="AF372" i="64" s="1"/>
  <c r="AE371" i="64"/>
  <c r="AF371" i="64" s="1"/>
  <c r="AE370" i="64"/>
  <c r="AF370" i="64" s="1"/>
  <c r="AE369" i="64"/>
  <c r="AF369" i="64" s="1"/>
  <c r="AE368" i="64"/>
  <c r="AF368" i="64" s="1"/>
  <c r="AE367" i="64"/>
  <c r="AF367" i="64" s="1"/>
  <c r="AE366" i="64"/>
  <c r="AF366" i="64" s="1"/>
  <c r="AE365" i="64"/>
  <c r="AF365" i="64" s="1"/>
  <c r="AE364" i="64"/>
  <c r="AF364" i="64" s="1"/>
  <c r="AE363" i="64"/>
  <c r="AF363" i="64" s="1"/>
  <c r="AE362" i="64"/>
  <c r="AF362" i="64" s="1"/>
  <c r="AE361" i="64"/>
  <c r="AF361" i="64" s="1"/>
  <c r="AE360" i="64"/>
  <c r="AF360" i="64" s="1"/>
  <c r="AE359" i="64"/>
  <c r="AF359" i="64" s="1"/>
  <c r="AE358" i="64"/>
  <c r="AF358" i="64" s="1"/>
  <c r="AE357" i="64"/>
  <c r="AF357" i="64" s="1"/>
  <c r="AE356" i="64"/>
  <c r="AF356" i="64" s="1"/>
  <c r="AE355" i="64"/>
  <c r="AF355" i="64" s="1"/>
  <c r="AE354" i="64"/>
  <c r="AF354" i="64" s="1"/>
  <c r="AE353" i="64"/>
  <c r="AF353" i="64" s="1"/>
  <c r="AE352" i="64"/>
  <c r="AF352" i="64" s="1"/>
  <c r="AE351" i="64"/>
  <c r="AF351" i="64" s="1"/>
  <c r="AE350" i="64"/>
  <c r="AF350" i="64" s="1"/>
  <c r="AE349" i="64"/>
  <c r="AF349" i="64" s="1"/>
  <c r="AE348" i="64"/>
  <c r="AF348" i="64" s="1"/>
  <c r="AE347" i="64"/>
  <c r="AF347" i="64" s="1"/>
  <c r="AE343" i="64"/>
  <c r="AF343" i="64" s="1"/>
  <c r="AE342" i="64"/>
  <c r="AF342" i="64" s="1"/>
  <c r="AE341" i="64"/>
  <c r="AF341" i="64" s="1"/>
  <c r="AE340" i="64"/>
  <c r="AF340" i="64" s="1"/>
  <c r="AE339" i="64"/>
  <c r="AF339" i="64" s="1"/>
  <c r="AE338" i="64"/>
  <c r="AF338" i="64" s="1"/>
  <c r="AE337" i="64"/>
  <c r="AF337" i="64" s="1"/>
  <c r="AE336" i="64"/>
  <c r="AF336" i="64" s="1"/>
  <c r="AE335" i="64"/>
  <c r="AF335" i="64" s="1"/>
  <c r="AE334" i="64"/>
  <c r="AF334" i="64" s="1"/>
  <c r="AE333" i="64"/>
  <c r="AF333" i="64" s="1"/>
  <c r="AE332" i="64"/>
  <c r="AF332" i="64" s="1"/>
  <c r="AE331" i="64"/>
  <c r="AF331" i="64" s="1"/>
  <c r="AE330" i="64"/>
  <c r="AF330" i="64" s="1"/>
  <c r="AE329" i="64"/>
  <c r="AF329" i="64" s="1"/>
  <c r="AE328" i="64"/>
  <c r="AF328" i="64" s="1"/>
  <c r="AE327" i="64"/>
  <c r="AF327" i="64" s="1"/>
  <c r="AE326" i="64"/>
  <c r="AF326" i="64" s="1"/>
  <c r="AE325" i="64"/>
  <c r="AF325" i="64" s="1"/>
  <c r="AE324" i="64"/>
  <c r="AF324" i="64" s="1"/>
  <c r="AE323" i="64"/>
  <c r="AF323" i="64" s="1"/>
  <c r="AE322" i="64"/>
  <c r="AF322" i="64" s="1"/>
  <c r="AE321" i="64"/>
  <c r="AF321" i="64" s="1"/>
  <c r="AE320" i="64"/>
  <c r="AF320" i="64" s="1"/>
  <c r="AE319" i="64"/>
  <c r="AF319" i="64" s="1"/>
  <c r="AE318" i="64"/>
  <c r="AF318" i="64" s="1"/>
  <c r="AE317" i="64"/>
  <c r="AF317" i="64" s="1"/>
  <c r="AE316" i="64"/>
  <c r="AF316" i="64" s="1"/>
  <c r="AE315" i="64"/>
  <c r="AF315" i="64" s="1"/>
  <c r="AE314" i="64"/>
  <c r="AF314" i="64" s="1"/>
  <c r="AE313" i="64"/>
  <c r="AF313" i="64" s="1"/>
  <c r="AE312" i="64"/>
  <c r="AF312" i="64" s="1"/>
  <c r="AE311" i="64"/>
  <c r="AF311" i="64" s="1"/>
  <c r="AE310" i="64"/>
  <c r="AF310" i="64" s="1"/>
  <c r="AE309" i="64"/>
  <c r="AF309" i="64" s="1"/>
  <c r="AE308" i="64"/>
  <c r="AF308" i="64" s="1"/>
  <c r="AE307" i="64"/>
  <c r="AF307" i="64" s="1"/>
  <c r="AE306" i="64"/>
  <c r="AF306" i="64" s="1"/>
  <c r="AE305" i="64"/>
  <c r="AF305" i="64" s="1"/>
  <c r="AE304" i="64"/>
  <c r="AF304" i="64" s="1"/>
  <c r="AE303" i="64"/>
  <c r="AF303" i="64" s="1"/>
  <c r="AE302" i="64"/>
  <c r="AF302" i="64" s="1"/>
  <c r="AE301" i="64"/>
  <c r="AF301" i="64" s="1"/>
  <c r="AE300" i="64"/>
  <c r="AF300" i="64" s="1"/>
  <c r="AE299" i="64"/>
  <c r="AF299" i="64" s="1"/>
  <c r="AE298" i="64"/>
  <c r="AF298" i="64" s="1"/>
  <c r="AE297" i="64"/>
  <c r="AF297" i="64" s="1"/>
  <c r="AE296" i="64"/>
  <c r="AF296" i="64" s="1"/>
  <c r="AE295" i="64"/>
  <c r="AF295" i="64" s="1"/>
  <c r="AE294" i="64"/>
  <c r="AF294" i="64" s="1"/>
  <c r="AE293" i="64"/>
  <c r="AF293" i="64" s="1"/>
  <c r="AE292" i="64"/>
  <c r="AF292" i="64" s="1"/>
  <c r="AE291" i="64"/>
  <c r="AF291" i="64" s="1"/>
  <c r="AE290" i="64"/>
  <c r="AF290" i="64" s="1"/>
  <c r="AE289" i="64"/>
  <c r="AF289" i="64" s="1"/>
  <c r="AE288" i="64"/>
  <c r="AF288" i="64" s="1"/>
  <c r="AE287" i="64"/>
  <c r="AF287" i="64" s="1"/>
  <c r="AE286" i="64"/>
  <c r="AF286" i="64" s="1"/>
  <c r="AE285" i="64"/>
  <c r="AF285" i="64" s="1"/>
  <c r="AE284" i="64"/>
  <c r="AF284" i="64" s="1"/>
  <c r="AE283" i="64"/>
  <c r="AF283" i="64" s="1"/>
  <c r="AE282" i="64"/>
  <c r="AF282" i="64" s="1"/>
  <c r="AE281" i="64"/>
  <c r="AF281" i="64" s="1"/>
  <c r="AE280" i="64"/>
  <c r="AF280" i="64" s="1"/>
  <c r="AE279" i="64"/>
  <c r="AF279" i="64" s="1"/>
  <c r="AE278" i="64"/>
  <c r="AF278" i="64" s="1"/>
  <c r="AE277" i="64"/>
  <c r="AF277" i="64" s="1"/>
  <c r="AE276" i="64"/>
  <c r="AF276" i="64" s="1"/>
  <c r="AE275" i="64"/>
  <c r="AF275" i="64" s="1"/>
  <c r="AE274" i="64"/>
  <c r="AF274" i="64" s="1"/>
  <c r="AE273" i="64"/>
  <c r="AF273" i="64" s="1"/>
  <c r="AE272" i="64"/>
  <c r="AF272" i="64" s="1"/>
  <c r="AE271" i="64"/>
  <c r="AF271" i="64" s="1"/>
  <c r="AE270" i="64"/>
  <c r="AF270" i="64" s="1"/>
  <c r="AE269" i="64"/>
  <c r="AF269" i="64" s="1"/>
  <c r="AE268" i="64"/>
  <c r="AF268" i="64" s="1"/>
  <c r="AE267" i="64"/>
  <c r="AF267" i="64" s="1"/>
  <c r="AE266" i="64"/>
  <c r="AF266" i="64" s="1"/>
  <c r="AE265" i="64"/>
  <c r="AF265" i="64" s="1"/>
  <c r="AE264" i="64"/>
  <c r="AF264" i="64" s="1"/>
  <c r="AE263" i="64"/>
  <c r="AF263" i="64" s="1"/>
  <c r="AE262" i="64"/>
  <c r="AF262" i="64" s="1"/>
  <c r="AE261" i="64"/>
  <c r="AF261" i="64" s="1"/>
  <c r="AE260" i="64"/>
  <c r="AF260" i="64" s="1"/>
  <c r="AE259" i="64"/>
  <c r="AF259" i="64" s="1"/>
  <c r="AE258" i="64"/>
  <c r="AF258" i="64" s="1"/>
  <c r="AE257" i="64"/>
  <c r="AF257" i="64" s="1"/>
  <c r="AE256" i="64"/>
  <c r="AF256" i="64" s="1"/>
  <c r="AE255" i="64"/>
  <c r="AF255" i="64" s="1"/>
  <c r="AE254" i="64"/>
  <c r="AF254" i="64" s="1"/>
  <c r="AE253" i="64"/>
  <c r="AF253" i="64" s="1"/>
  <c r="AE252" i="64"/>
  <c r="AF252" i="64" s="1"/>
  <c r="AE463" i="64"/>
  <c r="AF463" i="64" s="1"/>
  <c r="AE462" i="64"/>
  <c r="AF462" i="64" s="1"/>
  <c r="AE461" i="64"/>
  <c r="AF461" i="64" s="1"/>
  <c r="AE251" i="64"/>
  <c r="AF251" i="64" s="1"/>
  <c r="AE250" i="64"/>
  <c r="AF250" i="64" s="1"/>
  <c r="AE249" i="64"/>
  <c r="AF249" i="64" s="1"/>
  <c r="AE248" i="64"/>
  <c r="AF248" i="64" s="1"/>
  <c r="AE247" i="64"/>
  <c r="AF247" i="64" s="1"/>
  <c r="AE246" i="64"/>
  <c r="AF246" i="64" s="1"/>
  <c r="AE245" i="64"/>
  <c r="AF245" i="64" s="1"/>
  <c r="AE244" i="64"/>
  <c r="AF244" i="64" s="1"/>
  <c r="AE243" i="64"/>
  <c r="AF243" i="64" s="1"/>
  <c r="AE242" i="64"/>
  <c r="AF242" i="64" s="1"/>
  <c r="AE241" i="64"/>
  <c r="AF241" i="64" s="1"/>
  <c r="AE240" i="64"/>
  <c r="AF240" i="64" s="1"/>
  <c r="AE239" i="64"/>
  <c r="AF239" i="64" s="1"/>
  <c r="AE238" i="64"/>
  <c r="AF238" i="64" s="1"/>
  <c r="AE237" i="64"/>
  <c r="AF237" i="64" s="1"/>
  <c r="AE236" i="64"/>
  <c r="AF236" i="64" s="1"/>
  <c r="AE235" i="64"/>
  <c r="AF235" i="64" s="1"/>
  <c r="AE234" i="64"/>
  <c r="AF234" i="64" s="1"/>
  <c r="AE233" i="64"/>
  <c r="AF233" i="64" s="1"/>
  <c r="AE232" i="64"/>
  <c r="AF232" i="64" s="1"/>
  <c r="AE231" i="64"/>
  <c r="AF231" i="64" s="1"/>
  <c r="AE230" i="64"/>
  <c r="AF230" i="64" s="1"/>
  <c r="AE229" i="64"/>
  <c r="AF229" i="64" s="1"/>
  <c r="AE228" i="64"/>
  <c r="AF228" i="64" s="1"/>
  <c r="AE227" i="64"/>
  <c r="AF227" i="64" s="1"/>
  <c r="AE226" i="64"/>
  <c r="AF226" i="64" s="1"/>
  <c r="AE225" i="64"/>
  <c r="AF225" i="64" s="1"/>
  <c r="AE224" i="64"/>
  <c r="AF224" i="64" s="1"/>
  <c r="AE223" i="64"/>
  <c r="AF223" i="64" s="1"/>
  <c r="AE222" i="64"/>
  <c r="AF222" i="64" s="1"/>
  <c r="AE221" i="64"/>
  <c r="AF221" i="64" s="1"/>
  <c r="AE220" i="64"/>
  <c r="AF220" i="64" s="1"/>
  <c r="AE219" i="64"/>
  <c r="AF219" i="64" s="1"/>
  <c r="AE218" i="64"/>
  <c r="AF218" i="64" s="1"/>
  <c r="AE217" i="64"/>
  <c r="AF217" i="64" s="1"/>
  <c r="AE216" i="64"/>
  <c r="AF216" i="64" s="1"/>
  <c r="AE215" i="64"/>
  <c r="AF215" i="64" s="1"/>
  <c r="AE214" i="64"/>
  <c r="AF214" i="64" s="1"/>
  <c r="AE213" i="64"/>
  <c r="AF213" i="64" s="1"/>
  <c r="AE212" i="64"/>
  <c r="AF212" i="64" s="1"/>
  <c r="AE211" i="64"/>
  <c r="AF211" i="64" s="1"/>
  <c r="AE210" i="64"/>
  <c r="AF210" i="64" s="1"/>
  <c r="AE209" i="64"/>
  <c r="AF209" i="64" s="1"/>
  <c r="AE208" i="64"/>
  <c r="AF208" i="64" s="1"/>
  <c r="AE207" i="64"/>
  <c r="AF207" i="64" s="1"/>
  <c r="AE206" i="64"/>
  <c r="AF206" i="64" s="1"/>
  <c r="AE205" i="64"/>
  <c r="AF205" i="64" s="1"/>
  <c r="AE204" i="64"/>
  <c r="AF204" i="64" s="1"/>
  <c r="AE203" i="64"/>
  <c r="AF203" i="64" s="1"/>
  <c r="AE202" i="64"/>
  <c r="AF202" i="64" s="1"/>
  <c r="AE201" i="64"/>
  <c r="AF201" i="64" s="1"/>
  <c r="AE200" i="64"/>
  <c r="AF200" i="64" s="1"/>
  <c r="AE199" i="64"/>
  <c r="AF199" i="64" s="1"/>
  <c r="AE198" i="64"/>
  <c r="AF198" i="64" s="1"/>
  <c r="AE197" i="64"/>
  <c r="AF197" i="64" s="1"/>
  <c r="AE196" i="64"/>
  <c r="AF196" i="64" s="1"/>
  <c r="AE195" i="64"/>
  <c r="AF195" i="64" s="1"/>
  <c r="AE194" i="64"/>
  <c r="AF194" i="64" s="1"/>
  <c r="AE193" i="64"/>
  <c r="AF193" i="64" s="1"/>
  <c r="AE192" i="64"/>
  <c r="AF192" i="64" s="1"/>
  <c r="AE191" i="64"/>
  <c r="AF191" i="64" s="1"/>
  <c r="AE190" i="64"/>
  <c r="AF190" i="64" s="1"/>
  <c r="AE189" i="64"/>
  <c r="AF189" i="64" s="1"/>
  <c r="AE188" i="64"/>
  <c r="AF188" i="64" s="1"/>
  <c r="AE187" i="64"/>
  <c r="AF187" i="64" s="1"/>
  <c r="AE186" i="64"/>
  <c r="AF186" i="64" s="1"/>
  <c r="AE185" i="64"/>
  <c r="AF185" i="64" s="1"/>
  <c r="AE178" i="64"/>
  <c r="AF178" i="64" s="1"/>
  <c r="AE177" i="64"/>
  <c r="AF177" i="64" s="1"/>
  <c r="AE176" i="64"/>
  <c r="AF176" i="64" s="1"/>
  <c r="AE175" i="64"/>
  <c r="AF175" i="64" s="1"/>
  <c r="AE174" i="64"/>
  <c r="AF174" i="64" s="1"/>
  <c r="AE173" i="64"/>
  <c r="AF173" i="64" s="1"/>
  <c r="AE172" i="64"/>
  <c r="AF172" i="64" s="1"/>
  <c r="AE171" i="64"/>
  <c r="AF171" i="64" s="1"/>
  <c r="AE169" i="64"/>
  <c r="AF169" i="64" s="1"/>
  <c r="AE168" i="64"/>
  <c r="AF168" i="64" s="1"/>
  <c r="AE167" i="64"/>
  <c r="AF167" i="64" s="1"/>
  <c r="AE166" i="64"/>
  <c r="AF166" i="64" s="1"/>
  <c r="AE165" i="64"/>
  <c r="AF165" i="64" s="1"/>
  <c r="AE164" i="64"/>
  <c r="AF164" i="64" s="1"/>
  <c r="AE163" i="64"/>
  <c r="AF163" i="64" s="1"/>
  <c r="AE162" i="64"/>
  <c r="AF162" i="64" s="1"/>
  <c r="AE157" i="64"/>
  <c r="AF157" i="64" s="1"/>
  <c r="AE156" i="64"/>
  <c r="AF156" i="64" s="1"/>
  <c r="AE155" i="64"/>
  <c r="AF155" i="64" s="1"/>
  <c r="AE154" i="64"/>
  <c r="AF154" i="64" s="1"/>
  <c r="AE151" i="64"/>
  <c r="AF151" i="64" s="1"/>
  <c r="AE150" i="64"/>
  <c r="AF150" i="64" s="1"/>
  <c r="AE149" i="64"/>
  <c r="AF149" i="64" s="1"/>
  <c r="AE148" i="64"/>
  <c r="AF148" i="64" s="1"/>
  <c r="AE147" i="64"/>
  <c r="AF147" i="64" s="1"/>
  <c r="AE146" i="64"/>
  <c r="AF146" i="64" s="1"/>
  <c r="AE145" i="64"/>
  <c r="AF145" i="64" s="1"/>
  <c r="AE144" i="64"/>
  <c r="AF144" i="64" s="1"/>
  <c r="AE143" i="64"/>
  <c r="AF143" i="64" s="1"/>
  <c r="AE142" i="64"/>
  <c r="AF142" i="64" s="1"/>
  <c r="AE141" i="64"/>
  <c r="AF141" i="64" s="1"/>
  <c r="AE140" i="64"/>
  <c r="AF140" i="64" s="1"/>
  <c r="AE139" i="64"/>
  <c r="AF139" i="64" s="1"/>
  <c r="AE138" i="64"/>
  <c r="AF138" i="64" s="1"/>
  <c r="AE137" i="64"/>
  <c r="AF137" i="64" s="1"/>
  <c r="AE136" i="64"/>
  <c r="AF136" i="64" s="1"/>
  <c r="AE135" i="64"/>
  <c r="AF135" i="64" s="1"/>
  <c r="AE134" i="64"/>
  <c r="AF134" i="64" s="1"/>
  <c r="AE133" i="64"/>
  <c r="AF133" i="64" s="1"/>
  <c r="AE132" i="64"/>
  <c r="AF132" i="64" s="1"/>
  <c r="AE131" i="64"/>
  <c r="AF131" i="64" s="1"/>
  <c r="AE130" i="64"/>
  <c r="AF130" i="64" s="1"/>
  <c r="AE129" i="64"/>
  <c r="AF129" i="64" s="1"/>
  <c r="AE128" i="64"/>
  <c r="AF128" i="64" s="1"/>
  <c r="AE127" i="64"/>
  <c r="AF127" i="64" s="1"/>
  <c r="AE126" i="64"/>
  <c r="AF126" i="64" s="1"/>
  <c r="AE125" i="64"/>
  <c r="AF125" i="64" s="1"/>
  <c r="AE124" i="64"/>
  <c r="AF124" i="64" s="1"/>
  <c r="AE123" i="64"/>
  <c r="AF123" i="64" s="1"/>
  <c r="AE122" i="64"/>
  <c r="AF122" i="64" s="1"/>
  <c r="AE121" i="64"/>
  <c r="AF121" i="64" s="1"/>
  <c r="AE120" i="64"/>
  <c r="AF120" i="64" s="1"/>
  <c r="AE119" i="64"/>
  <c r="AF119" i="64" s="1"/>
  <c r="AE118" i="64"/>
  <c r="AF118" i="64" s="1"/>
  <c r="AE117" i="64"/>
  <c r="AF117" i="64" s="1"/>
  <c r="AE116" i="64"/>
  <c r="AF116" i="64" s="1"/>
  <c r="AE115" i="64"/>
  <c r="AF115" i="64" s="1"/>
  <c r="AE114" i="64"/>
  <c r="AF114" i="64" s="1"/>
  <c r="AE113" i="64"/>
  <c r="AF113" i="64" s="1"/>
  <c r="AE112" i="64"/>
  <c r="AF112" i="64" s="1"/>
  <c r="AE111" i="64"/>
  <c r="AF111" i="64" s="1"/>
  <c r="AE110" i="64"/>
  <c r="AF110" i="64" s="1"/>
  <c r="AE109" i="64"/>
  <c r="AF109" i="64" s="1"/>
  <c r="AE108" i="64"/>
  <c r="AF108" i="64" s="1"/>
  <c r="AE107" i="64"/>
  <c r="AF107" i="64" s="1"/>
  <c r="AE106" i="64"/>
  <c r="AF106" i="64" s="1"/>
  <c r="AE105" i="64"/>
  <c r="AF105" i="64" s="1"/>
  <c r="AE104" i="64"/>
  <c r="AF104" i="64" s="1"/>
  <c r="AE103" i="64"/>
  <c r="AF103" i="64" s="1"/>
  <c r="AE102" i="64"/>
  <c r="AF102" i="64" s="1"/>
  <c r="AE101" i="64"/>
  <c r="AF101" i="64" s="1"/>
  <c r="AE100" i="64"/>
  <c r="AF100" i="64" s="1"/>
  <c r="AE99" i="64"/>
  <c r="AF99" i="64" s="1"/>
  <c r="AE98" i="64"/>
  <c r="AF98" i="64" s="1"/>
  <c r="AE97" i="64"/>
  <c r="AF97" i="64" s="1"/>
  <c r="AE96" i="64"/>
  <c r="AF96" i="64" s="1"/>
  <c r="AE95" i="64"/>
  <c r="AF95" i="64" s="1"/>
  <c r="AE94" i="64"/>
  <c r="AF94" i="64" s="1"/>
  <c r="AE93" i="64"/>
  <c r="AF93" i="64" s="1"/>
  <c r="AE92" i="64"/>
  <c r="AF92" i="64" s="1"/>
  <c r="AE91" i="64"/>
  <c r="AF91" i="64" s="1"/>
  <c r="AE90" i="64"/>
  <c r="AF90" i="64" s="1"/>
  <c r="AE89" i="64"/>
  <c r="AF89" i="64" s="1"/>
  <c r="AE88" i="64"/>
  <c r="AF88" i="64" s="1"/>
  <c r="AE87" i="64"/>
  <c r="AF87" i="64" s="1"/>
  <c r="AE86" i="64"/>
  <c r="AF86" i="64" s="1"/>
  <c r="AE85" i="64"/>
  <c r="AF85" i="64" s="1"/>
  <c r="AE84" i="64"/>
  <c r="AF84" i="64" s="1"/>
  <c r="AE83" i="64"/>
  <c r="AF83" i="64" s="1"/>
  <c r="AE82" i="64"/>
  <c r="AF82" i="64" s="1"/>
  <c r="AE81" i="64"/>
  <c r="AF81" i="64" s="1"/>
  <c r="AE80" i="64"/>
  <c r="AF80" i="64" s="1"/>
  <c r="AE79" i="64"/>
  <c r="AF79" i="64" s="1"/>
  <c r="AE78" i="64"/>
  <c r="AF78" i="64" s="1"/>
  <c r="AE77" i="64"/>
  <c r="AF77" i="64" s="1"/>
  <c r="AE76" i="64"/>
  <c r="AF76" i="64" s="1"/>
  <c r="AE75" i="64"/>
  <c r="AF75" i="64" s="1"/>
  <c r="AE74" i="64"/>
  <c r="AF74" i="64" s="1"/>
  <c r="AE73" i="64"/>
  <c r="AF73" i="64" s="1"/>
  <c r="AE72" i="64"/>
  <c r="AF72" i="64" s="1"/>
  <c r="AE71" i="64"/>
  <c r="AF71" i="64" s="1"/>
  <c r="AE70" i="64"/>
  <c r="AF70" i="64" s="1"/>
  <c r="AE69" i="64"/>
  <c r="AF69" i="64" s="1"/>
  <c r="AE68" i="64"/>
  <c r="AF68" i="64" s="1"/>
  <c r="AE67" i="64"/>
  <c r="AF67" i="64" s="1"/>
  <c r="AE66" i="64"/>
  <c r="AF66" i="64" s="1"/>
  <c r="AE65" i="64"/>
  <c r="AF65" i="64" s="1"/>
  <c r="AE64" i="64"/>
  <c r="AF64" i="64" s="1"/>
  <c r="AE63" i="64"/>
  <c r="AF63" i="64" s="1"/>
  <c r="AE62" i="64"/>
  <c r="AF62" i="64" s="1"/>
  <c r="AE61" i="64"/>
  <c r="AF61" i="64" s="1"/>
  <c r="AE60" i="64"/>
  <c r="AF60" i="64" s="1"/>
  <c r="AE59" i="64"/>
  <c r="AF59" i="64" s="1"/>
  <c r="AE58" i="64"/>
  <c r="AF58" i="64" s="1"/>
  <c r="AE57" i="64"/>
  <c r="AF57" i="64" s="1"/>
  <c r="AE56" i="64"/>
  <c r="AF56" i="64" s="1"/>
  <c r="AE55" i="64"/>
  <c r="AF55" i="64" s="1"/>
  <c r="AE54" i="64"/>
  <c r="AF54" i="64" s="1"/>
  <c r="AE53" i="64"/>
  <c r="AF53" i="64" s="1"/>
  <c r="AE52" i="64"/>
  <c r="AF52" i="64" s="1"/>
  <c r="AE51" i="64"/>
  <c r="AF51" i="64" s="1"/>
  <c r="AE50" i="64"/>
  <c r="AF50" i="64" s="1"/>
  <c r="AE49" i="64"/>
  <c r="AF49" i="64" s="1"/>
  <c r="AE48" i="64"/>
  <c r="AF48" i="64" s="1"/>
  <c r="AE47" i="64"/>
  <c r="AF47" i="64" s="1"/>
  <c r="AE46" i="64"/>
  <c r="AF46" i="64" s="1"/>
  <c r="AE45" i="64"/>
  <c r="AF45" i="64" s="1"/>
  <c r="AE44" i="64"/>
  <c r="AF44" i="64" s="1"/>
  <c r="AE43" i="64"/>
  <c r="AF43" i="64" s="1"/>
  <c r="AE42" i="64"/>
  <c r="AF42" i="64" s="1"/>
  <c r="AE41" i="64"/>
  <c r="AF41" i="64" s="1"/>
  <c r="AE40" i="64"/>
  <c r="AF40" i="64" s="1"/>
  <c r="AE39" i="64"/>
  <c r="AF39" i="64" s="1"/>
  <c r="AE38" i="64"/>
  <c r="AF38" i="64" s="1"/>
  <c r="AE37" i="64"/>
  <c r="AF37" i="64" s="1"/>
  <c r="AE36" i="64"/>
  <c r="AF36" i="64" s="1"/>
  <c r="AE35" i="64"/>
  <c r="AF35" i="64" s="1"/>
  <c r="AE34" i="64"/>
  <c r="AF34" i="64" s="1"/>
  <c r="AE33" i="64"/>
  <c r="AF33" i="64" s="1"/>
  <c r="AE32" i="64"/>
  <c r="AF32" i="64" s="1"/>
  <c r="AE31" i="64"/>
  <c r="AF31" i="64" s="1"/>
  <c r="AE30" i="64"/>
  <c r="AF30" i="64" s="1"/>
  <c r="AE29" i="64"/>
  <c r="AF29" i="64" s="1"/>
  <c r="AE28" i="64"/>
  <c r="AF28" i="64" s="1"/>
  <c r="AE27" i="64"/>
  <c r="AF27" i="64" s="1"/>
  <c r="AE26" i="64"/>
  <c r="AF26" i="64" s="1"/>
  <c r="AE25" i="64"/>
  <c r="AF25" i="64" s="1"/>
  <c r="AE24" i="64"/>
  <c r="AF24" i="64" s="1"/>
  <c r="AE23" i="64"/>
  <c r="AF23" i="64" s="1"/>
  <c r="AE22" i="64"/>
  <c r="AF22" i="64" s="1"/>
  <c r="AE21" i="64"/>
  <c r="AF21" i="64" s="1"/>
  <c r="AE20" i="64"/>
  <c r="AF20" i="64" s="1"/>
  <c r="AE19" i="64"/>
  <c r="AF19" i="64" s="1"/>
  <c r="AE18" i="64"/>
  <c r="AF18" i="64" s="1"/>
  <c r="AE17" i="64"/>
  <c r="AF17" i="64" s="1"/>
  <c r="AE16" i="64"/>
  <c r="AF16" i="64" s="1"/>
  <c r="AE15" i="64"/>
  <c r="AF15" i="64" s="1"/>
  <c r="AE14" i="64"/>
  <c r="AF14" i="64" s="1"/>
  <c r="AE13" i="64"/>
  <c r="AF13" i="64" s="1"/>
  <c r="AE12" i="64"/>
  <c r="AF12" i="64" s="1"/>
  <c r="AE11" i="64"/>
  <c r="AF11" i="64" s="1"/>
  <c r="AE10" i="64"/>
  <c r="AF10" i="64" s="1"/>
  <c r="AE9" i="64"/>
  <c r="AF9" i="64" s="1"/>
  <c r="AE8" i="64"/>
  <c r="AF8" i="64" s="1"/>
  <c r="AE7" i="64"/>
  <c r="AF7" i="64" s="1"/>
  <c r="AE6" i="64"/>
  <c r="AF6" i="64" s="1"/>
  <c r="AE5" i="64"/>
  <c r="AF5" i="64" s="1"/>
  <c r="AE4" i="64"/>
  <c r="AF4" i="64" s="1"/>
  <c r="AE3" i="64"/>
  <c r="E4" i="29"/>
  <c r="E5" i="29"/>
  <c r="E6" i="29"/>
  <c r="E7" i="29"/>
  <c r="E8" i="29"/>
  <c r="E9" i="29"/>
  <c r="E10" i="29"/>
  <c r="E11" i="29"/>
  <c r="E13" i="29"/>
  <c r="AI783" i="64"/>
  <c r="AI782" i="64"/>
  <c r="AI781" i="64"/>
  <c r="AI780" i="64"/>
  <c r="AI779" i="64"/>
  <c r="AI778" i="64"/>
  <c r="AI777" i="64"/>
  <c r="AI776" i="64"/>
  <c r="AI775" i="64"/>
  <c r="AI774" i="64"/>
  <c r="AI773" i="64"/>
  <c r="AI772" i="64"/>
  <c r="AI466" i="64"/>
  <c r="AI465" i="64"/>
  <c r="AI464" i="64"/>
  <c r="AI1017" i="64"/>
  <c r="AI1016" i="64"/>
  <c r="AI1015" i="64"/>
  <c r="AI958" i="64"/>
  <c r="AI957" i="64"/>
  <c r="AI956" i="64"/>
  <c r="AI1992" i="64"/>
  <c r="AI1991" i="64"/>
  <c r="AI1990" i="64"/>
  <c r="AI1989" i="64"/>
  <c r="AI1988" i="64"/>
  <c r="AI1987" i="64"/>
  <c r="AI1986" i="64"/>
  <c r="AI1985" i="64"/>
  <c r="AI1984" i="64"/>
  <c r="AI1983" i="64"/>
  <c r="AI1982" i="64"/>
  <c r="AI1981" i="64"/>
  <c r="AI1980" i="64"/>
  <c r="AI1979" i="64"/>
  <c r="AI1978" i="64"/>
  <c r="AI1977" i="64"/>
  <c r="AI1976" i="64"/>
  <c r="AI1975" i="64"/>
  <c r="AI1974" i="64"/>
  <c r="AI1973" i="64"/>
  <c r="AI1972" i="64"/>
  <c r="AI1971" i="64"/>
  <c r="AI1970" i="64"/>
  <c r="AI1969" i="64"/>
  <c r="AI1968" i="64"/>
  <c r="AI1967" i="64"/>
  <c r="AI1966" i="64"/>
  <c r="AI1965" i="64"/>
  <c r="AI1964" i="64"/>
  <c r="AI1963" i="64"/>
  <c r="AI1962" i="64"/>
  <c r="AI1961" i="64"/>
  <c r="AI1960" i="64"/>
  <c r="AI1959" i="64"/>
  <c r="AI1958" i="64"/>
  <c r="AI1957" i="64"/>
  <c r="AI1956" i="64"/>
  <c r="AI1955" i="64"/>
  <c r="AI1954" i="64"/>
  <c r="AI1953" i="64"/>
  <c r="AI1952" i="64"/>
  <c r="AI1951" i="64"/>
  <c r="AI1934" i="64"/>
  <c r="AI1935" i="64"/>
  <c r="AI1950" i="64"/>
  <c r="AI1949" i="64"/>
  <c r="AI1948" i="64"/>
  <c r="AI1947" i="64"/>
  <c r="AI1946" i="64"/>
  <c r="AI1945" i="64"/>
  <c r="AI1944" i="64"/>
  <c r="AI1943" i="64"/>
  <c r="AI1942" i="64"/>
  <c r="AI1941" i="64"/>
  <c r="AI1940" i="64"/>
  <c r="AI1939" i="64"/>
  <c r="AI1938" i="64"/>
  <c r="AI1937" i="64"/>
  <c r="AI1936" i="64"/>
  <c r="AI1933" i="64"/>
  <c r="AI1932" i="64"/>
  <c r="AI1931" i="64"/>
  <c r="AI1930" i="64"/>
  <c r="AI1929" i="64"/>
  <c r="AI1928" i="64"/>
  <c r="AI1927" i="64"/>
  <c r="AI1926" i="64"/>
  <c r="AI1925" i="64"/>
  <c r="AI1924" i="64"/>
  <c r="AI1923" i="64"/>
  <c r="AI1922" i="64"/>
  <c r="AI1921" i="64"/>
  <c r="AI1920" i="64"/>
  <c r="AI1919" i="64"/>
  <c r="AI1918" i="64"/>
  <c r="AI1917" i="64"/>
  <c r="AI1916" i="64"/>
  <c r="AI1915" i="64"/>
  <c r="AI1914" i="64"/>
  <c r="AI1913" i="64"/>
  <c r="AI1912" i="64"/>
  <c r="AI1911" i="64"/>
  <c r="AI1910" i="64"/>
  <c r="AI1909" i="64"/>
  <c r="AI1908" i="64"/>
  <c r="AI1907" i="64"/>
  <c r="AI1906" i="64"/>
  <c r="AI1905" i="64"/>
  <c r="AI1904" i="64"/>
  <c r="AI1903" i="64"/>
  <c r="AI1902" i="64"/>
  <c r="AI1901" i="64"/>
  <c r="AI1900" i="64"/>
  <c r="AI1899" i="64"/>
  <c r="AI1898" i="64"/>
  <c r="AI1897" i="64"/>
  <c r="AI1896" i="64"/>
  <c r="AI1895" i="64"/>
  <c r="AI1894" i="64"/>
  <c r="AI1893" i="64"/>
  <c r="AI1892" i="64"/>
  <c r="AI1891" i="64"/>
  <c r="AI1890" i="64"/>
  <c r="AI1889" i="64"/>
  <c r="AI1888" i="64"/>
  <c r="AI1887" i="64"/>
  <c r="AI1886" i="64"/>
  <c r="AI1885" i="64"/>
  <c r="AI1884" i="64"/>
  <c r="AI1883" i="64"/>
  <c r="AI1882" i="64"/>
  <c r="AI1881" i="64"/>
  <c r="AI1880" i="64"/>
  <c r="AI1879" i="64"/>
  <c r="AI1878" i="64"/>
  <c r="AI1877" i="64"/>
  <c r="AI1876" i="64"/>
  <c r="AI1875" i="64"/>
  <c r="AI1874" i="64"/>
  <c r="AI1873" i="64"/>
  <c r="AI1872" i="64"/>
  <c r="AI1871" i="64"/>
  <c r="AI1870" i="64"/>
  <c r="AI1869" i="64"/>
  <c r="AI1868" i="64"/>
  <c r="AI1867" i="64"/>
  <c r="AI1866" i="64"/>
  <c r="AI1865" i="64"/>
  <c r="AI1864" i="64"/>
  <c r="AI1863" i="64"/>
  <c r="AI1862" i="64"/>
  <c r="AI1861" i="64"/>
  <c r="AI1860" i="64"/>
  <c r="AI1859" i="64"/>
  <c r="AI1858" i="64"/>
  <c r="AI1857" i="64"/>
  <c r="AI1856" i="64"/>
  <c r="AI1855" i="64"/>
  <c r="AI1854" i="64"/>
  <c r="AI1853" i="64"/>
  <c r="AI1852" i="64"/>
  <c r="AI1851" i="64"/>
  <c r="AI1850" i="64"/>
  <c r="AI1849" i="64"/>
  <c r="AI1848" i="64"/>
  <c r="AI1847" i="64"/>
  <c r="AI1846" i="64"/>
  <c r="AI1845" i="64"/>
  <c r="AI1844" i="64"/>
  <c r="AI1843" i="64"/>
  <c r="AI1842" i="64"/>
  <c r="AI1841" i="64"/>
  <c r="AI1840" i="64"/>
  <c r="AI1839" i="64"/>
  <c r="AI1838" i="64"/>
  <c r="AI1837" i="64"/>
  <c r="AI1836" i="64"/>
  <c r="AI1835" i="64"/>
  <c r="AI1834" i="64"/>
  <c r="AI1833" i="64"/>
  <c r="AI1832" i="64"/>
  <c r="AI1831" i="64"/>
  <c r="AI1830" i="64"/>
  <c r="AI1829" i="64"/>
  <c r="AI1828" i="64"/>
  <c r="AI1827" i="64"/>
  <c r="AI1826" i="64"/>
  <c r="AI1825" i="64"/>
  <c r="AI1824" i="64"/>
  <c r="AI1823" i="64"/>
  <c r="AI1822" i="64"/>
  <c r="AI1821" i="64"/>
  <c r="AI1820" i="64"/>
  <c r="AI1819" i="64"/>
  <c r="AI1818" i="64"/>
  <c r="AI1817" i="64"/>
  <c r="AI1816" i="64"/>
  <c r="AI1815" i="64"/>
  <c r="AI1814" i="64"/>
  <c r="AI1813" i="64"/>
  <c r="AI1812" i="64"/>
  <c r="AI1811" i="64"/>
  <c r="AI1810" i="64"/>
  <c r="AI1809" i="64"/>
  <c r="AI1808" i="64"/>
  <c r="AI1807" i="64"/>
  <c r="AI1806" i="64"/>
  <c r="AI1805" i="64"/>
  <c r="AI1804" i="64"/>
  <c r="AI1803" i="64"/>
  <c r="AI1802" i="64"/>
  <c r="AI1801" i="64"/>
  <c r="AI1800" i="64"/>
  <c r="AI1799" i="64"/>
  <c r="AI1798" i="64"/>
  <c r="AI1797" i="64"/>
  <c r="AI1796" i="64"/>
  <c r="AI1795" i="64"/>
  <c r="AI1794" i="64"/>
  <c r="AI1793" i="64"/>
  <c r="AI1792" i="64"/>
  <c r="AI1791" i="64"/>
  <c r="AI1790" i="64"/>
  <c r="AI1789" i="64"/>
  <c r="AI1788" i="64"/>
  <c r="AI1787" i="64"/>
  <c r="AI1786" i="64"/>
  <c r="AI1785" i="64"/>
  <c r="AI1784" i="64"/>
  <c r="AI1783" i="64"/>
  <c r="AI1782" i="64"/>
  <c r="AI1781" i="64"/>
  <c r="AI1780" i="64"/>
  <c r="AI1779" i="64"/>
  <c r="AI1778" i="64"/>
  <c r="AI1777" i="64"/>
  <c r="AI1776" i="64"/>
  <c r="AI1775" i="64"/>
  <c r="AI1774" i="64"/>
  <c r="AI1773" i="64"/>
  <c r="AI1772" i="64"/>
  <c r="AI1771" i="64"/>
  <c r="AI1770" i="64"/>
  <c r="AI1769" i="64"/>
  <c r="AI1768" i="64"/>
  <c r="AI1767" i="64"/>
  <c r="AI1766" i="64"/>
  <c r="AI1765" i="64"/>
  <c r="AI1764" i="64"/>
  <c r="AI1763" i="64"/>
  <c r="AI1762" i="64"/>
  <c r="AI1761" i="64"/>
  <c r="AI1760" i="64"/>
  <c r="AI1759" i="64"/>
  <c r="AI1758" i="64"/>
  <c r="AI1757" i="64"/>
  <c r="AI1756" i="64"/>
  <c r="AI1755" i="64"/>
  <c r="AI1754" i="64"/>
  <c r="AI1753" i="64"/>
  <c r="AI1752" i="64"/>
  <c r="AI1751" i="64"/>
  <c r="AI1750" i="64"/>
  <c r="AI1749" i="64"/>
  <c r="AI1748" i="64"/>
  <c r="AI1747" i="64"/>
  <c r="AI1746" i="64"/>
  <c r="AI1745" i="64"/>
  <c r="AI1744" i="64"/>
  <c r="AI1743" i="64"/>
  <c r="AI1742" i="64"/>
  <c r="AI1741" i="64"/>
  <c r="AI1740" i="64"/>
  <c r="AI1739" i="64"/>
  <c r="AI1738" i="64"/>
  <c r="AI1737" i="64"/>
  <c r="AI1736" i="64"/>
  <c r="AI1735" i="64"/>
  <c r="AI1734" i="64"/>
  <c r="AI1733" i="64"/>
  <c r="AI1732" i="64"/>
  <c r="AI1731" i="64"/>
  <c r="AI1730" i="64"/>
  <c r="AI1729" i="64"/>
  <c r="AI1728" i="64"/>
  <c r="AI1727" i="64"/>
  <c r="AI1726" i="64"/>
  <c r="AI1725" i="64"/>
  <c r="AI1724" i="64"/>
  <c r="AI1723" i="64"/>
  <c r="AI1722" i="64"/>
  <c r="AI1721" i="64"/>
  <c r="AI1720" i="64"/>
  <c r="AI1719" i="64"/>
  <c r="AI1718" i="64"/>
  <c r="AI1717" i="64"/>
  <c r="AI1716" i="64"/>
  <c r="AI1715" i="64"/>
  <c r="AI1714" i="64"/>
  <c r="AI1713" i="64"/>
  <c r="AI1712" i="64"/>
  <c r="AI1711" i="64"/>
  <c r="AI1710" i="64"/>
  <c r="AI1709" i="64"/>
  <c r="AI1708" i="64"/>
  <c r="AI1707" i="64"/>
  <c r="AI1706" i="64"/>
  <c r="AI1705" i="64"/>
  <c r="AI1704" i="64"/>
  <c r="AI1703" i="64"/>
  <c r="AI1702" i="64"/>
  <c r="AI1701" i="64"/>
  <c r="AI1700" i="64"/>
  <c r="AI1699" i="64"/>
  <c r="AI1698" i="64"/>
  <c r="AI1697" i="64"/>
  <c r="AI1696" i="64"/>
  <c r="AI1695" i="64"/>
  <c r="AI1694" i="64"/>
  <c r="AI1693" i="64"/>
  <c r="AI1692" i="64"/>
  <c r="AI1691" i="64"/>
  <c r="AI1690" i="64"/>
  <c r="AI1689" i="64"/>
  <c r="AI1688" i="64"/>
  <c r="AI1687" i="64"/>
  <c r="AI1686" i="64"/>
  <c r="AI1685" i="64"/>
  <c r="AI1684" i="64"/>
  <c r="AI1683" i="64"/>
  <c r="AI1682" i="64"/>
  <c r="AI1681" i="64"/>
  <c r="AI1680" i="64"/>
  <c r="AI1679" i="64"/>
  <c r="AI1678" i="64"/>
  <c r="AI1677" i="64"/>
  <c r="AI1676" i="64"/>
  <c r="AI1675" i="64"/>
  <c r="AI1674" i="64"/>
  <c r="AI1673" i="64"/>
  <c r="AI1672" i="64"/>
  <c r="AI1671" i="64"/>
  <c r="AI1670" i="64"/>
  <c r="AI1669" i="64"/>
  <c r="AI1668" i="64"/>
  <c r="AI1667" i="64"/>
  <c r="AI1666" i="64"/>
  <c r="AI1665" i="64"/>
  <c r="AI1664" i="64"/>
  <c r="AI1663" i="64"/>
  <c r="AI1662" i="64"/>
  <c r="AI1661" i="64"/>
  <c r="AI1660" i="64"/>
  <c r="AI1659" i="64"/>
  <c r="AI1658" i="64"/>
  <c r="AI1657" i="64"/>
  <c r="AI1656" i="64"/>
  <c r="AI1655" i="64"/>
  <c r="AI1654" i="64"/>
  <c r="AI1653" i="64"/>
  <c r="AI1652" i="64"/>
  <c r="AI1651" i="64"/>
  <c r="AI1650" i="64"/>
  <c r="AI1649" i="64"/>
  <c r="AI1648" i="64"/>
  <c r="AI1647" i="64"/>
  <c r="AI1646" i="64"/>
  <c r="AI1645" i="64"/>
  <c r="AI1644" i="64"/>
  <c r="AI1643" i="64"/>
  <c r="AI1642" i="64"/>
  <c r="AI1641" i="64"/>
  <c r="AI1640" i="64"/>
  <c r="AI1639" i="64"/>
  <c r="AI1638" i="64"/>
  <c r="AI1637" i="64"/>
  <c r="AI1636" i="64"/>
  <c r="AI1635" i="64"/>
  <c r="AI1634" i="64"/>
  <c r="AI1633" i="64"/>
  <c r="AI1632" i="64"/>
  <c r="AI1631" i="64"/>
  <c r="AI1630" i="64"/>
  <c r="AI1629" i="64"/>
  <c r="AI1628" i="64"/>
  <c r="AI1627" i="64"/>
  <c r="AI1626" i="64"/>
  <c r="AI1625" i="64"/>
  <c r="AI1624" i="64"/>
  <c r="AI1623" i="64"/>
  <c r="AI1622" i="64"/>
  <c r="AI1621" i="64"/>
  <c r="AI1620" i="64"/>
  <c r="AI1619" i="64"/>
  <c r="AI1618" i="64"/>
  <c r="AI1617" i="64"/>
  <c r="AI1616" i="64"/>
  <c r="AI1615" i="64"/>
  <c r="AI1614" i="64"/>
  <c r="AI1613" i="64"/>
  <c r="AI1612" i="64"/>
  <c r="AI1611" i="64"/>
  <c r="AI1610" i="64"/>
  <c r="AI1609" i="64"/>
  <c r="AI1608" i="64"/>
  <c r="AI1607" i="64"/>
  <c r="AI1606" i="64"/>
  <c r="AI1605" i="64"/>
  <c r="AI1604" i="64"/>
  <c r="AI1603" i="64"/>
  <c r="AI1602" i="64"/>
  <c r="AI1601" i="64"/>
  <c r="AI1600" i="64"/>
  <c r="AI1599" i="64"/>
  <c r="AI1598" i="64"/>
  <c r="AI1597" i="64"/>
  <c r="AI1596" i="64"/>
  <c r="AI1595" i="64"/>
  <c r="AI1594" i="64"/>
  <c r="AI1593" i="64"/>
  <c r="AI1592" i="64"/>
  <c r="AI1591" i="64"/>
  <c r="AI1590" i="64"/>
  <c r="AI1589" i="64"/>
  <c r="AI1588" i="64"/>
  <c r="AI1587" i="64"/>
  <c r="AI1586" i="64"/>
  <c r="AI1585" i="64"/>
  <c r="AI1584" i="64"/>
  <c r="AI1583" i="64"/>
  <c r="AI1582" i="64"/>
  <c r="AI1581" i="64"/>
  <c r="AI1580" i="64"/>
  <c r="AI1579" i="64"/>
  <c r="AI1578" i="64"/>
  <c r="AI1577" i="64"/>
  <c r="AI1576" i="64"/>
  <c r="AI1575" i="64"/>
  <c r="AI1574" i="64"/>
  <c r="AI1573" i="64"/>
  <c r="AI1572" i="64"/>
  <c r="AI1571" i="64"/>
  <c r="AI1570" i="64"/>
  <c r="AI1569" i="64"/>
  <c r="AI1568" i="64"/>
  <c r="AI1567" i="64"/>
  <c r="AI1566" i="64"/>
  <c r="AI1565" i="64"/>
  <c r="AI1564" i="64"/>
  <c r="AI1563" i="64"/>
  <c r="AI1562" i="64"/>
  <c r="AI1561" i="64"/>
  <c r="AI1560" i="64"/>
  <c r="AI1559" i="64"/>
  <c r="AI1558" i="64"/>
  <c r="AI1557" i="64"/>
  <c r="AI1556" i="64"/>
  <c r="AI1555" i="64"/>
  <c r="AI1554" i="64"/>
  <c r="AI1553" i="64"/>
  <c r="AI1552" i="64"/>
  <c r="AI1551" i="64"/>
  <c r="AI1550" i="64"/>
  <c r="AI1549" i="64"/>
  <c r="AI1548" i="64"/>
  <c r="AI1547" i="64"/>
  <c r="AI1546" i="64"/>
  <c r="AI1545" i="64"/>
  <c r="AI1544" i="64"/>
  <c r="AI1543" i="64"/>
  <c r="AI1542" i="64"/>
  <c r="AI1541" i="64"/>
  <c r="AI1540" i="64"/>
  <c r="AI1539" i="64"/>
  <c r="AI1538" i="64"/>
  <c r="AI1537" i="64"/>
  <c r="AI1536" i="64"/>
  <c r="AI1535" i="64"/>
  <c r="AI1534" i="64"/>
  <c r="AI1533" i="64"/>
  <c r="AI1532" i="64"/>
  <c r="AI1531" i="64"/>
  <c r="AI1530" i="64"/>
  <c r="AI1529" i="64"/>
  <c r="AI1528" i="64"/>
  <c r="AI1527" i="64"/>
  <c r="AI1526" i="64"/>
  <c r="AI1525" i="64"/>
  <c r="AI1524" i="64"/>
  <c r="AI1523" i="64"/>
  <c r="AI1522" i="64"/>
  <c r="AI1521" i="64"/>
  <c r="AI1520" i="64"/>
  <c r="AI1519" i="64"/>
  <c r="AI1518" i="64"/>
  <c r="AI1517" i="64"/>
  <c r="AI1516" i="64"/>
  <c r="AI1515" i="64"/>
  <c r="AI1514" i="64"/>
  <c r="AI1513" i="64"/>
  <c r="AI1512" i="64"/>
  <c r="AI1511" i="64"/>
  <c r="AI1510" i="64"/>
  <c r="AI1509" i="64"/>
  <c r="AI1508" i="64"/>
  <c r="AI1507" i="64"/>
  <c r="AI1506" i="64"/>
  <c r="AI1505" i="64"/>
  <c r="AI1504" i="64"/>
  <c r="AI1503" i="64"/>
  <c r="AI1502" i="64"/>
  <c r="AI1501" i="64"/>
  <c r="AI1500" i="64"/>
  <c r="AI1499" i="64"/>
  <c r="AI1498" i="64"/>
  <c r="AI1497" i="64"/>
  <c r="AI1496" i="64"/>
  <c r="AI1495" i="64"/>
  <c r="AI1494" i="64"/>
  <c r="AI1493" i="64"/>
  <c r="AI1492" i="64"/>
  <c r="AI1491" i="64"/>
  <c r="AI1490" i="64"/>
  <c r="AI1489" i="64"/>
  <c r="AI1488" i="64"/>
  <c r="AI1487" i="64"/>
  <c r="AI1486" i="64"/>
  <c r="AI1485" i="64"/>
  <c r="AI1484" i="64"/>
  <c r="AI1483" i="64"/>
  <c r="AI1482" i="64"/>
  <c r="AI1481" i="64"/>
  <c r="AI1480" i="64"/>
  <c r="AI1479" i="64"/>
  <c r="AI1478" i="64"/>
  <c r="AI1477" i="64"/>
  <c r="AI1476" i="64"/>
  <c r="AI1475" i="64"/>
  <c r="AI1474" i="64"/>
  <c r="AI1473" i="64"/>
  <c r="AI1472" i="64"/>
  <c r="AI1471" i="64"/>
  <c r="AI1470" i="64"/>
  <c r="AI1469" i="64"/>
  <c r="AI1468" i="64"/>
  <c r="AI1467" i="64"/>
  <c r="AI1466" i="64"/>
  <c r="AI1465" i="64"/>
  <c r="AI1464" i="64"/>
  <c r="AI1463" i="64"/>
  <c r="AI1462" i="64"/>
  <c r="AI1461" i="64"/>
  <c r="AI1460" i="64"/>
  <c r="AI1459" i="64"/>
  <c r="AI1458" i="64"/>
  <c r="AI1457" i="64"/>
  <c r="AI1456" i="64"/>
  <c r="AI1455" i="64"/>
  <c r="AI1454" i="64"/>
  <c r="AI1453" i="64"/>
  <c r="AI1452" i="64"/>
  <c r="AI1451" i="64"/>
  <c r="AI1450" i="64"/>
  <c r="AI1449" i="64"/>
  <c r="AI1448" i="64"/>
  <c r="AI1447" i="64"/>
  <c r="AI1446" i="64"/>
  <c r="AI1445" i="64"/>
  <c r="AI1444" i="64"/>
  <c r="AI1443" i="64"/>
  <c r="AI1442" i="64"/>
  <c r="AI1441" i="64"/>
  <c r="AI1440" i="64"/>
  <c r="AI1439" i="64"/>
  <c r="AI1438" i="64"/>
  <c r="AI1437" i="64"/>
  <c r="AI1436" i="64"/>
  <c r="AI1435" i="64"/>
  <c r="AI1434" i="64"/>
  <c r="AI1433" i="64"/>
  <c r="AI1432" i="64"/>
  <c r="AI1431" i="64"/>
  <c r="AI1430" i="64"/>
  <c r="AI1429" i="64"/>
  <c r="AI1428" i="64"/>
  <c r="AI1427" i="64"/>
  <c r="AI1426" i="64"/>
  <c r="AI1425" i="64"/>
  <c r="AI1424" i="64"/>
  <c r="AI1423" i="64"/>
  <c r="AI1422" i="64"/>
  <c r="AI1421" i="64"/>
  <c r="AI1420" i="64"/>
  <c r="AI1419" i="64"/>
  <c r="AI1418" i="64"/>
  <c r="AI1417" i="64"/>
  <c r="AI1416" i="64"/>
  <c r="AI1415" i="64"/>
  <c r="AI1414" i="64"/>
  <c r="AI1413" i="64"/>
  <c r="AI1412" i="64"/>
  <c r="AI1411" i="64"/>
  <c r="AI1410" i="64"/>
  <c r="AI1409" i="64"/>
  <c r="AI1408" i="64"/>
  <c r="AI1407" i="64"/>
  <c r="AI1406" i="64"/>
  <c r="AI1405" i="64"/>
  <c r="AI1404" i="64"/>
  <c r="AI1403" i="64"/>
  <c r="AI1402" i="64"/>
  <c r="AI1401" i="64"/>
  <c r="AI1400" i="64"/>
  <c r="AI1399" i="64"/>
  <c r="AI1398" i="64"/>
  <c r="AI1397" i="64"/>
  <c r="AI1396" i="64"/>
  <c r="AI1395" i="64"/>
  <c r="AI1394" i="64"/>
  <c r="AI1393" i="64"/>
  <c r="AI1392" i="64"/>
  <c r="AI1391" i="64"/>
  <c r="AI1390" i="64"/>
  <c r="AI1389" i="64"/>
  <c r="AI1388" i="64"/>
  <c r="AI1387" i="64"/>
  <c r="AI1386" i="64"/>
  <c r="AI1385" i="64"/>
  <c r="AI1384" i="64"/>
  <c r="AI1383" i="64"/>
  <c r="AI1382" i="64"/>
  <c r="AI1381" i="64"/>
  <c r="AI1380" i="64"/>
  <c r="AI1379" i="64"/>
  <c r="AI1378" i="64"/>
  <c r="AI1377" i="64"/>
  <c r="AI1376" i="64"/>
  <c r="AI1375" i="64"/>
  <c r="AI1374" i="64"/>
  <c r="AI1373" i="64"/>
  <c r="AI1372" i="64"/>
  <c r="AI1371" i="64"/>
  <c r="AI1370" i="64"/>
  <c r="AI1369" i="64"/>
  <c r="AI1368" i="64"/>
  <c r="AI1367" i="64"/>
  <c r="AI1366" i="64"/>
  <c r="AI1365" i="64"/>
  <c r="AI1364" i="64"/>
  <c r="AI1363" i="64"/>
  <c r="AI1362" i="64"/>
  <c r="AI1361" i="64"/>
  <c r="AI1360" i="64"/>
  <c r="AI1359" i="64"/>
  <c r="AI1358" i="64"/>
  <c r="AI1357" i="64"/>
  <c r="AI1356" i="64"/>
  <c r="AI1355" i="64"/>
  <c r="AI1354" i="64"/>
  <c r="AI1353" i="64"/>
  <c r="AI1352" i="64"/>
  <c r="AI1351" i="64"/>
  <c r="AI1350" i="64"/>
  <c r="AI1349" i="64"/>
  <c r="AI1348" i="64"/>
  <c r="AI1347" i="64"/>
  <c r="AI1346" i="64"/>
  <c r="AI1345" i="64"/>
  <c r="AI1344" i="64"/>
  <c r="AI1343" i="64"/>
  <c r="AI1342" i="64"/>
  <c r="AI1341" i="64"/>
  <c r="AI1340" i="64"/>
  <c r="AI1339" i="64"/>
  <c r="AI1338" i="64"/>
  <c r="AI1337" i="64"/>
  <c r="AI1336" i="64"/>
  <c r="AI1335" i="64"/>
  <c r="AI1334" i="64"/>
  <c r="AI1333" i="64"/>
  <c r="AI1332" i="64"/>
  <c r="AI1331" i="64"/>
  <c r="AI1330" i="64"/>
  <c r="AI1329" i="64"/>
  <c r="AI1328" i="64"/>
  <c r="AI1327" i="64"/>
  <c r="AI1326" i="64"/>
  <c r="AI1325" i="64"/>
  <c r="AI1324" i="64"/>
  <c r="AI1323" i="64"/>
  <c r="AI1322" i="64"/>
  <c r="AI1321" i="64"/>
  <c r="AI1320" i="64"/>
  <c r="AI1319" i="64"/>
  <c r="AI1318" i="64"/>
  <c r="AI1317" i="64"/>
  <c r="AI1316" i="64"/>
  <c r="AI1315" i="64"/>
  <c r="AI1314" i="64"/>
  <c r="AI1313" i="64"/>
  <c r="AI1312" i="64"/>
  <c r="AI1311" i="64"/>
  <c r="AI1310" i="64"/>
  <c r="AI1309" i="64"/>
  <c r="AI1308" i="64"/>
  <c r="AI1307" i="64"/>
  <c r="AI1306" i="64"/>
  <c r="AI1305" i="64"/>
  <c r="AI1304" i="64"/>
  <c r="AI1303" i="64"/>
  <c r="AI1302" i="64"/>
  <c r="AI1301" i="64"/>
  <c r="AI1300" i="64"/>
  <c r="AI1299" i="64"/>
  <c r="AI1298" i="64"/>
  <c r="AI1297" i="64"/>
  <c r="AI1296" i="64"/>
  <c r="AI1295" i="64"/>
  <c r="AI1294" i="64"/>
  <c r="AI1293" i="64"/>
  <c r="AI1292" i="64"/>
  <c r="AI1291" i="64"/>
  <c r="AI1290" i="64"/>
  <c r="AI1289" i="64"/>
  <c r="AI1288" i="64"/>
  <c r="AI1287" i="64"/>
  <c r="AI1286" i="64"/>
  <c r="AI1285" i="64"/>
  <c r="AI1284" i="64"/>
  <c r="AI1283" i="64"/>
  <c r="AI1282" i="64"/>
  <c r="AI1281" i="64"/>
  <c r="AI1280" i="64"/>
  <c r="AI1279" i="64"/>
  <c r="AI1278" i="64"/>
  <c r="AI1277" i="64"/>
  <c r="AI1276" i="64"/>
  <c r="AI1275" i="64"/>
  <c r="AI1274" i="64"/>
  <c r="AI1273" i="64"/>
  <c r="AI1272" i="64"/>
  <c r="AI1271" i="64"/>
  <c r="AI1270" i="64"/>
  <c r="AI1269" i="64"/>
  <c r="AI1268" i="64"/>
  <c r="AI1267" i="64"/>
  <c r="AI1266" i="64"/>
  <c r="AI1265" i="64"/>
  <c r="AI1264" i="64"/>
  <c r="AI1263" i="64"/>
  <c r="AI1262" i="64"/>
  <c r="AI1261" i="64"/>
  <c r="AI1260" i="64"/>
  <c r="AI1259" i="64"/>
  <c r="AI1258" i="64"/>
  <c r="AI1257" i="64"/>
  <c r="AI1256" i="64"/>
  <c r="AI1255" i="64"/>
  <c r="AI1254" i="64"/>
  <c r="AI1253" i="64"/>
  <c r="AI1252" i="64"/>
  <c r="AI1251" i="64"/>
  <c r="AI1250" i="64"/>
  <c r="AI1249" i="64"/>
  <c r="AI1248" i="64"/>
  <c r="AI1247" i="64"/>
  <c r="AI1246" i="64"/>
  <c r="AI1245" i="64"/>
  <c r="AI1244" i="64"/>
  <c r="AI1243" i="64"/>
  <c r="AI1242" i="64"/>
  <c r="AI1241" i="64"/>
  <c r="AI1240" i="64"/>
  <c r="AI1239" i="64"/>
  <c r="AI1238" i="64"/>
  <c r="AI1237" i="64"/>
  <c r="AI1236" i="64"/>
  <c r="AI1235" i="64"/>
  <c r="AI1234" i="64"/>
  <c r="AI1233" i="64"/>
  <c r="AI1232" i="64"/>
  <c r="AI1231" i="64"/>
  <c r="AI1230" i="64"/>
  <c r="AI1229" i="64"/>
  <c r="AI1228" i="64"/>
  <c r="AI1227" i="64"/>
  <c r="AI1226" i="64"/>
  <c r="AI1225" i="64"/>
  <c r="AI1224" i="64"/>
  <c r="AI1223" i="64"/>
  <c r="AI1222" i="64"/>
  <c r="AI1221" i="64"/>
  <c r="AI1220" i="64"/>
  <c r="AI1218" i="64"/>
  <c r="AI1217" i="64"/>
  <c r="AI1216" i="64"/>
  <c r="AI1215" i="64"/>
  <c r="AI1214" i="64"/>
  <c r="AI1213" i="64"/>
  <c r="AI1212" i="64"/>
  <c r="AI1211" i="64"/>
  <c r="AI1219" i="64"/>
  <c r="AI1210" i="64"/>
  <c r="AI1209" i="64"/>
  <c r="AI1208" i="64"/>
  <c r="AI1207" i="64"/>
  <c r="AI1206" i="64"/>
  <c r="AI1205" i="64"/>
  <c r="AI1204" i="64"/>
  <c r="AI1203" i="64"/>
  <c r="AI1202" i="64"/>
  <c r="AI1201" i="64"/>
  <c r="AI1200" i="64"/>
  <c r="AI1199" i="64"/>
  <c r="AI1198" i="64"/>
  <c r="AI1197" i="64"/>
  <c r="AI1196" i="64"/>
  <c r="AI1195" i="64"/>
  <c r="AI1194" i="64"/>
  <c r="AI1193" i="64"/>
  <c r="AI1192" i="64"/>
  <c r="AI1191" i="64"/>
  <c r="AI1190" i="64"/>
  <c r="AI1189" i="64"/>
  <c r="AI1188" i="64"/>
  <c r="AI1187" i="64"/>
  <c r="AI1186" i="64"/>
  <c r="AI1185" i="64"/>
  <c r="AI1184" i="64"/>
  <c r="AI1183" i="64"/>
  <c r="AI1182" i="64"/>
  <c r="AI1181" i="64"/>
  <c r="AI1180" i="64"/>
  <c r="AI1179" i="64"/>
  <c r="AI1178" i="64"/>
  <c r="AI1177" i="64"/>
  <c r="AI1176" i="64"/>
  <c r="AI1175" i="64"/>
  <c r="AI1174" i="64"/>
  <c r="AI1173" i="64"/>
  <c r="AI1172" i="64"/>
  <c r="AI1171" i="64"/>
  <c r="AI1170" i="64"/>
  <c r="AI1169" i="64"/>
  <c r="AI1168" i="64"/>
  <c r="AI1167" i="64"/>
  <c r="AI1166" i="64"/>
  <c r="AI1165" i="64"/>
  <c r="AI1164" i="64"/>
  <c r="AI1163" i="64"/>
  <c r="AI1162" i="64"/>
  <c r="AI1161" i="64"/>
  <c r="AI1160" i="64"/>
  <c r="AI1159" i="64"/>
  <c r="AI1158" i="64"/>
  <c r="AI1157" i="64"/>
  <c r="AI1156" i="64"/>
  <c r="AI1155" i="64"/>
  <c r="AI1154" i="64"/>
  <c r="AI1153" i="64"/>
  <c r="AI1152" i="64"/>
  <c r="AI1151" i="64"/>
  <c r="AI1150" i="64"/>
  <c r="AI1149" i="64"/>
  <c r="AI1148" i="64"/>
  <c r="AI1147" i="64"/>
  <c r="AI1146" i="64"/>
  <c r="AI1145" i="64"/>
  <c r="AI1144" i="64"/>
  <c r="AI1143" i="64"/>
  <c r="AI1142" i="64"/>
  <c r="AI1141" i="64"/>
  <c r="AI1140" i="64"/>
  <c r="AI1139" i="64"/>
  <c r="AI1138" i="64"/>
  <c r="AI1137" i="64"/>
  <c r="AI1136" i="64"/>
  <c r="AI1135" i="64"/>
  <c r="AI1134" i="64"/>
  <c r="AI1133" i="64"/>
  <c r="AI1132" i="64"/>
  <c r="AI1131" i="64"/>
  <c r="AI1130" i="64"/>
  <c r="AI1129" i="64"/>
  <c r="AI1128" i="64"/>
  <c r="AI1127" i="64"/>
  <c r="AI1126" i="64"/>
  <c r="AI1125" i="64"/>
  <c r="AI1124" i="64"/>
  <c r="AI1123" i="64"/>
  <c r="AI1122" i="64"/>
  <c r="AI1121" i="64"/>
  <c r="AI1120" i="64"/>
  <c r="AI1119" i="64"/>
  <c r="AI1118" i="64"/>
  <c r="AI1117" i="64"/>
  <c r="AI1116" i="64"/>
  <c r="AI1115" i="64"/>
  <c r="AI1114" i="64"/>
  <c r="AI1113" i="64"/>
  <c r="AI1112" i="64"/>
  <c r="AI1111" i="64"/>
  <c r="AI1110" i="64"/>
  <c r="AI1109" i="64"/>
  <c r="AI1108" i="64"/>
  <c r="AI1107" i="64"/>
  <c r="AI1106" i="64"/>
  <c r="AI1105" i="64"/>
  <c r="AI1104" i="64"/>
  <c r="AI1103" i="64"/>
  <c r="AI1102" i="64"/>
  <c r="AI1101" i="64"/>
  <c r="AI1100" i="64"/>
  <c r="AI1099" i="64"/>
  <c r="AI1098" i="64"/>
  <c r="AI1097" i="64"/>
  <c r="AI1096" i="64"/>
  <c r="AI1095" i="64"/>
  <c r="AI1094" i="64"/>
  <c r="AI1093" i="64"/>
  <c r="AI1092" i="64"/>
  <c r="AI1091" i="64"/>
  <c r="AI1090" i="64"/>
  <c r="AI1089" i="64"/>
  <c r="AI1088" i="64"/>
  <c r="AI1087" i="64"/>
  <c r="AI1086" i="64"/>
  <c r="AI1085" i="64"/>
  <c r="AI1084" i="64"/>
  <c r="AI1083" i="64"/>
  <c r="AI1082" i="64"/>
  <c r="AI1081" i="64"/>
  <c r="AI1080" i="64"/>
  <c r="AI1079" i="64"/>
  <c r="AI1078" i="64"/>
  <c r="AI1077" i="64"/>
  <c r="AI1076" i="64"/>
  <c r="AI1075" i="64"/>
  <c r="AI1074" i="64"/>
  <c r="AI1073" i="64"/>
  <c r="AI1072" i="64"/>
  <c r="AI1071" i="64"/>
  <c r="AI1070" i="64"/>
  <c r="AI1069" i="64"/>
  <c r="AI1068" i="64"/>
  <c r="AI1067" i="64"/>
  <c r="AI1066" i="64"/>
  <c r="AI1065" i="64"/>
  <c r="AI1064" i="64"/>
  <c r="AI1063" i="64"/>
  <c r="AI1062" i="64"/>
  <c r="AI1061" i="64"/>
  <c r="AI1060" i="64"/>
  <c r="AI1059" i="64"/>
  <c r="AI1058" i="64"/>
  <c r="AI1057" i="64"/>
  <c r="AI1056" i="64"/>
  <c r="AI1055" i="64"/>
  <c r="AI1054" i="64"/>
  <c r="AI1053" i="64"/>
  <c r="AI1052" i="64"/>
  <c r="AI1051" i="64"/>
  <c r="AI1050" i="64"/>
  <c r="AI1049" i="64"/>
  <c r="AI1048" i="64"/>
  <c r="AI1047" i="64"/>
  <c r="AI1046" i="64"/>
  <c r="AI1045" i="64"/>
  <c r="AI1044" i="64"/>
  <c r="AI1043" i="64"/>
  <c r="AI1042" i="64"/>
  <c r="AI1041" i="64"/>
  <c r="AI1040" i="64"/>
  <c r="AI1039" i="64"/>
  <c r="AI1038" i="64"/>
  <c r="AI1037" i="64"/>
  <c r="AI1036" i="64"/>
  <c r="AI1035" i="64"/>
  <c r="AI1034" i="64"/>
  <c r="AI1033" i="64"/>
  <c r="AI1032" i="64"/>
  <c r="AI1031" i="64"/>
  <c r="AI1030" i="64"/>
  <c r="AI1029" i="64"/>
  <c r="AI1028" i="64"/>
  <c r="AI1027" i="64"/>
  <c r="AI1026" i="64"/>
  <c r="AI1025" i="64"/>
  <c r="AI1024" i="64"/>
  <c r="AI1023" i="64"/>
  <c r="AI1022" i="64"/>
  <c r="AI1021" i="64"/>
  <c r="AI1020" i="64"/>
  <c r="AI1019" i="64"/>
  <c r="AI1018" i="64"/>
  <c r="AI1014" i="64"/>
  <c r="AI1013" i="64"/>
  <c r="AI1012" i="64"/>
  <c r="AI1011" i="64"/>
  <c r="AI1010" i="64"/>
  <c r="AI1009" i="64"/>
  <c r="AI1008" i="64"/>
  <c r="AI1007" i="64"/>
  <c r="AI1006" i="64"/>
  <c r="AI1005" i="64"/>
  <c r="AI1004" i="64"/>
  <c r="AI1003" i="64"/>
  <c r="AI1002" i="64"/>
  <c r="AI1001" i="64"/>
  <c r="AI1000" i="64"/>
  <c r="AI999" i="64"/>
  <c r="AI998" i="64"/>
  <c r="AI997" i="64"/>
  <c r="AI996" i="64"/>
  <c r="AI995" i="64"/>
  <c r="AI994" i="64"/>
  <c r="AI993" i="64"/>
  <c r="AI992" i="64"/>
  <c r="AI991" i="64"/>
  <c r="AI990" i="64"/>
  <c r="AI989" i="64"/>
  <c r="AI988" i="64"/>
  <c r="AI987" i="64"/>
  <c r="AI986" i="64"/>
  <c r="AI985" i="64"/>
  <c r="AI984" i="64"/>
  <c r="AI983" i="64"/>
  <c r="AI982" i="64"/>
  <c r="AI981" i="64"/>
  <c r="AI980" i="64"/>
  <c r="AI979" i="64"/>
  <c r="AI978" i="64"/>
  <c r="AI977" i="64"/>
  <c r="AI976" i="64"/>
  <c r="AI975" i="64"/>
  <c r="AI974" i="64"/>
  <c r="AI973" i="64"/>
  <c r="AI972" i="64"/>
  <c r="AI971" i="64"/>
  <c r="AI970" i="64"/>
  <c r="AI969" i="64"/>
  <c r="AI968" i="64"/>
  <c r="AI967" i="64"/>
  <c r="AI966" i="64"/>
  <c r="AI965" i="64"/>
  <c r="AI964" i="64"/>
  <c r="AI963" i="64"/>
  <c r="AI962" i="64"/>
  <c r="AI961" i="64"/>
  <c r="AI960" i="64"/>
  <c r="AI959" i="64"/>
  <c r="AI955" i="64"/>
  <c r="AI954" i="64"/>
  <c r="AI953" i="64"/>
  <c r="AI952" i="64"/>
  <c r="AI951" i="64"/>
  <c r="AI950" i="64"/>
  <c r="AI949" i="64"/>
  <c r="AI948" i="64"/>
  <c r="AI947" i="64"/>
  <c r="AI946" i="64"/>
  <c r="AI945" i="64"/>
  <c r="AI944" i="64"/>
  <c r="AI943" i="64"/>
  <c r="AI942" i="64"/>
  <c r="AI941" i="64"/>
  <c r="AI940" i="64"/>
  <c r="AI939" i="64"/>
  <c r="AI938" i="64"/>
  <c r="AI937" i="64"/>
  <c r="AI936" i="64"/>
  <c r="AI935" i="64"/>
  <c r="AI934" i="64"/>
  <c r="AI933" i="64"/>
  <c r="AI932" i="64"/>
  <c r="AI931" i="64"/>
  <c r="AI930" i="64"/>
  <c r="AI929" i="64"/>
  <c r="AI928" i="64"/>
  <c r="AI927" i="64"/>
  <c r="AI926" i="64"/>
  <c r="AI925" i="64"/>
  <c r="AI924" i="64"/>
  <c r="AI923" i="64"/>
  <c r="AI922" i="64"/>
  <c r="AI921" i="64"/>
  <c r="AI920" i="64"/>
  <c r="AI919" i="64"/>
  <c r="AI918" i="64"/>
  <c r="AI917" i="64"/>
  <c r="AI916" i="64"/>
  <c r="AI915" i="64"/>
  <c r="AI914" i="64"/>
  <c r="AI913" i="64"/>
  <c r="AI912" i="64"/>
  <c r="AI911" i="64"/>
  <c r="AI910" i="64"/>
  <c r="AI909" i="64"/>
  <c r="AI908" i="64"/>
  <c r="AI907" i="64"/>
  <c r="AI906" i="64"/>
  <c r="AI905" i="64"/>
  <c r="AI904" i="64"/>
  <c r="AI903" i="64"/>
  <c r="AI902" i="64"/>
  <c r="AI901" i="64"/>
  <c r="AI900" i="64"/>
  <c r="AI899" i="64"/>
  <c r="AI898" i="64"/>
  <c r="AI897" i="64"/>
  <c r="AI896" i="64"/>
  <c r="AI895" i="64"/>
  <c r="AI894" i="64"/>
  <c r="AI893" i="64"/>
  <c r="AI892" i="64"/>
  <c r="AI891" i="64"/>
  <c r="AI890" i="64"/>
  <c r="AI889" i="64"/>
  <c r="AI888" i="64"/>
  <c r="AI887" i="64"/>
  <c r="AI886" i="64"/>
  <c r="AI885" i="64"/>
  <c r="AI884" i="64"/>
  <c r="AI883" i="64"/>
  <c r="AI882" i="64"/>
  <c r="AI881" i="64"/>
  <c r="AI880" i="64"/>
  <c r="AI879" i="64"/>
  <c r="AI878" i="64"/>
  <c r="AI877" i="64"/>
  <c r="AI876" i="64"/>
  <c r="AI875" i="64"/>
  <c r="AI874" i="64"/>
  <c r="AI873" i="64"/>
  <c r="AI872" i="64"/>
  <c r="AI871" i="64"/>
  <c r="AI870" i="64"/>
  <c r="AI869" i="64"/>
  <c r="AI868" i="64"/>
  <c r="AI867" i="64"/>
  <c r="AI866" i="64"/>
  <c r="AI865" i="64"/>
  <c r="AI864" i="64"/>
  <c r="AI863" i="64"/>
  <c r="AI862" i="64"/>
  <c r="AI861" i="64"/>
  <c r="AI860" i="64"/>
  <c r="AI859" i="64"/>
  <c r="AI858" i="64"/>
  <c r="AI857" i="64"/>
  <c r="AI856" i="64"/>
  <c r="AI855" i="64"/>
  <c r="AI854" i="64"/>
  <c r="AI853" i="64"/>
  <c r="AI852" i="64"/>
  <c r="AI851" i="64"/>
  <c r="AI850" i="64"/>
  <c r="AI849" i="64"/>
  <c r="AI848" i="64"/>
  <c r="AI847" i="64"/>
  <c r="AI846" i="64"/>
  <c r="AI845" i="64"/>
  <c r="AI844" i="64"/>
  <c r="AI843" i="64"/>
  <c r="AI842" i="64"/>
  <c r="AI841" i="64"/>
  <c r="AI840" i="64"/>
  <c r="AI839" i="64"/>
  <c r="AI838" i="64"/>
  <c r="AI837" i="64"/>
  <c r="AI836" i="64"/>
  <c r="AI835" i="64"/>
  <c r="AI834" i="64"/>
  <c r="AI833" i="64"/>
  <c r="AI832" i="64"/>
  <c r="AI831" i="64"/>
  <c r="AI830" i="64"/>
  <c r="AI829" i="64"/>
  <c r="AI828" i="64"/>
  <c r="AI827" i="64"/>
  <c r="AI826" i="64"/>
  <c r="AI825" i="64"/>
  <c r="AI824" i="64"/>
  <c r="AI823" i="64"/>
  <c r="AI822" i="64"/>
  <c r="AI821" i="64"/>
  <c r="AI820" i="64"/>
  <c r="AI819" i="64"/>
  <c r="AI818" i="64"/>
  <c r="AI817" i="64"/>
  <c r="AI816" i="64"/>
  <c r="AI815" i="64"/>
  <c r="AI814" i="64"/>
  <c r="AI813" i="64"/>
  <c r="AI812" i="64"/>
  <c r="AI811" i="64"/>
  <c r="AI810" i="64"/>
  <c r="AI809" i="64"/>
  <c r="AI808" i="64"/>
  <c r="AI807" i="64"/>
  <c r="AI806" i="64"/>
  <c r="AI805" i="64"/>
  <c r="AI804" i="64"/>
  <c r="AI803" i="64"/>
  <c r="AI802" i="64"/>
  <c r="AI801" i="64"/>
  <c r="AI800" i="64"/>
  <c r="AI799" i="64"/>
  <c r="AI798" i="64"/>
  <c r="AI797" i="64"/>
  <c r="AI796" i="64"/>
  <c r="AI795" i="64"/>
  <c r="AI794" i="64"/>
  <c r="AI793" i="64"/>
  <c r="AI792" i="64"/>
  <c r="AI791" i="64"/>
  <c r="AI790" i="64"/>
  <c r="AI789" i="64"/>
  <c r="AI788" i="64"/>
  <c r="AI787" i="64"/>
  <c r="AI786" i="64"/>
  <c r="AI785" i="64"/>
  <c r="AI784" i="64"/>
  <c r="AI771" i="64"/>
  <c r="AI770" i="64"/>
  <c r="AI769" i="64"/>
  <c r="AI768" i="64"/>
  <c r="AI767" i="64"/>
  <c r="AI766" i="64"/>
  <c r="AI765" i="64"/>
  <c r="AI764" i="64"/>
  <c r="AI763" i="64"/>
  <c r="AI762" i="64"/>
  <c r="AI761" i="64"/>
  <c r="AI760" i="64"/>
  <c r="AI759" i="64"/>
  <c r="AI758" i="64"/>
  <c r="AI757" i="64"/>
  <c r="AI756" i="64"/>
  <c r="AI755" i="64"/>
  <c r="AI754" i="64"/>
  <c r="AI753" i="64"/>
  <c r="AI752" i="64"/>
  <c r="AI751" i="64"/>
  <c r="AI750" i="64"/>
  <c r="AI749" i="64"/>
  <c r="AI748" i="64"/>
  <c r="AI747" i="64"/>
  <c r="AI746" i="64"/>
  <c r="AI745" i="64"/>
  <c r="AI744" i="64"/>
  <c r="AI743" i="64"/>
  <c r="AI742" i="64"/>
  <c r="AI741" i="64"/>
  <c r="AI740" i="64"/>
  <c r="AI739" i="64"/>
  <c r="AI738" i="64"/>
  <c r="AI737" i="64"/>
  <c r="AI736" i="64"/>
  <c r="AI735" i="64"/>
  <c r="AI734" i="64"/>
  <c r="AI733" i="64"/>
  <c r="AI732" i="64"/>
  <c r="AI731" i="64"/>
  <c r="AI730" i="64"/>
  <c r="AI729" i="64"/>
  <c r="AI728" i="64"/>
  <c r="AI727" i="64"/>
  <c r="AI726" i="64"/>
  <c r="AI725" i="64"/>
  <c r="AI724" i="64"/>
  <c r="AI723" i="64"/>
  <c r="AI722" i="64"/>
  <c r="AI721" i="64"/>
  <c r="AI720" i="64"/>
  <c r="AI719" i="64"/>
  <c r="AI718" i="64"/>
  <c r="AI717" i="64"/>
  <c r="AI716" i="64"/>
  <c r="AI715" i="64"/>
  <c r="AI714" i="64"/>
  <c r="AI713" i="64"/>
  <c r="AI712" i="64"/>
  <c r="AI711" i="64"/>
  <c r="AI710" i="64"/>
  <c r="AI709" i="64"/>
  <c r="AI708" i="64"/>
  <c r="AI707" i="64"/>
  <c r="AI706" i="64"/>
  <c r="AI705" i="64"/>
  <c r="AI704" i="64"/>
  <c r="AI703" i="64"/>
  <c r="AI702" i="64"/>
  <c r="AI701" i="64"/>
  <c r="AI700" i="64"/>
  <c r="AI699" i="64"/>
  <c r="AI698" i="64"/>
  <c r="AI697" i="64"/>
  <c r="AI696" i="64"/>
  <c r="AI695" i="64"/>
  <c r="AI694" i="64"/>
  <c r="AI693" i="64"/>
  <c r="AI692" i="64"/>
  <c r="AI691" i="64"/>
  <c r="AI690" i="64"/>
  <c r="AI689" i="64"/>
  <c r="AI688" i="64"/>
  <c r="AI687" i="64"/>
  <c r="AI686" i="64"/>
  <c r="AI685" i="64"/>
  <c r="AI684" i="64"/>
  <c r="AI683" i="64"/>
  <c r="AI682" i="64"/>
  <c r="AI681" i="64"/>
  <c r="AI680" i="64"/>
  <c r="AI679" i="64"/>
  <c r="AI678" i="64"/>
  <c r="AI677" i="64"/>
  <c r="AI676" i="64"/>
  <c r="AI675" i="64"/>
  <c r="AI674" i="64"/>
  <c r="AI673" i="64"/>
  <c r="AI672" i="64"/>
  <c r="AI671" i="64"/>
  <c r="AI670" i="64"/>
  <c r="AI669" i="64"/>
  <c r="AI668" i="64"/>
  <c r="AI667" i="64"/>
  <c r="AI666" i="64"/>
  <c r="AI665" i="64"/>
  <c r="AI664" i="64"/>
  <c r="AI663" i="64"/>
  <c r="AI662" i="64"/>
  <c r="AI661" i="64"/>
  <c r="AI660" i="64"/>
  <c r="AI659" i="64"/>
  <c r="AI658" i="64"/>
  <c r="AI657" i="64"/>
  <c r="AI656" i="64"/>
  <c r="AI655" i="64"/>
  <c r="AI654" i="64"/>
  <c r="AI653" i="64"/>
  <c r="AI652" i="64"/>
  <c r="AI651" i="64"/>
  <c r="AI650" i="64"/>
  <c r="AI649" i="64"/>
  <c r="AI648" i="64"/>
  <c r="AI647" i="64"/>
  <c r="AI646" i="64"/>
  <c r="AI645" i="64"/>
  <c r="AI644" i="64"/>
  <c r="AI643" i="64"/>
  <c r="AI642" i="64"/>
  <c r="AI641" i="64"/>
  <c r="AI640" i="64"/>
  <c r="AI639" i="64"/>
  <c r="AI638" i="64"/>
  <c r="AI637" i="64"/>
  <c r="AI636" i="64"/>
  <c r="AI635" i="64"/>
  <c r="AI634" i="64"/>
  <c r="AI633" i="64"/>
  <c r="AI632" i="64"/>
  <c r="AI631" i="64"/>
  <c r="AI630" i="64"/>
  <c r="AI629" i="64"/>
  <c r="AI628" i="64"/>
  <c r="AI627" i="64"/>
  <c r="AI626" i="64"/>
  <c r="AI625" i="64"/>
  <c r="AI624" i="64"/>
  <c r="AI623" i="64"/>
  <c r="AI622" i="64"/>
  <c r="AI621" i="64"/>
  <c r="AI620" i="64"/>
  <c r="AI619" i="64"/>
  <c r="AI618" i="64"/>
  <c r="AI617" i="64"/>
  <c r="AI616" i="64"/>
  <c r="AI615" i="64"/>
  <c r="AI614" i="64"/>
  <c r="AI613" i="64"/>
  <c r="AI612" i="64"/>
  <c r="AI611" i="64"/>
  <c r="AI610" i="64"/>
  <c r="AI609" i="64"/>
  <c r="AI608" i="64"/>
  <c r="AI607" i="64"/>
  <c r="AI606" i="64"/>
  <c r="AI605" i="64"/>
  <c r="AI604" i="64"/>
  <c r="AI603" i="64"/>
  <c r="AI602" i="64"/>
  <c r="AI601" i="64"/>
  <c r="AI600" i="64"/>
  <c r="AI599" i="64"/>
  <c r="AI598" i="64"/>
  <c r="AI597" i="64"/>
  <c r="AI596" i="64"/>
  <c r="AI595" i="64"/>
  <c r="AI594" i="64"/>
  <c r="AI593" i="64"/>
  <c r="AI592" i="64"/>
  <c r="AI591" i="64"/>
  <c r="AI590" i="64"/>
  <c r="AI589" i="64"/>
  <c r="AI588" i="64"/>
  <c r="AI587" i="64"/>
  <c r="AI586" i="64"/>
  <c r="AI585" i="64"/>
  <c r="AI584" i="64"/>
  <c r="AI583" i="64"/>
  <c r="AI582" i="64"/>
  <c r="AI581" i="64"/>
  <c r="AI580" i="64"/>
  <c r="AI579" i="64"/>
  <c r="AI578" i="64"/>
  <c r="AI577" i="64"/>
  <c r="AI576" i="64"/>
  <c r="AI575" i="64"/>
  <c r="AI574" i="64"/>
  <c r="AI573" i="64"/>
  <c r="AI572" i="64"/>
  <c r="AI571" i="64"/>
  <c r="AI570" i="64"/>
  <c r="AI569" i="64"/>
  <c r="AI568" i="64"/>
  <c r="AI567" i="64"/>
  <c r="AI566" i="64"/>
  <c r="AI565" i="64"/>
  <c r="AI564" i="64"/>
  <c r="AI563" i="64"/>
  <c r="AI562" i="64"/>
  <c r="AI561" i="64"/>
  <c r="AI560" i="64"/>
  <c r="AI559" i="64"/>
  <c r="AI558" i="64"/>
  <c r="AI557" i="64"/>
  <c r="AI556" i="64"/>
  <c r="AI555" i="64"/>
  <c r="AI554" i="64"/>
  <c r="AI553" i="64"/>
  <c r="AI552" i="64"/>
  <c r="AI551" i="64"/>
  <c r="AI550" i="64"/>
  <c r="AI549" i="64"/>
  <c r="AI548" i="64"/>
  <c r="AI547" i="64"/>
  <c r="AI546" i="64"/>
  <c r="AI545" i="64"/>
  <c r="AI544" i="64"/>
  <c r="AI543" i="64"/>
  <c r="AI542" i="64"/>
  <c r="AI541" i="64"/>
  <c r="AI540" i="64"/>
  <c r="AI539" i="64"/>
  <c r="AI538" i="64"/>
  <c r="AI537" i="64"/>
  <c r="AI536" i="64"/>
  <c r="AI534" i="64"/>
  <c r="AI533" i="64"/>
  <c r="AI532" i="64"/>
  <c r="AI531" i="64"/>
  <c r="AI530" i="64"/>
  <c r="AI529" i="64"/>
  <c r="AI528" i="64"/>
  <c r="AI527" i="64"/>
  <c r="AI526" i="64"/>
  <c r="AI525" i="64"/>
  <c r="AI524" i="64"/>
  <c r="AI523" i="64"/>
  <c r="AI522" i="64"/>
  <c r="AI521" i="64"/>
  <c r="AI520" i="64"/>
  <c r="AI519" i="64"/>
  <c r="AI518" i="64"/>
  <c r="AI517" i="64"/>
  <c r="AI516" i="64"/>
  <c r="AI515" i="64"/>
  <c r="AI514" i="64"/>
  <c r="AI513" i="64"/>
  <c r="AI512" i="64"/>
  <c r="AI511" i="64"/>
  <c r="AI510" i="64"/>
  <c r="AI509" i="64"/>
  <c r="AI508" i="64"/>
  <c r="AI507" i="64"/>
  <c r="AI506" i="64"/>
  <c r="AI505" i="64"/>
  <c r="AI504" i="64"/>
  <c r="AI503" i="64"/>
  <c r="AI502" i="64"/>
  <c r="AI501" i="64"/>
  <c r="AI500" i="64"/>
  <c r="AI499" i="64"/>
  <c r="AI498" i="64"/>
  <c r="AI497" i="64"/>
  <c r="AI496" i="64"/>
  <c r="AI495" i="64"/>
  <c r="AI494" i="64"/>
  <c r="AI493" i="64"/>
  <c r="AI492" i="64"/>
  <c r="AI491" i="64"/>
  <c r="AI490" i="64"/>
  <c r="AI489" i="64"/>
  <c r="AI488" i="64"/>
  <c r="AI487" i="64"/>
  <c r="AI486" i="64"/>
  <c r="AI485" i="64"/>
  <c r="AI484" i="64"/>
  <c r="AI483" i="64"/>
  <c r="AI482" i="64"/>
  <c r="AI481" i="64"/>
  <c r="AI480" i="64"/>
  <c r="AI479" i="64"/>
  <c r="AI478" i="64"/>
  <c r="AI477" i="64"/>
  <c r="AI476" i="64"/>
  <c r="AI475" i="64"/>
  <c r="AI474" i="64"/>
  <c r="AI473" i="64"/>
  <c r="AI472" i="64"/>
  <c r="AI471" i="64"/>
  <c r="AI470" i="64"/>
  <c r="AI469" i="64"/>
  <c r="AI468" i="64"/>
  <c r="AI467" i="64"/>
  <c r="AI460" i="64"/>
  <c r="AI459" i="64"/>
  <c r="AI458" i="64"/>
  <c r="AI457" i="64"/>
  <c r="AI456" i="64"/>
  <c r="AI455" i="64"/>
  <c r="AI454" i="64"/>
  <c r="AI453" i="64"/>
  <c r="AI452" i="64"/>
  <c r="AI451" i="64"/>
  <c r="AI450" i="64"/>
  <c r="AI449" i="64"/>
  <c r="AI448" i="64"/>
  <c r="AI447" i="64"/>
  <c r="AI446" i="64"/>
  <c r="AI445" i="64"/>
  <c r="AI444" i="64"/>
  <c r="AI443" i="64"/>
  <c r="AI442" i="64"/>
  <c r="AI441" i="64"/>
  <c r="AI440" i="64"/>
  <c r="AI439" i="64"/>
  <c r="AI438" i="64"/>
  <c r="AI437" i="64"/>
  <c r="AI436" i="64"/>
  <c r="AI435" i="64"/>
  <c r="AI434" i="64"/>
  <c r="AI433" i="64"/>
  <c r="AI432" i="64"/>
  <c r="AI431" i="64"/>
  <c r="AI430" i="64"/>
  <c r="AI429" i="64"/>
  <c r="AI428" i="64"/>
  <c r="AI427" i="64"/>
  <c r="AI426" i="64"/>
  <c r="AI425" i="64"/>
  <c r="AI424" i="64"/>
  <c r="AI423" i="64"/>
  <c r="AI422" i="64"/>
  <c r="AI421" i="64"/>
  <c r="AI420" i="64"/>
  <c r="AI419" i="64"/>
  <c r="AI418" i="64"/>
  <c r="AI417" i="64"/>
  <c r="AI416" i="64"/>
  <c r="AI415" i="64"/>
  <c r="AI414" i="64"/>
  <c r="AI413" i="64"/>
  <c r="AI412" i="64"/>
  <c r="AI411" i="64"/>
  <c r="AI410" i="64"/>
  <c r="AI409" i="64"/>
  <c r="AI408" i="64"/>
  <c r="AI407" i="64"/>
  <c r="AI406" i="64"/>
  <c r="AI405" i="64"/>
  <c r="AI404" i="64"/>
  <c r="AI403" i="64"/>
  <c r="AI402" i="64"/>
  <c r="AI401" i="64"/>
  <c r="AI400" i="64"/>
  <c r="AI399" i="64"/>
  <c r="AI398" i="64"/>
  <c r="AI397" i="64"/>
  <c r="AI396" i="64"/>
  <c r="AI395" i="64"/>
  <c r="AI394" i="64"/>
  <c r="AI393" i="64"/>
  <c r="AI392" i="64"/>
  <c r="AI391" i="64"/>
  <c r="AI390" i="64"/>
  <c r="AI389" i="64"/>
  <c r="AI388" i="64"/>
  <c r="AI387" i="64"/>
  <c r="AI386" i="64"/>
  <c r="AI385" i="64"/>
  <c r="AI384" i="64"/>
  <c r="AI383" i="64"/>
  <c r="AI382" i="64"/>
  <c r="AI381" i="64"/>
  <c r="AI380" i="64"/>
  <c r="AI379" i="64"/>
  <c r="AI378" i="64"/>
  <c r="AI377" i="64"/>
  <c r="AI376" i="64"/>
  <c r="AI375" i="64"/>
  <c r="AI374" i="64"/>
  <c r="AI373" i="64"/>
  <c r="AI372" i="64"/>
  <c r="AI371" i="64"/>
  <c r="AI370" i="64"/>
  <c r="AI369" i="64"/>
  <c r="AI368" i="64"/>
  <c r="AI367" i="64"/>
  <c r="AI366" i="64"/>
  <c r="AI365" i="64"/>
  <c r="AI364" i="64"/>
  <c r="AI363" i="64"/>
  <c r="AI362" i="64"/>
  <c r="AI361" i="64"/>
  <c r="AI360" i="64"/>
  <c r="AI359" i="64"/>
  <c r="AI358" i="64"/>
  <c r="AI357" i="64"/>
  <c r="AI356" i="64"/>
  <c r="AI355" i="64"/>
  <c r="AI354" i="64"/>
  <c r="AI353" i="64"/>
  <c r="AI352" i="64"/>
  <c r="AI351" i="64"/>
  <c r="AI350" i="64"/>
  <c r="AI349" i="64"/>
  <c r="AI348" i="64"/>
  <c r="AI347" i="64"/>
  <c r="AI346" i="64"/>
  <c r="AI345" i="64"/>
  <c r="AI344" i="64"/>
  <c r="AI343" i="64"/>
  <c r="AI342" i="64"/>
  <c r="AI341" i="64"/>
  <c r="AI340" i="64"/>
  <c r="AI339" i="64"/>
  <c r="AI338" i="64"/>
  <c r="AI337" i="64"/>
  <c r="AI336" i="64"/>
  <c r="AI335" i="64"/>
  <c r="AI334" i="64"/>
  <c r="AI333" i="64"/>
  <c r="AI332" i="64"/>
  <c r="AI331" i="64"/>
  <c r="AI330" i="64"/>
  <c r="AI329" i="64"/>
  <c r="AI328" i="64"/>
  <c r="AI327" i="64"/>
  <c r="AI326" i="64"/>
  <c r="AI325" i="64"/>
  <c r="AI324" i="64"/>
  <c r="AI323" i="64"/>
  <c r="AI322" i="64"/>
  <c r="AI321" i="64"/>
  <c r="AI320" i="64"/>
  <c r="AI319" i="64"/>
  <c r="AI318" i="64"/>
  <c r="AI317" i="64"/>
  <c r="AI316" i="64"/>
  <c r="AI315" i="64"/>
  <c r="AI314" i="64"/>
  <c r="AI313" i="64"/>
  <c r="AI312" i="64"/>
  <c r="AI311" i="64"/>
  <c r="AI310" i="64"/>
  <c r="AI309" i="64"/>
  <c r="AI308" i="64"/>
  <c r="AI307" i="64"/>
  <c r="AI306" i="64"/>
  <c r="AI305" i="64"/>
  <c r="AI304" i="64"/>
  <c r="AI303" i="64"/>
  <c r="AI302" i="64"/>
  <c r="AI301" i="64"/>
  <c r="AI300" i="64"/>
  <c r="AI299" i="64"/>
  <c r="AI298" i="64"/>
  <c r="AI297" i="64"/>
  <c r="AI296" i="64"/>
  <c r="AI295" i="64"/>
  <c r="AI294" i="64"/>
  <c r="AI293" i="64"/>
  <c r="AI292" i="64"/>
  <c r="AI291" i="64"/>
  <c r="AI290" i="64"/>
  <c r="AI289" i="64"/>
  <c r="AI288" i="64"/>
  <c r="AI287" i="64"/>
  <c r="AI286" i="64"/>
  <c r="AI285" i="64"/>
  <c r="AI284" i="64"/>
  <c r="AI283" i="64"/>
  <c r="AI282" i="64"/>
  <c r="AI281" i="64"/>
  <c r="AI280" i="64"/>
  <c r="AI279" i="64"/>
  <c r="AI278" i="64"/>
  <c r="AI277" i="64"/>
  <c r="AI276" i="64"/>
  <c r="AI275" i="64"/>
  <c r="AI274" i="64"/>
  <c r="AI273" i="64"/>
  <c r="AI272" i="64"/>
  <c r="AI271" i="64"/>
  <c r="AI270" i="64"/>
  <c r="AI269" i="64"/>
  <c r="AI268" i="64"/>
  <c r="AI267" i="64"/>
  <c r="AI266" i="64"/>
  <c r="AI265" i="64"/>
  <c r="AI264" i="64"/>
  <c r="AI263" i="64"/>
  <c r="AI262" i="64"/>
  <c r="AI261" i="64"/>
  <c r="AI260" i="64"/>
  <c r="AI259" i="64"/>
  <c r="AI258" i="64"/>
  <c r="AI257" i="64"/>
  <c r="AI256" i="64"/>
  <c r="AI255" i="64"/>
  <c r="AI254" i="64"/>
  <c r="AI253" i="64"/>
  <c r="AI252" i="64"/>
  <c r="AI463" i="64"/>
  <c r="AI462" i="64"/>
  <c r="AI461" i="64"/>
  <c r="AI251" i="64"/>
  <c r="AI250" i="64"/>
  <c r="AI249" i="64"/>
  <c r="AI248" i="64"/>
  <c r="AI247" i="64"/>
  <c r="AI246" i="64"/>
  <c r="AI245" i="64"/>
  <c r="AI244" i="64"/>
  <c r="AI243" i="64"/>
  <c r="AI242" i="64"/>
  <c r="AI241" i="64"/>
  <c r="AI240" i="64"/>
  <c r="AI239" i="64"/>
  <c r="AI238" i="64"/>
  <c r="AI237" i="64"/>
  <c r="AI236" i="64"/>
  <c r="AI235" i="64"/>
  <c r="AI234" i="64"/>
  <c r="AI233" i="64"/>
  <c r="AI232" i="64"/>
  <c r="AI231" i="64"/>
  <c r="AI230" i="64"/>
  <c r="AI229" i="64"/>
  <c r="AI228" i="64"/>
  <c r="AI227" i="64"/>
  <c r="AI226" i="64"/>
  <c r="AI225" i="64"/>
  <c r="AI224" i="64"/>
  <c r="AI223" i="64"/>
  <c r="AI222" i="64"/>
  <c r="AI221" i="64"/>
  <c r="AI220" i="64"/>
  <c r="AI219" i="64"/>
  <c r="AI218" i="64"/>
  <c r="AI217" i="64"/>
  <c r="AI216" i="64"/>
  <c r="AI215" i="64"/>
  <c r="AI214" i="64"/>
  <c r="AI213" i="64"/>
  <c r="AI212" i="64"/>
  <c r="AI211" i="64"/>
  <c r="AI210" i="64"/>
  <c r="AI209" i="64"/>
  <c r="AI208" i="64"/>
  <c r="AI207" i="64"/>
  <c r="AI206" i="64"/>
  <c r="AI205" i="64"/>
  <c r="AI204" i="64"/>
  <c r="AI203" i="64"/>
  <c r="AI202" i="64"/>
  <c r="AI201" i="64"/>
  <c r="AI200" i="64"/>
  <c r="AI199" i="64"/>
  <c r="AI198" i="64"/>
  <c r="AI197" i="64"/>
  <c r="AI196" i="64"/>
  <c r="AI195" i="64"/>
  <c r="AI194" i="64"/>
  <c r="AI193" i="64"/>
  <c r="AI192" i="64"/>
  <c r="AI191" i="64"/>
  <c r="AI190" i="64"/>
  <c r="AI189" i="64"/>
  <c r="AI188" i="64"/>
  <c r="AI187" i="64"/>
  <c r="AI186" i="64"/>
  <c r="AI185" i="64"/>
  <c r="AI184" i="64"/>
  <c r="AI183" i="64"/>
  <c r="AI182" i="64"/>
  <c r="AI181" i="64"/>
  <c r="AI180" i="64"/>
  <c r="AI179" i="64"/>
  <c r="AI178" i="64"/>
  <c r="AI177" i="64"/>
  <c r="AI176" i="64"/>
  <c r="AI175" i="64"/>
  <c r="AI174" i="64"/>
  <c r="AI173" i="64"/>
  <c r="AI172" i="64"/>
  <c r="AI171" i="64"/>
  <c r="AI170" i="64"/>
  <c r="AI169" i="64"/>
  <c r="AI168" i="64"/>
  <c r="AI167" i="64"/>
  <c r="AI166" i="64"/>
  <c r="AI165" i="64"/>
  <c r="AI164" i="64"/>
  <c r="AI163" i="64"/>
  <c r="AI162" i="64"/>
  <c r="AI161" i="64"/>
  <c r="AI160" i="64"/>
  <c r="AI159" i="64"/>
  <c r="AI158" i="64"/>
  <c r="AI157" i="64"/>
  <c r="AI156" i="64"/>
  <c r="AI155" i="64"/>
  <c r="AI154" i="64"/>
  <c r="AI153" i="64"/>
  <c r="AI152" i="64"/>
  <c r="AI151" i="64"/>
  <c r="AI150" i="64"/>
  <c r="AI149" i="64"/>
  <c r="AI148" i="64"/>
  <c r="AI147" i="64"/>
  <c r="AI146" i="64"/>
  <c r="AI145" i="64"/>
  <c r="AI144" i="64"/>
  <c r="AI143" i="64"/>
  <c r="AI142" i="64"/>
  <c r="AI141" i="64"/>
  <c r="AI140" i="64"/>
  <c r="AI139" i="64"/>
  <c r="AI138" i="64"/>
  <c r="AI137" i="64"/>
  <c r="AI136" i="64"/>
  <c r="AI135" i="64"/>
  <c r="AI134" i="64"/>
  <c r="AI133" i="64"/>
  <c r="AI132" i="64"/>
  <c r="AI131" i="64"/>
  <c r="AI130" i="64"/>
  <c r="AI129" i="64"/>
  <c r="AI128" i="64"/>
  <c r="AI127" i="64"/>
  <c r="AI126" i="64"/>
  <c r="AI125" i="64"/>
  <c r="AI124" i="64"/>
  <c r="AI123" i="64"/>
  <c r="AI122" i="64"/>
  <c r="AI121" i="64"/>
  <c r="AI120" i="64"/>
  <c r="AI119" i="64"/>
  <c r="AI118" i="64"/>
  <c r="AI117" i="64"/>
  <c r="AI116" i="64"/>
  <c r="AI115" i="64"/>
  <c r="AI114" i="64"/>
  <c r="AI113" i="64"/>
  <c r="AI112" i="64"/>
  <c r="AI111" i="64"/>
  <c r="AI110" i="64"/>
  <c r="AI109" i="64"/>
  <c r="AI108" i="64"/>
  <c r="AI107" i="64"/>
  <c r="AI106" i="64"/>
  <c r="AI105" i="64"/>
  <c r="AI104" i="64"/>
  <c r="AI103" i="64"/>
  <c r="AI102" i="64"/>
  <c r="AI101" i="64"/>
  <c r="AI100" i="64"/>
  <c r="AI99" i="64"/>
  <c r="AI98" i="64"/>
  <c r="AI97" i="64"/>
  <c r="AI96" i="64"/>
  <c r="AI95" i="64"/>
  <c r="AI94" i="64"/>
  <c r="AI93" i="64"/>
  <c r="AI92" i="64"/>
  <c r="AI91" i="64"/>
  <c r="AI90" i="64"/>
  <c r="AI89" i="64"/>
  <c r="AI88" i="64"/>
  <c r="AI87" i="64"/>
  <c r="AI86" i="64"/>
  <c r="AI85" i="64"/>
  <c r="AI84" i="64"/>
  <c r="AI83" i="64"/>
  <c r="AI82" i="64"/>
  <c r="AI81" i="64"/>
  <c r="AI80" i="64"/>
  <c r="AI79" i="64"/>
  <c r="AI78" i="64"/>
  <c r="AI77" i="64"/>
  <c r="AI76" i="64"/>
  <c r="AI75" i="64"/>
  <c r="AI74" i="64"/>
  <c r="AI73" i="64"/>
  <c r="AI72" i="64"/>
  <c r="AI71" i="64"/>
  <c r="AI70" i="64"/>
  <c r="AI69" i="64"/>
  <c r="AI68" i="64"/>
  <c r="AI67" i="64"/>
  <c r="AI66" i="64"/>
  <c r="AI65" i="64"/>
  <c r="AI64" i="64"/>
  <c r="AI63" i="64"/>
  <c r="AI62" i="64"/>
  <c r="AI61" i="64"/>
  <c r="AI60" i="64"/>
  <c r="AI59" i="64"/>
  <c r="AI58" i="64"/>
  <c r="AI57" i="64"/>
  <c r="AI56" i="64"/>
  <c r="AI55" i="64"/>
  <c r="AI54" i="64"/>
  <c r="AI53" i="64"/>
  <c r="AI52" i="64"/>
  <c r="AI51" i="64"/>
  <c r="AI50" i="64"/>
  <c r="AI49" i="64"/>
  <c r="AI48" i="64"/>
  <c r="AI47" i="64"/>
  <c r="AI46" i="64"/>
  <c r="AI45" i="64"/>
  <c r="AI44" i="64"/>
  <c r="AI43" i="64"/>
  <c r="AI42" i="64"/>
  <c r="AI41" i="64"/>
  <c r="AI40" i="64"/>
  <c r="AI39" i="64"/>
  <c r="AI38" i="64"/>
  <c r="AI37" i="64"/>
  <c r="AI36" i="64"/>
  <c r="AI35" i="64"/>
  <c r="AI34" i="64"/>
  <c r="AI33" i="64"/>
  <c r="AI32" i="64"/>
  <c r="AI31" i="64"/>
  <c r="AI30" i="64"/>
  <c r="AI29" i="64"/>
  <c r="AI28" i="64"/>
  <c r="AI27" i="64"/>
  <c r="AI26" i="64"/>
  <c r="AI25" i="64"/>
  <c r="AI24" i="64"/>
  <c r="AI23" i="64"/>
  <c r="AI22" i="64"/>
  <c r="AI21" i="64"/>
  <c r="AI20" i="64"/>
  <c r="AI19" i="64"/>
  <c r="AI18" i="64"/>
  <c r="AI17" i="64"/>
  <c r="AI16" i="64"/>
  <c r="AI15" i="64"/>
  <c r="AI14" i="64"/>
  <c r="AI13" i="64"/>
  <c r="AI12" i="64"/>
  <c r="AI11" i="64"/>
  <c r="AI10" i="64"/>
  <c r="AI9" i="64"/>
  <c r="AI8" i="64"/>
  <c r="AI7" i="64"/>
  <c r="AI6" i="64"/>
  <c r="AI5" i="64"/>
  <c r="AI4" i="64"/>
  <c r="AI3" i="64"/>
  <c r="AM21" i="64" l="1"/>
  <c r="AM348" i="64"/>
  <c r="AM350" i="64"/>
  <c r="AM352" i="64"/>
  <c r="AM5" i="64"/>
  <c r="AM7" i="64"/>
  <c r="AM9" i="64"/>
  <c r="AM11" i="64"/>
  <c r="AM13" i="64"/>
  <c r="AM15" i="64"/>
  <c r="AM17" i="64"/>
  <c r="AM19" i="64"/>
  <c r="AM23" i="64"/>
  <c r="AM25" i="64"/>
  <c r="AM27" i="64"/>
  <c r="AM29" i="64"/>
  <c r="AM31" i="64"/>
  <c r="AM33" i="64"/>
  <c r="AM35" i="64"/>
  <c r="AM37" i="64"/>
  <c r="AM39" i="64"/>
  <c r="AM41" i="64"/>
  <c r="AM43" i="64"/>
  <c r="AM45" i="64"/>
  <c r="AM47" i="64"/>
  <c r="AM49" i="64"/>
  <c r="AM51" i="64"/>
  <c r="AM53" i="64"/>
  <c r="AM55" i="64"/>
  <c r="AM57" i="64"/>
  <c r="AM59" i="64"/>
  <c r="AM61" i="64"/>
  <c r="AM63" i="64"/>
  <c r="AM65" i="64"/>
  <c r="AM67" i="64"/>
  <c r="AM69" i="64"/>
  <c r="AM71" i="64"/>
  <c r="AM73" i="64"/>
  <c r="AM75" i="64"/>
  <c r="AM77" i="64"/>
  <c r="AM79" i="64"/>
  <c r="AM81" i="64"/>
  <c r="AM83" i="64"/>
  <c r="AM85" i="64"/>
  <c r="AM87" i="64"/>
  <c r="AM89" i="64"/>
  <c r="AM91" i="64"/>
  <c r="AM93" i="64"/>
  <c r="AM95" i="64"/>
  <c r="AM97" i="64"/>
  <c r="AM99" i="64"/>
  <c r="AM101" i="64"/>
  <c r="AM103" i="64"/>
  <c r="AM105" i="64"/>
  <c r="AM107" i="64"/>
  <c r="AM109" i="64"/>
  <c r="AM111" i="64"/>
  <c r="AM113" i="64"/>
  <c r="AM115" i="64"/>
  <c r="AM117" i="64"/>
  <c r="AM119" i="64"/>
  <c r="AM121" i="64"/>
  <c r="AM123" i="64"/>
  <c r="AM125" i="64"/>
  <c r="AM127" i="64"/>
  <c r="AM129" i="64"/>
  <c r="AM131" i="64"/>
  <c r="AM133" i="64"/>
  <c r="AM135" i="64"/>
  <c r="AM137" i="64"/>
  <c r="AM139" i="64"/>
  <c r="AM141" i="64"/>
  <c r="AM143" i="64"/>
  <c r="AM145" i="64"/>
  <c r="AM147" i="64"/>
  <c r="AM149" i="64"/>
  <c r="AM151" i="64"/>
  <c r="AM155" i="64"/>
  <c r="AM157" i="64"/>
  <c r="AM163" i="64"/>
  <c r="AM165" i="64"/>
  <c r="AM167" i="64"/>
  <c r="AM169" i="64"/>
  <c r="AM354" i="64"/>
  <c r="AM356" i="64"/>
  <c r="AM358" i="64"/>
  <c r="AM360" i="64"/>
  <c r="AM362" i="64"/>
  <c r="AM364" i="64"/>
  <c r="AM366" i="64"/>
  <c r="AM368" i="64"/>
  <c r="AM370" i="64"/>
  <c r="AM372" i="64"/>
  <c r="AM374" i="64"/>
  <c r="AM376" i="64"/>
  <c r="AM378" i="64"/>
  <c r="AM380" i="64"/>
  <c r="AM382" i="64"/>
  <c r="AM384" i="64"/>
  <c r="AM386" i="64"/>
  <c r="AM388" i="64"/>
  <c r="AM390" i="64"/>
  <c r="AM392" i="64"/>
  <c r="AM394" i="64"/>
  <c r="AM396" i="64"/>
  <c r="AM398" i="64"/>
  <c r="AM400" i="64"/>
  <c r="AM402" i="64"/>
  <c r="AM404" i="64"/>
  <c r="AM406" i="64"/>
  <c r="AM408" i="64"/>
  <c r="AM410" i="64"/>
  <c r="AM412" i="64"/>
  <c r="AM414" i="64"/>
  <c r="AM416" i="64"/>
  <c r="AM418" i="64"/>
  <c r="AM420" i="64"/>
  <c r="AM422" i="64"/>
  <c r="AM424" i="64"/>
  <c r="AM426" i="64"/>
  <c r="AM428" i="64"/>
  <c r="AM430" i="64"/>
  <c r="AM432" i="64"/>
  <c r="AM434" i="64"/>
  <c r="AM436" i="64"/>
  <c r="AM438" i="64"/>
  <c r="AM440" i="64"/>
  <c r="AM442" i="64"/>
  <c r="AM444" i="64"/>
  <c r="AM446" i="64"/>
  <c r="AM448" i="64"/>
  <c r="AM450" i="64"/>
  <c r="AM452" i="64"/>
  <c r="AM454" i="64"/>
  <c r="AM456" i="64"/>
  <c r="AM458" i="64"/>
  <c r="AM460" i="64"/>
  <c r="AM468" i="64"/>
  <c r="AM470" i="64"/>
  <c r="AM472" i="64"/>
  <c r="AM474" i="64"/>
  <c r="AM476" i="64"/>
  <c r="AM478" i="64"/>
  <c r="AM480" i="64"/>
  <c r="AM482" i="64"/>
  <c r="AM484" i="64"/>
  <c r="AM486" i="64"/>
  <c r="AM488" i="64"/>
  <c r="AM490" i="64"/>
  <c r="AM492" i="64"/>
  <c r="AM494" i="64"/>
  <c r="AM496" i="64"/>
  <c r="AM598" i="64"/>
  <c r="AM600" i="64"/>
  <c r="AM602" i="64"/>
  <c r="AM604" i="64"/>
  <c r="AM606" i="64"/>
  <c r="AM608" i="64"/>
  <c r="AM610" i="64"/>
  <c r="AM612" i="64"/>
  <c r="AM614" i="64"/>
  <c r="AM616" i="64"/>
  <c r="AM618" i="64"/>
  <c r="AM626" i="64"/>
  <c r="AM630" i="64"/>
  <c r="AM634" i="64"/>
  <c r="AM636" i="64"/>
  <c r="AM638" i="64"/>
  <c r="AM653" i="64"/>
  <c r="AM655" i="64"/>
  <c r="AM657" i="64"/>
  <c r="AM659" i="64"/>
  <c r="AM661" i="64"/>
  <c r="AM663" i="64"/>
  <c r="AM665" i="64"/>
  <c r="AM667" i="64"/>
  <c r="AM669" i="64"/>
  <c r="AM671" i="64"/>
  <c r="AM673" i="64"/>
  <c r="AM675" i="64"/>
  <c r="AM677" i="64"/>
  <c r="AM679" i="64"/>
  <c r="AM681" i="64"/>
  <c r="AM683" i="64"/>
  <c r="AM685" i="64"/>
  <c r="AM687" i="64"/>
  <c r="AM689" i="64"/>
  <c r="AM691" i="64"/>
  <c r="AM693" i="64"/>
  <c r="AM695" i="64"/>
  <c r="AM697" i="64"/>
  <c r="AM699" i="64"/>
  <c r="AM701" i="64"/>
  <c r="AM703" i="64"/>
  <c r="AM705" i="64"/>
  <c r="AM707" i="64"/>
  <c r="AM709" i="64"/>
  <c r="AM711" i="64"/>
  <c r="AM713" i="64"/>
  <c r="AM715" i="64"/>
  <c r="AM717" i="64"/>
  <c r="AM719" i="64"/>
  <c r="AM721" i="64"/>
  <c r="AM723" i="64"/>
  <c r="AM725" i="64"/>
  <c r="AM727" i="64"/>
  <c r="AM729" i="64"/>
  <c r="AM731" i="64"/>
  <c r="AM733" i="64"/>
  <c r="AM735" i="64"/>
  <c r="AM737" i="64"/>
  <c r="AM739" i="64"/>
  <c r="AM741" i="64"/>
  <c r="AM743" i="64"/>
  <c r="AM745" i="64"/>
  <c r="AM747" i="64"/>
  <c r="AM749" i="64"/>
  <c r="AM751" i="64"/>
  <c r="AM753" i="64"/>
  <c r="AM755" i="64"/>
  <c r="AM757" i="64"/>
  <c r="AM759" i="64"/>
  <c r="AM761" i="64"/>
  <c r="AM763" i="64"/>
  <c r="AM765" i="64"/>
  <c r="AM767" i="64"/>
  <c r="AM769" i="64"/>
  <c r="AM771" i="64"/>
  <c r="AM785" i="64"/>
  <c r="AM787" i="64"/>
  <c r="AM789" i="64"/>
  <c r="AM791" i="64"/>
  <c r="AM800" i="64"/>
  <c r="AM802" i="64"/>
  <c r="AM804" i="64"/>
  <c r="AM806" i="64"/>
  <c r="AM808" i="64"/>
  <c r="AM810" i="64"/>
  <c r="AM812" i="64"/>
  <c r="AM814" i="64"/>
  <c r="AM816" i="64"/>
  <c r="AM818" i="64"/>
  <c r="AM820" i="64"/>
  <c r="AM822" i="64"/>
  <c r="AM824" i="64"/>
  <c r="AM826" i="64"/>
  <c r="AM828" i="64"/>
  <c r="AM830" i="64"/>
  <c r="AM832" i="64"/>
  <c r="AM834" i="64"/>
  <c r="AM836" i="64"/>
  <c r="AM838" i="64"/>
  <c r="AM840" i="64"/>
  <c r="AM842" i="64"/>
  <c r="AM844" i="64"/>
  <c r="AM846" i="64"/>
  <c r="AM848" i="64"/>
  <c r="AM850" i="64"/>
  <c r="AM852" i="64"/>
  <c r="AM854" i="64"/>
  <c r="AM856" i="64"/>
  <c r="AM858" i="64"/>
  <c r="AM860" i="64"/>
  <c r="AM862" i="64"/>
  <c r="AM864" i="64"/>
  <c r="AM866" i="64"/>
  <c r="AM882" i="64"/>
  <c r="AM884" i="64"/>
  <c r="AM886" i="64"/>
  <c r="AM888" i="64"/>
  <c r="AM890" i="64"/>
  <c r="AM892" i="64"/>
  <c r="AM894" i="64"/>
  <c r="AM908" i="64"/>
  <c r="AM910" i="64"/>
  <c r="AM912" i="64"/>
  <c r="AM914" i="64"/>
  <c r="AM916" i="64"/>
  <c r="AM935" i="64"/>
  <c r="AM937" i="64"/>
  <c r="AM939" i="64"/>
  <c r="AM941" i="64"/>
  <c r="AM943" i="64"/>
  <c r="AM945" i="64"/>
  <c r="AM947" i="64"/>
  <c r="AM949" i="64"/>
  <c r="AM951" i="64"/>
  <c r="AM960" i="64"/>
  <c r="AM962" i="64"/>
  <c r="AM964" i="64"/>
  <c r="AM966" i="64"/>
  <c r="AM969" i="64"/>
  <c r="AM971" i="64"/>
  <c r="AM973" i="64"/>
  <c r="AM977" i="64"/>
  <c r="AM979" i="64"/>
  <c r="AM981" i="64"/>
  <c r="AM983" i="64"/>
  <c r="AM985" i="64"/>
  <c r="AM987" i="64"/>
  <c r="AM989" i="64"/>
  <c r="AM991" i="64"/>
  <c r="AM994" i="64"/>
  <c r="AM996" i="64"/>
  <c r="AM998" i="64"/>
  <c r="AM1000" i="64"/>
  <c r="AM1002" i="64"/>
  <c r="AM1004" i="64"/>
  <c r="AM1006" i="64"/>
  <c r="AM1008" i="64"/>
  <c r="AM1010" i="64"/>
  <c r="AM1012" i="64"/>
  <c r="AM1014" i="64"/>
  <c r="AM1021" i="64"/>
  <c r="AM1032" i="64"/>
  <c r="AM1034" i="64"/>
  <c r="AM1036" i="64"/>
  <c r="AM1040" i="64"/>
  <c r="AM1048" i="64"/>
  <c r="AM1050" i="64"/>
  <c r="AM1052" i="64"/>
  <c r="AM1055" i="64"/>
  <c r="AM1057" i="64"/>
  <c r="AM1059" i="64"/>
  <c r="AM1061" i="64"/>
  <c r="AM1065" i="64"/>
  <c r="AM1067" i="64"/>
  <c r="AM1071" i="64"/>
  <c r="AM1074" i="64"/>
  <c r="AM1080" i="64"/>
  <c r="AM1082" i="64"/>
  <c r="AM1086" i="64"/>
  <c r="AM1088" i="64"/>
  <c r="AM1090" i="64"/>
  <c r="AM1092" i="64"/>
  <c r="AM1094" i="64"/>
  <c r="AM1096" i="64"/>
  <c r="AM1098" i="64"/>
  <c r="AM1100" i="64"/>
  <c r="AM1106" i="64"/>
  <c r="AM1108" i="64"/>
  <c r="AM1110" i="64"/>
  <c r="AM1112" i="64"/>
  <c r="AM1114" i="64"/>
  <c r="AM1116" i="64"/>
  <c r="AM1118" i="64"/>
  <c r="AM1120" i="64"/>
  <c r="AM1122" i="64"/>
  <c r="AM1124" i="64"/>
  <c r="AM1126" i="64"/>
  <c r="AM1128" i="64"/>
  <c r="AM1130" i="64"/>
  <c r="AM1132" i="64"/>
  <c r="AM1134" i="64"/>
  <c r="AM1136" i="64"/>
  <c r="AM1138" i="64"/>
  <c r="AM172" i="64"/>
  <c r="AM174" i="64"/>
  <c r="AM176" i="64"/>
  <c r="AM178" i="64"/>
  <c r="AM186" i="64"/>
  <c r="AM188" i="64"/>
  <c r="AM190" i="64"/>
  <c r="AM192" i="64"/>
  <c r="AM194" i="64"/>
  <c r="AM196" i="64"/>
  <c r="AM198" i="64"/>
  <c r="AM200" i="64"/>
  <c r="AM202" i="64"/>
  <c r="AM204" i="64"/>
  <c r="AM206" i="64"/>
  <c r="AM208" i="64"/>
  <c r="AM210" i="64"/>
  <c r="AM212" i="64"/>
  <c r="AM214" i="64"/>
  <c r="AM216" i="64"/>
  <c r="AM218" i="64"/>
  <c r="AM220" i="64"/>
  <c r="AM222" i="64"/>
  <c r="AM224" i="64"/>
  <c r="AM226" i="64"/>
  <c r="AM228" i="64"/>
  <c r="AM230" i="64"/>
  <c r="AM232" i="64"/>
  <c r="AM234" i="64"/>
  <c r="AM236" i="64"/>
  <c r="AM238" i="64"/>
  <c r="AM240" i="64"/>
  <c r="AM242" i="64"/>
  <c r="AM244" i="64"/>
  <c r="AM246" i="64"/>
  <c r="AM248" i="64"/>
  <c r="AM250" i="64"/>
  <c r="AM461" i="64"/>
  <c r="AM463" i="64"/>
  <c r="AM253" i="64"/>
  <c r="AM255" i="64"/>
  <c r="AM257" i="64"/>
  <c r="AM259" i="64"/>
  <c r="AM261" i="64"/>
  <c r="AM263" i="64"/>
  <c r="AM265" i="64"/>
  <c r="AM267" i="64"/>
  <c r="AM269" i="64"/>
  <c r="AM271" i="64"/>
  <c r="AM273" i="64"/>
  <c r="AM275" i="64"/>
  <c r="AM277" i="64"/>
  <c r="AM279" i="64"/>
  <c r="AM281" i="64"/>
  <c r="AM283" i="64"/>
  <c r="AM285" i="64"/>
  <c r="AM287" i="64"/>
  <c r="AM289" i="64"/>
  <c r="AM291" i="64"/>
  <c r="AM293" i="64"/>
  <c r="AM295" i="64"/>
  <c r="AM297" i="64"/>
  <c r="AM299" i="64"/>
  <c r="AM301" i="64"/>
  <c r="AM303" i="64"/>
  <c r="AM305" i="64"/>
  <c r="AM307" i="64"/>
  <c r="AM309" i="64"/>
  <c r="AM311" i="64"/>
  <c r="AM313" i="64"/>
  <c r="AM315" i="64"/>
  <c r="AM317" i="64"/>
  <c r="AM319" i="64"/>
  <c r="AM321" i="64"/>
  <c r="AM323" i="64"/>
  <c r="AM325" i="64"/>
  <c r="AM327" i="64"/>
  <c r="AM329" i="64"/>
  <c r="AM331" i="64"/>
  <c r="AM333" i="64"/>
  <c r="AM335" i="64"/>
  <c r="AM337" i="64"/>
  <c r="AM339" i="64"/>
  <c r="AM341" i="64"/>
  <c r="AM343" i="64"/>
  <c r="AM499" i="64"/>
  <c r="AM501" i="64"/>
  <c r="AM503" i="64"/>
  <c r="AM505" i="64"/>
  <c r="AM507" i="64"/>
  <c r="AM509" i="64"/>
  <c r="AM511" i="64"/>
  <c r="AM513" i="64"/>
  <c r="AM515" i="64"/>
  <c r="AM517" i="64"/>
  <c r="AM519" i="64"/>
  <c r="AM521" i="64"/>
  <c r="AM523" i="64"/>
  <c r="AM525" i="64"/>
  <c r="AM527" i="64"/>
  <c r="AM529" i="64"/>
  <c r="AM531" i="64"/>
  <c r="AM533" i="64"/>
  <c r="AM535" i="64"/>
  <c r="AM537" i="64"/>
  <c r="AM539" i="64"/>
  <c r="AM541" i="64"/>
  <c r="AM543" i="64"/>
  <c r="AM545" i="64"/>
  <c r="AM547" i="64"/>
  <c r="AM549" i="64"/>
  <c r="AM551" i="64"/>
  <c r="AM553" i="64"/>
  <c r="AM555" i="64"/>
  <c r="AM557" i="64"/>
  <c r="AM559" i="64"/>
  <c r="AM561" i="64"/>
  <c r="AM563" i="64"/>
  <c r="AM565" i="64"/>
  <c r="AM567" i="64"/>
  <c r="AM569" i="64"/>
  <c r="AM571" i="64"/>
  <c r="AM573" i="64"/>
  <c r="AM575" i="64"/>
  <c r="AM577" i="64"/>
  <c r="AM579" i="64"/>
  <c r="AM581" i="64"/>
  <c r="AM583" i="64"/>
  <c r="AM585" i="64"/>
  <c r="AM587" i="64"/>
  <c r="AM589" i="64"/>
  <c r="AM591" i="64"/>
  <c r="AM593" i="64"/>
  <c r="AM595" i="64"/>
  <c r="AM621" i="64"/>
  <c r="AM641" i="64"/>
  <c r="AM643" i="64"/>
  <c r="AM645" i="64"/>
  <c r="AM647" i="64"/>
  <c r="AM649" i="64"/>
  <c r="AM651" i="64"/>
  <c r="AM1140" i="64"/>
  <c r="AM1142" i="64"/>
  <c r="AM1144" i="64"/>
  <c r="AM1146" i="64"/>
  <c r="AM1148" i="64"/>
  <c r="AM1150" i="64"/>
  <c r="AM1152" i="64"/>
  <c r="AM1154" i="64"/>
  <c r="AM1156" i="64"/>
  <c r="AM1158" i="64"/>
  <c r="AM1160" i="64"/>
  <c r="AM1162" i="64"/>
  <c r="AM1164" i="64"/>
  <c r="AM1166" i="64"/>
  <c r="AM1168" i="64"/>
  <c r="AM1170" i="64"/>
  <c r="AM1172" i="64"/>
  <c r="AM1174" i="64"/>
  <c r="AM1176" i="64"/>
  <c r="AM1178" i="64"/>
  <c r="AM1180" i="64"/>
  <c r="AM1182" i="64"/>
  <c r="AM1184" i="64"/>
  <c r="AM1186" i="64"/>
  <c r="AM1188" i="64"/>
  <c r="AM1190" i="64"/>
  <c r="AM1192" i="64"/>
  <c r="AM1194" i="64"/>
  <c r="AM1196" i="64"/>
  <c r="AM1198" i="64"/>
  <c r="AM1200" i="64"/>
  <c r="AM1202" i="64"/>
  <c r="AM1204" i="64"/>
  <c r="AM1206" i="64"/>
  <c r="AM1208" i="64"/>
  <c r="AM1210" i="64"/>
  <c r="AM1211" i="64"/>
  <c r="AM1213" i="64"/>
  <c r="AM1215" i="64"/>
  <c r="AM1217" i="64"/>
  <c r="AM1220" i="64"/>
  <c r="AM1222" i="64"/>
  <c r="AM1224" i="64"/>
  <c r="AM1226" i="64"/>
  <c r="AM1228" i="64"/>
  <c r="AM1230" i="64"/>
  <c r="AM1232" i="64"/>
  <c r="AM1234" i="64"/>
  <c r="AM1236" i="64"/>
  <c r="AM1238" i="64"/>
  <c r="AM1240" i="64"/>
  <c r="AM1242" i="64"/>
  <c r="AM1244" i="64"/>
  <c r="AM1246" i="64"/>
  <c r="AM1248" i="64"/>
  <c r="AM1250" i="64"/>
  <c r="AM1252" i="64"/>
  <c r="AM1254" i="64"/>
  <c r="AM1256" i="64"/>
  <c r="AM1258" i="64"/>
  <c r="AM1260" i="64"/>
  <c r="AM1262" i="64"/>
  <c r="AM1264" i="64"/>
  <c r="AM1266" i="64"/>
  <c r="AM1268" i="64"/>
  <c r="AM1270" i="64"/>
  <c r="AM1272" i="64"/>
  <c r="AM1274" i="64"/>
  <c r="AM1276" i="64"/>
  <c r="AM1278" i="64"/>
  <c r="AM1280" i="64"/>
  <c r="AM1282" i="64"/>
  <c r="AM1284" i="64"/>
  <c r="AM1286" i="64"/>
  <c r="AM1288" i="64"/>
  <c r="AM1290" i="64"/>
  <c r="AM1292" i="64"/>
  <c r="AM1294" i="64"/>
  <c r="AM1296" i="64"/>
  <c r="AM1298" i="64"/>
  <c r="AM1300" i="64"/>
  <c r="AM1302" i="64"/>
  <c r="AM1308" i="64"/>
  <c r="AM1310" i="64"/>
  <c r="AM1312" i="64"/>
  <c r="AM1314" i="64"/>
  <c r="AM1316" i="64"/>
  <c r="AM1318" i="64"/>
  <c r="AM1320" i="64"/>
  <c r="AM1322" i="64"/>
  <c r="AM1324" i="64"/>
  <c r="AM1326" i="64"/>
  <c r="AM1328" i="64"/>
  <c r="AM1330" i="64"/>
  <c r="AM1332" i="64"/>
  <c r="AM1334" i="64"/>
  <c r="AM1336" i="64"/>
  <c r="AM1338" i="64"/>
  <c r="AM1340" i="64"/>
  <c r="AM1342" i="64"/>
  <c r="AM1344" i="64"/>
  <c r="AM1346" i="64"/>
  <c r="AM1348" i="64"/>
  <c r="AM1350" i="64"/>
  <c r="AM1352" i="64"/>
  <c r="AM1354" i="64"/>
  <c r="AM1356" i="64"/>
  <c r="AM1358" i="64"/>
  <c r="AM1360" i="64"/>
  <c r="AM1362" i="64"/>
  <c r="AM1364" i="64"/>
  <c r="AM1366" i="64"/>
  <c r="AM1368" i="64"/>
  <c r="AM1370" i="64"/>
  <c r="AM1372" i="64"/>
  <c r="AM1374" i="64"/>
  <c r="AM1376" i="64"/>
  <c r="AM1378" i="64"/>
  <c r="AM1380" i="64"/>
  <c r="AM1382" i="64"/>
  <c r="AM1384" i="64"/>
  <c r="AM1386" i="64"/>
  <c r="AM1388" i="64"/>
  <c r="AM1390" i="64"/>
  <c r="AM1392" i="64"/>
  <c r="AM1394" i="64"/>
  <c r="AM1396" i="64"/>
  <c r="AM1398" i="64"/>
  <c r="AM1400" i="64"/>
  <c r="AM1402" i="64"/>
  <c r="AM1404" i="64"/>
  <c r="AM1406" i="64"/>
  <c r="AM1408" i="64"/>
  <c r="AM1410" i="64"/>
  <c r="AM1412" i="64"/>
  <c r="AM1417" i="64"/>
  <c r="AM1419" i="64"/>
  <c r="AM1421" i="64"/>
  <c r="AM1423" i="64"/>
  <c r="AM1425" i="64"/>
  <c r="AM1427" i="64"/>
  <c r="AM1429" i="64"/>
  <c r="AM1431" i="64"/>
  <c r="AM1433" i="64"/>
  <c r="AM1435" i="64"/>
  <c r="AM1437" i="64"/>
  <c r="AM1439" i="64"/>
  <c r="AM1441" i="64"/>
  <c r="AM1443" i="64"/>
  <c r="AM1445" i="64"/>
  <c r="AM1447" i="64"/>
  <c r="AM1449" i="64"/>
  <c r="AM1451" i="64"/>
  <c r="AM1453" i="64"/>
  <c r="AM1455" i="64"/>
  <c r="AM1457" i="64"/>
  <c r="AM1459" i="64"/>
  <c r="AM1461" i="64"/>
  <c r="AM1463" i="64"/>
  <c r="AM1465" i="64"/>
  <c r="AM1467" i="64"/>
  <c r="AM1469" i="64"/>
  <c r="AM1471" i="64"/>
  <c r="AM1473" i="64"/>
  <c r="AM1475" i="64"/>
  <c r="AM1477" i="64"/>
  <c r="AM1479" i="64"/>
  <c r="AM1481" i="64"/>
  <c r="AM1483" i="64"/>
  <c r="AM1485" i="64"/>
  <c r="AM1487" i="64"/>
  <c r="AM1489" i="64"/>
  <c r="AM1491" i="64"/>
  <c r="AM1493" i="64"/>
  <c r="AM1495" i="64"/>
  <c r="AM1500" i="64"/>
  <c r="AM1505" i="64"/>
  <c r="AM1507" i="64"/>
  <c r="AM1509" i="64"/>
  <c r="AM1511" i="64"/>
  <c r="AM1513" i="64"/>
  <c r="AM1515" i="64"/>
  <c r="AM1517" i="64"/>
  <c r="AM1519" i="64"/>
  <c r="AM1521" i="64"/>
  <c r="AM1523" i="64"/>
  <c r="AM1525" i="64"/>
  <c r="AM1527" i="64"/>
  <c r="AM1529" i="64"/>
  <c r="AM1531" i="64"/>
  <c r="AM1533" i="64"/>
  <c r="AM1535" i="64"/>
  <c r="AM1537" i="64"/>
  <c r="AM1542" i="64"/>
  <c r="AM1544" i="64"/>
  <c r="AM1546" i="64"/>
  <c r="AM1548" i="64"/>
  <c r="AM1550" i="64"/>
  <c r="AM1553" i="64"/>
  <c r="AM1555" i="64"/>
  <c r="AM1557" i="64"/>
  <c r="AM1559" i="64"/>
  <c r="AM1561" i="64"/>
  <c r="AM1563" i="64"/>
  <c r="AM1565" i="64"/>
  <c r="AM1567" i="64"/>
  <c r="AM1569" i="64"/>
  <c r="AM1572" i="64"/>
  <c r="AM1574" i="64"/>
  <c r="AM1576" i="64"/>
  <c r="AM1578" i="64"/>
  <c r="AM1580" i="64"/>
  <c r="AM1583" i="64"/>
  <c r="AM1585" i="64"/>
  <c r="AM1587" i="64"/>
  <c r="AM1589" i="64"/>
  <c r="AM1591" i="64"/>
  <c r="AM1593" i="64"/>
  <c r="AM1595" i="64"/>
  <c r="AM1597" i="64"/>
  <c r="AM1599" i="64"/>
  <c r="AM1601" i="64"/>
  <c r="AM1603" i="64"/>
  <c r="AM1610" i="64"/>
  <c r="AM1612" i="64"/>
  <c r="AM1614" i="64"/>
  <c r="AM1616" i="64"/>
  <c r="AM1618" i="64"/>
  <c r="AM1620" i="64"/>
  <c r="AM1624" i="64"/>
  <c r="AM1626" i="64"/>
  <c r="AM1628" i="64"/>
  <c r="AM1630" i="64"/>
  <c r="AM1632" i="64"/>
  <c r="AM1634" i="64"/>
  <c r="AM1636" i="64"/>
  <c r="AM1638" i="64"/>
  <c r="AM1640" i="64"/>
  <c r="AM1642" i="64"/>
  <c r="AM1648" i="64"/>
  <c r="AM1650" i="64"/>
  <c r="AM1652" i="64"/>
  <c r="AM1654" i="64"/>
  <c r="AM1656" i="64"/>
  <c r="AM1658" i="64"/>
  <c r="AM1660" i="64"/>
  <c r="AM1662" i="64"/>
  <c r="AM1664" i="64"/>
  <c r="AM1666" i="64"/>
  <c r="AM1668" i="64"/>
  <c r="AM1670" i="64"/>
  <c r="AM1676" i="64"/>
  <c r="AM1678" i="64"/>
  <c r="AM1680" i="64"/>
  <c r="AM1682" i="64"/>
  <c r="AM1684" i="64"/>
  <c r="AM1686" i="64"/>
  <c r="AM1688" i="64"/>
  <c r="AM1690" i="64"/>
  <c r="AM1692" i="64"/>
  <c r="AM1694" i="64"/>
  <c r="AM1700" i="64"/>
  <c r="AM1702" i="64"/>
  <c r="AM1704" i="64"/>
  <c r="AM1706" i="64"/>
  <c r="AM1708" i="64"/>
  <c r="AM1710" i="64"/>
  <c r="AM1712" i="64"/>
  <c r="AM1714" i="64"/>
  <c r="AM1716" i="64"/>
  <c r="AM1718" i="64"/>
  <c r="AM1720" i="64"/>
  <c r="AM1722" i="64"/>
  <c r="AM1724" i="64"/>
  <c r="AM1726" i="64"/>
  <c r="AM1728" i="64"/>
  <c r="AM1730" i="64"/>
  <c r="AM1732" i="64"/>
  <c r="AM1734" i="64"/>
  <c r="AM1736" i="64"/>
  <c r="AM1738" i="64"/>
  <c r="AM1740" i="64"/>
  <c r="AM1742" i="64"/>
  <c r="AM1744" i="64"/>
  <c r="AM1746" i="64"/>
  <c r="AM1748" i="64"/>
  <c r="AM1750" i="64"/>
  <c r="AM1752" i="64"/>
  <c r="AM1754" i="64"/>
  <c r="AM1756" i="64"/>
  <c r="AM1758" i="64"/>
  <c r="AM1760" i="64"/>
  <c r="AM1762" i="64"/>
  <c r="AM1764" i="64"/>
  <c r="AM1766" i="64"/>
  <c r="AM1768" i="64"/>
  <c r="AM1770" i="64"/>
  <c r="AM1772" i="64"/>
  <c r="AM1774" i="64"/>
  <c r="AM1776" i="64"/>
  <c r="AM1778" i="64"/>
  <c r="AM1780" i="64"/>
  <c r="AM1782" i="64"/>
  <c r="AM1784" i="64"/>
  <c r="AM1786" i="64"/>
  <c r="AM1788" i="64"/>
  <c r="AM1791" i="64"/>
  <c r="AM1793" i="64"/>
  <c r="AM1795" i="64"/>
  <c r="AM1797" i="64"/>
  <c r="AM1799" i="64"/>
  <c r="AM1801" i="64"/>
  <c r="AM1803" i="64"/>
  <c r="AM1806" i="64"/>
  <c r="AM1808" i="64"/>
  <c r="AM1810" i="64"/>
  <c r="AM1812" i="64"/>
  <c r="AM1814" i="64"/>
  <c r="AM1816" i="64"/>
  <c r="AM1818" i="64"/>
  <c r="AM1820" i="64"/>
  <c r="AM1822" i="64"/>
  <c r="AM1824" i="64"/>
  <c r="AM1826" i="64"/>
  <c r="AM1828" i="64"/>
  <c r="AM1830" i="64"/>
  <c r="AM1832" i="64"/>
  <c r="AM1834" i="64"/>
  <c r="AM1836" i="64"/>
  <c r="AM1838" i="64"/>
  <c r="AM1840" i="64"/>
  <c r="AM1844" i="64"/>
  <c r="AM1846" i="64"/>
  <c r="AM1848" i="64"/>
  <c r="AM1850" i="64"/>
  <c r="AM1852" i="64"/>
  <c r="AM1854" i="64"/>
  <c r="AM1860" i="64"/>
  <c r="AM1862" i="64"/>
  <c r="AM1869" i="64"/>
  <c r="AM1871" i="64"/>
  <c r="AM4" i="64"/>
  <c r="AM6" i="64"/>
  <c r="AM8" i="64"/>
  <c r="AM10" i="64"/>
  <c r="AM12" i="64"/>
  <c r="AM14" i="64"/>
  <c r="AM16" i="64"/>
  <c r="AM18" i="64"/>
  <c r="AM20" i="64"/>
  <c r="AM22" i="64"/>
  <c r="AM24" i="64"/>
  <c r="AM26" i="64"/>
  <c r="AM28" i="64"/>
  <c r="AM30" i="64"/>
  <c r="AM32" i="64"/>
  <c r="AM34" i="64"/>
  <c r="AM36" i="64"/>
  <c r="AM38" i="64"/>
  <c r="AM40" i="64"/>
  <c r="AM42" i="64"/>
  <c r="AM44" i="64"/>
  <c r="AM46" i="64"/>
  <c r="AM48" i="64"/>
  <c r="AM50" i="64"/>
  <c r="AM52" i="64"/>
  <c r="AM54" i="64"/>
  <c r="AM56" i="64"/>
  <c r="AM58" i="64"/>
  <c r="AM60" i="64"/>
  <c r="AM62" i="64"/>
  <c r="AM64" i="64"/>
  <c r="AM66" i="64"/>
  <c r="AM68" i="64"/>
  <c r="AM70" i="64"/>
  <c r="AM72" i="64"/>
  <c r="AM74" i="64"/>
  <c r="AM76" i="64"/>
  <c r="AM78" i="64"/>
  <c r="AM80" i="64"/>
  <c r="AM82" i="64"/>
  <c r="AM84" i="64"/>
  <c r="AM86" i="64"/>
  <c r="AM88" i="64"/>
  <c r="AM90" i="64"/>
  <c r="AM92" i="64"/>
  <c r="AM94" i="64"/>
  <c r="AM96" i="64"/>
  <c r="AM98" i="64"/>
  <c r="AM100" i="64"/>
  <c r="AM102" i="64"/>
  <c r="AM104" i="64"/>
  <c r="AM106" i="64"/>
  <c r="AM108" i="64"/>
  <c r="AM110" i="64"/>
  <c r="AM112" i="64"/>
  <c r="AM114" i="64"/>
  <c r="AM116" i="64"/>
  <c r="AM118" i="64"/>
  <c r="AM120" i="64"/>
  <c r="AM122" i="64"/>
  <c r="AM124" i="64"/>
  <c r="AM126" i="64"/>
  <c r="AM128" i="64"/>
  <c r="AM130" i="64"/>
  <c r="AM132" i="64"/>
  <c r="AM134" i="64"/>
  <c r="AM136" i="64"/>
  <c r="AM138" i="64"/>
  <c r="AM140" i="64"/>
  <c r="AM142" i="64"/>
  <c r="AM144" i="64"/>
  <c r="AM146" i="64"/>
  <c r="AM148" i="64"/>
  <c r="AM150" i="64"/>
  <c r="AM154" i="64"/>
  <c r="AM156" i="64"/>
  <c r="AM162" i="64"/>
  <c r="AM164" i="64"/>
  <c r="AM166" i="64"/>
  <c r="AM168" i="64"/>
  <c r="AM171" i="64"/>
  <c r="AM173" i="64"/>
  <c r="AM175" i="64"/>
  <c r="AM177" i="64"/>
  <c r="AM185" i="64"/>
  <c r="AM187" i="64"/>
  <c r="AM189" i="64"/>
  <c r="AM191" i="64"/>
  <c r="AM193" i="64"/>
  <c r="AM195" i="64"/>
  <c r="AM197" i="64"/>
  <c r="AM199" i="64"/>
  <c r="AM201" i="64"/>
  <c r="AM203" i="64"/>
  <c r="AM205" i="64"/>
  <c r="AM207" i="64"/>
  <c r="AM209" i="64"/>
  <c r="AM211" i="64"/>
  <c r="AM213" i="64"/>
  <c r="AM215" i="64"/>
  <c r="AM217" i="64"/>
  <c r="AM219" i="64"/>
  <c r="AM221" i="64"/>
  <c r="AM223" i="64"/>
  <c r="AM225" i="64"/>
  <c r="AM227" i="64"/>
  <c r="AM229" i="64"/>
  <c r="AM231" i="64"/>
  <c r="AM233" i="64"/>
  <c r="AM235" i="64"/>
  <c r="AM237" i="64"/>
  <c r="AM239" i="64"/>
  <c r="AM241" i="64"/>
  <c r="AM243" i="64"/>
  <c r="AM245" i="64"/>
  <c r="AM247" i="64"/>
  <c r="AM249" i="64"/>
  <c r="AM251" i="64"/>
  <c r="AM462" i="64"/>
  <c r="AM252" i="64"/>
  <c r="AM254" i="64"/>
  <c r="AM256" i="64"/>
  <c r="AM258" i="64"/>
  <c r="AM260" i="64"/>
  <c r="AM262" i="64"/>
  <c r="AM264" i="64"/>
  <c r="AM266" i="64"/>
  <c r="AM268" i="64"/>
  <c r="AM270" i="64"/>
  <c r="AM272" i="64"/>
  <c r="AM274" i="64"/>
  <c r="AM276" i="64"/>
  <c r="AM278" i="64"/>
  <c r="AM280" i="64"/>
  <c r="AM282" i="64"/>
  <c r="AM284" i="64"/>
  <c r="AM286" i="64"/>
  <c r="AM288" i="64"/>
  <c r="AM290" i="64"/>
  <c r="AM292" i="64"/>
  <c r="AM294" i="64"/>
  <c r="AM296" i="64"/>
  <c r="AM298" i="64"/>
  <c r="AM300" i="64"/>
  <c r="AM302" i="64"/>
  <c r="AM304" i="64"/>
  <c r="AM306" i="64"/>
  <c r="AM308" i="64"/>
  <c r="AM310" i="64"/>
  <c r="AM312" i="64"/>
  <c r="AM314" i="64"/>
  <c r="AM316" i="64"/>
  <c r="AM318" i="64"/>
  <c r="AM320" i="64"/>
  <c r="AM322" i="64"/>
  <c r="AM324" i="64"/>
  <c r="AM326" i="64"/>
  <c r="AM328" i="64"/>
  <c r="AM330" i="64"/>
  <c r="AM332" i="64"/>
  <c r="AM334" i="64"/>
  <c r="AM336" i="64"/>
  <c r="AM338" i="64"/>
  <c r="AM340" i="64"/>
  <c r="AM342" i="64"/>
  <c r="AM347" i="64"/>
  <c r="AM349" i="64"/>
  <c r="AM351" i="64"/>
  <c r="AM353" i="64"/>
  <c r="AM355" i="64"/>
  <c r="AM357" i="64"/>
  <c r="AM359" i="64"/>
  <c r="AM361" i="64"/>
  <c r="AM363" i="64"/>
  <c r="AM365" i="64"/>
  <c r="AM367" i="64"/>
  <c r="AM369" i="64"/>
  <c r="AM371" i="64"/>
  <c r="AM373" i="64"/>
  <c r="AM375" i="64"/>
  <c r="AM377" i="64"/>
  <c r="AM379" i="64"/>
  <c r="AM381" i="64"/>
  <c r="AM383" i="64"/>
  <c r="AM385" i="64"/>
  <c r="AM387" i="64"/>
  <c r="AM389" i="64"/>
  <c r="AM391" i="64"/>
  <c r="AM393" i="64"/>
  <c r="AM395" i="64"/>
  <c r="AM397" i="64"/>
  <c r="AM399" i="64"/>
  <c r="AM401" i="64"/>
  <c r="AM403" i="64"/>
  <c r="AM405" i="64"/>
  <c r="AM407" i="64"/>
  <c r="AM409" i="64"/>
  <c r="AM411" i="64"/>
  <c r="AM413" i="64"/>
  <c r="AM415" i="64"/>
  <c r="AM417" i="64"/>
  <c r="AM419" i="64"/>
  <c r="AM421" i="64"/>
  <c r="AM423" i="64"/>
  <c r="AM425" i="64"/>
  <c r="AM427" i="64"/>
  <c r="AM429" i="64"/>
  <c r="AM431" i="64"/>
  <c r="AM433" i="64"/>
  <c r="AM435" i="64"/>
  <c r="AM437" i="64"/>
  <c r="AM439" i="64"/>
  <c r="AM441" i="64"/>
  <c r="AM443" i="64"/>
  <c r="AM445" i="64"/>
  <c r="AM447" i="64"/>
  <c r="AM449" i="64"/>
  <c r="AM451" i="64"/>
  <c r="AM453" i="64"/>
  <c r="AM455" i="64"/>
  <c r="AM457" i="64"/>
  <c r="AM459" i="64"/>
  <c r="AM467" i="64"/>
  <c r="AM469" i="64"/>
  <c r="AM471" i="64"/>
  <c r="AM473" i="64"/>
  <c r="AM475" i="64"/>
  <c r="AM477" i="64"/>
  <c r="AM479" i="64"/>
  <c r="AM481" i="64"/>
  <c r="AM483" i="64"/>
  <c r="AM485" i="64"/>
  <c r="AM487" i="64"/>
  <c r="AM489" i="64"/>
  <c r="AM491" i="64"/>
  <c r="AM493" i="64"/>
  <c r="AM495" i="64"/>
  <c r="AM497" i="64"/>
  <c r="AM500" i="64"/>
  <c r="AM502" i="64"/>
  <c r="AM504" i="64"/>
  <c r="AM506" i="64"/>
  <c r="AM508" i="64"/>
  <c r="AM510" i="64"/>
  <c r="AM512" i="64"/>
  <c r="AM514" i="64"/>
  <c r="AM516" i="64"/>
  <c r="AM518" i="64"/>
  <c r="AM520" i="64"/>
  <c r="AM522" i="64"/>
  <c r="AM524" i="64"/>
  <c r="AM526" i="64"/>
  <c r="AM528" i="64"/>
  <c r="AM530" i="64"/>
  <c r="AM532" i="64"/>
  <c r="AM534" i="64"/>
  <c r="AM536" i="64"/>
  <c r="AM538" i="64"/>
  <c r="AM540" i="64"/>
  <c r="AM542" i="64"/>
  <c r="AM544" i="64"/>
  <c r="AM546" i="64"/>
  <c r="AM548" i="64"/>
  <c r="AM550" i="64"/>
  <c r="AM552" i="64"/>
  <c r="AM554" i="64"/>
  <c r="AM556" i="64"/>
  <c r="AM558" i="64"/>
  <c r="AM560" i="64"/>
  <c r="AM562" i="64"/>
  <c r="AM564" i="64"/>
  <c r="AM566" i="64"/>
  <c r="AM568" i="64"/>
  <c r="AM570" i="64"/>
  <c r="AM572" i="64"/>
  <c r="AM574" i="64"/>
  <c r="AM576" i="64"/>
  <c r="AM578" i="64"/>
  <c r="AM580" i="64"/>
  <c r="AM582" i="64"/>
  <c r="AM584" i="64"/>
  <c r="AM586" i="64"/>
  <c r="AM588" i="64"/>
  <c r="AM590" i="64"/>
  <c r="AM592" i="64"/>
  <c r="AM594" i="64"/>
  <c r="AM596" i="64"/>
  <c r="AM599" i="64"/>
  <c r="AM601" i="64"/>
  <c r="AM603" i="64"/>
  <c r="AM605" i="64"/>
  <c r="AM607" i="64"/>
  <c r="AM609" i="64"/>
  <c r="AM611" i="64"/>
  <c r="AM613" i="64"/>
  <c r="AM615" i="64"/>
  <c r="AM617" i="64"/>
  <c r="AM619" i="64"/>
  <c r="AM625" i="64"/>
  <c r="AM627" i="64"/>
  <c r="AM631" i="64"/>
  <c r="AM635" i="64"/>
  <c r="AM637" i="64"/>
  <c r="AM639" i="64"/>
  <c r="AM642" i="64"/>
  <c r="AM644" i="64"/>
  <c r="AM646" i="64"/>
  <c r="AM648" i="64"/>
  <c r="AM650" i="64"/>
  <c r="AM652" i="64"/>
  <c r="AM654" i="64"/>
  <c r="AM656" i="64"/>
  <c r="AM658" i="64"/>
  <c r="AM1873" i="64"/>
  <c r="AM1875" i="64"/>
  <c r="AM1877" i="64"/>
  <c r="AM1879" i="64"/>
  <c r="AM1881" i="64"/>
  <c r="AM1883" i="64"/>
  <c r="AM1885" i="64"/>
  <c r="AM1887" i="64"/>
  <c r="AM1889" i="64"/>
  <c r="AM1891" i="64"/>
  <c r="AM1893" i="64"/>
  <c r="AM1895" i="64"/>
  <c r="AM1897" i="64"/>
  <c r="AM1899" i="64"/>
  <c r="AM1901" i="64"/>
  <c r="AM1903" i="64"/>
  <c r="AM1908" i="64"/>
  <c r="AM1910" i="64"/>
  <c r="AM1912" i="64"/>
  <c r="AM1920" i="64"/>
  <c r="AM1922" i="64"/>
  <c r="AM1924" i="64"/>
  <c r="AM1926" i="64"/>
  <c r="AM1928" i="64"/>
  <c r="AM1930" i="64"/>
  <c r="AM1932" i="64"/>
  <c r="AM1936" i="64"/>
  <c r="AM1938" i="64"/>
  <c r="AM1940" i="64"/>
  <c r="AM1942" i="64"/>
  <c r="AM1944" i="64"/>
  <c r="AM1946" i="64"/>
  <c r="AM1948" i="64"/>
  <c r="AM1950" i="64"/>
  <c r="AM1952" i="64"/>
  <c r="AM1954" i="64"/>
  <c r="AM1959" i="64"/>
  <c r="AM1961" i="64"/>
  <c r="AM1963" i="64"/>
  <c r="AM1965" i="64"/>
  <c r="AM1967" i="64"/>
  <c r="AM1972" i="64"/>
  <c r="AM1977" i="64"/>
  <c r="AM1979" i="64"/>
  <c r="AM1984" i="64"/>
  <c r="AM1989" i="64"/>
  <c r="AM1991" i="64"/>
  <c r="AM957" i="64"/>
  <c r="AM1015" i="64"/>
  <c r="AM1017" i="64"/>
  <c r="AM466" i="64"/>
  <c r="AM773" i="64"/>
  <c r="AM775" i="64"/>
  <c r="AM777" i="64"/>
  <c r="AM779" i="64"/>
  <c r="AM781" i="64"/>
  <c r="AM783" i="64"/>
  <c r="AM153" i="64"/>
  <c r="AM159" i="64"/>
  <c r="AM161" i="64"/>
  <c r="AM179" i="64"/>
  <c r="AM181" i="64"/>
  <c r="AM183" i="64"/>
  <c r="AM344" i="64"/>
  <c r="AM346" i="64"/>
  <c r="AM597" i="64"/>
  <c r="AM622" i="64"/>
  <c r="AM624" i="64"/>
  <c r="AM629" i="64"/>
  <c r="AM633" i="64"/>
  <c r="AM793" i="64"/>
  <c r="AM795" i="64"/>
  <c r="AM797" i="64"/>
  <c r="AM799" i="64"/>
  <c r="AM869" i="64"/>
  <c r="AM871" i="64"/>
  <c r="AM873" i="64"/>
  <c r="AM875" i="64"/>
  <c r="AM877" i="64"/>
  <c r="AM879" i="64"/>
  <c r="AM881" i="64"/>
  <c r="AM897" i="64"/>
  <c r="AM899" i="64"/>
  <c r="AM901" i="64"/>
  <c r="AM903" i="64"/>
  <c r="AM905" i="64"/>
  <c r="AM907" i="64"/>
  <c r="AM919" i="64"/>
  <c r="AM921" i="64"/>
  <c r="AM923" i="64"/>
  <c r="AM925" i="64"/>
  <c r="AM927" i="64"/>
  <c r="AM929" i="64"/>
  <c r="AM931" i="64"/>
  <c r="AM933" i="64"/>
  <c r="AM952" i="64"/>
  <c r="AM954" i="64"/>
  <c r="AM968" i="64"/>
  <c r="AM975" i="64"/>
  <c r="AM1018" i="64"/>
  <c r="AM1022" i="64"/>
  <c r="AM1024" i="64"/>
  <c r="AM1026" i="64"/>
  <c r="AM1028" i="64"/>
  <c r="AM1030" i="64"/>
  <c r="AM1038" i="64"/>
  <c r="AM1042" i="64"/>
  <c r="AM1044" i="64"/>
  <c r="AM1046" i="64"/>
  <c r="AM1062" i="64"/>
  <c r="AM1069" i="64"/>
  <c r="AM1072" i="64"/>
  <c r="AM1077" i="64"/>
  <c r="AM1079" i="64"/>
  <c r="AM1085" i="64"/>
  <c r="AM1103" i="64"/>
  <c r="AM1105" i="64"/>
  <c r="AM1305" i="64"/>
  <c r="AM1307" i="64"/>
  <c r="AM1415" i="64"/>
  <c r="AM1496" i="64"/>
  <c r="AM1498" i="64"/>
  <c r="AM1503" i="64"/>
  <c r="AM1538" i="64"/>
  <c r="AM1540" i="64"/>
  <c r="AM1570" i="64"/>
  <c r="AM1604" i="64"/>
  <c r="AM1606" i="64"/>
  <c r="AM1608" i="64"/>
  <c r="AM1623" i="64"/>
  <c r="AM1645" i="64"/>
  <c r="AM1647" i="64"/>
  <c r="AM1673" i="64"/>
  <c r="AM1675" i="64"/>
  <c r="AM1697" i="64"/>
  <c r="AM1699" i="64"/>
  <c r="AM1804" i="64"/>
  <c r="AM1843" i="64"/>
  <c r="AM1857" i="64"/>
  <c r="AM1859" i="64"/>
  <c r="AM1865" i="64"/>
  <c r="AM1867" i="64"/>
  <c r="AM1905" i="64"/>
  <c r="AM1907" i="64"/>
  <c r="AM1915" i="64"/>
  <c r="AM1917" i="64"/>
  <c r="AM1919" i="64"/>
  <c r="AM1934" i="64"/>
  <c r="AM1957" i="64"/>
  <c r="AM1968" i="64"/>
  <c r="AM1970" i="64"/>
  <c r="AM1975" i="64"/>
  <c r="AM1980" i="64"/>
  <c r="AM1982" i="64"/>
  <c r="AM1987" i="64"/>
  <c r="AM1992" i="64"/>
  <c r="AM660" i="64"/>
  <c r="AM662" i="64"/>
  <c r="AM664" i="64"/>
  <c r="AM666" i="64"/>
  <c r="AM668" i="64"/>
  <c r="AM670" i="64"/>
  <c r="AM672" i="64"/>
  <c r="AM674" i="64"/>
  <c r="AM676" i="64"/>
  <c r="AM678" i="64"/>
  <c r="AM680" i="64"/>
  <c r="AM682" i="64"/>
  <c r="AM684" i="64"/>
  <c r="AM686" i="64"/>
  <c r="AM688" i="64"/>
  <c r="AM690" i="64"/>
  <c r="AM692" i="64"/>
  <c r="AM694" i="64"/>
  <c r="AM696" i="64"/>
  <c r="AM698" i="64"/>
  <c r="AM700" i="64"/>
  <c r="AM702" i="64"/>
  <c r="AM704" i="64"/>
  <c r="AM706" i="64"/>
  <c r="AM708" i="64"/>
  <c r="AM710" i="64"/>
  <c r="AM712" i="64"/>
  <c r="AM714" i="64"/>
  <c r="AM716" i="64"/>
  <c r="AM718" i="64"/>
  <c r="AM720" i="64"/>
  <c r="AM722" i="64"/>
  <c r="AM724" i="64"/>
  <c r="AM726" i="64"/>
  <c r="AM728" i="64"/>
  <c r="AM730" i="64"/>
  <c r="AM732" i="64"/>
  <c r="AM734" i="64"/>
  <c r="AM736" i="64"/>
  <c r="AM738" i="64"/>
  <c r="AM740" i="64"/>
  <c r="AM742" i="64"/>
  <c r="AM744" i="64"/>
  <c r="AM746" i="64"/>
  <c r="AM748" i="64"/>
  <c r="AM750" i="64"/>
  <c r="AM752" i="64"/>
  <c r="AM754" i="64"/>
  <c r="AM756" i="64"/>
  <c r="AM758" i="64"/>
  <c r="AM760" i="64"/>
  <c r="AM762" i="64"/>
  <c r="AM764" i="64"/>
  <c r="AM766" i="64"/>
  <c r="AM768" i="64"/>
  <c r="AM770" i="64"/>
  <c r="AM784" i="64"/>
  <c r="AM786" i="64"/>
  <c r="AM788" i="64"/>
  <c r="AM790" i="64"/>
  <c r="AM792" i="64"/>
  <c r="AM801" i="64"/>
  <c r="AM803" i="64"/>
  <c r="AM805" i="64"/>
  <c r="AM807" i="64"/>
  <c r="AM809" i="64"/>
  <c r="AM811" i="64"/>
  <c r="AM813" i="64"/>
  <c r="AM815" i="64"/>
  <c r="AM817" i="64"/>
  <c r="AM819" i="64"/>
  <c r="AM821" i="64"/>
  <c r="AM823" i="64"/>
  <c r="AM825" i="64"/>
  <c r="AM827" i="64"/>
  <c r="AM829" i="64"/>
  <c r="AM831" i="64"/>
  <c r="AM833" i="64"/>
  <c r="AM835" i="64"/>
  <c r="AM837" i="64"/>
  <c r="AM839" i="64"/>
  <c r="AM841" i="64"/>
  <c r="AM843" i="64"/>
  <c r="AM845" i="64"/>
  <c r="AM847" i="64"/>
  <c r="AM849" i="64"/>
  <c r="AM851" i="64"/>
  <c r="AM853" i="64"/>
  <c r="AM855" i="64"/>
  <c r="AM857" i="64"/>
  <c r="AM859" i="64"/>
  <c r="AM861" i="64"/>
  <c r="AM863" i="64"/>
  <c r="AM865" i="64"/>
  <c r="AM867" i="64"/>
  <c r="AM883" i="64"/>
  <c r="AM885" i="64"/>
  <c r="AM887" i="64"/>
  <c r="AM889" i="64"/>
  <c r="AM891" i="64"/>
  <c r="AM893" i="64"/>
  <c r="AM895" i="64"/>
  <c r="AM909" i="64"/>
  <c r="AM911" i="64"/>
  <c r="AM913" i="64"/>
  <c r="AM915" i="64"/>
  <c r="AM917" i="64"/>
  <c r="AM936" i="64"/>
  <c r="AM938" i="64"/>
  <c r="AM940" i="64"/>
  <c r="AM942" i="64"/>
  <c r="AM944" i="64"/>
  <c r="AM946" i="64"/>
  <c r="AM948" i="64"/>
  <c r="AM950" i="64"/>
  <c r="AM955" i="64"/>
  <c r="AM961" i="64"/>
  <c r="AM963" i="64"/>
  <c r="AM965" i="64"/>
  <c r="AM967" i="64"/>
  <c r="AM970" i="64"/>
  <c r="AM972" i="64"/>
  <c r="AM976" i="64"/>
  <c r="AM978" i="64"/>
  <c r="AM980" i="64"/>
  <c r="AM982" i="64"/>
  <c r="AM984" i="64"/>
  <c r="AM986" i="64"/>
  <c r="AM988" i="64"/>
  <c r="AM990" i="64"/>
  <c r="AM993" i="64"/>
  <c r="AM995" i="64"/>
  <c r="AM997" i="64"/>
  <c r="AM999" i="64"/>
  <c r="AM1001" i="64"/>
  <c r="AM1003" i="64"/>
  <c r="AM1005" i="64"/>
  <c r="AM1007" i="64"/>
  <c r="AM1009" i="64"/>
  <c r="AM1011" i="64"/>
  <c r="AM1013" i="64"/>
  <c r="AM1020" i="64"/>
  <c r="AM1031" i="64"/>
  <c r="AM1033" i="64"/>
  <c r="AM1035" i="64"/>
  <c r="AM1039" i="64"/>
  <c r="AM1047" i="64"/>
  <c r="AM1049" i="64"/>
  <c r="AM1051" i="64"/>
  <c r="AM1054" i="64"/>
  <c r="AM1056" i="64"/>
  <c r="AM1058" i="64"/>
  <c r="AM1060" i="64"/>
  <c r="AM1064" i="64"/>
  <c r="AM1066" i="64"/>
  <c r="AM1068" i="64"/>
  <c r="AM1073" i="64"/>
  <c r="AM1075" i="64"/>
  <c r="AM1081" i="64"/>
  <c r="AM1083" i="64"/>
  <c r="AM1087" i="64"/>
  <c r="AM1089" i="64"/>
  <c r="AM1091" i="64"/>
  <c r="AM1093" i="64"/>
  <c r="AM1095" i="64"/>
  <c r="AM1097" i="64"/>
  <c r="AM1099" i="64"/>
  <c r="AM1102" i="64"/>
  <c r="AM1107" i="64"/>
  <c r="AM1109" i="64"/>
  <c r="AM1111" i="64"/>
  <c r="AM1113" i="64"/>
  <c r="AM1115" i="64"/>
  <c r="AM1117" i="64"/>
  <c r="AM1119" i="64"/>
  <c r="AM1121" i="64"/>
  <c r="AM1123" i="64"/>
  <c r="AM1125" i="64"/>
  <c r="AM1127" i="64"/>
  <c r="AM1129" i="64"/>
  <c r="AM1131" i="64"/>
  <c r="AM1133" i="64"/>
  <c r="AM1135" i="64"/>
  <c r="AM1137" i="64"/>
  <c r="AM1139" i="64"/>
  <c r="AM1141" i="64"/>
  <c r="AM1143" i="64"/>
  <c r="AM1145" i="64"/>
  <c r="AM1147" i="64"/>
  <c r="AM1149" i="64"/>
  <c r="AM1151" i="64"/>
  <c r="AM1153" i="64"/>
  <c r="AM1155" i="64"/>
  <c r="AM1157" i="64"/>
  <c r="AM1159" i="64"/>
  <c r="AM1161" i="64"/>
  <c r="AM1163" i="64"/>
  <c r="AM1165" i="64"/>
  <c r="AM1167" i="64"/>
  <c r="AM1169" i="64"/>
  <c r="AM1171" i="64"/>
  <c r="AM1173" i="64"/>
  <c r="AM1175" i="64"/>
  <c r="AM1177" i="64"/>
  <c r="AM1179" i="64"/>
  <c r="AM1181" i="64"/>
  <c r="AM1183" i="64"/>
  <c r="AM1185" i="64"/>
  <c r="AM1187" i="64"/>
  <c r="AM1189" i="64"/>
  <c r="AM1191" i="64"/>
  <c r="AM1193" i="64"/>
  <c r="AM1195" i="64"/>
  <c r="AM1197" i="64"/>
  <c r="AM1199" i="64"/>
  <c r="AM1201" i="64"/>
  <c r="AM1203" i="64"/>
  <c r="AM1205" i="64"/>
  <c r="AM1207" i="64"/>
  <c r="AM1209" i="64"/>
  <c r="AM1219" i="64"/>
  <c r="AM1212" i="64"/>
  <c r="AM1214" i="64"/>
  <c r="AM1216" i="64"/>
  <c r="AM1218" i="64"/>
  <c r="AM1221" i="64"/>
  <c r="AM1223" i="64"/>
  <c r="AM1225" i="64"/>
  <c r="AM1227" i="64"/>
  <c r="AM1229" i="64"/>
  <c r="AM1231" i="64"/>
  <c r="AM1233" i="64"/>
  <c r="AM1235" i="64"/>
  <c r="AM1237" i="64"/>
  <c r="AM1239" i="64"/>
  <c r="AM1241" i="64"/>
  <c r="AM1243" i="64"/>
  <c r="AM1245" i="64"/>
  <c r="AM1247" i="64"/>
  <c r="AM1249" i="64"/>
  <c r="AM1251" i="64"/>
  <c r="AM1253" i="64"/>
  <c r="AM1255" i="64"/>
  <c r="AM1257" i="64"/>
  <c r="AM1259" i="64"/>
  <c r="AM1261" i="64"/>
  <c r="AM1263" i="64"/>
  <c r="AM1265" i="64"/>
  <c r="AM1267" i="64"/>
  <c r="AM1269" i="64"/>
  <c r="AM1271" i="64"/>
  <c r="AM1273" i="64"/>
  <c r="AM1275" i="64"/>
  <c r="AM1277" i="64"/>
  <c r="AM1279" i="64"/>
  <c r="AM1281" i="64"/>
  <c r="AM1283" i="64"/>
  <c r="AM1285" i="64"/>
  <c r="AM1287" i="64"/>
  <c r="AM1289" i="64"/>
  <c r="AM1291" i="64"/>
  <c r="AM1293" i="64"/>
  <c r="AM1295" i="64"/>
  <c r="AM1297" i="64"/>
  <c r="AM1299" i="64"/>
  <c r="AM1301" i="64"/>
  <c r="AM1303" i="64"/>
  <c r="AM1309" i="64"/>
  <c r="AM1311" i="64"/>
  <c r="AM1313" i="64"/>
  <c r="AM1315" i="64"/>
  <c r="AM1317" i="64"/>
  <c r="AM1319" i="64"/>
  <c r="AM1321" i="64"/>
  <c r="AM1323" i="64"/>
  <c r="AM1325" i="64"/>
  <c r="AM1327" i="64"/>
  <c r="AM1329" i="64"/>
  <c r="AM1331" i="64"/>
  <c r="AM1333" i="64"/>
  <c r="AM1335" i="64"/>
  <c r="AM1337" i="64"/>
  <c r="AM1339" i="64"/>
  <c r="AM1341" i="64"/>
  <c r="AM1343" i="64"/>
  <c r="AM1345" i="64"/>
  <c r="AM1347" i="64"/>
  <c r="AM1349" i="64"/>
  <c r="AM1351" i="64"/>
  <c r="AM1353" i="64"/>
  <c r="AM1355" i="64"/>
  <c r="AM1357" i="64"/>
  <c r="AM1359" i="64"/>
  <c r="AM1361" i="64"/>
  <c r="AM1363" i="64"/>
  <c r="AM1365" i="64"/>
  <c r="AM1367" i="64"/>
  <c r="AM1369" i="64"/>
  <c r="AM1371" i="64"/>
  <c r="AM1373" i="64"/>
  <c r="AM1375" i="64"/>
  <c r="AM1377" i="64"/>
  <c r="AM1379" i="64"/>
  <c r="AM1381" i="64"/>
  <c r="AM1383" i="64"/>
  <c r="AM1385" i="64"/>
  <c r="AM1387" i="64"/>
  <c r="AM1389" i="64"/>
  <c r="AM1391" i="64"/>
  <c r="AM1393" i="64"/>
  <c r="AM1395" i="64"/>
  <c r="AM1397" i="64"/>
  <c r="AM1399" i="64"/>
  <c r="AM1401" i="64"/>
  <c r="AM1403" i="64"/>
  <c r="AM1405" i="64"/>
  <c r="AM1407" i="64"/>
  <c r="AM1409" i="64"/>
  <c r="AM1411" i="64"/>
  <c r="AM1413" i="64"/>
  <c r="AM1418" i="64"/>
  <c r="AM1420" i="64"/>
  <c r="AM1422" i="64"/>
  <c r="AM1424" i="64"/>
  <c r="AM1426" i="64"/>
  <c r="AM1428" i="64"/>
  <c r="AM1430" i="64"/>
  <c r="AM1432" i="64"/>
  <c r="AM1434" i="64"/>
  <c r="AM1436" i="64"/>
  <c r="AM1438" i="64"/>
  <c r="AM1440" i="64"/>
  <c r="AM1442" i="64"/>
  <c r="AM1444" i="64"/>
  <c r="AM1446" i="64"/>
  <c r="AM1448" i="64"/>
  <c r="AM1450" i="64"/>
  <c r="AM1452" i="64"/>
  <c r="AM1454" i="64"/>
  <c r="AM1456" i="64"/>
  <c r="AM1458" i="64"/>
  <c r="AM1460" i="64"/>
  <c r="AM1462" i="64"/>
  <c r="AM1464" i="64"/>
  <c r="AM1466" i="64"/>
  <c r="AM1468" i="64"/>
  <c r="AM1470" i="64"/>
  <c r="AM1472" i="64"/>
  <c r="AM1474" i="64"/>
  <c r="AM1476" i="64"/>
  <c r="AM1478" i="64"/>
  <c r="AM1480" i="64"/>
  <c r="AM1482" i="64"/>
  <c r="AM1484" i="64"/>
  <c r="AM1486" i="64"/>
  <c r="AM1488" i="64"/>
  <c r="AM1490" i="64"/>
  <c r="AM1492" i="64"/>
  <c r="AM1494" i="64"/>
  <c r="AM1499" i="64"/>
  <c r="AM1501" i="64"/>
  <c r="AM1506" i="64"/>
  <c r="AM1508" i="64"/>
  <c r="AM1510" i="64"/>
  <c r="AM1512" i="64"/>
  <c r="AM1514" i="64"/>
  <c r="AM1516" i="64"/>
  <c r="AM1518" i="64"/>
  <c r="AM1520" i="64"/>
  <c r="AM1522" i="64"/>
  <c r="AM1524" i="64"/>
  <c r="AM1526" i="64"/>
  <c r="AM1528" i="64"/>
  <c r="AM1530" i="64"/>
  <c r="AM1532" i="64"/>
  <c r="AM1534" i="64"/>
  <c r="AM1536" i="64"/>
  <c r="AM1541" i="64"/>
  <c r="AM1543" i="64"/>
  <c r="AM1545" i="64"/>
  <c r="AM1547" i="64"/>
  <c r="AM1549" i="64"/>
  <c r="AM1551" i="64"/>
  <c r="AM1554" i="64"/>
  <c r="AM1556" i="64"/>
  <c r="AM1558" i="64"/>
  <c r="AM1560" i="64"/>
  <c r="AM1562" i="64"/>
  <c r="AM1564" i="64"/>
  <c r="AM1566" i="64"/>
  <c r="AM1568" i="64"/>
  <c r="AM1571" i="64"/>
  <c r="AM1573" i="64"/>
  <c r="AM1575" i="64"/>
  <c r="AM1577" i="64"/>
  <c r="AM1579" i="64"/>
  <c r="AM1581" i="64"/>
  <c r="AM1584" i="64"/>
  <c r="AM1586" i="64"/>
  <c r="AM1588" i="64"/>
  <c r="AM1590" i="64"/>
  <c r="AM1592" i="64"/>
  <c r="AM1594" i="64"/>
  <c r="AM1596" i="64"/>
  <c r="AM1598" i="64"/>
  <c r="AM1600" i="64"/>
  <c r="AM1602" i="64"/>
  <c r="AM1609" i="64"/>
  <c r="AM1611" i="64"/>
  <c r="AM1613" i="64"/>
  <c r="AM1615" i="64"/>
  <c r="AM1617" i="64"/>
  <c r="AM1619" i="64"/>
  <c r="AM1621" i="64"/>
  <c r="AM1625" i="64"/>
  <c r="AM1627" i="64"/>
  <c r="AM1629" i="64"/>
  <c r="AM1631" i="64"/>
  <c r="AM1633" i="64"/>
  <c r="AM1635" i="64"/>
  <c r="AM1637" i="64"/>
  <c r="AM1639" i="64"/>
  <c r="AM1641" i="64"/>
  <c r="AM1643" i="64"/>
  <c r="AM1649" i="64"/>
  <c r="AM1651" i="64"/>
  <c r="AM1653" i="64"/>
  <c r="AM1655" i="64"/>
  <c r="AM1657" i="64"/>
  <c r="AM1659" i="64"/>
  <c r="AM1661" i="64"/>
  <c r="AM1663" i="64"/>
  <c r="AM1665" i="64"/>
  <c r="AM1667" i="64"/>
  <c r="AM1669" i="64"/>
  <c r="AM1671" i="64"/>
  <c r="AM1677" i="64"/>
  <c r="AM1679" i="64"/>
  <c r="AM1681" i="64"/>
  <c r="AM1683" i="64"/>
  <c r="AM1685" i="64"/>
  <c r="AM1687" i="64"/>
  <c r="AM1689" i="64"/>
  <c r="AM1691" i="64"/>
  <c r="AM1693" i="64"/>
  <c r="AM1695" i="64"/>
  <c r="AM1701" i="64"/>
  <c r="AM1703" i="64"/>
  <c r="AM1705" i="64"/>
  <c r="AM1707" i="64"/>
  <c r="AM1709" i="64"/>
  <c r="AM1711" i="64"/>
  <c r="AM1713" i="64"/>
  <c r="AM1715" i="64"/>
  <c r="AM1717" i="64"/>
  <c r="AM1719" i="64"/>
  <c r="AM1721" i="64"/>
  <c r="AM1723" i="64"/>
  <c r="AM1725" i="64"/>
  <c r="AM1727" i="64"/>
  <c r="AM1729" i="64"/>
  <c r="AM1731" i="64"/>
  <c r="AM1733" i="64"/>
  <c r="AM1735" i="64"/>
  <c r="AM1737" i="64"/>
  <c r="AM1739" i="64"/>
  <c r="AM1741" i="64"/>
  <c r="AM1743" i="64"/>
  <c r="AM1745" i="64"/>
  <c r="AM1747" i="64"/>
  <c r="AM1749" i="64"/>
  <c r="AM1751" i="64"/>
  <c r="AM1753" i="64"/>
  <c r="AM1755" i="64"/>
  <c r="AM1757" i="64"/>
  <c r="AM1759" i="64"/>
  <c r="AM1761" i="64"/>
  <c r="AM1763" i="64"/>
  <c r="AM1765" i="64"/>
  <c r="AM1767" i="64"/>
  <c r="AM1769" i="64"/>
  <c r="AM1771" i="64"/>
  <c r="AM1773" i="64"/>
  <c r="AM1775" i="64"/>
  <c r="AM1777" i="64"/>
  <c r="AM1779" i="64"/>
  <c r="AM1781" i="64"/>
  <c r="AM1783" i="64"/>
  <c r="AM1785" i="64"/>
  <c r="AM1787" i="64"/>
  <c r="AM1789" i="64"/>
  <c r="AM1792" i="64"/>
  <c r="AM1794" i="64"/>
  <c r="AM1796" i="64"/>
  <c r="AM1798" i="64"/>
  <c r="AM1800" i="64"/>
  <c r="AM1802" i="64"/>
  <c r="AM1805" i="64"/>
  <c r="AM1807" i="64"/>
  <c r="AM1809" i="64"/>
  <c r="AM1811" i="64"/>
  <c r="AM1813" i="64"/>
  <c r="AM1815" i="64"/>
  <c r="AM1817" i="64"/>
  <c r="AM1819" i="64"/>
  <c r="AM1821" i="64"/>
  <c r="AM1823" i="64"/>
  <c r="AM1825" i="64"/>
  <c r="AM1827" i="64"/>
  <c r="AM1829" i="64"/>
  <c r="AM1831" i="64"/>
  <c r="AM1833" i="64"/>
  <c r="AM1835" i="64"/>
  <c r="AM1837" i="64"/>
  <c r="AM1839" i="64"/>
  <c r="AM1841" i="64"/>
  <c r="AM1845" i="64"/>
  <c r="AM1847" i="64"/>
  <c r="AM1849" i="64"/>
  <c r="AM1851" i="64"/>
  <c r="AM1853" i="64"/>
  <c r="AM1855" i="64"/>
  <c r="AM1861" i="64"/>
  <c r="AM1863" i="64"/>
  <c r="AM1870" i="64"/>
  <c r="AM1872" i="64"/>
  <c r="AM1874" i="64"/>
  <c r="AM1876" i="64"/>
  <c r="AM1878" i="64"/>
  <c r="AM1880" i="64"/>
  <c r="AM1882" i="64"/>
  <c r="AM1884" i="64"/>
  <c r="AM1886" i="64"/>
  <c r="AM1888" i="64"/>
  <c r="AM1890" i="64"/>
  <c r="AM1892" i="64"/>
  <c r="AM1894" i="64"/>
  <c r="AM1896" i="64"/>
  <c r="AM1898" i="64"/>
  <c r="AM1900" i="64"/>
  <c r="AM1902" i="64"/>
  <c r="AM1904" i="64"/>
  <c r="AM1909" i="64"/>
  <c r="AM1911" i="64"/>
  <c r="AM1913" i="64"/>
  <c r="AM1921" i="64"/>
  <c r="AM1923" i="64"/>
  <c r="AM1925" i="64"/>
  <c r="AM1927" i="64"/>
  <c r="AM1929" i="64"/>
  <c r="AM1931" i="64"/>
  <c r="AM1933" i="64"/>
  <c r="AM1937" i="64"/>
  <c r="AM1939" i="64"/>
  <c r="AM1941" i="64"/>
  <c r="AM1943" i="64"/>
  <c r="AM1945" i="64"/>
  <c r="AM1947" i="64"/>
  <c r="AM1949" i="64"/>
  <c r="AM1951" i="64"/>
  <c r="AM1953" i="64"/>
  <c r="AM1955" i="64"/>
  <c r="AM1960" i="64"/>
  <c r="AM1962" i="64"/>
  <c r="AM1964" i="64"/>
  <c r="AM1966" i="64"/>
  <c r="AM1971" i="64"/>
  <c r="AM1973" i="64"/>
  <c r="AM1978" i="64"/>
  <c r="AM1983" i="64"/>
  <c r="AM1985" i="64"/>
  <c r="AM1990" i="64"/>
  <c r="AM956" i="64"/>
  <c r="AM958" i="64"/>
  <c r="AM1016" i="64"/>
  <c r="AM464" i="64"/>
  <c r="AM772" i="64"/>
  <c r="AM774" i="64"/>
  <c r="AM776" i="64"/>
  <c r="AM778" i="64"/>
  <c r="AM780" i="64"/>
  <c r="AM782" i="64"/>
  <c r="AM152" i="64"/>
  <c r="AM158" i="64"/>
  <c r="AM160" i="64"/>
  <c r="AM170" i="64"/>
  <c r="AM180" i="64"/>
  <c r="AM182" i="64"/>
  <c r="AM184" i="64"/>
  <c r="AM345" i="64"/>
  <c r="AM498" i="64"/>
  <c r="AM620" i="64"/>
  <c r="AM623" i="64"/>
  <c r="AM628" i="64"/>
  <c r="AM632" i="64"/>
  <c r="AM640" i="64"/>
  <c r="AM794" i="64"/>
  <c r="AM796" i="64"/>
  <c r="AM798" i="64"/>
  <c r="AM868" i="64"/>
  <c r="AM870" i="64"/>
  <c r="AM872" i="64"/>
  <c r="AM874" i="64"/>
  <c r="AM876" i="64"/>
  <c r="AM878" i="64"/>
  <c r="AM880" i="64"/>
  <c r="AM896" i="64"/>
  <c r="AM898" i="64"/>
  <c r="AM900" i="64"/>
  <c r="AM902" i="64"/>
  <c r="AM904" i="64"/>
  <c r="AM906" i="64"/>
  <c r="AM918" i="64"/>
  <c r="AM920" i="64"/>
  <c r="AM922" i="64"/>
  <c r="AM924" i="64"/>
  <c r="AM926" i="64"/>
  <c r="AM928" i="64"/>
  <c r="AM930" i="64"/>
  <c r="AM932" i="64"/>
  <c r="AM934" i="64"/>
  <c r="AM953" i="64"/>
  <c r="AM959" i="64"/>
  <c r="AM974" i="64"/>
  <c r="AM992" i="64"/>
  <c r="AM1019" i="64"/>
  <c r="AM1023" i="64"/>
  <c r="AM1025" i="64"/>
  <c r="AM1027" i="64"/>
  <c r="AM1029" i="64"/>
  <c r="AM1037" i="64"/>
  <c r="AM1041" i="64"/>
  <c r="AM1043" i="64"/>
  <c r="AM1045" i="64"/>
  <c r="AM1053" i="64"/>
  <c r="AM1063" i="64"/>
  <c r="AM1070" i="64"/>
  <c r="AM1076" i="64"/>
  <c r="AM1078" i="64"/>
  <c r="AM1084" i="64"/>
  <c r="AM1101" i="64"/>
  <c r="AM1104" i="64"/>
  <c r="AM1304" i="64"/>
  <c r="AM1306" i="64"/>
  <c r="AM1414" i="64"/>
  <c r="AM1416" i="64"/>
  <c r="AM1497" i="64"/>
  <c r="AM1502" i="64"/>
  <c r="AM1504" i="64"/>
  <c r="AM1539" i="64"/>
  <c r="AM1552" i="64"/>
  <c r="AM1582" i="64"/>
  <c r="AM1605" i="64"/>
  <c r="AM1607" i="64"/>
  <c r="AM1622" i="64"/>
  <c r="AM1644" i="64"/>
  <c r="AM1646" i="64"/>
  <c r="AM1672" i="64"/>
  <c r="AM1674" i="64"/>
  <c r="AM1696" i="64"/>
  <c r="AM1698" i="64"/>
  <c r="AM1790" i="64"/>
  <c r="AM1842" i="64"/>
  <c r="AM1856" i="64"/>
  <c r="AM1858" i="64"/>
  <c r="AM1864" i="64"/>
  <c r="AM1866" i="64"/>
  <c r="AM1868" i="64"/>
  <c r="AM1906" i="64"/>
  <c r="AM1914" i="64"/>
  <c r="AM1916" i="64"/>
  <c r="AM1918" i="64"/>
  <c r="AM1935" i="64"/>
  <c r="AM1956" i="64"/>
  <c r="AM1958" i="64"/>
  <c r="AM1969" i="64"/>
  <c r="AM1974" i="64"/>
  <c r="AM1976" i="64"/>
  <c r="AM1981" i="64"/>
  <c r="AM1986" i="64"/>
  <c r="AM1988" i="64"/>
  <c r="AM465" i="64"/>
  <c r="AF3" i="64"/>
  <c r="AM3" i="64" s="1"/>
  <c r="AK783" i="64"/>
  <c r="AK782" i="64"/>
  <c r="AK781" i="64"/>
  <c r="AK780" i="64"/>
  <c r="AK779" i="64"/>
  <c r="AK778" i="64"/>
  <c r="AK777" i="64"/>
  <c r="AK776" i="64"/>
  <c r="AK775" i="64"/>
  <c r="AK774" i="64"/>
  <c r="AK773" i="64"/>
  <c r="AK772" i="64"/>
  <c r="AK466" i="64"/>
  <c r="AK465" i="64"/>
  <c r="AK464" i="64"/>
  <c r="AK1017" i="64"/>
  <c r="AK1016" i="64"/>
  <c r="AK1015" i="64"/>
  <c r="AK958" i="64"/>
  <c r="AK957" i="64"/>
  <c r="AK956" i="64"/>
  <c r="AK1992" i="64"/>
  <c r="AK1991" i="64"/>
  <c r="AK1990" i="64"/>
  <c r="AK1989" i="64"/>
  <c r="AK1988" i="64"/>
  <c r="AK1987" i="64"/>
  <c r="AK1986" i="64"/>
  <c r="AK1985" i="64"/>
  <c r="AK1984" i="64"/>
  <c r="AK1983" i="64"/>
  <c r="AK1982" i="64"/>
  <c r="AK1981" i="64"/>
  <c r="AK1980" i="64"/>
  <c r="AK1979" i="64"/>
  <c r="AK1978" i="64"/>
  <c r="AK1977" i="64"/>
  <c r="AK1976" i="64"/>
  <c r="AK1975" i="64"/>
  <c r="AK1974" i="64"/>
  <c r="AK1973" i="64"/>
  <c r="AK1972" i="64"/>
  <c r="AK1971" i="64"/>
  <c r="AK1970" i="64"/>
  <c r="AK1969" i="64"/>
  <c r="AK1968" i="64"/>
  <c r="AK1967" i="64"/>
  <c r="AK1966" i="64"/>
  <c r="AK1965" i="64"/>
  <c r="AK1964" i="64"/>
  <c r="AK1963" i="64"/>
  <c r="AK1962" i="64"/>
  <c r="AK1961" i="64"/>
  <c r="AK1960" i="64"/>
  <c r="AK1959" i="64"/>
  <c r="AK1958" i="64"/>
  <c r="AK1957" i="64"/>
  <c r="AK1956" i="64"/>
  <c r="AK1955" i="64"/>
  <c r="AK1954" i="64"/>
  <c r="AK1953" i="64"/>
  <c r="AK1952" i="64"/>
  <c r="AK1951" i="64"/>
  <c r="AK1934" i="64"/>
  <c r="AK1935" i="64"/>
  <c r="AK1950" i="64"/>
  <c r="AK1949" i="64"/>
  <c r="AK1948" i="64"/>
  <c r="AK1947" i="64"/>
  <c r="AK1946" i="64"/>
  <c r="AK1945" i="64"/>
  <c r="AK1944" i="64"/>
  <c r="AK1943" i="64"/>
  <c r="AK1942" i="64"/>
  <c r="AK1941" i="64"/>
  <c r="AK1940" i="64"/>
  <c r="AK1939" i="64"/>
  <c r="AK1938" i="64"/>
  <c r="AK1937" i="64"/>
  <c r="AK1936" i="64"/>
  <c r="AK1933" i="64"/>
  <c r="AK1932" i="64"/>
  <c r="AK1931" i="64"/>
  <c r="AK1930" i="64"/>
  <c r="AK1929" i="64"/>
  <c r="AK1928" i="64"/>
  <c r="AK1927" i="64"/>
  <c r="AK1926" i="64"/>
  <c r="AK1925" i="64"/>
  <c r="AK1924" i="64"/>
  <c r="AK1923" i="64"/>
  <c r="AK1922" i="64"/>
  <c r="AK1921" i="64"/>
  <c r="AK1920" i="64"/>
  <c r="AK1919" i="64"/>
  <c r="AK1918" i="64"/>
  <c r="AK1917" i="64"/>
  <c r="AK1916" i="64"/>
  <c r="AK1915" i="64"/>
  <c r="AK1914" i="64"/>
  <c r="AK1913" i="64"/>
  <c r="AK1912" i="64"/>
  <c r="AK1911" i="64"/>
  <c r="AK1910" i="64"/>
  <c r="AK1909" i="64"/>
  <c r="AK1908" i="64"/>
  <c r="AK1907" i="64"/>
  <c r="AK1906" i="64"/>
  <c r="AK1905" i="64"/>
  <c r="AK1904" i="64"/>
  <c r="AK1903" i="64"/>
  <c r="AK1902" i="64"/>
  <c r="AK1901" i="64"/>
  <c r="AK1900" i="64"/>
  <c r="AK1899" i="64"/>
  <c r="AK1898" i="64"/>
  <c r="AK1897" i="64"/>
  <c r="AK1896" i="64"/>
  <c r="AK1895" i="64"/>
  <c r="AK1894" i="64"/>
  <c r="AK1893" i="64"/>
  <c r="AK1892" i="64"/>
  <c r="AK1891" i="64"/>
  <c r="AK1890" i="64"/>
  <c r="AK1889" i="64"/>
  <c r="AK1888" i="64"/>
  <c r="AK1887" i="64"/>
  <c r="AK1886" i="64"/>
  <c r="AK1885" i="64"/>
  <c r="AK1884" i="64"/>
  <c r="AK1883" i="64"/>
  <c r="AK1882" i="64"/>
  <c r="AK1881" i="64"/>
  <c r="AK1880" i="64"/>
  <c r="AK1879" i="64"/>
  <c r="AK1878" i="64"/>
  <c r="AK1877" i="64"/>
  <c r="AK1876" i="64"/>
  <c r="AK1875" i="64"/>
  <c r="AK1874" i="64"/>
  <c r="AK1873" i="64"/>
  <c r="AK1872" i="64"/>
  <c r="AK1871" i="64"/>
  <c r="AK1870" i="64"/>
  <c r="AK1869" i="64"/>
  <c r="AK1868" i="64"/>
  <c r="AK1867" i="64"/>
  <c r="AK1866" i="64"/>
  <c r="AK1865" i="64"/>
  <c r="AK1864" i="64"/>
  <c r="AK1863" i="64"/>
  <c r="AK1862" i="64"/>
  <c r="AK1861" i="64"/>
  <c r="AK1860" i="64"/>
  <c r="AK1859" i="64"/>
  <c r="AK1858" i="64"/>
  <c r="AK1857" i="64"/>
  <c r="AK1856" i="64"/>
  <c r="AK1855" i="64"/>
  <c r="AK1854" i="64"/>
  <c r="AK1853" i="64"/>
  <c r="AK1852" i="64"/>
  <c r="AK1851" i="64"/>
  <c r="AK1850" i="64"/>
  <c r="AK1849" i="64"/>
  <c r="AK1848" i="64"/>
  <c r="AK1847" i="64"/>
  <c r="AK1846" i="64"/>
  <c r="AK1845" i="64"/>
  <c r="AK1844" i="64"/>
  <c r="AK1843" i="64"/>
  <c r="AK1842" i="64"/>
  <c r="AK1841" i="64"/>
  <c r="AK1840" i="64"/>
  <c r="AK1839" i="64"/>
  <c r="AK1838" i="64"/>
  <c r="AK1837" i="64"/>
  <c r="AK1836" i="64"/>
  <c r="AK1835" i="64"/>
  <c r="AK1834" i="64"/>
  <c r="AK1833" i="64"/>
  <c r="AK1832" i="64"/>
  <c r="AK1831" i="64"/>
  <c r="AK1830" i="64"/>
  <c r="AK1829" i="64"/>
  <c r="AK1828" i="64"/>
  <c r="AK1827" i="64"/>
  <c r="AK1826" i="64"/>
  <c r="AK1825" i="64"/>
  <c r="AK1824" i="64"/>
  <c r="AK1823" i="64"/>
  <c r="AK1822" i="64"/>
  <c r="AK1821" i="64"/>
  <c r="AK1820" i="64"/>
  <c r="AK1819" i="64"/>
  <c r="AK1818" i="64"/>
  <c r="AK1817" i="64"/>
  <c r="AK1816" i="64"/>
  <c r="AK1815" i="64"/>
  <c r="AK1814" i="64"/>
  <c r="AK1813" i="64"/>
  <c r="AK1812" i="64"/>
  <c r="AK1811" i="64"/>
  <c r="AK1810" i="64"/>
  <c r="AK1809" i="64"/>
  <c r="AK1808" i="64"/>
  <c r="AK1807" i="64"/>
  <c r="AK1806" i="64"/>
  <c r="AK1805" i="64"/>
  <c r="AK1804" i="64"/>
  <c r="AK1803" i="64"/>
  <c r="AK1802" i="64"/>
  <c r="AK1801" i="64"/>
  <c r="AK1800" i="64"/>
  <c r="AK1799" i="64"/>
  <c r="AK1798" i="64"/>
  <c r="AK1797" i="64"/>
  <c r="AK1796" i="64"/>
  <c r="AK1795" i="64"/>
  <c r="AK1794" i="64"/>
  <c r="AK1793" i="64"/>
  <c r="AK1792" i="64"/>
  <c r="AK1791" i="64"/>
  <c r="AK1790" i="64"/>
  <c r="AK1789" i="64"/>
  <c r="AK1788" i="64"/>
  <c r="AK1787" i="64"/>
  <c r="AK1786" i="64"/>
  <c r="AK1785" i="64"/>
  <c r="AK1784" i="64"/>
  <c r="AK1783" i="64"/>
  <c r="AK1782" i="64"/>
  <c r="AK1781" i="64"/>
  <c r="AK1780" i="64"/>
  <c r="AK1779" i="64"/>
  <c r="AK1778" i="64"/>
  <c r="AK1777" i="64"/>
  <c r="AK1776" i="64"/>
  <c r="AK1775" i="64"/>
  <c r="AK1774" i="64"/>
  <c r="AK1773" i="64"/>
  <c r="AK1772" i="64"/>
  <c r="AK1771" i="64"/>
  <c r="AK1770" i="64"/>
  <c r="AK1769" i="64"/>
  <c r="AK1768" i="64"/>
  <c r="AK1767" i="64"/>
  <c r="AK1766" i="64"/>
  <c r="AK1765" i="64"/>
  <c r="AK1764" i="64"/>
  <c r="AK1763" i="64"/>
  <c r="AK1762" i="64"/>
  <c r="AK1761" i="64"/>
  <c r="AK1760" i="64"/>
  <c r="AK1759" i="64"/>
  <c r="AK1758" i="64"/>
  <c r="AK1757" i="64"/>
  <c r="AK1756" i="64"/>
  <c r="AK1755" i="64"/>
  <c r="AK1754" i="64"/>
  <c r="AK1753" i="64"/>
  <c r="AK1752" i="64"/>
  <c r="AK1751" i="64"/>
  <c r="AK1750" i="64"/>
  <c r="AK1749" i="64"/>
  <c r="AK1748" i="64"/>
  <c r="AK1747" i="64"/>
  <c r="AK1746" i="64"/>
  <c r="AK1745" i="64"/>
  <c r="AK1744" i="64"/>
  <c r="AK1743" i="64"/>
  <c r="AK1742" i="64"/>
  <c r="AK1741" i="64"/>
  <c r="AK1740" i="64"/>
  <c r="AK1739" i="64"/>
  <c r="AK1738" i="64"/>
  <c r="AK1737" i="64"/>
  <c r="AK1736" i="64"/>
  <c r="AK1735" i="64"/>
  <c r="AK1734" i="64"/>
  <c r="AK1733" i="64"/>
  <c r="AK1732" i="64"/>
  <c r="AK1731" i="64"/>
  <c r="AK1730" i="64"/>
  <c r="AK1729" i="64"/>
  <c r="AK1728" i="64"/>
  <c r="AK1727" i="64"/>
  <c r="AK1726" i="64"/>
  <c r="AK1725" i="64"/>
  <c r="AK1724" i="64"/>
  <c r="AK1723" i="64"/>
  <c r="AK1722" i="64"/>
  <c r="AK1721" i="64"/>
  <c r="AK1720" i="64"/>
  <c r="AK1719" i="64"/>
  <c r="AK1718" i="64"/>
  <c r="AK1717" i="64"/>
  <c r="AK1716" i="64"/>
  <c r="AK1715" i="64"/>
  <c r="AK1714" i="64"/>
  <c r="AK1713" i="64"/>
  <c r="AK1712" i="64"/>
  <c r="AK1711" i="64"/>
  <c r="AK1710" i="64"/>
  <c r="AK1709" i="64"/>
  <c r="AK1708" i="64"/>
  <c r="AK1707" i="64"/>
  <c r="AK1706" i="64"/>
  <c r="AK1705" i="64"/>
  <c r="AK1704" i="64"/>
  <c r="AK1703" i="64"/>
  <c r="AK1702" i="64"/>
  <c r="AK1701" i="64"/>
  <c r="AK1700" i="64"/>
  <c r="AK1699" i="64"/>
  <c r="AK1698" i="64"/>
  <c r="AK1697" i="64"/>
  <c r="AK1696" i="64"/>
  <c r="AK1695" i="64"/>
  <c r="AK1694" i="64"/>
  <c r="AK1693" i="64"/>
  <c r="AK1692" i="64"/>
  <c r="AK1691" i="64"/>
  <c r="AK1690" i="64"/>
  <c r="AK1689" i="64"/>
  <c r="AK1688" i="64"/>
  <c r="AK1687" i="64"/>
  <c r="AK1686" i="64"/>
  <c r="AK1685" i="64"/>
  <c r="AK1684" i="64"/>
  <c r="AK1683" i="64"/>
  <c r="AK1682" i="64"/>
  <c r="AK1681" i="64"/>
  <c r="AK1680" i="64"/>
  <c r="AK1679" i="64"/>
  <c r="AK1678" i="64"/>
  <c r="AK1677" i="64"/>
  <c r="AK1676" i="64"/>
  <c r="AK1675" i="64"/>
  <c r="AK1674" i="64"/>
  <c r="AK1673" i="64"/>
  <c r="AK1672" i="64"/>
  <c r="AK1671" i="64"/>
  <c r="AK1670" i="64"/>
  <c r="AK1669" i="64"/>
  <c r="AK1668" i="64"/>
  <c r="AK1667" i="64"/>
  <c r="AK1666" i="64"/>
  <c r="AK1665" i="64"/>
  <c r="AK1664" i="64"/>
  <c r="AK1663" i="64"/>
  <c r="AK1662" i="64"/>
  <c r="AK1661" i="64"/>
  <c r="AK1660" i="64"/>
  <c r="AK1659" i="64"/>
  <c r="AK1658" i="64"/>
  <c r="AK1657" i="64"/>
  <c r="AK1656" i="64"/>
  <c r="AK1655" i="64"/>
  <c r="AK1654" i="64"/>
  <c r="AK1653" i="64"/>
  <c r="AK1652" i="64"/>
  <c r="AK1651" i="64"/>
  <c r="AK1650" i="64"/>
  <c r="AK1649" i="64"/>
  <c r="AK1648" i="64"/>
  <c r="AK1647" i="64"/>
  <c r="AK1646" i="64"/>
  <c r="AK1645" i="64"/>
  <c r="AK1644" i="64"/>
  <c r="AK1643" i="64"/>
  <c r="AK1642" i="64"/>
  <c r="AK1641" i="64"/>
  <c r="AK1640" i="64"/>
  <c r="AK1639" i="64"/>
  <c r="AK1638" i="64"/>
  <c r="AK1637" i="64"/>
  <c r="AK1636" i="64"/>
  <c r="AK1635" i="64"/>
  <c r="AK1634" i="64"/>
  <c r="AK1633" i="64"/>
  <c r="AK1632" i="64"/>
  <c r="AK1631" i="64"/>
  <c r="AK1630" i="64"/>
  <c r="AK1629" i="64"/>
  <c r="AK1628" i="64"/>
  <c r="AK1627" i="64"/>
  <c r="AK1626" i="64"/>
  <c r="AK1625" i="64"/>
  <c r="AK1624" i="64"/>
  <c r="AK1623" i="64"/>
  <c r="AK1622" i="64"/>
  <c r="AK1621" i="64"/>
  <c r="AK1620" i="64"/>
  <c r="AK1619" i="64"/>
  <c r="AK1618" i="64"/>
  <c r="AK1617" i="64"/>
  <c r="AK1616" i="64"/>
  <c r="AK1615" i="64"/>
  <c r="AK1614" i="64"/>
  <c r="AK1613" i="64"/>
  <c r="AK1612" i="64"/>
  <c r="AK1611" i="64"/>
  <c r="AK1610" i="64"/>
  <c r="AK1609" i="64"/>
  <c r="AK1608" i="64"/>
  <c r="AK1607" i="64"/>
  <c r="AK1606" i="64"/>
  <c r="AK1605" i="64"/>
  <c r="AK1604" i="64"/>
  <c r="AK1603" i="64"/>
  <c r="AK1602" i="64"/>
  <c r="AK1601" i="64"/>
  <c r="AK1600" i="64"/>
  <c r="AK1599" i="64"/>
  <c r="AK1598" i="64"/>
  <c r="AK1597" i="64"/>
  <c r="AK1596" i="64"/>
  <c r="AK1595" i="64"/>
  <c r="AK1594" i="64"/>
  <c r="AK1593" i="64"/>
  <c r="AK1592" i="64"/>
  <c r="AK1591" i="64"/>
  <c r="AK1590" i="64"/>
  <c r="AK1589" i="64"/>
  <c r="AK1588" i="64"/>
  <c r="AK1587" i="64"/>
  <c r="AK1586" i="64"/>
  <c r="AK1585" i="64"/>
  <c r="AK1584" i="64"/>
  <c r="AK1583" i="64"/>
  <c r="AK1582" i="64"/>
  <c r="AK1581" i="64"/>
  <c r="AK1580" i="64"/>
  <c r="AK1579" i="64"/>
  <c r="AK1578" i="64"/>
  <c r="AK1577" i="64"/>
  <c r="AK1576" i="64"/>
  <c r="AK1575" i="64"/>
  <c r="AK1574" i="64"/>
  <c r="AK1573" i="64"/>
  <c r="AK1572" i="64"/>
  <c r="AK1571" i="64"/>
  <c r="AK1570" i="64"/>
  <c r="AK1569" i="64"/>
  <c r="AK1568" i="64"/>
  <c r="AK1567" i="64"/>
  <c r="AK1566" i="64"/>
  <c r="AK1565" i="64"/>
  <c r="AK1564" i="64"/>
  <c r="AK1563" i="64"/>
  <c r="AK1562" i="64"/>
  <c r="AK1561" i="64"/>
  <c r="AK1560" i="64"/>
  <c r="AK1559" i="64"/>
  <c r="AK1558" i="64"/>
  <c r="AK1557" i="64"/>
  <c r="AK1556" i="64"/>
  <c r="AK1555" i="64"/>
  <c r="AK1554" i="64"/>
  <c r="AK1553" i="64"/>
  <c r="AK1552" i="64"/>
  <c r="AK1551" i="64"/>
  <c r="AK1550" i="64"/>
  <c r="AK1549" i="64"/>
  <c r="AK1548" i="64"/>
  <c r="AK1547" i="64"/>
  <c r="AK1546" i="64"/>
  <c r="AK1545" i="64"/>
  <c r="AK1544" i="64"/>
  <c r="AK1543" i="64"/>
  <c r="AK1542" i="64"/>
  <c r="AK1541" i="64"/>
  <c r="AK1540" i="64"/>
  <c r="AK1539" i="64"/>
  <c r="AK1538" i="64"/>
  <c r="AK1537" i="64"/>
  <c r="AK1536" i="64"/>
  <c r="AK1535" i="64"/>
  <c r="AK1534" i="64"/>
  <c r="AK1533" i="64"/>
  <c r="AK1532" i="64"/>
  <c r="AK1531" i="64"/>
  <c r="AK1530" i="64"/>
  <c r="AK1529" i="64"/>
  <c r="AK1528" i="64"/>
  <c r="AK1527" i="64"/>
  <c r="AK1526" i="64"/>
  <c r="AK1525" i="64"/>
  <c r="AK1524" i="64"/>
  <c r="AK1523" i="64"/>
  <c r="AK1522" i="64"/>
  <c r="AK1521" i="64"/>
  <c r="AK1520" i="64"/>
  <c r="AK1519" i="64"/>
  <c r="AK1518" i="64"/>
  <c r="AK1517" i="64"/>
  <c r="AK1516" i="64"/>
  <c r="AK1515" i="64"/>
  <c r="AK1514" i="64"/>
  <c r="AK1513" i="64"/>
  <c r="AK1512" i="64"/>
  <c r="AK1511" i="64"/>
  <c r="AK1510" i="64"/>
  <c r="AK1509" i="64"/>
  <c r="AK1508" i="64"/>
  <c r="AK1507" i="64"/>
  <c r="AK1506" i="64"/>
  <c r="AK1505" i="64"/>
  <c r="AK1504" i="64"/>
  <c r="AK1503" i="64"/>
  <c r="AK1502" i="64"/>
  <c r="AK1501" i="64"/>
  <c r="AK1500" i="64"/>
  <c r="AK1499" i="64"/>
  <c r="AK1498" i="64"/>
  <c r="AK1497" i="64"/>
  <c r="AK1496" i="64"/>
  <c r="AK1495" i="64"/>
  <c r="AK1494" i="64"/>
  <c r="AK1493" i="64"/>
  <c r="AK1492" i="64"/>
  <c r="AK1491" i="64"/>
  <c r="AK1490" i="64"/>
  <c r="AK1489" i="64"/>
  <c r="AK1488" i="64"/>
  <c r="AK1487" i="64"/>
  <c r="AK1486" i="64"/>
  <c r="AK1485" i="64"/>
  <c r="AK1484" i="64"/>
  <c r="AK1483" i="64"/>
  <c r="AK1482" i="64"/>
  <c r="AK1481" i="64"/>
  <c r="AK1480" i="64"/>
  <c r="AK1479" i="64"/>
  <c r="AK1478" i="64"/>
  <c r="AK1477" i="64"/>
  <c r="AK1476" i="64"/>
  <c r="AK1475" i="64"/>
  <c r="AK1474" i="64"/>
  <c r="AK1473" i="64"/>
  <c r="AK1472" i="64"/>
  <c r="AK1471" i="64"/>
  <c r="AK1470" i="64"/>
  <c r="AK1469" i="64"/>
  <c r="AK1468" i="64"/>
  <c r="AK1467" i="64"/>
  <c r="AK1466" i="64"/>
  <c r="AK1465" i="64"/>
  <c r="AK1464" i="64"/>
  <c r="AK1463" i="64"/>
  <c r="AK1462" i="64"/>
  <c r="AK1461" i="64"/>
  <c r="AK1460" i="64"/>
  <c r="AK1459" i="64"/>
  <c r="AK1458" i="64"/>
  <c r="AK1457" i="64"/>
  <c r="AK1456" i="64"/>
  <c r="AK1455" i="64"/>
  <c r="AK1454" i="64"/>
  <c r="AK1453" i="64"/>
  <c r="AK1452" i="64"/>
  <c r="AK1451" i="64"/>
  <c r="AK1450" i="64"/>
  <c r="AK1449" i="64"/>
  <c r="AK1448" i="64"/>
  <c r="AK1447" i="64"/>
  <c r="AK1446" i="64"/>
  <c r="AK1445" i="64"/>
  <c r="AK1444" i="64"/>
  <c r="AK1443" i="64"/>
  <c r="AK1442" i="64"/>
  <c r="AK1441" i="64"/>
  <c r="AK1440" i="64"/>
  <c r="AK1439" i="64"/>
  <c r="AK1438" i="64"/>
  <c r="AK1437" i="64"/>
  <c r="AK1436" i="64"/>
  <c r="AK1435" i="64"/>
  <c r="AK1434" i="64"/>
  <c r="AK1433" i="64"/>
  <c r="AK1432" i="64"/>
  <c r="AK1431" i="64"/>
  <c r="AK1430" i="64"/>
  <c r="AK1429" i="64"/>
  <c r="AK1428" i="64"/>
  <c r="AK1427" i="64"/>
  <c r="AK1426" i="64"/>
  <c r="AK1425" i="64"/>
  <c r="AK1424" i="64"/>
  <c r="AK1423" i="64"/>
  <c r="AK1422" i="64"/>
  <c r="AK1421" i="64"/>
  <c r="AK1420" i="64"/>
  <c r="AK1419" i="64"/>
  <c r="AK1418" i="64"/>
  <c r="AK1417" i="64"/>
  <c r="AK1416" i="64"/>
  <c r="AK1415" i="64"/>
  <c r="AK1414" i="64"/>
  <c r="AK1413" i="64"/>
  <c r="AK1412" i="64"/>
  <c r="AK1411" i="64"/>
  <c r="AK1410" i="64"/>
  <c r="AK1409" i="64"/>
  <c r="AK1408" i="64"/>
  <c r="AK1407" i="64"/>
  <c r="AK1406" i="64"/>
  <c r="AK1405" i="64"/>
  <c r="AK1404" i="64"/>
  <c r="AK1403" i="64"/>
  <c r="AK1402" i="64"/>
  <c r="AK1401" i="64"/>
  <c r="AK1400" i="64"/>
  <c r="AK1399" i="64"/>
  <c r="AK1398" i="64"/>
  <c r="AK1397" i="64"/>
  <c r="AK1396" i="64"/>
  <c r="AK1395" i="64"/>
  <c r="AK1394" i="64"/>
  <c r="AK1393" i="64"/>
  <c r="AK1392" i="64"/>
  <c r="AK1391" i="64"/>
  <c r="AK1390" i="64"/>
  <c r="AK1389" i="64"/>
  <c r="AK1388" i="64"/>
  <c r="AK1387" i="64"/>
  <c r="AK1386" i="64"/>
  <c r="AK1385" i="64"/>
  <c r="AK1384" i="64"/>
  <c r="AK1383" i="64"/>
  <c r="AK1382" i="64"/>
  <c r="AK1381" i="64"/>
  <c r="AK1380" i="64"/>
  <c r="AK1379" i="64"/>
  <c r="AK1378" i="64"/>
  <c r="AK1377" i="64"/>
  <c r="AK1376" i="64"/>
  <c r="AK1375" i="64"/>
  <c r="AK1374" i="64"/>
  <c r="AK1373" i="64"/>
  <c r="AK1372" i="64"/>
  <c r="AK1371" i="64"/>
  <c r="AK1370" i="64"/>
  <c r="AK1369" i="64"/>
  <c r="AK1368" i="64"/>
  <c r="AK1367" i="64"/>
  <c r="AK1366" i="64"/>
  <c r="AK1365" i="64"/>
  <c r="AK1364" i="64"/>
  <c r="AK1363" i="64"/>
  <c r="AK1362" i="64"/>
  <c r="AK1361" i="64"/>
  <c r="AK1360" i="64"/>
  <c r="AK1359" i="64"/>
  <c r="AK1358" i="64"/>
  <c r="AK1357" i="64"/>
  <c r="AK1356" i="64"/>
  <c r="AK1355" i="64"/>
  <c r="AK1354" i="64"/>
  <c r="AK1353" i="64"/>
  <c r="AK1352" i="64"/>
  <c r="AK1351" i="64"/>
  <c r="AK1350" i="64"/>
  <c r="AK1349" i="64"/>
  <c r="AK1348" i="64"/>
  <c r="AK1347" i="64"/>
  <c r="AK1346" i="64"/>
  <c r="AK1345" i="64"/>
  <c r="AK1344" i="64"/>
  <c r="AK1343" i="64"/>
  <c r="AK1342" i="64"/>
  <c r="AK1341" i="64"/>
  <c r="AK1340" i="64"/>
  <c r="AK1339" i="64"/>
  <c r="AK1338" i="64"/>
  <c r="AK1337" i="64"/>
  <c r="AK1336" i="64"/>
  <c r="AK1335" i="64"/>
  <c r="AK1334" i="64"/>
  <c r="AK1333" i="64"/>
  <c r="AK1332" i="64"/>
  <c r="AK1331" i="64"/>
  <c r="AK1330" i="64"/>
  <c r="AK1329" i="64"/>
  <c r="AK1328" i="64"/>
  <c r="AK1327" i="64"/>
  <c r="AK1326" i="64"/>
  <c r="AK1325" i="64"/>
  <c r="AK1324" i="64"/>
  <c r="AK1323" i="64"/>
  <c r="AK1322" i="64"/>
  <c r="AK1321" i="64"/>
  <c r="AK1320" i="64"/>
  <c r="AK1319" i="64"/>
  <c r="AK1318" i="64"/>
  <c r="AK1317" i="64"/>
  <c r="AK1316" i="64"/>
  <c r="AK1315" i="64"/>
  <c r="AK1314" i="64"/>
  <c r="AK1313" i="64"/>
  <c r="AK1312" i="64"/>
  <c r="AK1311" i="64"/>
  <c r="AK1310" i="64"/>
  <c r="AK1309" i="64"/>
  <c r="AK1308" i="64"/>
  <c r="AK1307" i="64"/>
  <c r="AK1306" i="64"/>
  <c r="AK1305" i="64"/>
  <c r="AK1304" i="64"/>
  <c r="AK1303" i="64"/>
  <c r="AK1302" i="64"/>
  <c r="AK1301" i="64"/>
  <c r="AK1300" i="64"/>
  <c r="AK1299" i="64"/>
  <c r="AK1298" i="64"/>
  <c r="AK1297" i="64"/>
  <c r="AK1296" i="64"/>
  <c r="AK1295" i="64"/>
  <c r="AK1294" i="64"/>
  <c r="AK1293" i="64"/>
  <c r="AK1292" i="64"/>
  <c r="AK1291" i="64"/>
  <c r="AK1290" i="64"/>
  <c r="AK1289" i="64"/>
  <c r="AK1288" i="64"/>
  <c r="AK1287" i="64"/>
  <c r="AK1286" i="64"/>
  <c r="AK1285" i="64"/>
  <c r="AK1284" i="64"/>
  <c r="AK1283" i="64"/>
  <c r="AK1282" i="64"/>
  <c r="AK1281" i="64"/>
  <c r="AK1280" i="64"/>
  <c r="AK1279" i="64"/>
  <c r="AK1278" i="64"/>
  <c r="AK1277" i="64"/>
  <c r="AK1276" i="64"/>
  <c r="AK1275" i="64"/>
  <c r="AK1274" i="64"/>
  <c r="AK1273" i="64"/>
  <c r="AK1272" i="64"/>
  <c r="AK1271" i="64"/>
  <c r="AK1270" i="64"/>
  <c r="AK1269" i="64"/>
  <c r="AK1268" i="64"/>
  <c r="AK1267" i="64"/>
  <c r="AK1266" i="64"/>
  <c r="AK1265" i="64"/>
  <c r="AK1264" i="64"/>
  <c r="AK1263" i="64"/>
  <c r="AK1262" i="64"/>
  <c r="AK1261" i="64"/>
  <c r="AK1260" i="64"/>
  <c r="AK1259" i="64"/>
  <c r="AK1258" i="64"/>
  <c r="AK1257" i="64"/>
  <c r="AK1256" i="64"/>
  <c r="AK1255" i="64"/>
  <c r="AK1254" i="64"/>
  <c r="AK1253" i="64"/>
  <c r="AK1252" i="64"/>
  <c r="AK1251" i="64"/>
  <c r="AK1250" i="64"/>
  <c r="AK1249" i="64"/>
  <c r="AK1248" i="64"/>
  <c r="AK1247" i="64"/>
  <c r="AK1246" i="64"/>
  <c r="AK1245" i="64"/>
  <c r="AK1244" i="64"/>
  <c r="AK1243" i="64"/>
  <c r="AK1242" i="64"/>
  <c r="AK1241" i="64"/>
  <c r="AK1240" i="64"/>
  <c r="AK1239" i="64"/>
  <c r="AK1238" i="64"/>
  <c r="AK1237" i="64"/>
  <c r="AK1236" i="64"/>
  <c r="AK1235" i="64"/>
  <c r="AK1234" i="64"/>
  <c r="AK1233" i="64"/>
  <c r="AK1232" i="64"/>
  <c r="AK1231" i="64"/>
  <c r="AK1230" i="64"/>
  <c r="AK1229" i="64"/>
  <c r="AK1228" i="64"/>
  <c r="AK1227" i="64"/>
  <c r="AK1226" i="64"/>
  <c r="AK1225" i="64"/>
  <c r="AK1224" i="64"/>
  <c r="AK1223" i="64"/>
  <c r="AK1222" i="64"/>
  <c r="AK1221" i="64"/>
  <c r="AK1220" i="64"/>
  <c r="AK1218" i="64"/>
  <c r="AK1217" i="64"/>
  <c r="AK1216" i="64"/>
  <c r="AK1215" i="64"/>
  <c r="AK1214" i="64"/>
  <c r="AK1213" i="64"/>
  <c r="AK1212" i="64"/>
  <c r="AK1211" i="64"/>
  <c r="AK1219" i="64"/>
  <c r="AK1210" i="64"/>
  <c r="AK1209" i="64"/>
  <c r="AK1208" i="64"/>
  <c r="AK1207" i="64"/>
  <c r="AK1206" i="64"/>
  <c r="AK1205" i="64"/>
  <c r="AK1204" i="64"/>
  <c r="AK1203" i="64"/>
  <c r="AK1202" i="64"/>
  <c r="AK1201" i="64"/>
  <c r="AK1200" i="64"/>
  <c r="AK1199" i="64"/>
  <c r="AK1198" i="64"/>
  <c r="AK1197" i="64"/>
  <c r="AK1196" i="64"/>
  <c r="AK1195" i="64"/>
  <c r="AK1194" i="64"/>
  <c r="AK1193" i="64"/>
  <c r="AK1192" i="64"/>
  <c r="AK1191" i="64"/>
  <c r="AK1190" i="64"/>
  <c r="AK1189" i="64"/>
  <c r="AK1188" i="64"/>
  <c r="AK1187" i="64"/>
  <c r="AK1186" i="64"/>
  <c r="AK1185" i="64"/>
  <c r="AK1184" i="64"/>
  <c r="AK1183" i="64"/>
  <c r="AK1182" i="64"/>
  <c r="AK1181" i="64"/>
  <c r="AK1180" i="64"/>
  <c r="AK1179" i="64"/>
  <c r="AK1178" i="64"/>
  <c r="AK1177" i="64"/>
  <c r="AK1176" i="64"/>
  <c r="AK1175" i="64"/>
  <c r="AK1174" i="64"/>
  <c r="AK1173" i="64"/>
  <c r="AK1172" i="64"/>
  <c r="AK1171" i="64"/>
  <c r="AK1170" i="64"/>
  <c r="AK1169" i="64"/>
  <c r="AK1168" i="64"/>
  <c r="AK1167" i="64"/>
  <c r="AK1166" i="64"/>
  <c r="AK1165" i="64"/>
  <c r="AK1164" i="64"/>
  <c r="AK1163" i="64"/>
  <c r="AK1162" i="64"/>
  <c r="AK1161" i="64"/>
  <c r="AK1160" i="64"/>
  <c r="AK1159" i="64"/>
  <c r="AK1158" i="64"/>
  <c r="AK1157" i="64"/>
  <c r="AK1156" i="64"/>
  <c r="AK1155" i="64"/>
  <c r="AK1154" i="64"/>
  <c r="AK1153" i="64"/>
  <c r="AK1152" i="64"/>
  <c r="AK1151" i="64"/>
  <c r="AK1150" i="64"/>
  <c r="AK1149" i="64"/>
  <c r="AK1148" i="64"/>
  <c r="AK1147" i="64"/>
  <c r="AK1146" i="64"/>
  <c r="AK1145" i="64"/>
  <c r="AK1144" i="64"/>
  <c r="AK1143" i="64"/>
  <c r="AK1142" i="64"/>
  <c r="AK1141" i="64"/>
  <c r="AK1140" i="64"/>
  <c r="AK1139" i="64"/>
  <c r="AK1138" i="64"/>
  <c r="AK1137" i="64"/>
  <c r="AK1136" i="64"/>
  <c r="AK1135" i="64"/>
  <c r="AK1134" i="64"/>
  <c r="AK1133" i="64"/>
  <c r="AK1132" i="64"/>
  <c r="AK1131" i="64"/>
  <c r="AK1130" i="64"/>
  <c r="AK1129" i="64"/>
  <c r="AK1128" i="64"/>
  <c r="AK1127" i="64"/>
  <c r="AK1126" i="64"/>
  <c r="AK1125" i="64"/>
  <c r="AK1124" i="64"/>
  <c r="AK1123" i="64"/>
  <c r="AK1122" i="64"/>
  <c r="AK1121" i="64"/>
  <c r="AK1120" i="64"/>
  <c r="AK1119" i="64"/>
  <c r="AK1118" i="64"/>
  <c r="AK1117" i="64"/>
  <c r="AK1116" i="64"/>
  <c r="AK1115" i="64"/>
  <c r="AK1114" i="64"/>
  <c r="AK1113" i="64"/>
  <c r="AK1112" i="64"/>
  <c r="AK1111" i="64"/>
  <c r="AK1110" i="64"/>
  <c r="AK1109" i="64"/>
  <c r="AK1108" i="64"/>
  <c r="AK1107" i="64"/>
  <c r="AK1106" i="64"/>
  <c r="AK1105" i="64"/>
  <c r="AK1104" i="64"/>
  <c r="AK1103" i="64"/>
  <c r="AK1102" i="64"/>
  <c r="AK1101" i="64"/>
  <c r="AK1100" i="64"/>
  <c r="AK1099" i="64"/>
  <c r="AK1098" i="64"/>
  <c r="AK1097" i="64"/>
  <c r="AK1096" i="64"/>
  <c r="AK1095" i="64"/>
  <c r="AK1094" i="64"/>
  <c r="AK1093" i="64"/>
  <c r="AK1092" i="64"/>
  <c r="AK1091" i="64"/>
  <c r="AK1090" i="64"/>
  <c r="AK1089" i="64"/>
  <c r="AK1088" i="64"/>
  <c r="AK1087" i="64"/>
  <c r="AK1086" i="64"/>
  <c r="AK1085" i="64"/>
  <c r="AK1084" i="64"/>
  <c r="AK1083" i="64"/>
  <c r="AK1082" i="64"/>
  <c r="AK1081" i="64"/>
  <c r="AK1080" i="64"/>
  <c r="AK1079" i="64"/>
  <c r="AK1078" i="64"/>
  <c r="AK1077" i="64"/>
  <c r="AK1076" i="64"/>
  <c r="AK1075" i="64"/>
  <c r="AK1074" i="64"/>
  <c r="AK1073" i="64"/>
  <c r="AK1072" i="64"/>
  <c r="AK1071" i="64"/>
  <c r="AK1070" i="64"/>
  <c r="AK1069" i="64"/>
  <c r="AK1068" i="64"/>
  <c r="AK1067" i="64"/>
  <c r="AK1066" i="64"/>
  <c r="AK1065" i="64"/>
  <c r="AK1064" i="64"/>
  <c r="AK1063" i="64"/>
  <c r="AK1062" i="64"/>
  <c r="AK1061" i="64"/>
  <c r="AK1060" i="64"/>
  <c r="AK1059" i="64"/>
  <c r="AK1058" i="64"/>
  <c r="AK1057" i="64"/>
  <c r="AK1056" i="64"/>
  <c r="AK1055" i="64"/>
  <c r="AK1054" i="64"/>
  <c r="AK1053" i="64"/>
  <c r="AK1052" i="64"/>
  <c r="AK1051" i="64"/>
  <c r="AK1050" i="64"/>
  <c r="AK1049" i="64"/>
  <c r="AK1048" i="64"/>
  <c r="AK1047" i="64"/>
  <c r="AK1046" i="64"/>
  <c r="AK1045" i="64"/>
  <c r="AK1044" i="64"/>
  <c r="AK1043" i="64"/>
  <c r="AK1042" i="64"/>
  <c r="AK1041" i="64"/>
  <c r="AK1040" i="64"/>
  <c r="AK1039" i="64"/>
  <c r="AK1038" i="64"/>
  <c r="AK1037" i="64"/>
  <c r="AK1036" i="64"/>
  <c r="AK1035" i="64"/>
  <c r="AK1034" i="64"/>
  <c r="AK1033" i="64"/>
  <c r="AK1032" i="64"/>
  <c r="AK1031" i="64"/>
  <c r="AK1030" i="64"/>
  <c r="AK1029" i="64"/>
  <c r="AK1028" i="64"/>
  <c r="AK1027" i="64"/>
  <c r="AK1026" i="64"/>
  <c r="AK1025" i="64"/>
  <c r="AK1024" i="64"/>
  <c r="AK1023" i="64"/>
  <c r="AK1022" i="64"/>
  <c r="AK1021" i="64"/>
  <c r="AK1020" i="64"/>
  <c r="AK1019" i="64"/>
  <c r="AK1018" i="64"/>
  <c r="AK1014" i="64"/>
  <c r="AK1013" i="64"/>
  <c r="AK1012" i="64"/>
  <c r="AK1011" i="64"/>
  <c r="AK1010" i="64"/>
  <c r="AK1009" i="64"/>
  <c r="AK1008" i="64"/>
  <c r="AK1007" i="64"/>
  <c r="AK1006" i="64"/>
  <c r="AK1005" i="64"/>
  <c r="AK1004" i="64"/>
  <c r="AK1003" i="64"/>
  <c r="AK1002" i="64"/>
  <c r="AK1001" i="64"/>
  <c r="AK1000" i="64"/>
  <c r="AK999" i="64"/>
  <c r="AK998" i="64"/>
  <c r="AK997" i="64"/>
  <c r="AK996" i="64"/>
  <c r="AK995" i="64"/>
  <c r="AK994" i="64"/>
  <c r="AK993" i="64"/>
  <c r="AK992" i="64"/>
  <c r="AK991" i="64"/>
  <c r="AK990" i="64"/>
  <c r="AK989" i="64"/>
  <c r="AK988" i="64"/>
  <c r="AK987" i="64"/>
  <c r="AK986" i="64"/>
  <c r="AK985" i="64"/>
  <c r="AK984" i="64"/>
  <c r="AK983" i="64"/>
  <c r="AK982" i="64"/>
  <c r="AK981" i="64"/>
  <c r="AK980" i="64"/>
  <c r="AK979" i="64"/>
  <c r="AK978" i="64"/>
  <c r="AK977" i="64"/>
  <c r="AK976" i="64"/>
  <c r="AK975" i="64"/>
  <c r="AK974" i="64"/>
  <c r="AK973" i="64"/>
  <c r="AK972" i="64"/>
  <c r="AK971" i="64"/>
  <c r="AK970" i="64"/>
  <c r="AK969" i="64"/>
  <c r="AK968" i="64"/>
  <c r="AK967" i="64"/>
  <c r="AK966" i="64"/>
  <c r="AK965" i="64"/>
  <c r="AK964" i="64"/>
  <c r="AK963" i="64"/>
  <c r="AK962" i="64"/>
  <c r="AK961" i="64"/>
  <c r="AK960" i="64"/>
  <c r="AK959" i="64"/>
  <c r="AK955" i="64"/>
  <c r="AK954" i="64"/>
  <c r="AK953" i="64"/>
  <c r="AK952" i="64"/>
  <c r="AK951" i="64"/>
  <c r="AK950" i="64"/>
  <c r="AK949" i="64"/>
  <c r="AK948" i="64"/>
  <c r="AK947" i="64"/>
  <c r="AK946" i="64"/>
  <c r="AK945" i="64"/>
  <c r="AK944" i="64"/>
  <c r="AK943" i="64"/>
  <c r="AK942" i="64"/>
  <c r="AK941" i="64"/>
  <c r="AK940" i="64"/>
  <c r="AK939" i="64"/>
  <c r="AK938" i="64"/>
  <c r="AK937" i="64"/>
  <c r="AK936" i="64"/>
  <c r="AK935" i="64"/>
  <c r="AK934" i="64"/>
  <c r="AK933" i="64"/>
  <c r="AK932" i="64"/>
  <c r="AK931" i="64"/>
  <c r="AK930" i="64"/>
  <c r="AK929" i="64"/>
  <c r="AK928" i="64"/>
  <c r="AK927" i="64"/>
  <c r="AK926" i="64"/>
  <c r="AK925" i="64"/>
  <c r="AK924" i="64"/>
  <c r="AK923" i="64"/>
  <c r="AK922" i="64"/>
  <c r="AK921" i="64"/>
  <c r="AK920" i="64"/>
  <c r="AK919" i="64"/>
  <c r="AK918" i="64"/>
  <c r="AK917" i="64"/>
  <c r="AK916" i="64"/>
  <c r="AK915" i="64"/>
  <c r="AK914" i="64"/>
  <c r="AK913" i="64"/>
  <c r="AK912" i="64"/>
  <c r="AK911" i="64"/>
  <c r="AK910" i="64"/>
  <c r="AK909" i="64"/>
  <c r="AK908" i="64"/>
  <c r="AK907" i="64"/>
  <c r="AK906" i="64"/>
  <c r="AK905" i="64"/>
  <c r="AK904" i="64"/>
  <c r="AK903" i="64"/>
  <c r="AK902" i="64"/>
  <c r="AK901" i="64"/>
  <c r="AK900" i="64"/>
  <c r="AK899" i="64"/>
  <c r="AK898" i="64"/>
  <c r="AK897" i="64"/>
  <c r="AK896" i="64"/>
  <c r="AK895" i="64"/>
  <c r="AK894" i="64"/>
  <c r="AK893" i="64"/>
  <c r="AK892" i="64"/>
  <c r="AK891" i="64"/>
  <c r="AK890" i="64"/>
  <c r="AK889" i="64"/>
  <c r="AK888" i="64"/>
  <c r="AK887" i="64"/>
  <c r="AK886" i="64"/>
  <c r="AK885" i="64"/>
  <c r="AK884" i="64"/>
  <c r="AK883" i="64"/>
  <c r="AK882" i="64"/>
  <c r="AK881" i="64"/>
  <c r="AK880" i="64"/>
  <c r="AK879" i="64"/>
  <c r="AK878" i="64"/>
  <c r="AK877" i="64"/>
  <c r="AK876" i="64"/>
  <c r="AK875" i="64"/>
  <c r="AK874" i="64"/>
  <c r="AK873" i="64"/>
  <c r="AK872" i="64"/>
  <c r="AK871" i="64"/>
  <c r="AK870" i="64"/>
  <c r="AK869" i="64"/>
  <c r="AK868" i="64"/>
  <c r="AK867" i="64"/>
  <c r="AK866" i="64"/>
  <c r="AK865" i="64"/>
  <c r="AK864" i="64"/>
  <c r="AK863" i="64"/>
  <c r="AK862" i="64"/>
  <c r="AK861" i="64"/>
  <c r="AK860" i="64"/>
  <c r="AK859" i="64"/>
  <c r="AK858" i="64"/>
  <c r="AK857" i="64"/>
  <c r="AK856" i="64"/>
  <c r="AK855" i="64"/>
  <c r="AK854" i="64"/>
  <c r="AK853" i="64"/>
  <c r="AK852" i="64"/>
  <c r="AK851" i="64"/>
  <c r="AK850" i="64"/>
  <c r="AK849" i="64"/>
  <c r="AK848" i="64"/>
  <c r="AK847" i="64"/>
  <c r="AK846" i="64"/>
  <c r="AK845" i="64"/>
  <c r="AK844" i="64"/>
  <c r="AK843" i="64"/>
  <c r="AK842" i="64"/>
  <c r="AK841" i="64"/>
  <c r="AK840" i="64"/>
  <c r="AK839" i="64"/>
  <c r="AK838" i="64"/>
  <c r="AK837" i="64"/>
  <c r="AK836" i="64"/>
  <c r="AK835" i="64"/>
  <c r="AK834" i="64"/>
  <c r="AK833" i="64"/>
  <c r="AK832" i="64"/>
  <c r="AK831" i="64"/>
  <c r="AK830" i="64"/>
  <c r="AK829" i="64"/>
  <c r="AK828" i="64"/>
  <c r="AK827" i="64"/>
  <c r="AK826" i="64"/>
  <c r="AK825" i="64"/>
  <c r="AK824" i="64"/>
  <c r="AK823" i="64"/>
  <c r="AK822" i="64"/>
  <c r="AK821" i="64"/>
  <c r="AK820" i="64"/>
  <c r="AK819" i="64"/>
  <c r="AK818" i="64"/>
  <c r="AK817" i="64"/>
  <c r="AK816" i="64"/>
  <c r="AK815" i="64"/>
  <c r="AK814" i="64"/>
  <c r="AK813" i="64"/>
  <c r="AK812" i="64"/>
  <c r="AK811" i="64"/>
  <c r="AK810" i="64"/>
  <c r="AK809" i="64"/>
  <c r="AK808" i="64"/>
  <c r="AK807" i="64"/>
  <c r="AK806" i="64"/>
  <c r="AK805" i="64"/>
  <c r="AK804" i="64"/>
  <c r="AK803" i="64"/>
  <c r="AK802" i="64"/>
  <c r="AK801" i="64"/>
  <c r="AK800" i="64"/>
  <c r="AK799" i="64"/>
  <c r="AK798" i="64"/>
  <c r="AK797" i="64"/>
  <c r="AK796" i="64"/>
  <c r="AK795" i="64"/>
  <c r="AK794" i="64"/>
  <c r="AK793" i="64"/>
  <c r="AK792" i="64"/>
  <c r="AK791" i="64"/>
  <c r="AK790" i="64"/>
  <c r="AK789" i="64"/>
  <c r="AK788" i="64"/>
  <c r="AK787" i="64"/>
  <c r="AK786" i="64"/>
  <c r="AK785" i="64"/>
  <c r="AK784" i="64"/>
  <c r="AK771" i="64"/>
  <c r="AK770" i="64"/>
  <c r="AK769" i="64"/>
  <c r="AK768" i="64"/>
  <c r="AK767" i="64"/>
  <c r="AK766" i="64"/>
  <c r="AK765" i="64"/>
  <c r="AK764" i="64"/>
  <c r="AK763" i="64"/>
  <c r="AK762" i="64"/>
  <c r="AK761" i="64"/>
  <c r="AK760" i="64"/>
  <c r="AK759" i="64"/>
  <c r="AK758" i="64"/>
  <c r="AK757" i="64"/>
  <c r="AK756" i="64"/>
  <c r="AK755" i="64"/>
  <c r="AK754" i="64"/>
  <c r="AK753" i="64"/>
  <c r="AK752" i="64"/>
  <c r="AK751" i="64"/>
  <c r="AK750" i="64"/>
  <c r="AK749" i="64"/>
  <c r="AK748" i="64"/>
  <c r="AK747" i="64"/>
  <c r="AK746" i="64"/>
  <c r="AK745" i="64"/>
  <c r="AK744" i="64"/>
  <c r="AK743" i="64"/>
  <c r="AK742" i="64"/>
  <c r="AK741" i="64"/>
  <c r="AK740" i="64"/>
  <c r="AK739" i="64"/>
  <c r="AK738" i="64"/>
  <c r="AK737" i="64"/>
  <c r="AK736" i="64"/>
  <c r="AK735" i="64"/>
  <c r="AK734" i="64"/>
  <c r="AK733" i="64"/>
  <c r="AK732" i="64"/>
  <c r="AK731" i="64"/>
  <c r="AK730" i="64"/>
  <c r="AK729" i="64"/>
  <c r="AK728" i="64"/>
  <c r="AK727" i="64"/>
  <c r="AK726" i="64"/>
  <c r="AK725" i="64"/>
  <c r="AK724" i="64"/>
  <c r="AK723" i="64"/>
  <c r="AK722" i="64"/>
  <c r="AK721" i="64"/>
  <c r="AK720" i="64"/>
  <c r="AK719" i="64"/>
  <c r="AK718" i="64"/>
  <c r="AK717" i="64"/>
  <c r="AK716" i="64"/>
  <c r="AK715" i="64"/>
  <c r="AK714" i="64"/>
  <c r="AK713" i="64"/>
  <c r="AK712" i="64"/>
  <c r="AK711" i="64"/>
  <c r="AK710" i="64"/>
  <c r="AK709" i="64"/>
  <c r="AK708" i="64"/>
  <c r="AK707" i="64"/>
  <c r="AK706" i="64"/>
  <c r="AK705" i="64"/>
  <c r="AK704" i="64"/>
  <c r="AK703" i="64"/>
  <c r="AK702" i="64"/>
  <c r="AK701" i="64"/>
  <c r="AK700" i="64"/>
  <c r="AK699" i="64"/>
  <c r="AK698" i="64"/>
  <c r="AK697" i="64"/>
  <c r="AK696" i="64"/>
  <c r="AK695" i="64"/>
  <c r="AK694" i="64"/>
  <c r="AK693" i="64"/>
  <c r="AK692" i="64"/>
  <c r="AK691" i="64"/>
  <c r="AK690" i="64"/>
  <c r="AK689" i="64"/>
  <c r="AK688" i="64"/>
  <c r="AK687" i="64"/>
  <c r="AK686" i="64"/>
  <c r="AK685" i="64"/>
  <c r="AK684" i="64"/>
  <c r="AK683" i="64"/>
  <c r="AK682" i="64"/>
  <c r="AK681" i="64"/>
  <c r="AK680" i="64"/>
  <c r="AK679" i="64"/>
  <c r="AK678" i="64"/>
  <c r="AK677" i="64"/>
  <c r="AK676" i="64"/>
  <c r="AK675" i="64"/>
  <c r="AK674" i="64"/>
  <c r="AK673" i="64"/>
  <c r="AK672" i="64"/>
  <c r="AK671" i="64"/>
  <c r="AK670" i="64"/>
  <c r="AK669" i="64"/>
  <c r="AK668" i="64"/>
  <c r="AK667" i="64"/>
  <c r="AK666" i="64"/>
  <c r="AK665" i="64"/>
  <c r="AK664" i="64"/>
  <c r="AK663" i="64"/>
  <c r="AK662" i="64"/>
  <c r="AK661" i="64"/>
  <c r="AK660" i="64"/>
  <c r="AK659" i="64"/>
  <c r="AK658" i="64"/>
  <c r="AK657" i="64"/>
  <c r="AK656" i="64"/>
  <c r="AK655" i="64"/>
  <c r="AK654" i="64"/>
  <c r="AK653" i="64"/>
  <c r="AK652" i="64"/>
  <c r="AK651" i="64"/>
  <c r="AK650" i="64"/>
  <c r="AK649" i="64"/>
  <c r="AK648" i="64"/>
  <c r="AK647" i="64"/>
  <c r="AK646" i="64"/>
  <c r="AK645" i="64"/>
  <c r="AK644" i="64"/>
  <c r="AK643" i="64"/>
  <c r="AK642" i="64"/>
  <c r="AK641" i="64"/>
  <c r="AK640" i="64"/>
  <c r="AK639" i="64"/>
  <c r="AK638" i="64"/>
  <c r="AK637" i="64"/>
  <c r="AK636" i="64"/>
  <c r="AK635" i="64"/>
  <c r="AK634" i="64"/>
  <c r="AK633" i="64"/>
  <c r="AK632" i="64"/>
  <c r="AK631" i="64"/>
  <c r="AK630" i="64"/>
  <c r="AK629" i="64"/>
  <c r="AK628" i="64"/>
  <c r="AK627" i="64"/>
  <c r="AK626" i="64"/>
  <c r="AK625" i="64"/>
  <c r="AK624" i="64"/>
  <c r="AK623" i="64"/>
  <c r="AK622" i="64"/>
  <c r="AK621" i="64"/>
  <c r="AK620" i="64"/>
  <c r="AK619" i="64"/>
  <c r="AK618" i="64"/>
  <c r="AK617" i="64"/>
  <c r="AK616" i="64"/>
  <c r="AK615" i="64"/>
  <c r="AK614" i="64"/>
  <c r="AK613" i="64"/>
  <c r="AK612" i="64"/>
  <c r="AK611" i="64"/>
  <c r="AK610" i="64"/>
  <c r="AK609" i="64"/>
  <c r="AK608" i="64"/>
  <c r="AK607" i="64"/>
  <c r="AK606" i="64"/>
  <c r="AK605" i="64"/>
  <c r="AK604" i="64"/>
  <c r="AK603" i="64"/>
  <c r="AK602" i="64"/>
  <c r="AK601" i="64"/>
  <c r="AK600" i="64"/>
  <c r="AK599" i="64"/>
  <c r="AK598" i="64"/>
  <c r="AK597" i="64"/>
  <c r="AK596" i="64"/>
  <c r="AK595" i="64"/>
  <c r="AK594" i="64"/>
  <c r="AK593" i="64"/>
  <c r="AK592" i="64"/>
  <c r="AK591" i="64"/>
  <c r="AK590" i="64"/>
  <c r="AK589" i="64"/>
  <c r="AK588" i="64"/>
  <c r="AK587" i="64"/>
  <c r="AK586" i="64"/>
  <c r="AK585" i="64"/>
  <c r="AK584" i="64"/>
  <c r="AK583" i="64"/>
  <c r="AK582" i="64"/>
  <c r="AK581" i="64"/>
  <c r="AK580" i="64"/>
  <c r="AK579" i="64"/>
  <c r="AK578" i="64"/>
  <c r="AK577" i="64"/>
  <c r="AK576" i="64"/>
  <c r="AK575" i="64"/>
  <c r="AK574" i="64"/>
  <c r="AK573" i="64"/>
  <c r="AK572" i="64"/>
  <c r="AK571" i="64"/>
  <c r="AK570" i="64"/>
  <c r="AK569" i="64"/>
  <c r="AK568" i="64"/>
  <c r="AK567" i="64"/>
  <c r="AK566" i="64"/>
  <c r="AK565" i="64"/>
  <c r="AK564" i="64"/>
  <c r="AK563" i="64"/>
  <c r="AK562" i="64"/>
  <c r="AK561" i="64"/>
  <c r="AK560" i="64"/>
  <c r="AK559" i="64"/>
  <c r="AK558" i="64"/>
  <c r="AK557" i="64"/>
  <c r="AK556" i="64"/>
  <c r="AK555" i="64"/>
  <c r="AK554" i="64"/>
  <c r="AK553" i="64"/>
  <c r="AK552" i="64"/>
  <c r="AK551" i="64"/>
  <c r="AK550" i="64"/>
  <c r="AK549" i="64"/>
  <c r="AK548" i="64"/>
  <c r="AK547" i="64"/>
  <c r="AK546" i="64"/>
  <c r="AK545" i="64"/>
  <c r="AK544" i="64"/>
  <c r="AK543" i="64"/>
  <c r="AK542" i="64"/>
  <c r="AK541" i="64"/>
  <c r="AK540" i="64"/>
  <c r="AK539" i="64"/>
  <c r="AK538" i="64"/>
  <c r="AK537" i="64"/>
  <c r="AK536" i="64"/>
  <c r="AK535" i="64"/>
  <c r="AK534" i="64"/>
  <c r="AK533" i="64"/>
  <c r="AK532" i="64"/>
  <c r="AK531" i="64"/>
  <c r="AK530" i="64"/>
  <c r="AK529" i="64"/>
  <c r="AK528" i="64"/>
  <c r="AK527" i="64"/>
  <c r="AK526" i="64"/>
  <c r="AK525" i="64"/>
  <c r="AK524" i="64"/>
  <c r="AK523" i="64"/>
  <c r="AK522" i="64"/>
  <c r="AK521" i="64"/>
  <c r="AK520" i="64"/>
  <c r="AK519" i="64"/>
  <c r="AK518" i="64"/>
  <c r="AK517" i="64"/>
  <c r="AK516" i="64"/>
  <c r="AK515" i="64"/>
  <c r="AK514" i="64"/>
  <c r="AK513" i="64"/>
  <c r="AK512" i="64"/>
  <c r="AK511" i="64"/>
  <c r="AK510" i="64"/>
  <c r="AK509" i="64"/>
  <c r="AK508" i="64"/>
  <c r="AK507" i="64"/>
  <c r="AK506" i="64"/>
  <c r="AK505" i="64"/>
  <c r="AK504" i="64"/>
  <c r="AK503" i="64"/>
  <c r="AK502" i="64"/>
  <c r="AK501" i="64"/>
  <c r="AK500" i="64"/>
  <c r="AK499" i="64"/>
  <c r="AK498" i="64"/>
  <c r="AK497" i="64"/>
  <c r="AK496" i="64"/>
  <c r="AK495" i="64"/>
  <c r="AK494" i="64"/>
  <c r="AK493" i="64"/>
  <c r="AK492" i="64"/>
  <c r="AK491" i="64"/>
  <c r="AK490" i="64"/>
  <c r="AK489" i="64"/>
  <c r="AK488" i="64"/>
  <c r="AK487" i="64"/>
  <c r="AK486" i="64"/>
  <c r="AK485" i="64"/>
  <c r="AK484" i="64"/>
  <c r="AK483" i="64"/>
  <c r="AK482" i="64"/>
  <c r="AK481" i="64"/>
  <c r="AK480" i="64"/>
  <c r="AK479" i="64"/>
  <c r="AK478" i="64"/>
  <c r="AK477" i="64"/>
  <c r="AK476" i="64"/>
  <c r="AK475" i="64"/>
  <c r="AK474" i="64"/>
  <c r="AK473" i="64"/>
  <c r="AK472" i="64"/>
  <c r="AK471" i="64"/>
  <c r="AK470" i="64"/>
  <c r="AK469" i="64"/>
  <c r="AK468" i="64"/>
  <c r="AK467" i="64"/>
  <c r="AK460" i="64"/>
  <c r="AK459" i="64"/>
  <c r="AK458" i="64"/>
  <c r="AK457" i="64"/>
  <c r="AK456" i="64"/>
  <c r="AK455" i="64"/>
  <c r="AK454" i="64"/>
  <c r="AK453" i="64"/>
  <c r="AK452" i="64"/>
  <c r="AK451" i="64"/>
  <c r="AK450" i="64"/>
  <c r="AK449" i="64"/>
  <c r="AK448" i="64"/>
  <c r="AK447" i="64"/>
  <c r="AK446" i="64"/>
  <c r="AK445" i="64"/>
  <c r="AK444" i="64"/>
  <c r="AK443" i="64"/>
  <c r="AK442" i="64"/>
  <c r="AK441" i="64"/>
  <c r="AK440" i="64"/>
  <c r="AK439" i="64"/>
  <c r="AK438" i="64"/>
  <c r="AK437" i="64"/>
  <c r="AK436" i="64"/>
  <c r="AK435" i="64"/>
  <c r="AK434" i="64"/>
  <c r="AK433" i="64"/>
  <c r="AK432" i="64"/>
  <c r="AK431" i="64"/>
  <c r="AK430" i="64"/>
  <c r="AK429" i="64"/>
  <c r="AK428" i="64"/>
  <c r="AK427" i="64"/>
  <c r="AK426" i="64"/>
  <c r="AK425" i="64"/>
  <c r="AK424" i="64"/>
  <c r="AK423" i="64"/>
  <c r="AK422" i="64"/>
  <c r="AK421" i="64"/>
  <c r="AK420" i="64"/>
  <c r="AK419" i="64"/>
  <c r="AK418" i="64"/>
  <c r="AK417" i="64"/>
  <c r="AK416" i="64"/>
  <c r="AK415" i="64"/>
  <c r="AK414" i="64"/>
  <c r="AK413" i="64"/>
  <c r="AK412" i="64"/>
  <c r="AK411" i="64"/>
  <c r="AK410" i="64"/>
  <c r="AK409" i="64"/>
  <c r="AK408" i="64"/>
  <c r="AK407" i="64"/>
  <c r="AK406" i="64"/>
  <c r="AK405" i="64"/>
  <c r="AK404" i="64"/>
  <c r="AK403" i="64"/>
  <c r="AK402" i="64"/>
  <c r="AK401" i="64"/>
  <c r="AK400" i="64"/>
  <c r="AK399" i="64"/>
  <c r="AK398" i="64"/>
  <c r="AK397" i="64"/>
  <c r="AK396" i="64"/>
  <c r="AK395" i="64"/>
  <c r="AK394" i="64"/>
  <c r="AK393" i="64"/>
  <c r="AK392" i="64"/>
  <c r="AK391" i="64"/>
  <c r="AK390" i="64"/>
  <c r="AK389" i="64"/>
  <c r="AK388" i="64"/>
  <c r="AK387" i="64"/>
  <c r="AK386" i="64"/>
  <c r="AK385" i="64"/>
  <c r="AK384" i="64"/>
  <c r="AK383" i="64"/>
  <c r="AK382" i="64"/>
  <c r="AK381" i="64"/>
  <c r="AK380" i="64"/>
  <c r="AK379" i="64"/>
  <c r="AK378" i="64"/>
  <c r="AK377" i="64"/>
  <c r="AK376" i="64"/>
  <c r="AK375" i="64"/>
  <c r="AK374" i="64"/>
  <c r="AK373" i="64"/>
  <c r="AK372" i="64"/>
  <c r="AK371" i="64"/>
  <c r="AK370" i="64"/>
  <c r="AK369" i="64"/>
  <c r="AK368" i="64"/>
  <c r="AK367" i="64"/>
  <c r="AK366" i="64"/>
  <c r="AK365" i="64"/>
  <c r="AK364" i="64"/>
  <c r="AK363" i="64"/>
  <c r="AK362" i="64"/>
  <c r="AK361" i="64"/>
  <c r="AK360" i="64"/>
  <c r="AK359" i="64"/>
  <c r="AK358" i="64"/>
  <c r="AK357" i="64"/>
  <c r="AK356" i="64"/>
  <c r="AK355" i="64"/>
  <c r="AK354" i="64"/>
  <c r="AK353" i="64"/>
  <c r="AK352" i="64"/>
  <c r="AK351" i="64"/>
  <c r="AK350" i="64"/>
  <c r="AK349" i="64"/>
  <c r="AK348" i="64"/>
  <c r="AK347" i="64"/>
  <c r="AK346" i="64"/>
  <c r="AK345" i="64"/>
  <c r="AK344" i="64"/>
  <c r="AK343" i="64"/>
  <c r="AK342" i="64"/>
  <c r="AK341" i="64"/>
  <c r="AK340" i="64"/>
  <c r="AK339" i="64"/>
  <c r="AK338" i="64"/>
  <c r="AK337" i="64"/>
  <c r="AK336" i="64"/>
  <c r="AK335" i="64"/>
  <c r="AK334" i="64"/>
  <c r="AK333" i="64"/>
  <c r="AK332" i="64"/>
  <c r="AK331" i="64"/>
  <c r="AK330" i="64"/>
  <c r="AK329" i="64"/>
  <c r="AK328" i="64"/>
  <c r="AK327" i="64"/>
  <c r="AK326" i="64"/>
  <c r="AK325" i="64"/>
  <c r="AK324" i="64"/>
  <c r="AK323" i="64"/>
  <c r="AK322" i="64"/>
  <c r="AK321" i="64"/>
  <c r="AK320" i="64"/>
  <c r="AK319" i="64"/>
  <c r="AK318" i="64"/>
  <c r="AK317" i="64"/>
  <c r="AK316" i="64"/>
  <c r="AK315" i="64"/>
  <c r="AK314" i="64"/>
  <c r="AK313" i="64"/>
  <c r="AK312" i="64"/>
  <c r="AK311" i="64"/>
  <c r="AK310" i="64"/>
  <c r="AK309" i="64"/>
  <c r="AK308" i="64"/>
  <c r="AK307" i="64"/>
  <c r="AK306" i="64"/>
  <c r="AK305" i="64"/>
  <c r="AK304" i="64"/>
  <c r="AK303" i="64"/>
  <c r="AK302" i="64"/>
  <c r="AK301" i="64"/>
  <c r="AK300" i="64"/>
  <c r="AK299" i="64"/>
  <c r="AK298" i="64"/>
  <c r="AK297" i="64"/>
  <c r="AK296" i="64"/>
  <c r="AK295" i="64"/>
  <c r="AK294" i="64"/>
  <c r="AK293" i="64"/>
  <c r="AK292" i="64"/>
  <c r="AK291" i="64"/>
  <c r="AK290" i="64"/>
  <c r="AK289" i="64"/>
  <c r="AK288" i="64"/>
  <c r="AK287" i="64"/>
  <c r="AK286" i="64"/>
  <c r="AK285" i="64"/>
  <c r="AK284" i="64"/>
  <c r="AK283" i="64"/>
  <c r="AK282" i="64"/>
  <c r="AK281" i="64"/>
  <c r="AK280" i="64"/>
  <c r="AK279" i="64"/>
  <c r="AK278" i="64"/>
  <c r="AK277" i="64"/>
  <c r="AK276" i="64"/>
  <c r="AK275" i="64"/>
  <c r="AK274" i="64"/>
  <c r="AK273" i="64"/>
  <c r="AK272" i="64"/>
  <c r="AK271" i="64"/>
  <c r="AK270" i="64"/>
  <c r="AK269" i="64"/>
  <c r="AK268" i="64"/>
  <c r="AK267" i="64"/>
  <c r="AK266" i="64"/>
  <c r="AK265" i="64"/>
  <c r="AK264" i="64"/>
  <c r="AK263" i="64"/>
  <c r="AK262" i="64"/>
  <c r="AK261" i="64"/>
  <c r="AK260" i="64"/>
  <c r="AK259" i="64"/>
  <c r="AK258" i="64"/>
  <c r="AK257" i="64"/>
  <c r="AK256" i="64"/>
  <c r="AK255" i="64"/>
  <c r="AK254" i="64"/>
  <c r="AK253" i="64"/>
  <c r="AK252" i="64"/>
  <c r="AK463" i="64"/>
  <c r="AK462" i="64"/>
  <c r="AK461" i="64"/>
  <c r="AK251" i="64"/>
  <c r="AK250" i="64"/>
  <c r="AK249" i="64"/>
  <c r="AK248" i="64"/>
  <c r="AK247" i="64"/>
  <c r="AK246" i="64"/>
  <c r="AK245" i="64"/>
  <c r="AK244" i="64"/>
  <c r="AK243" i="64"/>
  <c r="AK242" i="64"/>
  <c r="AK241" i="64"/>
  <c r="AK240" i="64"/>
  <c r="AK239" i="64"/>
  <c r="AK238" i="64"/>
  <c r="AK237" i="64"/>
  <c r="AK236" i="64"/>
  <c r="AK235" i="64"/>
  <c r="AK234" i="64"/>
  <c r="AK233" i="64"/>
  <c r="AK232" i="64"/>
  <c r="AK231" i="64"/>
  <c r="AK230" i="64"/>
  <c r="AK229" i="64"/>
  <c r="AK228" i="64"/>
  <c r="AK227" i="64"/>
  <c r="AK226" i="64"/>
  <c r="AK225" i="64"/>
  <c r="AK224" i="64"/>
  <c r="AK223" i="64"/>
  <c r="AK222" i="64"/>
  <c r="AK221" i="64"/>
  <c r="AK220" i="64"/>
  <c r="AK219" i="64"/>
  <c r="AK218" i="64"/>
  <c r="AK217" i="64"/>
  <c r="AK216" i="64"/>
  <c r="AK215" i="64"/>
  <c r="AK214" i="64"/>
  <c r="AK213" i="64"/>
  <c r="AK212" i="64"/>
  <c r="AK211" i="64"/>
  <c r="AK210" i="64"/>
  <c r="AK209" i="64"/>
  <c r="AK208" i="64"/>
  <c r="AK207" i="64"/>
  <c r="AK206" i="64"/>
  <c r="AK205" i="64"/>
  <c r="AK204" i="64"/>
  <c r="AK203" i="64"/>
  <c r="AK202" i="64"/>
  <c r="AK201" i="64"/>
  <c r="AK200" i="64"/>
  <c r="AK199" i="64"/>
  <c r="AK198" i="64"/>
  <c r="AK197" i="64"/>
  <c r="AK196" i="64"/>
  <c r="AK195" i="64"/>
  <c r="AK194" i="64"/>
  <c r="AK193" i="64"/>
  <c r="AK192" i="64"/>
  <c r="AK191" i="64"/>
  <c r="AK190" i="64"/>
  <c r="AK189" i="64"/>
  <c r="AK188" i="64"/>
  <c r="AK187" i="64"/>
  <c r="AK186" i="64"/>
  <c r="AK185" i="64"/>
  <c r="AK184" i="64"/>
  <c r="AK183" i="64"/>
  <c r="AK182" i="64"/>
  <c r="AK181" i="64"/>
  <c r="AK180" i="64"/>
  <c r="AK179" i="64"/>
  <c r="AK178" i="64"/>
  <c r="AK177" i="64"/>
  <c r="AK176" i="64"/>
  <c r="AK175" i="64"/>
  <c r="AK174" i="64"/>
  <c r="AK173" i="64"/>
  <c r="AK172" i="64"/>
  <c r="AK171" i="64"/>
  <c r="AK170" i="64"/>
  <c r="AK169" i="64"/>
  <c r="AK168" i="64"/>
  <c r="AK167" i="64"/>
  <c r="AK166" i="64"/>
  <c r="AK165" i="64"/>
  <c r="AK164" i="64"/>
  <c r="AK163" i="64"/>
  <c r="AK162" i="64"/>
  <c r="AK161" i="64"/>
  <c r="AK160" i="64"/>
  <c r="AK159" i="64"/>
  <c r="AK158" i="64"/>
  <c r="AK157" i="64"/>
  <c r="AK156" i="64"/>
  <c r="AK155" i="64"/>
  <c r="AK154" i="64"/>
  <c r="AK153" i="64"/>
  <c r="AK152" i="64"/>
  <c r="AK151" i="64"/>
  <c r="AK150" i="64"/>
  <c r="AK149" i="64"/>
  <c r="AK148" i="64"/>
  <c r="AK147" i="64"/>
  <c r="AK146" i="64"/>
  <c r="AK145" i="64"/>
  <c r="AK144" i="64"/>
  <c r="AK143" i="64"/>
  <c r="AK142" i="64"/>
  <c r="AK141" i="64"/>
  <c r="AK140" i="64"/>
  <c r="AK139" i="64"/>
  <c r="AK138" i="64"/>
  <c r="AK137" i="64"/>
  <c r="AK136" i="64"/>
  <c r="AK135" i="64"/>
  <c r="AK134" i="64"/>
  <c r="AK133" i="64"/>
  <c r="AK132" i="64"/>
  <c r="AK131" i="64"/>
  <c r="AK130" i="64"/>
  <c r="AK129" i="64"/>
  <c r="AK128" i="64"/>
  <c r="AK127" i="64"/>
  <c r="AK126" i="64"/>
  <c r="AK125" i="64"/>
  <c r="AK124" i="64"/>
  <c r="AK123" i="64"/>
  <c r="AK122" i="64"/>
  <c r="AK121" i="64"/>
  <c r="AK120" i="64"/>
  <c r="AK119" i="64"/>
  <c r="AK118" i="64"/>
  <c r="AK117" i="64"/>
  <c r="AK116" i="64"/>
  <c r="AK115" i="64"/>
  <c r="AK114" i="64"/>
  <c r="AK113" i="64"/>
  <c r="AK112" i="64"/>
  <c r="AK111" i="64"/>
  <c r="AK110" i="64"/>
  <c r="AK109" i="64"/>
  <c r="AK108" i="64"/>
  <c r="AK107" i="64"/>
  <c r="AK106" i="64"/>
  <c r="AK105" i="64"/>
  <c r="AK104" i="64"/>
  <c r="AK103" i="64"/>
  <c r="AK102" i="64"/>
  <c r="AK101" i="64"/>
  <c r="AK100" i="64"/>
  <c r="AK99" i="64"/>
  <c r="AK98" i="64"/>
  <c r="AK97" i="64"/>
  <c r="AK96" i="64"/>
  <c r="AK95" i="64"/>
  <c r="AK94" i="64"/>
  <c r="AK93" i="64"/>
  <c r="AK92" i="64"/>
  <c r="AK91" i="64"/>
  <c r="AK90" i="64"/>
  <c r="AK89" i="64"/>
  <c r="AK88" i="64"/>
  <c r="AK87" i="64"/>
  <c r="AK86" i="64"/>
  <c r="AK85" i="64"/>
  <c r="AK84" i="64"/>
  <c r="AK83" i="64"/>
  <c r="AK82" i="64"/>
  <c r="AK81" i="64"/>
  <c r="AK80" i="64"/>
  <c r="AK79" i="64"/>
  <c r="AK78" i="64"/>
  <c r="AK77" i="64"/>
  <c r="AK76" i="64"/>
  <c r="AK75" i="64"/>
  <c r="AK74" i="64"/>
  <c r="AK73" i="64"/>
  <c r="AK72" i="64"/>
  <c r="AK71" i="64"/>
  <c r="AK70" i="64"/>
  <c r="AK69" i="64"/>
  <c r="AK68" i="64"/>
  <c r="AK67" i="64"/>
  <c r="AK66" i="64"/>
  <c r="AK65" i="64"/>
  <c r="AK64" i="64"/>
  <c r="AK63" i="64"/>
  <c r="AK62" i="64"/>
  <c r="AK61" i="64"/>
  <c r="AK60" i="64"/>
  <c r="AK59" i="64"/>
  <c r="AK58" i="64"/>
  <c r="AK57" i="64"/>
  <c r="AK56" i="64"/>
  <c r="AK55" i="64"/>
  <c r="AK54" i="64"/>
  <c r="AK53" i="64"/>
  <c r="AK52" i="64"/>
  <c r="AK51" i="64"/>
  <c r="AK50" i="64"/>
  <c r="AK49" i="64"/>
  <c r="AK48" i="64"/>
  <c r="AK47" i="64"/>
  <c r="AK46" i="64"/>
  <c r="AK45" i="64"/>
  <c r="AK44" i="64"/>
  <c r="AK43" i="64"/>
  <c r="AK42" i="64"/>
  <c r="AK41" i="64"/>
  <c r="AK40" i="64"/>
  <c r="AK39" i="64"/>
  <c r="AK38" i="64"/>
  <c r="AK37" i="64"/>
  <c r="AK36" i="64"/>
  <c r="AK35" i="64"/>
  <c r="AK34" i="64"/>
  <c r="AK33" i="64"/>
  <c r="AK32" i="64"/>
  <c r="AK31" i="64"/>
  <c r="AK30" i="64"/>
  <c r="AK29" i="64"/>
  <c r="AK28" i="64"/>
  <c r="AK27" i="64"/>
  <c r="AK26" i="64"/>
  <c r="AK25" i="64"/>
  <c r="AK24" i="64"/>
  <c r="AK23" i="64"/>
  <c r="AK22" i="64"/>
  <c r="AK21" i="64"/>
  <c r="AK20" i="64"/>
  <c r="AK19" i="64"/>
  <c r="AK18" i="64"/>
  <c r="AK17" i="64"/>
  <c r="AK16" i="64"/>
  <c r="AK15" i="64"/>
  <c r="AK14" i="64"/>
  <c r="AK13" i="64"/>
  <c r="AK12" i="64"/>
  <c r="AK11" i="64"/>
  <c r="AK10" i="64"/>
  <c r="AK9" i="64"/>
  <c r="AK8" i="64"/>
  <c r="AK7" i="64"/>
  <c r="AK6" i="64"/>
  <c r="AK5" i="64"/>
  <c r="AK4" i="64"/>
  <c r="AJ3" i="64"/>
  <c r="AK3" i="64" s="1"/>
  <c r="D46" i="62" l="1"/>
  <c r="D35" i="62"/>
  <c r="D42" i="62" s="1"/>
  <c r="U70" i="60"/>
  <c r="S70" i="60"/>
  <c r="Q70" i="60"/>
  <c r="O70" i="60"/>
  <c r="K70" i="60"/>
  <c r="I70" i="60"/>
  <c r="G70" i="60"/>
  <c r="M66" i="60"/>
  <c r="M70" i="60" s="1"/>
  <c r="U58" i="60"/>
  <c r="S58" i="60"/>
  <c r="Q58" i="60"/>
  <c r="O58" i="60"/>
  <c r="M58" i="60"/>
  <c r="K58" i="60"/>
  <c r="I58" i="60"/>
  <c r="G58" i="60"/>
  <c r="U48" i="60"/>
  <c r="S48" i="60"/>
  <c r="Q48" i="60"/>
  <c r="O48" i="60"/>
  <c r="M48" i="60"/>
  <c r="K48" i="60"/>
  <c r="I48" i="60"/>
  <c r="G48" i="60"/>
  <c r="M43" i="60"/>
  <c r="M45" i="60" s="1"/>
  <c r="U39" i="60"/>
  <c r="S39" i="60"/>
  <c r="Q39" i="60"/>
  <c r="O39" i="60"/>
  <c r="M39" i="60"/>
  <c r="K39" i="60"/>
  <c r="I39" i="60"/>
  <c r="I41" i="60" s="1"/>
  <c r="G39" i="60"/>
  <c r="U54" i="60"/>
  <c r="S54" i="60"/>
  <c r="Q54" i="60"/>
  <c r="O54" i="60"/>
  <c r="K54" i="60"/>
  <c r="I54" i="60"/>
  <c r="G54" i="60"/>
  <c r="U43" i="60"/>
  <c r="S43" i="60"/>
  <c r="Q43" i="60"/>
  <c r="O43" i="60"/>
  <c r="K43" i="60"/>
  <c r="I43" i="60"/>
  <c r="G43" i="60"/>
  <c r="G45" i="60" s="1"/>
  <c r="K41" i="60" l="1"/>
  <c r="O41" i="60"/>
  <c r="S41" i="60"/>
  <c r="M49" i="60"/>
  <c r="K45" i="60"/>
  <c r="K49" i="60" s="1"/>
  <c r="K52" i="60" s="1"/>
  <c r="K59" i="60" s="1"/>
  <c r="O45" i="60"/>
  <c r="O49" i="60" s="1"/>
  <c r="O52" i="60" s="1"/>
  <c r="O59" i="60" s="1"/>
  <c r="S45" i="60"/>
  <c r="S49" i="60" s="1"/>
  <c r="S52" i="60" s="1"/>
  <c r="S59" i="60" s="1"/>
  <c r="I45" i="60"/>
  <c r="I49" i="60" s="1"/>
  <c r="Q45" i="60"/>
  <c r="U45" i="60"/>
  <c r="U49" i="60" s="1"/>
  <c r="U52" i="60" s="1"/>
  <c r="U59" i="60" s="1"/>
  <c r="U41" i="60"/>
  <c r="M63" i="60" l="1"/>
  <c r="M52" i="60"/>
  <c r="M59" i="60" s="1"/>
  <c r="I63" i="60"/>
  <c r="I52" i="60"/>
  <c r="I59" i="60" s="1"/>
  <c r="U63" i="60"/>
  <c r="U61" i="60" s="1"/>
  <c r="U60" i="60" s="1"/>
  <c r="G49" i="60"/>
  <c r="Q49" i="60"/>
  <c r="S63" i="60"/>
  <c r="S61" i="60" s="1"/>
  <c r="S60" i="60" s="1"/>
  <c r="O63" i="60"/>
  <c r="O61" i="60" s="1"/>
  <c r="O60" i="60" s="1"/>
  <c r="K63" i="60"/>
  <c r="K61" i="60" s="1"/>
  <c r="K60" i="60" s="1"/>
  <c r="M61" i="60" l="1"/>
  <c r="M60" i="60" s="1"/>
  <c r="I61" i="60"/>
  <c r="I60" i="60" s="1"/>
  <c r="G63" i="60"/>
  <c r="G52" i="60"/>
  <c r="G59" i="60" s="1"/>
  <c r="Q63" i="60"/>
  <c r="Q52" i="60"/>
  <c r="Q59" i="60" s="1"/>
  <c r="Q61" i="60" l="1"/>
  <c r="Q60" i="60" s="1"/>
  <c r="G61" i="60"/>
  <c r="G60" i="60" s="1"/>
  <c r="H6" i="7" l="1"/>
  <c r="H7" i="7"/>
  <c r="H8" i="7"/>
  <c r="H9" i="7"/>
  <c r="H10" i="7"/>
  <c r="H11" i="7"/>
  <c r="H12" i="7"/>
  <c r="H13" i="7"/>
  <c r="H5" i="7"/>
</calcChain>
</file>

<file path=xl/comments1.xml><?xml version="1.0" encoding="utf-8"?>
<comments xmlns="http://schemas.openxmlformats.org/spreadsheetml/2006/main">
  <authors>
    <author>Prüeß, Andreas (LUBW)</author>
  </authors>
  <commentList>
    <comment ref="A1" authorId="0">
      <text>
        <r>
          <rPr>
            <b/>
            <sz val="9"/>
            <color indexed="81"/>
            <rFont val="Tahoma"/>
            <family val="2"/>
          </rPr>
          <t>Prüeß, Andreas (LUBW):</t>
        </r>
        <r>
          <rPr>
            <sz val="9"/>
            <color indexed="81"/>
            <rFont val="Tahoma"/>
            <family val="2"/>
          </rPr>
          <t xml:space="preserve">
muss noch vervollständigt werden; siehe auch Blatt 03
</t>
        </r>
      </text>
    </comment>
  </commentList>
</comments>
</file>

<file path=xl/sharedStrings.xml><?xml version="1.0" encoding="utf-8"?>
<sst xmlns="http://schemas.openxmlformats.org/spreadsheetml/2006/main" count="71302" uniqueCount="2823">
  <si>
    <t>1.1</t>
  </si>
  <si>
    <t>1.2</t>
  </si>
  <si>
    <t>1.3</t>
  </si>
  <si>
    <t>1.4</t>
  </si>
  <si>
    <t>2.1</t>
  </si>
  <si>
    <t>2.2</t>
  </si>
  <si>
    <t>2.3</t>
  </si>
  <si>
    <t>1</t>
  </si>
  <si>
    <t>2</t>
  </si>
  <si>
    <t>3</t>
  </si>
  <si>
    <t>3.1</t>
  </si>
  <si>
    <t>3.2</t>
  </si>
  <si>
    <t>4</t>
  </si>
  <si>
    <t>4.1</t>
  </si>
  <si>
    <t>4.2</t>
  </si>
  <si>
    <t>5</t>
  </si>
  <si>
    <t>Humusform</t>
  </si>
  <si>
    <t>Magerroh-humus</t>
  </si>
  <si>
    <t>Rohhumus</t>
  </si>
  <si>
    <t>rohhumusartiger Moder</t>
  </si>
  <si>
    <t>typischer Moder</t>
  </si>
  <si>
    <t>mullartiger Moder</t>
  </si>
  <si>
    <t>Mull</t>
  </si>
  <si>
    <t>Bodentyp</t>
  </si>
  <si>
    <t>Ausgangssubstrat</t>
  </si>
  <si>
    <t>Hydromorphie</t>
  </si>
  <si>
    <t>Stickstoff-Status</t>
  </si>
  <si>
    <t>Säure-Basen-Status</t>
  </si>
  <si>
    <t>Fahlerde</t>
  </si>
  <si>
    <t>Silikatsubstrate</t>
  </si>
  <si>
    <t>anhydromorph</t>
  </si>
  <si>
    <t>mesotroph</t>
  </si>
  <si>
    <t>mittelbasisch</t>
  </si>
  <si>
    <t>Kalk-Auengley-Auenbraunerde</t>
  </si>
  <si>
    <t>Auensedimente</t>
  </si>
  <si>
    <t>hydromorph</t>
  </si>
  <si>
    <t>eutroph</t>
  </si>
  <si>
    <t>kalkreich</t>
  </si>
  <si>
    <t>Kalk-Auengley-Vega</t>
  </si>
  <si>
    <t>Gley</t>
  </si>
  <si>
    <t>Kalk-Niedermoor</t>
  </si>
  <si>
    <t>Torf</t>
  </si>
  <si>
    <t>basenreich</t>
  </si>
  <si>
    <t>Regosol/Lockersyrosem aus trockenen kalkhaltigen Sanden</t>
  </si>
  <si>
    <t>Sande und mächtige Sand-Deckschichten</t>
  </si>
  <si>
    <t>Ranker</t>
  </si>
  <si>
    <t>oligotroph</t>
  </si>
  <si>
    <t>basenarm</t>
  </si>
  <si>
    <t>Regosol</t>
  </si>
  <si>
    <t>anthropogen veränderte Flächen</t>
  </si>
  <si>
    <t>Syrosem</t>
  </si>
  <si>
    <t>Carbonatsubstrate (Kalk- und Mergelsubstrate)</t>
  </si>
  <si>
    <t xml:space="preserve">Ranker </t>
  </si>
  <si>
    <t>Braunerde</t>
  </si>
  <si>
    <t>Fersiallitische und ferrallitische Paläoböden (chemisch ähnlich: Saure Magmatite und Metamorphite)</t>
  </si>
  <si>
    <t>Pseudogley</t>
  </si>
  <si>
    <t>Braunerde-Rendzina</t>
  </si>
  <si>
    <t>Podsol-Pseudogley</t>
  </si>
  <si>
    <t>Sandsteine</t>
  </si>
  <si>
    <t>Podsol</t>
  </si>
  <si>
    <t>podsolige Braunerde</t>
  </si>
  <si>
    <t>Löss/Sandsteine</t>
  </si>
  <si>
    <t>Podsol-Braunerde</t>
  </si>
  <si>
    <t>Tonsubstrate</t>
  </si>
  <si>
    <t>Pseudogley-Braunerde</t>
  </si>
  <si>
    <t>Saure Magmatite und Metamorphite</t>
  </si>
  <si>
    <t>Löss/ Saure Magmatite und Metamorphite/Sandstein</t>
  </si>
  <si>
    <t>Bimstuff</t>
  </si>
  <si>
    <t>Basische Magmatite und Metamorphite</t>
  </si>
  <si>
    <t>Carbonatsubstrate (Kalk- und Mergelsubstrate)/ Tonsubstrate</t>
  </si>
  <si>
    <t>Pelosol-Braunerde/Pelosol-Pseudogley</t>
  </si>
  <si>
    <t>Terra fusca</t>
  </si>
  <si>
    <t>Kalk-Rendzina</t>
  </si>
  <si>
    <t>Löss und Lössderivate</t>
  </si>
  <si>
    <t>Sandlösse</t>
  </si>
  <si>
    <t>Sandlöss/Löss und Lössderivate</t>
  </si>
  <si>
    <t xml:space="preserve">Parabraunerde </t>
  </si>
  <si>
    <t xml:space="preserve">Parabraunerde-Pseudogley </t>
  </si>
  <si>
    <t>Parabraunerde</t>
  </si>
  <si>
    <t>Sandlösse/Löss</t>
  </si>
  <si>
    <t>Parabraunerde-Tschernosem</t>
  </si>
  <si>
    <t>Tschernosem</t>
  </si>
  <si>
    <t>Löss/Tonsubstrate</t>
  </si>
  <si>
    <t>Braunerde-Kalktschernosem</t>
  </si>
  <si>
    <t>Löss und Lössderivate/ Mergel- und Kalkstein</t>
  </si>
  <si>
    <t>Kalk-Pararendzina</t>
  </si>
  <si>
    <t>Löss und Lössderivate/Carbonatsubstrat</t>
  </si>
  <si>
    <t>Regosol/Lockersyrosem</t>
  </si>
  <si>
    <t>Eisenhumus-Podsol</t>
  </si>
  <si>
    <t>Braunerde-Podsol</t>
  </si>
  <si>
    <t>Kalk-Braunerde</t>
  </si>
  <si>
    <t>Geschiebemergel/-lehme</t>
  </si>
  <si>
    <t>Braunerde-Pseudogley</t>
  </si>
  <si>
    <t>Podsolierte Pseudogley-Braunerde</t>
  </si>
  <si>
    <t>Pararendzina</t>
  </si>
  <si>
    <t>Geschiebemergel/-lehme/Löss</t>
  </si>
  <si>
    <t>Bänder-Parabraunerde</t>
  </si>
  <si>
    <t>Geschiebemergel/-lehme im Wechsel mit geringmächtigen Sand-Deckschichten</t>
  </si>
  <si>
    <t>Podsol-Fahlerde</t>
  </si>
  <si>
    <t>Pseudogley-Tschernosem</t>
  </si>
  <si>
    <t>Kalk-Parabraunerde</t>
  </si>
  <si>
    <t>Gley-Podsol</t>
  </si>
  <si>
    <t>Terrassen- und Schotterablagerungen</t>
  </si>
  <si>
    <t>Gley-Parabraunerde</t>
  </si>
  <si>
    <t>Sandlösse/Terrassen- und Schotterablagerungen</t>
  </si>
  <si>
    <t>Auengley-Auenbraunerde</t>
  </si>
  <si>
    <t>Auenregosol</t>
  </si>
  <si>
    <t>Gley-Tschernosem</t>
  </si>
  <si>
    <t>Auengley-Vega</t>
  </si>
  <si>
    <t>Hochmoor</t>
  </si>
  <si>
    <t>Niedermoor/Moorgley</t>
  </si>
  <si>
    <t>Kleimarsch</t>
  </si>
  <si>
    <t>Wattboden</t>
  </si>
  <si>
    <t>Podsol-Regosol</t>
  </si>
  <si>
    <t>Inhaltsverzeichnis</t>
  </si>
  <si>
    <t>Baumart</t>
  </si>
  <si>
    <t>durchschnittliche jährliche Zuwachsraten nach 100 Jahren [DGZ 100]</t>
  </si>
  <si>
    <t>Ertragstafel von:</t>
  </si>
  <si>
    <t xml:space="preserve">Ertragspotential </t>
  </si>
  <si>
    <t>der Ertragsklasse I</t>
  </si>
  <si>
    <t>für Stammholz mit Rinde</t>
  </si>
  <si>
    <t>Ertragspotential</t>
  </si>
  <si>
    <t>der schlechtesten Ertragsklasse für Stammholz mit Rinde</t>
  </si>
  <si>
    <t>Gemeine Kiefer</t>
  </si>
  <si>
    <t xml:space="preserve">Wiedemann 1943 (in Schober 1975) </t>
  </si>
  <si>
    <t>Gemeine Fichte</t>
  </si>
  <si>
    <t xml:space="preserve">Wiedemann 1936 (in Schober 1975) </t>
  </si>
  <si>
    <t>Berg-/ Schwarzkiefer</t>
  </si>
  <si>
    <t>geschätzt</t>
  </si>
  <si>
    <t>Weiß-Tanne</t>
  </si>
  <si>
    <t>Schober 1967 (in Schober 1975)</t>
  </si>
  <si>
    <t>Europ. Lärche</t>
  </si>
  <si>
    <t>Rotbuche</t>
  </si>
  <si>
    <t xml:space="preserve">Schober 1967 (in Schober 1975) </t>
  </si>
  <si>
    <t xml:space="preserve">Stiel- und Trauben-Eiche </t>
  </si>
  <si>
    <t>Jüttner 1955 (in Schober 1975)</t>
  </si>
  <si>
    <t>Erle</t>
  </si>
  <si>
    <t xml:space="preserve">Mitcherlich (in Schober 1975) </t>
  </si>
  <si>
    <t>Birke, alle Arten</t>
  </si>
  <si>
    <t xml:space="preserve">Schwappach 1929 (in Schober 1975) </t>
  </si>
  <si>
    <t>Weiden, alle Arten</t>
  </si>
  <si>
    <t>Schober 1975</t>
  </si>
  <si>
    <t>Ulme, alle Arten</t>
  </si>
  <si>
    <t>Bauer 1953</t>
  </si>
  <si>
    <t>Esche</t>
  </si>
  <si>
    <t>Wimmenauer 1919</t>
  </si>
  <si>
    <t>Eberesche</t>
  </si>
  <si>
    <t>Erteld 1952</t>
  </si>
  <si>
    <t>Linde, alle Arten</t>
  </si>
  <si>
    <t>Böckmann 1990</t>
  </si>
  <si>
    <t>Ahorn, alle Arten</t>
  </si>
  <si>
    <t>Schober 1987</t>
  </si>
  <si>
    <t>Pappeln, Espe</t>
  </si>
  <si>
    <t>Knapp 1973</t>
  </si>
  <si>
    <t>Hainbuche</t>
  </si>
  <si>
    <t>Vegetationstyp</t>
  </si>
  <si>
    <t>Trockenmasseertrag bei extensiver Grünlandnutzung</t>
  </si>
  <si>
    <t>Magerrasen</t>
  </si>
  <si>
    <t>Heiden</t>
  </si>
  <si>
    <t>Kalktrockenrasen</t>
  </si>
  <si>
    <t>Nass- und Feuchtwiesen</t>
  </si>
  <si>
    <t>Flutrasen und Auenwiesen</t>
  </si>
  <si>
    <t>Frischwiesen/ Frischweiden</t>
  </si>
  <si>
    <t>N</t>
  </si>
  <si>
    <t>Ca</t>
  </si>
  <si>
    <t>Mg</t>
  </si>
  <si>
    <t>K</t>
  </si>
  <si>
    <t>Kiefer</t>
  </si>
  <si>
    <t>Fichte</t>
  </si>
  <si>
    <t>Rotbuche, Hainbuche</t>
  </si>
  <si>
    <t>Eichen</t>
  </si>
  <si>
    <t>Birke</t>
  </si>
  <si>
    <t>Bergkiefer</t>
  </si>
  <si>
    <t>Weide</t>
  </si>
  <si>
    <t>Sonst. Laubbaumarten</t>
  </si>
  <si>
    <t>Vegetationstyp des Offenlandes</t>
  </si>
  <si>
    <t xml:space="preserve">N </t>
  </si>
  <si>
    <t>0,05-Quantil</t>
  </si>
  <si>
    <t>0,25-Quantil</t>
  </si>
  <si>
    <t>Mittelwert</t>
  </si>
  <si>
    <t>von</t>
  </si>
  <si>
    <t>bis</t>
  </si>
  <si>
    <r>
      <t>f</t>
    </r>
    <r>
      <rPr>
        <b/>
        <i/>
        <vertAlign val="subscript"/>
        <sz val="10"/>
        <color indexed="8"/>
        <rFont val="Arial"/>
        <family val="2"/>
      </rPr>
      <t>de</t>
    </r>
  </si>
  <si>
    <t>&lt; 10,5</t>
  </si>
  <si>
    <r>
      <t>³</t>
    </r>
    <r>
      <rPr>
        <sz val="10"/>
        <color indexed="8"/>
        <rFont val="Arial"/>
        <family val="2"/>
      </rPr>
      <t xml:space="preserve"> 10,5 bis &lt; 20,0</t>
    </r>
  </si>
  <si>
    <r>
      <t>³</t>
    </r>
    <r>
      <rPr>
        <sz val="10"/>
        <color indexed="8"/>
        <rFont val="Arial"/>
        <family val="2"/>
      </rPr>
      <t xml:space="preserve"> 25,0 bis &lt; 30,0</t>
    </r>
  </si>
  <si>
    <r>
      <t>³</t>
    </r>
    <r>
      <rPr>
        <sz val="10"/>
        <color indexed="8"/>
        <rFont val="Arial"/>
        <family val="2"/>
      </rPr>
      <t xml:space="preserve"> 30,0 bis &lt; 37,5</t>
    </r>
  </si>
  <si>
    <r>
      <t>³</t>
    </r>
    <r>
      <rPr>
        <sz val="10"/>
        <color indexed="8"/>
        <rFont val="Arial"/>
        <family val="2"/>
      </rPr>
      <t xml:space="preserve"> 20,0 bis &lt; 25,0</t>
    </r>
  </si>
  <si>
    <r>
      <t>³</t>
    </r>
    <r>
      <rPr>
        <sz val="10"/>
        <color indexed="8"/>
        <rFont val="Arial"/>
        <family val="2"/>
      </rPr>
      <t xml:space="preserve"> 37,5 bis &lt; 45,0</t>
    </r>
  </si>
  <si>
    <r>
      <t>³</t>
    </r>
    <r>
      <rPr>
        <sz val="10"/>
        <color indexed="8"/>
        <rFont val="Arial"/>
        <family val="2"/>
      </rPr>
      <t xml:space="preserve"> 52,5 bis &lt; 57,5</t>
    </r>
  </si>
  <si>
    <r>
      <t>³</t>
    </r>
    <r>
      <rPr>
        <sz val="10"/>
        <color indexed="8"/>
        <rFont val="Arial"/>
        <family val="2"/>
      </rPr>
      <t xml:space="preserve"> 45,0 bis &lt; 52,5</t>
    </r>
  </si>
  <si>
    <r>
      <t>³</t>
    </r>
    <r>
      <rPr>
        <sz val="10"/>
        <color indexed="8"/>
        <rFont val="Arial"/>
        <family val="2"/>
      </rPr>
      <t xml:space="preserve"> 57,5 bis &lt; 62,5</t>
    </r>
  </si>
  <si>
    <r>
      <t>³</t>
    </r>
    <r>
      <rPr>
        <sz val="10"/>
        <color indexed="8"/>
        <rFont val="Arial"/>
        <family val="2"/>
      </rPr>
      <t xml:space="preserve"> 62,5 bis &lt; 70,0</t>
    </r>
  </si>
  <si>
    <r>
      <t>³</t>
    </r>
    <r>
      <rPr>
        <sz val="10"/>
        <color indexed="8"/>
        <rFont val="Arial"/>
        <family val="2"/>
      </rPr>
      <t xml:space="preserve"> 70,0</t>
    </r>
  </si>
  <si>
    <t>Mittlere Jahrestemperatur</t>
  </si>
  <si>
    <t>N-Immobilisierung</t>
  </si>
  <si>
    <t>[° C]</t>
  </si>
  <si>
    <r>
      <t>[kg N ha</t>
    </r>
    <r>
      <rPr>
        <b/>
        <vertAlign val="superscript"/>
        <sz val="10"/>
        <color indexed="8"/>
        <rFont val="Arial"/>
        <family val="2"/>
      </rPr>
      <t>-1</t>
    </r>
    <r>
      <rPr>
        <b/>
        <sz val="10"/>
        <color indexed="8"/>
        <rFont val="Arial"/>
        <family val="2"/>
      </rPr>
      <t xml:space="preserve"> a</t>
    </r>
    <r>
      <rPr>
        <b/>
        <vertAlign val="superscript"/>
        <sz val="10"/>
        <color indexed="8"/>
        <rFont val="Arial"/>
        <family val="2"/>
      </rPr>
      <t>-1</t>
    </r>
    <r>
      <rPr>
        <b/>
        <sz val="10"/>
        <color indexed="8"/>
        <rFont val="Arial"/>
        <family val="2"/>
      </rPr>
      <t>]</t>
    </r>
  </si>
  <si>
    <r>
      <t>[eq ha</t>
    </r>
    <r>
      <rPr>
        <b/>
        <vertAlign val="superscript"/>
        <sz val="10"/>
        <color indexed="8"/>
        <rFont val="Arial"/>
        <family val="2"/>
      </rPr>
      <t>-1</t>
    </r>
    <r>
      <rPr>
        <b/>
        <sz val="10"/>
        <color indexed="8"/>
        <rFont val="Arial"/>
        <family val="2"/>
      </rPr>
      <t xml:space="preserve"> a</t>
    </r>
    <r>
      <rPr>
        <b/>
        <vertAlign val="superscript"/>
        <sz val="10"/>
        <color indexed="8"/>
        <rFont val="Arial"/>
        <family val="2"/>
      </rPr>
      <t>-1</t>
    </r>
    <r>
      <rPr>
        <b/>
        <sz val="10"/>
        <color indexed="8"/>
        <rFont val="Arial"/>
        <family val="2"/>
      </rPr>
      <t>]</t>
    </r>
  </si>
  <si>
    <t>&lt; 5</t>
  </si>
  <si>
    <t>&gt; 8</t>
  </si>
  <si>
    <t>Bodenausgangs-substrat</t>
  </si>
  <si>
    <t>(44/45)</t>
  </si>
  <si>
    <t xml:space="preserve">Fersiallitische und ferrallitische Paläoböden </t>
  </si>
  <si>
    <t>Regosol/Locker­syrosem aus trockenen kalkhaltigen Sanden</t>
  </si>
  <si>
    <t>(1/68)</t>
  </si>
  <si>
    <t>Löss und Lössderivate/Geschiebemergel/-lehme</t>
  </si>
  <si>
    <t>Löss und Lössderivate/Basische Magmatite und Metamorphite</t>
  </si>
  <si>
    <t>(6/24)</t>
  </si>
  <si>
    <t>Kalk-Watt</t>
  </si>
  <si>
    <t>Kalk-Marsch</t>
  </si>
  <si>
    <t>(8/13)</t>
  </si>
  <si>
    <t>(9/13)</t>
  </si>
  <si>
    <t>(11/13)</t>
  </si>
  <si>
    <t>Bezeichnung des Stickstoff-Status</t>
  </si>
  <si>
    <t>C/N Min</t>
  </si>
  <si>
    <t>C/N Max</t>
  </si>
  <si>
    <t>&gt;17</t>
  </si>
  <si>
    <t>&gt;24</t>
  </si>
  <si>
    <t>Blatt 1-01</t>
  </si>
  <si>
    <t>Blatt 1-02</t>
  </si>
  <si>
    <t>Blatt 1-03</t>
  </si>
  <si>
    <t>Blatt 1-04</t>
  </si>
  <si>
    <t>Blatt 1-05</t>
  </si>
  <si>
    <t>Blatt 2-01</t>
  </si>
  <si>
    <t>Blatt 2-02</t>
  </si>
  <si>
    <t>Blatt 3-01</t>
  </si>
  <si>
    <t>Blatt 4-01</t>
  </si>
  <si>
    <t>Blatt 4-02</t>
  </si>
  <si>
    <t>Blatt 4-03</t>
  </si>
  <si>
    <t>Blatt 4-04</t>
  </si>
  <si>
    <t>Blatt 4-05</t>
  </si>
  <si>
    <t>Bodenart des mineralischen Oberbodens</t>
  </si>
  <si>
    <t>Minimum des C/N-Verhältnisses zur Gewährleistung der Immobilisierung</t>
  </si>
  <si>
    <t xml:space="preserve">Kritisches Maximum des C/N-Verhältnisses zur Gewährleistung der Mineralisierung </t>
  </si>
  <si>
    <t>Moore</t>
  </si>
  <si>
    <t>großporige Bodenarten (Sand, Lehm)</t>
  </si>
  <si>
    <t xml:space="preserve">feinporige Bodenarten (Ton) </t>
  </si>
  <si>
    <t>vulkanische Böden</t>
  </si>
  <si>
    <t>Kalk-Böden</t>
  </si>
  <si>
    <t>Blatt 4-06</t>
  </si>
  <si>
    <t>Blatt-Nr</t>
  </si>
  <si>
    <r>
      <t>[t TS ha</t>
    </r>
    <r>
      <rPr>
        <vertAlign val="superscript"/>
        <sz val="10"/>
        <color indexed="8"/>
        <rFont val="Calibri"/>
        <family val="2"/>
      </rPr>
      <t>‑1</t>
    </r>
    <r>
      <rPr>
        <b/>
        <sz val="10"/>
        <color indexed="8"/>
        <rFont val="Calibri"/>
        <family val="2"/>
      </rPr>
      <t xml:space="preserve"> a</t>
    </r>
    <r>
      <rPr>
        <vertAlign val="superscript"/>
        <sz val="10"/>
        <color indexed="8"/>
        <rFont val="Calibri"/>
        <family val="2"/>
      </rPr>
      <t>‑1</t>
    </r>
    <r>
      <rPr>
        <b/>
        <sz val="10"/>
        <color indexed="8"/>
        <rFont val="Calibri"/>
        <family val="2"/>
      </rPr>
      <t>]</t>
    </r>
  </si>
  <si>
    <r>
      <t>[kg t</t>
    </r>
    <r>
      <rPr>
        <vertAlign val="superscript"/>
        <sz val="10"/>
        <color indexed="8"/>
        <rFont val="Calibri"/>
        <family val="2"/>
      </rPr>
      <t>-1</t>
    </r>
    <r>
      <rPr>
        <sz val="10"/>
        <color indexed="8"/>
        <rFont val="Calibri"/>
        <family val="2"/>
      </rPr>
      <t xml:space="preserve"> TS</t>
    </r>
    <r>
      <rPr>
        <vertAlign val="superscript"/>
        <sz val="10"/>
        <color indexed="8"/>
        <rFont val="Calibri"/>
        <family val="2"/>
      </rPr>
      <t>-1</t>
    </r>
    <r>
      <rPr>
        <sz val="10"/>
        <color indexed="8"/>
        <rFont val="Calibri"/>
        <family val="2"/>
      </rPr>
      <t>]</t>
    </r>
  </si>
  <si>
    <r>
      <t>[eq t</t>
    </r>
    <r>
      <rPr>
        <vertAlign val="superscript"/>
        <sz val="10"/>
        <color indexed="8"/>
        <rFont val="Calibri"/>
        <family val="2"/>
      </rPr>
      <t>-1</t>
    </r>
    <r>
      <rPr>
        <sz val="10"/>
        <color indexed="8"/>
        <rFont val="Calibri"/>
        <family val="2"/>
      </rPr>
      <t xml:space="preserve"> TS</t>
    </r>
    <r>
      <rPr>
        <vertAlign val="superscript"/>
        <sz val="10"/>
        <color indexed="8"/>
        <rFont val="Calibri"/>
        <family val="2"/>
      </rPr>
      <t>-1</t>
    </r>
    <r>
      <rPr>
        <sz val="10"/>
        <color indexed="8"/>
        <rFont val="Calibri"/>
        <family val="2"/>
      </rPr>
      <t>]</t>
    </r>
  </si>
  <si>
    <r>
      <t>[kg N t</t>
    </r>
    <r>
      <rPr>
        <b/>
        <vertAlign val="superscript"/>
        <sz val="10"/>
        <color indexed="8"/>
        <rFont val="Calibri"/>
        <family val="2"/>
      </rPr>
      <t>‑1</t>
    </r>
    <r>
      <rPr>
        <b/>
        <sz val="10"/>
        <color indexed="8"/>
        <rFont val="Calibri"/>
        <family val="2"/>
      </rPr>
      <t xml:space="preserve"> TS</t>
    </r>
    <r>
      <rPr>
        <b/>
        <vertAlign val="superscript"/>
        <sz val="10"/>
        <color indexed="8"/>
        <rFont val="Calibri"/>
        <family val="2"/>
      </rPr>
      <t>‑1</t>
    </r>
    <r>
      <rPr>
        <b/>
        <sz val="10"/>
        <color indexed="8"/>
        <rFont val="Calibri"/>
        <family val="2"/>
      </rPr>
      <t>]</t>
    </r>
  </si>
  <si>
    <r>
      <t>[eq t</t>
    </r>
    <r>
      <rPr>
        <b/>
        <vertAlign val="superscript"/>
        <sz val="10"/>
        <color indexed="8"/>
        <rFont val="Calibri"/>
        <family val="2"/>
      </rPr>
      <t>‑1</t>
    </r>
    <r>
      <rPr>
        <b/>
        <sz val="10"/>
        <color indexed="8"/>
        <rFont val="Calibri"/>
        <family val="2"/>
      </rPr>
      <t xml:space="preserve"> TS</t>
    </r>
    <r>
      <rPr>
        <b/>
        <vertAlign val="superscript"/>
        <sz val="10"/>
        <color indexed="8"/>
        <rFont val="Calibri"/>
        <family val="2"/>
      </rPr>
      <t>‑1</t>
    </r>
    <r>
      <rPr>
        <b/>
        <sz val="10"/>
        <color indexed="8"/>
        <rFont val="Calibri"/>
        <family val="2"/>
      </rPr>
      <t>]</t>
    </r>
  </si>
  <si>
    <r>
      <t>[eq t</t>
    </r>
    <r>
      <rPr>
        <b/>
        <vertAlign val="superscript"/>
        <sz val="10"/>
        <color indexed="8"/>
        <rFont val="Calibri"/>
        <family val="2"/>
      </rPr>
      <t>‑1</t>
    </r>
    <r>
      <rPr>
        <b/>
        <sz val="10"/>
        <color indexed="8"/>
        <rFont val="Calibri"/>
        <family val="2"/>
      </rPr>
      <t xml:space="preserve"> TS</t>
    </r>
    <r>
      <rPr>
        <b/>
        <vertAlign val="superscript"/>
        <sz val="10"/>
        <color indexed="8"/>
        <rFont val="Calibri"/>
        <family val="2"/>
      </rPr>
      <t>‑1</t>
    </r>
    <r>
      <rPr>
        <b/>
        <sz val="10"/>
        <color indexed="8"/>
        <rFont val="Calibri"/>
        <family val="2"/>
      </rPr>
      <t>]*</t>
    </r>
  </si>
  <si>
    <t>Flechten</t>
  </si>
  <si>
    <t>Preiselbeeren</t>
  </si>
  <si>
    <t>Blaubeere</t>
  </si>
  <si>
    <t>Bäume (Feinwurzelmasse, Durchwurzelungstiefe, Frostempfindlichkeit, Pilkrankheiten</t>
  </si>
  <si>
    <t>Grasarten</t>
  </si>
  <si>
    <t>Heidekraut</t>
  </si>
  <si>
    <t>Krautige Pflanzen</t>
  </si>
  <si>
    <t>Nährstoffungleichgewichte</t>
  </si>
  <si>
    <t>0,2 bis 5</t>
  </si>
  <si>
    <r>
      <t xml:space="preserve">N </t>
    </r>
    <r>
      <rPr>
        <vertAlign val="subscript"/>
        <sz val="11"/>
        <color indexed="8"/>
        <rFont val="Calibri"/>
        <family val="2"/>
      </rPr>
      <t>crit</t>
    </r>
    <r>
      <rPr>
        <sz val="11"/>
        <color theme="1"/>
        <rFont val="Calibri"/>
        <family val="2"/>
        <scheme val="minor"/>
      </rPr>
      <t xml:space="preserve"> mg N/l</t>
    </r>
  </si>
  <si>
    <t>4.3</t>
  </si>
  <si>
    <t>CL Rechnung</t>
  </si>
  <si>
    <t>Schritt_Name</t>
  </si>
  <si>
    <t>-</t>
  </si>
  <si>
    <t>Stand</t>
  </si>
  <si>
    <t>Autor</t>
  </si>
  <si>
    <t>Status</t>
  </si>
  <si>
    <t>Blatt 01</t>
  </si>
  <si>
    <t>Blatt 02</t>
  </si>
  <si>
    <t>Blatt 03</t>
  </si>
  <si>
    <t>PS</t>
  </si>
  <si>
    <t>Abk</t>
  </si>
  <si>
    <t>Name</t>
  </si>
  <si>
    <t>Einheit</t>
  </si>
  <si>
    <t>V</t>
  </si>
  <si>
    <r>
      <t>N</t>
    </r>
    <r>
      <rPr>
        <vertAlign val="subscript"/>
        <sz val="11"/>
        <color indexed="8"/>
        <rFont val="Calibri"/>
        <family val="2"/>
      </rPr>
      <t>de</t>
    </r>
  </si>
  <si>
    <r>
      <t>N</t>
    </r>
    <r>
      <rPr>
        <vertAlign val="subscript"/>
        <sz val="11"/>
        <color indexed="8"/>
        <rFont val="Calibri"/>
        <family val="2"/>
      </rPr>
      <t>crit</t>
    </r>
  </si>
  <si>
    <r>
      <t>f</t>
    </r>
    <r>
      <rPr>
        <vertAlign val="subscript"/>
        <sz val="11"/>
        <color indexed="8"/>
        <rFont val="Calibri"/>
        <family val="2"/>
      </rPr>
      <t>de</t>
    </r>
  </si>
  <si>
    <r>
      <t>N</t>
    </r>
    <r>
      <rPr>
        <vertAlign val="subscript"/>
        <sz val="11"/>
        <color indexed="8"/>
        <rFont val="Calibri"/>
        <family val="2"/>
      </rPr>
      <t>i</t>
    </r>
  </si>
  <si>
    <t>N-Immobiloisierungsrate</t>
  </si>
  <si>
    <t>N-Denitrifikationsrate</t>
  </si>
  <si>
    <t>N-Konz in der Pflanze (Trockensubstanz)</t>
  </si>
  <si>
    <t>N-Immobilisierung temperaturabhängig</t>
  </si>
  <si>
    <t>N-Immobilisierung vegetationsabhängig</t>
  </si>
  <si>
    <t>Mittlerer Jahresniederschlag</t>
  </si>
  <si>
    <t>Denitrifikationsfaktor (Wert 0 bis 1)</t>
  </si>
  <si>
    <t>mg/l</t>
  </si>
  <si>
    <t>bodenabhängiger Critical Limit, Minimum</t>
  </si>
  <si>
    <r>
      <t>N</t>
    </r>
    <r>
      <rPr>
        <vertAlign val="subscript"/>
        <sz val="11"/>
        <color indexed="8"/>
        <rFont val="Calibri"/>
        <family val="2"/>
      </rPr>
      <t>le</t>
    </r>
    <r>
      <rPr>
        <sz val="11"/>
        <color theme="1"/>
        <rFont val="Calibri"/>
        <family val="2"/>
        <scheme val="minor"/>
      </rPr>
      <t xml:space="preserve"> (Auswaschung)</t>
    </r>
  </si>
  <si>
    <t>PS Sickerrate</t>
  </si>
  <si>
    <t>Faktor</t>
  </si>
  <si>
    <t>N-Entzug durch die Ernte (uptake)</t>
  </si>
  <si>
    <r>
      <t>EP</t>
    </r>
    <r>
      <rPr>
        <vertAlign val="subscript"/>
        <sz val="11"/>
        <color indexed="8"/>
        <rFont val="Calibri"/>
        <family val="2"/>
      </rPr>
      <t>geo</t>
    </r>
    <r>
      <rPr>
        <sz val="11"/>
        <color theme="1"/>
        <rFont val="Calibri"/>
        <family val="2"/>
        <scheme val="minor"/>
      </rPr>
      <t xml:space="preserve"> Standort</t>
    </r>
  </si>
  <si>
    <r>
      <t>E</t>
    </r>
    <r>
      <rPr>
        <sz val="11"/>
        <color theme="1"/>
        <rFont val="Calibri"/>
        <family val="2"/>
        <scheme val="minor"/>
      </rPr>
      <t xml:space="preserve"> Grünland</t>
    </r>
  </si>
  <si>
    <t>E Wald</t>
  </si>
  <si>
    <t>LRT</t>
  </si>
  <si>
    <t>91E0</t>
  </si>
  <si>
    <t>Blatt 4-07</t>
  </si>
  <si>
    <t>t TS/ha a</t>
  </si>
  <si>
    <t>%</t>
  </si>
  <si>
    <r>
      <t>N</t>
    </r>
    <r>
      <rPr>
        <vertAlign val="subscript"/>
        <sz val="11"/>
        <color indexed="8"/>
        <rFont val="Calibri"/>
        <family val="2"/>
      </rPr>
      <t>i(t)</t>
    </r>
  </si>
  <si>
    <t>ohne</t>
  </si>
  <si>
    <t>Parameter</t>
  </si>
  <si>
    <t>Ertrag, maximal</t>
  </si>
  <si>
    <t>Ertrag, mimimal</t>
  </si>
  <si>
    <t>CL-Summe</t>
  </si>
  <si>
    <t>Abkürzungen</t>
  </si>
  <si>
    <t>Immobilisierungsfaktor Vegetation</t>
  </si>
  <si>
    <t>N-Austragsrate mit dem Sickerwasser (akzeptable)</t>
  </si>
  <si>
    <t>Rechenschritt</t>
  </si>
  <si>
    <t>Farbkodierung</t>
  </si>
  <si>
    <t>Ertrag</t>
  </si>
  <si>
    <t>N-Konzentration</t>
  </si>
  <si>
    <t>Plausibilisierung</t>
  </si>
  <si>
    <t>bodenabhängiger Critical Limit C/N, Maximum</t>
  </si>
  <si>
    <t>Datensammlung</t>
  </si>
  <si>
    <t>mm</t>
  </si>
  <si>
    <t>Bestandserhaltender Entzug</t>
  </si>
  <si>
    <t>17 Klassen</t>
  </si>
  <si>
    <t>6 Klassen</t>
  </si>
  <si>
    <t>9 Klassen</t>
  </si>
  <si>
    <t>3 Klassen</t>
  </si>
  <si>
    <t>… Klassen</t>
  </si>
  <si>
    <t>Grünland-Vegetationstyp</t>
  </si>
  <si>
    <t>Vegetation grob</t>
  </si>
  <si>
    <t>Datensammlung Vegetation</t>
  </si>
  <si>
    <t>Datensammlung Klima</t>
  </si>
  <si>
    <t>Datensammlung Boden</t>
  </si>
  <si>
    <t>73 Klassen</t>
  </si>
  <si>
    <t>4 Klassen</t>
  </si>
  <si>
    <t>Relief</t>
  </si>
  <si>
    <t xml:space="preserve">Berechnung Ernteentzug </t>
  </si>
  <si>
    <t>Berechnung Auswaschung</t>
  </si>
  <si>
    <t>Berechnung Denitrifikation</t>
  </si>
  <si>
    <t>Berechnung Immobilisierung</t>
  </si>
  <si>
    <t>Berechnungen</t>
  </si>
  <si>
    <t>2.4</t>
  </si>
  <si>
    <t>2.5</t>
  </si>
  <si>
    <t>Rechenschritte</t>
  </si>
  <si>
    <t>Blatt 5-01</t>
  </si>
  <si>
    <t>Blatt 5-02</t>
  </si>
  <si>
    <t>Blatt 5-03</t>
  </si>
  <si>
    <t>Blatt 5-05</t>
  </si>
  <si>
    <t>Titel (hier kurz)</t>
  </si>
  <si>
    <r>
      <t xml:space="preserve"> </t>
    </r>
    <r>
      <rPr>
        <b/>
        <sz val="11"/>
        <color indexed="8"/>
        <rFont val="Calibri"/>
        <family val="2"/>
      </rPr>
      <t>LRT</t>
    </r>
    <r>
      <rPr>
        <sz val="11"/>
        <rFont val="Calibri"/>
        <family val="2"/>
      </rPr>
      <t xml:space="preserve"> </t>
    </r>
  </si>
  <si>
    <r>
      <t xml:space="preserve"> </t>
    </r>
    <r>
      <rPr>
        <b/>
        <sz val="11"/>
        <color indexed="8"/>
        <rFont val="Calibri"/>
        <family val="2"/>
      </rPr>
      <t xml:space="preserve"> LRT-Beschreibung </t>
    </r>
    <r>
      <rPr>
        <sz val="11"/>
        <rFont val="Calibri"/>
        <family val="2"/>
      </rPr>
      <t xml:space="preserve"> </t>
    </r>
  </si>
  <si>
    <r>
      <t xml:space="preserve"> </t>
    </r>
    <r>
      <rPr>
        <b/>
        <sz val="11"/>
        <color indexed="8"/>
        <rFont val="Calibri"/>
        <family val="2"/>
      </rPr>
      <t xml:space="preserve">CL(N) von </t>
    </r>
    <r>
      <rPr>
        <sz val="11"/>
        <rFont val="Calibri"/>
        <family val="2"/>
      </rPr>
      <t xml:space="preserve"> </t>
    </r>
  </si>
  <si>
    <r>
      <t xml:space="preserve"> </t>
    </r>
    <r>
      <rPr>
        <b/>
        <sz val="11"/>
        <color indexed="8"/>
        <rFont val="Calibri"/>
        <family val="2"/>
      </rPr>
      <t xml:space="preserve">CL(N) bis </t>
    </r>
    <r>
      <rPr>
        <sz val="11"/>
        <rFont val="Calibri"/>
        <family val="2"/>
      </rPr>
      <t xml:space="preserve"> </t>
    </r>
  </si>
  <si>
    <r>
      <t xml:space="preserve"> </t>
    </r>
    <r>
      <rPr>
        <sz val="11"/>
        <color indexed="8"/>
        <rFont val="Calibri"/>
        <family val="2"/>
      </rPr>
      <t xml:space="preserve">2120 </t>
    </r>
    <r>
      <rPr>
        <sz val="11"/>
        <rFont val="Calibri"/>
        <family val="2"/>
      </rPr>
      <t xml:space="preserve"> </t>
    </r>
  </si>
  <si>
    <r>
      <t xml:space="preserve"> </t>
    </r>
    <r>
      <rPr>
        <sz val="11"/>
        <color indexed="8"/>
        <rFont val="Calibri"/>
        <family val="2"/>
      </rPr>
      <t xml:space="preserve">Weißdünen mit Strandhafer (Ammophilia arenaria) </t>
    </r>
    <r>
      <rPr>
        <sz val="11"/>
        <rFont val="Calibri"/>
        <family val="2"/>
      </rPr>
      <t xml:space="preserve"> </t>
    </r>
  </si>
  <si>
    <r>
      <t xml:space="preserve"> </t>
    </r>
    <r>
      <rPr>
        <sz val="11"/>
        <color indexed="8"/>
        <rFont val="Calibri"/>
        <family val="2"/>
      </rPr>
      <t xml:space="preserve">2130 </t>
    </r>
    <r>
      <rPr>
        <sz val="11"/>
        <rFont val="Calibri"/>
        <family val="2"/>
      </rPr>
      <t xml:space="preserve"> </t>
    </r>
  </si>
  <si>
    <r>
      <t xml:space="preserve"> </t>
    </r>
    <r>
      <rPr>
        <sz val="11"/>
        <color indexed="8"/>
        <rFont val="Calibri"/>
        <family val="2"/>
      </rPr>
      <t xml:space="preserve">Festliegende Küstendünen mit krautiger Vegetation (Graudünen) </t>
    </r>
    <r>
      <rPr>
        <sz val="11"/>
        <rFont val="Calibri"/>
        <family val="2"/>
      </rPr>
      <t xml:space="preserve"> </t>
    </r>
  </si>
  <si>
    <r>
      <t xml:space="preserve"> </t>
    </r>
    <r>
      <rPr>
        <sz val="11"/>
        <color indexed="8"/>
        <rFont val="Calibri"/>
        <family val="2"/>
      </rPr>
      <t xml:space="preserve">2140 </t>
    </r>
    <r>
      <rPr>
        <sz val="11"/>
        <rFont val="Calibri"/>
        <family val="2"/>
      </rPr>
      <t xml:space="preserve"> </t>
    </r>
  </si>
  <si>
    <r>
      <t xml:space="preserve"> </t>
    </r>
    <r>
      <rPr>
        <sz val="11"/>
        <color indexed="8"/>
        <rFont val="Calibri"/>
        <family val="2"/>
      </rPr>
      <t xml:space="preserve">Entkalkte Dünen mit Empetrum nigrum </t>
    </r>
    <r>
      <rPr>
        <sz val="11"/>
        <rFont val="Calibri"/>
        <family val="2"/>
      </rPr>
      <t xml:space="preserve"> </t>
    </r>
  </si>
  <si>
    <r>
      <t xml:space="preserve"> </t>
    </r>
    <r>
      <rPr>
        <sz val="11"/>
        <color indexed="8"/>
        <rFont val="Calibri"/>
        <family val="2"/>
      </rPr>
      <t xml:space="preserve">2150 </t>
    </r>
    <r>
      <rPr>
        <sz val="11"/>
        <rFont val="Calibri"/>
        <family val="2"/>
      </rPr>
      <t xml:space="preserve"> </t>
    </r>
  </si>
  <si>
    <r>
      <t xml:space="preserve"> </t>
    </r>
    <r>
      <rPr>
        <sz val="11"/>
        <color indexed="8"/>
        <rFont val="Calibri"/>
        <family val="2"/>
      </rPr>
      <t xml:space="preserve">Festliegende entkalkte Dünen der atlantischen Zone (Calluno-Ulicetea) </t>
    </r>
    <r>
      <rPr>
        <sz val="11"/>
        <rFont val="Calibri"/>
        <family val="2"/>
      </rPr>
      <t xml:space="preserve"> </t>
    </r>
  </si>
  <si>
    <r>
      <t xml:space="preserve"> </t>
    </r>
    <r>
      <rPr>
        <sz val="11"/>
        <color indexed="8"/>
        <rFont val="Calibri"/>
        <family val="2"/>
      </rPr>
      <t xml:space="preserve">2160 </t>
    </r>
    <r>
      <rPr>
        <sz val="11"/>
        <rFont val="Calibri"/>
        <family val="2"/>
      </rPr>
      <t xml:space="preserve"> </t>
    </r>
  </si>
  <si>
    <r>
      <t xml:space="preserve"> </t>
    </r>
    <r>
      <rPr>
        <sz val="11"/>
        <color indexed="8"/>
        <rFont val="Calibri"/>
        <family val="2"/>
      </rPr>
      <t xml:space="preserve">Dünen mit Hippophaë rhamnoides </t>
    </r>
    <r>
      <rPr>
        <sz val="11"/>
        <rFont val="Calibri"/>
        <family val="2"/>
      </rPr>
      <t xml:space="preserve"> </t>
    </r>
  </si>
  <si>
    <r>
      <t xml:space="preserve"> </t>
    </r>
    <r>
      <rPr>
        <sz val="11"/>
        <color indexed="8"/>
        <rFont val="Calibri"/>
        <family val="2"/>
      </rPr>
      <t xml:space="preserve">2170 </t>
    </r>
    <r>
      <rPr>
        <sz val="11"/>
        <rFont val="Calibri"/>
        <family val="2"/>
      </rPr>
      <t xml:space="preserve"> </t>
    </r>
  </si>
  <si>
    <r>
      <t xml:space="preserve"> </t>
    </r>
    <r>
      <rPr>
        <sz val="11"/>
        <color indexed="8"/>
        <rFont val="Calibri"/>
        <family val="2"/>
      </rPr>
      <t xml:space="preserve">Dünen mit Salix repens ssp. argentea (Salicion arenariae) </t>
    </r>
    <r>
      <rPr>
        <sz val="11"/>
        <rFont val="Calibri"/>
        <family val="2"/>
      </rPr>
      <t xml:space="preserve"> </t>
    </r>
  </si>
  <si>
    <r>
      <t xml:space="preserve"> </t>
    </r>
    <r>
      <rPr>
        <sz val="11"/>
        <color indexed="8"/>
        <rFont val="Calibri"/>
        <family val="2"/>
      </rPr>
      <t xml:space="preserve">2180 </t>
    </r>
    <r>
      <rPr>
        <sz val="11"/>
        <rFont val="Calibri"/>
        <family val="2"/>
      </rPr>
      <t xml:space="preserve"> </t>
    </r>
  </si>
  <si>
    <r>
      <t xml:space="preserve"> </t>
    </r>
    <r>
      <rPr>
        <sz val="11"/>
        <color indexed="8"/>
        <rFont val="Calibri"/>
        <family val="2"/>
      </rPr>
      <t xml:space="preserve">Bewaldete Dünen der atlantischen, kontinentalen und borealen Region </t>
    </r>
    <r>
      <rPr>
        <sz val="11"/>
        <rFont val="Calibri"/>
        <family val="2"/>
      </rPr>
      <t xml:space="preserve"> </t>
    </r>
  </si>
  <si>
    <r>
      <t xml:space="preserve"> </t>
    </r>
    <r>
      <rPr>
        <sz val="11"/>
        <color indexed="8"/>
        <rFont val="Calibri"/>
        <family val="2"/>
      </rPr>
      <t xml:space="preserve">2310 </t>
    </r>
    <r>
      <rPr>
        <sz val="11"/>
        <rFont val="Calibri"/>
        <family val="2"/>
      </rPr>
      <t xml:space="preserve"> </t>
    </r>
  </si>
  <si>
    <r>
      <t xml:space="preserve"> </t>
    </r>
    <r>
      <rPr>
        <sz val="11"/>
        <color indexed="8"/>
        <rFont val="Calibri"/>
        <family val="2"/>
      </rPr>
      <t xml:space="preserve">Trockene Sandheiden mit Calluna und Genista </t>
    </r>
    <r>
      <rPr>
        <sz val="11"/>
        <rFont val="Calibri"/>
        <family val="2"/>
      </rPr>
      <t xml:space="preserve"> </t>
    </r>
  </si>
  <si>
    <r>
      <t xml:space="preserve"> </t>
    </r>
    <r>
      <rPr>
        <sz val="11"/>
        <color indexed="8"/>
        <rFont val="Calibri"/>
        <family val="2"/>
      </rPr>
      <t xml:space="preserve">2320 </t>
    </r>
    <r>
      <rPr>
        <sz val="11"/>
        <rFont val="Calibri"/>
        <family val="2"/>
      </rPr>
      <t xml:space="preserve"> </t>
    </r>
  </si>
  <si>
    <r>
      <t xml:space="preserve"> </t>
    </r>
    <r>
      <rPr>
        <sz val="11"/>
        <color indexed="8"/>
        <rFont val="Calibri"/>
        <family val="2"/>
      </rPr>
      <t xml:space="preserve">Trockene Sandheiden mit Calluna und Empetrum nigrum </t>
    </r>
    <r>
      <rPr>
        <sz val="11"/>
        <rFont val="Calibri"/>
        <family val="2"/>
      </rPr>
      <t xml:space="preserve"> </t>
    </r>
  </si>
  <si>
    <r>
      <t xml:space="preserve"> </t>
    </r>
    <r>
      <rPr>
        <sz val="11"/>
        <color indexed="8"/>
        <rFont val="Calibri"/>
        <family val="2"/>
      </rPr>
      <t xml:space="preserve">2330 </t>
    </r>
    <r>
      <rPr>
        <sz val="11"/>
        <rFont val="Calibri"/>
        <family val="2"/>
      </rPr>
      <t xml:space="preserve"> </t>
    </r>
  </si>
  <si>
    <r>
      <t xml:space="preserve"> </t>
    </r>
    <r>
      <rPr>
        <sz val="11"/>
        <color indexed="8"/>
        <rFont val="Calibri"/>
        <family val="2"/>
      </rPr>
      <t xml:space="preserve">Dünen mit offenen Grasflächen mit Corynephorus und Agrostis </t>
    </r>
    <r>
      <rPr>
        <sz val="11"/>
        <rFont val="Calibri"/>
        <family val="2"/>
      </rPr>
      <t xml:space="preserve"> </t>
    </r>
  </si>
  <si>
    <r>
      <t xml:space="preserve"> </t>
    </r>
    <r>
      <rPr>
        <sz val="11"/>
        <color indexed="8"/>
        <rFont val="Calibri"/>
        <family val="2"/>
      </rPr>
      <t xml:space="preserve">4010 </t>
    </r>
    <r>
      <rPr>
        <sz val="11"/>
        <rFont val="Calibri"/>
        <family val="2"/>
      </rPr>
      <t xml:space="preserve"> </t>
    </r>
  </si>
  <si>
    <r>
      <t xml:space="preserve"> </t>
    </r>
    <r>
      <rPr>
        <sz val="11"/>
        <color indexed="8"/>
        <rFont val="Calibri"/>
        <family val="2"/>
      </rPr>
      <t xml:space="preserve">Feuchte Heiden des nordatlantischen Raumes mit Erica tetralix </t>
    </r>
    <r>
      <rPr>
        <sz val="11"/>
        <rFont val="Calibri"/>
        <family val="2"/>
      </rPr>
      <t xml:space="preserve"> </t>
    </r>
  </si>
  <si>
    <r>
      <t xml:space="preserve"> </t>
    </r>
    <r>
      <rPr>
        <sz val="11"/>
        <color indexed="8"/>
        <rFont val="Calibri"/>
        <family val="2"/>
      </rPr>
      <t xml:space="preserve">4030 </t>
    </r>
    <r>
      <rPr>
        <sz val="11"/>
        <rFont val="Calibri"/>
        <family val="2"/>
      </rPr>
      <t xml:space="preserve"> </t>
    </r>
  </si>
  <si>
    <r>
      <t xml:space="preserve"> </t>
    </r>
    <r>
      <rPr>
        <sz val="11"/>
        <color indexed="8"/>
        <rFont val="Calibri"/>
        <family val="2"/>
      </rPr>
      <t xml:space="preserve">Trockene europäische Heiden </t>
    </r>
    <r>
      <rPr>
        <sz val="11"/>
        <rFont val="Calibri"/>
        <family val="2"/>
      </rPr>
      <t xml:space="preserve"> </t>
    </r>
  </si>
  <si>
    <r>
      <t xml:space="preserve"> </t>
    </r>
    <r>
      <rPr>
        <sz val="11"/>
        <color indexed="8"/>
        <rFont val="Calibri"/>
        <family val="2"/>
      </rPr>
      <t xml:space="preserve">4060 </t>
    </r>
    <r>
      <rPr>
        <sz val="11"/>
        <rFont val="Calibri"/>
        <family val="2"/>
      </rPr>
      <t xml:space="preserve"> </t>
    </r>
  </si>
  <si>
    <r>
      <t xml:space="preserve"> </t>
    </r>
    <r>
      <rPr>
        <sz val="11"/>
        <color indexed="8"/>
        <rFont val="Calibri"/>
        <family val="2"/>
      </rPr>
      <t xml:space="preserve">Alpine und boreale Heiden </t>
    </r>
    <r>
      <rPr>
        <sz val="11"/>
        <rFont val="Calibri"/>
        <family val="2"/>
      </rPr>
      <t xml:space="preserve"> </t>
    </r>
  </si>
  <si>
    <r>
      <t xml:space="preserve"> </t>
    </r>
    <r>
      <rPr>
        <sz val="11"/>
        <color indexed="8"/>
        <rFont val="Calibri"/>
        <family val="2"/>
      </rPr>
      <t xml:space="preserve">4070 </t>
    </r>
    <r>
      <rPr>
        <sz val="11"/>
        <rFont val="Calibri"/>
        <family val="2"/>
      </rPr>
      <t xml:space="preserve"> </t>
    </r>
  </si>
  <si>
    <r>
      <t xml:space="preserve"> </t>
    </r>
    <r>
      <rPr>
        <sz val="11"/>
        <color indexed="8"/>
        <rFont val="Calibri"/>
        <family val="2"/>
      </rPr>
      <t xml:space="preserve">Buschvegetation mit Pinus mugo und Rhododendron hirsutum (Mugo-Rhododendretum hirsuti) </t>
    </r>
    <r>
      <rPr>
        <sz val="11"/>
        <rFont val="Calibri"/>
        <family val="2"/>
      </rPr>
      <t xml:space="preserve"> </t>
    </r>
  </si>
  <si>
    <r>
      <t xml:space="preserve"> </t>
    </r>
    <r>
      <rPr>
        <sz val="11"/>
        <color indexed="8"/>
        <rFont val="Calibri"/>
        <family val="2"/>
      </rPr>
      <t xml:space="preserve">5110 </t>
    </r>
    <r>
      <rPr>
        <sz val="11"/>
        <rFont val="Calibri"/>
        <family val="2"/>
      </rPr>
      <t xml:space="preserve"> </t>
    </r>
  </si>
  <si>
    <r>
      <t xml:space="preserve"> </t>
    </r>
    <r>
      <rPr>
        <sz val="11"/>
        <color indexed="8"/>
        <rFont val="Calibri"/>
        <family val="2"/>
      </rPr>
      <t xml:space="preserve">Stabile xerothermophile Formationen von Buxus sempervirens an Felsabhängen (Berberidion p.p.) </t>
    </r>
    <r>
      <rPr>
        <sz val="11"/>
        <rFont val="Calibri"/>
        <family val="2"/>
      </rPr>
      <t xml:space="preserve"> </t>
    </r>
  </si>
  <si>
    <r>
      <t xml:space="preserve"> </t>
    </r>
    <r>
      <rPr>
        <sz val="11"/>
        <color indexed="8"/>
        <rFont val="Calibri"/>
        <family val="2"/>
      </rPr>
      <t xml:space="preserve">5130 </t>
    </r>
    <r>
      <rPr>
        <sz val="11"/>
        <rFont val="Calibri"/>
        <family val="2"/>
      </rPr>
      <t xml:space="preserve"> </t>
    </r>
  </si>
  <si>
    <r>
      <t xml:space="preserve"> </t>
    </r>
    <r>
      <rPr>
        <sz val="11"/>
        <color indexed="8"/>
        <rFont val="Calibri"/>
        <family val="2"/>
      </rPr>
      <t xml:space="preserve">Formationen von Juniperus communis auf Kalkheiden und -rasen </t>
    </r>
    <r>
      <rPr>
        <sz val="11"/>
        <rFont val="Calibri"/>
        <family val="2"/>
      </rPr>
      <t xml:space="preserve"> </t>
    </r>
  </si>
  <si>
    <r>
      <t xml:space="preserve"> </t>
    </r>
    <r>
      <rPr>
        <sz val="11"/>
        <color indexed="8"/>
        <rFont val="Calibri"/>
        <family val="2"/>
      </rPr>
      <t xml:space="preserve">6110 </t>
    </r>
    <r>
      <rPr>
        <sz val="11"/>
        <rFont val="Calibri"/>
        <family val="2"/>
      </rPr>
      <t xml:space="preserve"> </t>
    </r>
  </si>
  <si>
    <r>
      <t xml:space="preserve"> </t>
    </r>
    <r>
      <rPr>
        <sz val="11"/>
        <color indexed="8"/>
        <rFont val="Calibri"/>
        <family val="2"/>
      </rPr>
      <t xml:space="preserve">Lückige basophile oder Kalk-Pionierrasen (Alysso-Sedion albi) </t>
    </r>
    <r>
      <rPr>
        <sz val="11"/>
        <rFont val="Calibri"/>
        <family val="2"/>
      </rPr>
      <t xml:space="preserve"> </t>
    </r>
  </si>
  <si>
    <r>
      <t xml:space="preserve"> </t>
    </r>
    <r>
      <rPr>
        <sz val="11"/>
        <color indexed="8"/>
        <rFont val="Calibri"/>
        <family val="2"/>
      </rPr>
      <t xml:space="preserve">6120 </t>
    </r>
    <r>
      <rPr>
        <sz val="11"/>
        <rFont val="Calibri"/>
        <family val="2"/>
      </rPr>
      <t xml:space="preserve"> </t>
    </r>
  </si>
  <si>
    <r>
      <t xml:space="preserve"> </t>
    </r>
    <r>
      <rPr>
        <sz val="11"/>
        <color indexed="8"/>
        <rFont val="Calibri"/>
        <family val="2"/>
      </rPr>
      <t xml:space="preserve">Trockene, kalkreiche Sandrasen </t>
    </r>
    <r>
      <rPr>
        <sz val="11"/>
        <rFont val="Calibri"/>
        <family val="2"/>
      </rPr>
      <t xml:space="preserve"> </t>
    </r>
  </si>
  <si>
    <r>
      <t xml:space="preserve"> </t>
    </r>
    <r>
      <rPr>
        <sz val="11"/>
        <color indexed="8"/>
        <rFont val="Calibri"/>
        <family val="2"/>
      </rPr>
      <t xml:space="preserve">6212 </t>
    </r>
    <r>
      <rPr>
        <sz val="11"/>
        <rFont val="Calibri"/>
        <family val="2"/>
      </rPr>
      <t xml:space="preserve"> </t>
    </r>
  </si>
  <si>
    <r>
      <t xml:space="preserve"> </t>
    </r>
    <r>
      <rPr>
        <sz val="11"/>
        <color indexed="8"/>
        <rFont val="Calibri"/>
        <family val="2"/>
      </rPr>
      <t xml:space="preserve">Naturnahe Kalk-Trockenrasen und deren Verbuschungsstadien (Festuco-Brometalia) (* besondere Bestände mit bemerkenswerten Orchideen) </t>
    </r>
    <r>
      <rPr>
        <sz val="11"/>
        <rFont val="Calibri"/>
        <family val="2"/>
      </rPr>
      <t xml:space="preserve"> </t>
    </r>
  </si>
  <si>
    <r>
      <t xml:space="preserve"> </t>
    </r>
    <r>
      <rPr>
        <sz val="11"/>
        <color indexed="8"/>
        <rFont val="Calibri"/>
        <family val="2"/>
      </rPr>
      <t xml:space="preserve">6213 </t>
    </r>
    <r>
      <rPr>
        <sz val="11"/>
        <rFont val="Calibri"/>
        <family val="2"/>
      </rPr>
      <t xml:space="preserve"> </t>
    </r>
  </si>
  <si>
    <r>
      <t xml:space="preserve"> </t>
    </r>
    <r>
      <rPr>
        <sz val="11"/>
        <color indexed="8"/>
        <rFont val="Calibri"/>
        <family val="2"/>
      </rPr>
      <t xml:space="preserve">6214 </t>
    </r>
    <r>
      <rPr>
        <sz val="11"/>
        <rFont val="Calibri"/>
        <family val="2"/>
      </rPr>
      <t xml:space="preserve"> </t>
    </r>
  </si>
  <si>
    <r>
      <t xml:space="preserve"> </t>
    </r>
    <r>
      <rPr>
        <sz val="11"/>
        <color indexed="8"/>
        <rFont val="Calibri"/>
        <family val="2"/>
      </rPr>
      <t xml:space="preserve">6230 </t>
    </r>
    <r>
      <rPr>
        <sz val="11"/>
        <rFont val="Calibri"/>
        <family val="2"/>
      </rPr>
      <t xml:space="preserve"> </t>
    </r>
  </si>
  <si>
    <r>
      <t xml:space="preserve"> </t>
    </r>
    <r>
      <rPr>
        <sz val="11"/>
        <color indexed="8"/>
        <rFont val="Calibri"/>
        <family val="2"/>
      </rPr>
      <t xml:space="preserve">Artenreiche montane Borstgrasrasen (und submontan auf dem europäischen Festland) auf Silikatböden </t>
    </r>
    <r>
      <rPr>
        <sz val="11"/>
        <rFont val="Calibri"/>
        <family val="2"/>
      </rPr>
      <t xml:space="preserve"> </t>
    </r>
  </si>
  <si>
    <r>
      <t xml:space="preserve"> </t>
    </r>
    <r>
      <rPr>
        <sz val="11"/>
        <color indexed="8"/>
        <rFont val="Calibri"/>
        <family val="2"/>
      </rPr>
      <t>6240</t>
    </r>
    <r>
      <rPr>
        <sz val="11"/>
        <rFont val="Calibri"/>
        <family val="2"/>
      </rPr>
      <t xml:space="preserve"> </t>
    </r>
  </si>
  <si>
    <r>
      <t xml:space="preserve"> </t>
    </r>
    <r>
      <rPr>
        <sz val="11"/>
        <color indexed="8"/>
        <rFont val="Calibri"/>
        <family val="2"/>
      </rPr>
      <t xml:space="preserve">Subpannonische Steppen-Trockenrasen </t>
    </r>
    <r>
      <rPr>
        <sz val="11"/>
        <rFont val="Calibri"/>
        <family val="2"/>
      </rPr>
      <t xml:space="preserve"> </t>
    </r>
  </si>
  <si>
    <r>
      <t xml:space="preserve"> </t>
    </r>
    <r>
      <rPr>
        <sz val="11"/>
        <color indexed="8"/>
        <rFont val="Calibri"/>
        <family val="2"/>
      </rPr>
      <t xml:space="preserve">6410 </t>
    </r>
    <r>
      <rPr>
        <sz val="11"/>
        <rFont val="Calibri"/>
        <family val="2"/>
      </rPr>
      <t xml:space="preserve"> </t>
    </r>
  </si>
  <si>
    <r>
      <t xml:space="preserve"> </t>
    </r>
    <r>
      <rPr>
        <sz val="11"/>
        <color indexed="8"/>
        <rFont val="Calibri"/>
        <family val="2"/>
      </rPr>
      <t xml:space="preserve">Pfeifengraswiesen auf kalkreichem Boden, torfigen und tonig-schluffigen Böden (Molinion caeruleae) </t>
    </r>
    <r>
      <rPr>
        <sz val="11"/>
        <rFont val="Calibri"/>
        <family val="2"/>
      </rPr>
      <t xml:space="preserve"> </t>
    </r>
  </si>
  <si>
    <r>
      <t xml:space="preserve"> </t>
    </r>
    <r>
      <rPr>
        <sz val="11"/>
        <color indexed="8"/>
        <rFont val="Calibri"/>
        <family val="2"/>
      </rPr>
      <t xml:space="preserve">6431 </t>
    </r>
    <r>
      <rPr>
        <sz val="11"/>
        <rFont val="Calibri"/>
        <family val="2"/>
      </rPr>
      <t xml:space="preserve"> </t>
    </r>
  </si>
  <si>
    <r>
      <t xml:space="preserve"> </t>
    </r>
    <r>
      <rPr>
        <sz val="11"/>
        <color indexed="8"/>
        <rFont val="Calibri"/>
        <family val="2"/>
      </rPr>
      <t xml:space="preserve">Feuchte Hochstaudenfluren der planaren und montanen bis alpinen Stufe </t>
    </r>
    <r>
      <rPr>
        <sz val="11"/>
        <rFont val="Calibri"/>
        <family val="2"/>
      </rPr>
      <t xml:space="preserve"> </t>
    </r>
  </si>
  <si>
    <r>
      <t xml:space="preserve"> </t>
    </r>
    <r>
      <rPr>
        <sz val="11"/>
        <color indexed="8"/>
        <rFont val="Calibri"/>
        <family val="2"/>
      </rPr>
      <t xml:space="preserve">6432 </t>
    </r>
    <r>
      <rPr>
        <sz val="11"/>
        <rFont val="Calibri"/>
        <family val="2"/>
      </rPr>
      <t xml:space="preserve"> </t>
    </r>
  </si>
  <si>
    <r>
      <t xml:space="preserve"> </t>
    </r>
    <r>
      <rPr>
        <sz val="11"/>
        <color indexed="8"/>
        <rFont val="Calibri"/>
        <family val="2"/>
      </rPr>
      <t xml:space="preserve">6440 </t>
    </r>
    <r>
      <rPr>
        <sz val="11"/>
        <rFont val="Calibri"/>
        <family val="2"/>
      </rPr>
      <t xml:space="preserve"> </t>
    </r>
  </si>
  <si>
    <r>
      <t xml:space="preserve"> </t>
    </r>
    <r>
      <rPr>
        <sz val="11"/>
        <color indexed="8"/>
        <rFont val="Calibri"/>
        <family val="2"/>
      </rPr>
      <t xml:space="preserve">Brenndolden-Auenwiesen (Cnidion dubii) </t>
    </r>
    <r>
      <rPr>
        <sz val="11"/>
        <rFont val="Calibri"/>
        <family val="2"/>
      </rPr>
      <t xml:space="preserve"> </t>
    </r>
  </si>
  <si>
    <r>
      <t xml:space="preserve"> </t>
    </r>
    <r>
      <rPr>
        <sz val="11"/>
        <color indexed="8"/>
        <rFont val="Calibri"/>
        <family val="2"/>
      </rPr>
      <t xml:space="preserve">6510 </t>
    </r>
    <r>
      <rPr>
        <sz val="11"/>
        <rFont val="Calibri"/>
        <family val="2"/>
      </rPr>
      <t xml:space="preserve"> </t>
    </r>
  </si>
  <si>
    <r>
      <t xml:space="preserve"> </t>
    </r>
    <r>
      <rPr>
        <sz val="11"/>
        <color indexed="8"/>
        <rFont val="Calibri"/>
        <family val="2"/>
      </rPr>
      <t xml:space="preserve">Magere Flachland-Mähwiesen (Alopecurus pratensis, Sanguisorba officinalis) </t>
    </r>
    <r>
      <rPr>
        <sz val="11"/>
        <rFont val="Calibri"/>
        <family val="2"/>
      </rPr>
      <t xml:space="preserve"> </t>
    </r>
  </si>
  <si>
    <r>
      <t xml:space="preserve"> </t>
    </r>
    <r>
      <rPr>
        <sz val="11"/>
        <color indexed="8"/>
        <rFont val="Calibri"/>
        <family val="2"/>
      </rPr>
      <t>6520</t>
    </r>
    <r>
      <rPr>
        <sz val="11"/>
        <rFont val="Calibri"/>
        <family val="2"/>
      </rPr>
      <t xml:space="preserve"> </t>
    </r>
  </si>
  <si>
    <r>
      <t xml:space="preserve"> </t>
    </r>
    <r>
      <rPr>
        <sz val="11"/>
        <color indexed="8"/>
        <rFont val="Calibri"/>
        <family val="2"/>
      </rPr>
      <t xml:space="preserve">Berg-Mähwiesen </t>
    </r>
    <r>
      <rPr>
        <sz val="11"/>
        <rFont val="Calibri"/>
        <family val="2"/>
      </rPr>
      <t xml:space="preserve"> </t>
    </r>
  </si>
  <si>
    <r>
      <t xml:space="preserve"> </t>
    </r>
    <r>
      <rPr>
        <sz val="11"/>
        <color indexed="8"/>
        <rFont val="Calibri"/>
        <family val="2"/>
      </rPr>
      <t>7110</t>
    </r>
    <r>
      <rPr>
        <sz val="11"/>
        <rFont val="Calibri"/>
        <family val="2"/>
      </rPr>
      <t xml:space="preserve"> </t>
    </r>
  </si>
  <si>
    <r>
      <t xml:space="preserve"> </t>
    </r>
    <r>
      <rPr>
        <sz val="11"/>
        <color indexed="8"/>
        <rFont val="Calibri"/>
        <family val="2"/>
      </rPr>
      <t xml:space="preserve">Lebende Hochmoore </t>
    </r>
    <r>
      <rPr>
        <sz val="11"/>
        <rFont val="Calibri"/>
        <family val="2"/>
      </rPr>
      <t xml:space="preserve"> </t>
    </r>
  </si>
  <si>
    <r>
      <t xml:space="preserve"> </t>
    </r>
    <r>
      <rPr>
        <sz val="11"/>
        <color indexed="8"/>
        <rFont val="Calibri"/>
        <family val="2"/>
      </rPr>
      <t xml:space="preserve">7120 </t>
    </r>
    <r>
      <rPr>
        <sz val="11"/>
        <rFont val="Calibri"/>
        <family val="2"/>
      </rPr>
      <t xml:space="preserve"> </t>
    </r>
  </si>
  <si>
    <r>
      <t xml:space="preserve"> </t>
    </r>
    <r>
      <rPr>
        <sz val="11"/>
        <color indexed="8"/>
        <rFont val="Calibri"/>
        <family val="2"/>
      </rPr>
      <t xml:space="preserve">Noch renaturierungsfähige degradierte Hochmoore </t>
    </r>
    <r>
      <rPr>
        <sz val="11"/>
        <rFont val="Calibri"/>
        <family val="2"/>
      </rPr>
      <t xml:space="preserve"> </t>
    </r>
  </si>
  <si>
    <r>
      <t xml:space="preserve"> </t>
    </r>
    <r>
      <rPr>
        <sz val="11"/>
        <color indexed="8"/>
        <rFont val="Calibri"/>
        <family val="2"/>
      </rPr>
      <t xml:space="preserve">7140 </t>
    </r>
    <r>
      <rPr>
        <sz val="11"/>
        <rFont val="Calibri"/>
        <family val="2"/>
      </rPr>
      <t xml:space="preserve"> </t>
    </r>
  </si>
  <si>
    <r>
      <t xml:space="preserve"> </t>
    </r>
    <r>
      <rPr>
        <sz val="11"/>
        <color indexed="8"/>
        <rFont val="Calibri"/>
        <family val="2"/>
      </rPr>
      <t xml:space="preserve">Übergangs- und Schwingrasenmoore </t>
    </r>
    <r>
      <rPr>
        <sz val="11"/>
        <rFont val="Calibri"/>
        <family val="2"/>
      </rPr>
      <t xml:space="preserve"> </t>
    </r>
  </si>
  <si>
    <r>
      <t xml:space="preserve"> </t>
    </r>
    <r>
      <rPr>
        <sz val="11"/>
        <color indexed="8"/>
        <rFont val="Calibri"/>
        <family val="2"/>
      </rPr>
      <t>7150</t>
    </r>
    <r>
      <rPr>
        <sz val="11"/>
        <rFont val="Calibri"/>
        <family val="2"/>
      </rPr>
      <t xml:space="preserve"> </t>
    </r>
  </si>
  <si>
    <r>
      <t xml:space="preserve"> </t>
    </r>
    <r>
      <rPr>
        <sz val="11"/>
        <color indexed="8"/>
        <rFont val="Calibri"/>
        <family val="2"/>
      </rPr>
      <t xml:space="preserve">Torfmoor-Schlenken (Rhynchosporion) </t>
    </r>
    <r>
      <rPr>
        <sz val="11"/>
        <rFont val="Calibri"/>
        <family val="2"/>
      </rPr>
      <t xml:space="preserve"> </t>
    </r>
  </si>
  <si>
    <r>
      <t xml:space="preserve"> </t>
    </r>
    <r>
      <rPr>
        <sz val="11"/>
        <color indexed="8"/>
        <rFont val="Calibri"/>
        <family val="2"/>
      </rPr>
      <t xml:space="preserve">8110 </t>
    </r>
    <r>
      <rPr>
        <sz val="11"/>
        <rFont val="Calibri"/>
        <family val="2"/>
      </rPr>
      <t xml:space="preserve"> </t>
    </r>
  </si>
  <si>
    <r>
      <t xml:space="preserve"> </t>
    </r>
    <r>
      <rPr>
        <sz val="11"/>
        <color indexed="8"/>
        <rFont val="Calibri"/>
        <family val="2"/>
      </rPr>
      <t xml:space="preserve">Silikatschutthalden der montanen bis nivalen Stufe (Androsacetalia alpinae und Galeopsietalia ladani) </t>
    </r>
    <r>
      <rPr>
        <sz val="11"/>
        <rFont val="Calibri"/>
        <family val="2"/>
      </rPr>
      <t xml:space="preserve"> </t>
    </r>
  </si>
  <si>
    <r>
      <t xml:space="preserve"> </t>
    </r>
    <r>
      <rPr>
        <sz val="11"/>
        <color indexed="8"/>
        <rFont val="Calibri"/>
        <family val="2"/>
      </rPr>
      <t xml:space="preserve">8120 </t>
    </r>
    <r>
      <rPr>
        <sz val="11"/>
        <rFont val="Calibri"/>
        <family val="2"/>
      </rPr>
      <t xml:space="preserve"> </t>
    </r>
  </si>
  <si>
    <r>
      <t xml:space="preserve"> </t>
    </r>
    <r>
      <rPr>
        <sz val="11"/>
        <color indexed="8"/>
        <rFont val="Calibri"/>
        <family val="2"/>
      </rPr>
      <t xml:space="preserve">Kalk- und Kalkschieferschutthalden der montanen bis alpinen Stufe (Thlaspietea rotundifolii) </t>
    </r>
    <r>
      <rPr>
        <sz val="11"/>
        <rFont val="Calibri"/>
        <family val="2"/>
      </rPr>
      <t xml:space="preserve"> </t>
    </r>
  </si>
  <si>
    <r>
      <t xml:space="preserve"> </t>
    </r>
    <r>
      <rPr>
        <sz val="11"/>
        <color indexed="8"/>
        <rFont val="Calibri"/>
        <family val="2"/>
      </rPr>
      <t xml:space="preserve">8150 </t>
    </r>
    <r>
      <rPr>
        <sz val="11"/>
        <rFont val="Calibri"/>
        <family val="2"/>
      </rPr>
      <t xml:space="preserve"> </t>
    </r>
  </si>
  <si>
    <r>
      <t xml:space="preserve"> </t>
    </r>
    <r>
      <rPr>
        <sz val="11"/>
        <color indexed="8"/>
        <rFont val="Calibri"/>
        <family val="2"/>
      </rPr>
      <t xml:space="preserve">Kieselhaltige Schutthalden der Berglagen Mitteleuropas </t>
    </r>
    <r>
      <rPr>
        <sz val="11"/>
        <rFont val="Calibri"/>
        <family val="2"/>
      </rPr>
      <t xml:space="preserve"> </t>
    </r>
  </si>
  <si>
    <r>
      <t xml:space="preserve"> </t>
    </r>
    <r>
      <rPr>
        <sz val="11"/>
        <color indexed="8"/>
        <rFont val="Calibri"/>
        <family val="2"/>
      </rPr>
      <t xml:space="preserve">8160 </t>
    </r>
    <r>
      <rPr>
        <sz val="11"/>
        <rFont val="Calibri"/>
        <family val="2"/>
      </rPr>
      <t xml:space="preserve"> </t>
    </r>
  </si>
  <si>
    <r>
      <t xml:space="preserve"> </t>
    </r>
    <r>
      <rPr>
        <sz val="11"/>
        <color indexed="8"/>
        <rFont val="Calibri"/>
        <family val="2"/>
      </rPr>
      <t xml:space="preserve">Kalkhaltige Schutthalden der collinen bis montanen Stufe Mitteleuropas </t>
    </r>
    <r>
      <rPr>
        <sz val="11"/>
        <rFont val="Calibri"/>
        <family val="2"/>
      </rPr>
      <t xml:space="preserve"> </t>
    </r>
  </si>
  <si>
    <r>
      <t xml:space="preserve"> </t>
    </r>
    <r>
      <rPr>
        <sz val="11"/>
        <color indexed="8"/>
        <rFont val="Calibri"/>
        <family val="2"/>
      </rPr>
      <t xml:space="preserve">8210 </t>
    </r>
    <r>
      <rPr>
        <sz val="11"/>
        <rFont val="Calibri"/>
        <family val="2"/>
      </rPr>
      <t xml:space="preserve"> </t>
    </r>
  </si>
  <si>
    <r>
      <t xml:space="preserve"> </t>
    </r>
    <r>
      <rPr>
        <sz val="11"/>
        <color indexed="8"/>
        <rFont val="Calibri"/>
        <family val="2"/>
      </rPr>
      <t xml:space="preserve">Kalkfelsen mit Felsspaltenvegetation </t>
    </r>
    <r>
      <rPr>
        <sz val="11"/>
        <rFont val="Calibri"/>
        <family val="2"/>
      </rPr>
      <t xml:space="preserve"> </t>
    </r>
  </si>
  <si>
    <r>
      <t xml:space="preserve"> </t>
    </r>
    <r>
      <rPr>
        <sz val="11"/>
        <color indexed="8"/>
        <rFont val="Calibri"/>
        <family val="2"/>
      </rPr>
      <t xml:space="preserve">8220 </t>
    </r>
    <r>
      <rPr>
        <sz val="11"/>
        <rFont val="Calibri"/>
        <family val="2"/>
      </rPr>
      <t xml:space="preserve"> </t>
    </r>
  </si>
  <si>
    <r>
      <t xml:space="preserve"> </t>
    </r>
    <r>
      <rPr>
        <sz val="11"/>
        <color indexed="8"/>
        <rFont val="Calibri"/>
        <family val="2"/>
      </rPr>
      <t xml:space="preserve">Silikatfelsen mit Felsspaltenvegetation </t>
    </r>
    <r>
      <rPr>
        <sz val="11"/>
        <rFont val="Calibri"/>
        <family val="2"/>
      </rPr>
      <t xml:space="preserve"> </t>
    </r>
  </si>
  <si>
    <r>
      <t xml:space="preserve"> </t>
    </r>
    <r>
      <rPr>
        <sz val="11"/>
        <color indexed="8"/>
        <rFont val="Calibri"/>
        <family val="2"/>
      </rPr>
      <t xml:space="preserve">8230 </t>
    </r>
    <r>
      <rPr>
        <sz val="11"/>
        <rFont val="Calibri"/>
        <family val="2"/>
      </rPr>
      <t xml:space="preserve"> </t>
    </r>
  </si>
  <si>
    <r>
      <t xml:space="preserve"> </t>
    </r>
    <r>
      <rPr>
        <sz val="11"/>
        <color indexed="8"/>
        <rFont val="Calibri"/>
        <family val="2"/>
      </rPr>
      <t xml:space="preserve">Silikatfelsen mit Pioniervegetation des Sedo-Scleranthion oder des Sedo albi-Veronicion dillenii </t>
    </r>
    <r>
      <rPr>
        <sz val="11"/>
        <rFont val="Calibri"/>
        <family val="2"/>
      </rPr>
      <t xml:space="preserve"> </t>
    </r>
  </si>
  <si>
    <r>
      <t xml:space="preserve"> </t>
    </r>
    <r>
      <rPr>
        <sz val="11"/>
        <color indexed="8"/>
        <rFont val="Calibri"/>
        <family val="2"/>
      </rPr>
      <t>9110</t>
    </r>
    <r>
      <rPr>
        <sz val="11"/>
        <rFont val="Calibri"/>
        <family val="2"/>
      </rPr>
      <t xml:space="preserve"> </t>
    </r>
  </si>
  <si>
    <r>
      <t xml:space="preserve"> </t>
    </r>
    <r>
      <rPr>
        <sz val="11"/>
        <color indexed="8"/>
        <rFont val="Calibri"/>
        <family val="2"/>
      </rPr>
      <t xml:space="preserve">Hainsimsen-Buchenwald (Luzulo-Fagetum) </t>
    </r>
    <r>
      <rPr>
        <sz val="11"/>
        <rFont val="Calibri"/>
        <family val="2"/>
      </rPr>
      <t xml:space="preserve"> </t>
    </r>
  </si>
  <si>
    <r>
      <t xml:space="preserve"> </t>
    </r>
    <r>
      <rPr>
        <sz val="11"/>
        <color indexed="8"/>
        <rFont val="Calibri"/>
        <family val="2"/>
      </rPr>
      <t xml:space="preserve">9120 </t>
    </r>
    <r>
      <rPr>
        <sz val="11"/>
        <rFont val="Calibri"/>
        <family val="2"/>
      </rPr>
      <t xml:space="preserve"> </t>
    </r>
  </si>
  <si>
    <r>
      <t xml:space="preserve"> </t>
    </r>
    <r>
      <rPr>
        <sz val="11"/>
        <color indexed="8"/>
        <rFont val="Calibri"/>
        <family val="2"/>
      </rPr>
      <t xml:space="preserve">Atlantischer, saurer Buchenwald mit Unterholz aus Stechpalme und gelegentlich Eibe (Quercion robori-petraeae oder Ilici-Fagenion) </t>
    </r>
    <r>
      <rPr>
        <sz val="11"/>
        <rFont val="Calibri"/>
        <family val="2"/>
      </rPr>
      <t xml:space="preserve"> </t>
    </r>
  </si>
  <si>
    <r>
      <t xml:space="preserve"> </t>
    </r>
    <r>
      <rPr>
        <sz val="11"/>
        <color indexed="8"/>
        <rFont val="Calibri"/>
        <family val="2"/>
      </rPr>
      <t>9130</t>
    </r>
    <r>
      <rPr>
        <sz val="11"/>
        <rFont val="Calibri"/>
        <family val="2"/>
      </rPr>
      <t xml:space="preserve"> </t>
    </r>
  </si>
  <si>
    <r>
      <t xml:space="preserve"> </t>
    </r>
    <r>
      <rPr>
        <sz val="11"/>
        <color indexed="8"/>
        <rFont val="Calibri"/>
        <family val="2"/>
      </rPr>
      <t xml:space="preserve">Waldmeister-Buchenwald (Asperulo-Fagetum) </t>
    </r>
    <r>
      <rPr>
        <sz val="11"/>
        <rFont val="Calibri"/>
        <family val="2"/>
      </rPr>
      <t xml:space="preserve"> </t>
    </r>
  </si>
  <si>
    <r>
      <t xml:space="preserve"> </t>
    </r>
    <r>
      <rPr>
        <sz val="11"/>
        <color indexed="8"/>
        <rFont val="Calibri"/>
        <family val="2"/>
      </rPr>
      <t xml:space="preserve">9140 </t>
    </r>
    <r>
      <rPr>
        <sz val="11"/>
        <rFont val="Calibri"/>
        <family val="2"/>
      </rPr>
      <t xml:space="preserve"> </t>
    </r>
  </si>
  <si>
    <r>
      <t xml:space="preserve"> </t>
    </r>
    <r>
      <rPr>
        <sz val="11"/>
        <color indexed="8"/>
        <rFont val="Calibri"/>
        <family val="2"/>
      </rPr>
      <t xml:space="preserve">Mitteleuropäischer subalpiner Buchenwald mit Ahorn und Rumex arifolius </t>
    </r>
    <r>
      <rPr>
        <sz val="11"/>
        <rFont val="Calibri"/>
        <family val="2"/>
      </rPr>
      <t xml:space="preserve"> </t>
    </r>
  </si>
  <si>
    <r>
      <t xml:space="preserve"> </t>
    </r>
    <r>
      <rPr>
        <sz val="11"/>
        <color indexed="8"/>
        <rFont val="Calibri"/>
        <family val="2"/>
      </rPr>
      <t xml:space="preserve">9150 </t>
    </r>
    <r>
      <rPr>
        <sz val="11"/>
        <rFont val="Calibri"/>
        <family val="2"/>
      </rPr>
      <t xml:space="preserve"> </t>
    </r>
  </si>
  <si>
    <r>
      <t xml:space="preserve"> </t>
    </r>
    <r>
      <rPr>
        <sz val="11"/>
        <color indexed="8"/>
        <rFont val="Calibri"/>
        <family val="2"/>
      </rPr>
      <t xml:space="preserve">Mitteleuropäischer Orchideen-Kalk-Buchenwald (Cephalanthero-Fagion) </t>
    </r>
    <r>
      <rPr>
        <sz val="11"/>
        <rFont val="Calibri"/>
        <family val="2"/>
      </rPr>
      <t xml:space="preserve"> </t>
    </r>
  </si>
  <si>
    <r>
      <t xml:space="preserve"> </t>
    </r>
    <r>
      <rPr>
        <sz val="11"/>
        <color indexed="8"/>
        <rFont val="Calibri"/>
        <family val="2"/>
      </rPr>
      <t xml:space="preserve">9160 </t>
    </r>
    <r>
      <rPr>
        <sz val="11"/>
        <rFont val="Calibri"/>
        <family val="2"/>
      </rPr>
      <t xml:space="preserve"> </t>
    </r>
  </si>
  <si>
    <r>
      <t xml:space="preserve"> </t>
    </r>
    <r>
      <rPr>
        <sz val="11"/>
        <color indexed="8"/>
        <rFont val="Calibri"/>
        <family val="2"/>
      </rPr>
      <t xml:space="preserve">Subatlantischer oder mitteleuropäischer Stieleichenwald oder Eichen-Hainbuchenwald (Carpinion betuli) </t>
    </r>
    <r>
      <rPr>
        <sz val="11"/>
        <rFont val="Calibri"/>
        <family val="2"/>
      </rPr>
      <t xml:space="preserve"> </t>
    </r>
  </si>
  <si>
    <r>
      <t xml:space="preserve"> </t>
    </r>
    <r>
      <rPr>
        <sz val="11"/>
        <color indexed="8"/>
        <rFont val="Calibri"/>
        <family val="2"/>
      </rPr>
      <t>9170</t>
    </r>
    <r>
      <rPr>
        <sz val="11"/>
        <rFont val="Calibri"/>
        <family val="2"/>
      </rPr>
      <t xml:space="preserve"> </t>
    </r>
  </si>
  <si>
    <r>
      <t xml:space="preserve"> </t>
    </r>
    <r>
      <rPr>
        <sz val="11"/>
        <color indexed="8"/>
        <rFont val="Calibri"/>
        <family val="2"/>
      </rPr>
      <t xml:space="preserve">Labkraut-Eichen-Hainbuchenwald Galio-Carpinetum </t>
    </r>
    <r>
      <rPr>
        <sz val="11"/>
        <rFont val="Calibri"/>
        <family val="2"/>
      </rPr>
      <t xml:space="preserve"> </t>
    </r>
  </si>
  <si>
    <r>
      <t xml:space="preserve"> </t>
    </r>
    <r>
      <rPr>
        <sz val="11"/>
        <color indexed="8"/>
        <rFont val="Calibri"/>
        <family val="2"/>
      </rPr>
      <t xml:space="preserve">9180 </t>
    </r>
    <r>
      <rPr>
        <sz val="11"/>
        <rFont val="Calibri"/>
        <family val="2"/>
      </rPr>
      <t xml:space="preserve"> </t>
    </r>
  </si>
  <si>
    <r>
      <t xml:space="preserve"> </t>
    </r>
    <r>
      <rPr>
        <sz val="11"/>
        <color indexed="8"/>
        <rFont val="Calibri"/>
        <family val="2"/>
      </rPr>
      <t xml:space="preserve">Schlucht- und Hangmischwälder Tilio-Acerion </t>
    </r>
    <r>
      <rPr>
        <sz val="11"/>
        <rFont val="Calibri"/>
        <family val="2"/>
      </rPr>
      <t xml:space="preserve"> </t>
    </r>
  </si>
  <si>
    <r>
      <t xml:space="preserve"> </t>
    </r>
    <r>
      <rPr>
        <sz val="11"/>
        <color indexed="8"/>
        <rFont val="Calibri"/>
        <family val="2"/>
      </rPr>
      <t xml:space="preserve">9190 </t>
    </r>
    <r>
      <rPr>
        <sz val="11"/>
        <rFont val="Calibri"/>
        <family val="2"/>
      </rPr>
      <t xml:space="preserve"> </t>
    </r>
  </si>
  <si>
    <r>
      <t xml:space="preserve"> </t>
    </r>
    <r>
      <rPr>
        <sz val="11"/>
        <color indexed="8"/>
        <rFont val="Calibri"/>
        <family val="2"/>
      </rPr>
      <t xml:space="preserve">Alte bodensaure Eichenwälder auf Sandebenen mit Quercus robur </t>
    </r>
    <r>
      <rPr>
        <sz val="11"/>
        <rFont val="Calibri"/>
        <family val="2"/>
      </rPr>
      <t xml:space="preserve"> </t>
    </r>
  </si>
  <si>
    <r>
      <t xml:space="preserve"> </t>
    </r>
    <r>
      <rPr>
        <sz val="11"/>
        <color indexed="8"/>
        <rFont val="Calibri"/>
        <family val="2"/>
      </rPr>
      <t>91D0</t>
    </r>
    <r>
      <rPr>
        <sz val="11"/>
        <rFont val="Calibri"/>
        <family val="2"/>
      </rPr>
      <t xml:space="preserve"> </t>
    </r>
  </si>
  <si>
    <r>
      <t xml:space="preserve"> </t>
    </r>
    <r>
      <rPr>
        <sz val="11"/>
        <color indexed="8"/>
        <rFont val="Calibri"/>
        <family val="2"/>
      </rPr>
      <t xml:space="preserve">Moorwälder </t>
    </r>
    <r>
      <rPr>
        <sz val="11"/>
        <rFont val="Calibri"/>
        <family val="2"/>
      </rPr>
      <t xml:space="preserve"> </t>
    </r>
  </si>
  <si>
    <r>
      <t xml:space="preserve"> </t>
    </r>
    <r>
      <rPr>
        <sz val="11"/>
        <color indexed="8"/>
        <rFont val="Calibri"/>
        <family val="2"/>
      </rPr>
      <t xml:space="preserve">91E0 </t>
    </r>
    <r>
      <rPr>
        <sz val="11"/>
        <rFont val="Calibri"/>
        <family val="2"/>
      </rPr>
      <t xml:space="preserve"> </t>
    </r>
  </si>
  <si>
    <r>
      <t xml:space="preserve"> </t>
    </r>
    <r>
      <rPr>
        <sz val="11"/>
        <color indexed="8"/>
        <rFont val="Calibri"/>
        <family val="2"/>
      </rPr>
      <t xml:space="preserve">Auenwälder mit Alnus glutinosa und Fraxinus excelsior (Alno-Padion, Alnion incanae, Salicion albae) </t>
    </r>
    <r>
      <rPr>
        <sz val="11"/>
        <rFont val="Calibri"/>
        <family val="2"/>
      </rPr>
      <t xml:space="preserve"> </t>
    </r>
  </si>
  <si>
    <r>
      <t xml:space="preserve"> </t>
    </r>
    <r>
      <rPr>
        <sz val="11"/>
        <color indexed="8"/>
        <rFont val="Calibri"/>
        <family val="2"/>
      </rPr>
      <t xml:space="preserve">91F0 </t>
    </r>
    <r>
      <rPr>
        <sz val="11"/>
        <rFont val="Calibri"/>
        <family val="2"/>
      </rPr>
      <t xml:space="preserve"> </t>
    </r>
  </si>
  <si>
    <r>
      <t xml:space="preserve"> </t>
    </r>
    <r>
      <rPr>
        <sz val="11"/>
        <color indexed="8"/>
        <rFont val="Calibri"/>
        <family val="2"/>
      </rPr>
      <t xml:space="preserve">Hartholzauenwälder mit Quercus robur, Ulmus laevis, Ulmus minor, Fraxinus excelsior oder Fraxinus angustifolia (Ulmenion minoris) </t>
    </r>
    <r>
      <rPr>
        <sz val="11"/>
        <rFont val="Calibri"/>
        <family val="2"/>
      </rPr>
      <t xml:space="preserve"> </t>
    </r>
  </si>
  <si>
    <r>
      <t xml:space="preserve"> </t>
    </r>
    <r>
      <rPr>
        <sz val="11"/>
        <color indexed="8"/>
        <rFont val="Calibri"/>
        <family val="2"/>
      </rPr>
      <t xml:space="preserve">91G0 </t>
    </r>
    <r>
      <rPr>
        <sz val="11"/>
        <rFont val="Calibri"/>
        <family val="2"/>
      </rPr>
      <t xml:space="preserve"> </t>
    </r>
  </si>
  <si>
    <r>
      <t xml:space="preserve"> </t>
    </r>
    <r>
      <rPr>
        <sz val="11"/>
        <color indexed="8"/>
        <rFont val="Calibri"/>
        <family val="2"/>
      </rPr>
      <t xml:space="preserve">Pannonische Wälder mit Quercus petraea und Carpinus betulus </t>
    </r>
    <r>
      <rPr>
        <sz val="11"/>
        <rFont val="Calibri"/>
        <family val="2"/>
      </rPr>
      <t xml:space="preserve"> </t>
    </r>
  </si>
  <si>
    <r>
      <t xml:space="preserve"> </t>
    </r>
    <r>
      <rPr>
        <sz val="11"/>
        <color indexed="8"/>
        <rFont val="Calibri"/>
        <family val="2"/>
      </rPr>
      <t xml:space="preserve">91T0 </t>
    </r>
    <r>
      <rPr>
        <sz val="11"/>
        <rFont val="Calibri"/>
        <family val="2"/>
      </rPr>
      <t xml:space="preserve"> </t>
    </r>
  </si>
  <si>
    <r>
      <t xml:space="preserve"> </t>
    </r>
    <r>
      <rPr>
        <sz val="11"/>
        <color indexed="8"/>
        <rFont val="Calibri"/>
        <family val="2"/>
      </rPr>
      <t xml:space="preserve">Mitteleuropäische Flechten-Kiefernwälder </t>
    </r>
    <r>
      <rPr>
        <sz val="11"/>
        <rFont val="Calibri"/>
        <family val="2"/>
      </rPr>
      <t xml:space="preserve"> </t>
    </r>
  </si>
  <si>
    <r>
      <t xml:space="preserve"> </t>
    </r>
    <r>
      <rPr>
        <sz val="11"/>
        <color indexed="8"/>
        <rFont val="Calibri"/>
        <family val="2"/>
      </rPr>
      <t xml:space="preserve">91U0 </t>
    </r>
    <r>
      <rPr>
        <sz val="11"/>
        <rFont val="Calibri"/>
        <family val="2"/>
      </rPr>
      <t xml:space="preserve"> </t>
    </r>
  </si>
  <si>
    <r>
      <t xml:space="preserve"> </t>
    </r>
    <r>
      <rPr>
        <sz val="11"/>
        <color indexed="8"/>
        <rFont val="Calibri"/>
        <family val="2"/>
      </rPr>
      <t xml:space="preserve">Kiefernwälder der sarmatischen Steppe </t>
    </r>
    <r>
      <rPr>
        <sz val="11"/>
        <rFont val="Calibri"/>
        <family val="2"/>
      </rPr>
      <t xml:space="preserve"> </t>
    </r>
  </si>
  <si>
    <r>
      <t xml:space="preserve"> </t>
    </r>
    <r>
      <rPr>
        <sz val="11"/>
        <color indexed="8"/>
        <rFont val="Calibri"/>
        <family val="2"/>
      </rPr>
      <t xml:space="preserve">9410 </t>
    </r>
    <r>
      <rPr>
        <sz val="11"/>
        <rFont val="Calibri"/>
        <family val="2"/>
      </rPr>
      <t xml:space="preserve"> </t>
    </r>
  </si>
  <si>
    <r>
      <t xml:space="preserve"> </t>
    </r>
    <r>
      <rPr>
        <sz val="11"/>
        <color indexed="8"/>
        <rFont val="Calibri"/>
        <family val="2"/>
      </rPr>
      <t xml:space="preserve">Montane bis alpine bodensaure Fichtenwälder (Vaccinio-Piceetea) </t>
    </r>
    <r>
      <rPr>
        <sz val="11"/>
        <rFont val="Calibri"/>
        <family val="2"/>
      </rPr>
      <t xml:space="preserve"> </t>
    </r>
  </si>
  <si>
    <r>
      <t xml:space="preserve"> </t>
    </r>
    <r>
      <rPr>
        <sz val="11"/>
        <color indexed="8"/>
        <rFont val="Calibri"/>
        <family val="2"/>
      </rPr>
      <t xml:space="preserve">9420 </t>
    </r>
    <r>
      <rPr>
        <sz val="11"/>
        <rFont val="Calibri"/>
        <family val="2"/>
      </rPr>
      <t xml:space="preserve"> </t>
    </r>
  </si>
  <si>
    <r>
      <t xml:space="preserve"> </t>
    </r>
    <r>
      <rPr>
        <sz val="11"/>
        <color indexed="8"/>
        <rFont val="Calibri"/>
        <family val="2"/>
      </rPr>
      <t xml:space="preserve">Alpiner Lärchen- und/oder Arvenwald </t>
    </r>
    <r>
      <rPr>
        <sz val="11"/>
        <rFont val="Calibri"/>
        <family val="2"/>
      </rPr>
      <t xml:space="preserve"> </t>
    </r>
  </si>
  <si>
    <r>
      <t xml:space="preserve"> </t>
    </r>
    <r>
      <rPr>
        <sz val="11"/>
        <color indexed="8"/>
        <rFont val="Calibri"/>
        <family val="2"/>
      </rPr>
      <t xml:space="preserve">9430 </t>
    </r>
    <r>
      <rPr>
        <sz val="11"/>
        <rFont val="Calibri"/>
        <family val="2"/>
      </rPr>
      <t xml:space="preserve"> </t>
    </r>
  </si>
  <si>
    <r>
      <t xml:space="preserve"> </t>
    </r>
    <r>
      <rPr>
        <sz val="11"/>
        <color indexed="8"/>
        <rFont val="Calibri"/>
        <family val="2"/>
      </rPr>
      <t xml:space="preserve">Bergkiefern-(oder Spirken-)Wälder (*auf Gips- oder Kalksubstrat) </t>
    </r>
    <r>
      <rPr>
        <sz val="11"/>
        <rFont val="Calibri"/>
        <family val="2"/>
      </rPr>
      <t xml:space="preserve"> </t>
    </r>
  </si>
  <si>
    <t>LRT-Code</t>
  </si>
  <si>
    <t>LRT-Bezeichnung</t>
  </si>
  <si>
    <t>Klimaregio-naltyp</t>
  </si>
  <si>
    <t>Hydromorphie-typ</t>
  </si>
  <si>
    <t>Art der bestandserhaltenden minimalen Nutzung als Basis für die Berechnung des Stoffentzuges</t>
  </si>
  <si>
    <t xml:space="preserve">Clnut(N) (Critical Load für den eutrophierenden N-Eintrag) [kgN/(ha a)], gerundet </t>
  </si>
  <si>
    <t xml:space="preserve">Clmax(N)  (Critical Load für den versauernden N-Eintrag) [kg/(ha a)], gerundet </t>
  </si>
  <si>
    <t xml:space="preserve">CL(N) (Min(Clnut(N);Clmax(N)) [kgN/(ha a)], gerundet </t>
  </si>
  <si>
    <t>Wärme-Stufe</t>
  </si>
  <si>
    <t>Klimafeuchte-Stufe</t>
  </si>
  <si>
    <t>2120</t>
  </si>
  <si>
    <t>Weißdünen mit Strandhafer (Ammophilia arenaria)</t>
  </si>
  <si>
    <t>sommerwarm-winterkühl</t>
  </si>
  <si>
    <t>sehr hohe Luftfeuchte</t>
  </si>
  <si>
    <t>keine Pflege/Nutzung</t>
  </si>
  <si>
    <t>2130</t>
  </si>
  <si>
    <t>Festliegende Küstendünen mit krautiger Vegetation (Graudünen)</t>
  </si>
  <si>
    <t>extensive Beweidung mit Schafen</t>
  </si>
  <si>
    <t>2140</t>
  </si>
  <si>
    <t>Entkalkte Dünen mit Empetrum nigrum</t>
  </si>
  <si>
    <t>2150</t>
  </si>
  <si>
    <t>Festliegende entkalkte Dünen der atlantischen Zone (Calluno-Ulicetea)</t>
  </si>
  <si>
    <t>2160</t>
  </si>
  <si>
    <t>Dünen mit Hippophaë rhamnoides</t>
  </si>
  <si>
    <t>keine Nutzung/Pflege</t>
  </si>
  <si>
    <t>2170</t>
  </si>
  <si>
    <t>Dünen mit Salix repens ssp. argentea (Salicion arenariae)</t>
  </si>
  <si>
    <t>2180</t>
  </si>
  <si>
    <t>Bewaldete Dünen der atlantischen, kontinentalen und borealen Region</t>
  </si>
  <si>
    <t>Einzelstammentnahme zur Erhaltung bzw. Entwicklung naturnaher und strukturreicher Bestände mit lebensraumtypischen Baumarten in ihren verschiedenen Entwicklungsstufen und Altersphasen</t>
  </si>
  <si>
    <t>2310</t>
  </si>
  <si>
    <t>Trockene Sandheiden mit Calluna und Genista</t>
  </si>
  <si>
    <t>sommerkühl-winterkalt</t>
  </si>
  <si>
    <t>hohe Luftfeuchte</t>
  </si>
  <si>
    <t>extensive Beweidung mit Schafen und Ziegen sowie Entbuschung alle 10 Jahre</t>
  </si>
  <si>
    <t>sommerwarm-mäßig winterkühl</t>
  </si>
  <si>
    <t>geringe Luftfeuchte</t>
  </si>
  <si>
    <t>mittlere Luftfeuchte</t>
  </si>
  <si>
    <t>2320</t>
  </si>
  <si>
    <t>Trockene Sandheiden mit Calluna und Empetrum nigrum</t>
  </si>
  <si>
    <t>2330</t>
  </si>
  <si>
    <t>Dünen mit offenen Grasflächen mit Corynephorus und Agrostis</t>
  </si>
  <si>
    <t>4010</t>
  </si>
  <si>
    <t>Feuchte Heiden des nordatlantischen Raumes mit Erica tetralix</t>
  </si>
  <si>
    <t>Entbuschung alle 5 Jahre</t>
  </si>
  <si>
    <t>4030</t>
  </si>
  <si>
    <t>Trockene europäische Heiden</t>
  </si>
  <si>
    <t>4060</t>
  </si>
  <si>
    <t>Alpine und boreale Heiden</t>
  </si>
  <si>
    <t>sommerkalt-winterkalt</t>
  </si>
  <si>
    <t>4070</t>
  </si>
  <si>
    <t>Buschvegetation mit Pinus mugo und Rhododendron hirsutum (Mugo-Rhododendretum hirsuti)</t>
  </si>
  <si>
    <t>5110</t>
  </si>
  <si>
    <t>Stabile xerothermophile Formationen von Buxus sempervirens an Felsabhängen (Berberidion p.p.)</t>
  </si>
  <si>
    <t>5130</t>
  </si>
  <si>
    <t>Formationen von Juniperus communis auf Kalkheiden und -rasen</t>
  </si>
  <si>
    <t>extensive Beweidung mit Schafen/Entbuschung</t>
  </si>
  <si>
    <t>6110</t>
  </si>
  <si>
    <t>Lückige basophile oder Kalk-Pionierrasen (Alysso-Sedion albi)</t>
  </si>
  <si>
    <t>6120</t>
  </si>
  <si>
    <t>Trockene, kalkreiche Sandrasen</t>
  </si>
  <si>
    <t>6212</t>
  </si>
  <si>
    <t>Naturnahe Kalk-Trockenrasen und deren Verbuschungsstadien (Festuco-Brometalia) (* besondere Bestände mit bemerkenswerten Orchideen)</t>
  </si>
  <si>
    <t>1-schürige Mahd und Nachweide</t>
  </si>
  <si>
    <t>keine Nutzung</t>
  </si>
  <si>
    <t>6213</t>
  </si>
  <si>
    <t>6214</t>
  </si>
  <si>
    <t>6230</t>
  </si>
  <si>
    <t>Artenreiche montane Borstgrasrasen (und submontan auf dem europäischen Festland) auf Silikatböden</t>
  </si>
  <si>
    <t>extensive Mahd oder Beweidung mit Rindern und Entbuschung</t>
  </si>
  <si>
    <t>extensive Mahd oder Beweidung mit Schafen und Ziegen sowie Entbuschung alle 10 Jahre</t>
  </si>
  <si>
    <t>extensive Mahd oder Beweidung mit Schafen und Entbuschung</t>
  </si>
  <si>
    <t>6240</t>
  </si>
  <si>
    <t>Subpannonische Steppen-Trockenrasen</t>
  </si>
  <si>
    <t>6410</t>
  </si>
  <si>
    <t>Pfeifengraswiesen auf kalkreichem Boden, torfigen und tonig-schluffigen Böden (Molinion caeruleae)</t>
  </si>
  <si>
    <t>einschürige Mahd im Spätsommer</t>
  </si>
  <si>
    <t>Pflegemahd alle 4 Jahre</t>
  </si>
  <si>
    <t>6431</t>
  </si>
  <si>
    <t>Feuchte Hochstaudenfluren der planaren und montanen bis alpinen Stufe</t>
  </si>
  <si>
    <t>6432</t>
  </si>
  <si>
    <t>6440</t>
  </si>
  <si>
    <t>Brenndolden-Auenwiesen (Cnidion dubii)</t>
  </si>
  <si>
    <t>6510</t>
  </si>
  <si>
    <t>Magere Flachland-Mähwiesen (Alopecurus pratensis, Sanguisorba officinalis)</t>
  </si>
  <si>
    <t>1-schürige Mahd mit Nachweide</t>
  </si>
  <si>
    <t>1-schürige Mahd mit leichter Nachweide</t>
  </si>
  <si>
    <t>2-schürige Mahd und Nachweide</t>
  </si>
  <si>
    <t>6520</t>
  </si>
  <si>
    <t>Berg-Mähwiesen</t>
  </si>
  <si>
    <t>1-schürige Mahd mit leichter Nachweise</t>
  </si>
  <si>
    <t>7110</t>
  </si>
  <si>
    <t>Lebende Hochmoore</t>
  </si>
  <si>
    <t>7120</t>
  </si>
  <si>
    <t>Noch renaturierungsfähige degradierte Hochmoore</t>
  </si>
  <si>
    <t>7140</t>
  </si>
  <si>
    <t>Übergangs- und Schwingrasenmoore</t>
  </si>
  <si>
    <t>7150</t>
  </si>
  <si>
    <t>Torfmoor-Schlenken (Rhynchosporion)</t>
  </si>
  <si>
    <t>8110</t>
  </si>
  <si>
    <t>Silikatschutthalden der montanen bis nivalen Stufe (Androsacetalia alpinae und Galeopsietalia ladani)</t>
  </si>
  <si>
    <t>8120</t>
  </si>
  <si>
    <t>Kalk- und Kalkschieferschutthalden der montanen bis alpinen Stufe (Thlaspietea rotundifolii)</t>
  </si>
  <si>
    <t>8150</t>
  </si>
  <si>
    <t>Kieselhaltige Schutthalden der Berglagen Mitteleuropas</t>
  </si>
  <si>
    <t>8160</t>
  </si>
  <si>
    <t>Kalkhaltige Schutthalden der collinen bis montanen Stufe Mitteleuropas</t>
  </si>
  <si>
    <t>8210</t>
  </si>
  <si>
    <t>Kalkfelsen mit Felsspaltenvegetation</t>
  </si>
  <si>
    <t>8220</t>
  </si>
  <si>
    <t>Silikatfelsen mit Felsspaltenvegetation</t>
  </si>
  <si>
    <t>8230</t>
  </si>
  <si>
    <t>Silikatfelsen mit Pioniervegetation des Sedo-Scleranthion oder des Sedo albi-Veronicion dillenii</t>
  </si>
  <si>
    <t>9110</t>
  </si>
  <si>
    <t>Hainsimsen-Buchenwald (Luzulo-Fagetum)</t>
  </si>
  <si>
    <t>9120</t>
  </si>
  <si>
    <t>Atlantischer, saurer Buchenwald mit Unterholz aus Stechpalme und gelegentlich Eibe (Quercion robori-petraeae oder Ilici-Fagenion)</t>
  </si>
  <si>
    <t>9130</t>
  </si>
  <si>
    <t>Waldmeister-Buchenwald (Asperulo-Fagetum)</t>
  </si>
  <si>
    <t>9140</t>
  </si>
  <si>
    <t>Mitteleuropäischer subalpiner Buchenwald mit Ahorn und Rumex arifolius</t>
  </si>
  <si>
    <t>9150</t>
  </si>
  <si>
    <t>Mitteleuropäischer Orchideen-Kalk-Buchenwald (Cephalanthero-Fagion)</t>
  </si>
  <si>
    <t>9160</t>
  </si>
  <si>
    <t>Subatlantischer oder mitteleuropäischer Stieleichenwald oder Eichen-Hainbuchenwald (Carpinion betuli)</t>
  </si>
  <si>
    <t>9170</t>
  </si>
  <si>
    <t>Labkraut-Eichen-Hainbuchenwald Galio-Carpinetum</t>
  </si>
  <si>
    <t>9180</t>
  </si>
  <si>
    <t>Schlucht- und Hangmischwälder Tilio-Acerion</t>
  </si>
  <si>
    <t>9190</t>
  </si>
  <si>
    <t>Alte bodensaure Eichenwälder auf Sandebenen mit Quercus robur</t>
  </si>
  <si>
    <t>91D0</t>
  </si>
  <si>
    <t>Moorwälder</t>
  </si>
  <si>
    <t>Auenwälder mit Alnus glutinosa und Fraxinus excelsior (Alno-Padion, Alnion incanae, Salicion albae)</t>
  </si>
  <si>
    <t>91F0</t>
  </si>
  <si>
    <t>Hartholzauenwälder mit Quercus robur, Ulmus laevis, Ulmus minor, Fraxinus excelsior oder Fraxinus angustifolia (Ulmenion minoris)</t>
  </si>
  <si>
    <t>91G0</t>
  </si>
  <si>
    <t>Pannonische Wälder mit Quercus petraea und Carpinus betulus</t>
  </si>
  <si>
    <t>91T0</t>
  </si>
  <si>
    <t>Mitteleuropäische Flechten-Kiefernwälder</t>
  </si>
  <si>
    <t>91U0</t>
  </si>
  <si>
    <t>Kiefernwälder der sarmatischen Steppe</t>
  </si>
  <si>
    <t>9410</t>
  </si>
  <si>
    <t>Montane bis alpine bodensaure Fichtenwälder (Vaccinio-Piceetea)</t>
  </si>
  <si>
    <t>9420</t>
  </si>
  <si>
    <t>Alpiner Lärchen- und/oder Arvenwald</t>
  </si>
  <si>
    <t>9430</t>
  </si>
  <si>
    <t>Bergkiefern-(oder Spirken-)Wälder (*auf Gips- oder Kalksubstrat)</t>
  </si>
  <si>
    <t>ID</t>
  </si>
  <si>
    <t>Hydromorphietyp</t>
  </si>
  <si>
    <t>Gesellschafts-Name</t>
  </si>
  <si>
    <t xml:space="preserve">für CL-Ermittlung zugrunde gelegter Entzug von N  [kgN/(ha a)] </t>
  </si>
  <si>
    <t xml:space="preserve">für CL-Ermittlung zugrunde gelegter Entzug von Biomasse  [t TS/(ha a)] </t>
  </si>
  <si>
    <t>CLnut(N) (Critical Load für den eutrophierenden N-Eintrag) [kgN/(ha a)]</t>
  </si>
  <si>
    <t>CLmax(N)  (Critical Load für den versauernden   N-Eintrag) [kg/(ha a)]</t>
  </si>
  <si>
    <t xml:space="preserve">CL(N) (Min(Clnut(N);Clmax(N))                                  [kgN/(ha a)], gerundet </t>
  </si>
  <si>
    <t>Empirical CL(N) min  (unterer Spannenwert aus der Nordwijkerhout-Liste2010) [kg N/(ha a)]</t>
  </si>
  <si>
    <t>Empirical CL(N)max  (oberer Spannenwert aus der Nordwijkerhout-Liste2010) [kg N/(ha a)]</t>
  </si>
  <si>
    <t>Gründe für eine Abweichung aus der CLemp(N)2010-Spanne</t>
  </si>
  <si>
    <t>Validität (s. Kap 8.6.1, Tab. 47)</t>
  </si>
  <si>
    <t>Elymo-Ammophiletum arenariae (= Ammophiletum typicum) BR.-BL. et DE LEEUW 1936</t>
  </si>
  <si>
    <t/>
  </si>
  <si>
    <t>ausreichend validiert (Veg., pH 1980)</t>
  </si>
  <si>
    <t>Elymo-Ammophiletum festucetosum arenariae</t>
  </si>
  <si>
    <t>Agrostis tenuis-Gesellschaft</t>
  </si>
  <si>
    <t>ausreichend validiert (Veg.aufnahmen mit Standortsbeschreibung vor 1960)</t>
  </si>
  <si>
    <t>Airetum praecocis (SCHWICK. 1944) KRAUSCH 1968</t>
  </si>
  <si>
    <t>Festuco-Galietum veri BR.-BL. et DE LEEUW 1936 = Agrostio-Poetum humilis TX. et PRSG. 1951</t>
  </si>
  <si>
    <t>Polygalo-Nardetum (PRSG. 1953) OBERD. 1957</t>
  </si>
  <si>
    <t>gut validiert (Veg., pH, KAK vor 1960)</t>
  </si>
  <si>
    <t>Violo caninae-Corynephoretum canescentis WESTH. in WESTH. et al. 1946</t>
  </si>
  <si>
    <t>ausreichend validiert (Veg.,pH 1980)</t>
  </si>
  <si>
    <t>Hieracio-Empetretum LIBBERT 1940 = Salici repentis-Empetretum FUKAREK 1961</t>
  </si>
  <si>
    <t xml:space="preserve">Flechte (Cladina, Cladonia) ist hochstete Art und besonders empfindlich </t>
  </si>
  <si>
    <t>Polypodio-Empetretum WESTH. in DEN HARTOG 1951</t>
  </si>
  <si>
    <t>Genisto anglicae-Callunetum vulgaris SCHWICK. 1933 em.TX. 1937</t>
  </si>
  <si>
    <t>Salici arenariae-Hippophaetum rhamnoides BR.-BL. et DE LEEUW 1936</t>
  </si>
  <si>
    <t>Pyrolo-Salicetum WESTH. in BARENDREGT 1982</t>
  </si>
  <si>
    <t>fachgutachterliche Schätzung (weitere Validierung erforderlich)</t>
  </si>
  <si>
    <t>Roso pimpinellifoliae-Salicetum arenariae TX. 1952</t>
  </si>
  <si>
    <t>Betulo-Quercetum (GAUME 1924) TX. 1937</t>
  </si>
  <si>
    <t>ausreichend validiert (Veg.aufnahmen mit Standortsbeschreibung vor 1960; pH, C/N, BS 1988)</t>
  </si>
  <si>
    <t>Empetro nigri-Pinetum sylvestris LIBB. et SISS. 1939</t>
  </si>
  <si>
    <t>ausreichend validiert (Veg., pH,  KAK 1980)</t>
  </si>
  <si>
    <t>Holco mollis-Quercetum (robori-petraeae) LEMÈE 1937 corr. et em. OBERD. 1992 (= Fago-Quercetum petraea TX. 1955)</t>
  </si>
  <si>
    <t>Luzulo pilosae-Fagetum MATUSZKIEWICZ 1973 = Maianthemo-Fagetum PASS. 1959 em. SCHUB. 1995</t>
  </si>
  <si>
    <t>Vaccinio uliginosi-Betuletum pubescentis LIBB. 1933</t>
  </si>
  <si>
    <t>Euphorbio-Callunetum SCHUB. 1960 em. SCHUB. 1995</t>
  </si>
  <si>
    <t>gut validiert (Veg., pH, BS, C/N, KAK vor 1960)</t>
  </si>
  <si>
    <t>hohe zulässige Auswaschungsrate aufgrund hoher Niederschläge, hohe Immobilisierungsrate aufgrund niedriger Temperatur; Nährstoffungleichgewicht nicht zu befürchten, da ausreichende Basenfreisetzungsrate</t>
  </si>
  <si>
    <t>Genisto anglicae-Callunetum vulgaris SCHWICK. 1933 em. TX. 1937</t>
  </si>
  <si>
    <t>Genisto germanicae-Callunetum OBERD. 1957 nom. inv.</t>
  </si>
  <si>
    <t>ausreichend validiert (Veg., pH, KAK vor 1960)</t>
  </si>
  <si>
    <t>Genisto pilosae-Callunetum OBERD. 1938</t>
  </si>
  <si>
    <t>relativ geringe Denitrifikationsrate aufgrund geringer Niederschläge</t>
  </si>
  <si>
    <t>relativ geringer Biomasseaufwuchs aufgrund geringer Niederschläge</t>
  </si>
  <si>
    <t>Vaccinio myrtilli-Callunetum BÜK. 1942</t>
  </si>
  <si>
    <t>gut validiert (Veg., pH, BS, C/N vor 1960)</t>
  </si>
  <si>
    <t>Tongesteine</t>
  </si>
  <si>
    <t>Agrostietum coarctatae KOBENDZA 1930 (= Agrostietum vinealis KOB. 1930)</t>
  </si>
  <si>
    <t xml:space="preserve">relativ hoher Biomasseentzug erforderlich zur Bestandserhaltung aufgrund guter Bodenfruchtbarkeit </t>
  </si>
  <si>
    <t>Airo caryophylleae-Festucetum ovinae TX. 1955</t>
  </si>
  <si>
    <t>Armerio-Agrostidetum tenuis HUECK 1931</t>
  </si>
  <si>
    <t>Armerio-Festucetum ovinae KNAPP 1942</t>
  </si>
  <si>
    <t>Armerio-Festucetum trachyphyllae (LIBB. 1933) R. KNAPP 1948 ex HOHENESTER 1960</t>
  </si>
  <si>
    <t>Bromo tectorum-Phleetum arenarii KORNECK 1974</t>
  </si>
  <si>
    <t>Diantho deltoides-Armerietum elongatae KRAUSCH 1959</t>
  </si>
  <si>
    <t>Festuco-Sperguletum vernalis PASS. 1960</t>
  </si>
  <si>
    <t>Filagini-Vulpietum OBERD. 1938</t>
  </si>
  <si>
    <t>Narduretum lachenalii KORNECK 1975</t>
  </si>
  <si>
    <t>Sileno conicae-Cerastietum semidecandri KORNECK 1974</t>
  </si>
  <si>
    <t>Spergulo-Corynephoretum canescentis (TX. 1928) LIBB. 1933</t>
  </si>
  <si>
    <t>Empetro-Ericetum tetralicis (TX. 1937) WESTHOFF et DE SMIDT 1975</t>
  </si>
  <si>
    <t>Ericetum tetralicis (ALLORGE 1922) JONAS 1932 em. SCHUB. 1995</t>
  </si>
  <si>
    <t>fachgutachterliche Schätzung, teilweise validiert (Veg., pH, BS, C/N vor 1960)</t>
  </si>
  <si>
    <t>Sphagno compacti-Trichophoretum germanici (OBERD. 1938) BARTSCH 1940 em. DIERSSEN 1975</t>
  </si>
  <si>
    <t>Vaccinium uliginosum-Gesellschaft</t>
  </si>
  <si>
    <t>gut validiert (Veg., pH, C/N vor 1960)</t>
  </si>
  <si>
    <t>Cladonio-Callunetum vulgaris KRIEGER 1937</t>
  </si>
  <si>
    <t>Silikatgesteine</t>
  </si>
  <si>
    <t>Cetrario-Loiseleurietum BR.-BL. et al. 1939</t>
  </si>
  <si>
    <t>Empetro hermaphroditi-Vaccinietum uliginosi BR.-BL. in BR.-BL. in JENNY 1926</t>
  </si>
  <si>
    <t>Carbonatgesteine (Kalk- und Mergelgesteine)</t>
  </si>
  <si>
    <t>Ericetum carneae RÜBEL 1911</t>
  </si>
  <si>
    <t>Junipero-Arctostaphyletum BR.-BL. ex HAFFTER in BR.-BL. et al. 1939</t>
  </si>
  <si>
    <t>Rhododendretum ferruginei RÜBEL 1911</t>
  </si>
  <si>
    <t>relativ hohe Immobilisierungsrate aufgrund relativ niedriger Durchschnittstemperaturen</t>
  </si>
  <si>
    <t>Rhododendretum hirsuti LÜDI 1921</t>
  </si>
  <si>
    <t>Erico carneae-Pinetum prostratae ZÖTTL 1951</t>
  </si>
  <si>
    <t>Pinus mugi-Rhododendretum hirsuti BR.-BL. 1939 = Rhodothamno-Rhododendretum hirsuti AICHINGER 1933 BR.-BL. et SISSINGH in BR.-BL. et al. 1939</t>
  </si>
  <si>
    <t>Löss und Lössderivate/Carbonatgestein</t>
  </si>
  <si>
    <t>Buxus sempervirens-Gesellschaft</t>
  </si>
  <si>
    <t>ausreichend validiert (Veg., pH, BS, C/N, KAK vor 1960)</t>
  </si>
  <si>
    <t>Geranio-Quercetum pubescentis (Buxus-Fazies) WAGNER 1941</t>
  </si>
  <si>
    <t>Dicrano-Juniperetum communis BARKM. 1968 in WESTH. et DEN HELD 1969</t>
  </si>
  <si>
    <t>Genisto anglicae-Callunetum (Juniperus-Fazies) TX. 1937</t>
  </si>
  <si>
    <t>Juncetum squarrosi NORDH. 1922</t>
  </si>
  <si>
    <t>Koelerio pyramidatae-Juniperetum communis RAUSCHERT 1969</t>
  </si>
  <si>
    <t>Roso-Juniperetum TX. 1964</t>
  </si>
  <si>
    <t>Violo caninae-Nardetum strictae (ISSL. 1927) OBERD. 1957</t>
  </si>
  <si>
    <t>Alysso alyssoidis-Sedetum albi OBERD. et MÜLLER in MÜLLER 1961</t>
  </si>
  <si>
    <t>Cerastietum pumili OBERD. et MÜLLER in MÜLLER 1961</t>
  </si>
  <si>
    <t>Poo badensis-Allietum montani GAUCKLER 1957</t>
  </si>
  <si>
    <t>Saxifrago tridactylitis-Poetum compressae (KREH 1945) GEHU et LERIQ 1957</t>
  </si>
  <si>
    <t>Saxifrago tridactylitis-Poetum compressae (KREH 1945) GEHU et LERIQ19 57</t>
  </si>
  <si>
    <t>Sedo-Poetum badensis MAHN 1965</t>
  </si>
  <si>
    <t>ausreichend validiert (Veg., pH, BS, C/N KAK vor 1960)</t>
  </si>
  <si>
    <t>Sempervivetum soboloferi KORNECK 1957</t>
  </si>
  <si>
    <t>Teucrio-Festucetum cinerae MAHN 1965</t>
  </si>
  <si>
    <t>Diantho arenarii-Festucetum ovinae TX. 1951</t>
  </si>
  <si>
    <t>Festuco psammophilae-Koelerietum glaucae KLIKA 1931</t>
  </si>
  <si>
    <t>Jurineo cyanoidis-Koelerietum glaucae VOLK 1931</t>
  </si>
  <si>
    <t>Thymo-Festucetum ovinae  TX. 1937</t>
  </si>
  <si>
    <t>Gentiano vernae-Brometum erecti KUHN 1937</t>
  </si>
  <si>
    <t>Gentiano-Koelerietum pyramidatae KNAPP 1942 ex BORNKANN 1960</t>
  </si>
  <si>
    <t>Onobrychido-Brometum erecti TH. MÜLLER 1968 (=Mesobrometum erecti BR.-BL. ap. SCHERRER 1925)</t>
  </si>
  <si>
    <t>Polygalo amarae-Seslerietum varia WINTERHOFF 1962</t>
  </si>
  <si>
    <t>Seslerio-Mesobrometum KUHN 1937</t>
  </si>
  <si>
    <t>Viscario-Avenetum pratensis OBERD. 1949</t>
  </si>
  <si>
    <t>Koelerio vallesianae-Xerobrometum KORNECK 1967</t>
  </si>
  <si>
    <t>Pulsatillo-Caricetum humilis GAUCKLER 1938</t>
  </si>
  <si>
    <t>Seslerio-Xerobrometum OBERD. 1957 = Bromo-Seslerietum (KUHN 1937) OBERD 1957</t>
  </si>
  <si>
    <t>Teucrio-Seslerietum VOLK 1937</t>
  </si>
  <si>
    <t>Trinio-Caricetum humilis VOLK in BR.-BL. et MOOR 1938</t>
  </si>
  <si>
    <t>Xerobrometum erecti BR.-BL. 1915 em. 1931</t>
  </si>
  <si>
    <t>Sandlöß/Löss und Lössderivate</t>
  </si>
  <si>
    <t>Genisto sagittalis-Phleetum phleoidis BR.-BL. 1938</t>
  </si>
  <si>
    <t>Carbonatgesteine (Kalk- und Mergelgesteine)/ Tongesteine</t>
  </si>
  <si>
    <t>Pulsatillo pratensis-Phleetum phleoidis PASS. 1959</t>
  </si>
  <si>
    <t>Sileno otitis-Koelerietum gracilis KORNECK 1974</t>
  </si>
  <si>
    <t>Aveno-Genistetum sagittalis OBERD. 1957</t>
  </si>
  <si>
    <t>Carex panicea-Nardus stricta-Gesellschaft</t>
  </si>
  <si>
    <t>Festuco-Genistetum sagittalis ISSLER 1927</t>
  </si>
  <si>
    <t>Gentiano pneumonanthes-Nardetum (PRSG. 1950) WESTH. 1969 nom. inv.</t>
  </si>
  <si>
    <t>sehr hohe Denitrifikationsrate aufgrund hohen Bodenwassergehaltes und sehr hoher Niederschläge</t>
  </si>
  <si>
    <t>Lycopodio alpini-Nardetum PRSG. 1953 (incl. Pulsatillo-Nardetum TX. 1937)</t>
  </si>
  <si>
    <t>Polygono vivipari-Genistetum sagittalis (KUHN 1937) MÜLLER 1978</t>
  </si>
  <si>
    <t>Violo caninae-Nardetum strictae (ISSl. 1927) OBERD. 1957</t>
  </si>
  <si>
    <t>Adonido-Brachypodietum pinnati (LIBB. 1933) KRAUSCH 1961</t>
  </si>
  <si>
    <t>Allio sphaerocephali-Stipetum capillatae (KNAPP 1944) KORNECK 1974</t>
  </si>
  <si>
    <t>Diantho gratianopolitani-Festucetum pallentis GAUCKLER 1938</t>
  </si>
  <si>
    <t>Festuco rupiculae-Brachypodietum pinnati MAHN 1959</t>
  </si>
  <si>
    <t>Festuco valesiacae-Stipetum capillatae MAHN 1959</t>
  </si>
  <si>
    <t>ausreichend validiert (Veg.,Standortbeschreibung, pH, C/N, KAK)</t>
  </si>
  <si>
    <t>Genisto pilosae-Stipetum stenophyllae KORNECK 1974</t>
  </si>
  <si>
    <t>Potentillo-Stipetum capillatae LIBBERT 1933</t>
  </si>
  <si>
    <t>Cirsio tuberosi-Molinietum arundinaceae OBERD. et PHILIPPI ex. GÖRS 1974</t>
  </si>
  <si>
    <t>Diantho-Molinietum coeruleae PASS. 1955</t>
  </si>
  <si>
    <t>Galio borealis-Molinietum W. KOCH 1926 em. PHILIPPI 1960</t>
  </si>
  <si>
    <t>Gentiano asclepiadae-Molinietum coeruleae OBERD. 1957 em. OBERD. et al. 1967 (= Allio suaveolentis-Molinietum GÖRS (in OBERD. 1979 n.n.) = Selino-Molinietum coeruleae KUHN 1937)</t>
  </si>
  <si>
    <t>Junco acutiflori-Molinietum coeruleae PRSG. ap. TX. et PRSG. 1953 (= Cirsio dissecti-Molinietum SISS. et DE VRIES 1942)</t>
  </si>
  <si>
    <t>Molinietum coeruleae W. KOCH 1926</t>
  </si>
  <si>
    <t>ausreichend validiert (Veg., pH, BS, C/N vor 1960)</t>
  </si>
  <si>
    <t>Oenantho lachenalii-Molinietum PHIL. 1960</t>
  </si>
  <si>
    <t>Parnassio palustris-Molinietum coeruleae (LIBB. 1928) PASS. 1964</t>
  </si>
  <si>
    <t>ausreichend validiert (Veg., pH, BS, C/N, vor 1960)</t>
  </si>
  <si>
    <t>Trollio-Molinietum Guinochet 1955</t>
  </si>
  <si>
    <t>Violo-Molinietum PASS. 1955</t>
  </si>
  <si>
    <t>Convolvulo-Archangelicetum litoralis PASSARGE 1964</t>
  </si>
  <si>
    <t>Convolvulo-Epilobietum hirsuti HILB., HEINR. et NIEM. 1972</t>
  </si>
  <si>
    <t>Convolvulo-Eupatorietum cannabini (OBERD. et al. 1967) GÖRS 1974</t>
  </si>
  <si>
    <t>Cuscuto europaeae-Convolvuletum sepium TX. 1947 ex LOHM. 1953</t>
  </si>
  <si>
    <t>Filipendulo ulmariae-Geranietum palustris W. KOCH 1926</t>
  </si>
  <si>
    <t>Phalarido arundinacae-Petasiteum hybridi SCHWICK. 1933</t>
  </si>
  <si>
    <t>Senecionetum fluviatilis (ZAHLH. 1979) TH. MÜLLER 1983</t>
  </si>
  <si>
    <t>Soncho palustris-Archangelicetum litoralis TX. 1937 (= Angelico-Sonchetum palustre TX. 1937)</t>
  </si>
  <si>
    <t>Thalictrum flavum-Gesellschaft</t>
  </si>
  <si>
    <t>Valeriano-Filipenduletum SISSINGH in WESTHOFF et al. 1946 (incl. Filipendula ulmaria-Ges.)</t>
  </si>
  <si>
    <t>Veronico longifoliae-Euphorbietum palustris KORNECK 1963</t>
  </si>
  <si>
    <t>Veronico longifoliae-Scutellarietum hastifoliae WALTHER 1955</t>
  </si>
  <si>
    <t>Athyrietum alpestris SCHMID 1923</t>
  </si>
  <si>
    <t>Calamagrostietum villosae SCHMID 1923</t>
  </si>
  <si>
    <t>Centaureo montanae-Calamagrostietum arundinaceae J. et M. BARTSCH 1940</t>
  </si>
  <si>
    <t>Cicerbitetum alpinae BOLLETO 1921</t>
  </si>
  <si>
    <t>Cnidio dubii-Violetum pumilae (KORNECK 1962) BAL.-TUL. 1969</t>
  </si>
  <si>
    <t>Cnidio venosi-Violetum persicifoliae SEGAL 1966 (= Violo-Cnidietum WALTH. ex PHIL. 1960)</t>
  </si>
  <si>
    <t>Cnidio-Deschampsietum caespitosae HUNDT 1958 (incl. Allium angulosum-Ges.)</t>
  </si>
  <si>
    <t>Lathyro palustris-Gratioletum BALATOVA-TULACKOVA 1966</t>
  </si>
  <si>
    <t>Potentillo-Deschampsietum mediae OBERD. 1957</t>
  </si>
  <si>
    <t>Ranunculo auricomi-Deschampsietum cespitosae SCAM. 1955</t>
  </si>
  <si>
    <t>Alchemillo-Arrhenatheretum (Salvia pratensis-Subass.) SOUGN. 1963</t>
  </si>
  <si>
    <t>Alchemillo-Arrhenatheretum (Salvia pratensis-Subass.) SOUGN.. 1963</t>
  </si>
  <si>
    <t>Alchemillo-Arrhenatheretum SOUGN. 1963</t>
  </si>
  <si>
    <t>Dauco-Arrhenatheretum (Alopecurus-Subass.) BR.-BL. 1919</t>
  </si>
  <si>
    <t xml:space="preserve">relativ hohe Denitrifikationsrate aufgrund relativ hohen Bodenwassergehaltes </t>
  </si>
  <si>
    <t>Löss/Tongesteine</t>
  </si>
  <si>
    <t>Dauco-Arrhenatheretum (Bromus erectus-Subass.) BR.-BL. 1919</t>
  </si>
  <si>
    <t>Dauco-Arrhenatheretum (Salvia pratensis-Subass.) BR.-BL. 1919</t>
  </si>
  <si>
    <t>Dauco-Arrhenatheretum elatioris (typ. Subass.) BR.-BL. 1919</t>
  </si>
  <si>
    <t>Filipendulo-Alopecuretum pratensis HUNDT em. 1958</t>
  </si>
  <si>
    <t>Galio-Alopecuretum pratensi HUNDT 1958</t>
  </si>
  <si>
    <t>Pastinaco-Arrhenatheretum elatioris (Alopecurus-Subass.) KNAPP 1954</t>
  </si>
  <si>
    <t xml:space="preserve">Pastinaco-Arrhenatheretum elatioris (Alopecurus-Subass.) KNAPP 1954
</t>
  </si>
  <si>
    <t>Pastinaco-Arrhenatheretum elatioris (typ. Subass.) KNAPP 1954</t>
  </si>
  <si>
    <t>Poo-Trisetetum flavescentis KNAPP 1951</t>
  </si>
  <si>
    <t>Trifolio-Festucetum rubrae OBERD. 1957</t>
  </si>
  <si>
    <t>Astrantio-Trisetetum flavescentis KNAPP 1952 (= Astrantia major-Trisetum flavescens-Gesellschaft)</t>
  </si>
  <si>
    <t>Crepido-Festucetum commutatae LÜDI 1948</t>
  </si>
  <si>
    <t>Geranio sylvatici-Trisetetum flavescentis KNAPP ex OBERD. 1957</t>
  </si>
  <si>
    <t>Meo-Festucetum rubrae BARTSCH 1940 = Centaureo-Meetum athamantici nom.cons. TX. 1937</t>
  </si>
  <si>
    <t>Trifolio-Festucetum violaceae BR.-BL. 1926</t>
  </si>
  <si>
    <t>Erico-Sphagnetum magellanici (OSVALD 1923) MOORE 1968</t>
  </si>
  <si>
    <t xml:space="preserve">sehr hoher Niederschlagsüberlauf an Hangmulden aufgrund sehr hoher Niederschläge sowie sehr hohe Immobilisierungsrate aufgrund sehr niedriger Temperatur </t>
  </si>
  <si>
    <t>Eriophoro-Trichophoretum cespitosi (ZLATNIK 1928, RUDOLF et al. 1928) RÜBEL 1933 em. DIERSSEN 1975</t>
  </si>
  <si>
    <t>Ledo-Sphagnetum magellanici SUKOPP 1959</t>
  </si>
  <si>
    <t>Caricetum diandrae  JONAS 1932</t>
  </si>
  <si>
    <t>Caricetum elatae (Comaro-Subass.) KOCH 1926</t>
  </si>
  <si>
    <t>relativ geringe Immobilisierungsrate aufgrund hoher Durchschnittstemperatur</t>
  </si>
  <si>
    <t>relativ geringer Biomasseaufwuchs aufgrund geringer Bodenfruchtbarkeit</t>
  </si>
  <si>
    <t>Caricetum fuscae subalpinum BR.-BL. 1915</t>
  </si>
  <si>
    <t>Junco-Caricetum fuscae TX. 1952</t>
  </si>
  <si>
    <t>Peucedano-Caricetum lasiocarpae TX. 1937</t>
  </si>
  <si>
    <t>Sphagno-Caricetum canescentis PASS. 1964</t>
  </si>
  <si>
    <t>Sphagno-Caricetum lasiocarpae STEFFEN em. KOCH 1931</t>
  </si>
  <si>
    <t>Rhynchosporetum albae OSV. 1923 em. W. KOCH 1926</t>
  </si>
  <si>
    <t>relativ geringe Denitrifikationsrate aufgrund relativ geringen Bodenwassergehaltes</t>
  </si>
  <si>
    <t>Cryptogrammetum crispae JENNY-LIPS 1930</t>
  </si>
  <si>
    <t>Oxyrietum digynae (LÜDI 1921) BR.-BL. 1926</t>
  </si>
  <si>
    <t>Anthyllido-Leontodontetum hyoseroides ZOLLER 1951</t>
  </si>
  <si>
    <t>Athamantho-Trisetetum distichophylli LIPPERT 1966</t>
  </si>
  <si>
    <t>Crepidetum terglouensis OBERD. 1950</t>
  </si>
  <si>
    <t>Cystopteridetum montanae (HOEPFLINGER 1957) RICHARD 1972</t>
  </si>
  <si>
    <t>Leontodontetum montani JENNY-LIPS 1930 (= Saxifraga biflora-Gesellschaft)</t>
  </si>
  <si>
    <t>Moehringio-Gymnocarpietum robertiana (JENNY-LIPS 1930) LIPPERT 1966</t>
  </si>
  <si>
    <t>Petasitetum paradoxi BEGER 1922</t>
  </si>
  <si>
    <t>Polystichetum lonchitis (OBERD. 1957) BEGUIN 1972</t>
  </si>
  <si>
    <t>Thlaspietum rotundifolii BR.-BL. 1926</t>
  </si>
  <si>
    <t>Trisitetum spicati OBERD. 1959</t>
  </si>
  <si>
    <t>Valeriano montanae-Dryopteridetum villarii AICHINGER 1933 (= Doronicum grandiflorum-Arabis alpina-Gesellschaft)</t>
  </si>
  <si>
    <t>Anarrhinum belledifolium-Gesellschaft</t>
  </si>
  <si>
    <t>Epilobio lanceolati-Galeopsietum segetum (BÜKER 1942) OBERD. 1957</t>
  </si>
  <si>
    <t>Galeopsietum angustifoliae BÜKER 1942</t>
  </si>
  <si>
    <t>Epilobio dodonaei-Scrophularietum caninae W. KOCH et BR.-BL. 1948</t>
  </si>
  <si>
    <t>Vincetoxietum hirundinariae KAISER 1926</t>
  </si>
  <si>
    <t>Androsacetum helveticae LÜDI ex BR.-BL. 1926</t>
  </si>
  <si>
    <t>Asplenietum trichomano-rutae-murariae TX. 1937</t>
  </si>
  <si>
    <t>Asplenio viridis-Cystopteridetum fragilis (KUHN 1939) OBERD. 1949</t>
  </si>
  <si>
    <t>Asplenio-Caricetum brachystachyos RICHARD 1972 nom. inv.</t>
  </si>
  <si>
    <t>Cardaminopsietum petraeae THORN 1958</t>
  </si>
  <si>
    <t>Caricetum mucronatae (HOLZNER et HÜBL 1977) SMETTAN 1981</t>
  </si>
  <si>
    <t>Drabo-Hieracietum humilis OBERDORFER (1970) 1977</t>
  </si>
  <si>
    <t>Heliospermo-Cystopteridetum alpinae RICHARD 1972</t>
  </si>
  <si>
    <t>Hieracio humilis-Potentilletum caulescentis BR.-BL. in MEIER et BR.-BL. 1934</t>
  </si>
  <si>
    <t>Minuartietum rupestris TREPP. 1978</t>
  </si>
  <si>
    <t>Asplenietum septentrionali-adianti-nigri OBERD. 1938</t>
  </si>
  <si>
    <t>Asplenietum serpentini (KNAPP 1942) GAUCKLER 1954</t>
  </si>
  <si>
    <t>Biscutello-Asplenietum septentrionalis KORNECK 1974</t>
  </si>
  <si>
    <t>Crocynio-Asplenietum billotii G. SCHULZE et KORNECK 1971</t>
  </si>
  <si>
    <t>Saxifraga sponhemica-Gesellschaft</t>
  </si>
  <si>
    <t>Sileno rupestris-Asplenietum septentrionalis OBERD. 1957</t>
  </si>
  <si>
    <t>Woodsio ilvensis-Asplenietum septentrionalis TX. 1937</t>
  </si>
  <si>
    <t>Allio montani-Veronicetum vernae OBERD. 1957 em. KORNECK 1975</t>
  </si>
  <si>
    <t>Gageo saxatilis-Veronicetum dillenii (OBERD. 1957) KORNECK 1974</t>
  </si>
  <si>
    <t>Sclerantho-Sempervivetum arachnoidei BR.-BL. (1949) 1955</t>
  </si>
  <si>
    <t>Sileno rupestris-Sedetum annui OBERD. 1957</t>
  </si>
  <si>
    <t>Calamagrostio arundinaceae-Abieto-Fagetum (typ. Subass.) HARTM. et JAHN 1967</t>
  </si>
  <si>
    <t>Deschampsio flexuosae-Fagetum (Milium-Subass.) PASS. 1956</t>
  </si>
  <si>
    <t>Deschampsio flexuosae-Fagetum (typ. Subass.) PASS. 1956</t>
  </si>
  <si>
    <t>Dicrano-Fagetum PASS. et HOFM. 1965</t>
  </si>
  <si>
    <t>Luzulo albidae-Fagetum (typ. Subass.) MEUSEL 1937</t>
  </si>
  <si>
    <t>Luzulo-Abieto-Fagetum (typ. Subass.) HARTM. et JAHN 1967</t>
  </si>
  <si>
    <t>Luzulo-Fagetum (Carex brizoides-Subass.) MEUSEL 1937</t>
  </si>
  <si>
    <t>Molinio-Fagetum SCAM. 1959</t>
  </si>
  <si>
    <t>Vaccinio myrtilli-Fagetum (typ. Subass.) PASS. 1965</t>
  </si>
  <si>
    <t>Ilici-Fagetum BR.-BL. 1967</t>
  </si>
  <si>
    <t>Aposerido-Fagetum OBERD. ex OBERD et al. 1967</t>
  </si>
  <si>
    <t>Asperulo-Abieti-Fagetum (typ. Subass.) TH. MÜLLER 1966</t>
  </si>
  <si>
    <t>Cardamino trifoliae-Fagetum OBERD. et MÜLLER 1984</t>
  </si>
  <si>
    <t>Dentario bulbiferae-Abieto-Fagetum LOHM. 1962</t>
  </si>
  <si>
    <t>gut validiert (Veg., pH, BS, C/N, KAK, vor 1960)</t>
  </si>
  <si>
    <t>Dentario enneaphylli-Fagetum OBERD. ex MATUSZKIEWICZ et MATUSZKIEWICZ 1960</t>
  </si>
  <si>
    <t>Dentario heptaphyllidi-Fagetum (MOOR 1952) MÜLLER 1966</t>
  </si>
  <si>
    <t>Galio odorati-Fagetum (Dryopteris-Subass.) SOUGN. et TILL 1959 em. DIERSCHKE 1989</t>
  </si>
  <si>
    <t>Galio odorati-Fagetum (typ. Subass.) SOUGN. et TILL 1959 em. DIERSCHKE 1989</t>
  </si>
  <si>
    <t>Hordelymo-Fagetum KUHN 1937 em. JAHN 1972</t>
  </si>
  <si>
    <t>Lonicero alpigenae-Abieti-Fagetum (Allium ursinum-Subass.) OBERDORFER 1957</t>
  </si>
  <si>
    <t>Lonicero alpigenae-Abieti-Fagetum OBERDORFER 1957</t>
  </si>
  <si>
    <t>Mercuriali-Fagetum (Melico-Subass.) (HARTMANN 1953) HOFMANN 1968</t>
  </si>
  <si>
    <t>Aceri pseudoplatani-Fagetum BARTSCH et BARTSCH 1940</t>
  </si>
  <si>
    <t>gut validiert (Veg., pH, BS, C/N, KAK vor 1960</t>
  </si>
  <si>
    <t>Carici-Fagetum MOOR 1952 em. LOHM 1953</t>
  </si>
  <si>
    <t>Cephalanthero-Fagetum TX. 1955</t>
  </si>
  <si>
    <t>Seslerio variae-Fagetum KNAPP 1948</t>
  </si>
  <si>
    <t>Stellario holosteae-Carpinetum betuli (typ. Subass.) OBERD. 1957</t>
  </si>
  <si>
    <t>gut validiert (Veg., pH,BS, C/N, KAK vor 1960)</t>
  </si>
  <si>
    <t>Bromo-Carpinetum (typ. Subass.) HOFM. 1968</t>
  </si>
  <si>
    <t>Galio sylvatici-Carpinetum betuli OBERD. 1957</t>
  </si>
  <si>
    <t>Melampyro-Carpinetum PASS. 1957 em. 1968</t>
  </si>
  <si>
    <t xml:space="preserve">relativ hohe Stickstoffaufnahme aufgrund guter Bodenfruchtbarkeit </t>
  </si>
  <si>
    <t>Aceri-Carpinetum KLIKA 1941</t>
  </si>
  <si>
    <t>Arunco-Aceretum MOOR 1952</t>
  </si>
  <si>
    <t>Asperulo taurinae-Aceretum ELLENBERG et KLÖTZLI 1972</t>
  </si>
  <si>
    <t>Asperulo taurinae-Tilietum TREPP 1947</t>
  </si>
  <si>
    <t>Carici pendulae-Aceretum pseudoplatani OBERD. 1957</t>
  </si>
  <si>
    <t>Carpino-Ulmetum minoris PASS. 1953 em. SCHUB. 1995</t>
  </si>
  <si>
    <t>Corydalio cavae-Aceretum pseudoplatani MOOR 1938</t>
  </si>
  <si>
    <t>Cynancho-Tilietum platyphyllis WINTERHOFF 1963</t>
  </si>
  <si>
    <t>Fraxino-Aceretum pseudoplatani TX. 1937</t>
  </si>
  <si>
    <t>Lunario-Aceretum pseudoplatani RICHARD ex SCHLÜTER in GRÜNEBERG et SCHLÜTER 1957</t>
  </si>
  <si>
    <t>Poo nemoralis-Tilietum cordatae FIRBAS et SIGMOND 1928</t>
  </si>
  <si>
    <t>Scolopendrio-Fraxinetum SCHWICKERATH 1938</t>
  </si>
  <si>
    <t>Sorbo ariae-Aceretum pseudoplatani Moor 1952</t>
  </si>
  <si>
    <t>Ulmo glabrae-Aceretum pseudoplatani BERGER 1922</t>
  </si>
  <si>
    <t>Agrostio-Quercetum PASS. 1953 em. SCHUB. 1995</t>
  </si>
  <si>
    <t>Anemono sylvestris-Quercetum roboris OBERD. 1957</t>
  </si>
  <si>
    <t>Betulo-Quercetum (GAUME 24) TX. 1937</t>
  </si>
  <si>
    <t>Dicrano-Quercetum roboris BARKMAN 1975</t>
  </si>
  <si>
    <t>Holco mollis-Quercetum (robori-petraeae) LEMÉE 1937 corr. et em. OBERD. 1992 (= Fago-Quercetum petraea TX. 1955)</t>
  </si>
  <si>
    <t>Lysimachio-Quercetum roboris PASSARGE 1968</t>
  </si>
  <si>
    <t>Melampyro-Quercetum roboris (Deschampsia flexuosa-Subass.) (TX. 1930) PASSARGE 1968</t>
  </si>
  <si>
    <t>Molinio-Quercetum roboris (TX. 1937) SCAMONI et PASSARGE 1959</t>
  </si>
  <si>
    <t>Peucedano-Quercetum roboris  PASS. 1956</t>
  </si>
  <si>
    <t>Vaccinio vitis-idaea-Quercetum OBERD. (1957) 1992</t>
  </si>
  <si>
    <t>Betuletum carpaticae LOHMEYER et BOHN 1962</t>
  </si>
  <si>
    <t>Eriophoro-Betuletum pubescentis HUECK 1925 em. PASARGE 1968</t>
  </si>
  <si>
    <t>Eriophoro-Pinetum [HUECK 1925] HOFM. et PASS. 1968)</t>
  </si>
  <si>
    <t>Ledo-Pinetum sylvestris (HUECK 1929) TX. 1955</t>
  </si>
  <si>
    <t>Pleurozio-Betuletum pubescentis HUECK 1925 em. PASARGE 1968</t>
  </si>
  <si>
    <t>Sphagno girgensohnii-Piceetum KUOCH 1954</t>
  </si>
  <si>
    <t>Sphagno-Alnetum glutinosae LEMÉE 1937</t>
  </si>
  <si>
    <t>Vaccinio uliginosae-Pinetum rotundatae OBERD. 1934</t>
  </si>
  <si>
    <t>Vaccinio uliginosi-Pinetum mugi KÄSTNER et FLÖSSNER 1933</t>
  </si>
  <si>
    <t>Vaccinio uliginosi-Pinetum sylvestris KLEIST 1929 em. MATUSZ. 1962</t>
  </si>
  <si>
    <t>Alnetum incanae LÜDI 1921</t>
  </si>
  <si>
    <t>Arunco-Alnetum TX. 1957</t>
  </si>
  <si>
    <t>Athyrio-Alnetum glutinosae TX. 1953</t>
  </si>
  <si>
    <t>Carici elongatae-(Betulo-)Alnetum glutinosae BODEUX 1955</t>
  </si>
  <si>
    <t>Carici remotae-Fraxinetum W. KOCH 1926 ex FAB. 1936</t>
  </si>
  <si>
    <t>ausreichend validiert (Veg., pH, BS, C/N, KAK)</t>
  </si>
  <si>
    <t>Filipendulo-Alnetum LEMÉE 1937</t>
  </si>
  <si>
    <t>Irido-Alnetum glutinosae DOING 1962</t>
  </si>
  <si>
    <t>Pruno-Fraxinetum OBERD. 1953</t>
  </si>
  <si>
    <t>Ribo sylvestris-Fraxinetum LEMÉE 1937 corr. PASSARGE 1958</t>
  </si>
  <si>
    <t>Salicetum albae ISSLER 1926</t>
  </si>
  <si>
    <t>Salicetum fragilis PASS. 1957</t>
  </si>
  <si>
    <t>ausreichend validiert (Veg.aufnahmen mit Standortsbeschreibung)</t>
  </si>
  <si>
    <t>Salicetum purpureae WENDELB.-ZELINKA 1952</t>
  </si>
  <si>
    <t>Sphagno-Betuletum pubescentis DOING 1962</t>
  </si>
  <si>
    <t>Stellario nemorum-Alnetum glutinosae LOHMEYER 1957</t>
  </si>
  <si>
    <t>Querco-Ulmetum minoris ISSLER 1953</t>
  </si>
  <si>
    <t>Stellario holosteae-Carpinetum betuli  (Stachys-Subass.) OBERD. 1957</t>
  </si>
  <si>
    <t>Carici pilosae-Carpinetum NEUHÄUSL et NEUHÄUSLOVA-NOVOTNA 1964</t>
  </si>
  <si>
    <t>Primulo veris-Carpinetum NEUHÄUSL et NEUHÄUSLOVA-NOVOTNA 1964</t>
  </si>
  <si>
    <t>Tilio-Carpinetum TRACZYK 1962</t>
  </si>
  <si>
    <t>Cladonio-Pinetum sylvestris (typ. Subass.) PASS. 1956</t>
  </si>
  <si>
    <t>Dicrano-Cultopinetum HOFMANN 2002</t>
  </si>
  <si>
    <t>Festuco-Pinetum sylvestris JURASZEK 1928</t>
  </si>
  <si>
    <t>Leucobryo-Pinetum sylvestris (typ. Subass.) MATUSZ. 1962</t>
  </si>
  <si>
    <t>Pleurozio-Pinetum sylvestris KLEIST 1929</t>
  </si>
  <si>
    <t>Querco roboris-Pinetum sylvestris MATUSZKIEWICZ 1956</t>
  </si>
  <si>
    <t>Vaccinio myrtilli-Cultopinetum HOFMANN 2002</t>
  </si>
  <si>
    <t>Vaccinio myrtilli-Pinetum sylvaticae PASS. 1956</t>
  </si>
  <si>
    <t>Vaccinio vitis-idaeae-Pinetum sylvestris MAYER et HOFFMANN 1969</t>
  </si>
  <si>
    <t>Brachypodio pinnati-Cultopinetum HOFMANN 2002</t>
  </si>
  <si>
    <t>Corynephoro-Pinetum sylvestris (JURASZEK 1928) HOFMANN 1964</t>
  </si>
  <si>
    <t>Diantho-Pinetum KRAUSCH 1962 = Koelerio glaucae-Pinetum sylvestris (STEFFEN 1931) KRAUSCH 1932 em. SCHUB. 1995</t>
  </si>
  <si>
    <t>Peucedano-Pinetum MATUSZKIEWICZ 1962 = Pyrolo-Pinetum sylvestris (LIBBERT 1933) E. SCHMID 1936</t>
  </si>
  <si>
    <t>Seslerio-Cultopinetum SCHUBERT 1972</t>
  </si>
  <si>
    <t>Stipo-Pinetum silvestris (KNAPP 1944) HOFM. 1962</t>
  </si>
  <si>
    <t>Vicio cassubicae-Cultopinetum HOFMANN 2002</t>
  </si>
  <si>
    <t>Adenostylo glabrae-Abietetum sylvatici MAYER 1969</t>
  </si>
  <si>
    <t>Adenostylo glabrae-Piceetum MAYER 1969</t>
  </si>
  <si>
    <t>Asplenio-Piceetum KOCH 1954</t>
  </si>
  <si>
    <t>Bazzanio-Cultopiceetum SCHUBERT 1972</t>
  </si>
  <si>
    <t>Bazzanio-Piceetum (SCHMIDT et GAISBERG 36) BR.-BL. et SISSINGH in BR.-BL. et al. 1939</t>
  </si>
  <si>
    <t>Calamagrostio villosae-Piceetum (Barbilophozia-Subass.) TX. 1937</t>
  </si>
  <si>
    <t>Calamagrostio villosae-Piceetum (typ. Subass.) VOLK 1939</t>
  </si>
  <si>
    <t>Dicrano-Cultopiceetum SCHUBERT 1972</t>
  </si>
  <si>
    <t>Galio rotundifollii-Abietetum WRABER 1959</t>
  </si>
  <si>
    <t>Larici-Piceetum (BR.-BL. et al. 1954) ELLENBERG et KLÖTZLI 1972 = Homogyno alpinae-Piceetum ZUKRIGL 1973</t>
  </si>
  <si>
    <t>Luzulo nemorosae-Piceetum (SCHMIDT et GAISBERG 1936) BR.-BL. et SISSINGH in BR.-BL. et al. 1939 = Luzulo-Abietetum (typ. Subass.) OBERD. 1957</t>
  </si>
  <si>
    <t>Pyrolo-Abietetum OBERD. 1957</t>
  </si>
  <si>
    <t>Soldanello montanae-Piceetum VOLK in BR.-BL. et a.l 1939</t>
  </si>
  <si>
    <t>ausreichend validiert (Veg., pH, BS, C/N, KAK vor 1960</t>
  </si>
  <si>
    <t>Soldanello montanae-Piceetum VOLK in BR.-BL. et al. 1939</t>
  </si>
  <si>
    <t>Vaccinio myrtilli-Cultopiceetum SCHUBERT 1972</t>
  </si>
  <si>
    <t>Vaccinio myrtilli-Piceetum TX. 1955</t>
  </si>
  <si>
    <t>Vaccinio-Abietetum OBERD. 1957 (incl.Molinio-Piceetum [REINH. 1939] GROßER 1964)</t>
  </si>
  <si>
    <t>Junipero sabinae-Laricetum (WAGNER 1979) MAYER 1984</t>
  </si>
  <si>
    <t>Laricetum deciduae BOJKO 1931</t>
  </si>
  <si>
    <t>Larici-Pinetum cembrae ELLENBERG 1963</t>
  </si>
  <si>
    <t>Calamagrostio variae-Pinetum OBERD. 1957</t>
  </si>
  <si>
    <t>Carici humilis-Pinetum sylvestris BR.-BL. in BR.-BL. et al. 1939</t>
  </si>
  <si>
    <t>Coronillo vaginalis-Pinetum sylvestris RICH. 1972</t>
  </si>
  <si>
    <t>Cytiso nigricantis-Pinetum sylvestris BR.-BL. 1932</t>
  </si>
  <si>
    <t>Dorycnio-Pinetum OBERD. 1957</t>
  </si>
  <si>
    <t>Erico carneae-Pinetum uncinatae BR.-BL. in BR.-BL. et al. 1939</t>
  </si>
  <si>
    <t>Erico-Pinetum sylvestris BR.-BL. in BR.-BL. et al. 1939</t>
  </si>
  <si>
    <t>Vaccinio myrtilli-Pinetum montanae MORTON 1927</t>
  </si>
  <si>
    <t>Artname nach Anhang II der FFH-RL</t>
  </si>
  <si>
    <t>Klimaregionalform</t>
  </si>
  <si>
    <t>Hydromorphieform</t>
  </si>
  <si>
    <t>Ausgangsgestein</t>
  </si>
  <si>
    <t>Clnut(N) (Critical Load für den eutrophierenden N-Eintrag) [kgN/(ha a)]</t>
  </si>
  <si>
    <t>Clmax(N)  (Critical Load für den versauernden N-Eintrag) [eq/(ha a)]</t>
  </si>
  <si>
    <t>Angelica palustris</t>
  </si>
  <si>
    <t>Niedermoor/ Moorgley</t>
  </si>
  <si>
    <t>Geschiebemergel/ -lehme</t>
  </si>
  <si>
    <t>Sandlösse/ Terrassen- und Schotterablagerungen</t>
  </si>
  <si>
    <t>Apium repens</t>
  </si>
  <si>
    <t>Botrychium simplex</t>
  </si>
  <si>
    <t>Bruchia vogesiaca</t>
  </si>
  <si>
    <t>Cypripedium calceolus</t>
  </si>
  <si>
    <t>Pelosol-Braunerde/ Pelosol-Pseudogley</t>
  </si>
  <si>
    <t>Hamatocaulis lapponicus</t>
  </si>
  <si>
    <t>Hamatocaulis vernicosus</t>
  </si>
  <si>
    <t>Jurinea cyanoides</t>
  </si>
  <si>
    <t>Regosol/ Lockersyrosem aus trockenen kalkhaltigen Sanden</t>
  </si>
  <si>
    <t>Mannia triandra</t>
  </si>
  <si>
    <t>Löss und Lössderivate/ Carbonatgestein</t>
  </si>
  <si>
    <t>Meesia longiseta</t>
  </si>
  <si>
    <t>Pulsatilla patens</t>
  </si>
  <si>
    <t>Sandlöß/ Löss und Lössderivate</t>
  </si>
  <si>
    <t>Saxifraga hirculus</t>
  </si>
  <si>
    <t>Scapania carinthiaca</t>
  </si>
  <si>
    <t>Stipa bavarica</t>
  </si>
  <si>
    <t>Thesium ebracteatum</t>
  </si>
  <si>
    <t>Regosol/ Lockersyrosem</t>
  </si>
  <si>
    <t>Geschiebemergel/ -lehme im Wechsel mit geringmächtigen Sand-Deckschichten</t>
  </si>
  <si>
    <t>Trichomanes speciosus</t>
  </si>
  <si>
    <t>Löss/ Sandsteine</t>
  </si>
  <si>
    <t>Gesellschaftsname</t>
  </si>
  <si>
    <t>Name der hochsteten Arten</t>
  </si>
  <si>
    <t>diagnostische Bedeutung</t>
  </si>
  <si>
    <t>Stickstoff-zahl N</t>
  </si>
  <si>
    <t>Reaktions-zahl R</t>
  </si>
  <si>
    <t>Acer pseudoplatanus</t>
  </si>
  <si>
    <t>steter Begleiter</t>
  </si>
  <si>
    <t>X</t>
  </si>
  <si>
    <t>Adenostyles alliariae</t>
  </si>
  <si>
    <t>Charakterart</t>
  </si>
  <si>
    <t>Athyrium distentifolium</t>
  </si>
  <si>
    <t>Cicerbita alpina</t>
  </si>
  <si>
    <t>Fagus sylvatica</t>
  </si>
  <si>
    <t>Petasites albus</t>
  </si>
  <si>
    <t>Picea abies</t>
  </si>
  <si>
    <t>Rumex arifolius</t>
  </si>
  <si>
    <t>Sorbus aucuparia</t>
  </si>
  <si>
    <t>Acer campestre</t>
  </si>
  <si>
    <t>Adoxa moschatellina</t>
  </si>
  <si>
    <t>Alliaria officinalis</t>
  </si>
  <si>
    <t>Anemone ranunculoides</t>
  </si>
  <si>
    <t>Brachypodium sylvaticum</t>
  </si>
  <si>
    <t>Carpinus betulus</t>
  </si>
  <si>
    <t>Corydalis fabacae</t>
  </si>
  <si>
    <t>Eurhynchium striatum</t>
  </si>
  <si>
    <t>Eurhynchium swartzii</t>
  </si>
  <si>
    <t>Festuca gigantea</t>
  </si>
  <si>
    <t>Gagea lutea</t>
  </si>
  <si>
    <t>Galium aparine</t>
  </si>
  <si>
    <t>Galium odoratum</t>
  </si>
  <si>
    <t>Geranium robertianum</t>
  </si>
  <si>
    <t>Geum urbanum</t>
  </si>
  <si>
    <t>Lamium maculatum</t>
  </si>
  <si>
    <t>Poa nemoralis</t>
  </si>
  <si>
    <t>Pulmonaria officinalis</t>
  </si>
  <si>
    <t>Ranunculus ficaria</t>
  </si>
  <si>
    <t>Sambucus nigra</t>
  </si>
  <si>
    <t>Stachys sylvatica</t>
  </si>
  <si>
    <t>Tilia platyphyllos</t>
  </si>
  <si>
    <t>Ulmus glabra</t>
  </si>
  <si>
    <t>Urtica dioica</t>
  </si>
  <si>
    <t>Veronica hederifolia</t>
  </si>
  <si>
    <t>Viola odorata</t>
  </si>
  <si>
    <t>Abies alba</t>
  </si>
  <si>
    <t>Calamagrostis varia</t>
  </si>
  <si>
    <t>Daphne mezereum</t>
  </si>
  <si>
    <t>Dicranum scoparium</t>
  </si>
  <si>
    <t>Hieracium sylvaticum</t>
  </si>
  <si>
    <t>Homogyne alpina</t>
  </si>
  <si>
    <t>Hylocomium splendens</t>
  </si>
  <si>
    <t>Luzula sylvatica</t>
  </si>
  <si>
    <t>Oxalis acetosella</t>
  </si>
  <si>
    <t>Polytrichum formosum</t>
  </si>
  <si>
    <t>Prenanthes purpurea</t>
  </si>
  <si>
    <t>Vaccinium myrtillus</t>
  </si>
  <si>
    <t>Veronica urticifolia</t>
  </si>
  <si>
    <t>Adenostyles alpina</t>
  </si>
  <si>
    <t>Aster bellidiastrum</t>
  </si>
  <si>
    <t>Campanula scheuchzeri</t>
  </si>
  <si>
    <t>Carex ferruginea</t>
  </si>
  <si>
    <t>Ctenidium molluscum</t>
  </si>
  <si>
    <t>Deschampsia caespitosa</t>
  </si>
  <si>
    <t>Galium anisophyllon</t>
  </si>
  <si>
    <t>Luzula luzulina</t>
  </si>
  <si>
    <t>Mnium spinosum</t>
  </si>
  <si>
    <t>Phyteuma spicatum</t>
  </si>
  <si>
    <t>Plagiochila asplenioides</t>
  </si>
  <si>
    <t>Polygonatum verticillatum</t>
  </si>
  <si>
    <t>Ranunculus montanus</t>
  </si>
  <si>
    <t>Ranunculus nemorosus</t>
  </si>
  <si>
    <t>Solidago virgaurea</t>
  </si>
  <si>
    <t>Valeriana montana</t>
  </si>
  <si>
    <t>Viola biflora</t>
  </si>
  <si>
    <t>Achillea millefolium</t>
  </si>
  <si>
    <t>Adonis vernalis</t>
  </si>
  <si>
    <t>Anthyllis vulneraria</t>
  </si>
  <si>
    <t>Brachypodium pinnatum</t>
  </si>
  <si>
    <t>Briza media</t>
  </si>
  <si>
    <t>Carex humilis</t>
  </si>
  <si>
    <t>Carlina vulgaris</t>
  </si>
  <si>
    <t>Centaurea scabiosa</t>
  </si>
  <si>
    <t>Dianthus carthusianorum</t>
  </si>
  <si>
    <t>Festuca ovina trachyphylla</t>
  </si>
  <si>
    <t>Filipendula hexapetala</t>
  </si>
  <si>
    <t>Galium verum</t>
  </si>
  <si>
    <t>Koeleria gracilis</t>
  </si>
  <si>
    <t>Medicago falcata</t>
  </si>
  <si>
    <t>Peucedanum oreoselinum</t>
  </si>
  <si>
    <t>Phleum phleoides</t>
  </si>
  <si>
    <t>Pimpinella saxifraga</t>
  </si>
  <si>
    <t>Plantago media</t>
  </si>
  <si>
    <t>Poa pratensis angustifolia</t>
  </si>
  <si>
    <t>Prunella grandiflora</t>
  </si>
  <si>
    <t>Pulsatilla vulgaris</t>
  </si>
  <si>
    <t>Salvia pratensis</t>
  </si>
  <si>
    <t>Trifolium montanum</t>
  </si>
  <si>
    <t>Veronica spicata</t>
  </si>
  <si>
    <t>Agrostis vinealis</t>
  </si>
  <si>
    <t>Cladonia chlorophaea</t>
  </si>
  <si>
    <t>Cladonia mitis</t>
  </si>
  <si>
    <t>Cornicularia aculeata</t>
  </si>
  <si>
    <t>Jasione montana</t>
  </si>
  <si>
    <t>Polytrichum piliferum</t>
  </si>
  <si>
    <t>Agrostis tenuis</t>
  </si>
  <si>
    <t>Anthoxanthum odoratum</t>
  </si>
  <si>
    <t>Avenella flexuosa</t>
  </si>
  <si>
    <t>Betula pendula</t>
  </si>
  <si>
    <t>Festuca ovina ovina</t>
  </si>
  <si>
    <t>Melampyrum pratense</t>
  </si>
  <si>
    <t>Pinus sylvestris sylvestris</t>
  </si>
  <si>
    <t>Poa pratensis</t>
  </si>
  <si>
    <t>Quercus robur</t>
  </si>
  <si>
    <t>Rumex acetosella</t>
  </si>
  <si>
    <t>Veronica officinalis</t>
  </si>
  <si>
    <t>Armeria elongata</t>
  </si>
  <si>
    <t>Hieracium pilosella</t>
  </si>
  <si>
    <t>Plantago lanceolata</t>
  </si>
  <si>
    <t>Aira praecox</t>
  </si>
  <si>
    <t>Aira caryophyllea</t>
  </si>
  <si>
    <t>Ceratodon purpureus</t>
  </si>
  <si>
    <t>Cladonia alcicornis</t>
  </si>
  <si>
    <t>Alchemilla vulgaris</t>
  </si>
  <si>
    <t>Anthriscus sylvestris</t>
  </si>
  <si>
    <t>Arrhenatherum eliatius</t>
  </si>
  <si>
    <t>Cerastium holosteoides</t>
  </si>
  <si>
    <t>Chrysanthemum leucanthemum</t>
  </si>
  <si>
    <t>Dactylis glomerata</t>
  </si>
  <si>
    <t>Festuca pratensis</t>
  </si>
  <si>
    <t>Festuca rubra rubra</t>
  </si>
  <si>
    <t>Galium album</t>
  </si>
  <si>
    <t>Heracleum sphondylium</t>
  </si>
  <si>
    <t>Holcus lanatus</t>
  </si>
  <si>
    <t>Ranunculus acris</t>
  </si>
  <si>
    <t>Rumex acetosa</t>
  </si>
  <si>
    <t>Taraxacum officinale</t>
  </si>
  <si>
    <t>Trifolium pratense</t>
  </si>
  <si>
    <t>Trisetum flavescens</t>
  </si>
  <si>
    <t>Veronica chamaedrys</t>
  </si>
  <si>
    <t>Alchemillo-Arrhenatheretum (typ. Subass.) SOUGN. 1963</t>
  </si>
  <si>
    <t>Geranium pratense</t>
  </si>
  <si>
    <t>Allio montani-Veronicetum vernae OBERD 1957 em. KORNECK 1975</t>
  </si>
  <si>
    <t>Abietinella abietina</t>
  </si>
  <si>
    <t>Allium montanum</t>
  </si>
  <si>
    <t>Arenaria leptoclados</t>
  </si>
  <si>
    <t>Bryum argenteum</t>
  </si>
  <si>
    <t>Cladonia pyxidata</t>
  </si>
  <si>
    <t>Erophila praecox</t>
  </si>
  <si>
    <t>Grimmia leucophaea</t>
  </si>
  <si>
    <t>Grimmia pulvinata</t>
  </si>
  <si>
    <t>Hedwigia ciliata</t>
  </si>
  <si>
    <t>Myosotis micrantha</t>
  </si>
  <si>
    <t>Parmelia conspersa</t>
  </si>
  <si>
    <t>Potentilla arenaria</t>
  </si>
  <si>
    <t>Racomitrium canescens</t>
  </si>
  <si>
    <t>Rhytidium rugosum</t>
  </si>
  <si>
    <t>Scleranthus perennis</t>
  </si>
  <si>
    <t>Sedum acre</t>
  </si>
  <si>
    <t>Sedum album</t>
  </si>
  <si>
    <t>Sedum rupestre</t>
  </si>
  <si>
    <t>Syntrichia ruralis</t>
  </si>
  <si>
    <t>Trifolium arvensis</t>
  </si>
  <si>
    <t>Veronica arvensis</t>
  </si>
  <si>
    <t>Veronica verna</t>
  </si>
  <si>
    <t>Allium sphaerocephalum</t>
  </si>
  <si>
    <t>Euphorbia cyparissias</t>
  </si>
  <si>
    <t>Euphorbia seguieriana</t>
  </si>
  <si>
    <t>Festuca heteropachys</t>
  </si>
  <si>
    <t>Helianthemum nummularium</t>
  </si>
  <si>
    <t>Scabiosa canescens</t>
  </si>
  <si>
    <t>Stipa capillata</t>
  </si>
  <si>
    <t>Stipa joannis</t>
  </si>
  <si>
    <t>Trinia glauca</t>
  </si>
  <si>
    <t>Alnus incana</t>
  </si>
  <si>
    <t>Phalaris arundinacea</t>
  </si>
  <si>
    <t>Rubus caesius</t>
  </si>
  <si>
    <t>Acinos arvensis</t>
  </si>
  <si>
    <t>Alyssum alyssoides</t>
  </si>
  <si>
    <t>Arenaria serpyllifolia</t>
  </si>
  <si>
    <t>Echium vulgare</t>
  </si>
  <si>
    <t>Potentilla verna</t>
  </si>
  <si>
    <t>Thlaspi perfoliatum</t>
  </si>
  <si>
    <t>Anarrhinum bellidifolium</t>
  </si>
  <si>
    <t>Epilobium lanceolatum</t>
  </si>
  <si>
    <t>Galeopsis segetum</t>
  </si>
  <si>
    <t>Hypericum perforatum</t>
  </si>
  <si>
    <t>Teucrium scorodonia</t>
  </si>
  <si>
    <t>Androsace helvetica</t>
  </si>
  <si>
    <t>Campanula cochleariifolia</t>
  </si>
  <si>
    <t>Draba tomentosa</t>
  </si>
  <si>
    <t>Festuca alpina</t>
  </si>
  <si>
    <t>Anemone sylvestris</t>
  </si>
  <si>
    <t>Crataegus monogyna</t>
  </si>
  <si>
    <t>Rhamnus cathartica</t>
  </si>
  <si>
    <t>Rosa canina</t>
  </si>
  <si>
    <t>Agrostis alpina</t>
  </si>
  <si>
    <t>Gypsophila repens</t>
  </si>
  <si>
    <t>Hieracium staticifolium</t>
  </si>
  <si>
    <t>Leontodon hispidus hyoseroides</t>
  </si>
  <si>
    <t>Saxifraga aizoides</t>
  </si>
  <si>
    <t>Tussilago farfara</t>
  </si>
  <si>
    <t>Aposerido-Fagetum OBERD. ex OBERD. et al. 1967</t>
  </si>
  <si>
    <t>Aposeris foetida</t>
  </si>
  <si>
    <t>Carex sylvatica</t>
  </si>
  <si>
    <t>Hordelymus europaeus</t>
  </si>
  <si>
    <t>Lamium galeobdolon montanum</t>
  </si>
  <si>
    <t>Lonicera xylosteum</t>
  </si>
  <si>
    <t>Mercurialis perennis</t>
  </si>
  <si>
    <t>Milium effusum</t>
  </si>
  <si>
    <t>Sanicula europaea</t>
  </si>
  <si>
    <t>Viola reichenbachiana</t>
  </si>
  <si>
    <t>Luzula campestris</t>
  </si>
  <si>
    <t>Thymus serpyllum</t>
  </si>
  <si>
    <t>Artemisia campestris</t>
  </si>
  <si>
    <t>Cerastium arvense</t>
  </si>
  <si>
    <t>Corynephorus canescens</t>
  </si>
  <si>
    <t>Helichrysum arenarium</t>
  </si>
  <si>
    <t>Potentilla argentea</t>
  </si>
  <si>
    <t>Hypnum cupressiforme</t>
  </si>
  <si>
    <t>Silene otites</t>
  </si>
  <si>
    <t>Aruncus dioicus</t>
  </si>
  <si>
    <t>Corylus avellana</t>
  </si>
  <si>
    <t>Dryopteris filix-mas</t>
  </si>
  <si>
    <t>Epilobium montanum</t>
  </si>
  <si>
    <t>Festuca altissima</t>
  </si>
  <si>
    <t>Fraxinus excelsior</t>
  </si>
  <si>
    <t>Polystichum aculeatum</t>
  </si>
  <si>
    <t>Primula elatior</t>
  </si>
  <si>
    <t>Aegopodium podagraria</t>
  </si>
  <si>
    <t>Alnus glutinosa</t>
  </si>
  <si>
    <t>Chaerophyllum hirsutum</t>
  </si>
  <si>
    <t>Cirsium oleraceum</t>
  </si>
  <si>
    <t>Filipendula ulmaria</t>
  </si>
  <si>
    <t>Impatiens noli-tangere</t>
  </si>
  <si>
    <t>Stellaria nemorum</t>
  </si>
  <si>
    <t>Aconitum lycoctonum</t>
  </si>
  <si>
    <t>Asperula taurinae</t>
  </si>
  <si>
    <t>Bromus racemosus</t>
  </si>
  <si>
    <t>Campanula trachelium</t>
  </si>
  <si>
    <t>Mycelis muralis</t>
  </si>
  <si>
    <t>Salvia glutinosa</t>
  </si>
  <si>
    <t>Acer platanoides</t>
  </si>
  <si>
    <t>Bromus ramosus</t>
  </si>
  <si>
    <t>Lathyrus vernus</t>
  </si>
  <si>
    <t>Luzula luzuloides</t>
  </si>
  <si>
    <t>Senecio fuchsii</t>
  </si>
  <si>
    <t>Asplenium adianthum-nigrum serpentini</t>
  </si>
  <si>
    <t>Asplenium trichomanes</t>
  </si>
  <si>
    <t>Asplenium adulterinum</t>
  </si>
  <si>
    <t>Campanula rotundifolia</t>
  </si>
  <si>
    <t>Frullania dilatata</t>
  </si>
  <si>
    <t>Asplenium ruta-muraria</t>
  </si>
  <si>
    <t>Asplenium viride</t>
  </si>
  <si>
    <t>Cystopteris fragilis</t>
  </si>
  <si>
    <t>Carex brachystachys</t>
  </si>
  <si>
    <t>Gymnocarpium robertianum</t>
  </si>
  <si>
    <t>Moehringia muscosa</t>
  </si>
  <si>
    <t>Valeriana tripteris</t>
  </si>
  <si>
    <t>Bazzania trilobata</t>
  </si>
  <si>
    <t>Carex digitata</t>
  </si>
  <si>
    <t>Dryopteris dilatata</t>
  </si>
  <si>
    <t>Fragaria vesca</t>
  </si>
  <si>
    <t>Gentiana asclepiadea</t>
  </si>
  <si>
    <t>Huperzia selago</t>
  </si>
  <si>
    <t>Lycopodium annotinum</t>
  </si>
  <si>
    <t>Pleurozium schreberi</t>
  </si>
  <si>
    <t>Rhytidiadelphus triquetrus</t>
  </si>
  <si>
    <t>Rosa pendulina</t>
  </si>
  <si>
    <t>Tortella tortuosa</t>
  </si>
  <si>
    <t>Astrantio-Trisetetum flavescentis KNAPP 52 (= Astrantia major-Trisetum flavescens-Gesellschaft)</t>
  </si>
  <si>
    <t>Centaurea pseudophrygia</t>
  </si>
  <si>
    <t>Cynosurus cristatus</t>
  </si>
  <si>
    <t>Geranium sylvaticum</t>
  </si>
  <si>
    <t>Lathyrus pratensis</t>
  </si>
  <si>
    <t>Rhinanthus alectorolophus</t>
  </si>
  <si>
    <t>Rumex alpestris</t>
  </si>
  <si>
    <t>Tragopogon pratensis</t>
  </si>
  <si>
    <t>Trifolium repens</t>
  </si>
  <si>
    <t>Trollius europaeus</t>
  </si>
  <si>
    <t>Athamanto-Trisetetum distichophylli LIPPERT 1966</t>
  </si>
  <si>
    <t>Athamanta cretensis</t>
  </si>
  <si>
    <t>Biscutella laevigata</t>
  </si>
  <si>
    <t>Rumex scutatus</t>
  </si>
  <si>
    <t>Trisetum distichiphyllum</t>
  </si>
  <si>
    <t>Calamagrostis villosa</t>
  </si>
  <si>
    <t>Rhododendron ferrugineum</t>
  </si>
  <si>
    <t>Rubus idaeus</t>
  </si>
  <si>
    <t>Thelypteris limbosperma</t>
  </si>
  <si>
    <t>Athyrium filix-femina</t>
  </si>
  <si>
    <t>Calamagrostis canescens</t>
  </si>
  <si>
    <t>Carex elongata</t>
  </si>
  <si>
    <t>Carex riparia</t>
  </si>
  <si>
    <t>Galium palustre</t>
  </si>
  <si>
    <t>Lysimachia vulgaris</t>
  </si>
  <si>
    <t>Peucedanum palustre</t>
  </si>
  <si>
    <t>Calluna vulgaris</t>
  </si>
  <si>
    <t>Carex pilulifera</t>
  </si>
  <si>
    <t>Danthonia decumbens</t>
  </si>
  <si>
    <t>Juncus effusus</t>
  </si>
  <si>
    <t>Juncus squarrosus</t>
  </si>
  <si>
    <t>Nardus stricta</t>
  </si>
  <si>
    <t>Potentilla erecta</t>
  </si>
  <si>
    <t>Dicranella heteromalla</t>
  </si>
  <si>
    <t>Lepidozia reptans</t>
  </si>
  <si>
    <t>Leucobryum glaucum</t>
  </si>
  <si>
    <t>Paraleucobryum longifolium</t>
  </si>
  <si>
    <t>Bazzanio-Piceetum (SCHMIDT et GAISBERG 1936) BR.-BL. et SISSINGH in BR.-BL. et al. 1939</t>
  </si>
  <si>
    <t>Betula pubescens carpatica</t>
  </si>
  <si>
    <t>Plagiothecium curvifolium</t>
  </si>
  <si>
    <t>Pohlia nutans</t>
  </si>
  <si>
    <t>Polytrichum commune</t>
  </si>
  <si>
    <t>Ptilidium ciliare</t>
  </si>
  <si>
    <t>Sphagnum girgensohnii</t>
  </si>
  <si>
    <t>Sphagnum quinquefarium</t>
  </si>
  <si>
    <t>Holcus mollis</t>
  </si>
  <si>
    <t>Lonicera periclymenum</t>
  </si>
  <si>
    <t>Pteridium aquilinum</t>
  </si>
  <si>
    <t>Quercus petraea</t>
  </si>
  <si>
    <t>Asplenium septentrionale</t>
  </si>
  <si>
    <t>Melica nutans</t>
  </si>
  <si>
    <t>Silene nutans</t>
  </si>
  <si>
    <t>Vicia cassubica</t>
  </si>
  <si>
    <t>Bromus tectorum</t>
  </si>
  <si>
    <t>Cerastium semidecandrum</t>
  </si>
  <si>
    <t>Erophila verna</t>
  </si>
  <si>
    <t>Medicago minima</t>
  </si>
  <si>
    <t>Phleum arenarium</t>
  </si>
  <si>
    <t>Silene conica</t>
  </si>
  <si>
    <t>Moehringia trinervia</t>
  </si>
  <si>
    <t>Acer monspessulanum</t>
  </si>
  <si>
    <t>Buxus sempervirens</t>
  </si>
  <si>
    <t>Ligustrum vulgare</t>
  </si>
  <si>
    <t>Prunus mahaleb</t>
  </si>
  <si>
    <t>Sorbus aria</t>
  </si>
  <si>
    <t>Sorbus torminalis</t>
  </si>
  <si>
    <t>Hypericum maculatum</t>
  </si>
  <si>
    <t>Calamagrostis arundinacae</t>
  </si>
  <si>
    <t>Galium rotundifolium</t>
  </si>
  <si>
    <t>Anthericum ramosum</t>
  </si>
  <si>
    <t>Buphthalmum salicifolium</t>
  </si>
  <si>
    <t>Carex flacca</t>
  </si>
  <si>
    <t>Carex montana</t>
  </si>
  <si>
    <t>Chrysanthemum adustum</t>
  </si>
  <si>
    <t>Coronilla coronata</t>
  </si>
  <si>
    <t>Gentiana lutea</t>
  </si>
  <si>
    <t>Gymnadenia conopsea</t>
  </si>
  <si>
    <t>Hippocrepis comosa</t>
  </si>
  <si>
    <t>Knautia dipsacifolia</t>
  </si>
  <si>
    <t>Laserpitium latifolium</t>
  </si>
  <si>
    <t>Lotus corniculatus</t>
  </si>
  <si>
    <t>Molinia arundinacea</t>
  </si>
  <si>
    <t>Seseli libanotis</t>
  </si>
  <si>
    <t>Sesleria albicans albicans</t>
  </si>
  <si>
    <t>Thesium bavarum</t>
  </si>
  <si>
    <t>Barbilophozia floerkei</t>
  </si>
  <si>
    <t>Barbilophozia lycopodioides</t>
  </si>
  <si>
    <t>Maianthemum bifolium</t>
  </si>
  <si>
    <t>Cladonia digitata</t>
  </si>
  <si>
    <t>Cardamine trifolia</t>
  </si>
  <si>
    <t>Dentaria enneaphyllos</t>
  </si>
  <si>
    <t>Lamium galeobdolon</t>
  </si>
  <si>
    <t>Cardaminopsis petraeae</t>
  </si>
  <si>
    <t>Draba aizoides montana</t>
  </si>
  <si>
    <t>Sesleria albicans varia</t>
  </si>
  <si>
    <t>Bellis perennis</t>
  </si>
  <si>
    <t>Crepis aurea</t>
  </si>
  <si>
    <t>Leontodon hispidus</t>
  </si>
  <si>
    <t>Ligusticum mutellina</t>
  </si>
  <si>
    <t>Phleum alpinum</t>
  </si>
  <si>
    <t>Poa alpina</t>
  </si>
  <si>
    <t>Potentilla aurea</t>
  </si>
  <si>
    <t>Prunella vulgaris</t>
  </si>
  <si>
    <t>Trifolium alpestre</t>
  </si>
  <si>
    <t>Trifolium pratense nivale</t>
  </si>
  <si>
    <t>Trifolium thalii</t>
  </si>
  <si>
    <t>Caricetum diandrae JONAS 1932</t>
  </si>
  <si>
    <t>Bryum pseudotriquetrum</t>
  </si>
  <si>
    <t>Carex diandra</t>
  </si>
  <si>
    <t>Carex limosa</t>
  </si>
  <si>
    <t>Cicuta virosa</t>
  </si>
  <si>
    <t>Climacium dendroides</t>
  </si>
  <si>
    <t>Comarum palustre</t>
  </si>
  <si>
    <t>Drepanocladus revolvus</t>
  </si>
  <si>
    <t>Equisetum fluviatile</t>
  </si>
  <si>
    <t>Equisetum palustre</t>
  </si>
  <si>
    <t>Eriophorum gracile</t>
  </si>
  <si>
    <t>Menyanthes trifoliata</t>
  </si>
  <si>
    <t>Parnassia palustris</t>
  </si>
  <si>
    <t>Stellaria crassifolia</t>
  </si>
  <si>
    <t>Stellaria palustris</t>
  </si>
  <si>
    <t>Carex elata</t>
  </si>
  <si>
    <t>Iris pseudacorus</t>
  </si>
  <si>
    <t>Carex canescens</t>
  </si>
  <si>
    <t>Carex fusca</t>
  </si>
  <si>
    <t>Trichophorum cespitosum</t>
  </si>
  <si>
    <t>Anthyllis vulneraria alpestris</t>
  </si>
  <si>
    <t>Carex mucronata</t>
  </si>
  <si>
    <t>Crepis jaquinii</t>
  </si>
  <si>
    <t>Crepis jaquinii kerneri</t>
  </si>
  <si>
    <t>Dryas octopetala</t>
  </si>
  <si>
    <t>Helianthemum alpestre</t>
  </si>
  <si>
    <t>Betula pubescens</t>
  </si>
  <si>
    <t>Rhamnus frangula</t>
  </si>
  <si>
    <t>Sphagnum palustre</t>
  </si>
  <si>
    <t>Sphagnum recurvum</t>
  </si>
  <si>
    <t>Sphagnum squarrosum</t>
  </si>
  <si>
    <t>Carduus defloratus</t>
  </si>
  <si>
    <t>Carlina acaulis</t>
  </si>
  <si>
    <t>Dorycnium germanicum</t>
  </si>
  <si>
    <t>Epipactis atrorubens</t>
  </si>
  <si>
    <t>Erica carnea</t>
  </si>
  <si>
    <t>Juniperus communis</t>
  </si>
  <si>
    <t>Leontodon incanus</t>
  </si>
  <si>
    <t>Polygala chamaebuxus</t>
  </si>
  <si>
    <t>Teucrium montanum</t>
  </si>
  <si>
    <t>Thymus praecox</t>
  </si>
  <si>
    <t>Vincetoxicum hirundinaria</t>
  </si>
  <si>
    <t>Carex pendula</t>
  </si>
  <si>
    <t>Mnium undulatum</t>
  </si>
  <si>
    <t>Paris quadrifolia</t>
  </si>
  <si>
    <t>Ajuga reptans</t>
  </si>
  <si>
    <t>Carex pilosa</t>
  </si>
  <si>
    <t>Cornus mas</t>
  </si>
  <si>
    <t>Hedera helix</t>
  </si>
  <si>
    <t>Polygonatum multiflorum</t>
  </si>
  <si>
    <t>Prunus padus</t>
  </si>
  <si>
    <t>Tilia cordata</t>
  </si>
  <si>
    <t>Carex remota</t>
  </si>
  <si>
    <t>Chrysosplenium oppositifolium</t>
  </si>
  <si>
    <t>Poa trivialis</t>
  </si>
  <si>
    <t>Ranunculus repens</t>
  </si>
  <si>
    <t>Cephalanthera alba</t>
  </si>
  <si>
    <t>Cephalanthera rubra</t>
  </si>
  <si>
    <t>Galium sylvaticum</t>
  </si>
  <si>
    <t>Hepatica nobilis</t>
  </si>
  <si>
    <t>Carlino acaulis-Caricetum sempervirentis LUTZ 1947</t>
  </si>
  <si>
    <t>Achillea clavennae</t>
  </si>
  <si>
    <t>Carex sempervirens</t>
  </si>
  <si>
    <t>Hieracium villosum</t>
  </si>
  <si>
    <t>Horminum pyrenaicum</t>
  </si>
  <si>
    <t>Nigritella nigra</t>
  </si>
  <si>
    <t>Phyteuma orbiculare</t>
  </si>
  <si>
    <t>Senecio doronicum</t>
  </si>
  <si>
    <t>Thymus polytrichus</t>
  </si>
  <si>
    <t>Euonymus europaea</t>
  </si>
  <si>
    <t>Ulmus carpinifolia</t>
  </si>
  <si>
    <t>Centaurea montana</t>
  </si>
  <si>
    <t>Digitalis grandiflora</t>
  </si>
  <si>
    <t>Epilobium angustifolium</t>
  </si>
  <si>
    <t>Lilium martagon</t>
  </si>
  <si>
    <t>Ranunculus platanifolius</t>
  </si>
  <si>
    <t>Senecio nemorensis</t>
  </si>
  <si>
    <t>Sorbus chamaemespilus</t>
  </si>
  <si>
    <t>Primula veris</t>
  </si>
  <si>
    <t>Cerastium pumilum</t>
  </si>
  <si>
    <t>Hornungia petraea</t>
  </si>
  <si>
    <t>Saxifraga tridactylitis</t>
  </si>
  <si>
    <t>Tortella inclinata</t>
  </si>
  <si>
    <t>Alectoria ochroleuca</t>
  </si>
  <si>
    <t>Cladonia arbuscula</t>
  </si>
  <si>
    <t>Cladonia rangiferina</t>
  </si>
  <si>
    <t>Cladonia uncialis</t>
  </si>
  <si>
    <t>Empetrum nigrum</t>
  </si>
  <si>
    <t>Helictotrichon versicolor</t>
  </si>
  <si>
    <t>Hieracium alpinum</t>
  </si>
  <si>
    <t>Loiseleuria procumbens</t>
  </si>
  <si>
    <t>Luzula lutea</t>
  </si>
  <si>
    <t>Phyteuma hemisphaericum</t>
  </si>
  <si>
    <t>Thamnolia vermicularis</t>
  </si>
  <si>
    <t>Vaccinium gaultherioides</t>
  </si>
  <si>
    <t>Vaccinium vitis-idaea</t>
  </si>
  <si>
    <t>Crepis paludosa</t>
  </si>
  <si>
    <t>Poa hybrida</t>
  </si>
  <si>
    <t>Cirsium tuberosum</t>
  </si>
  <si>
    <t>Dianthus superbus</t>
  </si>
  <si>
    <t>Molinia caerulea</t>
  </si>
  <si>
    <t>Sanguisorba officinalis</t>
  </si>
  <si>
    <t>Cladonia furcata</t>
  </si>
  <si>
    <t>Cladonia gracilis</t>
  </si>
  <si>
    <t>Cladonia squarrosa</t>
  </si>
  <si>
    <t>Cladonia sylvatica</t>
  </si>
  <si>
    <t>Dicranum undulatum</t>
  </si>
  <si>
    <t>Genista pilosa</t>
  </si>
  <si>
    <t>Agropyron repens repens</t>
  </si>
  <si>
    <t>Alopecurus pratensis</t>
  </si>
  <si>
    <t>Carex praecox</t>
  </si>
  <si>
    <t>Cnidium dubium</t>
  </si>
  <si>
    <t>Lychnis flos-cuculi</t>
  </si>
  <si>
    <t>Lysimachia nummularia</t>
  </si>
  <si>
    <t>Potentilla reptans</t>
  </si>
  <si>
    <t>Serratula tinctoria</t>
  </si>
  <si>
    <t>Symphytum officinalis</t>
  </si>
  <si>
    <t>Viola pumila</t>
  </si>
  <si>
    <t>Viola persicifolia</t>
  </si>
  <si>
    <t>Agrostis gigantea</t>
  </si>
  <si>
    <t>Ranunculus auricomus</t>
  </si>
  <si>
    <t>Rumex crispus</t>
  </si>
  <si>
    <t>Silaus silaum</t>
  </si>
  <si>
    <t>Trifolium dubium</t>
  </si>
  <si>
    <t>Trifolium hybridum</t>
  </si>
  <si>
    <t>Vicia cracca</t>
  </si>
  <si>
    <t>Angelica archangelica</t>
  </si>
  <si>
    <t>Calystegia sepium</t>
  </si>
  <si>
    <t>Phragmites australis</t>
  </si>
  <si>
    <t>Epilobium hirsutum</t>
  </si>
  <si>
    <t>Epilobium parviflorum</t>
  </si>
  <si>
    <t>Scrophularia alata</t>
  </si>
  <si>
    <t>Cirsium arvensis</t>
  </si>
  <si>
    <t>Eupatorium cannabinum</t>
  </si>
  <si>
    <t>Aster amellus</t>
  </si>
  <si>
    <t>Coronilla vaginalis</t>
  </si>
  <si>
    <t>Thlaspi montanum</t>
  </si>
  <si>
    <t>Allium ursinum</t>
  </si>
  <si>
    <t>Corydalis cava</t>
  </si>
  <si>
    <t>Euonymus verrucosa</t>
  </si>
  <si>
    <t>Melica uniflora</t>
  </si>
  <si>
    <t>Symphytum tuberosum nodosum</t>
  </si>
  <si>
    <t>Spergula vernalis</t>
  </si>
  <si>
    <t>Carex firma</t>
  </si>
  <si>
    <t>Cerastium uniflorum</t>
  </si>
  <si>
    <t>Crepis terglouensis</t>
  </si>
  <si>
    <t>Distichum montanum</t>
  </si>
  <si>
    <t>Festuca pumila</t>
  </si>
  <si>
    <t>Festuca rupicaprina</t>
  </si>
  <si>
    <t>Moehringia ciliata</t>
  </si>
  <si>
    <t>Poa minor</t>
  </si>
  <si>
    <t>Saxifraga aphylla</t>
  </si>
  <si>
    <t>Sesleria ovata</t>
  </si>
  <si>
    <t>Thlaspi rotundifolium</t>
  </si>
  <si>
    <t>Genista sagittalis</t>
  </si>
  <si>
    <t>Asplenium billotii</t>
  </si>
  <si>
    <t>Crocynia membranacea</t>
  </si>
  <si>
    <t>Cryptogramma crispa</t>
  </si>
  <si>
    <t>Silene rupestris</t>
  </si>
  <si>
    <t>Cuscuta europaea</t>
  </si>
  <si>
    <t>Actea spicata</t>
  </si>
  <si>
    <t>Cardamine hirsuta</t>
  </si>
  <si>
    <t>Chrysosplenium alternifolium</t>
  </si>
  <si>
    <t>Cystopteris alpina</t>
  </si>
  <si>
    <t>Cystopteris montana</t>
  </si>
  <si>
    <t>Heliosperma quadridentatum</t>
  </si>
  <si>
    <t>Lunaria rediviva</t>
  </si>
  <si>
    <t>Marchantia polymorpha</t>
  </si>
  <si>
    <t>Neckera crispa</t>
  </si>
  <si>
    <t>Phyllitis scolopendrium</t>
  </si>
  <si>
    <t>Polystichum lonchitis</t>
  </si>
  <si>
    <t>Chrysanthemum corymbosum</t>
  </si>
  <si>
    <t>Cytisus nigricans</t>
  </si>
  <si>
    <t>Festuca guestfalica</t>
  </si>
  <si>
    <t>Helianthemum ovatum</t>
  </si>
  <si>
    <t>Teucrium chamaedrys</t>
  </si>
  <si>
    <t>Viburnum lantana</t>
  </si>
  <si>
    <t>Viola hirta</t>
  </si>
  <si>
    <t>Dauco-Arrhenatheretum (Alopecurus-Subass.) BR-BL. 1919</t>
  </si>
  <si>
    <t>Cerastium caespitosum</t>
  </si>
  <si>
    <t>Crepis biennis</t>
  </si>
  <si>
    <t>Daucus carota</t>
  </si>
  <si>
    <t>Avena pubescens</t>
  </si>
  <si>
    <t>Bromus erectus</t>
  </si>
  <si>
    <t>Centaurea jacea</t>
  </si>
  <si>
    <t>Vicia angustifolia</t>
  </si>
  <si>
    <t>Knautia arvensis</t>
  </si>
  <si>
    <t>Lolium perenne</t>
  </si>
  <si>
    <t>Dentaria bulbifera</t>
  </si>
  <si>
    <t>Phegopteris connectilis</t>
  </si>
  <si>
    <t>Dentaria heptaphyllos</t>
  </si>
  <si>
    <t>Dentaria pentaphyllos</t>
  </si>
  <si>
    <t>Luzula pilosa</t>
  </si>
  <si>
    <t>Dianthus deltoides</t>
  </si>
  <si>
    <t>Thymus pulegioides</t>
  </si>
  <si>
    <t>Aurinia saxatilis</t>
  </si>
  <si>
    <t>Dianthus gratianopolitanus</t>
  </si>
  <si>
    <t>Festuca pallens</t>
  </si>
  <si>
    <t>Minuartia setacea</t>
  </si>
  <si>
    <t>Carex panicae</t>
  </si>
  <si>
    <t>Cirsium palustre</t>
  </si>
  <si>
    <t>Galium uliginosum</t>
  </si>
  <si>
    <t>Linum cartharticum</t>
  </si>
  <si>
    <t>Lythrum salicaria</t>
  </si>
  <si>
    <t>Mentha aquatica</t>
  </si>
  <si>
    <t>Succisa pratensis</t>
  </si>
  <si>
    <t>Dianthus arenarius</t>
  </si>
  <si>
    <t>Koeleria glauca</t>
  </si>
  <si>
    <t>Dicranum polysetum</t>
  </si>
  <si>
    <t>Mnium hornum</t>
  </si>
  <si>
    <t>Prunus spinosa</t>
  </si>
  <si>
    <t>Stellaria media</t>
  </si>
  <si>
    <t>Drabo-Hieracietum humilis OBERD. (1970) 1977</t>
  </si>
  <si>
    <t>Hieracium humile</t>
  </si>
  <si>
    <t>Homalothecium sericeum</t>
  </si>
  <si>
    <t>Saxifraga paniculata</t>
  </si>
  <si>
    <t>Elymo-Agropyretum juncei BR.-BL. et DE LEEUW  1936 em. TX. 1957</t>
  </si>
  <si>
    <t>Agropyron junceum</t>
  </si>
  <si>
    <t>Ammocalamagrostis baltica</t>
  </si>
  <si>
    <t>Ammophila arenarius</t>
  </si>
  <si>
    <t>Honckenya peploides</t>
  </si>
  <si>
    <t>Elymo-Ammophiletum arenariae (=Ammophiletum typicum) BR.-BL. et DE LEEUW 1936</t>
  </si>
  <si>
    <t>Elymus arenarius</t>
  </si>
  <si>
    <t>Carex arenaria</t>
  </si>
  <si>
    <t>Festuca rubra arenaria</t>
  </si>
  <si>
    <t>Hieracium umbellatum</t>
  </si>
  <si>
    <t>Cetraria islandica</t>
  </si>
  <si>
    <t>Erica tetralix</t>
  </si>
  <si>
    <t>Eriophorum vaginatum</t>
  </si>
  <si>
    <t>Juncus articulatus</t>
  </si>
  <si>
    <t>Epilobium dodonaei</t>
  </si>
  <si>
    <t>Hieracium piloselloides</t>
  </si>
  <si>
    <t>Inula conyza</t>
  </si>
  <si>
    <t>Poa compressa</t>
  </si>
  <si>
    <t>Populus alba</t>
  </si>
  <si>
    <t>Salix elaeagnos</t>
  </si>
  <si>
    <t>Salix purpurea</t>
  </si>
  <si>
    <t>Scrophularia canina</t>
  </si>
  <si>
    <t>Silene vulgaris prostrata</t>
  </si>
  <si>
    <t>Acinos alpinus</t>
  </si>
  <si>
    <t>Daphne striata</t>
  </si>
  <si>
    <t>Globularia cordifolia</t>
  </si>
  <si>
    <t>Globularia nudicaulis</t>
  </si>
  <si>
    <t>Helianthemum grandiflorum</t>
  </si>
  <si>
    <t>Scabiosa lucida</t>
  </si>
  <si>
    <t>Drosera rotundifolia</t>
  </si>
  <si>
    <t>Sphagnum compactum</t>
  </si>
  <si>
    <t>Sphagnum molle</t>
  </si>
  <si>
    <t>Pinus mugo mugo</t>
  </si>
  <si>
    <t>Rubus saxatilis</t>
  </si>
  <si>
    <t>Pinus mugo uncinata</t>
  </si>
  <si>
    <t>Thesium rostratum</t>
  </si>
  <si>
    <t>Andromeda polifolia</t>
  </si>
  <si>
    <t>Sphagnum magellanicum</t>
  </si>
  <si>
    <t>Vaccinium oxycoccus</t>
  </si>
  <si>
    <t>Eriophoro-Betuletum pubescentis HUECK 1925 em. PASSARGE 1968</t>
  </si>
  <si>
    <t>Aulacomnium palustre</t>
  </si>
  <si>
    <t>Ledum palustre</t>
  </si>
  <si>
    <t>Eriophoro-Trichophoretum cespitosi (ZLATNIK 1928, RUDOLF et al. 1928) RÜBEL 1933 em. DIERßEN 1975</t>
  </si>
  <si>
    <t>Carex pauciflora</t>
  </si>
  <si>
    <t>Gymnocolea inflata</t>
  </si>
  <si>
    <t>Sphagnum rubellum</t>
  </si>
  <si>
    <t>Sphagnum tenellum</t>
  </si>
  <si>
    <t>Centaurea maculosa</t>
  </si>
  <si>
    <t>Chondrilla juncea</t>
  </si>
  <si>
    <t>Festuca psammophila</t>
  </si>
  <si>
    <t>Sedum boloniense</t>
  </si>
  <si>
    <t>Cirsium acaule</t>
  </si>
  <si>
    <t>Eryngium campestre</t>
  </si>
  <si>
    <t>Festuca rupicola</t>
  </si>
  <si>
    <t>Medicago lupulina</t>
  </si>
  <si>
    <t>Scabiosa ochroleuca</t>
  </si>
  <si>
    <t>Achillea setacea</t>
  </si>
  <si>
    <t>Asperula glauca</t>
  </si>
  <si>
    <t>Festuca valesiaca</t>
  </si>
  <si>
    <t>Viola tricolor maritima</t>
  </si>
  <si>
    <t>Genista anglica</t>
  </si>
  <si>
    <t>Gentiana pneumonanthe</t>
  </si>
  <si>
    <t>Hydrocotyle vulgaris</t>
  </si>
  <si>
    <t>Pedicularis sylvatica</t>
  </si>
  <si>
    <t>Salix repens</t>
  </si>
  <si>
    <t>Spergula morisonii</t>
  </si>
  <si>
    <t>Vulpia myuros</t>
  </si>
  <si>
    <t>Angelica sylvestris</t>
  </si>
  <si>
    <t>Geranium palustre</t>
  </si>
  <si>
    <t>Valeriana procurrens</t>
  </si>
  <si>
    <t>Carex acutiformis</t>
  </si>
  <si>
    <t>Circaea lutetiana</t>
  </si>
  <si>
    <t>Ranunculus polyanthemos</t>
  </si>
  <si>
    <t>Rhinanthus minor</t>
  </si>
  <si>
    <t>Gagea bohemica saxatilis</t>
  </si>
  <si>
    <t>Veronica dillenii</t>
  </si>
  <si>
    <t>Galeopsis angustifolia</t>
  </si>
  <si>
    <t>Galium boreale</t>
  </si>
  <si>
    <t>Inula salicina</t>
  </si>
  <si>
    <t>Laserpitium prutenicum</t>
  </si>
  <si>
    <t>Anemone nemorosa</t>
  </si>
  <si>
    <t>Vicia sylvatica</t>
  </si>
  <si>
    <t>Crataegus laevigata</t>
  </si>
  <si>
    <t>Crataegus oxyacantha</t>
  </si>
  <si>
    <t>Stellaria holostea</t>
  </si>
  <si>
    <t>Vicia sepium</t>
  </si>
  <si>
    <t>Equisetum arvense</t>
  </si>
  <si>
    <t>Glechoma hederacea</t>
  </si>
  <si>
    <t>Genisto germanicae-Callunetum OBERD. 1957 nom. Inv.</t>
  </si>
  <si>
    <t>Carex ericetorum</t>
  </si>
  <si>
    <t>Genista germanica</t>
  </si>
  <si>
    <t>Aster linosyris</t>
  </si>
  <si>
    <t>Pleurochaete squarrosa</t>
  </si>
  <si>
    <t>Stachys recta</t>
  </si>
  <si>
    <t>Stipa stenophylla</t>
  </si>
  <si>
    <t>Avena pratensis</t>
  </si>
  <si>
    <t>Dactylorhiza sambucina</t>
  </si>
  <si>
    <t>Polygala comosa</t>
  </si>
  <si>
    <t>Ranunculus bulbosus</t>
  </si>
  <si>
    <t>Saxifraga granulata</t>
  </si>
  <si>
    <t>Thesium linophyllon</t>
  </si>
  <si>
    <t>Gentiano asclepiadae-Molinietum coeruleae OBERD. 1957 em. OBERD et al. 1967 (= Allio suaveolentis-Molinietum GÖRS (in OBERD. 1979 n.n.) = Selino-Molinietum coeruleae KUHN 1937)</t>
  </si>
  <si>
    <t>Polygala armara</t>
  </si>
  <si>
    <t>Arnica montana</t>
  </si>
  <si>
    <t>Lycopodium alpinum</t>
  </si>
  <si>
    <t>Pseudorchis albida</t>
  </si>
  <si>
    <t>Solidago alpestris</t>
  </si>
  <si>
    <t>Trientalis europaea</t>
  </si>
  <si>
    <t>Linum leonii</t>
  </si>
  <si>
    <t>Onobrychis viciifolia</t>
  </si>
  <si>
    <t>Ophrys insectifera</t>
  </si>
  <si>
    <t>Orchis militaris</t>
  </si>
  <si>
    <t>Orchis morio</t>
  </si>
  <si>
    <t>Orchis ustulata</t>
  </si>
  <si>
    <t>Asperula cynanchica</t>
  </si>
  <si>
    <t>Festuca sulcata</t>
  </si>
  <si>
    <t>Gentiana ciliata</t>
  </si>
  <si>
    <t>Koeleria pyramidata</t>
  </si>
  <si>
    <t>Sanguisorba minor</t>
  </si>
  <si>
    <t>Scabiosa columbaria</t>
  </si>
  <si>
    <t>Crepis mollis</t>
  </si>
  <si>
    <t>Phyteuma nigrum</t>
  </si>
  <si>
    <t>Amelanchier ovalis</t>
  </si>
  <si>
    <t>Berberis vulgaris</t>
  </si>
  <si>
    <t>Bupleurum falcatum</t>
  </si>
  <si>
    <t>Clematis recta</t>
  </si>
  <si>
    <t>Cornus sanguinea</t>
  </si>
  <si>
    <t>Cotinus coggygria</t>
  </si>
  <si>
    <t>Cynanchum vincetoxicum</t>
  </si>
  <si>
    <t>Geranium sanguineum</t>
  </si>
  <si>
    <t>Mercurialis ovata</t>
  </si>
  <si>
    <t>Peucedanum alsaticum</t>
  </si>
  <si>
    <t>Peucedanum cervaria</t>
  </si>
  <si>
    <t>Polygonatum odoratum</t>
  </si>
  <si>
    <t>Quercus pubescens</t>
  </si>
  <si>
    <t>Saxifraga androsacea</t>
  </si>
  <si>
    <t>Kernera saxatiles</t>
  </si>
  <si>
    <t>Potentilla caulescens</t>
  </si>
  <si>
    <t>Primula auricula</t>
  </si>
  <si>
    <t>Valeriana saxatiles</t>
  </si>
  <si>
    <t>Ilex aquifolium</t>
  </si>
  <si>
    <t>Humulus lupulus</t>
  </si>
  <si>
    <t>Thelypteris phegopteris</t>
  </si>
  <si>
    <t>Polygala serpyllifolia</t>
  </si>
  <si>
    <t>Junco acutiflori-Molinietum coeruleae PRSG. Ap. TX. Et PRSG. 1953 (= Cirsio dissecti-Molinietum SISS. Et DE VRIES 1942)</t>
  </si>
  <si>
    <t>Juncus acutiflorus</t>
  </si>
  <si>
    <t>Lotus uliginosus</t>
  </si>
  <si>
    <t>Caltha palustris</t>
  </si>
  <si>
    <t>Carex nigra</t>
  </si>
  <si>
    <t>Epilobium palustre</t>
  </si>
  <si>
    <t>Eriophorum angustifolium</t>
  </si>
  <si>
    <t>Ranunculus flammula</t>
  </si>
  <si>
    <t>Juniperus sabina</t>
  </si>
  <si>
    <t>Larix decidua</t>
  </si>
  <si>
    <t>Antennaria dioica</t>
  </si>
  <si>
    <t>Arctostaphylos uva-ursi</t>
  </si>
  <si>
    <t>Hieracium intybaceum</t>
  </si>
  <si>
    <t>Pulsatilla vernalis</t>
  </si>
  <si>
    <t>Sempervivum arachnoideum montanum</t>
  </si>
  <si>
    <t>Alyssum montanum gmelinii</t>
  </si>
  <si>
    <t>Kochia laniflora</t>
  </si>
  <si>
    <t>Poa badensis</t>
  </si>
  <si>
    <t>Artemisia alba saxatilis</t>
  </si>
  <si>
    <t>Cladonia convoluta</t>
  </si>
  <si>
    <t>Fumana procumbens</t>
  </si>
  <si>
    <t>Globularia punctata</t>
  </si>
  <si>
    <t>Koeleria vallesiana</t>
  </si>
  <si>
    <t>Linum tenuifolium</t>
  </si>
  <si>
    <t>Orobanche amethystea</t>
  </si>
  <si>
    <t>Rhododendron hirsutum</t>
  </si>
  <si>
    <t>Soldanella alpina</t>
  </si>
  <si>
    <t>Luzula sylvatica sieberi</t>
  </si>
  <si>
    <t>Dryopteris carthusiana</t>
  </si>
  <si>
    <t>Lonicera caerulea</t>
  </si>
  <si>
    <t>Pinus cembra</t>
  </si>
  <si>
    <t>Cardamine pratensis</t>
  </si>
  <si>
    <t>Carex gracilis</t>
  </si>
  <si>
    <t>Carex vulpina</t>
  </si>
  <si>
    <t>Gratiola officinalis</t>
  </si>
  <si>
    <t>Lathyrus palustris</t>
  </si>
  <si>
    <t>Mentha arvensis</t>
  </si>
  <si>
    <t>Poa palustris</t>
  </si>
  <si>
    <t>Scutellaria hastifolia</t>
  </si>
  <si>
    <t>Vaccinium uliginosum</t>
  </si>
  <si>
    <t>Polytrichum strictum</t>
  </si>
  <si>
    <t>Achillea atrata</t>
  </si>
  <si>
    <t>Chrysanthemum halleri</t>
  </si>
  <si>
    <t>Leontodon montanus</t>
  </si>
  <si>
    <t>Cladonia strepsilis</t>
  </si>
  <si>
    <t>Diphasiastrum complanatum</t>
  </si>
  <si>
    <t>Lonicera alpigena</t>
  </si>
  <si>
    <t>Lonicera nigra</t>
  </si>
  <si>
    <t>Rubus glandulosis agg.</t>
  </si>
  <si>
    <t>Lunario-Aceretum pseudoplatani RICHARD ex SCHLÜTER in GRÜNBERG et SCHLÜTER 1957</t>
  </si>
  <si>
    <t>Anthriscus nitidus</t>
  </si>
  <si>
    <t>Campanula latifolia</t>
  </si>
  <si>
    <t>Hesperis matronalis</t>
  </si>
  <si>
    <t>Plagiomnium undulatum</t>
  </si>
  <si>
    <t>Senecio ovatus</t>
  </si>
  <si>
    <t>Convallaria majalis</t>
  </si>
  <si>
    <t>Blechnum spicant</t>
  </si>
  <si>
    <t>Rhytidiadelphus loreus</t>
  </si>
  <si>
    <t>Carex brizoides</t>
  </si>
  <si>
    <t>Carex umbrosa</t>
  </si>
  <si>
    <t>Festuca capillata</t>
  </si>
  <si>
    <t>Meo-Festucetum rubrae BARTSCH 1940 = Centaureo-Meetum athamantici nom. cons. TX. 1937</t>
  </si>
  <si>
    <t>Meum athamanticum</t>
  </si>
  <si>
    <t>Polygonum bistorta</t>
  </si>
  <si>
    <t>Pulmonaria obscura</t>
  </si>
  <si>
    <t>Minuartia rupestris</t>
  </si>
  <si>
    <t>Selinum carvifolia</t>
  </si>
  <si>
    <t>Stachys officinalis</t>
  </si>
  <si>
    <t>Hieracium lachenalii</t>
  </si>
  <si>
    <t>Nardurus lachenalii</t>
  </si>
  <si>
    <t>Oenanthe lachenalii</t>
  </si>
  <si>
    <t>Onobrychido-Brometum erecti TH. MÜLLER 1968 (= Mesobrometum erecti BR.-BL. ap. SCHERRER 1925)</t>
  </si>
  <si>
    <t>Anacamptis pyramidalis</t>
  </si>
  <si>
    <t>Carex caryophyllea</t>
  </si>
  <si>
    <t>Himantoglossum hircinum</t>
  </si>
  <si>
    <t>Orchis simia</t>
  </si>
  <si>
    <t>Tragopogon pratensis orientalis</t>
  </si>
  <si>
    <t>Arabis alpina</t>
  </si>
  <si>
    <t>Geum reptans</t>
  </si>
  <si>
    <t>Oxyria digyna</t>
  </si>
  <si>
    <t>Ranunculus glacialis</t>
  </si>
  <si>
    <t>Sedum alpestre</t>
  </si>
  <si>
    <t>Campanula patula</t>
  </si>
  <si>
    <t>Pastinaca sativa</t>
  </si>
  <si>
    <t xml:space="preserve">Pastinaco-Arrhenatheretum elatioris (typ. Subass.) KNAPP 1954
</t>
  </si>
  <si>
    <t>Petasites paradoxus</t>
  </si>
  <si>
    <t>Carex lasiocarpa</t>
  </si>
  <si>
    <t>Chimaphila umbellata</t>
  </si>
  <si>
    <t>Pyrola chlorantha</t>
  </si>
  <si>
    <t>Pyrola secunda</t>
  </si>
  <si>
    <t>Pyrola uniflora</t>
  </si>
  <si>
    <t>Linaria vulgaris</t>
  </si>
  <si>
    <t>Petasites hybridus</t>
  </si>
  <si>
    <t>Pinus mugi-Rhododendretum hirsuti BR.-BL. 1939 = Rhodothamno-Rhododendretum hirsuti (AICHINGER 1933) BR.-BL. et SISSINGH in BR.-BL. et al. 1939</t>
  </si>
  <si>
    <t>Pleurozio-Betuletum pubescentis HUECK 1925 em. PASSARGE 1968</t>
  </si>
  <si>
    <t>Carex ornithopoda</t>
  </si>
  <si>
    <t>Festuca rubra commutata</t>
  </si>
  <si>
    <t>Polygala vulgaris</t>
  </si>
  <si>
    <t>Galium harcynicum</t>
  </si>
  <si>
    <t>Gentiana pannonica</t>
  </si>
  <si>
    <t>Leontodon helveticus</t>
  </si>
  <si>
    <t>Pulsatilla alba</t>
  </si>
  <si>
    <t>Viola lutea</t>
  </si>
  <si>
    <t>Polypodium vulgare</t>
  </si>
  <si>
    <t>Viola canina</t>
  </si>
  <si>
    <t>Myosotis alpestris</t>
  </si>
  <si>
    <t>Brachythecium rutabulum</t>
  </si>
  <si>
    <t>Prunus avium</t>
  </si>
  <si>
    <t>Ribes uva-crispa</t>
  </si>
  <si>
    <t>Sambucus racemosa</t>
  </si>
  <si>
    <t>Carum carvi</t>
  </si>
  <si>
    <t>Acrocladium cuspidatum</t>
  </si>
  <si>
    <t>Agrostis stolonifera</t>
  </si>
  <si>
    <t>Deschampsia media</t>
  </si>
  <si>
    <t>Potentillo-Elymetum arenariae TX. 1966</t>
  </si>
  <si>
    <t>Pulsatilla pratensis</t>
  </si>
  <si>
    <t>Campanula rapunculoides</t>
  </si>
  <si>
    <t>Lathyrus niger</t>
  </si>
  <si>
    <t>Melittis melissophyllum</t>
  </si>
  <si>
    <t>Quercus petraea dalechampii</t>
  </si>
  <si>
    <t>Scrophularia nodosa</t>
  </si>
  <si>
    <t>Cladina portentosa</t>
  </si>
  <si>
    <t>Pyrola rotundifolia</t>
  </si>
  <si>
    <t>Rosa pimpinellifolia</t>
  </si>
  <si>
    <t>Rhododendron intermedium</t>
  </si>
  <si>
    <t>Rhodothamnus chamaecistus</t>
  </si>
  <si>
    <t>Drosera intermedia</t>
  </si>
  <si>
    <t>Rhynchospora alba</t>
  </si>
  <si>
    <t>Rhynchospora fusca</t>
  </si>
  <si>
    <t>Ribes vulgare sylvestre</t>
  </si>
  <si>
    <t>Salix arenaria</t>
  </si>
  <si>
    <t>Salix alba</t>
  </si>
  <si>
    <t>Salix fragilis</t>
  </si>
  <si>
    <t>Hippophae rhamnoides</t>
  </si>
  <si>
    <t>Saxifraga sponhemica</t>
  </si>
  <si>
    <t>Tortula muralis</t>
  </si>
  <si>
    <t>Scleranthus polycarpos</t>
  </si>
  <si>
    <t>Asplenium scolopendrium</t>
  </si>
  <si>
    <t>Eurhynchium angustirete</t>
  </si>
  <si>
    <t>Saxifraga rotundifolia</t>
  </si>
  <si>
    <t>Fulgensia fulgens</t>
  </si>
  <si>
    <t>Toninia coeruleonigricans</t>
  </si>
  <si>
    <t>Erysimum pannonicum</t>
  </si>
  <si>
    <t>Sempervivum soboliferum</t>
  </si>
  <si>
    <t>Cucubalus baccifer</t>
  </si>
  <si>
    <t>Senecio fluviatilis</t>
  </si>
  <si>
    <t>Ononis repens</t>
  </si>
  <si>
    <t>Pinus nigra nigra</t>
  </si>
  <si>
    <t>Seslerio-Mesobrometum OBERD. 1957</t>
  </si>
  <si>
    <t>Seslerio-Xerobrometum OBERD. 1957 = Bromo-Seslerietum (KUHN 1937) OBERD. 1957</t>
  </si>
  <si>
    <t>Petrorhagia prolifera</t>
  </si>
  <si>
    <t>Hieracium schmidtii</t>
  </si>
  <si>
    <t>Sedum annuum</t>
  </si>
  <si>
    <t>Ptilium crista-castrensis</t>
  </si>
  <si>
    <t>Sonchus palustris</t>
  </si>
  <si>
    <t>Sorbo ariae-Aceretum pseudoplatani MOOR 1952</t>
  </si>
  <si>
    <t>Teesdalia nudicaulis</t>
  </si>
  <si>
    <t>Trichophorum cespitosum germanicum</t>
  </si>
  <si>
    <t>Frangula alnus</t>
  </si>
  <si>
    <t>Sphagnum nemoreum</t>
  </si>
  <si>
    <t>Agrostis canina</t>
  </si>
  <si>
    <t>Carex echinata</t>
  </si>
  <si>
    <t>Sphagnum subsecundum</t>
  </si>
  <si>
    <t>Lysimachia thyrsiflora</t>
  </si>
  <si>
    <t>Rubus fruticosus agg.</t>
  </si>
  <si>
    <t>Asparagus officinalis</t>
  </si>
  <si>
    <t>Carex supina</t>
  </si>
  <si>
    <t>Helianthemum apenninum</t>
  </si>
  <si>
    <t>Thalictrum flavum</t>
  </si>
  <si>
    <t>Hutchinsia alpina</t>
  </si>
  <si>
    <t>Papaver argemone</t>
  </si>
  <si>
    <t>Trifolium campestre</t>
  </si>
  <si>
    <t>Festuca violacea</t>
  </si>
  <si>
    <t>Trifolium badium</t>
  </si>
  <si>
    <t>Galium pumilum</t>
  </si>
  <si>
    <t>Viscaria vulgaris</t>
  </si>
  <si>
    <t>Artemisia genipi</t>
  </si>
  <si>
    <t>Braya alpina</t>
  </si>
  <si>
    <t>Cetraria cucullata</t>
  </si>
  <si>
    <t>Comastoma nanum</t>
  </si>
  <si>
    <t>Draba dubia</t>
  </si>
  <si>
    <t>Draba fladnizensis</t>
  </si>
  <si>
    <t>Draba hoppeana</t>
  </si>
  <si>
    <t>Erigeron uniflorus</t>
  </si>
  <si>
    <t>Minuartia gerardii</t>
  </si>
  <si>
    <t>Minuartia sedoides</t>
  </si>
  <si>
    <t>Saxifraga oppositifolia</t>
  </si>
  <si>
    <t>Silene exscapa</t>
  </si>
  <si>
    <t>Trisetum spicatum</t>
  </si>
  <si>
    <t>Trollio-Molinietum GUINOCHET 1955</t>
  </si>
  <si>
    <t>Polygala amarella</t>
  </si>
  <si>
    <t>Circaea alpina</t>
  </si>
  <si>
    <t>Lysimachia nemorum</t>
  </si>
  <si>
    <t>Calamagrostis epigeos</t>
  </si>
  <si>
    <t>Dicranum spurium</t>
  </si>
  <si>
    <t>Pinus mugo rotundata</t>
  </si>
  <si>
    <t>Sphagnum capillifolium</t>
  </si>
  <si>
    <t>Populus tremula</t>
  </si>
  <si>
    <t>Vaccinio-Abietetum OBERD. 1957 (incl.Molinio-Piceetum [REINH. 1939] GROSSER 1964)</t>
  </si>
  <si>
    <t>Doronicum grandiflorum</t>
  </si>
  <si>
    <t>Dryopteris villarii</t>
  </si>
  <si>
    <t>Saxifraga stellaris</t>
  </si>
  <si>
    <t>Euphorbia palustris</t>
  </si>
  <si>
    <t>Veronica longifolia</t>
  </si>
  <si>
    <t>Stachys palustris</t>
  </si>
  <si>
    <t>Valeriana officinalis</t>
  </si>
  <si>
    <t>Campanula persicifolia</t>
  </si>
  <si>
    <t>Knautia sylvatica</t>
  </si>
  <si>
    <t>Cladonia foliacea</t>
  </si>
  <si>
    <t>Hypochoeris radicata</t>
  </si>
  <si>
    <t>Achillea ptarmica</t>
  </si>
  <si>
    <t>Epilobium collinum</t>
  </si>
  <si>
    <t>Veronica fruticans</t>
  </si>
  <si>
    <t>Woodsia ilvensis</t>
  </si>
  <si>
    <t>Sickerwasserrate; Mittlerer jährlicher unterirdischer Abfluss (Jahresniederschlag - Verdunstung)</t>
  </si>
  <si>
    <t>8 Klassen</t>
  </si>
  <si>
    <t>Wald-Hauptbaumart</t>
  </si>
  <si>
    <r>
      <t>3. N</t>
    </r>
    <r>
      <rPr>
        <vertAlign val="subscript"/>
        <sz val="11"/>
        <color indexed="8"/>
        <rFont val="Calibri"/>
        <family val="2"/>
      </rPr>
      <t>de</t>
    </r>
  </si>
  <si>
    <r>
      <t>4. N</t>
    </r>
    <r>
      <rPr>
        <vertAlign val="subscript"/>
        <sz val="11"/>
        <color indexed="8"/>
        <rFont val="Calibri"/>
        <family val="2"/>
      </rPr>
      <t>i</t>
    </r>
  </si>
  <si>
    <r>
      <t xml:space="preserve"> </t>
    </r>
    <r>
      <rPr>
        <sz val="7.5"/>
        <color indexed="8"/>
        <rFont val="Calibri"/>
        <family val="2"/>
        <scheme val="minor"/>
      </rPr>
      <t>sommerkalt-winterkalt</t>
    </r>
    <r>
      <rPr>
        <sz val="11"/>
        <rFont val="Calibri"/>
        <family val="2"/>
        <scheme val="minor"/>
      </rPr>
      <t xml:space="preserve"> </t>
    </r>
  </si>
  <si>
    <r>
      <t xml:space="preserve"> </t>
    </r>
    <r>
      <rPr>
        <sz val="7.5"/>
        <color indexed="8"/>
        <rFont val="Calibri"/>
        <family val="2"/>
        <scheme val="minor"/>
      </rPr>
      <t>sehr hohe Luftfeuchte</t>
    </r>
    <r>
      <rPr>
        <sz val="11"/>
        <rFont val="Calibri"/>
        <family val="2"/>
        <scheme val="minor"/>
      </rPr>
      <t xml:space="preserve"> </t>
    </r>
  </si>
  <si>
    <r>
      <t xml:space="preserve"> </t>
    </r>
    <r>
      <rPr>
        <sz val="7.5"/>
        <color indexed="8"/>
        <rFont val="Calibri"/>
        <family val="2"/>
        <scheme val="minor"/>
      </rPr>
      <t>-4</t>
    </r>
    <r>
      <rPr>
        <sz val="11"/>
        <rFont val="Calibri"/>
        <family val="2"/>
        <scheme val="minor"/>
      </rPr>
      <t xml:space="preserve"> </t>
    </r>
  </si>
  <si>
    <r>
      <t xml:space="preserve"> </t>
    </r>
    <r>
      <rPr>
        <sz val="7.5"/>
        <color indexed="8"/>
        <rFont val="Calibri"/>
        <family val="2"/>
        <scheme val="minor"/>
      </rPr>
      <t>5,1</t>
    </r>
    <r>
      <rPr>
        <sz val="11"/>
        <rFont val="Calibri"/>
        <family val="2"/>
        <scheme val="minor"/>
      </rPr>
      <t xml:space="preserve"> </t>
    </r>
  </si>
  <si>
    <r>
      <t xml:space="preserve"> </t>
    </r>
    <r>
      <rPr>
        <sz val="7.5"/>
        <color indexed="8"/>
        <rFont val="Calibri"/>
        <family val="2"/>
        <scheme val="minor"/>
      </rPr>
      <t>1326</t>
    </r>
    <r>
      <rPr>
        <sz val="11"/>
        <rFont val="Calibri"/>
        <family val="2"/>
        <scheme val="minor"/>
      </rPr>
      <t xml:space="preserve"> </t>
    </r>
  </si>
  <si>
    <r>
      <t xml:space="preserve"> </t>
    </r>
    <r>
      <rPr>
        <sz val="7.5"/>
        <color indexed="8"/>
        <rFont val="Calibri"/>
        <family val="2"/>
        <scheme val="minor"/>
      </rPr>
      <t>2710</t>
    </r>
    <r>
      <rPr>
        <sz val="11"/>
        <rFont val="Calibri"/>
        <family val="2"/>
        <scheme val="minor"/>
      </rPr>
      <t xml:space="preserve"> </t>
    </r>
  </si>
  <si>
    <r>
      <t xml:space="preserve"> </t>
    </r>
    <r>
      <rPr>
        <sz val="7.5"/>
        <color indexed="8"/>
        <rFont val="Calibri"/>
        <family val="2"/>
        <scheme val="minor"/>
      </rPr>
      <t>20</t>
    </r>
    <r>
      <rPr>
        <sz val="11"/>
        <rFont val="Calibri"/>
        <family val="2"/>
        <scheme val="minor"/>
      </rPr>
      <t xml:space="preserve"> </t>
    </r>
  </si>
  <si>
    <r>
      <t xml:space="preserve"> </t>
    </r>
    <r>
      <rPr>
        <sz val="7.5"/>
        <color indexed="8"/>
        <rFont val="Calibri"/>
        <family val="2"/>
        <scheme val="minor"/>
      </rPr>
      <t>100</t>
    </r>
    <r>
      <rPr>
        <sz val="11"/>
        <rFont val="Calibri"/>
        <family val="2"/>
        <scheme val="minor"/>
      </rPr>
      <t xml:space="preserve"> </t>
    </r>
  </si>
  <si>
    <r>
      <t xml:space="preserve"> </t>
    </r>
    <r>
      <rPr>
        <sz val="7.5"/>
        <color indexed="8"/>
        <rFont val="Calibri"/>
        <family val="2"/>
        <scheme val="minor"/>
      </rPr>
      <t>11</t>
    </r>
    <r>
      <rPr>
        <sz val="11"/>
        <rFont val="Calibri"/>
        <family val="2"/>
        <scheme val="minor"/>
      </rPr>
      <t xml:space="preserve"> </t>
    </r>
  </si>
  <si>
    <r>
      <t xml:space="preserve"> </t>
    </r>
    <r>
      <rPr>
        <sz val="7.5"/>
        <color indexed="8"/>
        <rFont val="Calibri"/>
        <family val="2"/>
        <scheme val="minor"/>
      </rPr>
      <t>408</t>
    </r>
    <r>
      <rPr>
        <sz val="11"/>
        <rFont val="Calibri"/>
        <family val="2"/>
        <scheme val="minor"/>
      </rPr>
      <t xml:space="preserve"> </t>
    </r>
  </si>
  <si>
    <r>
      <t xml:space="preserve"> </t>
    </r>
    <r>
      <rPr>
        <sz val="7.5"/>
        <color indexed="8"/>
        <rFont val="Calibri"/>
        <family val="2"/>
        <scheme val="minor"/>
      </rPr>
      <t>40</t>
    </r>
    <r>
      <rPr>
        <sz val="11"/>
        <rFont val="Calibri"/>
        <family val="2"/>
        <scheme val="minor"/>
      </rPr>
      <t xml:space="preserve"> </t>
    </r>
  </si>
  <si>
    <r>
      <t xml:space="preserve"> </t>
    </r>
    <r>
      <rPr>
        <sz val="7.5"/>
        <color indexed="8"/>
        <rFont val="Calibri"/>
        <family val="2"/>
        <scheme val="minor"/>
      </rPr>
      <t>90</t>
    </r>
    <r>
      <rPr>
        <sz val="11"/>
        <rFont val="Calibri"/>
        <family val="2"/>
        <scheme val="minor"/>
      </rPr>
      <t xml:space="preserve"> </t>
    </r>
  </si>
  <si>
    <r>
      <t xml:space="preserve"> </t>
    </r>
    <r>
      <rPr>
        <sz val="7.5"/>
        <color indexed="8"/>
        <rFont val="Calibri"/>
        <family val="2"/>
        <scheme val="minor"/>
      </rPr>
      <t>sommerkühl-winterkalt</t>
    </r>
    <r>
      <rPr>
        <sz val="11"/>
        <rFont val="Calibri"/>
        <family val="2"/>
        <scheme val="minor"/>
      </rPr>
      <t xml:space="preserve"> </t>
    </r>
  </si>
  <si>
    <r>
      <t xml:space="preserve"> </t>
    </r>
    <r>
      <rPr>
        <sz val="7.5"/>
        <color indexed="8"/>
        <rFont val="Calibri"/>
        <family val="2"/>
        <scheme val="minor"/>
      </rPr>
      <t>3,1</t>
    </r>
    <r>
      <rPr>
        <sz val="11"/>
        <rFont val="Calibri"/>
        <family val="2"/>
        <scheme val="minor"/>
      </rPr>
      <t xml:space="preserve"> </t>
    </r>
  </si>
  <si>
    <r>
      <t xml:space="preserve"> </t>
    </r>
    <r>
      <rPr>
        <sz val="7.5"/>
        <color indexed="8"/>
        <rFont val="Calibri"/>
        <family val="2"/>
        <scheme val="minor"/>
      </rPr>
      <t>8</t>
    </r>
    <r>
      <rPr>
        <sz val="11"/>
        <rFont val="Calibri"/>
        <family val="2"/>
        <scheme val="minor"/>
      </rPr>
      <t xml:space="preserve"> </t>
    </r>
  </si>
  <si>
    <r>
      <t xml:space="preserve"> </t>
    </r>
    <r>
      <rPr>
        <sz val="7.5"/>
        <color indexed="8"/>
        <rFont val="Calibri"/>
        <family val="2"/>
        <scheme val="minor"/>
      </rPr>
      <t>1065</t>
    </r>
    <r>
      <rPr>
        <sz val="11"/>
        <rFont val="Calibri"/>
        <family val="2"/>
        <scheme val="minor"/>
      </rPr>
      <t xml:space="preserve"> </t>
    </r>
  </si>
  <si>
    <r>
      <t xml:space="preserve"> </t>
    </r>
    <r>
      <rPr>
        <sz val="7.5"/>
        <color indexed="8"/>
        <rFont val="Calibri"/>
        <family val="2"/>
        <scheme val="minor"/>
      </rPr>
      <t>2309</t>
    </r>
    <r>
      <rPr>
        <sz val="11"/>
        <rFont val="Calibri"/>
        <family val="2"/>
        <scheme val="minor"/>
      </rPr>
      <t xml:space="preserve"> </t>
    </r>
  </si>
  <si>
    <r>
      <t xml:space="preserve"> </t>
    </r>
    <r>
      <rPr>
        <sz val="7.5"/>
        <color indexed="8"/>
        <rFont val="Calibri"/>
        <family val="2"/>
        <scheme val="minor"/>
      </rPr>
      <t>23</t>
    </r>
    <r>
      <rPr>
        <sz val="11"/>
        <rFont val="Calibri"/>
        <family val="2"/>
        <scheme val="minor"/>
      </rPr>
      <t xml:space="preserve"> </t>
    </r>
  </si>
  <si>
    <r>
      <t xml:space="preserve"> </t>
    </r>
    <r>
      <rPr>
        <sz val="7.5"/>
        <color indexed="8"/>
        <rFont val="Calibri"/>
        <family val="2"/>
        <scheme val="minor"/>
      </rPr>
      <t>30</t>
    </r>
    <r>
      <rPr>
        <sz val="11"/>
        <rFont val="Calibri"/>
        <family val="2"/>
        <scheme val="minor"/>
      </rPr>
      <t xml:space="preserve"> </t>
    </r>
  </si>
  <si>
    <r>
      <t xml:space="preserve"> </t>
    </r>
    <r>
      <rPr>
        <sz val="7.5"/>
        <color indexed="8"/>
        <rFont val="Calibri"/>
        <family val="2"/>
        <scheme val="minor"/>
      </rPr>
      <t>36</t>
    </r>
    <r>
      <rPr>
        <sz val="11"/>
        <rFont val="Calibri"/>
        <family val="2"/>
        <scheme val="minor"/>
      </rPr>
      <t xml:space="preserve"> </t>
    </r>
  </si>
  <si>
    <r>
      <t xml:space="preserve"> </t>
    </r>
    <r>
      <rPr>
        <sz val="7.5"/>
        <color indexed="8"/>
        <rFont val="Calibri"/>
        <family val="2"/>
        <scheme val="minor"/>
      </rPr>
      <t>118</t>
    </r>
    <r>
      <rPr>
        <sz val="11"/>
        <rFont val="Calibri"/>
        <family val="2"/>
        <scheme val="minor"/>
      </rPr>
      <t xml:space="preserve"> </t>
    </r>
  </si>
  <si>
    <r>
      <t xml:space="preserve"> </t>
    </r>
    <r>
      <rPr>
        <sz val="7.5"/>
        <color indexed="8"/>
        <rFont val="Calibri"/>
        <family val="2"/>
        <scheme val="minor"/>
      </rPr>
      <t>140</t>
    </r>
    <r>
      <rPr>
        <sz val="11"/>
        <rFont val="Calibri"/>
        <family val="2"/>
        <scheme val="minor"/>
      </rPr>
      <t xml:space="preserve"> </t>
    </r>
  </si>
  <si>
    <r>
      <t xml:space="preserve"> </t>
    </r>
    <r>
      <rPr>
        <sz val="7.5"/>
        <color indexed="8"/>
        <rFont val="Calibri"/>
        <family val="2"/>
        <scheme val="minor"/>
      </rPr>
      <t>hohe Luftfeuchte</t>
    </r>
    <r>
      <rPr>
        <sz val="11"/>
        <rFont val="Calibri"/>
        <family val="2"/>
        <scheme val="minor"/>
      </rPr>
      <t xml:space="preserve"> </t>
    </r>
  </si>
  <si>
    <r>
      <t xml:space="preserve"> </t>
    </r>
    <r>
      <rPr>
        <sz val="7.5"/>
        <color indexed="8"/>
        <rFont val="Calibri"/>
        <family val="2"/>
        <scheme val="minor"/>
      </rPr>
      <t>4,7</t>
    </r>
    <r>
      <rPr>
        <sz val="11"/>
        <rFont val="Calibri"/>
        <family val="2"/>
        <scheme val="minor"/>
      </rPr>
      <t xml:space="preserve"> </t>
    </r>
  </si>
  <si>
    <r>
      <t xml:space="preserve"> </t>
    </r>
    <r>
      <rPr>
        <sz val="7.5"/>
        <color indexed="8"/>
        <rFont val="Calibri"/>
        <family val="2"/>
        <scheme val="minor"/>
      </rPr>
      <t>7,4</t>
    </r>
    <r>
      <rPr>
        <sz val="11"/>
        <rFont val="Calibri"/>
        <family val="2"/>
        <scheme val="minor"/>
      </rPr>
      <t xml:space="preserve"> </t>
    </r>
  </si>
  <si>
    <r>
      <t xml:space="preserve"> </t>
    </r>
    <r>
      <rPr>
        <sz val="7.5"/>
        <color indexed="8"/>
        <rFont val="Calibri"/>
        <family val="2"/>
        <scheme val="minor"/>
      </rPr>
      <t>824</t>
    </r>
    <r>
      <rPr>
        <sz val="11"/>
        <rFont val="Calibri"/>
        <family val="2"/>
        <scheme val="minor"/>
      </rPr>
      <t xml:space="preserve"> </t>
    </r>
  </si>
  <si>
    <r>
      <t xml:space="preserve"> </t>
    </r>
    <r>
      <rPr>
        <sz val="7.5"/>
        <color indexed="8"/>
        <rFont val="Calibri"/>
        <family val="2"/>
        <scheme val="minor"/>
      </rPr>
      <t>1160</t>
    </r>
    <r>
      <rPr>
        <sz val="11"/>
        <rFont val="Calibri"/>
        <family val="2"/>
        <scheme val="minor"/>
      </rPr>
      <t xml:space="preserve"> </t>
    </r>
  </si>
  <si>
    <r>
      <t xml:space="preserve"> </t>
    </r>
    <r>
      <rPr>
        <sz val="7.5"/>
        <color indexed="8"/>
        <rFont val="Calibri"/>
        <family val="2"/>
        <scheme val="minor"/>
      </rPr>
      <t>18</t>
    </r>
    <r>
      <rPr>
        <sz val="11"/>
        <rFont val="Calibri"/>
        <family val="2"/>
        <scheme val="minor"/>
      </rPr>
      <t xml:space="preserve"> </t>
    </r>
  </si>
  <si>
    <r>
      <t xml:space="preserve"> </t>
    </r>
    <r>
      <rPr>
        <sz val="7.5"/>
        <color indexed="8"/>
        <rFont val="Calibri"/>
        <family val="2"/>
        <scheme val="minor"/>
      </rPr>
      <t>2</t>
    </r>
    <r>
      <rPr>
        <sz val="11"/>
        <rFont val="Calibri"/>
        <family val="2"/>
        <scheme val="minor"/>
      </rPr>
      <t xml:space="preserve"> </t>
    </r>
  </si>
  <si>
    <r>
      <t xml:space="preserve"> </t>
    </r>
    <r>
      <rPr>
        <sz val="7.5"/>
        <color indexed="8"/>
        <rFont val="Calibri"/>
        <family val="2"/>
        <scheme val="minor"/>
      </rPr>
      <t>69</t>
    </r>
    <r>
      <rPr>
        <sz val="11"/>
        <rFont val="Calibri"/>
        <family val="2"/>
        <scheme val="minor"/>
      </rPr>
      <t xml:space="preserve"> </t>
    </r>
  </si>
  <si>
    <r>
      <t xml:space="preserve"> </t>
    </r>
    <r>
      <rPr>
        <sz val="7.5"/>
        <color indexed="8"/>
        <rFont val="Calibri"/>
        <family val="2"/>
        <scheme val="minor"/>
      </rPr>
      <t>mittlere Luftfeuchte</t>
    </r>
    <r>
      <rPr>
        <sz val="11"/>
        <rFont val="Calibri"/>
        <family val="2"/>
        <scheme val="minor"/>
      </rPr>
      <t xml:space="preserve"> </t>
    </r>
  </si>
  <si>
    <r>
      <t xml:space="preserve"> </t>
    </r>
    <r>
      <rPr>
        <sz val="7.5"/>
        <color indexed="8"/>
        <rFont val="Calibri"/>
        <family val="2"/>
        <scheme val="minor"/>
      </rPr>
      <t>5,5</t>
    </r>
    <r>
      <rPr>
        <sz val="11"/>
        <rFont val="Calibri"/>
        <family val="2"/>
        <scheme val="minor"/>
      </rPr>
      <t xml:space="preserve"> </t>
    </r>
  </si>
  <si>
    <r>
      <t xml:space="preserve"> </t>
    </r>
    <r>
      <rPr>
        <sz val="7.5"/>
        <color indexed="8"/>
        <rFont val="Calibri"/>
        <family val="2"/>
        <scheme val="minor"/>
      </rPr>
      <t>662</t>
    </r>
    <r>
      <rPr>
        <sz val="11"/>
        <rFont val="Calibri"/>
        <family val="2"/>
        <scheme val="minor"/>
      </rPr>
      <t xml:space="preserve"> </t>
    </r>
  </si>
  <si>
    <r>
      <t xml:space="preserve"> </t>
    </r>
    <r>
      <rPr>
        <sz val="7.5"/>
        <color indexed="8"/>
        <rFont val="Calibri"/>
        <family val="2"/>
        <scheme val="minor"/>
      </rPr>
      <t>854</t>
    </r>
    <r>
      <rPr>
        <sz val="11"/>
        <rFont val="Calibri"/>
        <family val="2"/>
        <scheme val="minor"/>
      </rPr>
      <t xml:space="preserve"> </t>
    </r>
  </si>
  <si>
    <r>
      <t xml:space="preserve"> </t>
    </r>
    <r>
      <rPr>
        <sz val="7.5"/>
        <color indexed="8"/>
        <rFont val="Calibri"/>
        <family val="2"/>
        <scheme val="minor"/>
      </rPr>
      <t>12</t>
    </r>
    <r>
      <rPr>
        <sz val="11"/>
        <rFont val="Calibri"/>
        <family val="2"/>
        <scheme val="minor"/>
      </rPr>
      <t xml:space="preserve"> </t>
    </r>
  </si>
  <si>
    <r>
      <t xml:space="preserve"> </t>
    </r>
    <r>
      <rPr>
        <sz val="7.5"/>
        <color indexed="8"/>
        <rFont val="Calibri"/>
        <family val="2"/>
        <scheme val="minor"/>
      </rPr>
      <t>-18</t>
    </r>
    <r>
      <rPr>
        <sz val="11"/>
        <rFont val="Calibri"/>
        <family val="2"/>
        <scheme val="minor"/>
      </rPr>
      <t xml:space="preserve"> </t>
    </r>
  </si>
  <si>
    <r>
      <t xml:space="preserve"> </t>
    </r>
    <r>
      <rPr>
        <sz val="7.5"/>
        <color indexed="8"/>
        <rFont val="Calibri"/>
        <family val="2"/>
        <scheme val="minor"/>
      </rPr>
      <t>sommerwarm-winterkühl</t>
    </r>
    <r>
      <rPr>
        <sz val="11"/>
        <rFont val="Calibri"/>
        <family val="2"/>
        <scheme val="minor"/>
      </rPr>
      <t xml:space="preserve"> </t>
    </r>
  </si>
  <si>
    <r>
      <t xml:space="preserve"> </t>
    </r>
    <r>
      <rPr>
        <sz val="7.5"/>
        <color indexed="8"/>
        <rFont val="Calibri"/>
        <family val="2"/>
        <scheme val="minor"/>
      </rPr>
      <t>6,8</t>
    </r>
    <r>
      <rPr>
        <sz val="11"/>
        <rFont val="Calibri"/>
        <family val="2"/>
        <scheme val="minor"/>
      </rPr>
      <t xml:space="preserve"> </t>
    </r>
  </si>
  <si>
    <r>
      <t xml:space="preserve"> </t>
    </r>
    <r>
      <rPr>
        <sz val="7.5"/>
        <color indexed="8"/>
        <rFont val="Calibri"/>
        <family val="2"/>
        <scheme val="minor"/>
      </rPr>
      <t>11,1</t>
    </r>
    <r>
      <rPr>
        <sz val="11"/>
        <rFont val="Calibri"/>
        <family val="2"/>
        <scheme val="minor"/>
      </rPr>
      <t xml:space="preserve"> </t>
    </r>
  </si>
  <si>
    <r>
      <t xml:space="preserve"> </t>
    </r>
    <r>
      <rPr>
        <sz val="7.5"/>
        <color indexed="8"/>
        <rFont val="Calibri"/>
        <family val="2"/>
        <scheme val="minor"/>
      </rPr>
      <t>745</t>
    </r>
    <r>
      <rPr>
        <sz val="11"/>
        <rFont val="Calibri"/>
        <family val="2"/>
        <scheme val="minor"/>
      </rPr>
      <t xml:space="preserve"> </t>
    </r>
  </si>
  <si>
    <r>
      <t xml:space="preserve"> </t>
    </r>
    <r>
      <rPr>
        <sz val="7.5"/>
        <color indexed="8"/>
        <rFont val="Calibri"/>
        <family val="2"/>
        <scheme val="minor"/>
      </rPr>
      <t>1291</t>
    </r>
    <r>
      <rPr>
        <sz val="11"/>
        <rFont val="Calibri"/>
        <family val="2"/>
        <scheme val="minor"/>
      </rPr>
      <t xml:space="preserve"> </t>
    </r>
  </si>
  <si>
    <r>
      <t xml:space="preserve"> </t>
    </r>
    <r>
      <rPr>
        <sz val="7.5"/>
        <color indexed="8"/>
        <rFont val="Calibri"/>
        <family val="2"/>
        <scheme val="minor"/>
      </rPr>
      <t>14</t>
    </r>
    <r>
      <rPr>
        <sz val="11"/>
        <rFont val="Calibri"/>
        <family val="2"/>
        <scheme val="minor"/>
      </rPr>
      <t xml:space="preserve"> </t>
    </r>
  </si>
  <si>
    <r>
      <t xml:space="preserve"> </t>
    </r>
    <r>
      <rPr>
        <sz val="7.5"/>
        <color indexed="8"/>
        <rFont val="Calibri"/>
        <family val="2"/>
        <scheme val="minor"/>
      </rPr>
      <t>-8</t>
    </r>
    <r>
      <rPr>
        <sz val="11"/>
        <rFont val="Calibri"/>
        <family val="2"/>
        <scheme val="minor"/>
      </rPr>
      <t xml:space="preserve"> </t>
    </r>
  </si>
  <si>
    <r>
      <t xml:space="preserve"> </t>
    </r>
    <r>
      <rPr>
        <sz val="7.5"/>
        <color indexed="8"/>
        <rFont val="Calibri"/>
        <family val="2"/>
        <scheme val="minor"/>
      </rPr>
      <t>190</t>
    </r>
    <r>
      <rPr>
        <sz val="11"/>
        <rFont val="Calibri"/>
        <family val="2"/>
        <scheme val="minor"/>
      </rPr>
      <t xml:space="preserve"> </t>
    </r>
  </si>
  <si>
    <r>
      <t xml:space="preserve"> </t>
    </r>
    <r>
      <rPr>
        <sz val="7.5"/>
        <color indexed="8"/>
        <rFont val="Calibri"/>
        <family val="2"/>
        <scheme val="minor"/>
      </rPr>
      <t>7,2</t>
    </r>
    <r>
      <rPr>
        <sz val="11"/>
        <rFont val="Calibri"/>
        <family val="2"/>
        <scheme val="minor"/>
      </rPr>
      <t xml:space="preserve"> </t>
    </r>
  </si>
  <si>
    <r>
      <t xml:space="preserve"> </t>
    </r>
    <r>
      <rPr>
        <sz val="7.5"/>
        <color indexed="8"/>
        <rFont val="Calibri"/>
        <family val="2"/>
        <scheme val="minor"/>
      </rPr>
      <t>514</t>
    </r>
    <r>
      <rPr>
        <sz val="11"/>
        <rFont val="Calibri"/>
        <family val="2"/>
        <scheme val="minor"/>
      </rPr>
      <t xml:space="preserve"> </t>
    </r>
  </si>
  <si>
    <r>
      <t xml:space="preserve"> </t>
    </r>
    <r>
      <rPr>
        <sz val="7.5"/>
        <color indexed="8"/>
        <rFont val="Calibri"/>
        <family val="2"/>
        <scheme val="minor"/>
      </rPr>
      <t>834</t>
    </r>
    <r>
      <rPr>
        <sz val="11"/>
        <rFont val="Calibri"/>
        <family val="2"/>
        <scheme val="minor"/>
      </rPr>
      <t xml:space="preserve"> </t>
    </r>
  </si>
  <si>
    <r>
      <t xml:space="preserve"> </t>
    </r>
    <r>
      <rPr>
        <sz val="7.5"/>
        <color indexed="8"/>
        <rFont val="Calibri"/>
        <family val="2"/>
        <scheme val="minor"/>
      </rPr>
      <t>-23</t>
    </r>
    <r>
      <rPr>
        <sz val="11"/>
        <rFont val="Calibri"/>
        <family val="2"/>
        <scheme val="minor"/>
      </rPr>
      <t xml:space="preserve"> </t>
    </r>
  </si>
  <si>
    <r>
      <t xml:space="preserve"> </t>
    </r>
    <r>
      <rPr>
        <sz val="7.5"/>
        <color indexed="8"/>
        <rFont val="Calibri"/>
        <family val="2"/>
        <scheme val="minor"/>
      </rPr>
      <t>geringe Luftfeuchte</t>
    </r>
    <r>
      <rPr>
        <sz val="11"/>
        <rFont val="Calibri"/>
        <family val="2"/>
        <scheme val="minor"/>
      </rPr>
      <t xml:space="preserve"> </t>
    </r>
  </si>
  <si>
    <r>
      <t xml:space="preserve"> </t>
    </r>
    <r>
      <rPr>
        <sz val="7.5"/>
        <color indexed="8"/>
        <rFont val="Calibri"/>
        <family val="2"/>
        <scheme val="minor"/>
      </rPr>
      <t>8,1</t>
    </r>
    <r>
      <rPr>
        <sz val="11"/>
        <rFont val="Calibri"/>
        <family val="2"/>
        <scheme val="minor"/>
      </rPr>
      <t xml:space="preserve"> </t>
    </r>
  </si>
  <si>
    <r>
      <t xml:space="preserve"> </t>
    </r>
    <r>
      <rPr>
        <sz val="7.5"/>
        <color indexed="8"/>
        <rFont val="Calibri"/>
        <family val="2"/>
        <scheme val="minor"/>
      </rPr>
      <t>10,7</t>
    </r>
    <r>
      <rPr>
        <sz val="11"/>
        <rFont val="Calibri"/>
        <family val="2"/>
        <scheme val="minor"/>
      </rPr>
      <t xml:space="preserve"> </t>
    </r>
  </si>
  <si>
    <r>
      <t xml:space="preserve"> </t>
    </r>
    <r>
      <rPr>
        <sz val="7.5"/>
        <color indexed="8"/>
        <rFont val="Calibri"/>
        <family val="2"/>
        <scheme val="minor"/>
      </rPr>
      <t>380</t>
    </r>
    <r>
      <rPr>
        <sz val="11"/>
        <rFont val="Calibri"/>
        <family val="2"/>
        <scheme val="minor"/>
      </rPr>
      <t xml:space="preserve"> </t>
    </r>
  </si>
  <si>
    <r>
      <t xml:space="preserve"> </t>
    </r>
    <r>
      <rPr>
        <sz val="7.5"/>
        <color indexed="8"/>
        <rFont val="Calibri"/>
        <family val="2"/>
        <scheme val="minor"/>
      </rPr>
      <t>578</t>
    </r>
    <r>
      <rPr>
        <sz val="11"/>
        <rFont val="Calibri"/>
        <family val="2"/>
        <scheme val="minor"/>
      </rPr>
      <t xml:space="preserve"> </t>
    </r>
  </si>
  <si>
    <r>
      <t xml:space="preserve"> </t>
    </r>
    <r>
      <rPr>
        <sz val="7.5"/>
        <color indexed="8"/>
        <rFont val="Calibri"/>
        <family val="2"/>
        <scheme val="minor"/>
      </rPr>
      <t>-42</t>
    </r>
    <r>
      <rPr>
        <sz val="11"/>
        <rFont val="Calibri"/>
        <family val="2"/>
        <scheme val="minor"/>
      </rPr>
      <t xml:space="preserve"> </t>
    </r>
  </si>
  <si>
    <r>
      <t xml:space="preserve"> </t>
    </r>
    <r>
      <rPr>
        <sz val="7.5"/>
        <color indexed="8"/>
        <rFont val="Calibri"/>
        <family val="2"/>
        <scheme val="minor"/>
      </rPr>
      <t>8,5</t>
    </r>
    <r>
      <rPr>
        <sz val="11"/>
        <rFont val="Calibri"/>
        <family val="2"/>
        <scheme val="minor"/>
      </rPr>
      <t xml:space="preserve"> </t>
    </r>
  </si>
  <si>
    <r>
      <t xml:space="preserve"> </t>
    </r>
    <r>
      <rPr>
        <sz val="7.5"/>
        <color indexed="8"/>
        <rFont val="Calibri"/>
        <family val="2"/>
        <scheme val="minor"/>
      </rPr>
      <t>1111</t>
    </r>
    <r>
      <rPr>
        <sz val="11"/>
        <rFont val="Calibri"/>
        <family val="2"/>
        <scheme val="minor"/>
      </rPr>
      <t xml:space="preserve"> </t>
    </r>
  </si>
  <si>
    <r>
      <t xml:space="preserve"> </t>
    </r>
    <r>
      <rPr>
        <sz val="7.5"/>
        <color indexed="8"/>
        <rFont val="Calibri"/>
        <family val="2"/>
        <scheme val="minor"/>
      </rPr>
      <t>165</t>
    </r>
    <r>
      <rPr>
        <sz val="11"/>
        <rFont val="Calibri"/>
        <family val="2"/>
        <scheme val="minor"/>
      </rPr>
      <t xml:space="preserve"> </t>
    </r>
  </si>
  <si>
    <r>
      <t xml:space="preserve"> </t>
    </r>
    <r>
      <rPr>
        <sz val="7.5"/>
        <color indexed="8"/>
        <rFont val="Calibri"/>
        <family val="2"/>
        <scheme val="minor"/>
      </rPr>
      <t>sommerwarm-mäßig winterkühl</t>
    </r>
    <r>
      <rPr>
        <sz val="11"/>
        <rFont val="Calibri"/>
        <family val="2"/>
        <scheme val="minor"/>
      </rPr>
      <t xml:space="preserve"> </t>
    </r>
  </si>
  <si>
    <r>
      <t xml:space="preserve"> </t>
    </r>
    <r>
      <rPr>
        <sz val="7.5"/>
        <color indexed="8"/>
        <rFont val="Calibri"/>
        <family val="2"/>
        <scheme val="minor"/>
      </rPr>
      <t>10,1</t>
    </r>
    <r>
      <rPr>
        <sz val="11"/>
        <rFont val="Calibri"/>
        <family val="2"/>
        <scheme val="minor"/>
      </rPr>
      <t xml:space="preserve"> </t>
    </r>
  </si>
  <si>
    <r>
      <t xml:space="preserve"> </t>
    </r>
    <r>
      <rPr>
        <sz val="7.5"/>
        <color indexed="8"/>
        <rFont val="Calibri"/>
        <family val="2"/>
        <scheme val="minor"/>
      </rPr>
      <t>11,8</t>
    </r>
    <r>
      <rPr>
        <sz val="11"/>
        <rFont val="Calibri"/>
        <family val="2"/>
        <scheme val="minor"/>
      </rPr>
      <t xml:space="preserve"> </t>
    </r>
  </si>
  <si>
    <r>
      <t xml:space="preserve"> </t>
    </r>
    <r>
      <rPr>
        <sz val="7.5"/>
        <color indexed="8"/>
        <rFont val="Calibri"/>
        <family val="2"/>
        <scheme val="minor"/>
      </rPr>
      <t>614</t>
    </r>
    <r>
      <rPr>
        <sz val="11"/>
        <rFont val="Calibri"/>
        <family val="2"/>
        <scheme val="minor"/>
      </rPr>
      <t xml:space="preserve"> </t>
    </r>
  </si>
  <si>
    <r>
      <t xml:space="preserve"> </t>
    </r>
    <r>
      <rPr>
        <sz val="7.5"/>
        <color indexed="8"/>
        <rFont val="Calibri"/>
        <family val="2"/>
        <scheme val="minor"/>
      </rPr>
      <t>864</t>
    </r>
    <r>
      <rPr>
        <sz val="11"/>
        <rFont val="Calibri"/>
        <family val="2"/>
        <scheme val="minor"/>
      </rPr>
      <t xml:space="preserve"> </t>
    </r>
  </si>
  <si>
    <r>
      <t xml:space="preserve"> </t>
    </r>
    <r>
      <rPr>
        <sz val="7.5"/>
        <color indexed="8"/>
        <rFont val="Calibri"/>
        <family val="2"/>
        <scheme val="minor"/>
      </rPr>
      <t>220</t>
    </r>
    <r>
      <rPr>
        <sz val="11"/>
        <rFont val="Calibri"/>
        <family val="2"/>
        <scheme val="minor"/>
      </rPr>
      <t xml:space="preserve"> </t>
    </r>
  </si>
  <si>
    <r>
      <t xml:space="preserve"> </t>
    </r>
    <r>
      <rPr>
        <sz val="7.5"/>
        <color indexed="8"/>
        <rFont val="Calibri"/>
        <family val="2"/>
        <scheme val="minor"/>
      </rPr>
      <t>10,5</t>
    </r>
    <r>
      <rPr>
        <sz val="11"/>
        <rFont val="Calibri"/>
        <family val="2"/>
        <scheme val="minor"/>
      </rPr>
      <t xml:space="preserve"> </t>
    </r>
  </si>
  <si>
    <r>
      <t xml:space="preserve"> </t>
    </r>
    <r>
      <rPr>
        <sz val="7.5"/>
        <color indexed="8"/>
        <rFont val="Calibri"/>
        <family val="2"/>
        <scheme val="minor"/>
      </rPr>
      <t>553</t>
    </r>
    <r>
      <rPr>
        <sz val="11"/>
        <rFont val="Calibri"/>
        <family val="2"/>
        <scheme val="minor"/>
      </rPr>
      <t xml:space="preserve"> </t>
    </r>
  </si>
  <si>
    <r>
      <t xml:space="preserve"> </t>
    </r>
    <r>
      <rPr>
        <sz val="7.5"/>
        <color indexed="8"/>
        <rFont val="Calibri"/>
        <family val="2"/>
        <scheme val="minor"/>
      </rPr>
      <t>632</t>
    </r>
    <r>
      <rPr>
        <sz val="11"/>
        <rFont val="Calibri"/>
        <family val="2"/>
        <scheme val="minor"/>
      </rPr>
      <t xml:space="preserve"> </t>
    </r>
  </si>
  <si>
    <r>
      <t xml:space="preserve"> </t>
    </r>
    <r>
      <rPr>
        <sz val="7.5"/>
        <color indexed="8"/>
        <rFont val="Calibri"/>
        <family val="2"/>
        <scheme val="minor"/>
      </rPr>
      <t>7,5</t>
    </r>
    <r>
      <rPr>
        <sz val="11"/>
        <rFont val="Calibri"/>
        <family val="2"/>
        <scheme val="minor"/>
      </rPr>
      <t xml:space="preserve"> </t>
    </r>
  </si>
  <si>
    <r>
      <t xml:space="preserve"> </t>
    </r>
    <r>
      <rPr>
        <sz val="7.5"/>
        <color indexed="8"/>
        <rFont val="Calibri"/>
        <family val="2"/>
        <scheme val="minor"/>
      </rPr>
      <t>-47</t>
    </r>
    <r>
      <rPr>
        <sz val="11"/>
        <rFont val="Calibri"/>
        <family val="2"/>
        <scheme val="minor"/>
      </rPr>
      <t xml:space="preserve"> </t>
    </r>
  </si>
  <si>
    <r>
      <t xml:space="preserve"> </t>
    </r>
    <r>
      <rPr>
        <sz val="7.5"/>
        <color indexed="8"/>
        <rFont val="Calibri"/>
        <family val="2"/>
        <scheme val="minor"/>
      </rPr>
      <t>11,2</t>
    </r>
    <r>
      <rPr>
        <sz val="11"/>
        <rFont val="Calibri"/>
        <family val="2"/>
        <scheme val="minor"/>
      </rPr>
      <t xml:space="preserve"> </t>
    </r>
  </si>
  <si>
    <r>
      <t xml:space="preserve"> </t>
    </r>
    <r>
      <rPr>
        <sz val="7.5"/>
        <color indexed="8"/>
        <rFont val="Calibri"/>
        <family val="2"/>
        <scheme val="minor"/>
      </rPr>
      <t>797</t>
    </r>
    <r>
      <rPr>
        <sz val="11"/>
        <rFont val="Calibri"/>
        <family val="2"/>
        <scheme val="minor"/>
      </rPr>
      <t xml:space="preserve"> </t>
    </r>
  </si>
  <si>
    <r>
      <t xml:space="preserve"> </t>
    </r>
    <r>
      <rPr>
        <sz val="7.5"/>
        <color indexed="8"/>
        <rFont val="Calibri"/>
        <family val="2"/>
        <scheme val="minor"/>
      </rPr>
      <t>1007</t>
    </r>
    <r>
      <rPr>
        <sz val="11"/>
        <rFont val="Calibri"/>
        <family val="2"/>
        <scheme val="minor"/>
      </rPr>
      <t xml:space="preserve"> </t>
    </r>
  </si>
  <si>
    <t>Blatt 5-06</t>
  </si>
  <si>
    <t>Standortname (ID)</t>
  </si>
  <si>
    <r>
      <rPr>
        <sz val="11"/>
        <color theme="1"/>
        <rFont val="Calibri"/>
        <family val="2"/>
      </rPr>
      <t>°</t>
    </r>
    <r>
      <rPr>
        <sz val="11"/>
        <color theme="1"/>
        <rFont val="Calibri"/>
        <family val="2"/>
        <scheme val="minor"/>
      </rPr>
      <t>C</t>
    </r>
  </si>
  <si>
    <t>Anteil der Versickerung an der Jahresniederschlagssumme</t>
  </si>
  <si>
    <r>
      <t>N</t>
    </r>
    <r>
      <rPr>
        <vertAlign val="subscript"/>
        <sz val="11"/>
        <color theme="1"/>
        <rFont val="Calibri"/>
        <family val="2"/>
        <scheme val="minor"/>
      </rPr>
      <t>i</t>
    </r>
    <r>
      <rPr>
        <sz val="11"/>
        <color theme="1"/>
        <rFont val="Calibri"/>
        <family val="2"/>
        <scheme val="minor"/>
      </rPr>
      <t xml:space="preserve"> Rechnung</t>
    </r>
  </si>
  <si>
    <t>NEU</t>
  </si>
  <si>
    <t>2330 Dünen mit offenen Grasflächen mit Corynephorus und Agrostis</t>
  </si>
  <si>
    <t>7110 Lebende Hochmoore</t>
  </si>
  <si>
    <t>Naß- und Feuchtwiesen</t>
  </si>
  <si>
    <t>Laubwald</t>
  </si>
  <si>
    <t>Grasfluren</t>
  </si>
  <si>
    <t>hängig</t>
  </si>
  <si>
    <t>eben</t>
  </si>
  <si>
    <t>&lt;10,5</t>
  </si>
  <si>
    <t>&lt;10,5 (Very poor drained)</t>
  </si>
  <si>
    <t>Hochmoor-Torf</t>
  </si>
  <si>
    <t>θ</t>
  </si>
  <si>
    <t>z</t>
  </si>
  <si>
    <t>p</t>
  </si>
  <si>
    <t>Ca:N</t>
  </si>
  <si>
    <t>Mg:N</t>
  </si>
  <si>
    <t>K:N</t>
  </si>
  <si>
    <t xml:space="preserve">Fichten-Waldgesellschaften </t>
  </si>
  <si>
    <t>Kiefern-Waldgesellschaften</t>
  </si>
  <si>
    <t>Rotbuchen-Waldgesellschaften</t>
  </si>
  <si>
    <t>Eichen-Waldgesellschaften</t>
  </si>
  <si>
    <t>Nass- u. Feuchtwiesen, Feuchtstauden</t>
  </si>
  <si>
    <t>Frischwiesen/Frischweiden</t>
  </si>
  <si>
    <t>Kalk-Trockenrasen</t>
  </si>
  <si>
    <t>Flutrasen</t>
  </si>
  <si>
    <t>vergleyte Sandböden</t>
  </si>
  <si>
    <t>Torfböden</t>
  </si>
  <si>
    <t>Blatt 2-03</t>
  </si>
  <si>
    <t>Blatt 2-04</t>
  </si>
  <si>
    <t>Konzentration basischer Kationen in der Bodenlösung</t>
  </si>
  <si>
    <t>Freisetzungsrate basischer Nährkationen durch Verwitterung</t>
  </si>
  <si>
    <t>Netto-Aufnahmerate basischer Nährkationen durch die Vegetation</t>
  </si>
  <si>
    <t>Sickerwasserrate</t>
  </si>
  <si>
    <t>Nr</t>
  </si>
  <si>
    <t>Bodenrohdichte</t>
  </si>
  <si>
    <t>seesalzbürtige Depositionsrate von basischen Nährkationen  (Ca+Mg+K)</t>
  </si>
  <si>
    <t>eq/m³</t>
  </si>
  <si>
    <t xml:space="preserve">eq/ha a </t>
  </si>
  <si>
    <t>m</t>
  </si>
  <si>
    <t>m³/m³</t>
  </si>
  <si>
    <t>eq/eq</t>
  </si>
  <si>
    <t>kritisches Verhältnis von basischen Nährkationen zu Stickstoffionen</t>
  </si>
  <si>
    <t>status Excessive</t>
  </si>
  <si>
    <t>status Good</t>
  </si>
  <si>
    <t>status Moderate</t>
  </si>
  <si>
    <t>status Imperfect</t>
  </si>
  <si>
    <t>status Poor</t>
  </si>
  <si>
    <t>status Very poor</t>
  </si>
  <si>
    <t>1.</t>
  </si>
  <si>
    <t>3.</t>
  </si>
  <si>
    <t>Dränagestatus</t>
  </si>
  <si>
    <t>Datensammlung FFH-Gebiet</t>
  </si>
  <si>
    <t>Summe</t>
  </si>
  <si>
    <t>Blatt 04</t>
  </si>
  <si>
    <t>Projektname</t>
  </si>
  <si>
    <t>Musterlayout für die Dokumentation eines Critical Loads (DIN A4)</t>
  </si>
  <si>
    <t>Stand der Bearbeitung</t>
  </si>
  <si>
    <t>Name Bearbeiter</t>
  </si>
  <si>
    <t>nach Tongehalt [%]</t>
  </si>
  <si>
    <t>Blatt 2-05</t>
  </si>
  <si>
    <t>Blatt 2-06:  Bestimmung der Hauptdurchwurzelungstiefe aus Länge der Hauptwurzeltracht und durchwurzelbarer Tiefe (Tab. 36 in Schlutow et al in Balla et al 2013)</t>
  </si>
  <si>
    <t>Blatt 2-06</t>
  </si>
  <si>
    <r>
      <t>KAK</t>
    </r>
    <r>
      <rPr>
        <vertAlign val="subscript"/>
        <sz val="11"/>
        <color theme="1"/>
        <rFont val="Calibri"/>
        <family val="2"/>
        <scheme val="minor"/>
      </rPr>
      <t>eff</t>
    </r>
  </si>
  <si>
    <t>Wassergehalt im Bodenraum bei Feldkapazität</t>
  </si>
  <si>
    <t>eq/m²</t>
  </si>
  <si>
    <t>erforderlicher Mindest-Gehalt an leicht löslichen pflanzenverfügbaren basischen Kationen  (Ca+Mg+K)  in der Haupt-Wurzelzone</t>
  </si>
  <si>
    <r>
      <t>der konkrete BC</t>
    </r>
    <r>
      <rPr>
        <vertAlign val="subscript"/>
        <sz val="11"/>
        <color theme="1"/>
        <rFont val="Calibri"/>
        <family val="2"/>
        <scheme val="minor"/>
      </rPr>
      <t>dep</t>
    </r>
    <r>
      <rPr>
        <sz val="11"/>
        <color theme="1"/>
        <rFont val="Calibri"/>
        <family val="2"/>
        <scheme val="minor"/>
      </rPr>
      <t>-Wert kann aus dem aktuellen UBA-Datensatz direkt ausgelesen werden</t>
    </r>
  </si>
  <si>
    <t>sommerkalt-winterkalt /sehr hohe Luftfeuchte</t>
  </si>
  <si>
    <t>sommerkühl-winterkalt/ sehr hohe Luftfeuchte</t>
  </si>
  <si>
    <t>sommerkühl-winterkalt/ hohe Luftfeuchte</t>
  </si>
  <si>
    <t>sommerkühl-winterkalt/ mittlere Luftfeuchte</t>
  </si>
  <si>
    <t>sommerwarm-mäßig winterkühl/ hohe Luftfeuchte</t>
  </si>
  <si>
    <t>sommerwarm-mäßig winterkühl/ mittlere Luftfeuchte</t>
  </si>
  <si>
    <t>sommerwarm-mäßig winterkühl/ geringe Luftfeuchte</t>
  </si>
  <si>
    <t>sommerwarm-winterkühl/ hohe Luftfeuchte</t>
  </si>
  <si>
    <t>sommerwarm-winterkühl/ mittlere Luftfeuchte</t>
  </si>
  <si>
    <t>sommerwarm-winterkühl/ geringe Luftfeuchte</t>
  </si>
  <si>
    <t>sommerwarm-winterkühl/ sehr hohe Luftfeuchte</t>
  </si>
  <si>
    <r>
      <t>Na</t>
    </r>
    <r>
      <rPr>
        <b/>
        <vertAlign val="subscript"/>
        <sz val="11"/>
        <color theme="1"/>
        <rFont val="Calibri"/>
        <family val="2"/>
        <scheme val="minor"/>
      </rPr>
      <t>dep</t>
    </r>
    <r>
      <rPr>
        <b/>
        <sz val="11"/>
        <color theme="1"/>
        <rFont val="Calibri"/>
        <family val="2"/>
        <scheme val="minor"/>
      </rPr>
      <t xml:space="preserve"> nur Seesalz</t>
    </r>
  </si>
  <si>
    <r>
      <t>Cl</t>
    </r>
    <r>
      <rPr>
        <b/>
        <vertAlign val="subscript"/>
        <sz val="11"/>
        <color theme="1"/>
        <rFont val="Calibri"/>
        <family val="2"/>
        <scheme val="minor"/>
      </rPr>
      <t>dep</t>
    </r>
    <r>
      <rPr>
        <b/>
        <sz val="11"/>
        <color theme="1"/>
        <rFont val="Calibri"/>
        <family val="2"/>
        <scheme val="minor"/>
      </rPr>
      <t xml:space="preserve"> nur Seesalz</t>
    </r>
  </si>
  <si>
    <t>Klimazone</t>
  </si>
  <si>
    <t>C; P; Y; Fr</t>
  </si>
  <si>
    <t>C; P; Gr; Y; F</t>
  </si>
  <si>
    <t xml:space="preserve">C; P; Y; F; </t>
  </si>
  <si>
    <t>C; P; Y; F</t>
  </si>
  <si>
    <t xml:space="preserve">Stiel-Eiche </t>
  </si>
  <si>
    <t>C; P; Gr; Y; F; Sr; Sd; Sg</t>
  </si>
  <si>
    <t xml:space="preserve">Trauben-Eiche </t>
  </si>
  <si>
    <t>C; P; Gr; Y; F; Go; Sr; Sd; Sg</t>
  </si>
  <si>
    <t xml:space="preserve">C; P; Y; F </t>
  </si>
  <si>
    <t xml:space="preserve">C; P; Y; Fr </t>
  </si>
  <si>
    <t>C; P; Gr; Y; F; Go; S</t>
  </si>
  <si>
    <t>[cm]</t>
  </si>
  <si>
    <t>Schnitt der Durchwurzelungstiefe durch Horizont-Oberkante</t>
  </si>
  <si>
    <t xml:space="preserve">Potenzielle Durchwurzelungstiefe </t>
  </si>
  <si>
    <t>Vegetationstyp/ Hauptbaumart</t>
  </si>
  <si>
    <t>2 Klassen</t>
  </si>
  <si>
    <t>Bewertung</t>
  </si>
  <si>
    <t>Text</t>
  </si>
  <si>
    <t>LRT Nr /Name</t>
  </si>
  <si>
    <t>aus Blatt</t>
  </si>
  <si>
    <t>5-06</t>
  </si>
  <si>
    <t>5-07</t>
  </si>
  <si>
    <t>1-02</t>
  </si>
  <si>
    <t>1-04</t>
  </si>
  <si>
    <t>1-03</t>
  </si>
  <si>
    <t>1-05</t>
  </si>
  <si>
    <t>2-01</t>
  </si>
  <si>
    <t>4-01</t>
  </si>
  <si>
    <t>5-02</t>
  </si>
  <si>
    <t>4-06</t>
  </si>
  <si>
    <t>3-01</t>
  </si>
  <si>
    <t>1-01</t>
  </si>
  <si>
    <t>1-02/-03</t>
  </si>
  <si>
    <t>1-04/-05</t>
  </si>
  <si>
    <t>2-02</t>
  </si>
  <si>
    <t>5-01</t>
  </si>
  <si>
    <t>5-04</t>
  </si>
  <si>
    <t>für</t>
  </si>
  <si>
    <t>Literatur Stetigkeitstabellen Vegetation [Bodenansprachen]</t>
  </si>
  <si>
    <t>Klimatische Wasserbilanz</t>
  </si>
  <si>
    <t xml:space="preserve">d/a </t>
  </si>
  <si>
    <t>mm/VegMo</t>
  </si>
  <si>
    <t>Kontinentalitäts-Index deMa</t>
  </si>
  <si>
    <t>Jahrestemperatur [30 a]</t>
  </si>
  <si>
    <t>Jahresniederschlag [30 a]</t>
  </si>
  <si>
    <t>(5-02)</t>
  </si>
  <si>
    <t>2-05</t>
  </si>
  <si>
    <t>Tongehaltsgruppe</t>
  </si>
  <si>
    <t>1-01ff</t>
  </si>
  <si>
    <t>(4-02)</t>
  </si>
  <si>
    <t>2-01ff</t>
  </si>
  <si>
    <t>5-01ff</t>
  </si>
  <si>
    <t>2-02ff</t>
  </si>
  <si>
    <t>Hochmoortorf (vgl Magerroh.)</t>
  </si>
  <si>
    <t>(2-01)</t>
  </si>
  <si>
    <t>2-04</t>
  </si>
  <si>
    <t>4-02_-06</t>
  </si>
  <si>
    <t>CL nach LRT</t>
  </si>
  <si>
    <t>5-05</t>
  </si>
  <si>
    <t>CL Empirisch</t>
  </si>
  <si>
    <t>Referenz ID (optional)</t>
  </si>
  <si>
    <t>(5-04)</t>
  </si>
  <si>
    <t>[o/f]</t>
  </si>
  <si>
    <t>o</t>
  </si>
  <si>
    <t>f</t>
  </si>
  <si>
    <t>CL empfindlichste Pflanze  Anhang II (IV)</t>
  </si>
  <si>
    <t>o (f)</t>
  </si>
  <si>
    <t>Ca+K+Mg</t>
  </si>
  <si>
    <t>[eq t-1 TS-1]</t>
  </si>
  <si>
    <t>Empfindlichste Pflanze (Katalog)</t>
  </si>
  <si>
    <t xml:space="preserve">Empfindlichste Pflanze (Erhebung) </t>
  </si>
  <si>
    <t>Empfindlichste Pflanze (Erhebung) Anhang II/IV</t>
  </si>
  <si>
    <t>Humusform Ist-Zustand</t>
  </si>
  <si>
    <t>Humusform Soll-Zustand</t>
  </si>
  <si>
    <t>Bodenart</t>
  </si>
  <si>
    <t>Bodenform Katalog</t>
  </si>
  <si>
    <t>Bodenform Erhebung</t>
  </si>
  <si>
    <t>Pflanzengesellschaft Ist-Zustand, Erhebung</t>
  </si>
  <si>
    <t>Pflanzengesellschaft Soll-Zustand, Katalog (Ziel-Pflanzengesellschaft)</t>
  </si>
  <si>
    <r>
      <t>Vegetationszeitlä. &gt;10</t>
    </r>
    <r>
      <rPr>
        <sz val="11"/>
        <color theme="1"/>
        <rFont val="Calibri"/>
        <family val="2"/>
      </rPr>
      <t>°</t>
    </r>
    <r>
      <rPr>
        <sz val="11"/>
        <color theme="1"/>
        <rFont val="Calibri"/>
        <family val="2"/>
        <scheme val="minor"/>
      </rPr>
      <t xml:space="preserve"> C TMT</t>
    </r>
  </si>
  <si>
    <t>CLmax(N)  (versauernder N-Eintrag)</t>
  </si>
  <si>
    <t>CL nach Referenz ID</t>
  </si>
  <si>
    <t>CL Empirisch Übersch.merkmale</t>
  </si>
  <si>
    <t>(4-03)</t>
  </si>
  <si>
    <t>Grasart</t>
  </si>
  <si>
    <t>Schutzgut Pflanzenart</t>
  </si>
  <si>
    <t>(o)</t>
  </si>
  <si>
    <t>Depositionsklasse (UBA)</t>
  </si>
  <si>
    <t>Critical Load Daten</t>
  </si>
  <si>
    <t>Anmerkungen</t>
  </si>
  <si>
    <t>Erhebungsdaten</t>
  </si>
  <si>
    <t>R/H-Wert (Profil)</t>
  </si>
  <si>
    <t>Schrift grau</t>
  </si>
  <si>
    <t>Geschiebemergel/ -lehme/Löss</t>
  </si>
  <si>
    <t>Löss und Lössderivate/Geschiebemergel/ -lehme</t>
  </si>
  <si>
    <t>[-]</t>
  </si>
  <si>
    <t>[%]</t>
  </si>
  <si>
    <t>Pflanzengesellschaft</t>
  </si>
  <si>
    <t>Luftfeuchtestufe</t>
  </si>
  <si>
    <t>Wärmestufe</t>
  </si>
  <si>
    <t>LRT_Beschreibung</t>
  </si>
  <si>
    <t>entspr. BÜK 1000</t>
  </si>
  <si>
    <t>Stickstoffstatus</t>
  </si>
  <si>
    <t>Informativ (Bedingung muss nicht erfüllt sein)</t>
  </si>
  <si>
    <t>4030 Trockene europäische Heiden</t>
  </si>
  <si>
    <t>Bedeutung</t>
  </si>
  <si>
    <t>Formelergebnis</t>
  </si>
  <si>
    <t>Konzentration basischer Kationen in der Bodenlösung (Ca+Mg+K)</t>
  </si>
  <si>
    <t>vegetationstypspezifisch erforderliche Basensättigung</t>
  </si>
  <si>
    <t>Kritische N-Konzentration für das empfindlichste Schutzgut; Planze oder Nährstoff [Minimum]</t>
  </si>
  <si>
    <t>CL</t>
  </si>
  <si>
    <r>
      <t>Critical Load, hier für eutrophierender Stickstoff (auch CL</t>
    </r>
    <r>
      <rPr>
        <vertAlign val="subscript"/>
        <sz val="11"/>
        <color theme="1"/>
        <rFont val="Calibri"/>
        <family val="2"/>
        <scheme val="minor"/>
      </rPr>
      <t>nut(N)</t>
    </r>
    <r>
      <rPr>
        <sz val="11"/>
        <color theme="1"/>
        <rFont val="Calibri"/>
        <family val="2"/>
        <scheme val="minor"/>
      </rPr>
      <t>)</t>
    </r>
  </si>
  <si>
    <t>Wassergehalt im Bodenraum bei Feldkapazität (theta)</t>
  </si>
  <si>
    <t>Bodenrohdichte (rho)</t>
  </si>
  <si>
    <t>Mächtigkeit der Haupt-Wurzelzone, tatsächliche Durchwurzelungstiefe (zeta)</t>
  </si>
  <si>
    <t>div</t>
  </si>
  <si>
    <t>CLi</t>
  </si>
  <si>
    <t>Ranker, Rohböden, Lockersyrosem</t>
  </si>
  <si>
    <t>Anthrosol (anthropogen veränderte Flächen)</t>
  </si>
  <si>
    <t>Regosol, Syrosem, Pararendzina</t>
  </si>
  <si>
    <t>Silikatsubstrate, Carbonatsubstrate (Kalk- und Mergelsubstrate)</t>
  </si>
  <si>
    <t>Ranker, Pararendzina, Pseudogley, Pseudogley-Pararendzina</t>
  </si>
  <si>
    <t>Braunerde aus Rotplastosol</t>
  </si>
  <si>
    <t>Tonstein, Carbonatsubstrate (Kalk- und Mergelsubstrate)</t>
  </si>
  <si>
    <t>Pseudogley, Rendzina, Pseudogley-Pelosol</t>
  </si>
  <si>
    <t>Carbonatsubstrate (Kalk- und Mergelsubstrate), Löß</t>
  </si>
  <si>
    <t>Braunerde-Rendzina, Parabraunerde</t>
  </si>
  <si>
    <t>Sandsteine, Schluffe</t>
  </si>
  <si>
    <t>Braunerde, z. T. podsolig</t>
  </si>
  <si>
    <t>Podsol-Braunerde, Podsolige Braunerde</t>
  </si>
  <si>
    <t>Pelosol-Braunerde, Pelosol-Pseudogley, Braunerde-Pelosol</t>
  </si>
  <si>
    <t>Terra fusca, Braunerde-Terra fusca</t>
  </si>
  <si>
    <t>Fahlerde, Bänder-Parabraunerde</t>
  </si>
  <si>
    <t>Parabraunerde, Parabraunerde-Tschernosem</t>
  </si>
  <si>
    <t>Tschernosem-Parabraunerde</t>
  </si>
  <si>
    <t>Tschernosem (unterhalb der Durchwurzelungstiefe pseudovergleyt)</t>
  </si>
  <si>
    <t>Löss und Lössderivate/ Carbonatsubstrate (Kalk- und Mergelsubstrate)</t>
  </si>
  <si>
    <t>Löss und Lössderivate/Geschiebemergel u.-lehme</t>
  </si>
  <si>
    <t>Regosol, Lockersyrosem</t>
  </si>
  <si>
    <t>Geschiebemergel u.-lehme</t>
  </si>
  <si>
    <t>Kalk-Braunerde, podsolig</t>
  </si>
  <si>
    <t>Sande und mächtige Sand-Deckschichten/Geschiebemergel u.-lehme</t>
  </si>
  <si>
    <t>Geschiebemergel u.-lehme/Löss</t>
  </si>
  <si>
    <t>Pararendzina, Bänder-Parabraunerde</t>
  </si>
  <si>
    <t>Geschiebemergel u.-lehme im Wechsel mit geringmächtigen Sand-Deckschichten</t>
  </si>
  <si>
    <t>Bänder-Parabraunerde, Fahlerde</t>
  </si>
  <si>
    <t>Podsol-Fahlerde, Podsol-Parabraunerde</t>
  </si>
  <si>
    <t>Gley-Pseudogley</t>
  </si>
  <si>
    <t>(Fluviatile) Sande und mächtige Sand-Deckschichten</t>
  </si>
  <si>
    <t>Podsol-Braunerde, Braunerde</t>
  </si>
  <si>
    <t>Auenboden, Gley-Tschernosem</t>
  </si>
  <si>
    <t>Auengley</t>
  </si>
  <si>
    <t>Niedermoor-Torf</t>
  </si>
  <si>
    <t>Niedermoor</t>
  </si>
  <si>
    <t>Sedimente im Gezeitenbereich (Wattboden, fluviatile Ablagerungen)</t>
  </si>
  <si>
    <t>Sedimente im Gezeitenbereich (Wattboden, brackige Ablagerungen)</t>
  </si>
  <si>
    <t>Sedimente im Gezeitenbereich (Wattboden)</t>
  </si>
  <si>
    <t>Kalk-Watt, mariner Wattboden</t>
  </si>
  <si>
    <t>Bodenausgangsgestein</t>
  </si>
  <si>
    <t>Ertragspotenziale Baumarten (BMVBS 2013: Tab. 39)</t>
  </si>
  <si>
    <t>Ertragspotenziale wald­freie Ökosysteme (BMVBS 2013: Tab. 41)</t>
  </si>
  <si>
    <t>Stoffgehalte der Hauptbaumarten (BMVBS 2013: Tab. 37)</t>
  </si>
  <si>
    <t>Stoffgehalt waldfreie Vegetation (BMVBS 2013: Tab. 38)</t>
  </si>
  <si>
    <t>Kritische N-Konzentration im Bodenwasser (BMVBS 2013: Abb. 70)</t>
  </si>
  <si>
    <t>Test auf Nährstoffungleichgewichte nach BMVBS 2013: Seite 245 ff)</t>
  </si>
  <si>
    <t>Eintrag basischer Kationen aus dem Seesalz-Spray nach Builtjes et al. 2011 (BMVBS 2013: Tab 31)</t>
  </si>
  <si>
    <t>Bestimmung der Hauptdurchwurzelungstiefe (BMVBS 2013: Tab. 36)</t>
  </si>
  <si>
    <t>Denitrifikationsfaktor nach Tongehaltsklassen (BMVBS 2013: Tab. 29)</t>
  </si>
  <si>
    <t>N-Immobilisierungsrate nach  Jahresmitteltemperatur (BMVBS 2013: Tab. 28)</t>
  </si>
  <si>
    <t>C/N nach Bodenkundlicher Kartieranleitung KA5 (BMVBS 2013: Tab. 21)</t>
  </si>
  <si>
    <t>Klimaregionaltypen in Deutschland (BMVBS (2013), Anhang I-1a)</t>
  </si>
  <si>
    <t>Liste der Critical Loads (CL(N)) für LRT-Standorttypen - Kurzfassung (BMVBS 2013: Anhang I-3)</t>
  </si>
  <si>
    <t>Liste der Critical Loads (CL(N)) für LRT-Standort-/Vegetationstypen - Langfassung  (BMVBS 2013: Anhang I-4)</t>
  </si>
  <si>
    <t>Liste der Critical Loads (CL(N)) für Anhang II-Arten  (BMVBS 2013: Anhang I-5)</t>
  </si>
  <si>
    <t>Liste der hochsteten Arten und Charakterarten der Pflanzengesellschaften (BMVBS 2013: Anhang I-7)</t>
  </si>
  <si>
    <t>Blatt 1-02: Spannen der Ertragspotenziale der Haupt- und Nebenbaumarten  (BMVBS 2013: Tab 39)</t>
  </si>
  <si>
    <t>Blatt 1-03: Spannen der Ertragspotenziale der verschiedenen Vegetationstypen der wald­freien naturnahen/halbnatürlichen Ökosysteme  (BMVBS 2013: Tab 41)</t>
  </si>
  <si>
    <t>Blatt 1-04: Netto-Stoffgehalte in Derbholz mit Rinde der Hauptbaumarten (Jacobsen et al. 2002, De Vries et al. 1990)  (BMVBS 2013: Tab 37)</t>
  </si>
  <si>
    <t>Blatt 1-05: Netto-Stoffgehalte durch die verschiedenen Vegetationstypen der wald­freien naturnahen Ökosysteme (Abschätzung)  (BMVBS 2013: Tab 38)</t>
  </si>
  <si>
    <t>Blatt 2-02: Schema zur Ableitung der kritischen N-Konzentration im Bodenwasser der durchwurzelten Bodenzone (BMVBS 2013: Abb 70)</t>
  </si>
  <si>
    <t>Blatt 3-01: Matrix zur Ermittlung der Denitrifikationsfaktoren und Tongehaltsklassen (verändert nach De Vries 1991)  (BMVBS 2013: Tab 29) sowie Reinds et al. 2001 in ICP Manual S. V-14</t>
  </si>
  <si>
    <t>Blatt 4-01: Matrix zur Ermittlung der Stickstoff-Immobilisierungsrate in Abhängigkeit von der Jahresmitteltemperatur  (BMVBS 2013: Tab 28)</t>
  </si>
  <si>
    <t>Blatt 4-02: Typische Bodenformen Deutschlands, ihr Hydromorphietyp, Stickstoff- und Säure-Basen-Status aus BÜK 1000 (BGR 2008)  (BMVBS 2013: Tab 23)</t>
  </si>
  <si>
    <t>Blatt 4-05: Stickstoff-Status nach Bodenkundlicher Kartieranleitung KA5 (AG Boden 2005)  (BMVBS 2013: Tab 21)</t>
  </si>
  <si>
    <t>Blatt 4-07: Kritische Minima und Maxima von C/N-Verhältnissen zur Gewährleistung eines langfristigen Gleichgewichtes von Immobilisierung und Mineralisierung im Humus (Klap et al. 1997 in BMVBS 2013: Tab 24)</t>
  </si>
  <si>
    <t>Blatt 5-02: Klimaregionaltypen in Deutschland (auf Basis des Verschnitts des DWD-Datensatzes 1981-2010 mit der Karte der pot. nat. Vegetation BfN 2003) in BMVBS (2013: Anhang I-1a)</t>
  </si>
  <si>
    <t>Blatt 5-03: Liste der Critical Loads (CL(N)) für LRT-Standorttypen - Kurzfassung (BMVBS 2013: Anhang I-3)</t>
  </si>
  <si>
    <t>Blatt 5-04: Liste der Critical Loads (CL(N)) für LRT-Standort-/Vegetationstypen - Langfassung  (BMVBS 2013: Anhang I-4)</t>
  </si>
  <si>
    <t>Blatt 5-05: Liste der Critical Loads (CL(N)) für Anhang II-Arten  (BMVBS 2013: Anhang I-5)</t>
  </si>
  <si>
    <t>Beispiel_BMVBS_01</t>
  </si>
  <si>
    <t>Beispiel_BMVBS_02</t>
  </si>
  <si>
    <t>Beispiel_BMVBS_03</t>
  </si>
  <si>
    <t>Beispiel_BMVBS_04</t>
  </si>
  <si>
    <t>Beispiel_BMVBS_05</t>
  </si>
  <si>
    <t>Beispiel_BMVBS_06</t>
  </si>
  <si>
    <t>Beispiel_BMVBS_07</t>
  </si>
  <si>
    <t>6120 Trockene, kalkreiche Sandrasen</t>
  </si>
  <si>
    <t>9110 Hainsimsen-Buchenwald (Luzulo-Fagetum)</t>
  </si>
  <si>
    <t>9180 Schlucht- und Hangmischwälder Tilio-Acerion</t>
  </si>
  <si>
    <t>91UO Kiefernwälder der sarmatischen Steppe</t>
  </si>
  <si>
    <t>9410 Montane bis alpine bodensaure Fichtenwälder (Vaccinio-Piceetea)</t>
  </si>
  <si>
    <t xml:space="preserve">Teesdalia nudicaulis </t>
  </si>
  <si>
    <t>Tüxen (1937) S. 55 (auch Passarge (1964) Tab. 79c-f [S. 241]; Oberdorfer (1993) Teil II, Tab. 79/5a/2 [S. 32])</t>
  </si>
  <si>
    <t>Passarge (1964) Tab. 91h</t>
  </si>
  <si>
    <t>Oberdorfer (1993) Teil II, Tab. 82/8b/1</t>
  </si>
  <si>
    <t>Oberdorfer (1998) Teil I, Tab. 67/9a [S. 241f]</t>
  </si>
  <si>
    <t>Hartmann u. Jahn (1967) Tab. VIa/14</t>
  </si>
  <si>
    <t>Oberdorfer (1992) Teil IV, Tab.321/9A (auch Tüxen (1937) S. 146)</t>
  </si>
  <si>
    <t>Passarge u. Hofmann (1968) Tab. 37a,b</t>
  </si>
  <si>
    <t>Oberdorfer (1992) Teil IV, Tab. 265/6Ab (auch Schmidt (2002) 6.2, Tab. 2/5/2; Runge (1994) S. 245)</t>
  </si>
  <si>
    <t>Laubwald/Nadelwald</t>
  </si>
  <si>
    <t>Nadelwald</t>
  </si>
  <si>
    <t>Waldkiefer</t>
  </si>
  <si>
    <t>wellig</t>
  </si>
  <si>
    <t>Kalkmull</t>
  </si>
  <si>
    <t>Tongehaltsgruppe/Dränagestatus</t>
  </si>
  <si>
    <t>10,5 bis &lt; 20,0/20,0 bis &lt; 25,0</t>
  </si>
  <si>
    <t>20,0 bis &lt; 25,0</t>
  </si>
  <si>
    <t>Dränagestatus Imperfect</t>
  </si>
  <si>
    <t>Sande und mäch. Deckschichten</t>
  </si>
  <si>
    <t>Carbonatgesteine (Kalk- und Mergelgesteine)/Tongesteine</t>
  </si>
  <si>
    <t>BÜK 31</t>
  </si>
  <si>
    <t>BÜK 35</t>
  </si>
  <si>
    <t>BÜK 7</t>
  </si>
  <si>
    <t>BÜK 57</t>
  </si>
  <si>
    <t>BÜK 52</t>
  </si>
  <si>
    <t>BÜK 64</t>
  </si>
  <si>
    <r>
      <t>N</t>
    </r>
    <r>
      <rPr>
        <vertAlign val="subscript"/>
        <sz val="11"/>
        <color indexed="8"/>
        <rFont val="Calibri"/>
        <family val="2"/>
      </rPr>
      <t xml:space="preserve">crit(plant) </t>
    </r>
  </si>
  <si>
    <r>
      <t>N</t>
    </r>
    <r>
      <rPr>
        <vertAlign val="subscript"/>
        <sz val="11"/>
        <color theme="1"/>
        <rFont val="Calibri"/>
        <family val="2"/>
        <scheme val="minor"/>
      </rPr>
      <t>i(plant)</t>
    </r>
  </si>
  <si>
    <r>
      <t>N</t>
    </r>
    <r>
      <rPr>
        <vertAlign val="subscript"/>
        <sz val="11"/>
        <color indexed="8"/>
        <rFont val="Calibri"/>
        <family val="2"/>
      </rPr>
      <t>crit(nut)</t>
    </r>
  </si>
  <si>
    <r>
      <t>Blatt 2-05: Eintrag basischer Kationen aus dem Seesalz-Spray [eq ha</t>
    </r>
    <r>
      <rPr>
        <vertAlign val="superscript"/>
        <sz val="11"/>
        <color theme="1"/>
        <rFont val="Calibri"/>
        <family val="2"/>
        <scheme val="minor"/>
      </rPr>
      <t>-1</t>
    </r>
    <r>
      <rPr>
        <sz val="11"/>
        <color theme="1"/>
        <rFont val="Calibri"/>
        <family val="2"/>
        <scheme val="minor"/>
      </rPr>
      <t>a</t>
    </r>
    <r>
      <rPr>
        <vertAlign val="superscript"/>
        <sz val="11"/>
        <color theme="1"/>
        <rFont val="Calibri"/>
        <family val="2"/>
        <scheme val="minor"/>
      </rPr>
      <t>-1</t>
    </r>
    <r>
      <rPr>
        <sz val="11"/>
        <color theme="1"/>
        <rFont val="Calibri"/>
        <family val="2"/>
        <scheme val="minor"/>
      </rPr>
      <t>]  nach Builtjes et al. 2011 (Tab 31 in BMVBS 2013)</t>
    </r>
  </si>
  <si>
    <t>Critical Load-Spannen für FFH-Lebensraumtypen nach BMVBS (2013)</t>
  </si>
  <si>
    <t>Blatt 5-01: Critical Load-Spannen für FFH-Lebensraumtypen als Ergebnis einer standort/vegetationstypspezifischen Modellierung nach BMVBS (2013)</t>
  </si>
  <si>
    <t>Blatt 5-06: Liste der hochsteten Arten und Charakterarten der Pflanzengesellschaften nach BMVBS (2013: Anhang I-7)</t>
  </si>
  <si>
    <t>Blatt 2-04: Kritische untere Spannengrenze des optimalen Bereiches von basischen Kationen
zu Stickstoffionen in der Biomasse für ausgewählte Waldgesellschaften (UBA 1996)
und Graslandgesellschaften (Grobabschätzung nach BOLTE 2006) zitiert in BMVBS (2013: Tab. 25); Symbol vereinheitlicht</t>
  </si>
  <si>
    <t>Beispiele</t>
  </si>
  <si>
    <t>Beispiel_BMVBS_08</t>
  </si>
  <si>
    <r>
      <t>N</t>
    </r>
    <r>
      <rPr>
        <vertAlign val="subscript"/>
        <sz val="11"/>
        <color theme="1"/>
        <rFont val="Calibri"/>
        <family val="2"/>
        <scheme val="minor"/>
      </rPr>
      <t>crit(nut)</t>
    </r>
  </si>
  <si>
    <r>
      <t>N</t>
    </r>
    <r>
      <rPr>
        <vertAlign val="subscript"/>
        <sz val="11"/>
        <rFont val="Calibri"/>
        <family val="2"/>
      </rPr>
      <t>le</t>
    </r>
    <r>
      <rPr>
        <sz val="11"/>
        <rFont val="Calibri"/>
        <family val="2"/>
        <scheme val="minor"/>
      </rPr>
      <t xml:space="preserve"> Rechnung</t>
    </r>
  </si>
  <si>
    <r>
      <t>N</t>
    </r>
    <r>
      <rPr>
        <vertAlign val="subscript"/>
        <sz val="11"/>
        <rFont val="Calibri"/>
        <family val="2"/>
      </rPr>
      <t>de</t>
    </r>
    <r>
      <rPr>
        <sz val="11"/>
        <rFont val="Calibri"/>
        <family val="2"/>
        <scheme val="minor"/>
      </rPr>
      <t xml:space="preserve"> Denitrifikation</t>
    </r>
  </si>
  <si>
    <r>
      <t>f</t>
    </r>
    <r>
      <rPr>
        <vertAlign val="subscript"/>
        <sz val="11"/>
        <rFont val="Calibri"/>
        <family val="2"/>
      </rPr>
      <t>de</t>
    </r>
  </si>
  <si>
    <r>
      <t>N</t>
    </r>
    <r>
      <rPr>
        <vertAlign val="subscript"/>
        <sz val="11"/>
        <rFont val="Calibri"/>
        <family val="2"/>
      </rPr>
      <t>de</t>
    </r>
    <r>
      <rPr>
        <sz val="11"/>
        <rFont val="Calibri"/>
        <family val="2"/>
        <scheme val="minor"/>
      </rPr>
      <t xml:space="preserve"> Rechnung</t>
    </r>
  </si>
  <si>
    <r>
      <t>N</t>
    </r>
    <r>
      <rPr>
        <vertAlign val="subscript"/>
        <sz val="11"/>
        <rFont val="Calibri"/>
        <family val="2"/>
      </rPr>
      <t>i</t>
    </r>
    <r>
      <rPr>
        <sz val="11"/>
        <rFont val="Calibri"/>
        <family val="2"/>
        <scheme val="minor"/>
      </rPr>
      <t xml:space="preserve"> Immobilisierung</t>
    </r>
  </si>
  <si>
    <t>Versickerungsrate V</t>
  </si>
  <si>
    <t xml:space="preserve">Klima-feuchte </t>
  </si>
  <si>
    <t>Jahresmitteltemperatur_Min (°C)</t>
  </si>
  <si>
    <t>Jahresmitteltemperatur_Max (°C)</t>
  </si>
  <si>
    <t>Jahresniederschlag_Min  (mm/a)</t>
  </si>
  <si>
    <t>Jahresniederschlag_Max (mm/a)</t>
  </si>
  <si>
    <r>
      <t>Anteil der Versickerungsrate am Niederschlag (%)</t>
    </r>
    <r>
      <rPr>
        <sz val="8"/>
        <color rgb="FF000000"/>
        <rFont val="Arial"/>
        <family val="2"/>
      </rPr>
      <t> </t>
    </r>
  </si>
  <si>
    <r>
      <t> </t>
    </r>
    <r>
      <rPr>
        <b/>
        <sz val="8"/>
        <color rgb="FF000000"/>
        <rFont val="Arial"/>
        <family val="2"/>
      </rPr>
      <t> </t>
    </r>
  </si>
  <si>
    <t>hoch</t>
  </si>
  <si>
    <t>mittel</t>
  </si>
  <si>
    <t>niedrig</t>
  </si>
  <si>
    <t>anhydromorphe Bodenformen </t>
  </si>
  <si>
    <t>hydromorphe Bodenformen </t>
  </si>
  <si>
    <t>Hangneigung</t>
  </si>
  <si>
    <t>gering</t>
  </si>
  <si>
    <t>natürl. Offenland</t>
  </si>
  <si>
    <t>halbnatürl. Grünland</t>
  </si>
  <si>
    <t>Wald</t>
  </si>
  <si>
    <t>Solarstrahlungsenergie</t>
  </si>
  <si>
    <t>indifferent</t>
  </si>
  <si>
    <t xml:space="preserve">    5-35</t>
  </si>
  <si>
    <t xml:space="preserve">    2-22</t>
  </si>
  <si>
    <t xml:space="preserve">    9-28</t>
  </si>
  <si>
    <t>13-27</t>
  </si>
  <si>
    <t xml:space="preserve">    12-26</t>
  </si>
  <si>
    <t xml:space="preserve">Feldkapazität </t>
  </si>
  <si>
    <t xml:space="preserve">    4-30</t>
  </si>
  <si>
    <t xml:space="preserve">    3-46</t>
  </si>
  <si>
    <t xml:space="preserve">    8-32</t>
  </si>
  <si>
    <t xml:space="preserve">    11-29</t>
  </si>
  <si>
    <t>16-28</t>
  </si>
  <si>
    <t>LAI (leaf area index)</t>
  </si>
  <si>
    <t xml:space="preserve">    3-35</t>
  </si>
  <si>
    <t xml:space="preserve">    2-54</t>
  </si>
  <si>
    <t xml:space="preserve">    7-36</t>
  </si>
  <si>
    <t xml:space="preserve">   14-32</t>
  </si>
  <si>
    <t xml:space="preserve">    18-34</t>
  </si>
  <si>
    <t xml:space="preserve">   10-30</t>
  </si>
  <si>
    <t>Vegetationszeitlänge</t>
  </si>
  <si>
    <t>lang</t>
  </si>
  <si>
    <t>kurz</t>
  </si>
  <si>
    <t xml:space="preserve">        8-29</t>
  </si>
  <si>
    <t xml:space="preserve">     16-35</t>
  </si>
  <si>
    <t xml:space="preserve">     8-30</t>
  </si>
  <si>
    <t xml:space="preserve">     24-30</t>
  </si>
  <si>
    <t xml:space="preserve">    24-30</t>
  </si>
  <si>
    <t xml:space="preserve">   13-22</t>
  </si>
  <si>
    <t xml:space="preserve">Durchschnitts-Temperatur </t>
  </si>
  <si>
    <t xml:space="preserve">    14-27</t>
  </si>
  <si>
    <t>18-31</t>
  </si>
  <si>
    <t>13-20</t>
  </si>
  <si>
    <t xml:space="preserve">   22-26</t>
  </si>
  <si>
    <t>23-24</t>
  </si>
  <si>
    <t xml:space="preserve">    17-25</t>
  </si>
  <si>
    <t xml:space="preserve">    15-37</t>
  </si>
  <si>
    <t>18-25</t>
  </si>
  <si>
    <t xml:space="preserve">    10-35</t>
  </si>
  <si>
    <t xml:space="preserve">    11-32</t>
  </si>
  <si>
    <t xml:space="preserve">     19-27</t>
  </si>
  <si>
    <t xml:space="preserve">   10-26</t>
  </si>
  <si>
    <t xml:space="preserve">    9-31</t>
  </si>
  <si>
    <t>14-30</t>
  </si>
  <si>
    <t xml:space="preserve">    9-44</t>
  </si>
  <si>
    <t xml:space="preserve">    12-33</t>
  </si>
  <si>
    <t xml:space="preserve">   16-29</t>
  </si>
  <si>
    <t xml:space="preserve">   10-27</t>
  </si>
  <si>
    <t xml:space="preserve">17-29   </t>
  </si>
  <si>
    <t xml:space="preserve">    8-46</t>
  </si>
  <si>
    <t xml:space="preserve">    17-32</t>
  </si>
  <si>
    <t xml:space="preserve">   19-30</t>
  </si>
  <si>
    <t xml:space="preserve">    12-31</t>
  </si>
  <si>
    <t>18-27</t>
  </si>
  <si>
    <t xml:space="preserve">    12-38</t>
  </si>
  <si>
    <t xml:space="preserve">    9-23</t>
  </si>
  <si>
    <t xml:space="preserve">    23-26</t>
  </si>
  <si>
    <t xml:space="preserve">    21-26</t>
  </si>
  <si>
    <t xml:space="preserve">    15-26</t>
  </si>
  <si>
    <t xml:space="preserve">    10-27</t>
  </si>
  <si>
    <t>18-33</t>
  </si>
  <si>
    <t xml:space="preserve">    12-17</t>
  </si>
  <si>
    <t xml:space="preserve">   25-27</t>
  </si>
  <si>
    <t xml:space="preserve">    21-27</t>
  </si>
  <si>
    <t xml:space="preserve">    22-24</t>
  </si>
  <si>
    <t xml:space="preserve">    22-31</t>
  </si>
  <si>
    <t xml:space="preserve">    10-20</t>
  </si>
  <si>
    <t xml:space="preserve">    25-27</t>
  </si>
  <si>
    <t xml:space="preserve">   15-26</t>
  </si>
  <si>
    <t>Testschritt</t>
  </si>
  <si>
    <t>Anmerkung:</t>
  </si>
  <si>
    <t>Ermittlung der standort- und vegetationsbedingten Konzentration basischer Kationen in der Bodenlösung</t>
  </si>
  <si>
    <t>2.</t>
  </si>
  <si>
    <t>Ermittlung des Mindestgehalts an pflanzenverfügbaren basischen Kationen</t>
  </si>
  <si>
    <t>Ermittlung der kritischen N-Konzentration zur Gewährleistung der Nährstoffgleichgewichte</t>
  </si>
  <si>
    <t>m³/ ha a (10 m³/ ha a= 1 l/m² a)</t>
  </si>
  <si>
    <t>vegetationstypspezifische erforderliche Basensättigung</t>
  </si>
  <si>
    <r>
      <t xml:space="preserve">eq/kg  (1eq/kg=1molc/kg </t>
    </r>
    <r>
      <rPr>
        <sz val="11"/>
        <color theme="1"/>
        <rFont val="Calibri"/>
        <family val="2"/>
      </rPr>
      <t>≈1 val/kg; 0,001eq/kg=1mmolc/kg)</t>
    </r>
  </si>
  <si>
    <t>kg/m³ (1000kg/m³ =1g/cm³)</t>
  </si>
  <si>
    <t>kritische N-Konzentration im Bodenwasser der Haupt-Wurzelzone</t>
  </si>
  <si>
    <t>eq/m³ (1eq/m³=14mg/l)</t>
  </si>
  <si>
    <t>Datenquelle</t>
  </si>
  <si>
    <t>Standortname</t>
  </si>
  <si>
    <t>Blatt 5-04a</t>
  </si>
  <si>
    <t>Legenden einheit BÜK 1000</t>
  </si>
  <si>
    <t>Leitböden der Legendeneinheiten der BÜK 1000, Leitbodenprofil unterstrichen</t>
  </si>
  <si>
    <t>Wassergehalt im Bodenraum [m³ Wasser/m³ Boden]</t>
  </si>
  <si>
    <t>0,04-0,18</t>
  </si>
  <si>
    <t>0,75-1</t>
  </si>
  <si>
    <t>0,6-0,8</t>
  </si>
  <si>
    <t>0,18-0,6</t>
  </si>
  <si>
    <t>0,13-0,25</t>
  </si>
  <si>
    <t>0,23-0,39</t>
  </si>
  <si>
    <t>0,21-0,22</t>
  </si>
  <si>
    <t>0,2-0,35</t>
  </si>
  <si>
    <t>0,15-0,18</t>
  </si>
  <si>
    <t>0,09-0,27</t>
  </si>
  <si>
    <t>0,2-0,28</t>
  </si>
  <si>
    <t>0,13-0,26</t>
  </si>
  <si>
    <t>0,16-0,17</t>
  </si>
  <si>
    <t>0,22-0,26</t>
  </si>
  <si>
    <t>0,09-0,19</t>
  </si>
  <si>
    <t>0,11-0,19</t>
  </si>
  <si>
    <t>0,1-0,18</t>
  </si>
  <si>
    <t>0,12-0,26</t>
  </si>
  <si>
    <t>0,17-0,26</t>
  </si>
  <si>
    <t>0,02-0,09</t>
  </si>
  <si>
    <t>0,04-0,15</t>
  </si>
  <si>
    <t>0,02-0,04</t>
  </si>
  <si>
    <t>0,1-0,2</t>
  </si>
  <si>
    <t>0,21-0,23</t>
  </si>
  <si>
    <t>0,2-0,29</t>
  </si>
  <si>
    <t>0,24-0,29</t>
  </si>
  <si>
    <t>0,23-0,29</t>
  </si>
  <si>
    <t>0,23-0,4</t>
  </si>
  <si>
    <t>0,23-0,32</t>
  </si>
  <si>
    <t>0,12-0,29</t>
  </si>
  <si>
    <t>0,18-0,19</t>
  </si>
  <si>
    <t>0,32-0,4</t>
  </si>
  <si>
    <t>0,11-0,17</t>
  </si>
  <si>
    <t>0,22-0,32</t>
  </si>
  <si>
    <t>0,02-0,16</t>
  </si>
  <si>
    <t>0,32-0,35</t>
  </si>
  <si>
    <t>0,03-0,12</t>
  </si>
  <si>
    <t>0,06-0,08</t>
  </si>
  <si>
    <t>0,13-0,38</t>
  </si>
  <si>
    <t>0,18-0,36</t>
  </si>
  <si>
    <t>0,42-0,58</t>
  </si>
  <si>
    <r>
      <t>Blatt 2-07: Bodenspezifische Eingangsdaten zur Berechnung von  N</t>
    </r>
    <r>
      <rPr>
        <vertAlign val="subscript"/>
        <sz val="11"/>
        <color theme="1"/>
        <rFont val="Calibri"/>
        <family val="2"/>
        <scheme val="minor"/>
      </rPr>
      <t>crit(nut)</t>
    </r>
    <r>
      <rPr>
        <sz val="11"/>
        <color theme="1"/>
        <rFont val="Calibri"/>
        <family val="2"/>
        <scheme val="minor"/>
      </rPr>
      <t xml:space="preserve"> </t>
    </r>
  </si>
  <si>
    <r>
      <t>pot. Kationen-austauschkapazität KAK [meq kg</t>
    </r>
    <r>
      <rPr>
        <vertAlign val="superscript"/>
        <sz val="11"/>
        <color theme="1"/>
        <rFont val="Calibri"/>
        <family val="2"/>
        <scheme val="minor"/>
      </rPr>
      <t>-1</t>
    </r>
    <r>
      <rPr>
        <sz val="11"/>
        <color theme="1"/>
        <rFont val="Calibri"/>
        <family val="2"/>
        <scheme val="minor"/>
      </rPr>
      <t>]</t>
    </r>
  </si>
  <si>
    <r>
      <t>Bodenrohdichte</t>
    </r>
    <r>
      <rPr>
        <i/>
        <sz val="11"/>
        <color theme="1"/>
        <rFont val="Calibri"/>
        <family val="2"/>
        <scheme val="minor"/>
      </rPr>
      <t xml:space="preserve"> p</t>
    </r>
    <r>
      <rPr>
        <sz val="11"/>
        <color theme="1"/>
        <rFont val="Calibri"/>
        <family val="2"/>
        <scheme val="minor"/>
      </rPr>
      <t xml:space="preserve"> [g cm</t>
    </r>
    <r>
      <rPr>
        <vertAlign val="superscript"/>
        <sz val="11"/>
        <color theme="1"/>
        <rFont val="Calibri"/>
        <family val="2"/>
        <scheme val="minor"/>
      </rPr>
      <t>-3]</t>
    </r>
  </si>
  <si>
    <r>
      <t>[meq kg</t>
    </r>
    <r>
      <rPr>
        <vertAlign val="superscript"/>
        <sz val="11"/>
        <color theme="1"/>
        <rFont val="Calibri"/>
        <family val="2"/>
        <scheme val="minor"/>
      </rPr>
      <t>-1</t>
    </r>
    <r>
      <rPr>
        <sz val="11"/>
        <color theme="1"/>
        <rFont val="Calibri"/>
        <family val="2"/>
        <scheme val="minor"/>
      </rPr>
      <t>]</t>
    </r>
  </si>
  <si>
    <r>
      <t>[g cm</t>
    </r>
    <r>
      <rPr>
        <vertAlign val="superscript"/>
        <sz val="11"/>
        <color theme="1"/>
        <rFont val="Calibri"/>
        <family val="2"/>
        <scheme val="minor"/>
      </rPr>
      <t>-</t>
    </r>
    <r>
      <rPr>
        <sz val="11"/>
        <color theme="1"/>
        <rFont val="Calibri"/>
        <family val="2"/>
        <scheme val="minor"/>
      </rPr>
      <t>³]</t>
    </r>
  </si>
  <si>
    <r>
      <t xml:space="preserve">Auenboden, </t>
    </r>
    <r>
      <rPr>
        <sz val="11"/>
        <color theme="1"/>
        <rFont val="Calibri"/>
        <family val="2"/>
        <scheme val="minor"/>
      </rPr>
      <t>Gley-Tschernosem</t>
    </r>
  </si>
  <si>
    <r>
      <t xml:space="preserve">Podsol-Braunerde, </t>
    </r>
    <r>
      <rPr>
        <u/>
        <sz val="11"/>
        <color theme="1"/>
        <rFont val="Calibri"/>
        <family val="2"/>
        <scheme val="minor"/>
      </rPr>
      <t>Braunerde</t>
    </r>
  </si>
  <si>
    <r>
      <t xml:space="preserve">Podsol-Fahlerde, </t>
    </r>
    <r>
      <rPr>
        <u/>
        <sz val="11"/>
        <color theme="1"/>
        <rFont val="Calibri"/>
        <family val="2"/>
        <scheme val="minor"/>
      </rPr>
      <t>Podsol-Parabraunerde</t>
    </r>
  </si>
  <si>
    <r>
      <t xml:space="preserve">Bänder-Parabraunerde, </t>
    </r>
    <r>
      <rPr>
        <u/>
        <sz val="11"/>
        <color theme="1"/>
        <rFont val="Calibri"/>
        <family val="2"/>
        <scheme val="minor"/>
      </rPr>
      <t>Fahlerde</t>
    </r>
  </si>
  <si>
    <r>
      <t xml:space="preserve">Pararendzina, </t>
    </r>
    <r>
      <rPr>
        <u/>
        <sz val="11"/>
        <color theme="1"/>
        <rFont val="Calibri"/>
        <family val="2"/>
        <scheme val="minor"/>
      </rPr>
      <t>Bänder-Parabraunerde</t>
    </r>
  </si>
  <si>
    <r>
      <t>Regosol</t>
    </r>
    <r>
      <rPr>
        <sz val="11"/>
        <color theme="1"/>
        <rFont val="Calibri"/>
        <family val="2"/>
        <scheme val="minor"/>
      </rPr>
      <t>, Lockersyrosem</t>
    </r>
  </si>
  <si>
    <r>
      <t>Tschernosem</t>
    </r>
    <r>
      <rPr>
        <sz val="11"/>
        <color theme="1"/>
        <rFont val="Calibri"/>
        <family val="2"/>
        <scheme val="minor"/>
      </rPr>
      <t xml:space="preserve"> (unterhalb der Durchwurzelungstiefe </t>
    </r>
    <r>
      <rPr>
        <u/>
        <sz val="11"/>
        <color theme="1"/>
        <rFont val="Calibri"/>
        <family val="2"/>
        <scheme val="minor"/>
      </rPr>
      <t>pseudovergleyt</t>
    </r>
    <r>
      <rPr>
        <sz val="11"/>
        <color theme="1"/>
        <rFont val="Calibri"/>
        <family val="2"/>
        <scheme val="minor"/>
      </rPr>
      <t>)</t>
    </r>
  </si>
  <si>
    <r>
      <t>Parabraunerde,</t>
    </r>
    <r>
      <rPr>
        <u/>
        <sz val="11"/>
        <color theme="1"/>
        <rFont val="Calibri"/>
        <family val="2"/>
        <scheme val="minor"/>
      </rPr>
      <t xml:space="preserve"> Parabraunerde-Tschernosem</t>
    </r>
  </si>
  <si>
    <r>
      <t xml:space="preserve">Fahlerde, </t>
    </r>
    <r>
      <rPr>
        <u/>
        <sz val="11"/>
        <color theme="1"/>
        <rFont val="Calibri"/>
        <family val="2"/>
        <scheme val="minor"/>
      </rPr>
      <t>Bänder-Parabraunerde</t>
    </r>
  </si>
  <si>
    <r>
      <t xml:space="preserve">Terra fusca, </t>
    </r>
    <r>
      <rPr>
        <u/>
        <sz val="11"/>
        <color theme="1"/>
        <rFont val="Calibri"/>
        <family val="2"/>
        <scheme val="minor"/>
      </rPr>
      <t>Braunerde-Terra fusca</t>
    </r>
  </si>
  <si>
    <r>
      <t xml:space="preserve">Pelosol-Braunerde, Pelosol-Pseudogley, </t>
    </r>
    <r>
      <rPr>
        <u/>
        <sz val="11"/>
        <color theme="1"/>
        <rFont val="Calibri"/>
        <family val="2"/>
        <scheme val="minor"/>
      </rPr>
      <t>Braunerde-Pelosol</t>
    </r>
  </si>
  <si>
    <r>
      <t>Podsol-Braunerde,</t>
    </r>
    <r>
      <rPr>
        <u/>
        <sz val="11"/>
        <color theme="1"/>
        <rFont val="Calibri"/>
        <family val="2"/>
        <scheme val="minor"/>
      </rPr>
      <t xml:space="preserve"> Podsolige Braunerde</t>
    </r>
  </si>
  <si>
    <r>
      <t xml:space="preserve">Podsol-Pseudogley, </t>
    </r>
    <r>
      <rPr>
        <u/>
        <sz val="11"/>
        <color theme="1"/>
        <rFont val="Calibri"/>
        <family val="2"/>
        <scheme val="minor"/>
      </rPr>
      <t>Parabraunerde-Pseudogley</t>
    </r>
    <r>
      <rPr>
        <sz val="11"/>
        <color theme="1"/>
        <rFont val="Calibri"/>
        <family val="2"/>
        <scheme val="minor"/>
      </rPr>
      <t xml:space="preserve"> </t>
    </r>
  </si>
  <si>
    <r>
      <t>Braunerde-Rendzina,</t>
    </r>
    <r>
      <rPr>
        <u/>
        <sz val="11"/>
        <color theme="1"/>
        <rFont val="Calibri"/>
        <family val="2"/>
        <scheme val="minor"/>
      </rPr>
      <t xml:space="preserve"> Parabraunerde</t>
    </r>
  </si>
  <si>
    <r>
      <t xml:space="preserve">Pseudogley, Rendzina, </t>
    </r>
    <r>
      <rPr>
        <u/>
        <sz val="11"/>
        <color theme="1"/>
        <rFont val="Calibri"/>
        <family val="2"/>
        <scheme val="minor"/>
      </rPr>
      <t>Pseudogley-Pelosol</t>
    </r>
  </si>
  <si>
    <r>
      <t xml:space="preserve">Ranker, Pararendzina, Pseudogley, </t>
    </r>
    <r>
      <rPr>
        <u/>
        <sz val="11"/>
        <color theme="1"/>
        <rFont val="Calibri"/>
        <family val="2"/>
        <scheme val="minor"/>
      </rPr>
      <t>Pseudogley-Pararendzina</t>
    </r>
  </si>
  <si>
    <t>Blatt 2-07</t>
  </si>
  <si>
    <t xml:space="preserve">Bodenspezifische Eingangsdaten zur Berechnung von  Ncrit(nut) </t>
  </si>
  <si>
    <t>kontrolle</t>
  </si>
  <si>
    <t>CL BMVBS</t>
  </si>
  <si>
    <t xml:space="preserve"> Jahresmitteltemperatur Ni(t)</t>
  </si>
  <si>
    <t>&lt;3</t>
  </si>
  <si>
    <t>&gt;11</t>
  </si>
  <si>
    <t>Ni(t)</t>
  </si>
  <si>
    <t>Ni(plant)</t>
  </si>
  <si>
    <t>V [%]</t>
  </si>
  <si>
    <t>t</t>
  </si>
  <si>
    <r>
      <t>N</t>
    </r>
    <r>
      <rPr>
        <vertAlign val="subscript"/>
        <sz val="11"/>
        <color indexed="8"/>
        <rFont val="Calibri"/>
        <family val="2"/>
      </rPr>
      <t xml:space="preserve">i(t) </t>
    </r>
  </si>
  <si>
    <t>Jahresmitteltemperatur</t>
  </si>
  <si>
    <t>Grad</t>
  </si>
  <si>
    <t>Ni-NEU</t>
  </si>
  <si>
    <t>Blatt 5-04b</t>
  </si>
  <si>
    <t>Ni.PS,V%,Nle-NEU</t>
  </si>
  <si>
    <t>Diff</t>
  </si>
  <si>
    <r>
      <t>N</t>
    </r>
    <r>
      <rPr>
        <vertAlign val="subscript"/>
        <sz val="11"/>
        <color indexed="8"/>
        <rFont val="Calibri"/>
        <family val="2"/>
      </rPr>
      <t>le</t>
    </r>
  </si>
  <si>
    <r>
      <t>l m</t>
    </r>
    <r>
      <rPr>
        <vertAlign val="superscript"/>
        <sz val="11"/>
        <color theme="1"/>
        <rFont val="Calibri"/>
        <family val="2"/>
        <scheme val="minor"/>
      </rPr>
      <t>-2</t>
    </r>
    <r>
      <rPr>
        <sz val="11"/>
        <color theme="1"/>
        <rFont val="Calibri"/>
        <family val="2"/>
        <scheme val="minor"/>
      </rPr>
      <t xml:space="preserve"> a</t>
    </r>
    <r>
      <rPr>
        <vertAlign val="superscript"/>
        <sz val="11"/>
        <color theme="1"/>
        <rFont val="Calibri"/>
        <family val="2"/>
        <scheme val="minor"/>
      </rPr>
      <t>-1</t>
    </r>
  </si>
  <si>
    <r>
      <t>eq m</t>
    </r>
    <r>
      <rPr>
        <vertAlign val="superscript"/>
        <sz val="11"/>
        <color theme="1"/>
        <rFont val="Calibri"/>
        <family val="2"/>
        <scheme val="minor"/>
      </rPr>
      <t>-3</t>
    </r>
  </si>
  <si>
    <r>
      <t>eq m</t>
    </r>
    <r>
      <rPr>
        <vertAlign val="superscript"/>
        <sz val="11"/>
        <color theme="1"/>
        <rFont val="Calibri"/>
        <family val="2"/>
        <scheme val="minor"/>
      </rPr>
      <t>-2</t>
    </r>
  </si>
  <si>
    <r>
      <t>eq ha</t>
    </r>
    <r>
      <rPr>
        <vertAlign val="superscript"/>
        <sz val="11"/>
        <color theme="1"/>
        <rFont val="Calibri"/>
        <family val="2"/>
        <scheme val="minor"/>
      </rPr>
      <t>-1</t>
    </r>
    <r>
      <rPr>
        <sz val="11"/>
        <color theme="1"/>
        <rFont val="Calibri"/>
        <family val="2"/>
        <scheme val="minor"/>
      </rPr>
      <t xml:space="preserve"> a</t>
    </r>
    <r>
      <rPr>
        <vertAlign val="superscript"/>
        <sz val="11"/>
        <color theme="1"/>
        <rFont val="Calibri"/>
        <family val="2"/>
        <scheme val="minor"/>
      </rPr>
      <t>-1</t>
    </r>
    <r>
      <rPr>
        <sz val="11"/>
        <color theme="1"/>
        <rFont val="Calibri"/>
        <family val="2"/>
        <scheme val="minor"/>
      </rPr>
      <t xml:space="preserve"> </t>
    </r>
  </si>
  <si>
    <r>
      <t>eq t</t>
    </r>
    <r>
      <rPr>
        <vertAlign val="superscript"/>
        <sz val="11"/>
        <color theme="1"/>
        <rFont val="Calibri"/>
        <family val="2"/>
        <scheme val="minor"/>
      </rPr>
      <t>-1</t>
    </r>
    <r>
      <rPr>
        <sz val="11"/>
        <color theme="1"/>
        <rFont val="Calibri"/>
        <family val="2"/>
        <scheme val="minor"/>
      </rPr>
      <t xml:space="preserve"> TS</t>
    </r>
  </si>
  <si>
    <r>
      <t>eq eq</t>
    </r>
    <r>
      <rPr>
        <vertAlign val="superscript"/>
        <sz val="11"/>
        <color theme="1"/>
        <rFont val="Calibri"/>
        <family val="2"/>
        <scheme val="minor"/>
      </rPr>
      <t>-1</t>
    </r>
  </si>
  <si>
    <r>
      <t>kg ha</t>
    </r>
    <r>
      <rPr>
        <vertAlign val="superscript"/>
        <sz val="11"/>
        <color theme="1"/>
        <rFont val="Calibri"/>
        <family val="2"/>
        <scheme val="minor"/>
      </rPr>
      <t>-1</t>
    </r>
    <r>
      <rPr>
        <sz val="11"/>
        <color theme="1"/>
        <rFont val="Calibri"/>
        <family val="2"/>
        <scheme val="minor"/>
      </rPr>
      <t xml:space="preserve"> a</t>
    </r>
    <r>
      <rPr>
        <vertAlign val="superscript"/>
        <sz val="11"/>
        <color theme="1"/>
        <rFont val="Calibri"/>
        <family val="2"/>
        <scheme val="minor"/>
      </rPr>
      <t>-1</t>
    </r>
  </si>
  <si>
    <t>C/Ncrit(plant)</t>
  </si>
  <si>
    <t>Blatt 4-06: Ermittlung C/Ncrit(plant) aus der  Humusform nach Konopatzki et al. (1997) (BMVBS 2013: Seite 307)</t>
  </si>
  <si>
    <r>
      <t>N</t>
    </r>
    <r>
      <rPr>
        <vertAlign val="subscript"/>
        <sz val="11"/>
        <rFont val="Calibri"/>
        <family val="2"/>
      </rPr>
      <t xml:space="preserve">crit </t>
    </r>
    <r>
      <rPr>
        <sz val="8"/>
        <rFont val="Calibri"/>
        <family val="2"/>
      </rPr>
      <t>= min (plant;nut)</t>
    </r>
  </si>
  <si>
    <t>Ni</t>
  </si>
  <si>
    <t xml:space="preserve">Ni(t) = 6,3 kgN/(ha a), wenn T≤3°C </t>
  </si>
  <si>
    <t>Ni(t) = 0,5 kgN/(ha a), wenn T≥11°C</t>
  </si>
  <si>
    <t>Ni(t) = 0,0804*T2-1,8589*T+11,204 anderenfalls</t>
  </si>
  <si>
    <r>
      <t>E</t>
    </r>
    <r>
      <rPr>
        <vertAlign val="subscript"/>
        <sz val="11"/>
        <color theme="1"/>
        <rFont val="Calibri"/>
        <family val="2"/>
        <scheme val="minor"/>
      </rPr>
      <t>min(plant)</t>
    </r>
  </si>
  <si>
    <r>
      <t>E</t>
    </r>
    <r>
      <rPr>
        <vertAlign val="subscript"/>
        <sz val="11"/>
        <color theme="1"/>
        <rFont val="Calibri"/>
        <family val="2"/>
        <scheme val="minor"/>
      </rPr>
      <t>max(plant)</t>
    </r>
  </si>
  <si>
    <r>
      <t>N</t>
    </r>
    <r>
      <rPr>
        <vertAlign val="subscript"/>
        <sz val="11"/>
        <color theme="1"/>
        <rFont val="Calibri"/>
        <family val="2"/>
        <scheme val="minor"/>
      </rPr>
      <t>crit(plant)</t>
    </r>
  </si>
  <si>
    <r>
      <t>2. N</t>
    </r>
    <r>
      <rPr>
        <vertAlign val="subscript"/>
        <sz val="11"/>
        <color theme="1"/>
        <rFont val="Calibri"/>
        <family val="2"/>
        <scheme val="minor"/>
      </rPr>
      <t>le</t>
    </r>
  </si>
  <si>
    <t>Beispiel 2014</t>
  </si>
  <si>
    <t>BMVBS_01</t>
  </si>
  <si>
    <t>BMVBS_02</t>
  </si>
  <si>
    <t>BMVBS_03</t>
  </si>
  <si>
    <t>BMVBS_04</t>
  </si>
  <si>
    <t>BMVBS_05</t>
  </si>
  <si>
    <t>BMVBS_06</t>
  </si>
  <si>
    <t>BMVBS_07</t>
  </si>
  <si>
    <t>BMVBS_08</t>
  </si>
  <si>
    <t>Referenz-ID 111 (Anhang I-4)</t>
  </si>
  <si>
    <t>Referenz-ID 139 (Anhang I-4)</t>
  </si>
  <si>
    <t>Referenz-ID 246 (Anhang I-4)</t>
  </si>
  <si>
    <t>Referenz-ID 957 (Anhang I-4)</t>
  </si>
  <si>
    <t>Referenz-ID 1167 (Anhang I-4)</t>
  </si>
  <si>
    <t>Referenz-ID 1461 (Anhang I-4)</t>
  </si>
  <si>
    <t>Referenz-ID 1790 (Anhang I-4)</t>
  </si>
  <si>
    <t>Referenz-ID 1948 (Anhang I-4)</t>
  </si>
  <si>
    <r>
      <t>N</t>
    </r>
    <r>
      <rPr>
        <vertAlign val="subscript"/>
        <sz val="11"/>
        <rFont val="Calibri"/>
        <family val="2"/>
      </rPr>
      <t>i(t)</t>
    </r>
  </si>
  <si>
    <t>Formel</t>
  </si>
  <si>
    <r>
      <t>N</t>
    </r>
    <r>
      <rPr>
        <vertAlign val="subscript"/>
        <sz val="11"/>
        <rFont val="Calibri"/>
        <family val="2"/>
      </rPr>
      <t>i(plant)</t>
    </r>
  </si>
  <si>
    <r>
      <rPr>
        <sz val="11"/>
        <color theme="1"/>
        <rFont val="Calibri"/>
        <family val="2"/>
      </rPr>
      <t>°</t>
    </r>
    <r>
      <rPr>
        <sz val="11"/>
        <color theme="1"/>
        <rFont val="Calibri"/>
        <family val="2"/>
        <scheme val="minor"/>
      </rPr>
      <t>C</t>
    </r>
  </si>
  <si>
    <r>
      <t>kg ha</t>
    </r>
    <r>
      <rPr>
        <vertAlign val="superscript"/>
        <sz val="11"/>
        <color theme="1"/>
        <rFont val="Calibri"/>
        <family val="2"/>
        <scheme val="minor"/>
      </rPr>
      <t>-1</t>
    </r>
    <r>
      <rPr>
        <sz val="11"/>
        <color theme="1"/>
        <rFont val="Calibri"/>
        <family val="2"/>
        <scheme val="minor"/>
      </rPr>
      <t xml:space="preserve"> a</t>
    </r>
    <r>
      <rPr>
        <vertAlign val="superscript"/>
        <sz val="11"/>
        <color theme="1"/>
        <rFont val="Calibri"/>
        <family val="2"/>
        <scheme val="minor"/>
      </rPr>
      <t>-1</t>
    </r>
  </si>
  <si>
    <r>
      <t>N</t>
    </r>
    <r>
      <rPr>
        <vertAlign val="subscript"/>
        <sz val="11"/>
        <color theme="1"/>
        <rFont val="Calibri"/>
        <family val="2"/>
      </rPr>
      <t>le</t>
    </r>
    <r>
      <rPr>
        <sz val="11"/>
        <color theme="1"/>
        <rFont val="Calibri"/>
        <family val="2"/>
      </rPr>
      <t xml:space="preserve"> = PS  N</t>
    </r>
    <r>
      <rPr>
        <vertAlign val="subscript"/>
        <sz val="11"/>
        <color theme="1"/>
        <rFont val="Calibri"/>
        <family val="2"/>
      </rPr>
      <t>crit</t>
    </r>
  </si>
  <si>
    <r>
      <t>f</t>
    </r>
    <r>
      <rPr>
        <vertAlign val="subscript"/>
        <sz val="11"/>
        <color theme="1"/>
        <rFont val="Calibri"/>
        <family val="2"/>
      </rPr>
      <t>de</t>
    </r>
  </si>
  <si>
    <r>
      <t>N</t>
    </r>
    <r>
      <rPr>
        <vertAlign val="subscript"/>
        <sz val="11"/>
        <color theme="1"/>
        <rFont val="Calibri"/>
        <family val="2"/>
      </rPr>
      <t>i(t)</t>
    </r>
  </si>
  <si>
    <r>
      <t>3. N</t>
    </r>
    <r>
      <rPr>
        <vertAlign val="subscript"/>
        <sz val="11"/>
        <color theme="1"/>
        <rFont val="Calibri"/>
        <family val="2"/>
      </rPr>
      <t>de</t>
    </r>
  </si>
  <si>
    <r>
      <t>4. N</t>
    </r>
    <r>
      <rPr>
        <vertAlign val="subscript"/>
        <sz val="11"/>
        <color theme="1"/>
        <rFont val="Calibri"/>
        <family val="2"/>
      </rPr>
      <t>i</t>
    </r>
  </si>
  <si>
    <t>Der Versickerungsanteil innerhalb der Spanne  ist</t>
  </si>
  <si>
    <t xml:space="preserve"> ID (alt) 109</t>
  </si>
  <si>
    <r>
      <t>f</t>
    </r>
    <r>
      <rPr>
        <vertAlign val="subscript"/>
        <sz val="11"/>
        <color theme="1"/>
        <rFont val="Calibri"/>
        <family val="2"/>
        <scheme val="minor"/>
      </rPr>
      <t>i</t>
    </r>
  </si>
  <si>
    <r>
      <t>t TS h</t>
    </r>
    <r>
      <rPr>
        <vertAlign val="superscript"/>
        <sz val="11"/>
        <color theme="1"/>
        <rFont val="Calibri"/>
        <family val="2"/>
        <scheme val="minor"/>
      </rPr>
      <t>-1</t>
    </r>
    <r>
      <rPr>
        <sz val="11"/>
        <color theme="1"/>
        <rFont val="Calibri"/>
        <family val="2"/>
        <scheme val="minor"/>
      </rPr>
      <t xml:space="preserve"> a</t>
    </r>
    <r>
      <rPr>
        <vertAlign val="superscript"/>
        <sz val="11"/>
        <color theme="1"/>
        <rFont val="Calibri"/>
        <family val="2"/>
        <scheme val="minor"/>
      </rPr>
      <t>-1</t>
    </r>
  </si>
  <si>
    <r>
      <t>kg t</t>
    </r>
    <r>
      <rPr>
        <vertAlign val="superscript"/>
        <sz val="11"/>
        <color theme="1"/>
        <rFont val="Calibri"/>
        <family val="2"/>
        <scheme val="minor"/>
      </rPr>
      <t>-1</t>
    </r>
    <r>
      <rPr>
        <sz val="11"/>
        <color theme="1"/>
        <rFont val="Calibri"/>
        <family val="2"/>
        <scheme val="minor"/>
      </rPr>
      <t xml:space="preserve"> TS</t>
    </r>
  </si>
  <si>
    <t>fi</t>
  </si>
  <si>
    <t>E</t>
  </si>
  <si>
    <r>
      <t>N</t>
    </r>
    <r>
      <rPr>
        <vertAlign val="subscript"/>
        <sz val="11"/>
        <color theme="1"/>
        <rFont val="Calibri"/>
        <family val="2"/>
        <scheme val="minor"/>
      </rPr>
      <t>crit</t>
    </r>
  </si>
  <si>
    <r>
      <t>N</t>
    </r>
    <r>
      <rPr>
        <vertAlign val="subscript"/>
        <sz val="11"/>
        <color indexed="8"/>
        <rFont val="Calibri"/>
        <family val="2"/>
      </rPr>
      <t>i(plant)</t>
    </r>
  </si>
  <si>
    <t>ID alt</t>
  </si>
  <si>
    <t>für Flächen, deren Erhaltung eine Mindestnutzung bzw. Pflege erfordert</t>
  </si>
  <si>
    <r>
      <t>E</t>
    </r>
    <r>
      <rPr>
        <vertAlign val="subscript"/>
        <sz val="11"/>
        <color indexed="8"/>
        <rFont val="Calibri"/>
        <family val="2"/>
      </rPr>
      <t>max</t>
    </r>
  </si>
  <si>
    <r>
      <t>E</t>
    </r>
    <r>
      <rPr>
        <vertAlign val="subscript"/>
        <sz val="11"/>
        <color indexed="8"/>
        <rFont val="Calibri"/>
        <family val="2"/>
      </rPr>
      <t>min</t>
    </r>
  </si>
  <si>
    <t>Formel/Erläuterung</t>
  </si>
  <si>
    <r>
      <t>N</t>
    </r>
    <r>
      <rPr>
        <vertAlign val="subscript"/>
        <sz val="11"/>
        <rFont val="Calibri"/>
        <family val="2"/>
        <scheme val="minor"/>
      </rPr>
      <t>crit(nut)</t>
    </r>
    <r>
      <rPr>
        <sz val="11"/>
        <rFont val="Calibri"/>
        <family val="2"/>
        <scheme val="minor"/>
      </rPr>
      <t/>
    </r>
  </si>
  <si>
    <r>
      <t>N</t>
    </r>
    <r>
      <rPr>
        <vertAlign val="subscript"/>
        <sz val="11"/>
        <rFont val="Calibri"/>
        <family val="2"/>
        <scheme val="minor"/>
      </rPr>
      <t xml:space="preserve">crit </t>
    </r>
  </si>
  <si>
    <r>
      <t>E</t>
    </r>
    <r>
      <rPr>
        <vertAlign val="subscript"/>
        <sz val="11"/>
        <color theme="1"/>
        <rFont val="Calibri"/>
        <family val="2"/>
        <scheme val="minor"/>
      </rPr>
      <t>min</t>
    </r>
  </si>
  <si>
    <r>
      <t>E</t>
    </r>
    <r>
      <rPr>
        <vertAlign val="subscript"/>
        <sz val="11"/>
        <color theme="1"/>
        <rFont val="Calibri"/>
        <family val="2"/>
        <scheme val="minor"/>
      </rPr>
      <t>max</t>
    </r>
  </si>
  <si>
    <r>
      <t>E</t>
    </r>
    <r>
      <rPr>
        <b/>
        <vertAlign val="subscript"/>
        <sz val="10"/>
        <color theme="1"/>
        <rFont val="Calibri"/>
        <family val="2"/>
        <scheme val="minor"/>
      </rPr>
      <t>min</t>
    </r>
  </si>
  <si>
    <r>
      <t>E</t>
    </r>
    <r>
      <rPr>
        <b/>
        <vertAlign val="subscript"/>
        <sz val="10"/>
        <color theme="1"/>
        <rFont val="Calibri"/>
        <family val="2"/>
        <scheme val="minor"/>
      </rPr>
      <t>max</t>
    </r>
  </si>
  <si>
    <r>
      <t>[m³ ha</t>
    </r>
    <r>
      <rPr>
        <b/>
        <vertAlign val="superscript"/>
        <sz val="10"/>
        <color indexed="8"/>
        <rFont val="Calibri"/>
        <family val="2"/>
      </rPr>
      <t>-1</t>
    </r>
    <r>
      <rPr>
        <b/>
        <sz val="10"/>
        <color indexed="8"/>
        <rFont val="Calibri"/>
        <family val="2"/>
      </rPr>
      <t xml:space="preserve"> a</t>
    </r>
    <r>
      <rPr>
        <b/>
        <vertAlign val="superscript"/>
        <sz val="10"/>
        <color indexed="8"/>
        <rFont val="Calibri"/>
        <family val="2"/>
      </rPr>
      <t>-1</t>
    </r>
    <r>
      <rPr>
        <b/>
        <sz val="10"/>
        <color indexed="8"/>
        <rFont val="Calibri"/>
        <family val="2"/>
      </rPr>
      <t>]</t>
    </r>
  </si>
  <si>
    <r>
      <t>[t TS ha</t>
    </r>
    <r>
      <rPr>
        <b/>
        <vertAlign val="superscript"/>
        <sz val="10"/>
        <color indexed="8"/>
        <rFont val="Calibri"/>
        <family val="2"/>
      </rPr>
      <t>-1</t>
    </r>
    <r>
      <rPr>
        <b/>
        <sz val="10"/>
        <color indexed="8"/>
        <rFont val="Calibri"/>
        <family val="2"/>
      </rPr>
      <t xml:space="preserve"> a</t>
    </r>
    <r>
      <rPr>
        <b/>
        <vertAlign val="superscript"/>
        <sz val="10"/>
        <color indexed="8"/>
        <rFont val="Calibri"/>
        <family val="2"/>
      </rPr>
      <t>-1</t>
    </r>
    <r>
      <rPr>
        <b/>
        <sz val="10"/>
        <color indexed="8"/>
        <rFont val="Calibri"/>
        <family val="2"/>
      </rPr>
      <t>]</t>
    </r>
  </si>
  <si>
    <t>Blatt Nr</t>
  </si>
  <si>
    <t xml:space="preserve">LRT </t>
  </si>
  <si>
    <t>Dünen an den Küsten des Atlantiks sowie der Nord- und der Ostsee</t>
  </si>
  <si>
    <t>Dünen im Binnenland (alt und entkalkt)</t>
  </si>
  <si>
    <t>Gemäßigte Heide- und Buschvegetation</t>
  </si>
  <si>
    <t>Gebüsche des submediterranen und gemäßigten Raumes</t>
  </si>
  <si>
    <t>Natürliches Grasland</t>
  </si>
  <si>
    <t>Naturnahes trockenes Grasland und Verbuschungs-Stadien</t>
  </si>
  <si>
    <t>Naturnahes feuchtes Grasland mit hohen Gräsern</t>
  </si>
  <si>
    <t>Mesophiles Grünland</t>
  </si>
  <si>
    <t>Saure Moore mit Sphagnum</t>
  </si>
  <si>
    <t>Geröll und Schutthalden</t>
  </si>
  <si>
    <t>Steinige Felsabhänge mit Felsspaltenvegetation</t>
  </si>
  <si>
    <t>Wälder des gemäßigten Europas</t>
  </si>
  <si>
    <t>Gemäßigte Berg- und Nadelwälder</t>
  </si>
  <si>
    <r>
      <t>N</t>
    </r>
    <r>
      <rPr>
        <b/>
        <vertAlign val="subscript"/>
        <sz val="10"/>
        <color theme="1"/>
        <rFont val="Calibri"/>
        <family val="2"/>
        <scheme val="minor"/>
      </rPr>
      <t>crit(plant)</t>
    </r>
  </si>
  <si>
    <r>
      <t>BS</t>
    </r>
    <r>
      <rPr>
        <b/>
        <vertAlign val="subscript"/>
        <sz val="10"/>
        <color theme="1"/>
        <rFont val="Calibri"/>
        <family val="2"/>
        <scheme val="minor"/>
      </rPr>
      <t>crit</t>
    </r>
  </si>
  <si>
    <r>
      <t>mg l</t>
    </r>
    <r>
      <rPr>
        <b/>
        <vertAlign val="superscript"/>
        <sz val="10"/>
        <color theme="1"/>
        <rFont val="Calibri"/>
        <family val="2"/>
        <scheme val="minor"/>
      </rPr>
      <t>-1</t>
    </r>
  </si>
  <si>
    <t>4-04</t>
  </si>
  <si>
    <t>2-03</t>
  </si>
  <si>
    <t xml:space="preserve">Leitböden </t>
  </si>
  <si>
    <r>
      <t>[eq N ha</t>
    </r>
    <r>
      <rPr>
        <b/>
        <vertAlign val="superscript"/>
        <sz val="8"/>
        <color theme="1"/>
        <rFont val="Arial"/>
        <family val="2"/>
      </rPr>
      <t>-1</t>
    </r>
    <r>
      <rPr>
        <b/>
        <sz val="8"/>
        <color theme="1"/>
        <rFont val="Arial"/>
        <family val="2"/>
      </rPr>
      <t xml:space="preserve"> a</t>
    </r>
    <r>
      <rPr>
        <b/>
        <vertAlign val="superscript"/>
        <sz val="8"/>
        <color theme="1"/>
        <rFont val="Arial"/>
        <family val="2"/>
      </rPr>
      <t>-1</t>
    </r>
    <r>
      <rPr>
        <b/>
        <sz val="8"/>
        <color theme="1"/>
        <rFont val="Arial"/>
        <family val="2"/>
      </rPr>
      <t>]</t>
    </r>
  </si>
  <si>
    <t>Parabraunerde-Pseudogley</t>
  </si>
  <si>
    <t>Podsol-Pseudogley, Parabraunerde-Pseudogley</t>
  </si>
  <si>
    <t>Fersiallitische und ferrallitische Paläoböden</t>
  </si>
  <si>
    <t>Korrigiert 14.7.2014</t>
  </si>
  <si>
    <t>Nebenrechnungen und Bearbeitungshinweise</t>
  </si>
  <si>
    <r>
      <t>N</t>
    </r>
    <r>
      <rPr>
        <b/>
        <vertAlign val="subscript"/>
        <sz val="11"/>
        <color theme="1"/>
        <rFont val="Calibri"/>
        <family val="2"/>
      </rPr>
      <t>crit(nut)</t>
    </r>
  </si>
  <si>
    <r>
      <t>N</t>
    </r>
    <r>
      <rPr>
        <b/>
        <vertAlign val="subscript"/>
        <sz val="11"/>
        <rFont val="Calibri"/>
        <family val="2"/>
      </rPr>
      <t>crit(plant)</t>
    </r>
  </si>
  <si>
    <r>
      <t>N</t>
    </r>
    <r>
      <rPr>
        <b/>
        <vertAlign val="subscript"/>
        <sz val="11"/>
        <rFont val="Calibri"/>
        <family val="2"/>
      </rPr>
      <t>crit</t>
    </r>
  </si>
  <si>
    <r>
      <t>BS</t>
    </r>
    <r>
      <rPr>
        <b/>
        <vertAlign val="subscript"/>
        <sz val="11"/>
        <rFont val="Calibri"/>
        <family val="2"/>
      </rPr>
      <t>crit</t>
    </r>
  </si>
  <si>
    <r>
      <t>N</t>
    </r>
    <r>
      <rPr>
        <b/>
        <vertAlign val="subscript"/>
        <sz val="11"/>
        <color theme="1"/>
        <rFont val="Calibri"/>
        <family val="2"/>
      </rPr>
      <t>le</t>
    </r>
  </si>
  <si>
    <r>
      <t>N</t>
    </r>
    <r>
      <rPr>
        <b/>
        <vertAlign val="subscript"/>
        <sz val="11"/>
        <color theme="1"/>
        <rFont val="Calibri"/>
        <family val="2"/>
      </rPr>
      <t>de</t>
    </r>
  </si>
  <si>
    <r>
      <t>N</t>
    </r>
    <r>
      <rPr>
        <b/>
        <vertAlign val="subscript"/>
        <sz val="11"/>
        <color theme="1"/>
        <rFont val="Calibri"/>
        <family val="2"/>
      </rPr>
      <t>i</t>
    </r>
  </si>
  <si>
    <r>
      <t>CL</t>
    </r>
    <r>
      <rPr>
        <b/>
        <vertAlign val="subscript"/>
        <sz val="11"/>
        <color theme="1"/>
        <rFont val="Calibri"/>
        <family val="2"/>
        <scheme val="minor"/>
      </rPr>
      <t>SMB</t>
    </r>
  </si>
  <si>
    <r>
      <t>N</t>
    </r>
    <r>
      <rPr>
        <b/>
        <vertAlign val="subscript"/>
        <sz val="11"/>
        <color theme="1"/>
        <rFont val="Calibri"/>
        <family val="2"/>
        <scheme val="minor"/>
      </rPr>
      <t>i(plant)</t>
    </r>
    <r>
      <rPr>
        <b/>
        <sz val="11"/>
        <color theme="1"/>
        <rFont val="Calibri"/>
        <family val="2"/>
        <scheme val="minor"/>
      </rPr>
      <t>/CL</t>
    </r>
  </si>
  <si>
    <t>Datenmappe zur Ermittlung standortspezifischer Critical Loads (CL-Datenmappe)</t>
  </si>
  <si>
    <r>
      <t>BS</t>
    </r>
    <r>
      <rPr>
        <vertAlign val="subscript"/>
        <sz val="11"/>
        <color theme="1"/>
        <rFont val="Calibri"/>
        <family val="2"/>
        <scheme val="minor"/>
      </rPr>
      <t>crit</t>
    </r>
  </si>
  <si>
    <r>
      <t>N</t>
    </r>
    <r>
      <rPr>
        <vertAlign val="subscript"/>
        <sz val="11"/>
        <color indexed="8"/>
        <rFont val="Calibri"/>
        <family val="2"/>
      </rPr>
      <t>i(plant)</t>
    </r>
    <r>
      <rPr>
        <sz val="11"/>
        <color indexed="8"/>
        <rFont val="Calibri"/>
        <family val="2"/>
      </rPr>
      <t xml:space="preserve"> = (f</t>
    </r>
    <r>
      <rPr>
        <vertAlign val="subscript"/>
        <sz val="11"/>
        <color indexed="8"/>
        <rFont val="Calibri"/>
        <family val="2"/>
      </rPr>
      <t>i</t>
    </r>
    <r>
      <rPr>
        <sz val="11"/>
        <color indexed="8"/>
        <rFont val="Calibri"/>
        <family val="2"/>
      </rPr>
      <t xml:space="preserve"> /(1 -  f</t>
    </r>
    <r>
      <rPr>
        <vertAlign val="subscript"/>
        <sz val="11"/>
        <color indexed="8"/>
        <rFont val="Calibri"/>
        <family val="2"/>
      </rPr>
      <t>i</t>
    </r>
    <r>
      <rPr>
        <sz val="11"/>
        <color indexed="8"/>
        <rFont val="Calibri"/>
        <family val="2"/>
      </rPr>
      <t>)) · (N</t>
    </r>
    <r>
      <rPr>
        <vertAlign val="subscript"/>
        <sz val="11"/>
        <color indexed="8"/>
        <rFont val="Calibri"/>
        <family val="2"/>
      </rPr>
      <t xml:space="preserve">de </t>
    </r>
    <r>
      <rPr>
        <sz val="11"/>
        <color indexed="8"/>
        <rFont val="Calibri"/>
        <family val="2"/>
      </rPr>
      <t>+ N</t>
    </r>
    <r>
      <rPr>
        <vertAlign val="subscript"/>
        <sz val="11"/>
        <color indexed="8"/>
        <rFont val="Calibri"/>
        <family val="2"/>
      </rPr>
      <t>le</t>
    </r>
    <r>
      <rPr>
        <sz val="11"/>
        <color indexed="8"/>
        <rFont val="Calibri"/>
        <family val="2"/>
      </rPr>
      <t>)</t>
    </r>
  </si>
  <si>
    <r>
      <t>N</t>
    </r>
    <r>
      <rPr>
        <vertAlign val="subscript"/>
        <sz val="11"/>
        <color indexed="8"/>
        <rFont val="Calibri"/>
        <family val="2"/>
      </rPr>
      <t>i</t>
    </r>
    <r>
      <rPr>
        <sz val="11"/>
        <color indexed="8"/>
        <rFont val="Calibri"/>
        <family val="2"/>
      </rPr>
      <t xml:space="preserve"> = N</t>
    </r>
    <r>
      <rPr>
        <vertAlign val="subscript"/>
        <sz val="11"/>
        <color indexed="8"/>
        <rFont val="Calibri"/>
        <family val="2"/>
      </rPr>
      <t xml:space="preserve">i(t) </t>
    </r>
    <r>
      <rPr>
        <sz val="11"/>
        <color indexed="8"/>
        <rFont val="Calibri"/>
        <family val="2"/>
      </rPr>
      <t>+ N</t>
    </r>
    <r>
      <rPr>
        <vertAlign val="subscript"/>
        <sz val="11"/>
        <color indexed="8"/>
        <rFont val="Calibri"/>
        <family val="2"/>
      </rPr>
      <t>i(phyto)</t>
    </r>
  </si>
  <si>
    <r>
      <t>N</t>
    </r>
    <r>
      <rPr>
        <vertAlign val="subscript"/>
        <sz val="11"/>
        <rFont val="Calibri"/>
        <family val="2"/>
      </rPr>
      <t>le</t>
    </r>
    <r>
      <rPr>
        <sz val="11"/>
        <rFont val="Calibri"/>
        <family val="2"/>
      </rPr>
      <t xml:space="preserve"> = PS · N</t>
    </r>
    <r>
      <rPr>
        <vertAlign val="subscript"/>
        <sz val="11"/>
        <rFont val="Calibri"/>
        <family val="2"/>
      </rPr>
      <t>crit</t>
    </r>
  </si>
  <si>
    <r>
      <t>N</t>
    </r>
    <r>
      <rPr>
        <vertAlign val="subscript"/>
        <sz val="11"/>
        <rFont val="Calibri"/>
        <family val="2"/>
        <scheme val="minor"/>
      </rPr>
      <t>de</t>
    </r>
    <r>
      <rPr>
        <sz val="11"/>
        <rFont val="Calibri"/>
        <family val="2"/>
        <scheme val="minor"/>
      </rPr>
      <t xml:space="preserve"> = N</t>
    </r>
    <r>
      <rPr>
        <vertAlign val="subscript"/>
        <sz val="11"/>
        <rFont val="Calibri"/>
        <family val="2"/>
        <scheme val="minor"/>
      </rPr>
      <t>le</t>
    </r>
    <r>
      <rPr>
        <sz val="11"/>
        <rFont val="Calibri"/>
        <family val="2"/>
        <scheme val="minor"/>
      </rPr>
      <t xml:space="preserve"> · f</t>
    </r>
    <r>
      <rPr>
        <vertAlign val="subscript"/>
        <sz val="11"/>
        <rFont val="Calibri"/>
        <family val="2"/>
        <scheme val="minor"/>
      </rPr>
      <t>de</t>
    </r>
  </si>
  <si>
    <r>
      <t>N</t>
    </r>
    <r>
      <rPr>
        <vertAlign val="subscript"/>
        <sz val="11"/>
        <color theme="1"/>
        <rFont val="Calibri"/>
        <family val="2"/>
      </rPr>
      <t>i(plant)</t>
    </r>
    <r>
      <rPr>
        <sz val="11"/>
        <color theme="1"/>
        <rFont val="Calibri"/>
        <family val="2"/>
      </rPr>
      <t xml:space="preserve"> = N</t>
    </r>
    <r>
      <rPr>
        <vertAlign val="subscript"/>
        <sz val="11"/>
        <color theme="1"/>
        <rFont val="Calibri"/>
        <family val="2"/>
      </rPr>
      <t>i</t>
    </r>
    <r>
      <rPr>
        <sz val="11"/>
        <color theme="1"/>
        <rFont val="Calibri"/>
        <family val="2"/>
      </rPr>
      <t xml:space="preserve"> - N</t>
    </r>
    <r>
      <rPr>
        <vertAlign val="subscript"/>
        <sz val="11"/>
        <color theme="1"/>
        <rFont val="Calibri"/>
        <family val="2"/>
      </rPr>
      <t>i(t)</t>
    </r>
  </si>
  <si>
    <r>
      <t>N</t>
    </r>
    <r>
      <rPr>
        <vertAlign val="subscript"/>
        <sz val="11"/>
        <color theme="1"/>
        <rFont val="Calibri"/>
        <family val="2"/>
      </rPr>
      <t>i(plant)</t>
    </r>
    <r>
      <rPr>
        <sz val="11"/>
        <color theme="1"/>
        <rFont val="Calibri"/>
        <family val="2"/>
      </rPr>
      <t xml:space="preserve"> = (f</t>
    </r>
    <r>
      <rPr>
        <vertAlign val="subscript"/>
        <sz val="11"/>
        <color theme="1"/>
        <rFont val="Calibri"/>
        <family val="2"/>
      </rPr>
      <t>i</t>
    </r>
    <r>
      <rPr>
        <sz val="11"/>
        <color theme="1"/>
        <rFont val="Calibri"/>
        <family val="2"/>
      </rPr>
      <t>/(1 - f</t>
    </r>
    <r>
      <rPr>
        <vertAlign val="subscript"/>
        <sz val="11"/>
        <color theme="1"/>
        <rFont val="Calibri"/>
        <family val="2"/>
      </rPr>
      <t>i</t>
    </r>
    <r>
      <rPr>
        <sz val="11"/>
        <color theme="1"/>
        <rFont val="Calibri"/>
        <family val="2"/>
      </rPr>
      <t>)) · (N</t>
    </r>
    <r>
      <rPr>
        <vertAlign val="subscript"/>
        <sz val="11"/>
        <color theme="1"/>
        <rFont val="Calibri"/>
        <family val="2"/>
      </rPr>
      <t xml:space="preserve">de </t>
    </r>
    <r>
      <rPr>
        <sz val="11"/>
        <color theme="1"/>
        <rFont val="Calibri"/>
        <family val="2"/>
      </rPr>
      <t>+ N</t>
    </r>
    <r>
      <rPr>
        <vertAlign val="subscript"/>
        <sz val="11"/>
        <color theme="1"/>
        <rFont val="Calibri"/>
        <family val="2"/>
      </rPr>
      <t>le</t>
    </r>
    <r>
      <rPr>
        <sz val="11"/>
        <color theme="1"/>
        <rFont val="Calibri"/>
        <family val="2"/>
      </rPr>
      <t>)</t>
    </r>
  </si>
  <si>
    <r>
      <t>N</t>
    </r>
    <r>
      <rPr>
        <vertAlign val="subscript"/>
        <sz val="11"/>
        <color theme="1"/>
        <rFont val="Calibri"/>
        <family val="2"/>
      </rPr>
      <t>de</t>
    </r>
    <r>
      <rPr>
        <sz val="11"/>
        <color theme="1"/>
        <rFont val="Calibri"/>
        <family val="2"/>
      </rPr>
      <t xml:space="preserve"> = N</t>
    </r>
    <r>
      <rPr>
        <vertAlign val="subscript"/>
        <sz val="11"/>
        <color theme="1"/>
        <rFont val="Calibri"/>
        <family val="2"/>
      </rPr>
      <t>le</t>
    </r>
    <r>
      <rPr>
        <sz val="11"/>
        <color theme="1"/>
        <rFont val="Calibri"/>
        <family val="2"/>
      </rPr>
      <t xml:space="preserve"> · f</t>
    </r>
    <r>
      <rPr>
        <vertAlign val="subscript"/>
        <sz val="11"/>
        <color theme="1"/>
        <rFont val="Calibri"/>
        <family val="2"/>
      </rPr>
      <t>de</t>
    </r>
    <r>
      <rPr>
        <sz val="11"/>
        <color theme="1"/>
        <rFont val="Calibri"/>
        <family val="2"/>
      </rPr>
      <t>/(1 - f</t>
    </r>
    <r>
      <rPr>
        <vertAlign val="subscript"/>
        <sz val="11"/>
        <color theme="1"/>
        <rFont val="Calibri"/>
        <family val="2"/>
      </rPr>
      <t>de</t>
    </r>
    <r>
      <rPr>
        <sz val="11"/>
        <color theme="1"/>
        <rFont val="Calibri"/>
        <family val="2"/>
      </rPr>
      <t>)</t>
    </r>
  </si>
  <si>
    <r>
      <t>N</t>
    </r>
    <r>
      <rPr>
        <vertAlign val="subscript"/>
        <sz val="11"/>
        <color theme="1"/>
        <rFont val="Calibri"/>
        <family val="2"/>
        <scheme val="minor"/>
      </rPr>
      <t>crit</t>
    </r>
    <r>
      <rPr>
        <sz val="11"/>
        <color theme="1"/>
        <rFont val="Calibri"/>
        <family val="2"/>
        <scheme val="minor"/>
      </rPr>
      <t xml:space="preserve"> = min (N</t>
    </r>
    <r>
      <rPr>
        <vertAlign val="subscript"/>
        <sz val="11"/>
        <color theme="1"/>
        <rFont val="Calibri"/>
        <family val="2"/>
        <scheme val="minor"/>
      </rPr>
      <t>cirt(plant);</t>
    </r>
    <r>
      <rPr>
        <sz val="11"/>
        <color theme="1"/>
        <rFont val="Calibri"/>
        <family val="2"/>
        <scheme val="minor"/>
      </rPr>
      <t>N</t>
    </r>
    <r>
      <rPr>
        <vertAlign val="subscript"/>
        <sz val="11"/>
        <color theme="1"/>
        <rFont val="Calibri"/>
        <family val="2"/>
        <scheme val="minor"/>
      </rPr>
      <t>crit(nut)</t>
    </r>
    <r>
      <rPr>
        <sz val="11"/>
        <color theme="1"/>
        <rFont val="Calibri"/>
        <family val="2"/>
        <scheme val="minor"/>
      </rPr>
      <t>)</t>
    </r>
  </si>
  <si>
    <r>
      <t>t TS ha</t>
    </r>
    <r>
      <rPr>
        <vertAlign val="superscript"/>
        <sz val="11"/>
        <color theme="1"/>
        <rFont val="Calibri"/>
        <family val="2"/>
        <scheme val="minor"/>
      </rPr>
      <t>-1</t>
    </r>
    <r>
      <rPr>
        <sz val="11"/>
        <color theme="1"/>
        <rFont val="Calibri"/>
        <family val="2"/>
        <scheme val="minor"/>
      </rPr>
      <t xml:space="preserve"> a</t>
    </r>
    <r>
      <rPr>
        <vertAlign val="superscript"/>
        <sz val="11"/>
        <color theme="1"/>
        <rFont val="Calibri"/>
        <family val="2"/>
        <scheme val="minor"/>
      </rPr>
      <t>-1</t>
    </r>
  </si>
  <si>
    <r>
      <t>mg l</t>
    </r>
    <r>
      <rPr>
        <vertAlign val="superscript"/>
        <sz val="11"/>
        <color theme="1"/>
        <rFont val="Calibri"/>
        <family val="2"/>
        <scheme val="minor"/>
      </rPr>
      <t>-1</t>
    </r>
  </si>
  <si>
    <t>Klassen</t>
  </si>
  <si>
    <r>
      <t>CN</t>
    </r>
    <r>
      <rPr>
        <vertAlign val="subscript"/>
        <sz val="11"/>
        <color indexed="8"/>
        <rFont val="Calibri"/>
        <family val="2"/>
      </rPr>
      <t xml:space="preserve">crit(plant) </t>
    </r>
  </si>
  <si>
    <r>
      <t>CN</t>
    </r>
    <r>
      <rPr>
        <vertAlign val="subscript"/>
        <sz val="11"/>
        <color theme="1"/>
        <rFont val="Calibri"/>
        <family val="2"/>
        <scheme val="minor"/>
      </rPr>
      <t>max(soil)</t>
    </r>
  </si>
  <si>
    <r>
      <t>CN</t>
    </r>
    <r>
      <rPr>
        <vertAlign val="subscript"/>
        <sz val="11"/>
        <color theme="1"/>
        <rFont val="Calibri"/>
        <family val="2"/>
        <scheme val="minor"/>
      </rPr>
      <t>min(soil)</t>
    </r>
  </si>
  <si>
    <r>
      <t>f</t>
    </r>
    <r>
      <rPr>
        <vertAlign val="subscript"/>
        <sz val="11"/>
        <color indexed="8"/>
        <rFont val="Calibri"/>
        <family val="2"/>
      </rPr>
      <t>i</t>
    </r>
    <r>
      <rPr>
        <sz val="11"/>
        <color indexed="8"/>
        <rFont val="Calibri"/>
        <family val="2"/>
      </rPr>
      <t xml:space="preserve"> =(CN</t>
    </r>
    <r>
      <rPr>
        <vertAlign val="subscript"/>
        <sz val="11"/>
        <color indexed="8"/>
        <rFont val="Calibri"/>
        <family val="2"/>
      </rPr>
      <t>crit(plant)</t>
    </r>
    <r>
      <rPr>
        <sz val="11"/>
        <color indexed="8"/>
        <rFont val="Calibri"/>
        <family val="2"/>
      </rPr>
      <t xml:space="preserve"> - CN</t>
    </r>
    <r>
      <rPr>
        <vertAlign val="subscript"/>
        <sz val="11"/>
        <color indexed="8"/>
        <rFont val="Calibri"/>
        <family val="2"/>
      </rPr>
      <t>min(soil )</t>
    </r>
    <r>
      <rPr>
        <sz val="11"/>
        <color indexed="8"/>
        <rFont val="Calibri"/>
        <family val="2"/>
      </rPr>
      <t>/(CN</t>
    </r>
    <r>
      <rPr>
        <vertAlign val="subscript"/>
        <sz val="11"/>
        <color indexed="8"/>
        <rFont val="Calibri"/>
        <family val="2"/>
      </rPr>
      <t>max(soil)</t>
    </r>
    <r>
      <rPr>
        <sz val="11"/>
        <color indexed="8"/>
        <rFont val="Calibri"/>
        <family val="2"/>
      </rPr>
      <t xml:space="preserve"> - CN</t>
    </r>
    <r>
      <rPr>
        <vertAlign val="subscript"/>
        <sz val="11"/>
        <color indexed="8"/>
        <rFont val="Calibri"/>
        <family val="2"/>
      </rPr>
      <t>min(soil)</t>
    </r>
    <r>
      <rPr>
        <sz val="11"/>
        <color indexed="8"/>
        <rFont val="Calibri"/>
        <family val="2"/>
      </rPr>
      <t>)</t>
    </r>
  </si>
  <si>
    <r>
      <t>CN</t>
    </r>
    <r>
      <rPr>
        <vertAlign val="subscript"/>
        <sz val="11"/>
        <color theme="1"/>
        <rFont val="Calibri"/>
        <family val="2"/>
        <scheme val="minor"/>
      </rPr>
      <t>crit(plant)</t>
    </r>
  </si>
  <si>
    <r>
      <t>f</t>
    </r>
    <r>
      <rPr>
        <vertAlign val="subscript"/>
        <sz val="10"/>
        <color theme="1"/>
        <rFont val="Calibri"/>
        <family val="2"/>
      </rPr>
      <t>i</t>
    </r>
    <r>
      <rPr>
        <sz val="10"/>
        <color theme="1"/>
        <rFont val="Calibri"/>
        <family val="2"/>
      </rPr>
      <t xml:space="preserve"> =(CN</t>
    </r>
    <r>
      <rPr>
        <vertAlign val="subscript"/>
        <sz val="10"/>
        <color theme="1"/>
        <rFont val="Calibri"/>
        <family val="2"/>
      </rPr>
      <t>crit(plant)</t>
    </r>
    <r>
      <rPr>
        <sz val="10"/>
        <color theme="1"/>
        <rFont val="Calibri"/>
        <family val="2"/>
      </rPr>
      <t xml:space="preserve"> - CN</t>
    </r>
    <r>
      <rPr>
        <vertAlign val="subscript"/>
        <sz val="10"/>
        <color theme="1"/>
        <rFont val="Calibri"/>
        <family val="2"/>
      </rPr>
      <t>min(soil)</t>
    </r>
    <r>
      <rPr>
        <sz val="10"/>
        <color theme="1"/>
        <rFont val="Calibri"/>
        <family val="2"/>
      </rPr>
      <t>)/(CN</t>
    </r>
    <r>
      <rPr>
        <vertAlign val="subscript"/>
        <sz val="10"/>
        <color theme="1"/>
        <rFont val="Calibri"/>
        <family val="2"/>
      </rPr>
      <t>max(soil)</t>
    </r>
    <r>
      <rPr>
        <sz val="10"/>
        <color theme="1"/>
        <rFont val="Calibri"/>
        <family val="2"/>
      </rPr>
      <t xml:space="preserve"> - CN</t>
    </r>
    <r>
      <rPr>
        <vertAlign val="subscript"/>
        <sz val="10"/>
        <color theme="1"/>
        <rFont val="Calibri"/>
        <family val="2"/>
      </rPr>
      <t>min(soil)</t>
    </r>
    <r>
      <rPr>
        <sz val="10"/>
        <color theme="1"/>
        <rFont val="Calibri"/>
        <family val="2"/>
      </rPr>
      <t>)</t>
    </r>
  </si>
  <si>
    <r>
      <t>CN</t>
    </r>
    <r>
      <rPr>
        <b/>
        <vertAlign val="subscript"/>
        <sz val="10"/>
        <color theme="1"/>
        <rFont val="Calibri"/>
        <family val="2"/>
        <scheme val="minor"/>
      </rPr>
      <t>crit(plant)</t>
    </r>
  </si>
  <si>
    <r>
      <t>CN</t>
    </r>
    <r>
      <rPr>
        <b/>
        <vertAlign val="subscript"/>
        <sz val="8"/>
        <color theme="1"/>
        <rFont val="Arial"/>
        <family val="2"/>
      </rPr>
      <t>min(soil)</t>
    </r>
  </si>
  <si>
    <r>
      <t>CN</t>
    </r>
    <r>
      <rPr>
        <b/>
        <vertAlign val="subscript"/>
        <sz val="8"/>
        <color theme="1"/>
        <rFont val="Arial"/>
        <family val="2"/>
      </rPr>
      <t>max(soil)</t>
    </r>
  </si>
  <si>
    <r>
      <t>CN</t>
    </r>
    <r>
      <rPr>
        <vertAlign val="subscript"/>
        <sz val="10"/>
        <color theme="1"/>
        <rFont val="Arial"/>
        <family val="2"/>
      </rPr>
      <t>max(soil)</t>
    </r>
  </si>
  <si>
    <r>
      <t>CN</t>
    </r>
    <r>
      <rPr>
        <vertAlign val="subscript"/>
        <sz val="10"/>
        <color theme="1"/>
        <rFont val="Arial"/>
        <family val="2"/>
      </rPr>
      <t>min(soil)</t>
    </r>
  </si>
  <si>
    <r>
      <t>CN</t>
    </r>
    <r>
      <rPr>
        <b/>
        <vertAlign val="subscript"/>
        <sz val="11"/>
        <rFont val="Calibri"/>
        <family val="2"/>
      </rPr>
      <t>crit(plant)</t>
    </r>
  </si>
  <si>
    <r>
      <t>CN</t>
    </r>
    <r>
      <rPr>
        <b/>
        <vertAlign val="subscript"/>
        <sz val="11"/>
        <rFont val="Calibri"/>
        <family val="2"/>
      </rPr>
      <t>min(soil)</t>
    </r>
  </si>
  <si>
    <r>
      <t>CN</t>
    </r>
    <r>
      <rPr>
        <b/>
        <vertAlign val="subscript"/>
        <sz val="11"/>
        <rFont val="Calibri"/>
        <family val="2"/>
      </rPr>
      <t>max(soil)</t>
    </r>
  </si>
  <si>
    <t>pflanzenabhängiger Critical Limit C/N</t>
  </si>
  <si>
    <r>
      <t>BcN</t>
    </r>
    <r>
      <rPr>
        <vertAlign val="subscript"/>
        <sz val="11"/>
        <color theme="1"/>
        <rFont val="Calibri"/>
        <family val="2"/>
        <scheme val="minor"/>
      </rPr>
      <t>crit</t>
    </r>
    <r>
      <rPr>
        <sz val="11"/>
        <color theme="1"/>
        <rFont val="Calibri"/>
        <family val="2"/>
        <scheme val="minor"/>
      </rPr>
      <t xml:space="preserve"> </t>
    </r>
  </si>
  <si>
    <r>
      <t>BcN</t>
    </r>
    <r>
      <rPr>
        <vertAlign val="subscript"/>
        <sz val="11"/>
        <rFont val="Calibri"/>
        <family val="2"/>
        <scheme val="minor"/>
      </rPr>
      <t>crit</t>
    </r>
  </si>
  <si>
    <r>
      <t>N</t>
    </r>
    <r>
      <rPr>
        <vertAlign val="subscript"/>
        <sz val="11"/>
        <rFont val="Calibri"/>
        <family val="2"/>
        <scheme val="minor"/>
      </rPr>
      <t xml:space="preserve">crit(nut) </t>
    </r>
    <r>
      <rPr>
        <sz val="11"/>
        <rFont val="Calibri"/>
        <family val="2"/>
        <scheme val="minor"/>
      </rPr>
      <t>= 14 (Bc/BcN</t>
    </r>
    <r>
      <rPr>
        <vertAlign val="subscript"/>
        <sz val="11"/>
        <rFont val="Calibri"/>
        <family val="2"/>
        <scheme val="minor"/>
      </rPr>
      <t xml:space="preserve">crit </t>
    </r>
    <r>
      <rPr>
        <sz val="11"/>
        <rFont val="Calibri"/>
        <family val="2"/>
      </rPr>
      <t xml:space="preserve">· </t>
    </r>
    <r>
      <rPr>
        <sz val="12"/>
        <rFont val="Calibri"/>
        <family val="2"/>
      </rPr>
      <t>θ</t>
    </r>
    <r>
      <rPr>
        <sz val="11"/>
        <rFont val="Calibri"/>
        <family val="2"/>
        <scheme val="minor"/>
      </rPr>
      <t>)</t>
    </r>
  </si>
  <si>
    <r>
      <t>Summe BcN</t>
    </r>
    <r>
      <rPr>
        <b/>
        <vertAlign val="subscript"/>
        <sz val="10"/>
        <color theme="1"/>
        <rFont val="Arial"/>
        <family val="2"/>
      </rPr>
      <t>crit</t>
    </r>
  </si>
  <si>
    <r>
      <t>BcN</t>
    </r>
    <r>
      <rPr>
        <b/>
        <vertAlign val="subscript"/>
        <sz val="10"/>
        <color theme="1"/>
        <rFont val="Calibri"/>
        <family val="2"/>
        <scheme val="minor"/>
      </rPr>
      <t>crit</t>
    </r>
  </si>
  <si>
    <r>
      <t>BcAl</t>
    </r>
    <r>
      <rPr>
        <b/>
        <vertAlign val="subscript"/>
        <sz val="10"/>
        <color theme="1"/>
        <rFont val="Calibri"/>
        <family val="2"/>
        <scheme val="minor"/>
      </rPr>
      <t>crit</t>
    </r>
  </si>
  <si>
    <r>
      <t>BcN</t>
    </r>
    <r>
      <rPr>
        <b/>
        <vertAlign val="subscript"/>
        <sz val="11"/>
        <rFont val="Calibri"/>
        <family val="2"/>
      </rPr>
      <t>crit</t>
    </r>
  </si>
  <si>
    <r>
      <t>BcAl</t>
    </r>
    <r>
      <rPr>
        <b/>
        <vertAlign val="subscript"/>
        <sz val="11"/>
        <rFont val="Calibri"/>
        <family val="2"/>
      </rPr>
      <t>crit</t>
    </r>
  </si>
  <si>
    <t>Annahme</t>
  </si>
  <si>
    <r>
      <t>EP</t>
    </r>
    <r>
      <rPr>
        <vertAlign val="subscript"/>
        <sz val="11"/>
        <color theme="1"/>
        <rFont val="Calibri"/>
        <family val="2"/>
        <scheme val="minor"/>
      </rPr>
      <t>soil</t>
    </r>
  </si>
  <si>
    <r>
      <t>E = E</t>
    </r>
    <r>
      <rPr>
        <vertAlign val="subscript"/>
        <sz val="11"/>
        <color theme="1"/>
        <rFont val="Calibri"/>
        <family val="2"/>
        <scheme val="minor"/>
      </rPr>
      <t>min</t>
    </r>
    <r>
      <rPr>
        <sz val="11"/>
        <color theme="1"/>
        <rFont val="Calibri"/>
        <family val="2"/>
        <scheme val="minor"/>
      </rPr>
      <t xml:space="preserve"> + (E</t>
    </r>
    <r>
      <rPr>
        <vertAlign val="subscript"/>
        <sz val="11"/>
        <color theme="1"/>
        <rFont val="Calibri"/>
        <family val="2"/>
        <scheme val="minor"/>
      </rPr>
      <t>max</t>
    </r>
    <r>
      <rPr>
        <sz val="11"/>
        <color theme="1"/>
        <rFont val="Calibri"/>
        <family val="2"/>
        <scheme val="minor"/>
      </rPr>
      <t xml:space="preserve"> - E</t>
    </r>
    <r>
      <rPr>
        <vertAlign val="subscript"/>
        <sz val="11"/>
        <color theme="1"/>
        <rFont val="Calibri"/>
        <family val="2"/>
        <scheme val="minor"/>
      </rPr>
      <t>min</t>
    </r>
    <r>
      <rPr>
        <sz val="11"/>
        <color theme="1"/>
        <rFont val="Calibri"/>
        <family val="2"/>
        <scheme val="minor"/>
      </rPr>
      <t>)/4) · (EP</t>
    </r>
    <r>
      <rPr>
        <vertAlign val="subscript"/>
        <sz val="11"/>
        <color theme="1"/>
        <rFont val="Calibri"/>
        <family val="2"/>
        <scheme val="minor"/>
      </rPr>
      <t>soil</t>
    </r>
    <r>
      <rPr>
        <sz val="11"/>
        <color theme="1"/>
        <rFont val="Calibri"/>
        <family val="2"/>
        <scheme val="minor"/>
      </rPr>
      <t xml:space="preserve"> - 1)</t>
    </r>
  </si>
  <si>
    <r>
      <t>E = E</t>
    </r>
    <r>
      <rPr>
        <vertAlign val="subscript"/>
        <sz val="10"/>
        <color theme="1"/>
        <rFont val="Calibri"/>
        <family val="2"/>
      </rPr>
      <t>min</t>
    </r>
    <r>
      <rPr>
        <sz val="10"/>
        <color theme="1"/>
        <rFont val="Calibri"/>
        <family val="2"/>
      </rPr>
      <t xml:space="preserve"> + ((E</t>
    </r>
    <r>
      <rPr>
        <vertAlign val="subscript"/>
        <sz val="10"/>
        <color theme="1"/>
        <rFont val="Calibri"/>
        <family val="2"/>
      </rPr>
      <t>max</t>
    </r>
    <r>
      <rPr>
        <sz val="10"/>
        <color theme="1"/>
        <rFont val="Calibri"/>
        <family val="2"/>
      </rPr>
      <t xml:space="preserve"> - E</t>
    </r>
    <r>
      <rPr>
        <vertAlign val="subscript"/>
        <sz val="10"/>
        <color theme="1"/>
        <rFont val="Calibri"/>
        <family val="2"/>
      </rPr>
      <t>min</t>
    </r>
    <r>
      <rPr>
        <sz val="10"/>
        <color theme="1"/>
        <rFont val="Calibri"/>
        <family val="2"/>
      </rPr>
      <t>)/4)) · (EP</t>
    </r>
    <r>
      <rPr>
        <vertAlign val="subscript"/>
        <sz val="10"/>
        <color theme="1"/>
        <rFont val="Calibri"/>
        <family val="2"/>
      </rPr>
      <t>soil</t>
    </r>
    <r>
      <rPr>
        <sz val="10"/>
        <color theme="1"/>
        <rFont val="Calibri"/>
        <family val="2"/>
      </rPr>
      <t xml:space="preserve"> - 1))</t>
    </r>
  </si>
  <si>
    <r>
      <t>Ertragspotential EP</t>
    </r>
    <r>
      <rPr>
        <b/>
        <vertAlign val="subscript"/>
        <sz val="10"/>
        <color theme="1"/>
        <rFont val="Calibri"/>
        <family val="2"/>
        <scheme val="minor"/>
      </rPr>
      <t>soil</t>
    </r>
  </si>
  <si>
    <r>
      <t>Blatt 1-01: Bodentypspezifische Ertragspotenziale EP</t>
    </r>
    <r>
      <rPr>
        <vertAlign val="subscript"/>
        <sz val="10"/>
        <color theme="1"/>
        <rFont val="Calibri"/>
        <family val="2"/>
        <scheme val="minor"/>
      </rPr>
      <t>soil</t>
    </r>
    <r>
      <rPr>
        <sz val="10"/>
        <color theme="1"/>
        <rFont val="Calibri"/>
        <family val="2"/>
        <scheme val="minor"/>
      </rPr>
      <t xml:space="preserve"> (Relativwert zwischen 1 (sehr geringes Ertragspotenzial) und 5 (sehr hohes Ertragspotenzial)) (BMVBS 2013: Tab 45)</t>
    </r>
  </si>
  <si>
    <r>
      <t>Bc</t>
    </r>
    <r>
      <rPr>
        <vertAlign val="subscript"/>
        <sz val="11"/>
        <color theme="1"/>
        <rFont val="Calibri"/>
        <family val="2"/>
        <scheme val="minor"/>
      </rPr>
      <t>soil(c)</t>
    </r>
  </si>
  <si>
    <r>
      <t>Bc</t>
    </r>
    <r>
      <rPr>
        <vertAlign val="subscript"/>
        <sz val="11"/>
        <color theme="1"/>
        <rFont val="Calibri"/>
        <family val="2"/>
        <scheme val="minor"/>
      </rPr>
      <t>dep(n)</t>
    </r>
  </si>
  <si>
    <r>
      <t>Bc</t>
    </r>
    <r>
      <rPr>
        <vertAlign val="subscript"/>
        <sz val="11"/>
        <color theme="1"/>
        <rFont val="Calibri"/>
        <family val="2"/>
        <scheme val="minor"/>
      </rPr>
      <t>soil(w)</t>
    </r>
  </si>
  <si>
    <r>
      <t>Bc</t>
    </r>
    <r>
      <rPr>
        <vertAlign val="subscript"/>
        <sz val="11"/>
        <rFont val="Calibri"/>
        <family val="2"/>
        <scheme val="minor"/>
      </rPr>
      <t>dep(n)</t>
    </r>
  </si>
  <si>
    <r>
      <t>Bc</t>
    </r>
    <r>
      <rPr>
        <vertAlign val="subscript"/>
        <sz val="11"/>
        <rFont val="Calibri"/>
        <family val="2"/>
        <scheme val="minor"/>
      </rPr>
      <t>soil(w)</t>
    </r>
  </si>
  <si>
    <r>
      <t>Bc</t>
    </r>
    <r>
      <rPr>
        <vertAlign val="subscript"/>
        <sz val="11"/>
        <rFont val="Calibri"/>
        <family val="2"/>
        <scheme val="minor"/>
      </rPr>
      <t>soil(c)</t>
    </r>
  </si>
  <si>
    <r>
      <t>Blatt 2-03: Ermittlung von N</t>
    </r>
    <r>
      <rPr>
        <vertAlign val="subscript"/>
        <sz val="11"/>
        <color theme="1"/>
        <rFont val="Arial"/>
        <family val="2"/>
      </rPr>
      <t>crit(nut)</t>
    </r>
    <r>
      <rPr>
        <sz val="11"/>
        <color theme="1"/>
        <rFont val="Arial"/>
        <family val="2"/>
      </rPr>
      <t xml:space="preserve"> - Test auf Nährstoffgleichgewicht (BMVBS 2013, verändert)</t>
    </r>
  </si>
  <si>
    <t>Blatt 1-04 / 1-05</t>
  </si>
  <si>
    <r>
      <t>Bc</t>
    </r>
    <r>
      <rPr>
        <b/>
        <vertAlign val="subscript"/>
        <sz val="11"/>
        <color theme="1"/>
        <rFont val="Calibri"/>
        <family val="2"/>
        <scheme val="minor"/>
      </rPr>
      <t>dep(n)</t>
    </r>
  </si>
  <si>
    <r>
      <t>Freisetzungsrate basischer Kationen Ca+K+Mg durch Verwitterung Bc</t>
    </r>
    <r>
      <rPr>
        <vertAlign val="subscript"/>
        <sz val="11"/>
        <color theme="1"/>
        <rFont val="Calibri"/>
        <family val="2"/>
        <scheme val="minor"/>
      </rPr>
      <t>soil(w)</t>
    </r>
    <r>
      <rPr>
        <sz val="11"/>
        <color theme="1"/>
        <rFont val="Calibri"/>
        <family val="2"/>
        <scheme val="minor"/>
      </rPr>
      <t xml:space="preserve"> [eq N ha</t>
    </r>
    <r>
      <rPr>
        <vertAlign val="superscript"/>
        <sz val="11"/>
        <color theme="1"/>
        <rFont val="Calibri"/>
        <family val="2"/>
        <scheme val="minor"/>
      </rPr>
      <t>-1</t>
    </r>
    <r>
      <rPr>
        <sz val="11"/>
        <color theme="1"/>
        <rFont val="Calibri"/>
        <family val="2"/>
        <scheme val="minor"/>
      </rPr>
      <t xml:space="preserve"> a</t>
    </r>
    <r>
      <rPr>
        <vertAlign val="superscript"/>
        <sz val="11"/>
        <color theme="1"/>
        <rFont val="Calibri"/>
        <family val="2"/>
        <scheme val="minor"/>
      </rPr>
      <t>-1</t>
    </r>
    <r>
      <rPr>
        <sz val="11"/>
        <color theme="1"/>
        <rFont val="Calibri"/>
        <family val="2"/>
        <scheme val="minor"/>
      </rPr>
      <t>]</t>
    </r>
  </si>
  <si>
    <r>
      <t>Bc</t>
    </r>
    <r>
      <rPr>
        <b/>
        <vertAlign val="subscript"/>
        <sz val="8"/>
        <color theme="1"/>
        <rFont val="Arial"/>
        <family val="2"/>
      </rPr>
      <t>soil(w)</t>
    </r>
  </si>
  <si>
    <r>
      <t>Bc</t>
    </r>
    <r>
      <rPr>
        <b/>
        <vertAlign val="subscript"/>
        <sz val="11"/>
        <rFont val="Calibri"/>
        <family val="2"/>
      </rPr>
      <t>soil(w)</t>
    </r>
  </si>
  <si>
    <t>bodenabhängiges Ertragspotential</t>
  </si>
  <si>
    <r>
      <t>N</t>
    </r>
    <r>
      <rPr>
        <vertAlign val="subscript"/>
        <sz val="11"/>
        <color indexed="8"/>
        <rFont val="Calibri"/>
        <family val="2"/>
      </rPr>
      <t>plant(c)</t>
    </r>
  </si>
  <si>
    <r>
      <t>N</t>
    </r>
    <r>
      <rPr>
        <vertAlign val="subscript"/>
        <sz val="11"/>
        <color theme="1"/>
        <rFont val="Calibri"/>
        <family val="2"/>
      </rPr>
      <t>plant(c)</t>
    </r>
  </si>
  <si>
    <r>
      <t>Nd</t>
    </r>
    <r>
      <rPr>
        <vertAlign val="subscript"/>
        <sz val="11"/>
        <color indexed="8"/>
        <rFont val="Calibri"/>
        <family val="2"/>
      </rPr>
      <t>j</t>
    </r>
  </si>
  <si>
    <r>
      <t>Nd</t>
    </r>
    <r>
      <rPr>
        <vertAlign val="subscript"/>
        <sz val="11"/>
        <color theme="1"/>
        <rFont val="Calibri"/>
        <family val="2"/>
      </rPr>
      <t>j</t>
    </r>
  </si>
  <si>
    <r>
      <t>PS = Nd</t>
    </r>
    <r>
      <rPr>
        <vertAlign val="subscript"/>
        <sz val="11"/>
        <color theme="1"/>
        <rFont val="Calibri"/>
        <family val="2"/>
      </rPr>
      <t>j</t>
    </r>
    <r>
      <rPr>
        <sz val="11"/>
        <color theme="1"/>
        <rFont val="Calibri"/>
        <family val="2"/>
      </rPr>
      <t xml:space="preserve"> · V</t>
    </r>
  </si>
  <si>
    <r>
      <t>Bc</t>
    </r>
    <r>
      <rPr>
        <vertAlign val="subscript"/>
        <sz val="11"/>
        <color theme="1"/>
        <rFont val="Calibri"/>
        <family val="2"/>
      </rPr>
      <t>plant(c)</t>
    </r>
  </si>
  <si>
    <r>
      <t>Bc</t>
    </r>
    <r>
      <rPr>
        <b/>
        <vertAlign val="subscript"/>
        <sz val="10"/>
        <color theme="1"/>
        <rFont val="Calibri"/>
        <family val="2"/>
        <scheme val="minor"/>
      </rPr>
      <t>plant(c)</t>
    </r>
  </si>
  <si>
    <r>
      <t>pH</t>
    </r>
    <r>
      <rPr>
        <b/>
        <vertAlign val="subscript"/>
        <sz val="8"/>
        <color theme="1"/>
        <rFont val="Arial"/>
        <family val="2"/>
      </rPr>
      <t>crit</t>
    </r>
  </si>
  <si>
    <r>
      <t>pH</t>
    </r>
    <r>
      <rPr>
        <b/>
        <vertAlign val="subscript"/>
        <sz val="11"/>
        <rFont val="Calibri"/>
        <family val="2"/>
      </rPr>
      <t>crit</t>
    </r>
  </si>
  <si>
    <r>
      <t>Bc</t>
    </r>
    <r>
      <rPr>
        <vertAlign val="subscript"/>
        <sz val="11"/>
        <color theme="1"/>
        <rFont val="Calibri"/>
        <family val="2"/>
        <scheme val="minor"/>
      </rPr>
      <t xml:space="preserve">soil(p) </t>
    </r>
  </si>
  <si>
    <t>Mindestvorat an pflanzenverfügbaren basischen Kationen  (Ca+Mg+K)  in der Haupt-Wurzelzone</t>
  </si>
  <si>
    <r>
      <t>Bc</t>
    </r>
    <r>
      <rPr>
        <vertAlign val="subscript"/>
        <sz val="11"/>
        <color theme="1"/>
        <rFont val="Calibri"/>
        <family val="2"/>
        <scheme val="minor"/>
      </rPr>
      <t>soil(p)</t>
    </r>
  </si>
  <si>
    <r>
      <t>N</t>
    </r>
    <r>
      <rPr>
        <b/>
        <vertAlign val="subscript"/>
        <sz val="11"/>
        <color theme="1"/>
        <rFont val="Calibri"/>
        <family val="2"/>
      </rPr>
      <t>ue</t>
    </r>
  </si>
  <si>
    <r>
      <t>N</t>
    </r>
    <r>
      <rPr>
        <vertAlign val="subscript"/>
        <sz val="11"/>
        <color theme="1"/>
        <rFont val="Calibri"/>
        <family val="2"/>
        <scheme val="minor"/>
      </rPr>
      <t>ue</t>
    </r>
  </si>
  <si>
    <r>
      <t>CL = N</t>
    </r>
    <r>
      <rPr>
        <vertAlign val="subscript"/>
        <sz val="11"/>
        <color theme="1"/>
        <rFont val="Calibri"/>
        <family val="2"/>
        <scheme val="minor"/>
      </rPr>
      <t>ue</t>
    </r>
    <r>
      <rPr>
        <sz val="11"/>
        <color theme="1"/>
        <rFont val="Calibri"/>
        <family val="2"/>
        <scheme val="minor"/>
      </rPr>
      <t xml:space="preserve"> + N</t>
    </r>
    <r>
      <rPr>
        <vertAlign val="subscript"/>
        <sz val="11"/>
        <color theme="1"/>
        <rFont val="Calibri"/>
        <family val="2"/>
        <scheme val="minor"/>
      </rPr>
      <t>i</t>
    </r>
    <r>
      <rPr>
        <sz val="11"/>
        <color theme="1"/>
        <rFont val="Calibri"/>
        <family val="2"/>
        <scheme val="minor"/>
      </rPr>
      <t xml:space="preserve"> + N</t>
    </r>
    <r>
      <rPr>
        <vertAlign val="subscript"/>
        <sz val="11"/>
        <color theme="1"/>
        <rFont val="Calibri"/>
        <family val="2"/>
        <scheme val="minor"/>
      </rPr>
      <t>le</t>
    </r>
    <r>
      <rPr>
        <sz val="11"/>
        <color theme="1"/>
        <rFont val="Calibri"/>
        <family val="2"/>
        <scheme val="minor"/>
      </rPr>
      <t xml:space="preserve"> + N</t>
    </r>
    <r>
      <rPr>
        <vertAlign val="subscript"/>
        <sz val="11"/>
        <color theme="1"/>
        <rFont val="Calibri"/>
        <family val="2"/>
        <scheme val="minor"/>
      </rPr>
      <t>de</t>
    </r>
  </si>
  <si>
    <r>
      <t>CL = N</t>
    </r>
    <r>
      <rPr>
        <vertAlign val="subscript"/>
        <sz val="11"/>
        <color theme="1"/>
        <rFont val="Calibri"/>
        <family val="2"/>
        <scheme val="minor"/>
      </rPr>
      <t xml:space="preserve">ue </t>
    </r>
    <r>
      <rPr>
        <sz val="11"/>
        <color theme="1"/>
        <rFont val="Calibri"/>
        <family val="2"/>
        <scheme val="minor"/>
      </rPr>
      <t>+ N</t>
    </r>
    <r>
      <rPr>
        <vertAlign val="subscript"/>
        <sz val="11"/>
        <color theme="1"/>
        <rFont val="Calibri"/>
        <family val="2"/>
        <scheme val="minor"/>
      </rPr>
      <t xml:space="preserve">i(t) </t>
    </r>
    <r>
      <rPr>
        <sz val="11"/>
        <color theme="1"/>
        <rFont val="Calibri"/>
        <family val="2"/>
        <scheme val="minor"/>
      </rPr>
      <t>+ N</t>
    </r>
    <r>
      <rPr>
        <vertAlign val="subscript"/>
        <sz val="11"/>
        <color theme="1"/>
        <rFont val="Calibri"/>
        <family val="2"/>
        <scheme val="minor"/>
      </rPr>
      <t>le</t>
    </r>
    <r>
      <rPr>
        <sz val="11"/>
        <color theme="1"/>
        <rFont val="Calibri"/>
        <family val="2"/>
        <scheme val="minor"/>
      </rPr>
      <t>/((1-f</t>
    </r>
    <r>
      <rPr>
        <vertAlign val="subscript"/>
        <sz val="11"/>
        <color theme="1"/>
        <rFont val="Calibri"/>
        <family val="2"/>
        <scheme val="minor"/>
      </rPr>
      <t>i</t>
    </r>
    <r>
      <rPr>
        <sz val="11"/>
        <color theme="1"/>
        <rFont val="Calibri"/>
        <family val="2"/>
        <scheme val="minor"/>
      </rPr>
      <t>) · (1-f</t>
    </r>
    <r>
      <rPr>
        <vertAlign val="subscript"/>
        <sz val="11"/>
        <color theme="1"/>
        <rFont val="Calibri"/>
        <family val="2"/>
        <scheme val="minor"/>
      </rPr>
      <t>de</t>
    </r>
    <r>
      <rPr>
        <sz val="11"/>
        <color theme="1"/>
        <rFont val="Calibri"/>
        <family val="2"/>
        <scheme val="minor"/>
      </rPr>
      <t>))</t>
    </r>
  </si>
  <si>
    <r>
      <t>N</t>
    </r>
    <r>
      <rPr>
        <vertAlign val="subscript"/>
        <sz val="11"/>
        <color indexed="8"/>
        <rFont val="Calibri"/>
        <family val="2"/>
      </rPr>
      <t>ue</t>
    </r>
    <r>
      <rPr>
        <sz val="11"/>
        <color theme="1"/>
        <rFont val="Calibri"/>
        <family val="2"/>
        <scheme val="minor"/>
      </rPr>
      <t xml:space="preserve"> (Entzug)</t>
    </r>
  </si>
  <si>
    <r>
      <t>N</t>
    </r>
    <r>
      <rPr>
        <vertAlign val="subscript"/>
        <sz val="11"/>
        <color indexed="8"/>
        <rFont val="Calibri"/>
        <family val="2"/>
      </rPr>
      <t>ue</t>
    </r>
    <r>
      <rPr>
        <sz val="11"/>
        <color theme="1"/>
        <rFont val="Calibri"/>
        <family val="2"/>
        <scheme val="minor"/>
      </rPr>
      <t xml:space="preserve"> Rechnung</t>
    </r>
  </si>
  <si>
    <r>
      <t>N</t>
    </r>
    <r>
      <rPr>
        <vertAlign val="subscript"/>
        <sz val="11"/>
        <color indexed="8"/>
        <rFont val="Calibri"/>
        <family val="2"/>
      </rPr>
      <t>ue</t>
    </r>
    <r>
      <rPr>
        <sz val="11"/>
        <color indexed="8"/>
        <rFont val="Calibri"/>
        <family val="2"/>
      </rPr>
      <t xml:space="preserve"> = N</t>
    </r>
    <r>
      <rPr>
        <vertAlign val="subscript"/>
        <sz val="11"/>
        <color indexed="8"/>
        <rFont val="Calibri"/>
        <family val="2"/>
      </rPr>
      <t>plant(c)</t>
    </r>
    <r>
      <rPr>
        <sz val="11"/>
        <color indexed="8"/>
        <rFont val="Calibri"/>
        <family val="2"/>
      </rPr>
      <t xml:space="preserve"> · E</t>
    </r>
  </si>
  <si>
    <r>
      <t>N</t>
    </r>
    <r>
      <rPr>
        <vertAlign val="subscript"/>
        <sz val="11"/>
        <color theme="1"/>
        <rFont val="Calibri"/>
        <family val="2"/>
      </rPr>
      <t>ue</t>
    </r>
    <r>
      <rPr>
        <sz val="11"/>
        <color theme="1"/>
        <rFont val="Calibri"/>
        <family val="2"/>
      </rPr>
      <t xml:space="preserve"> = N</t>
    </r>
    <r>
      <rPr>
        <vertAlign val="subscript"/>
        <sz val="11"/>
        <color theme="1"/>
        <rFont val="Calibri"/>
        <family val="2"/>
      </rPr>
      <t>plant(c)</t>
    </r>
    <r>
      <rPr>
        <sz val="11"/>
        <color theme="1"/>
        <rFont val="Calibri"/>
        <family val="2"/>
      </rPr>
      <t xml:space="preserve"> · E</t>
    </r>
  </si>
  <si>
    <r>
      <t>N</t>
    </r>
    <r>
      <rPr>
        <vertAlign val="subscript"/>
        <sz val="11"/>
        <color theme="1"/>
        <rFont val="Calibri"/>
        <family val="2"/>
      </rPr>
      <t>i</t>
    </r>
    <r>
      <rPr>
        <sz val="11"/>
        <color theme="1"/>
        <rFont val="Calibri"/>
        <family val="2"/>
      </rPr>
      <t xml:space="preserve"> = CL - N</t>
    </r>
    <r>
      <rPr>
        <vertAlign val="subscript"/>
        <sz val="11"/>
        <color theme="1"/>
        <rFont val="Calibri"/>
        <family val="2"/>
      </rPr>
      <t>ue</t>
    </r>
    <r>
      <rPr>
        <sz val="11"/>
        <color theme="1"/>
        <rFont val="Calibri"/>
        <family val="2"/>
      </rPr>
      <t xml:space="preserve"> - N</t>
    </r>
    <r>
      <rPr>
        <vertAlign val="subscript"/>
        <sz val="11"/>
        <color theme="1"/>
        <rFont val="Calibri"/>
        <family val="2"/>
      </rPr>
      <t>le</t>
    </r>
    <r>
      <rPr>
        <sz val="11"/>
        <color theme="1"/>
        <rFont val="Calibri"/>
        <family val="2"/>
      </rPr>
      <t xml:space="preserve"> - N</t>
    </r>
    <r>
      <rPr>
        <vertAlign val="subscript"/>
        <sz val="11"/>
        <color theme="1"/>
        <rFont val="Calibri"/>
        <family val="2"/>
      </rPr>
      <t>de</t>
    </r>
  </si>
  <si>
    <r>
      <t>CL = N</t>
    </r>
    <r>
      <rPr>
        <vertAlign val="subscript"/>
        <sz val="11"/>
        <color theme="1"/>
        <rFont val="Calibri"/>
        <family val="2"/>
        <scheme val="minor"/>
      </rPr>
      <t>ue</t>
    </r>
    <r>
      <rPr>
        <sz val="11"/>
        <color theme="1"/>
        <rFont val="Calibri"/>
        <family val="2"/>
        <scheme val="minor"/>
      </rPr>
      <t xml:space="preserve"> + N</t>
    </r>
    <r>
      <rPr>
        <vertAlign val="subscript"/>
        <sz val="11"/>
        <color theme="1"/>
        <rFont val="Calibri"/>
        <family val="2"/>
        <scheme val="minor"/>
      </rPr>
      <t>i(t)</t>
    </r>
    <r>
      <rPr>
        <sz val="11"/>
        <color theme="1"/>
        <rFont val="Calibri"/>
        <family val="2"/>
        <scheme val="minor"/>
      </rPr>
      <t xml:space="preserve"> + N</t>
    </r>
    <r>
      <rPr>
        <vertAlign val="subscript"/>
        <sz val="11"/>
        <color theme="1"/>
        <rFont val="Calibri"/>
        <family val="2"/>
        <scheme val="minor"/>
      </rPr>
      <t>le</t>
    </r>
    <r>
      <rPr>
        <sz val="11"/>
        <color theme="1"/>
        <rFont val="Calibri"/>
        <family val="2"/>
        <scheme val="minor"/>
      </rPr>
      <t>/((1-f</t>
    </r>
    <r>
      <rPr>
        <vertAlign val="subscript"/>
        <sz val="11"/>
        <color theme="1"/>
        <rFont val="Calibri"/>
        <family val="2"/>
        <scheme val="minor"/>
      </rPr>
      <t>de</t>
    </r>
    <r>
      <rPr>
        <sz val="11"/>
        <color theme="1"/>
        <rFont val="Calibri"/>
        <family val="2"/>
        <scheme val="minor"/>
      </rPr>
      <t>)(1-f</t>
    </r>
    <r>
      <rPr>
        <vertAlign val="subscript"/>
        <sz val="11"/>
        <color theme="1"/>
        <rFont val="Calibri"/>
        <family val="2"/>
        <scheme val="minor"/>
      </rPr>
      <t>i</t>
    </r>
    <r>
      <rPr>
        <sz val="11"/>
        <color theme="1"/>
        <rFont val="Calibri"/>
        <family val="2"/>
        <scheme val="minor"/>
      </rPr>
      <t>))</t>
    </r>
  </si>
  <si>
    <r>
      <t>1. N</t>
    </r>
    <r>
      <rPr>
        <vertAlign val="subscript"/>
        <sz val="11"/>
        <color theme="1"/>
        <rFont val="Calibri"/>
        <family val="2"/>
      </rPr>
      <t>ue</t>
    </r>
  </si>
  <si>
    <r>
      <t>1. N</t>
    </r>
    <r>
      <rPr>
        <vertAlign val="subscript"/>
        <sz val="11"/>
        <color indexed="8"/>
        <rFont val="Calibri"/>
        <family val="2"/>
      </rPr>
      <t>ue</t>
    </r>
  </si>
  <si>
    <r>
      <t>CL nach Referenz ID mit N</t>
    </r>
    <r>
      <rPr>
        <vertAlign val="subscript"/>
        <sz val="11"/>
        <color theme="1"/>
        <rFont val="Calibri"/>
        <family val="2"/>
        <scheme val="minor"/>
      </rPr>
      <t>ue</t>
    </r>
  </si>
  <si>
    <r>
      <t>N</t>
    </r>
    <r>
      <rPr>
        <vertAlign val="subscript"/>
        <sz val="11"/>
        <color indexed="8"/>
        <rFont val="Calibri"/>
        <family val="2"/>
      </rPr>
      <t>ue</t>
    </r>
  </si>
  <si>
    <r>
      <t>Bc</t>
    </r>
    <r>
      <rPr>
        <vertAlign val="subscript"/>
        <sz val="11"/>
        <color theme="1"/>
        <rFont val="Calibri"/>
        <family val="2"/>
        <scheme val="minor"/>
      </rPr>
      <t>plant(ue)</t>
    </r>
  </si>
  <si>
    <r>
      <t>Bc</t>
    </r>
    <r>
      <rPr>
        <vertAlign val="subscript"/>
        <sz val="11"/>
        <color theme="1"/>
        <rFont val="Arial"/>
        <family val="2"/>
      </rPr>
      <t>soil(c)</t>
    </r>
    <r>
      <rPr>
        <sz val="11"/>
        <color theme="1"/>
        <rFont val="Arial"/>
        <family val="2"/>
      </rPr>
      <t xml:space="preserve"> = (Bc</t>
    </r>
    <r>
      <rPr>
        <vertAlign val="subscript"/>
        <sz val="11"/>
        <color theme="1"/>
        <rFont val="Arial"/>
        <family val="2"/>
      </rPr>
      <t>dep(n)</t>
    </r>
    <r>
      <rPr>
        <sz val="11"/>
        <color theme="1"/>
        <rFont val="Arial"/>
        <family val="2"/>
      </rPr>
      <t>+Bc</t>
    </r>
    <r>
      <rPr>
        <vertAlign val="subscript"/>
        <sz val="11"/>
        <color theme="1"/>
        <rFont val="Arial"/>
        <family val="2"/>
      </rPr>
      <t>soil(w)</t>
    </r>
    <r>
      <rPr>
        <sz val="11"/>
        <color theme="1"/>
        <rFont val="Arial"/>
        <family val="2"/>
      </rPr>
      <t>-Bc</t>
    </r>
    <r>
      <rPr>
        <vertAlign val="subscript"/>
        <sz val="11"/>
        <color theme="1"/>
        <rFont val="Arial"/>
        <family val="2"/>
      </rPr>
      <t>plant(ue)</t>
    </r>
    <r>
      <rPr>
        <sz val="11"/>
        <color theme="1"/>
        <rFont val="Arial"/>
        <family val="2"/>
      </rPr>
      <t>)/PS</t>
    </r>
  </si>
  <si>
    <r>
      <t>Bc</t>
    </r>
    <r>
      <rPr>
        <vertAlign val="subscript"/>
        <sz val="11"/>
        <rFont val="Calibri"/>
        <family val="2"/>
        <scheme val="minor"/>
      </rPr>
      <t>plant(ue)</t>
    </r>
  </si>
  <si>
    <r>
      <t xml:space="preserve">Bc = </t>
    </r>
    <r>
      <rPr>
        <sz val="10"/>
        <rFont val="Calibri"/>
        <family val="2"/>
        <scheme val="minor"/>
      </rPr>
      <t>(Bc</t>
    </r>
    <r>
      <rPr>
        <vertAlign val="subscript"/>
        <sz val="10"/>
        <rFont val="Calibri"/>
        <family val="2"/>
        <scheme val="minor"/>
      </rPr>
      <t>dep(n)</t>
    </r>
    <r>
      <rPr>
        <sz val="10"/>
        <rFont val="Calibri"/>
        <family val="2"/>
        <scheme val="minor"/>
      </rPr>
      <t>+Bc</t>
    </r>
    <r>
      <rPr>
        <vertAlign val="subscript"/>
        <sz val="10"/>
        <rFont val="Calibri"/>
        <family val="2"/>
        <scheme val="minor"/>
      </rPr>
      <t>soil(w)</t>
    </r>
    <r>
      <rPr>
        <sz val="10"/>
        <rFont val="Calibri"/>
        <family val="2"/>
        <scheme val="minor"/>
      </rPr>
      <t>-Bc</t>
    </r>
    <r>
      <rPr>
        <vertAlign val="subscript"/>
        <sz val="10"/>
        <rFont val="Calibri"/>
        <family val="2"/>
        <scheme val="minor"/>
      </rPr>
      <t>plant(ue)</t>
    </r>
    <r>
      <rPr>
        <sz val="10"/>
        <rFont val="Calibri"/>
        <family val="2"/>
        <scheme val="minor"/>
      </rPr>
      <t>)/(PS)</t>
    </r>
  </si>
  <si>
    <r>
      <t>N</t>
    </r>
    <r>
      <rPr>
        <vertAlign val="subscript"/>
        <sz val="11"/>
        <color indexed="8"/>
        <rFont val="Calibri"/>
        <family val="2"/>
      </rPr>
      <t>plant(c)</t>
    </r>
    <r>
      <rPr>
        <sz val="11"/>
        <color theme="1"/>
        <rFont val="Calibri"/>
        <family val="2"/>
        <scheme val="minor"/>
      </rPr>
      <t xml:space="preserve"> Wald</t>
    </r>
  </si>
  <si>
    <r>
      <t>N</t>
    </r>
    <r>
      <rPr>
        <vertAlign val="subscript"/>
        <sz val="11"/>
        <color indexed="8"/>
        <rFont val="Calibri"/>
        <family val="2"/>
      </rPr>
      <t>plant(c)</t>
    </r>
    <r>
      <rPr>
        <sz val="11"/>
        <color theme="1"/>
        <rFont val="Calibri"/>
        <family val="2"/>
        <scheme val="minor"/>
      </rPr>
      <t xml:space="preserve"> Grünland</t>
    </r>
  </si>
  <si>
    <t>Bodenformen Deutschlands und Merkmale (BMVBS 2013: Tab. 23)</t>
  </si>
  <si>
    <t>Kritische untere Spannengrenze des optimalen Bereiches von basischen Kationen zu Stickstoff-Ionen in der Biomasse (BMVBS 2013: Tab. 25)</t>
  </si>
  <si>
    <t>AG Critical Load Baden-Württemberg in Abstimmung mit dem</t>
  </si>
  <si>
    <t>Kontakt</t>
  </si>
  <si>
    <t>natürliche, aus Seesalzeintrag abgeleitete Depositionsrate von basischen Nährkationen (Ca+Mg+K)</t>
  </si>
  <si>
    <t>Nettoentzug basischer Nährkationen (Ca+Mg+K) durch die Vegetation</t>
  </si>
  <si>
    <t>Konzentration basischer Nährkationen in der Vegetation (Ca+K+Mg)</t>
  </si>
  <si>
    <r>
      <t>vereinfachte Schreibweise von (Bc/N)</t>
    </r>
    <r>
      <rPr>
        <vertAlign val="subscript"/>
        <sz val="11"/>
        <color theme="1"/>
        <rFont val="Calibri"/>
        <family val="2"/>
        <scheme val="minor"/>
      </rPr>
      <t>crit</t>
    </r>
    <r>
      <rPr>
        <sz val="11"/>
        <color theme="1"/>
        <rFont val="Calibri"/>
        <family val="2"/>
        <scheme val="minor"/>
      </rPr>
      <t>;  kritisches Verhältnis von basischen Nährkationen zu Stickstoffionen</t>
    </r>
  </si>
  <si>
    <t>Critical Limit; vegetations-, boden- oder standortspezifisch</t>
  </si>
  <si>
    <t>Kritische N-Konzentration für das Schutzgut Planze</t>
  </si>
  <si>
    <t>Kritische N-Konzentration für das Nährstoffgleichgewicht</t>
  </si>
  <si>
    <t>effektive Kationenaustauschkapazität</t>
  </si>
  <si>
    <r>
      <t>KAK</t>
    </r>
    <r>
      <rPr>
        <vertAlign val="subscript"/>
        <sz val="11"/>
        <color theme="1"/>
        <rFont val="Calibri"/>
        <family val="2"/>
        <scheme val="minor"/>
      </rPr>
      <t>pot</t>
    </r>
  </si>
  <si>
    <t>potentielle Kationenaustauschkapazität</t>
  </si>
  <si>
    <r>
      <t>eq kg</t>
    </r>
    <r>
      <rPr>
        <vertAlign val="superscript"/>
        <sz val="11"/>
        <color theme="1"/>
        <rFont val="Calibri"/>
        <family val="2"/>
        <scheme val="minor"/>
      </rPr>
      <t>-1</t>
    </r>
  </si>
  <si>
    <r>
      <t>mg kg</t>
    </r>
    <r>
      <rPr>
        <vertAlign val="superscript"/>
        <sz val="11"/>
        <color theme="1"/>
        <rFont val="Calibri"/>
        <family val="2"/>
        <scheme val="minor"/>
      </rPr>
      <t>-1</t>
    </r>
    <r>
      <rPr>
        <sz val="11"/>
        <color theme="1"/>
        <rFont val="Calibri"/>
        <family val="2"/>
        <scheme val="minor"/>
      </rPr>
      <t xml:space="preserve"> TS</t>
    </r>
  </si>
  <si>
    <r>
      <t>m³ m</t>
    </r>
    <r>
      <rPr>
        <vertAlign val="superscript"/>
        <sz val="11"/>
        <color theme="1"/>
        <rFont val="Calibri"/>
        <family val="2"/>
        <scheme val="minor"/>
      </rPr>
      <t>-3</t>
    </r>
  </si>
  <si>
    <r>
      <t>kg m</t>
    </r>
    <r>
      <rPr>
        <vertAlign val="superscript"/>
        <sz val="11"/>
        <color theme="1"/>
        <rFont val="Calibri"/>
        <family val="2"/>
        <scheme val="minor"/>
      </rPr>
      <t>-3</t>
    </r>
  </si>
  <si>
    <t>5-04b</t>
  </si>
  <si>
    <t>Kontrolle</t>
  </si>
  <si>
    <t>Beispielrechnung</t>
  </si>
  <si>
    <r>
      <t>Bc</t>
    </r>
    <r>
      <rPr>
        <vertAlign val="subscript"/>
        <sz val="10"/>
        <color theme="1"/>
        <rFont val="Arial"/>
        <family val="2"/>
      </rPr>
      <t>soil(c)</t>
    </r>
    <r>
      <rPr>
        <sz val="10"/>
        <color theme="1"/>
        <rFont val="Arial"/>
        <family val="2"/>
      </rPr>
      <t xml:space="preserve"> = (Bc</t>
    </r>
    <r>
      <rPr>
        <vertAlign val="subscript"/>
        <sz val="10"/>
        <color theme="1"/>
        <rFont val="Arial"/>
        <family val="2"/>
      </rPr>
      <t>dep(n)</t>
    </r>
    <r>
      <rPr>
        <sz val="10"/>
        <color theme="1"/>
        <rFont val="Arial"/>
        <family val="2"/>
      </rPr>
      <t>+Bc</t>
    </r>
    <r>
      <rPr>
        <vertAlign val="subscript"/>
        <sz val="10"/>
        <color theme="1"/>
        <rFont val="Arial"/>
        <family val="2"/>
      </rPr>
      <t>soil(w)</t>
    </r>
    <r>
      <rPr>
        <sz val="10"/>
        <color theme="1"/>
        <rFont val="Arial"/>
        <family val="2"/>
      </rPr>
      <t>-Bc</t>
    </r>
    <r>
      <rPr>
        <vertAlign val="subscript"/>
        <sz val="10"/>
        <color theme="1"/>
        <rFont val="Arial"/>
        <family val="2"/>
      </rPr>
      <t>plant(ue)</t>
    </r>
    <r>
      <rPr>
        <sz val="10"/>
        <color theme="1"/>
        <rFont val="Arial"/>
        <family val="2"/>
      </rPr>
      <t>)/PS</t>
    </r>
  </si>
  <si>
    <r>
      <t>Bc</t>
    </r>
    <r>
      <rPr>
        <vertAlign val="subscript"/>
        <sz val="11"/>
        <color theme="1"/>
        <rFont val="Calibri"/>
        <family val="2"/>
        <scheme val="minor"/>
      </rPr>
      <t xml:space="preserve">plant(ue) </t>
    </r>
  </si>
  <si>
    <t>meq/kg</t>
  </si>
  <si>
    <t>g/cm³</t>
  </si>
  <si>
    <r>
      <t>KAK</t>
    </r>
    <r>
      <rPr>
        <vertAlign val="subscript"/>
        <sz val="11"/>
        <color theme="1"/>
        <rFont val="Calibri"/>
        <family val="2"/>
        <scheme val="minor"/>
      </rPr>
      <t xml:space="preserve">pot </t>
    </r>
  </si>
  <si>
    <t>eq/ha a</t>
  </si>
  <si>
    <t>mm/a</t>
  </si>
  <si>
    <t>m³/ha a</t>
  </si>
  <si>
    <r>
      <t>Bc</t>
    </r>
    <r>
      <rPr>
        <vertAlign val="subscript"/>
        <sz val="11"/>
        <color theme="1"/>
        <rFont val="Calibri"/>
        <family val="2"/>
        <scheme val="minor"/>
      </rPr>
      <t>soil(p)</t>
    </r>
    <r>
      <rPr>
        <sz val="11"/>
        <color theme="1"/>
        <rFont val="Calibri"/>
        <family val="2"/>
        <scheme val="minor"/>
      </rPr>
      <t xml:space="preserve"> = θ · Bc</t>
    </r>
    <r>
      <rPr>
        <vertAlign val="subscript"/>
        <sz val="11"/>
        <color theme="1"/>
        <rFont val="Calibri"/>
        <family val="2"/>
        <scheme val="minor"/>
      </rPr>
      <t>soil(c)</t>
    </r>
    <r>
      <rPr>
        <sz val="11"/>
        <color theme="1"/>
        <rFont val="Calibri"/>
        <family val="2"/>
        <scheme val="minor"/>
      </rPr>
      <t xml:space="preserve"> + p · KAKeff · (BS</t>
    </r>
    <r>
      <rPr>
        <vertAlign val="subscript"/>
        <sz val="11"/>
        <color theme="1"/>
        <rFont val="Calibri"/>
        <family val="2"/>
        <scheme val="minor"/>
      </rPr>
      <t>crit(plant)</t>
    </r>
    <r>
      <rPr>
        <sz val="11"/>
        <color theme="1"/>
        <rFont val="Calibri"/>
        <family val="2"/>
        <scheme val="minor"/>
      </rPr>
      <t>/100)</t>
    </r>
  </si>
  <si>
    <t>pot. Kationenaustauschkapazität</t>
  </si>
  <si>
    <r>
      <t>N</t>
    </r>
    <r>
      <rPr>
        <vertAlign val="subscript"/>
        <sz val="11"/>
        <color theme="1"/>
        <rFont val="Calibri"/>
        <family val="2"/>
        <scheme val="minor"/>
      </rPr>
      <t>crit(nut)</t>
    </r>
    <r>
      <rPr>
        <sz val="11"/>
        <color theme="1"/>
        <rFont val="Calibri"/>
        <family val="2"/>
        <scheme val="minor"/>
      </rPr>
      <t xml:space="preserve"> = (Bc</t>
    </r>
    <r>
      <rPr>
        <vertAlign val="subscript"/>
        <sz val="11"/>
        <color theme="1"/>
        <rFont val="Calibri"/>
        <family val="2"/>
        <scheme val="minor"/>
      </rPr>
      <t>soil(p)</t>
    </r>
    <r>
      <rPr>
        <sz val="11"/>
        <color theme="1"/>
        <rFont val="Calibri"/>
        <family val="2"/>
        <scheme val="minor"/>
      </rPr>
      <t>/(θ · BcN</t>
    </r>
    <r>
      <rPr>
        <vertAlign val="subscript"/>
        <sz val="11"/>
        <color theme="1"/>
        <rFont val="Calibri"/>
        <family val="2"/>
        <scheme val="minor"/>
      </rPr>
      <t>crit</t>
    </r>
    <r>
      <rPr>
        <sz val="11"/>
        <color theme="1"/>
        <rFont val="Calibri"/>
        <family val="2"/>
        <scheme val="minor"/>
      </rPr>
      <t>))/1000</t>
    </r>
  </si>
  <si>
    <t>formelkontrolle</t>
  </si>
  <si>
    <t>stickstoff@lubw.bwl.de</t>
  </si>
  <si>
    <t>Hinweis</t>
  </si>
  <si>
    <t>ENTWURF als Grundlage für eine Vornorm</t>
  </si>
  <si>
    <r>
      <rPr>
        <sz val="11"/>
        <color theme="1"/>
        <rFont val="Calibri"/>
        <family val="2"/>
        <scheme val="minor"/>
      </rPr>
      <t>Bodentypspezifische Ertragspotenziale (BMVBS 2013: Tab 45)</t>
    </r>
  </si>
  <si>
    <r>
      <t xml:space="preserve">Ermittlung des Versickerungsanteils am Niederschlag </t>
    </r>
    <r>
      <rPr>
        <sz val="11"/>
        <color theme="1"/>
        <rFont val="Calibri"/>
        <family val="2"/>
        <scheme val="minor"/>
      </rPr>
      <t>(ARGE StickstofBW 2014)</t>
    </r>
  </si>
  <si>
    <r>
      <t xml:space="preserve">Vegetationsspezifische Critical Limits </t>
    </r>
    <r>
      <rPr>
        <sz val="11"/>
        <color theme="1"/>
        <rFont val="Calibri"/>
        <family val="2"/>
        <scheme val="minor"/>
      </rPr>
      <t>(ARGE StickstofBW 2014)</t>
    </r>
  </si>
  <si>
    <r>
      <t>Bodenspezifische Critical Limits</t>
    </r>
    <r>
      <rPr>
        <sz val="11"/>
        <color theme="1"/>
        <rFont val="Calibri"/>
        <family val="2"/>
        <scheme val="minor"/>
      </rPr>
      <t xml:space="preserve"> (ARGE StickstofBW 2014)</t>
    </r>
  </si>
  <si>
    <r>
      <t>CN</t>
    </r>
    <r>
      <rPr>
        <vertAlign val="subscript"/>
        <sz val="11"/>
        <color theme="1"/>
        <rFont val="Calibri"/>
        <family val="2"/>
        <scheme val="minor"/>
      </rPr>
      <t>crit(plant)</t>
    </r>
    <r>
      <rPr>
        <sz val="11"/>
        <color theme="1"/>
        <rFont val="Calibri"/>
        <family val="2"/>
        <scheme val="minor"/>
      </rPr>
      <t xml:space="preserve"> aus der  Humusform nach Konopatzki et al. (1997) (BMVBS 2013: S. 307)</t>
    </r>
  </si>
  <si>
    <r>
      <t>CN</t>
    </r>
    <r>
      <rPr>
        <vertAlign val="subscript"/>
        <sz val="11"/>
        <color theme="1"/>
        <rFont val="Calibri"/>
        <family val="2"/>
        <scheme val="minor"/>
      </rPr>
      <t>min(soil)</t>
    </r>
    <r>
      <rPr>
        <sz val="11"/>
        <color theme="1"/>
        <rFont val="Calibri"/>
        <family val="2"/>
        <scheme val="minor"/>
      </rPr>
      <t xml:space="preserve"> und CN</t>
    </r>
    <r>
      <rPr>
        <vertAlign val="subscript"/>
        <sz val="11"/>
        <color theme="1"/>
        <rFont val="Calibri"/>
        <family val="2"/>
        <scheme val="minor"/>
      </rPr>
      <t>max(soil)</t>
    </r>
    <r>
      <rPr>
        <sz val="11"/>
        <color theme="1"/>
        <rFont val="Calibri"/>
        <family val="2"/>
        <scheme val="minor"/>
      </rPr>
      <t xml:space="preserve">  im Humus nach Klap (BMVBS 2013: Tab. 24)</t>
    </r>
  </si>
  <si>
    <r>
      <t xml:space="preserve"> </t>
    </r>
    <r>
      <rPr>
        <b/>
        <sz val="8"/>
        <color indexed="8"/>
        <rFont val="Calibri"/>
        <family val="2"/>
        <scheme val="minor"/>
      </rPr>
      <t>Wärmestufe</t>
    </r>
    <r>
      <rPr>
        <sz val="8"/>
        <rFont val="Calibri"/>
        <family val="2"/>
        <scheme val="minor"/>
      </rPr>
      <t xml:space="preserve"> </t>
    </r>
  </si>
  <si>
    <r>
      <t xml:space="preserve"> </t>
    </r>
    <r>
      <rPr>
        <b/>
        <sz val="8"/>
        <color indexed="8"/>
        <rFont val="Calibri"/>
        <family val="2"/>
        <scheme val="minor"/>
      </rPr>
      <t xml:space="preserve">Klimafeuchte </t>
    </r>
    <r>
      <rPr>
        <sz val="8"/>
        <rFont val="Calibri"/>
        <family val="2"/>
        <scheme val="minor"/>
      </rPr>
      <t xml:space="preserve"> </t>
    </r>
  </si>
  <si>
    <r>
      <t xml:space="preserve"> </t>
    </r>
    <r>
      <rPr>
        <b/>
        <sz val="8"/>
        <color indexed="8"/>
        <rFont val="Calibri"/>
        <family val="2"/>
        <scheme val="minor"/>
      </rPr>
      <t>Jahresmitteltemperatur_Min (°C)</t>
    </r>
    <r>
      <rPr>
        <sz val="8"/>
        <rFont val="Calibri"/>
        <family val="2"/>
        <scheme val="minor"/>
      </rPr>
      <t xml:space="preserve"> </t>
    </r>
  </si>
  <si>
    <r>
      <t xml:space="preserve"> </t>
    </r>
    <r>
      <rPr>
        <b/>
        <sz val="8"/>
        <color indexed="8"/>
        <rFont val="Calibri"/>
        <family val="2"/>
        <scheme val="minor"/>
      </rPr>
      <t>Jahresmitteltemperatur_Max (°C)</t>
    </r>
    <r>
      <rPr>
        <sz val="8"/>
        <rFont val="Calibri"/>
        <family val="2"/>
        <scheme val="minor"/>
      </rPr>
      <t xml:space="preserve"> </t>
    </r>
  </si>
  <si>
    <r>
      <t xml:space="preserve"> </t>
    </r>
    <r>
      <rPr>
        <b/>
        <sz val="8"/>
        <color indexed="8"/>
        <rFont val="Calibri"/>
        <family val="2"/>
        <scheme val="minor"/>
      </rPr>
      <t>Jahresniederschlag_Min (mm/a)</t>
    </r>
    <r>
      <rPr>
        <sz val="8"/>
        <rFont val="Calibri"/>
        <family val="2"/>
        <scheme val="minor"/>
      </rPr>
      <t xml:space="preserve"> </t>
    </r>
  </si>
  <si>
    <r>
      <t xml:space="preserve"> </t>
    </r>
    <r>
      <rPr>
        <b/>
        <sz val="8"/>
        <color indexed="8"/>
        <rFont val="Calibri"/>
        <family val="2"/>
        <scheme val="minor"/>
      </rPr>
      <t>Jahresniederschlag_Max (mm/a)</t>
    </r>
    <r>
      <rPr>
        <sz val="8"/>
        <rFont val="Calibri"/>
        <family val="2"/>
        <scheme val="minor"/>
      </rPr>
      <t xml:space="preserve"> </t>
    </r>
  </si>
  <si>
    <r>
      <t xml:space="preserve"> </t>
    </r>
    <r>
      <rPr>
        <b/>
        <sz val="8"/>
        <color indexed="8"/>
        <rFont val="Calibri"/>
        <family val="2"/>
        <scheme val="minor"/>
      </rPr>
      <t>Kontinentalitäts-Index nach deMartonne Min</t>
    </r>
    <r>
      <rPr>
        <sz val="8"/>
        <rFont val="Calibri"/>
        <family val="2"/>
        <scheme val="minor"/>
      </rPr>
      <t xml:space="preserve"> </t>
    </r>
  </si>
  <si>
    <r>
      <t xml:space="preserve"> </t>
    </r>
    <r>
      <rPr>
        <b/>
        <sz val="8"/>
        <color indexed="8"/>
        <rFont val="Calibri"/>
        <family val="2"/>
        <scheme val="minor"/>
      </rPr>
      <t>Kontinentalitäts-Index nach deMartonne Miax</t>
    </r>
    <r>
      <rPr>
        <sz val="8"/>
        <rFont val="Calibri"/>
        <family val="2"/>
        <scheme val="minor"/>
      </rPr>
      <t xml:space="preserve"> </t>
    </r>
  </si>
  <si>
    <r>
      <t xml:space="preserve"> </t>
    </r>
    <r>
      <rPr>
        <b/>
        <sz val="8"/>
        <color indexed="8"/>
        <rFont val="Calibri"/>
        <family val="2"/>
        <scheme val="minor"/>
      </rPr>
      <t>Klimatische_Wasserbilanz_MMin(mm/VegMonat)</t>
    </r>
    <r>
      <rPr>
        <sz val="8"/>
        <rFont val="Calibri"/>
        <family val="2"/>
        <scheme val="minor"/>
      </rPr>
      <t xml:space="preserve"> </t>
    </r>
  </si>
  <si>
    <r>
      <t xml:space="preserve"> </t>
    </r>
    <r>
      <rPr>
        <b/>
        <sz val="8"/>
        <color indexed="8"/>
        <rFont val="Calibri"/>
        <family val="2"/>
        <scheme val="minor"/>
      </rPr>
      <t>Klimatische_Wasserbilanz_Max (mm/VegMonat)</t>
    </r>
    <r>
      <rPr>
        <sz val="8"/>
        <rFont val="Calibri"/>
        <family val="2"/>
        <scheme val="minor"/>
      </rPr>
      <t xml:space="preserve"> </t>
    </r>
  </si>
  <si>
    <r>
      <t xml:space="preserve"> </t>
    </r>
    <r>
      <rPr>
        <b/>
        <sz val="8"/>
        <color indexed="8"/>
        <rFont val="Calibri"/>
        <family val="2"/>
        <scheme val="minor"/>
      </rPr>
      <t>VegLaenge_Min (d/a &gt;10°C TMT)</t>
    </r>
    <r>
      <rPr>
        <sz val="8"/>
        <rFont val="Calibri"/>
        <family val="2"/>
        <scheme val="minor"/>
      </rPr>
      <t xml:space="preserve"> </t>
    </r>
  </si>
  <si>
    <r>
      <t xml:space="preserve"> </t>
    </r>
    <r>
      <rPr>
        <b/>
        <sz val="8"/>
        <color indexed="8"/>
        <rFont val="Calibri"/>
        <family val="2"/>
        <scheme val="minor"/>
      </rPr>
      <t>VegLaenge_Max (d/a &gt;10°C TMT)</t>
    </r>
    <r>
      <rPr>
        <sz val="8"/>
        <rFont val="Calibri"/>
        <family val="2"/>
        <scheme val="minor"/>
      </rPr>
      <t xml:space="preserve"> </t>
    </r>
  </si>
  <si>
    <t>Juli 2014, Internetausgabe Oktober 2014</t>
  </si>
  <si>
    <t>Blatt 2-01: Ermittlung des Versickerungsanteils am Niederschlag (in ARGE StickstoffBW 2014)</t>
  </si>
  <si>
    <t>Erico carneae-Pinetum prostratae ZÖTTL 1951[1]</t>
  </si>
  <si>
    <t>Thymo-Festucetum ovinae TX. 1937</t>
  </si>
  <si>
    <t>Peucedano-Quercetum roboris PASS. 1956</t>
  </si>
  <si>
    <t>Stellario holosteae-Carpinetum betuli (Stachys-Subass.) OBERD. 1957</t>
  </si>
  <si>
    <t>9430[2]</t>
  </si>
  <si>
    <t>[1] Für „LRT 4070, Erico carneae-Pinetum prostratae ZÖTTL 1951“ sind für Blatt 5-04b zwei verschiedene CLi-Fassungen in Gebrauch (Klärung im FGCL bei update 2015 geplant)</t>
  </si>
  <si>
    <t>[2] Der LRT 9430 ist durch die Änderung im EU Interpretation Manual in Deutschland nicht mehr vorhanden – wird hier jedoch wg. der Datenkonsistenz zu BMVBS (2013) beibehalten (Klärung bei update 2015)</t>
  </si>
  <si>
    <t>Blatt 4-03: Erste Expertenschätzung der vegetationsbezogene Critical Limits (ARGE StickstoffBW 2014)</t>
  </si>
  <si>
    <t>Blatt 4-04: Critical Limits  bodenbezogen die für die Modellierung nach BMVBS 2013 eingesetzt wurden (ARGE StickstoffBW 2014)</t>
  </si>
  <si>
    <r>
      <t>Blatt 5-04b: Standortabhängige Critical Limits und weitere Eingangsparameter zur Berechnung der CL</t>
    </r>
    <r>
      <rPr>
        <b/>
        <vertAlign val="subscript"/>
        <sz val="11"/>
        <color theme="1"/>
        <rFont val="Calibri"/>
        <family val="2"/>
        <scheme val="minor"/>
      </rPr>
      <t>site(typ)</t>
    </r>
  </si>
  <si>
    <r>
      <t>Standortabhängige Critical Limits und Hilfsparameter zur Berechnung der CL</t>
    </r>
    <r>
      <rPr>
        <vertAlign val="subscript"/>
        <sz val="11"/>
        <color theme="1"/>
        <rFont val="Calibri"/>
        <family val="2"/>
        <scheme val="minor"/>
      </rPr>
      <t>site(typ)</t>
    </r>
  </si>
  <si>
    <t>http://www.fachdokumente.lubw.baden-wuerttemberg.de/servlet/is/91063/</t>
  </si>
  <si>
    <t>Bezug</t>
  </si>
  <si>
    <t>Suchergebnis aus Blatt 1-01 ff</t>
  </si>
  <si>
    <t>Bund-Länder Fachgespräch Critical Loads (FGCL)</t>
  </si>
  <si>
    <t>ID Umweltbeobachtung U26-S7-N11 (CL-Datenmappe und CL-Anleitung)</t>
  </si>
  <si>
    <t>ID Umweltbeobachtung U26-S7-N12 (CL-Dokumentation 2014)</t>
  </si>
  <si>
    <t>Die Datenmappe gilt nur in Verbindung mit der "CL-Dokumentation 2014" (ARGE StickstoffBW [Hrsg.] 2014). Die Annahmen und Formeln in dieser Datenmappe werden von dem BUND-LÄNDER FACHGESPRÄCH CRITICAL LOADS derzeit beraten, weiterentwickelt und verabschiedet, um in allen Vollzugsfällen bundesweit sachgerecht anwendbar zu sein. Die Datenmappe ist ein wesentlicher Teil der „Anleitung zur Ermittlung standortspezifischer Critical Loads - CL-Anleitung“ (pdf), die seit September 2014 beraten wird und in einem eigenen Dokument erscheint. Die Anleitung wird zunächst im Sinne einer Vornorm entwickelt und herausgegeben. Die überarbeitete Fassung der CL-Datenmappe wird mit der CL-Anleitung unter der gleichen Internetadresse vom BUND-LÄNDER FACHGESPRÄCH CRITICAL LOADS herausgegeben (über den Stand der Arbeit wird im Internet berichtet):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</si>
</sst>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85" x14ac:knownFonts="1">
    <font>
      <sz val="11"/>
      <color theme="1"/>
      <name val="Calibri"/>
      <family val="2"/>
      <scheme val="minor"/>
    </font>
    <font>
      <sz val="11"/>
      <color indexed="8"/>
      <name val="Calibri"/>
      <family val="2"/>
    </font>
    <font>
      <b/>
      <sz val="10"/>
      <color indexed="8"/>
      <name val="Arial"/>
      <family val="2"/>
    </font>
    <font>
      <sz val="10"/>
      <color indexed="8"/>
      <name val="Arial"/>
      <family val="2"/>
    </font>
    <font>
      <vertAlign val="subscript"/>
      <sz val="11"/>
      <color indexed="8"/>
      <name val="Calibri"/>
      <family val="2"/>
    </font>
    <font>
      <sz val="10"/>
      <color indexed="8"/>
      <name val="Calibri"/>
      <family val="2"/>
    </font>
    <font>
      <b/>
      <vertAlign val="superscript"/>
      <sz val="10"/>
      <color indexed="8"/>
      <name val="Arial"/>
      <family val="2"/>
    </font>
    <font>
      <b/>
      <i/>
      <vertAlign val="subscript"/>
      <sz val="10"/>
      <color indexed="8"/>
      <name val="Arial"/>
      <family val="2"/>
    </font>
    <font>
      <b/>
      <sz val="10"/>
      <color indexed="8"/>
      <name val="Calibri"/>
      <family val="2"/>
    </font>
    <font>
      <vertAlign val="superscript"/>
      <sz val="10"/>
      <color indexed="8"/>
      <name val="Calibri"/>
      <family val="2"/>
    </font>
    <font>
      <b/>
      <vertAlign val="superscript"/>
      <sz val="10"/>
      <color indexed="8"/>
      <name val="Calibri"/>
      <family val="2"/>
    </font>
    <font>
      <sz val="11"/>
      <name val="Calibri"/>
      <family val="2"/>
    </font>
    <font>
      <b/>
      <sz val="11"/>
      <color indexed="8"/>
      <name val="Calibri"/>
      <family val="2"/>
    </font>
    <font>
      <sz val="10"/>
      <name val="MS Sans Serif"/>
      <family val="2"/>
    </font>
    <font>
      <sz val="10"/>
      <name val="Arial"/>
      <family val="2"/>
    </font>
    <font>
      <sz val="11"/>
      <color theme="1"/>
      <name val="Calibri"/>
      <family val="2"/>
      <scheme val="minor"/>
    </font>
    <font>
      <b/>
      <sz val="11"/>
      <color theme="1"/>
      <name val="Calibri"/>
      <family val="2"/>
      <scheme val="minor"/>
    </font>
    <font>
      <u/>
      <sz val="11"/>
      <color theme="10"/>
      <name val="Calibri"/>
      <family val="2"/>
      <scheme val="minor"/>
    </font>
    <font>
      <sz val="11"/>
      <color rgb="FFFF0000"/>
      <name val="Calibri"/>
      <family val="2"/>
      <scheme val="minor"/>
    </font>
    <font>
      <sz val="10"/>
      <color theme="1"/>
      <name val="Arial"/>
      <family val="2"/>
    </font>
    <font>
      <sz val="10"/>
      <color theme="1"/>
      <name val="Calibri"/>
      <family val="2"/>
      <scheme val="minor"/>
    </font>
    <font>
      <b/>
      <sz val="10"/>
      <color theme="1"/>
      <name val="Arial"/>
      <family val="2"/>
    </font>
    <font>
      <b/>
      <i/>
      <sz val="10"/>
      <color theme="1"/>
      <name val="Arial"/>
      <family val="2"/>
    </font>
    <font>
      <sz val="10"/>
      <color theme="1"/>
      <name val="Symbol"/>
      <family val="1"/>
      <charset val="2"/>
    </font>
    <font>
      <b/>
      <sz val="9"/>
      <color theme="1"/>
      <name val="Arial"/>
      <family val="2"/>
    </font>
    <font>
      <sz val="9"/>
      <color theme="1"/>
      <name val="Arial"/>
      <family val="2"/>
    </font>
    <font>
      <b/>
      <sz val="10"/>
      <color theme="1"/>
      <name val="Calibri"/>
      <family val="2"/>
      <scheme val="minor"/>
    </font>
    <font>
      <i/>
      <sz val="11"/>
      <color theme="1"/>
      <name val="Calibri"/>
      <family val="2"/>
      <scheme val="minor"/>
    </font>
    <font>
      <sz val="11"/>
      <color theme="1"/>
      <name val="Arial"/>
      <family val="2"/>
    </font>
    <font>
      <b/>
      <sz val="16"/>
      <color theme="1"/>
      <name val="Calibri"/>
      <family val="2"/>
      <scheme val="minor"/>
    </font>
    <font>
      <u/>
      <sz val="11"/>
      <color theme="1"/>
      <name val="Calibri"/>
      <family val="2"/>
      <scheme val="minor"/>
    </font>
    <font>
      <sz val="11"/>
      <name val="Calibri"/>
      <family val="2"/>
      <scheme val="minor"/>
    </font>
    <font>
      <b/>
      <sz val="11"/>
      <name val="Calibri"/>
      <family val="2"/>
      <scheme val="minor"/>
    </font>
    <font>
      <sz val="11"/>
      <color indexed="8"/>
      <name val="Calibri"/>
      <family val="2"/>
      <scheme val="minor"/>
    </font>
    <font>
      <b/>
      <sz val="11"/>
      <color indexed="8"/>
      <name val="Calibri"/>
      <family val="2"/>
      <scheme val="minor"/>
    </font>
    <font>
      <i/>
      <sz val="11"/>
      <color indexed="8"/>
      <name val="Calibri"/>
      <family val="2"/>
      <scheme val="minor"/>
    </font>
    <font>
      <vertAlign val="subscript"/>
      <sz val="11"/>
      <color theme="1"/>
      <name val="Calibri"/>
      <family val="2"/>
      <scheme val="minor"/>
    </font>
    <font>
      <sz val="10"/>
      <name val="Arial"/>
      <family val="2"/>
    </font>
    <font>
      <sz val="7.5"/>
      <color indexed="8"/>
      <name val="Calibri"/>
      <family val="2"/>
      <scheme val="minor"/>
    </font>
    <font>
      <sz val="11"/>
      <color theme="1"/>
      <name val="Calibri"/>
      <family val="2"/>
    </font>
    <font>
      <vertAlign val="subscript"/>
      <sz val="11"/>
      <color theme="1"/>
      <name val="Calibri"/>
      <family val="2"/>
    </font>
    <font>
      <sz val="11"/>
      <color rgb="FFC00000"/>
      <name val="Calibri"/>
      <family val="2"/>
      <scheme val="minor"/>
    </font>
    <font>
      <b/>
      <vertAlign val="subscript"/>
      <sz val="11"/>
      <color theme="1"/>
      <name val="Calibri"/>
      <family val="2"/>
      <scheme val="minor"/>
    </font>
    <font>
      <vertAlign val="superscript"/>
      <sz val="11"/>
      <color theme="1"/>
      <name val="Calibri"/>
      <family val="2"/>
      <scheme val="minor"/>
    </font>
    <font>
      <strike/>
      <sz val="11"/>
      <color theme="1"/>
      <name val="Calibri"/>
      <family val="2"/>
      <scheme val="minor"/>
    </font>
    <font>
      <b/>
      <vertAlign val="subscript"/>
      <sz val="10"/>
      <color theme="1"/>
      <name val="Arial"/>
      <family val="2"/>
    </font>
    <font>
      <sz val="11"/>
      <color theme="0" tint="-0.499984740745262"/>
      <name val="Calibri"/>
      <family val="2"/>
      <scheme val="minor"/>
    </font>
    <font>
      <b/>
      <sz val="11"/>
      <name val="Calibri"/>
      <family val="2"/>
    </font>
    <font>
      <b/>
      <vertAlign val="subscript"/>
      <sz val="11"/>
      <name val="Calibri"/>
      <family val="2"/>
    </font>
    <font>
      <b/>
      <strike/>
      <sz val="11"/>
      <color indexed="8"/>
      <name val="Calibri"/>
      <family val="2"/>
      <scheme val="minor"/>
    </font>
    <font>
      <strike/>
      <sz val="11"/>
      <color indexed="8"/>
      <name val="Calibri"/>
      <family val="2"/>
      <scheme val="minor"/>
    </font>
    <font>
      <vertAlign val="subscript"/>
      <sz val="11"/>
      <name val="Calibri"/>
      <family val="2"/>
      <scheme val="minor"/>
    </font>
    <font>
      <sz val="10"/>
      <name val="Calibri"/>
      <family val="2"/>
      <scheme val="minor"/>
    </font>
    <font>
      <vertAlign val="subscript"/>
      <sz val="10"/>
      <name val="Calibri"/>
      <family val="2"/>
      <scheme val="minor"/>
    </font>
    <font>
      <sz val="12"/>
      <name val="Calibri"/>
      <family val="2"/>
    </font>
    <font>
      <vertAlign val="subscript"/>
      <sz val="11"/>
      <name val="Calibri"/>
      <family val="2"/>
    </font>
    <font>
      <sz val="8"/>
      <name val="Calibri"/>
      <family val="2"/>
    </font>
    <font>
      <b/>
      <sz val="8"/>
      <color rgb="FF000000"/>
      <name val="Arial"/>
      <family val="2"/>
    </font>
    <font>
      <sz val="8"/>
      <color rgb="FF000000"/>
      <name val="Arial"/>
      <family val="2"/>
    </font>
    <font>
      <sz val="11"/>
      <color rgb="FF000000"/>
      <name val="Arial"/>
      <family val="2"/>
    </font>
    <font>
      <sz val="10"/>
      <color theme="1"/>
      <name val="Times New Roman"/>
      <family val="1"/>
    </font>
    <font>
      <b/>
      <sz val="11"/>
      <color theme="1"/>
      <name val="Arial"/>
      <family val="2"/>
    </font>
    <font>
      <vertAlign val="subscript"/>
      <sz val="11"/>
      <color theme="1"/>
      <name val="Arial"/>
      <family val="2"/>
    </font>
    <font>
      <sz val="11"/>
      <color rgb="FF000000"/>
      <name val="Calibri"/>
      <family val="2"/>
      <scheme val="minor"/>
    </font>
    <font>
      <sz val="10"/>
      <color theme="1"/>
      <name val="Calibri"/>
      <family val="2"/>
    </font>
    <font>
      <vertAlign val="subscript"/>
      <sz val="10"/>
      <color theme="1"/>
      <name val="Calibri"/>
      <family val="2"/>
    </font>
    <font>
      <b/>
      <vertAlign val="subscript"/>
      <sz val="10"/>
      <color theme="1"/>
      <name val="Calibri"/>
      <family val="2"/>
      <scheme val="minor"/>
    </font>
    <font>
      <b/>
      <sz val="11"/>
      <color rgb="FF000000"/>
      <name val="Arial"/>
      <family val="2"/>
    </font>
    <font>
      <sz val="8"/>
      <color theme="1"/>
      <name val="Arial"/>
      <family val="2"/>
    </font>
    <font>
      <b/>
      <sz val="8"/>
      <color theme="1"/>
      <name val="Arial"/>
      <family val="2"/>
    </font>
    <font>
      <b/>
      <vertAlign val="subscript"/>
      <sz val="8"/>
      <color theme="1"/>
      <name val="Arial"/>
      <family val="2"/>
    </font>
    <font>
      <b/>
      <vertAlign val="superscript"/>
      <sz val="8"/>
      <color theme="1"/>
      <name val="Arial"/>
      <family val="2"/>
    </font>
    <font>
      <b/>
      <vertAlign val="superscript"/>
      <sz val="10"/>
      <color theme="1"/>
      <name val="Calibri"/>
      <family val="2"/>
      <scheme val="minor"/>
    </font>
    <font>
      <sz val="10"/>
      <color rgb="FF000000"/>
      <name val="Calibri"/>
      <family val="2"/>
      <scheme val="minor"/>
    </font>
    <font>
      <sz val="9"/>
      <color indexed="81"/>
      <name val="Tahoma"/>
      <family val="2"/>
    </font>
    <font>
      <b/>
      <sz val="9"/>
      <color indexed="81"/>
      <name val="Tahoma"/>
      <family val="2"/>
    </font>
    <font>
      <b/>
      <sz val="11"/>
      <color theme="1"/>
      <name val="Calibri"/>
      <family val="2"/>
    </font>
    <font>
      <b/>
      <vertAlign val="subscript"/>
      <sz val="11"/>
      <color theme="1"/>
      <name val="Calibri"/>
      <family val="2"/>
    </font>
    <font>
      <vertAlign val="subscript"/>
      <sz val="10"/>
      <color theme="1"/>
      <name val="Arial"/>
      <family val="2"/>
    </font>
    <font>
      <vertAlign val="subscript"/>
      <sz val="10"/>
      <color theme="1"/>
      <name val="Calibri"/>
      <family val="2"/>
      <scheme val="minor"/>
    </font>
    <font>
      <b/>
      <sz val="8"/>
      <color theme="1"/>
      <name val="Calibri"/>
      <family val="2"/>
      <scheme val="minor"/>
    </font>
    <font>
      <sz val="8"/>
      <name val="Calibri"/>
      <family val="2"/>
      <scheme val="minor"/>
    </font>
    <font>
      <b/>
      <sz val="8"/>
      <color indexed="8"/>
      <name val="Calibri"/>
      <family val="2"/>
      <scheme val="minor"/>
    </font>
    <font>
      <sz val="8"/>
      <color theme="1"/>
      <name val="Calibri"/>
      <family val="2"/>
      <scheme val="minor"/>
    </font>
    <font>
      <u/>
      <sz val="10"/>
      <color theme="10"/>
      <name val="Calibri"/>
      <family val="2"/>
      <scheme val="minor"/>
    </font>
  </fonts>
  <fills count="2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CC"/>
      </patternFill>
    </fill>
    <fill>
      <patternFill patternType="solid">
        <fgColor rgb="FFFFFFFF"/>
        <bgColor indexed="64"/>
      </patternFill>
    </fill>
    <fill>
      <patternFill patternType="solid">
        <fgColor rgb="FFE49A43"/>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FFCC"/>
        <bgColor indexed="64"/>
      </patternFill>
    </fill>
    <fill>
      <patternFill patternType="solid">
        <fgColor theme="0"/>
        <bgColor indexed="0"/>
      </patternFill>
    </fill>
    <fill>
      <patternFill patternType="solid">
        <fgColor theme="9" tint="0.59999389629810485"/>
        <bgColor indexed="64"/>
      </patternFill>
    </fill>
    <fill>
      <patternFill patternType="solid">
        <fgColor rgb="FFFCD5B4"/>
        <bgColor indexed="64"/>
      </patternFill>
    </fill>
  </fills>
  <borders count="64">
    <border>
      <left/>
      <right/>
      <top/>
      <bottom/>
      <diagonal/>
    </border>
    <border>
      <left style="thin">
        <color indexed="22"/>
      </left>
      <right style="thin">
        <color indexed="22"/>
      </right>
      <top style="thin">
        <color indexed="22"/>
      </top>
      <bottom style="thin">
        <color indexed="22"/>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right style="thick">
        <color indexed="64"/>
      </right>
      <top/>
      <bottom style="medium">
        <color indexed="64"/>
      </bottom>
      <diagonal/>
    </border>
    <border>
      <left style="thick">
        <color indexed="64"/>
      </left>
      <right style="medium">
        <color indexed="64"/>
      </right>
      <top/>
      <bottom style="thick">
        <color indexed="64"/>
      </bottom>
      <diagonal/>
    </border>
    <border>
      <left/>
      <right style="thick">
        <color indexed="64"/>
      </right>
      <top/>
      <bottom style="thick">
        <color indexed="64"/>
      </bottom>
      <diagonal/>
    </border>
    <border>
      <left/>
      <right style="medium">
        <color indexed="64"/>
      </right>
      <top/>
      <bottom style="thick">
        <color indexed="64"/>
      </bottom>
      <diagonal/>
    </border>
    <border>
      <left style="thick">
        <color indexed="64"/>
      </left>
      <right style="medium">
        <color indexed="64"/>
      </right>
      <top style="thick">
        <color indexed="64"/>
      </top>
      <bottom style="medium">
        <color indexed="64"/>
      </bottom>
      <diagonal/>
    </border>
    <border>
      <left/>
      <right style="thick">
        <color indexed="64"/>
      </right>
      <top style="thick">
        <color indexed="64"/>
      </top>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medium">
        <color indexed="64"/>
      </right>
      <top style="thick">
        <color indexed="64"/>
      </top>
      <bottom/>
      <diagonal/>
    </border>
    <border>
      <left style="thick">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top/>
      <bottom style="medium">
        <color indexed="64"/>
      </bottom>
      <diagonal/>
    </border>
    <border>
      <left style="thick">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ck">
        <color indexed="64"/>
      </top>
      <bottom/>
      <diagonal/>
    </border>
    <border>
      <left/>
      <right/>
      <top/>
      <bottom style="thick">
        <color indexed="64"/>
      </bottom>
      <diagonal/>
    </border>
    <border>
      <left/>
      <right/>
      <top style="thick">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ck">
        <color indexed="64"/>
      </top>
      <bottom/>
      <diagonal/>
    </border>
    <border>
      <left style="medium">
        <color indexed="64"/>
      </left>
      <right style="medium">
        <color indexed="64"/>
      </right>
      <top/>
      <bottom/>
      <diagonal/>
    </border>
    <border>
      <left style="thin">
        <color rgb="FFB2B2B2"/>
      </left>
      <right style="thin">
        <color rgb="FFB2B2B2"/>
      </right>
      <top style="thin">
        <color rgb="FFB2B2B2"/>
      </top>
      <bottom style="thin">
        <color rgb="FFB2B2B2"/>
      </bottom>
      <diagonal/>
    </border>
    <border>
      <left style="thick">
        <color indexed="64"/>
      </left>
      <right style="medium">
        <color rgb="FF000000"/>
      </right>
      <top/>
      <bottom style="medium">
        <color rgb="FF000000"/>
      </bottom>
      <diagonal/>
    </border>
    <border>
      <left/>
      <right style="thick">
        <color indexed="64"/>
      </right>
      <top style="thick">
        <color indexed="64"/>
      </top>
      <bottom style="medium">
        <color rgb="FF000000"/>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style="thick">
        <color indexed="64"/>
      </top>
      <bottom style="medium">
        <color rgb="FF000000"/>
      </bottom>
      <diagonal/>
    </border>
    <border>
      <left/>
      <right style="medium">
        <color rgb="FF000000"/>
      </right>
      <top/>
      <bottom style="medium">
        <color rgb="FF000000"/>
      </bottom>
      <diagonal/>
    </border>
    <border>
      <left/>
      <right style="medium">
        <color rgb="FF000000"/>
      </right>
      <top/>
      <bottom style="thick">
        <color indexed="64"/>
      </bottom>
      <diagonal/>
    </border>
    <border>
      <left style="thick">
        <color indexed="64"/>
      </left>
      <right style="medium">
        <color rgb="FF000000"/>
      </right>
      <top style="thick">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ck">
        <color indexed="64"/>
      </right>
      <top style="medium">
        <color rgb="FF000000"/>
      </top>
      <bottom style="medium">
        <color rgb="FF000000"/>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right/>
      <top style="medium">
        <color indexed="64"/>
      </top>
      <bottom/>
      <diagonal/>
    </border>
    <border>
      <left/>
      <right style="thin">
        <color indexed="64"/>
      </right>
      <top/>
      <bottom/>
      <diagonal/>
    </border>
    <border>
      <left style="thin">
        <color indexed="8"/>
      </left>
      <right/>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s>
  <cellStyleXfs count="145">
    <xf numFmtId="0" fontId="0" fillId="0" borderId="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7" fillId="0" borderId="0" applyNumberFormat="0" applyFill="0" applyBorder="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3"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14" fillId="0" borderId="0"/>
    <xf numFmtId="0" fontId="14" fillId="0" borderId="0"/>
    <xf numFmtId="0" fontId="14" fillId="0" borderId="0"/>
    <xf numFmtId="0" fontId="37" fillId="0" borderId="0"/>
    <xf numFmtId="0" fontId="15" fillId="0" borderId="0"/>
    <xf numFmtId="0" fontId="14" fillId="0" borderId="0"/>
    <xf numFmtId="0" fontId="3" fillId="0" borderId="0"/>
    <xf numFmtId="0" fontId="3" fillId="0" borderId="0"/>
    <xf numFmtId="0" fontId="3" fillId="0" borderId="0"/>
  </cellStyleXfs>
  <cellXfs count="461">
    <xf numFmtId="0" fontId="0" fillId="0" borderId="0" xfId="0"/>
    <xf numFmtId="0" fontId="0" fillId="0" borderId="0" xfId="0" applyAlignment="1">
      <alignment vertical="top" wrapText="1"/>
    </xf>
    <xf numFmtId="0" fontId="0" fillId="0" borderId="0" xfId="0" applyAlignment="1">
      <alignment vertical="top"/>
    </xf>
    <xf numFmtId="0" fontId="19" fillId="0" borderId="2" xfId="0" applyFont="1" applyBorder="1" applyAlignment="1">
      <alignment horizontal="left" vertical="center" wrapText="1"/>
    </xf>
    <xf numFmtId="0" fontId="19" fillId="0" borderId="3" xfId="0" applyFont="1" applyBorder="1" applyAlignment="1">
      <alignment horizontal="left" vertical="center" wrapText="1"/>
    </xf>
    <xf numFmtId="0" fontId="19" fillId="0" borderId="4" xfId="0" applyFont="1" applyBorder="1" applyAlignment="1">
      <alignment horizontal="center" vertical="center" wrapText="1"/>
    </xf>
    <xf numFmtId="0" fontId="19" fillId="0" borderId="5" xfId="0" applyFont="1" applyBorder="1" applyAlignment="1">
      <alignment horizontal="left" vertical="center" wrapText="1"/>
    </xf>
    <xf numFmtId="0" fontId="19" fillId="0" borderId="6"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2" xfId="0" applyFont="1" applyBorder="1" applyAlignment="1">
      <alignment horizontal="justify" vertical="center" wrapText="1"/>
    </xf>
    <xf numFmtId="0" fontId="19" fillId="0" borderId="5" xfId="0" applyFont="1" applyBorder="1" applyAlignment="1">
      <alignment horizontal="justify" vertical="center" wrapText="1"/>
    </xf>
    <xf numFmtId="0" fontId="19" fillId="0" borderId="7" xfId="0" applyFont="1" applyBorder="1" applyAlignment="1">
      <alignment horizontal="center" vertical="center" wrapText="1"/>
    </xf>
    <xf numFmtId="0" fontId="0" fillId="0" borderId="0" xfId="0" applyFont="1"/>
    <xf numFmtId="0" fontId="20" fillId="0" borderId="0" xfId="0" applyFont="1" applyAlignment="1">
      <alignment vertical="center"/>
    </xf>
    <xf numFmtId="0" fontId="0" fillId="0" borderId="0" xfId="0" applyFont="1" applyAlignment="1">
      <alignment vertical="top"/>
    </xf>
    <xf numFmtId="0" fontId="21" fillId="0" borderId="8"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5" xfId="0" applyFont="1" applyBorder="1" applyAlignment="1">
      <alignment horizontal="center" vertical="center" wrapText="1"/>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0" fontId="25" fillId="0" borderId="4" xfId="0" applyFont="1" applyBorder="1" applyAlignment="1">
      <alignment horizontal="left" vertical="center" wrapText="1"/>
    </xf>
    <xf numFmtId="0" fontId="25" fillId="0" borderId="5" xfId="0" applyFont="1" applyBorder="1" applyAlignment="1">
      <alignment horizontal="left" vertical="center" wrapText="1"/>
    </xf>
    <xf numFmtId="0" fontId="25" fillId="0" borderId="7" xfId="0" applyFont="1" applyBorder="1" applyAlignment="1">
      <alignment horizontal="left" vertical="center" wrapText="1"/>
    </xf>
    <xf numFmtId="0" fontId="25" fillId="0" borderId="6" xfId="0" applyFont="1" applyBorder="1" applyAlignment="1">
      <alignment horizontal="left" vertical="center" wrapText="1"/>
    </xf>
    <xf numFmtId="0" fontId="21" fillId="0" borderId="8" xfId="0" applyFont="1" applyBorder="1" applyAlignment="1">
      <alignment horizontal="justify" vertical="center"/>
    </xf>
    <xf numFmtId="0" fontId="21" fillId="0" borderId="10" xfId="0" applyFont="1" applyBorder="1" applyAlignment="1">
      <alignment horizontal="justify" vertical="center"/>
    </xf>
    <xf numFmtId="0" fontId="21" fillId="0" borderId="11" xfId="0" applyFont="1" applyBorder="1" applyAlignment="1">
      <alignment horizontal="justify" vertical="center"/>
    </xf>
    <xf numFmtId="0" fontId="20" fillId="0" borderId="0" xfId="0" applyFont="1"/>
    <xf numFmtId="0" fontId="21" fillId="0" borderId="12" xfId="0" applyFont="1" applyBorder="1" applyAlignment="1">
      <alignment horizontal="left" vertical="center" wrapText="1"/>
    </xf>
    <xf numFmtId="0" fontId="21" fillId="0" borderId="9" xfId="0" applyFont="1" applyBorder="1" applyAlignment="1">
      <alignment horizontal="left" vertical="center" wrapText="1"/>
    </xf>
    <xf numFmtId="0" fontId="19" fillId="0" borderId="4" xfId="0" applyFont="1" applyBorder="1" applyAlignment="1">
      <alignment horizontal="left" vertical="center" wrapText="1"/>
    </xf>
    <xf numFmtId="0" fontId="16" fillId="0" borderId="0" xfId="0" applyFont="1" applyAlignment="1">
      <alignment horizontal="left" vertical="top" wrapText="1"/>
    </xf>
    <xf numFmtId="0" fontId="20" fillId="0" borderId="4"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2" xfId="0" applyFont="1" applyBorder="1" applyAlignment="1">
      <alignment horizontal="justify" vertical="center" wrapText="1"/>
    </xf>
    <xf numFmtId="0" fontId="20" fillId="0" borderId="4" xfId="0" applyFont="1" applyBorder="1" applyAlignment="1">
      <alignment horizontal="justify" vertical="center" wrapText="1"/>
    </xf>
    <xf numFmtId="0" fontId="20" fillId="0" borderId="5" xfId="0" applyFont="1" applyBorder="1" applyAlignment="1">
      <alignment horizontal="justify" vertical="center" wrapText="1"/>
    </xf>
    <xf numFmtId="0" fontId="20" fillId="0" borderId="7" xfId="0" applyFont="1" applyBorder="1" applyAlignment="1">
      <alignment horizontal="center" vertical="center" wrapText="1"/>
    </xf>
    <xf numFmtId="0" fontId="20" fillId="0" borderId="7" xfId="0" applyFont="1" applyBorder="1" applyAlignment="1">
      <alignment horizontal="center" vertical="center"/>
    </xf>
    <xf numFmtId="0" fontId="20" fillId="0" borderId="6" xfId="0" applyFont="1" applyBorder="1" applyAlignment="1">
      <alignment horizontal="justify" vertical="center" wrapText="1"/>
    </xf>
    <xf numFmtId="0" fontId="26" fillId="15" borderId="3" xfId="0" applyFont="1" applyFill="1" applyBorder="1" applyAlignment="1">
      <alignment horizontal="center" vertical="center"/>
    </xf>
    <xf numFmtId="0" fontId="26" fillId="15" borderId="4" xfId="0" applyFont="1" applyFill="1" applyBorder="1" applyAlignment="1">
      <alignment horizontal="center" vertical="center"/>
    </xf>
    <xf numFmtId="0" fontId="26" fillId="0" borderId="41" xfId="0" applyFont="1" applyBorder="1" applyAlignment="1">
      <alignment horizontal="center" vertical="center" wrapText="1"/>
    </xf>
    <xf numFmtId="0" fontId="26" fillId="0" borderId="38" xfId="0" applyFont="1" applyBorder="1" applyAlignment="1">
      <alignment horizontal="center" vertical="center" wrapText="1"/>
    </xf>
    <xf numFmtId="0" fontId="20" fillId="0" borderId="42" xfId="0" applyFont="1" applyBorder="1" applyAlignment="1">
      <alignment horizontal="center" vertical="center" wrapText="1"/>
    </xf>
    <xf numFmtId="0" fontId="20" fillId="0" borderId="37" xfId="0" applyFont="1" applyBorder="1" applyAlignment="1">
      <alignment horizontal="justify" vertical="center" wrapText="1"/>
    </xf>
    <xf numFmtId="0" fontId="20" fillId="0" borderId="39" xfId="0" applyFont="1" applyBorder="1" applyAlignment="1">
      <alignment horizontal="center" vertical="center" wrapText="1"/>
    </xf>
    <xf numFmtId="0" fontId="20" fillId="0" borderId="40" xfId="0" applyFont="1" applyBorder="1" applyAlignment="1">
      <alignment horizontal="justify" vertical="center" wrapText="1"/>
    </xf>
    <xf numFmtId="0" fontId="20" fillId="0" borderId="43" xfId="0" applyFont="1" applyBorder="1" applyAlignment="1">
      <alignment horizontal="center" vertical="center" wrapText="1"/>
    </xf>
    <xf numFmtId="0" fontId="26" fillId="0" borderId="3" xfId="0" applyFont="1" applyBorder="1" applyAlignment="1">
      <alignment horizontal="justify" vertical="center" textRotation="90"/>
    </xf>
    <xf numFmtId="0" fontId="26" fillId="0" borderId="4" xfId="0" applyFont="1" applyBorder="1" applyAlignment="1">
      <alignment horizontal="justify" vertical="center" textRotation="90"/>
    </xf>
    <xf numFmtId="0" fontId="20" fillId="0" borderId="2" xfId="0" applyFont="1" applyBorder="1" applyAlignment="1">
      <alignment horizontal="justify" vertical="center"/>
    </xf>
    <xf numFmtId="0" fontId="20" fillId="0" borderId="3" xfId="0" applyFont="1" applyBorder="1" applyAlignment="1">
      <alignment horizontal="center" vertical="center"/>
    </xf>
    <xf numFmtId="3" fontId="20" fillId="0" borderId="3" xfId="0" applyNumberFormat="1" applyFont="1" applyBorder="1" applyAlignment="1">
      <alignment horizontal="center" vertical="center"/>
    </xf>
    <xf numFmtId="0" fontId="20" fillId="0" borderId="4" xfId="0" applyFont="1" applyBorder="1" applyAlignment="1">
      <alignment horizontal="center" vertical="center"/>
    </xf>
    <xf numFmtId="3" fontId="20" fillId="0" borderId="4" xfId="0" applyNumberFormat="1" applyFont="1" applyBorder="1" applyAlignment="1">
      <alignment horizontal="center" vertical="center"/>
    </xf>
    <xf numFmtId="0" fontId="20" fillId="0" borderId="5" xfId="0" applyFont="1" applyBorder="1" applyAlignment="1">
      <alignment horizontal="justify" vertical="center"/>
    </xf>
    <xf numFmtId="3" fontId="20" fillId="0" borderId="7" xfId="0" applyNumberFormat="1" applyFont="1" applyBorder="1" applyAlignment="1">
      <alignment horizontal="center" vertical="center"/>
    </xf>
    <xf numFmtId="0" fontId="20" fillId="0" borderId="6" xfId="0" applyFont="1" applyBorder="1" applyAlignment="1">
      <alignment horizontal="center" vertical="center"/>
    </xf>
    <xf numFmtId="0" fontId="0" fillId="0" borderId="14" xfId="0" applyBorder="1" applyAlignment="1">
      <alignment vertical="top" wrapText="1"/>
    </xf>
    <xf numFmtId="0" fontId="0" fillId="0" borderId="14" xfId="0" applyBorder="1" applyAlignment="1">
      <alignment horizontal="right" vertical="top"/>
    </xf>
    <xf numFmtId="0" fontId="0" fillId="0" borderId="14" xfId="0" applyBorder="1" applyAlignment="1">
      <alignment vertical="top"/>
    </xf>
    <xf numFmtId="49" fontId="0" fillId="0" borderId="0" xfId="0" applyNumberFormat="1" applyFont="1" applyAlignment="1">
      <alignment vertical="top"/>
    </xf>
    <xf numFmtId="49" fontId="16" fillId="0" borderId="0" xfId="0" applyNumberFormat="1" applyFont="1" applyAlignment="1">
      <alignment vertical="top"/>
    </xf>
    <xf numFmtId="0" fontId="16" fillId="0" borderId="0" xfId="0" applyFont="1" applyAlignment="1">
      <alignment vertical="top" wrapText="1"/>
    </xf>
    <xf numFmtId="0" fontId="26" fillId="15" borderId="14" xfId="0" applyFont="1" applyFill="1" applyBorder="1" applyAlignment="1">
      <alignment horizontal="justify" vertical="center"/>
    </xf>
    <xf numFmtId="0" fontId="20" fillId="0" borderId="14" xfId="0" applyFont="1" applyBorder="1" applyAlignment="1">
      <alignment horizontal="left" vertical="center" wrapText="1"/>
    </xf>
    <xf numFmtId="0" fontId="20" fillId="0" borderId="14" xfId="0" applyFont="1" applyBorder="1" applyAlignment="1">
      <alignment horizontal="justify" vertical="center" wrapText="1"/>
    </xf>
    <xf numFmtId="0" fontId="20" fillId="0" borderId="14" xfId="0" applyFont="1" applyBorder="1" applyAlignment="1">
      <alignment horizontal="center" vertical="center" wrapText="1"/>
    </xf>
    <xf numFmtId="0" fontId="24" fillId="0" borderId="14" xfId="0" applyFont="1" applyBorder="1" applyAlignment="1">
      <alignment horizontal="left" vertical="center" wrapText="1"/>
    </xf>
    <xf numFmtId="0" fontId="24" fillId="0" borderId="14" xfId="0" applyFont="1" applyBorder="1" applyAlignment="1">
      <alignment horizontal="center" vertical="center" wrapText="1"/>
    </xf>
    <xf numFmtId="0" fontId="28" fillId="0" borderId="14" xfId="0" applyFont="1" applyBorder="1" applyAlignment="1">
      <alignment horizontal="left" vertical="center" wrapText="1"/>
    </xf>
    <xf numFmtId="0" fontId="25" fillId="0" borderId="14" xfId="0" applyFont="1" applyBorder="1" applyAlignment="1">
      <alignment horizontal="center" vertical="center" wrapText="1"/>
    </xf>
    <xf numFmtId="0" fontId="0" fillId="0" borderId="0" xfId="0" applyFont="1" applyAlignment="1">
      <alignment vertical="top" wrapText="1"/>
    </xf>
    <xf numFmtId="0" fontId="26" fillId="15" borderId="14" xfId="0" applyFont="1" applyFill="1" applyBorder="1" applyAlignment="1">
      <alignment horizontal="left" vertical="center"/>
    </xf>
    <xf numFmtId="0" fontId="1" fillId="0" borderId="0" xfId="0" applyFont="1" applyAlignment="1">
      <alignment horizontal="left" vertical="top" wrapText="1"/>
    </xf>
    <xf numFmtId="49" fontId="16" fillId="0" borderId="0" xfId="0" applyNumberFormat="1" applyFont="1" applyAlignment="1">
      <alignment horizontal="left" vertical="top" wrapText="1"/>
    </xf>
    <xf numFmtId="49" fontId="0" fillId="0" borderId="0" xfId="0" applyNumberFormat="1" applyFont="1" applyAlignment="1">
      <alignment horizontal="left" vertical="top" wrapText="1"/>
    </xf>
    <xf numFmtId="49" fontId="16" fillId="0" borderId="0" xfId="0" applyNumberFormat="1" applyFont="1" applyAlignment="1">
      <alignment vertical="top" wrapText="1"/>
    </xf>
    <xf numFmtId="49" fontId="0" fillId="0" borderId="0" xfId="0" applyNumberFormat="1" applyFont="1" applyAlignment="1">
      <alignment vertical="top" wrapText="1"/>
    </xf>
    <xf numFmtId="49" fontId="0" fillId="0" borderId="0" xfId="0" applyNumberFormat="1" applyFont="1" applyFill="1" applyAlignment="1">
      <alignment vertical="top" wrapText="1"/>
    </xf>
    <xf numFmtId="0" fontId="1" fillId="0" borderId="0" xfId="0" applyFont="1" applyFill="1" applyAlignment="1">
      <alignment horizontal="left" vertical="top" wrapText="1"/>
    </xf>
    <xf numFmtId="0" fontId="0" fillId="0" borderId="0" xfId="0" applyFont="1" applyFill="1" applyAlignment="1">
      <alignment vertical="top" wrapText="1"/>
    </xf>
    <xf numFmtId="0" fontId="0" fillId="0" borderId="14" xfId="0" applyFont="1" applyBorder="1" applyAlignment="1">
      <alignment vertical="top" wrapText="1"/>
    </xf>
    <xf numFmtId="164" fontId="0" fillId="0" borderId="14" xfId="0" applyNumberFormat="1" applyFont="1" applyFill="1" applyBorder="1" applyAlignment="1">
      <alignment vertical="top" wrapText="1"/>
    </xf>
    <xf numFmtId="164" fontId="0" fillId="16" borderId="14" xfId="0" applyNumberFormat="1" applyFont="1" applyFill="1" applyBorder="1" applyAlignment="1">
      <alignment vertical="top" wrapText="1"/>
    </xf>
    <xf numFmtId="49" fontId="0" fillId="0" borderId="0" xfId="0" applyNumberFormat="1" applyAlignment="1">
      <alignment vertical="top" wrapText="1"/>
    </xf>
    <xf numFmtId="0" fontId="0" fillId="17" borderId="14" xfId="0" applyFont="1" applyFill="1" applyBorder="1" applyAlignment="1">
      <alignment vertical="top" wrapText="1"/>
    </xf>
    <xf numFmtId="0" fontId="0" fillId="17" borderId="14" xfId="0" applyFont="1" applyFill="1" applyBorder="1" applyAlignment="1">
      <alignment horizontal="left" vertical="top" wrapText="1"/>
    </xf>
    <xf numFmtId="0" fontId="31" fillId="0" borderId="14" xfId="0" applyNumberFormat="1" applyFont="1" applyFill="1" applyBorder="1" applyAlignment="1" applyProtection="1">
      <alignment vertical="top"/>
    </xf>
    <xf numFmtId="0" fontId="31" fillId="0" borderId="14" xfId="0" applyNumberFormat="1" applyFont="1" applyFill="1" applyBorder="1" applyAlignment="1" applyProtection="1">
      <alignment vertical="top" wrapText="1"/>
    </xf>
    <xf numFmtId="0" fontId="16" fillId="18" borderId="14" xfId="0" applyFont="1" applyFill="1" applyBorder="1" applyAlignment="1">
      <alignment horizontal="left" wrapText="1"/>
    </xf>
    <xf numFmtId="0" fontId="32" fillId="0" borderId="0" xfId="0" applyFont="1" applyBorder="1"/>
    <xf numFmtId="0" fontId="32" fillId="20" borderId="0" xfId="0" applyFont="1" applyFill="1" applyBorder="1"/>
    <xf numFmtId="1" fontId="33" fillId="0" borderId="1" xfId="127" applyNumberFormat="1" applyFont="1" applyFill="1" applyBorder="1" applyAlignment="1">
      <alignment horizontal="right" wrapText="1"/>
    </xf>
    <xf numFmtId="1" fontId="33" fillId="21" borderId="1" xfId="127" applyNumberFormat="1" applyFont="1" applyFill="1" applyBorder="1" applyAlignment="1">
      <alignment horizontal="right" wrapText="1"/>
    </xf>
    <xf numFmtId="0" fontId="31" fillId="20" borderId="0" xfId="0" applyFont="1" applyFill="1" applyBorder="1"/>
    <xf numFmtId="0" fontId="32" fillId="0" borderId="14" xfId="133" applyFont="1" applyFill="1" applyBorder="1" applyAlignment="1">
      <alignment horizontal="left" wrapText="1"/>
    </xf>
    <xf numFmtId="0" fontId="32" fillId="0" borderId="14" xfId="0" applyFont="1" applyBorder="1"/>
    <xf numFmtId="0" fontId="32" fillId="21" borderId="14" xfId="0" applyFont="1" applyFill="1" applyBorder="1"/>
    <xf numFmtId="0" fontId="33" fillId="0" borderId="14" xfId="128" applyFont="1" applyFill="1" applyBorder="1" applyAlignment="1">
      <alignment wrapText="1"/>
    </xf>
    <xf numFmtId="1" fontId="33" fillId="0" borderId="14" xfId="128" applyNumberFormat="1" applyFont="1" applyFill="1" applyBorder="1" applyAlignment="1">
      <alignment horizontal="right" wrapText="1"/>
    </xf>
    <xf numFmtId="0" fontId="33" fillId="0" borderId="0" xfId="0" applyFont="1" applyBorder="1" applyAlignment="1">
      <alignment horizontal="left" vertical="center"/>
    </xf>
    <xf numFmtId="0" fontId="32" fillId="0" borderId="14" xfId="0" applyFont="1" applyFill="1" applyBorder="1" applyAlignment="1"/>
    <xf numFmtId="0" fontId="32" fillId="18" borderId="14" xfId="133" applyFont="1" applyFill="1" applyBorder="1" applyAlignment="1">
      <alignment horizontal="left" textRotation="90" wrapText="1"/>
    </xf>
    <xf numFmtId="0" fontId="32" fillId="18" borderId="14" xfId="133" applyFont="1" applyFill="1" applyBorder="1" applyAlignment="1">
      <alignment horizontal="left" wrapText="1"/>
    </xf>
    <xf numFmtId="164" fontId="32" fillId="18" borderId="14" xfId="133" applyNumberFormat="1" applyFont="1" applyFill="1" applyBorder="1" applyAlignment="1">
      <alignment horizontal="left" textRotation="90" wrapText="1"/>
    </xf>
    <xf numFmtId="0" fontId="32" fillId="21" borderId="14" xfId="133" applyFont="1" applyFill="1" applyBorder="1" applyAlignment="1">
      <alignment horizontal="left" textRotation="90" wrapText="1"/>
    </xf>
    <xf numFmtId="0" fontId="0" fillId="0" borderId="0" xfId="0" applyFont="1" applyAlignment="1">
      <alignment horizontal="left"/>
    </xf>
    <xf numFmtId="0" fontId="33" fillId="0" borderId="14" xfId="0" applyFont="1" applyBorder="1" applyAlignment="1">
      <alignment horizontal="left" vertical="center"/>
    </xf>
    <xf numFmtId="0" fontId="31" fillId="18" borderId="0" xfId="0" applyFont="1" applyFill="1" applyBorder="1" applyAlignment="1">
      <alignment horizontal="center"/>
    </xf>
    <xf numFmtId="0" fontId="31" fillId="18" borderId="0" xfId="0" applyFont="1" applyFill="1" applyBorder="1" applyAlignment="1"/>
    <xf numFmtId="0" fontId="31" fillId="0" borderId="14" xfId="133" applyFont="1" applyFill="1" applyBorder="1" applyAlignment="1">
      <alignment horizontal="left" textRotation="90" wrapText="1"/>
    </xf>
    <xf numFmtId="0" fontId="34" fillId="22" borderId="14" xfId="132" applyFont="1" applyFill="1" applyBorder="1" applyAlignment="1">
      <alignment wrapText="1"/>
    </xf>
    <xf numFmtId="0" fontId="34" fillId="22" borderId="14" xfId="131" applyFont="1" applyFill="1" applyBorder="1" applyAlignment="1">
      <alignment horizontal="left" wrapText="1"/>
    </xf>
    <xf numFmtId="0" fontId="33" fillId="0" borderId="14" xfId="131" applyFont="1" applyFill="1" applyBorder="1" applyAlignment="1">
      <alignment wrapText="1"/>
    </xf>
    <xf numFmtId="0" fontId="35" fillId="0" borderId="14" xfId="131" applyFont="1" applyFill="1" applyBorder="1" applyAlignment="1">
      <alignment wrapText="1"/>
    </xf>
    <xf numFmtId="0" fontId="33" fillId="0" borderId="14" xfId="131" applyFont="1" applyFill="1" applyBorder="1" applyAlignment="1">
      <alignment horizontal="right" wrapText="1"/>
    </xf>
    <xf numFmtId="0" fontId="33" fillId="0" borderId="14" xfId="134" applyFont="1" applyFill="1" applyBorder="1" applyAlignment="1">
      <alignment wrapText="1"/>
    </xf>
    <xf numFmtId="0" fontId="33" fillId="0" borderId="14" xfId="134" applyFont="1" applyFill="1" applyBorder="1" applyAlignment="1">
      <alignment horizontal="right" wrapText="1"/>
    </xf>
    <xf numFmtId="0" fontId="33" fillId="0" borderId="14" xfId="131" applyFont="1" applyBorder="1"/>
    <xf numFmtId="0" fontId="33" fillId="0" borderId="14" xfId="134" applyFont="1" applyBorder="1"/>
    <xf numFmtId="0" fontId="33" fillId="0" borderId="14" xfId="130" applyFont="1" applyFill="1" applyBorder="1" applyAlignment="1">
      <alignment horizontal="left" vertical="top" wrapText="1"/>
    </xf>
    <xf numFmtId="0" fontId="33" fillId="0" borderId="14" xfId="130" applyFont="1" applyFill="1" applyBorder="1" applyAlignment="1">
      <alignment vertical="top" wrapText="1"/>
    </xf>
    <xf numFmtId="0" fontId="33" fillId="0" borderId="14" xfId="130" applyFont="1" applyFill="1" applyBorder="1" applyAlignment="1">
      <alignment horizontal="right" vertical="top" wrapText="1"/>
    </xf>
    <xf numFmtId="164" fontId="33" fillId="0" borderId="14" xfId="130" applyNumberFormat="1" applyFont="1" applyFill="1" applyBorder="1" applyAlignment="1">
      <alignment horizontal="right" vertical="top" wrapText="1"/>
    </xf>
    <xf numFmtId="1" fontId="33" fillId="0" borderId="14" xfId="130" applyNumberFormat="1" applyFont="1" applyFill="1" applyBorder="1" applyAlignment="1">
      <alignment horizontal="right" vertical="top" wrapText="1"/>
    </xf>
    <xf numFmtId="0" fontId="35" fillId="0" borderId="14" xfId="126" applyFont="1" applyFill="1" applyBorder="1" applyAlignment="1">
      <alignment vertical="top" wrapText="1"/>
    </xf>
    <xf numFmtId="0" fontId="33" fillId="0" borderId="14" xfId="126" applyFont="1" applyFill="1" applyBorder="1" applyAlignment="1">
      <alignment vertical="top" wrapText="1"/>
    </xf>
    <xf numFmtId="164" fontId="33" fillId="0" borderId="14" xfId="126" applyNumberFormat="1" applyFont="1" applyFill="1" applyBorder="1" applyAlignment="1">
      <alignment horizontal="right" vertical="top" wrapText="1"/>
    </xf>
    <xf numFmtId="1" fontId="34" fillId="21" borderId="14" xfId="126" applyNumberFormat="1" applyFont="1" applyFill="1" applyBorder="1" applyAlignment="1">
      <alignment horizontal="right" vertical="top" wrapText="1"/>
    </xf>
    <xf numFmtId="0" fontId="31" fillId="0" borderId="14" xfId="0" applyFont="1" applyBorder="1" applyAlignment="1">
      <alignment vertical="top"/>
    </xf>
    <xf numFmtId="1" fontId="32" fillId="21" borderId="14" xfId="0" applyNumberFormat="1" applyFont="1" applyFill="1" applyBorder="1" applyAlignment="1">
      <alignment vertical="top"/>
    </xf>
    <xf numFmtId="2" fontId="0" fillId="16" borderId="14" xfId="0" applyNumberFormat="1" applyFont="1" applyFill="1" applyBorder="1" applyAlignment="1">
      <alignment vertical="top" wrapText="1"/>
    </xf>
    <xf numFmtId="2" fontId="0" fillId="0" borderId="0" xfId="0" applyNumberFormat="1" applyAlignment="1">
      <alignment wrapText="1"/>
    </xf>
    <xf numFmtId="2" fontId="31" fillId="0" borderId="14" xfId="0" applyNumberFormat="1" applyFont="1" applyFill="1" applyBorder="1" applyAlignment="1" applyProtection="1">
      <alignment wrapText="1"/>
    </xf>
    <xf numFmtId="2" fontId="31" fillId="0" borderId="14" xfId="0" applyNumberFormat="1" applyFont="1" applyFill="1" applyBorder="1" applyAlignment="1" applyProtection="1">
      <alignment horizontal="right" wrapText="1"/>
    </xf>
    <xf numFmtId="2" fontId="0" fillId="0" borderId="0" xfId="0" applyNumberFormat="1" applyAlignment="1">
      <alignment horizontal="right" wrapText="1"/>
    </xf>
    <xf numFmtId="9" fontId="0" fillId="16" borderId="14" xfId="0" applyNumberFormat="1" applyFont="1" applyFill="1" applyBorder="1" applyAlignment="1">
      <alignment vertical="top" wrapText="1"/>
    </xf>
    <xf numFmtId="0" fontId="0" fillId="0" borderId="14" xfId="0" applyFont="1" applyBorder="1" applyAlignment="1">
      <alignment horizontal="left" vertical="top" wrapText="1"/>
    </xf>
    <xf numFmtId="0" fontId="0" fillId="23" borderId="14" xfId="0" applyFont="1" applyFill="1" applyBorder="1" applyAlignment="1">
      <alignment horizontal="left" vertical="top" wrapText="1"/>
    </xf>
    <xf numFmtId="14" fontId="0" fillId="0" borderId="14" xfId="0" applyNumberFormat="1" applyFont="1" applyBorder="1" applyAlignment="1">
      <alignment horizontal="left" vertical="top" wrapText="1"/>
    </xf>
    <xf numFmtId="0" fontId="0" fillId="18" borderId="14" xfId="0" applyFont="1" applyFill="1" applyBorder="1" applyAlignment="1">
      <alignment horizontal="left" vertical="top" wrapText="1"/>
    </xf>
    <xf numFmtId="49" fontId="0" fillId="17" borderId="14" xfId="0" applyNumberFormat="1" applyFont="1" applyFill="1" applyBorder="1" applyAlignment="1">
      <alignment horizontal="left" vertical="top" wrapText="1"/>
    </xf>
    <xf numFmtId="0" fontId="21" fillId="0" borderId="0" xfId="0" applyFont="1" applyAlignment="1">
      <alignment vertical="center"/>
    </xf>
    <xf numFmtId="0" fontId="21" fillId="0" borderId="8" xfId="0" applyFont="1" applyBorder="1" applyAlignment="1">
      <alignment horizontal="left" vertical="center" wrapText="1"/>
    </xf>
    <xf numFmtId="0" fontId="21" fillId="0" borderId="10" xfId="0" applyFont="1" applyBorder="1" applyAlignment="1">
      <alignment horizontal="center" vertical="center" wrapText="1"/>
    </xf>
    <xf numFmtId="0" fontId="0" fillId="0" borderId="14" xfId="0" applyBorder="1"/>
    <xf numFmtId="0" fontId="21" fillId="0" borderId="11" xfId="0" applyFont="1" applyBorder="1" applyAlignment="1">
      <alignment horizontal="center" vertical="center" wrapText="1"/>
    </xf>
    <xf numFmtId="0" fontId="0" fillId="0" borderId="0" xfId="0" applyAlignment="1">
      <alignment horizontal="right"/>
    </xf>
    <xf numFmtId="0" fontId="19" fillId="0" borderId="14" xfId="0" applyFont="1" applyFill="1" applyBorder="1" applyAlignment="1">
      <alignment horizontal="right" vertical="center" wrapText="1"/>
    </xf>
    <xf numFmtId="0" fontId="0" fillId="0" borderId="14" xfId="0" applyBorder="1" applyAlignment="1">
      <alignment horizontal="right"/>
    </xf>
    <xf numFmtId="0" fontId="21" fillId="0" borderId="14" xfId="0" applyFont="1" applyBorder="1" applyAlignment="1">
      <alignment horizontal="justify" vertical="center" wrapText="1"/>
    </xf>
    <xf numFmtId="0" fontId="22" fillId="0" borderId="14" xfId="0" applyFont="1" applyBorder="1" applyAlignment="1">
      <alignment horizontal="right" vertical="center" wrapText="1"/>
    </xf>
    <xf numFmtId="0" fontId="19" fillId="0" borderId="14" xfId="0" applyFont="1" applyBorder="1" applyAlignment="1">
      <alignment horizontal="justify" vertical="center" wrapText="1"/>
    </xf>
    <xf numFmtId="0" fontId="19" fillId="0" borderId="14" xfId="0" applyFont="1" applyBorder="1" applyAlignment="1">
      <alignment horizontal="right" vertical="center" wrapText="1"/>
    </xf>
    <xf numFmtId="0" fontId="23" fillId="0" borderId="14" xfId="0" applyFont="1" applyBorder="1" applyAlignment="1">
      <alignment horizontal="justify" vertical="center" wrapText="1"/>
    </xf>
    <xf numFmtId="0" fontId="16" fillId="0" borderId="0" xfId="0" applyFont="1" applyAlignment="1">
      <alignment horizontal="left" vertical="top"/>
    </xf>
    <xf numFmtId="0" fontId="0" fillId="0" borderId="0" xfId="0" applyFont="1" applyAlignment="1">
      <alignment horizontal="left" vertical="top"/>
    </xf>
    <xf numFmtId="0" fontId="0" fillId="17" borderId="14" xfId="0" applyFont="1" applyFill="1" applyBorder="1" applyAlignment="1">
      <alignment horizontal="right" vertical="top" wrapText="1"/>
    </xf>
    <xf numFmtId="0" fontId="16" fillId="0" borderId="14" xfId="0" applyFont="1" applyBorder="1" applyAlignment="1">
      <alignment vertical="top" wrapText="1"/>
    </xf>
    <xf numFmtId="0" fontId="27" fillId="0" borderId="14" xfId="0" applyFont="1" applyBorder="1" applyAlignment="1">
      <alignment vertical="top" wrapText="1"/>
    </xf>
    <xf numFmtId="0" fontId="0" fillId="18" borderId="14" xfId="0" applyFont="1" applyFill="1" applyBorder="1" applyAlignment="1">
      <alignment vertical="top" wrapText="1"/>
    </xf>
    <xf numFmtId="0" fontId="0" fillId="19" borderId="14" xfId="0" applyFont="1" applyFill="1" applyBorder="1" applyAlignment="1">
      <alignment horizontal="right" vertical="top" wrapText="1"/>
    </xf>
    <xf numFmtId="0" fontId="0" fillId="0" borderId="14" xfId="0" applyFont="1" applyBorder="1" applyAlignment="1">
      <alignment horizontal="right" vertical="top" wrapText="1"/>
    </xf>
    <xf numFmtId="0" fontId="0" fillId="0" borderId="14" xfId="0" applyFont="1" applyBorder="1" applyAlignment="1">
      <alignment horizontal="center" vertical="center" wrapText="1"/>
    </xf>
    <xf numFmtId="0" fontId="0" fillId="0" borderId="14" xfId="0" applyFont="1" applyBorder="1" applyAlignment="1">
      <alignment horizontal="left" vertical="center" wrapText="1"/>
    </xf>
    <xf numFmtId="3" fontId="0" fillId="0" borderId="14" xfId="0" applyNumberFormat="1" applyFont="1" applyBorder="1" applyAlignment="1">
      <alignment horizontal="center" vertical="center" wrapText="1"/>
    </xf>
    <xf numFmtId="0" fontId="16" fillId="15" borderId="14" xfId="0" applyFont="1" applyFill="1" applyBorder="1" applyAlignment="1">
      <alignment horizontal="left" vertical="center"/>
    </xf>
    <xf numFmtId="0" fontId="16" fillId="0" borderId="0" xfId="0" applyFont="1" applyAlignment="1">
      <alignment vertical="center"/>
    </xf>
    <xf numFmtId="0" fontId="0" fillId="0" borderId="6" xfId="0" applyFont="1" applyBorder="1" applyAlignment="1">
      <alignment vertical="center" wrapText="1"/>
    </xf>
    <xf numFmtId="0" fontId="0" fillId="0" borderId="7" xfId="0" applyFont="1" applyBorder="1" applyAlignment="1">
      <alignment vertical="center" wrapText="1"/>
    </xf>
    <xf numFmtId="0" fontId="0" fillId="0" borderId="5" xfId="0" applyFont="1" applyBorder="1" applyAlignment="1">
      <alignment vertical="center" wrapText="1"/>
    </xf>
    <xf numFmtId="0" fontId="0" fillId="0" borderId="4" xfId="0" applyFont="1" applyBorder="1" applyAlignment="1">
      <alignment vertical="center" wrapText="1"/>
    </xf>
    <xf numFmtId="0" fontId="0" fillId="0" borderId="3" xfId="0" applyFont="1" applyBorder="1" applyAlignment="1">
      <alignment vertical="center" wrapText="1"/>
    </xf>
    <xf numFmtId="0" fontId="0" fillId="0" borderId="2" xfId="0" applyFont="1" applyBorder="1" applyAlignment="1">
      <alignment vertical="center" wrapText="1"/>
    </xf>
    <xf numFmtId="0" fontId="16" fillId="0" borderId="3" xfId="0" applyFont="1" applyBorder="1" applyAlignment="1">
      <alignment horizontal="left" vertical="center"/>
    </xf>
    <xf numFmtId="0" fontId="41" fillId="0" borderId="0" xfId="0" applyFont="1"/>
    <xf numFmtId="0" fontId="0" fillId="24" borderId="14" xfId="0" applyFont="1" applyFill="1" applyBorder="1" applyAlignment="1">
      <alignment horizontal="left" vertical="top" wrapText="1"/>
    </xf>
    <xf numFmtId="0" fontId="0" fillId="16" borderId="14" xfId="0" applyFont="1" applyFill="1" applyBorder="1" applyAlignment="1">
      <alignment horizontal="left" vertical="top" wrapText="1"/>
    </xf>
    <xf numFmtId="164" fontId="0" fillId="24" borderId="14" xfId="0" applyNumberFormat="1" applyFont="1" applyFill="1" applyBorder="1" applyAlignment="1">
      <alignment vertical="top" wrapText="1"/>
    </xf>
    <xf numFmtId="0" fontId="0" fillId="24" borderId="14" xfId="0" applyFont="1" applyFill="1" applyBorder="1" applyAlignment="1">
      <alignment vertical="top" wrapText="1"/>
    </xf>
    <xf numFmtId="164" fontId="0" fillId="24" borderId="14" xfId="0" applyNumberFormat="1" applyFont="1" applyFill="1" applyBorder="1" applyAlignment="1">
      <alignment horizontal="right" vertical="top" wrapText="1"/>
    </xf>
    <xf numFmtId="49" fontId="18" fillId="0" borderId="0" xfId="0" applyNumberFormat="1" applyFont="1" applyFill="1" applyAlignment="1">
      <alignment vertical="top" wrapText="1"/>
    </xf>
    <xf numFmtId="0" fontId="18" fillId="0" borderId="0" xfId="0" applyFont="1" applyFill="1" applyAlignment="1">
      <alignment vertical="top" wrapText="1"/>
    </xf>
    <xf numFmtId="49" fontId="16" fillId="0" borderId="0" xfId="0" applyNumberFormat="1" applyFont="1" applyAlignment="1">
      <alignment horizontal="center" vertical="top" wrapText="1"/>
    </xf>
    <xf numFmtId="49" fontId="0" fillId="0" borderId="0" xfId="0" applyNumberFormat="1" applyFont="1" applyAlignment="1">
      <alignment horizontal="center" vertical="top" wrapText="1"/>
    </xf>
    <xf numFmtId="0" fontId="0" fillId="0" borderId="0" xfId="0" applyFont="1" applyAlignment="1">
      <alignment horizontal="center" vertical="top" wrapText="1"/>
    </xf>
    <xf numFmtId="0" fontId="0" fillId="24" borderId="14" xfId="0" applyFont="1" applyFill="1" applyBorder="1" applyAlignment="1">
      <alignment horizontal="right" vertical="top" wrapText="1"/>
    </xf>
    <xf numFmtId="0" fontId="26" fillId="0" borderId="0" xfId="0" applyFont="1" applyFill="1" applyBorder="1" applyAlignment="1">
      <alignment horizontal="center" vertical="center" wrapText="1"/>
    </xf>
    <xf numFmtId="164" fontId="0" fillId="0" borderId="0" xfId="0" applyNumberFormat="1" applyFont="1"/>
    <xf numFmtId="0" fontId="0" fillId="0" borderId="0" xfId="0" applyFont="1" applyAlignment="1">
      <alignment horizontal="left" vertical="top" wrapText="1"/>
    </xf>
    <xf numFmtId="0" fontId="0" fillId="0" borderId="0" xfId="0" applyFont="1" applyBorder="1" applyAlignment="1">
      <alignment horizontal="center" vertical="top" wrapText="1"/>
    </xf>
    <xf numFmtId="0" fontId="0" fillId="0" borderId="0" xfId="0" applyFont="1" applyBorder="1" applyAlignment="1">
      <alignment vertical="top" wrapText="1"/>
    </xf>
    <xf numFmtId="0" fontId="16" fillId="0" borderId="15" xfId="0" applyFont="1" applyBorder="1"/>
    <xf numFmtId="1" fontId="31" fillId="0" borderId="14" xfId="0" applyNumberFormat="1" applyFont="1" applyFill="1" applyBorder="1" applyAlignment="1" applyProtection="1">
      <alignment horizontal="right" vertical="top"/>
    </xf>
    <xf numFmtId="1" fontId="31" fillId="0" borderId="14" xfId="0" applyNumberFormat="1" applyFont="1" applyFill="1" applyBorder="1" applyAlignment="1" applyProtection="1">
      <alignment vertical="top"/>
    </xf>
    <xf numFmtId="1" fontId="0" fillId="0" borderId="0" xfId="0" applyNumberFormat="1" applyFont="1" applyAlignment="1">
      <alignment vertical="top"/>
    </xf>
    <xf numFmtId="164" fontId="0" fillId="0" borderId="0" xfId="0" applyNumberFormat="1" applyFont="1" applyAlignment="1">
      <alignment vertical="top" wrapText="1"/>
    </xf>
    <xf numFmtId="0" fontId="39" fillId="0" borderId="0" xfId="0" applyFont="1" applyBorder="1" applyAlignment="1">
      <alignment vertical="top" wrapText="1"/>
    </xf>
    <xf numFmtId="49" fontId="0" fillId="0" borderId="0" xfId="0" quotePrefix="1" applyNumberFormat="1" applyAlignment="1">
      <alignment vertical="top" wrapText="1"/>
    </xf>
    <xf numFmtId="0" fontId="31" fillId="0" borderId="0" xfId="0" applyFont="1" applyAlignment="1">
      <alignment vertical="top" wrapText="1"/>
    </xf>
    <xf numFmtId="0" fontId="44" fillId="0" borderId="0" xfId="0" applyFont="1"/>
    <xf numFmtId="0" fontId="49" fillId="22" borderId="14" xfId="129" applyFont="1" applyFill="1" applyBorder="1" applyAlignment="1">
      <alignment horizontal="left" wrapText="1"/>
    </xf>
    <xf numFmtId="0" fontId="50" fillId="0" borderId="14" xfId="130" applyFont="1" applyFill="1" applyBorder="1" applyAlignment="1">
      <alignment vertical="top" wrapText="1"/>
    </xf>
    <xf numFmtId="0" fontId="0" fillId="0" borderId="0" xfId="0" applyAlignment="1">
      <alignment horizontal="left" wrapText="1"/>
    </xf>
    <xf numFmtId="0" fontId="0" fillId="0" borderId="0" xfId="0" applyAlignment="1">
      <alignment wrapText="1"/>
    </xf>
    <xf numFmtId="0" fontId="16" fillId="0" borderId="0" xfId="0" applyFont="1" applyAlignment="1">
      <alignment wrapText="1"/>
    </xf>
    <xf numFmtId="0" fontId="28" fillId="0" borderId="0" xfId="0" applyFont="1" applyAlignment="1">
      <alignment horizontal="left" vertical="top" wrapText="1"/>
    </xf>
    <xf numFmtId="0" fontId="0" fillId="0" borderId="0" xfId="0" applyFont="1" applyAlignment="1">
      <alignment horizontal="left" vertical="top" wrapText="1"/>
    </xf>
    <xf numFmtId="49" fontId="31" fillId="0" borderId="0" xfId="0" applyNumberFormat="1" applyFont="1" applyAlignment="1">
      <alignment vertical="top"/>
    </xf>
    <xf numFmtId="0" fontId="31" fillId="0" borderId="0" xfId="0" applyFont="1" applyAlignment="1">
      <alignment horizontal="left" vertical="top" wrapText="1"/>
    </xf>
    <xf numFmtId="0" fontId="31" fillId="0" borderId="0" xfId="0" applyFont="1" applyFill="1" applyAlignment="1">
      <alignment vertical="top" wrapText="1"/>
    </xf>
    <xf numFmtId="49" fontId="31" fillId="0" borderId="0" xfId="0" applyNumberFormat="1" applyFont="1" applyFill="1" applyAlignment="1">
      <alignment vertical="top" wrapText="1"/>
    </xf>
    <xf numFmtId="0" fontId="31" fillId="0" borderId="0" xfId="0" applyFont="1" applyFill="1" applyAlignment="1">
      <alignment horizontal="left" vertical="top" wrapText="1"/>
    </xf>
    <xf numFmtId="0" fontId="31" fillId="0" borderId="0" xfId="0" applyFont="1" applyAlignment="1">
      <alignment vertical="top"/>
    </xf>
    <xf numFmtId="0" fontId="11" fillId="0" borderId="0" xfId="0" applyFont="1" applyAlignment="1">
      <alignment horizontal="left" vertical="top" wrapText="1"/>
    </xf>
    <xf numFmtId="0" fontId="57" fillId="0" borderId="26" xfId="0" applyFont="1" applyBorder="1" applyAlignment="1">
      <alignment vertical="center" textRotation="90" wrapText="1"/>
    </xf>
    <xf numFmtId="0" fontId="58" fillId="0" borderId="28" xfId="0" applyFont="1" applyBorder="1" applyAlignment="1">
      <alignment vertical="center" textRotation="90" wrapText="1"/>
    </xf>
    <xf numFmtId="0" fontId="0" fillId="0" borderId="28" xfId="0" applyBorder="1" applyAlignment="1">
      <alignment vertical="center" textRotation="90" wrapText="1"/>
    </xf>
    <xf numFmtId="0" fontId="0" fillId="0" borderId="3" xfId="0" applyBorder="1" applyAlignment="1">
      <alignment vertical="center" textRotation="90" wrapText="1"/>
    </xf>
    <xf numFmtId="0" fontId="57" fillId="0" borderId="3" xfId="0" applyFont="1" applyBorder="1" applyAlignment="1">
      <alignment vertical="center" wrapText="1"/>
    </xf>
    <xf numFmtId="0" fontId="58" fillId="0" borderId="16" xfId="0" applyFont="1" applyBorder="1" applyAlignment="1">
      <alignment horizontal="justify" vertical="center" wrapText="1"/>
    </xf>
    <xf numFmtId="0" fontId="58" fillId="0" borderId="3" xfId="0" applyFont="1" applyBorder="1" applyAlignment="1">
      <alignment vertical="center" wrapText="1"/>
    </xf>
    <xf numFmtId="0" fontId="58" fillId="0" borderId="3" xfId="0" applyFont="1" applyBorder="1" applyAlignment="1">
      <alignment horizontal="right" vertical="center" wrapText="1"/>
    </xf>
    <xf numFmtId="0" fontId="58" fillId="0" borderId="3" xfId="0" applyFont="1" applyBorder="1" applyAlignment="1">
      <alignment horizontal="right" vertical="center"/>
    </xf>
    <xf numFmtId="0" fontId="18" fillId="0" borderId="0" xfId="0" applyFont="1" applyAlignment="1">
      <alignment vertical="top"/>
    </xf>
    <xf numFmtId="0" fontId="61" fillId="0" borderId="0" xfId="0" applyFont="1" applyAlignment="1">
      <alignment horizontal="left" vertical="top" wrapText="1"/>
    </xf>
    <xf numFmtId="0" fontId="0" fillId="0" borderId="0" xfId="0" applyAlignment="1">
      <alignment horizontal="left" vertical="top"/>
    </xf>
    <xf numFmtId="0" fontId="16" fillId="0" borderId="51" xfId="0" applyFont="1" applyBorder="1" applyAlignment="1">
      <alignment vertical="top"/>
    </xf>
    <xf numFmtId="0" fontId="0" fillId="0" borderId="0" xfId="0" applyAlignment="1">
      <alignment horizontal="right" vertical="top"/>
    </xf>
    <xf numFmtId="2" fontId="0" fillId="16" borderId="14" xfId="0" applyNumberFormat="1" applyFont="1" applyFill="1" applyBorder="1" applyAlignment="1">
      <alignment horizontal="right" vertical="top" wrapText="1"/>
    </xf>
    <xf numFmtId="0" fontId="30" fillId="0" borderId="3" xfId="0" applyFont="1" applyBorder="1" applyAlignment="1">
      <alignment vertical="center" wrapText="1"/>
    </xf>
    <xf numFmtId="0" fontId="63" fillId="0" borderId="3" xfId="0" applyFont="1" applyBorder="1" applyAlignment="1">
      <alignment horizontal="right" vertical="center" wrapText="1"/>
    </xf>
    <xf numFmtId="0" fontId="63" fillId="0" borderId="3" xfId="0" applyFont="1" applyBorder="1" applyAlignment="1">
      <alignment horizontal="center" vertical="center" wrapText="1"/>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0" fillId="0" borderId="16" xfId="0" applyFont="1" applyBorder="1" applyAlignment="1">
      <alignment horizontal="left" vertical="center" wrapText="1"/>
    </xf>
    <xf numFmtId="0" fontId="11" fillId="18" borderId="1" xfId="142" applyFont="1" applyFill="1" applyBorder="1" applyAlignment="1">
      <alignment horizontal="right"/>
    </xf>
    <xf numFmtId="0" fontId="11" fillId="18" borderId="1" xfId="142" applyFont="1" applyFill="1" applyBorder="1" applyAlignment="1"/>
    <xf numFmtId="0" fontId="11" fillId="18" borderId="1" xfId="144" applyFont="1" applyFill="1" applyBorder="1" applyAlignment="1">
      <alignment horizontal="right"/>
    </xf>
    <xf numFmtId="0" fontId="11" fillId="18" borderId="1" xfId="143" applyFont="1" applyFill="1" applyBorder="1" applyAlignment="1">
      <alignment horizontal="right"/>
    </xf>
    <xf numFmtId="0" fontId="11" fillId="0" borderId="1" xfId="142" applyFont="1" applyFill="1" applyBorder="1" applyAlignment="1">
      <alignment horizontal="right"/>
    </xf>
    <xf numFmtId="0" fontId="11" fillId="0" borderId="1" xfId="142" applyFont="1" applyFill="1" applyBorder="1" applyAlignment="1"/>
    <xf numFmtId="0" fontId="11" fillId="0" borderId="1" xfId="144" applyFont="1" applyFill="1" applyBorder="1" applyAlignment="1">
      <alignment horizontal="right"/>
    </xf>
    <xf numFmtId="0" fontId="11" fillId="0" borderId="1" xfId="143" applyFont="1" applyFill="1" applyBorder="1" applyAlignment="1">
      <alignment horizontal="right"/>
    </xf>
    <xf numFmtId="164" fontId="11" fillId="18" borderId="1" xfId="144" applyNumberFormat="1" applyFont="1" applyFill="1" applyBorder="1" applyAlignment="1">
      <alignment horizontal="right" wrapText="1"/>
    </xf>
    <xf numFmtId="164" fontId="0" fillId="0" borderId="0" xfId="0" applyNumberFormat="1"/>
    <xf numFmtId="165" fontId="0" fillId="0" borderId="0" xfId="0" applyNumberFormat="1"/>
    <xf numFmtId="0" fontId="0" fillId="0" borderId="0" xfId="0" applyAlignment="1">
      <alignment horizontal="left"/>
    </xf>
    <xf numFmtId="0" fontId="16" fillId="0" borderId="14" xfId="0" applyFont="1" applyBorder="1" applyAlignment="1">
      <alignment horizontal="left" wrapText="1"/>
    </xf>
    <xf numFmtId="0" fontId="0" fillId="0" borderId="14" xfId="0" applyFont="1" applyBorder="1" applyAlignment="1">
      <alignment horizontal="left" vertical="top"/>
    </xf>
    <xf numFmtId="0" fontId="0" fillId="0" borderId="0" xfId="0" applyFont="1" applyAlignment="1">
      <alignment horizontal="left" vertical="top" wrapText="1"/>
    </xf>
    <xf numFmtId="0" fontId="0" fillId="0" borderId="14" xfId="130" applyFont="1" applyFill="1" applyBorder="1" applyAlignment="1">
      <alignment vertical="top" wrapText="1"/>
    </xf>
    <xf numFmtId="0" fontId="19" fillId="17" borderId="14" xfId="0" applyFont="1" applyFill="1" applyBorder="1" applyAlignment="1">
      <alignment horizontal="left" vertical="top" wrapText="1"/>
    </xf>
    <xf numFmtId="0" fontId="64"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60" fillId="0" borderId="14" xfId="0" applyFont="1" applyBorder="1" applyAlignment="1">
      <alignment vertical="center" wrapText="1"/>
    </xf>
    <xf numFmtId="0" fontId="59" fillId="0" borderId="14" xfId="0" applyFont="1" applyBorder="1" applyAlignment="1">
      <alignment vertical="center"/>
    </xf>
    <xf numFmtId="0" fontId="59" fillId="0" borderId="14" xfId="0" applyFont="1" applyBorder="1" applyAlignment="1">
      <alignment vertical="center" wrapText="1"/>
    </xf>
    <xf numFmtId="164" fontId="39" fillId="18" borderId="1" xfId="144" applyNumberFormat="1" applyFont="1" applyFill="1" applyBorder="1" applyAlignment="1">
      <alignment horizontal="right" wrapText="1"/>
    </xf>
    <xf numFmtId="164" fontId="39" fillId="0" borderId="1" xfId="142" applyNumberFormat="1" applyFont="1" applyFill="1" applyBorder="1" applyAlignment="1">
      <alignment horizontal="right"/>
    </xf>
    <xf numFmtId="164" fontId="15" fillId="0" borderId="0" xfId="0" applyNumberFormat="1" applyFont="1" applyFill="1" applyAlignment="1"/>
    <xf numFmtId="164" fontId="15" fillId="0" borderId="0" xfId="0" applyNumberFormat="1" applyFont="1"/>
    <xf numFmtId="0" fontId="0" fillId="0" borderId="0" xfId="0" applyFont="1" applyAlignment="1">
      <alignment horizontal="right"/>
    </xf>
    <xf numFmtId="164" fontId="0" fillId="0" borderId="0" xfId="0" applyNumberFormat="1" applyFont="1" applyFill="1" applyBorder="1" applyAlignment="1">
      <alignment vertical="top" wrapText="1"/>
    </xf>
    <xf numFmtId="0" fontId="0" fillId="0" borderId="0" xfId="0" applyFont="1" applyAlignment="1">
      <alignment horizontal="left" vertical="top" wrapText="1"/>
    </xf>
    <xf numFmtId="0" fontId="26" fillId="0" borderId="3" xfId="0" applyFont="1" applyBorder="1" applyAlignment="1">
      <alignment horizontal="justify" vertical="center" wrapText="1"/>
    </xf>
    <xf numFmtId="0" fontId="26" fillId="0" borderId="3" xfId="0" applyFont="1" applyBorder="1" applyAlignment="1">
      <alignment horizontal="center" vertical="center" wrapText="1"/>
    </xf>
    <xf numFmtId="49" fontId="0" fillId="0" borderId="0" xfId="0" applyNumberFormat="1" applyAlignment="1">
      <alignment vertical="top"/>
    </xf>
    <xf numFmtId="0" fontId="69" fillId="0" borderId="26" xfId="0" applyFont="1" applyBorder="1" applyAlignment="1">
      <alignment horizontal="center" vertical="center"/>
    </xf>
    <xf numFmtId="0" fontId="69" fillId="0" borderId="3" xfId="0" applyFont="1" applyBorder="1" applyAlignment="1">
      <alignment horizontal="center" vertical="center"/>
    </xf>
    <xf numFmtId="0" fontId="68" fillId="0" borderId="3" xfId="0" applyFont="1" applyBorder="1" applyAlignment="1">
      <alignment vertical="center" wrapText="1"/>
    </xf>
    <xf numFmtId="0" fontId="68" fillId="0" borderId="3" xfId="0" applyFont="1" applyBorder="1" applyAlignment="1">
      <alignment horizontal="center" vertical="center"/>
    </xf>
    <xf numFmtId="0" fontId="68" fillId="0" borderId="16" xfId="0" applyFont="1" applyBorder="1" applyAlignment="1">
      <alignment horizontal="left" vertical="center"/>
    </xf>
    <xf numFmtId="164" fontId="16" fillId="0" borderId="0" xfId="0" applyNumberFormat="1" applyFont="1"/>
    <xf numFmtId="0" fontId="16" fillId="0" borderId="0" xfId="0" applyFont="1"/>
    <xf numFmtId="0" fontId="47" fillId="22" borderId="53" xfId="142" applyFont="1" applyFill="1" applyBorder="1" applyAlignment="1">
      <alignment horizontal="center" wrapText="1"/>
    </xf>
    <xf numFmtId="0" fontId="47" fillId="22" borderId="49" xfId="142" applyFont="1" applyFill="1" applyBorder="1" applyAlignment="1">
      <alignment horizontal="center" wrapText="1"/>
    </xf>
    <xf numFmtId="0" fontId="76" fillId="22" borderId="49" xfId="142" applyFont="1" applyFill="1" applyBorder="1" applyAlignment="1">
      <alignment horizontal="center" wrapText="1"/>
    </xf>
    <xf numFmtId="164" fontId="76" fillId="22" borderId="52" xfId="142" applyNumberFormat="1" applyFont="1" applyFill="1" applyBorder="1" applyAlignment="1">
      <alignment horizontal="center" wrapText="1"/>
    </xf>
    <xf numFmtId="0" fontId="16" fillId="0" borderId="14" xfId="0" applyFont="1" applyBorder="1" applyAlignment="1">
      <alignment horizontal="right"/>
    </xf>
    <xf numFmtId="0" fontId="16" fillId="0" borderId="0" xfId="0" applyFont="1" applyAlignment="1">
      <alignment horizontal="right"/>
    </xf>
    <xf numFmtId="0" fontId="47" fillId="22" borderId="54" xfId="142" applyFont="1" applyFill="1" applyBorder="1" applyAlignment="1">
      <alignment horizontal="center" wrapText="1"/>
    </xf>
    <xf numFmtId="0" fontId="16" fillId="0" borderId="58" xfId="0" applyFont="1" applyBorder="1" applyAlignment="1">
      <alignment horizontal="right"/>
    </xf>
    <xf numFmtId="0" fontId="16" fillId="0" borderId="0" xfId="0" applyFont="1" applyBorder="1"/>
    <xf numFmtId="164" fontId="76" fillId="22" borderId="0" xfId="142" applyNumberFormat="1" applyFont="1" applyFill="1" applyBorder="1" applyAlignment="1">
      <alignment horizontal="center" wrapText="1"/>
    </xf>
    <xf numFmtId="0" fontId="0" fillId="0" borderId="0" xfId="0" applyFont="1" applyAlignment="1">
      <alignment horizontal="left" vertical="top" wrapText="1"/>
    </xf>
    <xf numFmtId="0" fontId="0" fillId="0" borderId="51" xfId="0" applyFont="1" applyBorder="1" applyAlignment="1">
      <alignment vertical="top"/>
    </xf>
    <xf numFmtId="0" fontId="0" fillId="0" borderId="51" xfId="0" applyFont="1" applyBorder="1" applyAlignment="1">
      <alignment vertical="top" wrapText="1"/>
    </xf>
    <xf numFmtId="164" fontId="0" fillId="16" borderId="14" xfId="0" applyNumberFormat="1" applyFont="1" applyFill="1" applyBorder="1" applyAlignment="1">
      <alignment horizontal="right" vertical="top" wrapText="1"/>
    </xf>
    <xf numFmtId="0" fontId="16" fillId="15" borderId="14" xfId="0" applyFont="1" applyFill="1" applyBorder="1" applyAlignment="1">
      <alignment horizontal="center" vertical="center"/>
    </xf>
    <xf numFmtId="0" fontId="28" fillId="0" borderId="0" xfId="0" applyFont="1" applyAlignment="1">
      <alignment horizontal="left" vertical="top" wrapText="1"/>
    </xf>
    <xf numFmtId="0" fontId="19" fillId="0" borderId="0" xfId="0" applyFont="1" applyAlignment="1">
      <alignment horizontal="left" vertical="top" wrapText="1"/>
    </xf>
    <xf numFmtId="0" fontId="27" fillId="0" borderId="0" xfId="0" applyFont="1" applyAlignment="1">
      <alignment vertical="top" wrapText="1"/>
    </xf>
    <xf numFmtId="49" fontId="0" fillId="0" borderId="0" xfId="0" applyNumberFormat="1" applyFont="1" applyBorder="1" applyAlignment="1">
      <alignment vertical="top" wrapText="1"/>
    </xf>
    <xf numFmtId="164" fontId="0" fillId="0" borderId="0" xfId="0" applyNumberFormat="1" applyAlignment="1">
      <alignment horizontal="right" vertical="top"/>
    </xf>
    <xf numFmtId="0" fontId="16" fillId="0" borderId="0" xfId="0" applyFont="1" applyFill="1" applyBorder="1" applyAlignment="1">
      <alignment horizontal="left" vertical="top" wrapText="1"/>
    </xf>
    <xf numFmtId="0" fontId="0" fillId="0" borderId="0" xfId="0" applyFont="1" applyFill="1" applyBorder="1" applyAlignment="1">
      <alignment vertical="top"/>
    </xf>
    <xf numFmtId="0" fontId="41" fillId="0" borderId="0" xfId="0" applyFont="1" applyFill="1" applyBorder="1" applyAlignment="1">
      <alignment vertical="top"/>
    </xf>
    <xf numFmtId="0" fontId="52" fillId="0" borderId="0" xfId="0" applyFont="1" applyFill="1" applyAlignment="1">
      <alignment horizontal="left"/>
    </xf>
    <xf numFmtId="0" fontId="52" fillId="0" borderId="0" xfId="0" applyFont="1" applyFill="1" applyAlignment="1"/>
    <xf numFmtId="2" fontId="0" fillId="0" borderId="14" xfId="0" applyNumberFormat="1" applyFont="1" applyFill="1" applyBorder="1" applyAlignment="1" applyProtection="1">
      <alignment horizontal="right" wrapText="1"/>
    </xf>
    <xf numFmtId="2" fontId="80" fillId="0" borderId="14" xfId="0" applyNumberFormat="1" applyFont="1" applyFill="1" applyBorder="1" applyAlignment="1" applyProtection="1">
      <alignment horizontal="right" wrapText="1"/>
    </xf>
    <xf numFmtId="2" fontId="81" fillId="0" borderId="14" xfId="0" applyNumberFormat="1" applyFont="1" applyFill="1" applyBorder="1" applyAlignment="1" applyProtection="1">
      <alignment wrapText="1"/>
    </xf>
    <xf numFmtId="2" fontId="81" fillId="0" borderId="14" xfId="0" applyNumberFormat="1" applyFont="1" applyFill="1" applyBorder="1" applyAlignment="1" applyProtection="1">
      <alignment horizontal="right" wrapText="1"/>
    </xf>
    <xf numFmtId="2" fontId="83" fillId="0" borderId="0" xfId="0" applyNumberFormat="1" applyFont="1" applyAlignment="1">
      <alignment wrapText="1"/>
    </xf>
    <xf numFmtId="0" fontId="0" fillId="0" borderId="59" xfId="0" applyFont="1" applyFill="1" applyBorder="1" applyAlignment="1">
      <alignment vertical="top"/>
    </xf>
    <xf numFmtId="0" fontId="0" fillId="0" borderId="60" xfId="0" applyFont="1" applyFill="1" applyBorder="1" applyAlignment="1">
      <alignment vertical="top"/>
    </xf>
    <xf numFmtId="0" fontId="0" fillId="0" borderId="61" xfId="0" applyFont="1" applyFill="1" applyBorder="1" applyAlignment="1">
      <alignment vertical="top"/>
    </xf>
    <xf numFmtId="0" fontId="0" fillId="0" borderId="62" xfId="0" applyFont="1" applyFill="1" applyBorder="1" applyAlignment="1">
      <alignment vertical="top"/>
    </xf>
    <xf numFmtId="0" fontId="0" fillId="0" borderId="51" xfId="0" applyFont="1" applyFill="1" applyBorder="1" applyAlignment="1">
      <alignment vertical="top"/>
    </xf>
    <xf numFmtId="0" fontId="31" fillId="0" borderId="0" xfId="0" applyFont="1" applyFill="1" applyBorder="1" applyAlignment="1">
      <alignment vertical="top"/>
    </xf>
    <xf numFmtId="0" fontId="31" fillId="0" borderId="0" xfId="0" applyFont="1" applyFill="1" applyBorder="1" applyAlignment="1">
      <alignment vertical="top" wrapText="1"/>
    </xf>
    <xf numFmtId="0" fontId="0" fillId="0" borderId="0" xfId="0" applyFont="1" applyFill="1" applyBorder="1" applyAlignment="1">
      <alignment vertical="top" wrapText="1"/>
    </xf>
    <xf numFmtId="0" fontId="17" fillId="0" borderId="0" xfId="37" applyFill="1" applyBorder="1" applyAlignment="1">
      <alignment vertical="top" wrapText="1"/>
    </xf>
    <xf numFmtId="0" fontId="16" fillId="0" borderId="0" xfId="0" applyFont="1" applyFill="1" applyBorder="1" applyAlignment="1">
      <alignment vertical="top"/>
    </xf>
    <xf numFmtId="0" fontId="0" fillId="17" borderId="0" xfId="0" applyFont="1" applyFill="1" applyBorder="1" applyAlignment="1">
      <alignment vertical="top"/>
    </xf>
    <xf numFmtId="0" fontId="0" fillId="19" borderId="0" xfId="0" applyFont="1" applyFill="1" applyBorder="1" applyAlignment="1">
      <alignment vertical="top"/>
    </xf>
    <xf numFmtId="0" fontId="16" fillId="16" borderId="0" xfId="0" applyFont="1" applyFill="1" applyBorder="1" applyAlignment="1">
      <alignment vertical="top"/>
    </xf>
    <xf numFmtId="0" fontId="46" fillId="18" borderId="0" xfId="0" applyFont="1" applyFill="1" applyBorder="1" applyAlignment="1">
      <alignment vertical="top"/>
    </xf>
    <xf numFmtId="0" fontId="30" fillId="0" borderId="0" xfId="0" applyFont="1" applyFill="1" applyBorder="1" applyAlignment="1">
      <alignment vertical="top"/>
    </xf>
    <xf numFmtId="2" fontId="30" fillId="0" borderId="0" xfId="0" applyNumberFormat="1" applyFont="1" applyFill="1" applyBorder="1" applyAlignment="1">
      <alignment vertical="top" wrapText="1"/>
    </xf>
    <xf numFmtId="2" fontId="0" fillId="0" borderId="0" xfId="0" applyNumberFormat="1" applyFont="1" applyFill="1" applyBorder="1" applyAlignment="1">
      <alignment vertical="top" wrapText="1"/>
    </xf>
    <xf numFmtId="0" fontId="18" fillId="0" borderId="62" xfId="0" applyFont="1" applyFill="1" applyBorder="1" applyAlignment="1">
      <alignment vertical="top"/>
    </xf>
    <xf numFmtId="0" fontId="18" fillId="0" borderId="51" xfId="0" applyFont="1" applyFill="1" applyBorder="1" applyAlignment="1">
      <alignment vertical="top"/>
    </xf>
    <xf numFmtId="0" fontId="0" fillId="0" borderId="48" xfId="0" applyFont="1" applyFill="1" applyBorder="1" applyAlignment="1">
      <alignment vertical="top"/>
    </xf>
    <xf numFmtId="0" fontId="0" fillId="0" borderId="17" xfId="0" applyFont="1" applyFill="1" applyBorder="1" applyAlignment="1">
      <alignment vertical="top"/>
    </xf>
    <xf numFmtId="0" fontId="0" fillId="0" borderId="63" xfId="0" applyFont="1" applyFill="1" applyBorder="1" applyAlignment="1">
      <alignment vertical="top"/>
    </xf>
    <xf numFmtId="49" fontId="0" fillId="0" borderId="0" xfId="0" applyNumberFormat="1" applyFont="1" applyFill="1" applyBorder="1" applyAlignment="1">
      <alignment horizontal="left" vertical="top"/>
    </xf>
    <xf numFmtId="0" fontId="26" fillId="15" borderId="26" xfId="0" applyFont="1" applyFill="1" applyBorder="1" applyAlignment="1">
      <alignment horizontal="center" vertical="center" wrapText="1"/>
    </xf>
    <xf numFmtId="0" fontId="26" fillId="15" borderId="3" xfId="0" applyFont="1" applyFill="1" applyBorder="1" applyAlignment="1">
      <alignment horizontal="center" vertical="center" wrapText="1"/>
    </xf>
    <xf numFmtId="0" fontId="73" fillId="0" borderId="16" xfId="0" applyFont="1" applyBorder="1" applyAlignment="1">
      <alignment horizontal="left" vertical="center"/>
    </xf>
    <xf numFmtId="0" fontId="20" fillId="15" borderId="16" xfId="0" applyFont="1" applyFill="1" applyBorder="1" applyAlignment="1">
      <alignment horizontal="left" vertical="center"/>
    </xf>
    <xf numFmtId="0" fontId="20" fillId="15" borderId="3" xfId="0" applyFont="1" applyFill="1" applyBorder="1" applyAlignment="1">
      <alignment vertical="center"/>
    </xf>
    <xf numFmtId="0" fontId="20" fillId="15" borderId="3" xfId="0" applyFont="1" applyFill="1" applyBorder="1" applyAlignment="1">
      <alignment horizontal="center" vertical="center" wrapText="1"/>
    </xf>
    <xf numFmtId="0" fontId="20" fillId="15" borderId="3" xfId="0" applyFont="1" applyFill="1" applyBorder="1" applyAlignment="1">
      <alignment horizontal="center" vertical="center"/>
    </xf>
    <xf numFmtId="0" fontId="84" fillId="15" borderId="3" xfId="37" applyFont="1" applyFill="1" applyBorder="1" applyAlignment="1">
      <alignment vertical="center"/>
    </xf>
    <xf numFmtId="11" fontId="20" fillId="15" borderId="16" xfId="0" applyNumberFormat="1" applyFont="1" applyFill="1" applyBorder="1" applyAlignment="1">
      <alignment horizontal="left" vertical="center"/>
    </xf>
    <xf numFmtId="0" fontId="84" fillId="15" borderId="16" xfId="37" applyFont="1" applyFill="1" applyBorder="1" applyAlignment="1">
      <alignment horizontal="left" vertical="center"/>
    </xf>
    <xf numFmtId="0" fontId="20" fillId="0" borderId="0" xfId="0" applyFont="1" applyAlignment="1">
      <alignment horizontal="left"/>
    </xf>
    <xf numFmtId="0" fontId="84" fillId="0" borderId="0" xfId="37" applyFont="1" applyAlignment="1">
      <alignment horizontal="left" vertical="center"/>
    </xf>
    <xf numFmtId="0" fontId="29" fillId="0" borderId="0" xfId="0" applyFont="1" applyFill="1" applyBorder="1" applyAlignment="1">
      <alignment horizontal="left" vertical="top" wrapText="1"/>
    </xf>
    <xf numFmtId="0" fontId="20" fillId="0" borderId="17" xfId="0" applyFont="1" applyBorder="1" applyAlignment="1">
      <alignment horizontal="left" wrapText="1"/>
    </xf>
    <xf numFmtId="0" fontId="26" fillId="0" borderId="19" xfId="0" applyFont="1" applyBorder="1" applyAlignment="1">
      <alignment horizontal="justify" vertical="center" wrapText="1"/>
    </xf>
    <xf numFmtId="0" fontId="26" fillId="0" borderId="13" xfId="0" applyFont="1" applyBorder="1" applyAlignment="1">
      <alignment horizontal="justify" vertical="center" wrapText="1"/>
    </xf>
    <xf numFmtId="0" fontId="26" fillId="0" borderId="2" xfId="0" applyFont="1" applyBorder="1" applyAlignment="1">
      <alignment horizontal="justify" vertical="center" wrapText="1"/>
    </xf>
    <xf numFmtId="0" fontId="26" fillId="0" borderId="20" xfId="0" applyFont="1" applyBorder="1" applyAlignment="1">
      <alignment horizontal="center" vertical="center" wrapText="1"/>
    </xf>
    <xf numFmtId="0" fontId="26" fillId="0" borderId="21"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22"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25"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27"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3" xfId="0" applyFont="1" applyBorder="1" applyAlignment="1">
      <alignment horizontal="center" vertical="center" wrapText="1"/>
    </xf>
    <xf numFmtId="0" fontId="16" fillId="0" borderId="18" xfId="0" applyFont="1" applyBorder="1" applyAlignment="1">
      <alignment vertical="top" wrapText="1"/>
    </xf>
    <xf numFmtId="0" fontId="16" fillId="0" borderId="3" xfId="0" applyFont="1" applyBorder="1" applyAlignment="1">
      <alignment vertical="top" wrapText="1"/>
    </xf>
    <xf numFmtId="0" fontId="26" fillId="15" borderId="19" xfId="0" applyFont="1" applyFill="1" applyBorder="1" applyAlignment="1">
      <alignment horizontal="justify" vertical="center"/>
    </xf>
    <xf numFmtId="0" fontId="26" fillId="15" borderId="13" xfId="0" applyFont="1" applyFill="1" applyBorder="1" applyAlignment="1">
      <alignment horizontal="justify" vertical="center"/>
    </xf>
    <xf numFmtId="0" fontId="26" fillId="15" borderId="2" xfId="0" applyFont="1" applyFill="1" applyBorder="1" applyAlignment="1">
      <alignment horizontal="justify" vertical="center"/>
    </xf>
    <xf numFmtId="0" fontId="26" fillId="15" borderId="29" xfId="0" applyFont="1" applyFill="1" applyBorder="1" applyAlignment="1">
      <alignment horizontal="center" vertical="center"/>
    </xf>
    <xf numFmtId="0" fontId="26" fillId="15" borderId="9" xfId="0" applyFont="1" applyFill="1" applyBorder="1" applyAlignment="1">
      <alignment horizontal="center" vertical="center"/>
    </xf>
    <xf numFmtId="0" fontId="26" fillId="15" borderId="18" xfId="0" applyFont="1" applyFill="1" applyBorder="1" applyAlignment="1">
      <alignment horizontal="center" vertical="center"/>
    </xf>
    <xf numFmtId="0" fontId="26" fillId="15" borderId="4" xfId="0" applyFont="1" applyFill="1" applyBorder="1" applyAlignment="1">
      <alignment horizontal="center" vertical="center"/>
    </xf>
    <xf numFmtId="0" fontId="20" fillId="0" borderId="30" xfId="0" applyFont="1" applyBorder="1" applyAlignment="1">
      <alignment horizontal="left" vertical="center" wrapText="1"/>
    </xf>
    <xf numFmtId="0" fontId="26" fillId="0" borderId="44" xfId="0" applyFont="1" applyBorder="1" applyAlignment="1">
      <alignment horizontal="justify" vertical="center" wrapText="1"/>
    </xf>
    <xf numFmtId="0" fontId="26" fillId="0" borderId="37" xfId="0" applyFont="1" applyBorder="1" applyAlignment="1">
      <alignment horizontal="justify" vertical="center" wrapText="1"/>
    </xf>
    <xf numFmtId="0" fontId="20" fillId="0" borderId="45" xfId="0" applyFont="1" applyBorder="1" applyAlignment="1">
      <alignment horizontal="center" vertical="center" wrapText="1"/>
    </xf>
    <xf numFmtId="0" fontId="20" fillId="0" borderId="46" xfId="0" applyFont="1" applyBorder="1" applyAlignment="1">
      <alignment horizontal="center" vertical="center" wrapText="1"/>
    </xf>
    <xf numFmtId="0" fontId="20" fillId="0" borderId="47" xfId="0" applyFont="1" applyBorder="1" applyAlignment="1">
      <alignment horizontal="center" vertical="center" wrapText="1"/>
    </xf>
    <xf numFmtId="0" fontId="0" fillId="0" borderId="0" xfId="0" applyFont="1" applyAlignment="1">
      <alignment horizontal="left" wrapText="1"/>
    </xf>
    <xf numFmtId="0" fontId="20" fillId="0" borderId="0" xfId="0" applyFont="1" applyAlignment="1">
      <alignment horizontal="left" vertical="center" wrapText="1"/>
    </xf>
    <xf numFmtId="0" fontId="26" fillId="0" borderId="19" xfId="0" applyFont="1" applyBorder="1" applyAlignment="1">
      <alignment horizontal="left" vertical="center"/>
    </xf>
    <xf numFmtId="0" fontId="26" fillId="0" borderId="13" xfId="0" applyFont="1" applyBorder="1" applyAlignment="1">
      <alignment horizontal="left" vertical="center"/>
    </xf>
    <xf numFmtId="0" fontId="26" fillId="0" borderId="2" xfId="0" applyFont="1" applyBorder="1" applyAlignment="1">
      <alignment horizontal="left" vertical="center"/>
    </xf>
    <xf numFmtId="0" fontId="26" fillId="0" borderId="29" xfId="0" applyFont="1" applyBorder="1" applyAlignment="1">
      <alignment horizontal="justify" vertical="center"/>
    </xf>
    <xf numFmtId="0" fontId="26" fillId="0" borderId="31" xfId="0" applyFont="1" applyBorder="1" applyAlignment="1">
      <alignment horizontal="justify" vertical="center"/>
    </xf>
    <xf numFmtId="0" fontId="26" fillId="0" borderId="12" xfId="0" applyFont="1" applyBorder="1" applyAlignment="1">
      <alignment horizontal="justify" vertical="center"/>
    </xf>
    <xf numFmtId="0" fontId="26" fillId="0" borderId="18" xfId="0" applyFont="1" applyBorder="1" applyAlignment="1">
      <alignment horizontal="justify" vertical="center"/>
    </xf>
    <xf numFmtId="0" fontId="26" fillId="0" borderId="32" xfId="0" applyFont="1" applyBorder="1" applyAlignment="1">
      <alignment horizontal="justify" vertical="center"/>
    </xf>
    <xf numFmtId="0" fontId="26" fillId="0" borderId="3" xfId="0" applyFont="1" applyBorder="1" applyAlignment="1">
      <alignment horizontal="justify" vertical="center"/>
    </xf>
    <xf numFmtId="0" fontId="26" fillId="0" borderId="9" xfId="0" applyFont="1" applyBorder="1" applyAlignment="1">
      <alignment horizontal="justify" vertical="center"/>
    </xf>
    <xf numFmtId="0" fontId="26" fillId="0" borderId="4" xfId="0" applyFont="1" applyBorder="1" applyAlignment="1">
      <alignment horizontal="justify" vertical="center"/>
    </xf>
    <xf numFmtId="0" fontId="28" fillId="0" borderId="32" xfId="0" applyFont="1" applyBorder="1" applyAlignment="1">
      <alignment horizontal="left"/>
    </xf>
    <xf numFmtId="0" fontId="57" fillId="0" borderId="33" xfId="0" applyFont="1" applyBorder="1" applyAlignment="1">
      <alignment vertical="center" wrapText="1"/>
    </xf>
    <xf numFmtId="0" fontId="57" fillId="0" borderId="35" xfId="0" applyFont="1" applyBorder="1" applyAlignment="1">
      <alignment vertical="center" wrapText="1"/>
    </xf>
    <xf numFmtId="0" fontId="57" fillId="0" borderId="16" xfId="0" applyFont="1" applyBorder="1" applyAlignment="1">
      <alignment vertical="center" wrapText="1"/>
    </xf>
    <xf numFmtId="0" fontId="57" fillId="0" borderId="25" xfId="0" applyFont="1" applyBorder="1" applyAlignment="1">
      <alignment vertical="center" wrapText="1"/>
    </xf>
    <xf numFmtId="0" fontId="57" fillId="0" borderId="50" xfId="0" applyFont="1" applyBorder="1" applyAlignment="1">
      <alignment vertical="center" wrapText="1"/>
    </xf>
    <xf numFmtId="0" fontId="57" fillId="0" borderId="26" xfId="0" applyFont="1" applyBorder="1" applyAlignment="1">
      <alignment vertical="center" wrapText="1"/>
    </xf>
    <xf numFmtId="0" fontId="57" fillId="0" borderId="27" xfId="0" applyFont="1" applyBorder="1" applyAlignment="1">
      <alignment vertical="center" wrapText="1"/>
    </xf>
    <xf numFmtId="0" fontId="57" fillId="0" borderId="0" xfId="0" applyFont="1" applyBorder="1" applyAlignment="1">
      <alignment vertical="center" wrapText="1"/>
    </xf>
    <xf numFmtId="0" fontId="57" fillId="0" borderId="28" xfId="0" applyFont="1" applyBorder="1" applyAlignment="1">
      <alignment vertical="center" wrapText="1"/>
    </xf>
    <xf numFmtId="0" fontId="57" fillId="0" borderId="18" xfId="0" applyFont="1" applyBorder="1" applyAlignment="1">
      <alignment vertical="center" wrapText="1"/>
    </xf>
    <xf numFmtId="0" fontId="57" fillId="0" borderId="32" xfId="0" applyFont="1" applyBorder="1" applyAlignment="1">
      <alignment vertical="center" wrapText="1"/>
    </xf>
    <xf numFmtId="0" fontId="57" fillId="0" borderId="3" xfId="0" applyFont="1" applyBorder="1" applyAlignment="1">
      <alignment vertical="center" wrapText="1"/>
    </xf>
    <xf numFmtId="0" fontId="67" fillId="0" borderId="0" xfId="0" applyFont="1" applyAlignment="1">
      <alignment vertical="center" wrapText="1"/>
    </xf>
    <xf numFmtId="0" fontId="57" fillId="0" borderId="25" xfId="0" applyFont="1" applyBorder="1" applyAlignment="1">
      <alignment vertical="center"/>
    </xf>
    <xf numFmtId="0" fontId="57" fillId="0" borderId="50" xfId="0" applyFont="1" applyBorder="1" applyAlignment="1">
      <alignment vertical="center"/>
    </xf>
    <xf numFmtId="0" fontId="57" fillId="0" borderId="26" xfId="0" applyFont="1" applyBorder="1" applyAlignment="1">
      <alignment vertical="center"/>
    </xf>
    <xf numFmtId="0" fontId="57" fillId="0" borderId="18" xfId="0" applyFont="1" applyBorder="1" applyAlignment="1">
      <alignment vertical="center"/>
    </xf>
    <xf numFmtId="0" fontId="57" fillId="0" borderId="32" xfId="0" applyFont="1" applyBorder="1" applyAlignment="1">
      <alignment vertical="center"/>
    </xf>
    <xf numFmtId="0" fontId="57" fillId="0" borderId="3" xfId="0" applyFont="1" applyBorder="1" applyAlignment="1">
      <alignment vertical="center"/>
    </xf>
    <xf numFmtId="0" fontId="28" fillId="0" borderId="0" xfId="0" applyFont="1" applyAlignment="1">
      <alignment horizontal="left" vertical="top" wrapText="1"/>
    </xf>
    <xf numFmtId="0" fontId="0" fillId="0" borderId="0" xfId="0" applyFont="1" applyAlignment="1">
      <alignment horizontal="left" vertical="center" wrapText="1"/>
    </xf>
    <xf numFmtId="0" fontId="16" fillId="0" borderId="19" xfId="0" applyFont="1" applyBorder="1" applyAlignment="1">
      <alignment horizontal="left" vertical="center"/>
    </xf>
    <xf numFmtId="0" fontId="16" fillId="0" borderId="13" xfId="0" applyFont="1" applyBorder="1" applyAlignment="1">
      <alignment horizontal="left" vertical="center"/>
    </xf>
    <xf numFmtId="0" fontId="16" fillId="0" borderId="2" xfId="0" applyFont="1" applyBorder="1" applyAlignment="1">
      <alignment horizontal="left" vertical="center"/>
    </xf>
    <xf numFmtId="0" fontId="16" fillId="0" borderId="34" xfId="0" applyFont="1" applyBorder="1" applyAlignment="1">
      <alignment horizontal="left" vertical="center" wrapText="1"/>
    </xf>
    <xf numFmtId="0" fontId="16" fillId="0" borderId="35"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0" fillId="0" borderId="33" xfId="0" applyFont="1" applyBorder="1" applyAlignment="1">
      <alignment vertical="center" wrapText="1"/>
    </xf>
    <xf numFmtId="0" fontId="0" fillId="0" borderId="35" xfId="0" applyFont="1" applyBorder="1" applyAlignment="1">
      <alignment vertical="center" wrapText="1"/>
    </xf>
    <xf numFmtId="0" fontId="0" fillId="0" borderId="16" xfId="0" applyFont="1" applyBorder="1" applyAlignment="1">
      <alignment vertical="center" wrapText="1"/>
    </xf>
    <xf numFmtId="0" fontId="0" fillId="0" borderId="33" xfId="0" applyFont="1" applyBorder="1" applyAlignment="1">
      <alignment horizontal="left" vertical="center" wrapText="1"/>
    </xf>
    <xf numFmtId="0" fontId="0" fillId="0" borderId="35" xfId="0" applyFont="1" applyBorder="1" applyAlignment="1">
      <alignment horizontal="left" vertical="center" wrapText="1"/>
    </xf>
    <xf numFmtId="0" fontId="0" fillId="0" borderId="16" xfId="0" applyFont="1" applyBorder="1" applyAlignment="1">
      <alignment horizontal="left" vertical="center" wrapText="1"/>
    </xf>
    <xf numFmtId="0" fontId="28" fillId="0" borderId="0" xfId="0" applyFont="1" applyBorder="1" applyAlignment="1">
      <alignment horizontal="left" wrapText="1"/>
    </xf>
    <xf numFmtId="0" fontId="21" fillId="0" borderId="20" xfId="0" applyFont="1" applyBorder="1" applyAlignment="1">
      <alignment horizontal="center" vertical="center" wrapText="1"/>
    </xf>
    <xf numFmtId="0" fontId="21" fillId="0" borderId="11" xfId="0" applyFont="1" applyBorder="1" applyAlignment="1">
      <alignment horizontal="center" vertical="center" wrapText="1"/>
    </xf>
    <xf numFmtId="0" fontId="0" fillId="0" borderId="30" xfId="0" applyBorder="1" applyAlignment="1">
      <alignment horizontal="left" wrapText="1"/>
    </xf>
    <xf numFmtId="0" fontId="52" fillId="0" borderId="0" xfId="0" applyFont="1" applyFill="1" applyAlignment="1">
      <alignment horizontal="left"/>
    </xf>
    <xf numFmtId="0" fontId="73" fillId="15" borderId="56" xfId="0" applyFont="1" applyFill="1" applyBorder="1" applyAlignment="1">
      <alignment vertical="center" wrapText="1"/>
    </xf>
    <xf numFmtId="0" fontId="73" fillId="15" borderId="57" xfId="0" applyFont="1" applyFill="1" applyBorder="1" applyAlignment="1">
      <alignment vertical="center" wrapText="1"/>
    </xf>
    <xf numFmtId="0" fontId="73" fillId="15" borderId="55" xfId="0" applyFont="1" applyFill="1" applyBorder="1" applyAlignment="1">
      <alignment vertical="center" wrapText="1"/>
    </xf>
    <xf numFmtId="0" fontId="26" fillId="15" borderId="33" xfId="0" applyFont="1" applyFill="1" applyBorder="1" applyAlignment="1">
      <alignment horizontal="left" vertical="center" wrapText="1"/>
    </xf>
    <xf numFmtId="0" fontId="26" fillId="15" borderId="16" xfId="0" applyFont="1" applyFill="1" applyBorder="1" applyAlignment="1">
      <alignment horizontal="left" vertical="center" wrapText="1"/>
    </xf>
    <xf numFmtId="0" fontId="26" fillId="15" borderId="33" xfId="0" applyFont="1" applyFill="1" applyBorder="1" applyAlignment="1">
      <alignment vertical="center" wrapText="1"/>
    </xf>
    <xf numFmtId="0" fontId="26" fillId="15" borderId="16" xfId="0" applyFont="1" applyFill="1" applyBorder="1" applyAlignment="1">
      <alignment vertical="center" wrapText="1"/>
    </xf>
    <xf numFmtId="0" fontId="69" fillId="0" borderId="33" xfId="0" applyFont="1" applyBorder="1" applyAlignment="1">
      <alignment vertical="center" wrapText="1"/>
    </xf>
    <xf numFmtId="0" fontId="69" fillId="0" borderId="16" xfId="0" applyFont="1" applyBorder="1" applyAlignment="1">
      <alignment vertical="center" wrapText="1"/>
    </xf>
    <xf numFmtId="0" fontId="0" fillId="0" borderId="32" xfId="0" applyBorder="1" applyAlignment="1">
      <alignment horizontal="left" wrapText="1"/>
    </xf>
    <xf numFmtId="0" fontId="69" fillId="0" borderId="33" xfId="0" applyFont="1" applyBorder="1" applyAlignment="1">
      <alignment horizontal="left" vertical="center"/>
    </xf>
    <xf numFmtId="0" fontId="69" fillId="0" borderId="16" xfId="0" applyFont="1" applyBorder="1" applyAlignment="1">
      <alignment horizontal="left" vertical="center"/>
    </xf>
    <xf numFmtId="0" fontId="28" fillId="0" borderId="30" xfId="0" applyFont="1" applyBorder="1" applyAlignment="1">
      <alignment horizontal="left" wrapText="1"/>
    </xf>
    <xf numFmtId="0" fontId="0" fillId="0" borderId="0" xfId="0" applyBorder="1" applyAlignment="1">
      <alignment horizontal="left" wrapText="1"/>
    </xf>
    <xf numFmtId="0" fontId="21" fillId="0" borderId="19" xfId="0" applyFont="1" applyBorder="1" applyAlignment="1">
      <alignment horizontal="left" vertical="center" wrapText="1"/>
    </xf>
    <xf numFmtId="0" fontId="21" fillId="0" borderId="2" xfId="0" applyFont="1" applyBorder="1" applyAlignment="1">
      <alignment horizontal="left" vertical="center" wrapText="1"/>
    </xf>
    <xf numFmtId="0" fontId="0" fillId="0" borderId="0" xfId="0" applyFont="1" applyAlignment="1">
      <alignment horizontal="left" vertical="top" wrapText="1"/>
    </xf>
    <xf numFmtId="2" fontId="0" fillId="0" borderId="0" xfId="0" applyNumberFormat="1" applyAlignment="1">
      <alignment horizontal="left" wrapText="1"/>
    </xf>
    <xf numFmtId="0" fontId="32" fillId="0" borderId="14" xfId="133" applyFont="1" applyFill="1" applyBorder="1" applyAlignment="1">
      <alignment horizontal="left" wrapText="1"/>
    </xf>
    <xf numFmtId="0" fontId="32" fillId="0" borderId="14" xfId="0" applyFont="1" applyBorder="1" applyAlignment="1">
      <alignment horizontal="left" wrapText="1"/>
    </xf>
    <xf numFmtId="0" fontId="32" fillId="21" borderId="14" xfId="133" applyFont="1" applyFill="1" applyBorder="1" applyAlignment="1">
      <alignment horizontal="left" wrapText="1"/>
    </xf>
    <xf numFmtId="0" fontId="32" fillId="21" borderId="14" xfId="0" applyFont="1" applyFill="1" applyBorder="1" applyAlignment="1">
      <alignment horizontal="left" wrapText="1"/>
    </xf>
    <xf numFmtId="0" fontId="32" fillId="18" borderId="14" xfId="0" applyFont="1" applyFill="1" applyBorder="1" applyAlignment="1">
      <alignment horizontal="left" wrapText="1"/>
    </xf>
    <xf numFmtId="0" fontId="16" fillId="18" borderId="14" xfId="0" applyFont="1" applyFill="1" applyBorder="1" applyAlignment="1">
      <alignment horizontal="left" wrapText="1"/>
    </xf>
    <xf numFmtId="0" fontId="16" fillId="0" borderId="0" xfId="0" applyFont="1" applyAlignment="1">
      <alignment horizontal="left"/>
    </xf>
    <xf numFmtId="0" fontId="33" fillId="0" borderId="48" xfId="0" applyFont="1" applyBorder="1" applyAlignment="1">
      <alignment horizontal="left" vertical="center" wrapText="1"/>
    </xf>
    <xf numFmtId="0" fontId="33" fillId="0" borderId="17" xfId="0" applyFont="1" applyBorder="1" applyAlignment="1">
      <alignment horizontal="left" vertical="center" wrapText="1"/>
    </xf>
    <xf numFmtId="0" fontId="0" fillId="0" borderId="0" xfId="0" applyFont="1" applyBorder="1" applyAlignment="1">
      <alignment vertical="top"/>
    </xf>
  </cellXfs>
  <cellStyles count="145">
    <cellStyle name="20 % - Akzent1 2" xfId="1"/>
    <cellStyle name="20 % - Akzent1 2 2" xfId="2"/>
    <cellStyle name="20 % - Akzent1 3" xfId="3"/>
    <cellStyle name="20 % - Akzent2 2" xfId="4"/>
    <cellStyle name="20 % - Akzent2 2 2" xfId="5"/>
    <cellStyle name="20 % - Akzent2 3" xfId="6"/>
    <cellStyle name="20 % - Akzent3 2" xfId="7"/>
    <cellStyle name="20 % - Akzent3 2 2" xfId="8"/>
    <cellStyle name="20 % - Akzent3 3" xfId="9"/>
    <cellStyle name="20 % - Akzent4 2" xfId="10"/>
    <cellStyle name="20 % - Akzent4 2 2" xfId="11"/>
    <cellStyle name="20 % - Akzent4 3" xfId="12"/>
    <cellStyle name="20 % - Akzent5 2" xfId="13"/>
    <cellStyle name="20 % - Akzent5 2 2" xfId="14"/>
    <cellStyle name="20 % - Akzent5 3" xfId="15"/>
    <cellStyle name="20 % - Akzent6 2" xfId="16"/>
    <cellStyle name="20 % - Akzent6 2 2" xfId="17"/>
    <cellStyle name="20 % - Akzent6 3" xfId="18"/>
    <cellStyle name="40 % - Akzent1 2" xfId="19"/>
    <cellStyle name="40 % - Akzent1 2 2" xfId="20"/>
    <cellStyle name="40 % - Akzent1 3" xfId="21"/>
    <cellStyle name="40 % - Akzent2 2" xfId="22"/>
    <cellStyle name="40 % - Akzent2 2 2" xfId="23"/>
    <cellStyle name="40 % - Akzent2 3" xfId="24"/>
    <cellStyle name="40 % - Akzent3 2" xfId="25"/>
    <cellStyle name="40 % - Akzent3 2 2" xfId="26"/>
    <cellStyle name="40 % - Akzent3 3" xfId="27"/>
    <cellStyle name="40 % - Akzent4 2" xfId="28"/>
    <cellStyle name="40 % - Akzent4 2 2" xfId="29"/>
    <cellStyle name="40 % - Akzent4 3" xfId="30"/>
    <cellStyle name="40 % - Akzent5 2" xfId="31"/>
    <cellStyle name="40 % - Akzent5 2 2" xfId="32"/>
    <cellStyle name="40 % - Akzent5 3" xfId="33"/>
    <cellStyle name="40 % - Akzent6 2" xfId="34"/>
    <cellStyle name="40 % - Akzent6 2 2" xfId="35"/>
    <cellStyle name="40 % - Akzent6 3" xfId="36"/>
    <cellStyle name="Hyperlink" xfId="37" builtinId="8"/>
    <cellStyle name="Notiz 2" xfId="38"/>
    <cellStyle name="Notiz 2 2" xfId="39"/>
    <cellStyle name="Notiz 2 2 2" xfId="40"/>
    <cellStyle name="Notiz 2 2 2 2" xfId="41"/>
    <cellStyle name="Notiz 2 2 3" xfId="42"/>
    <cellStyle name="Notiz 2 3" xfId="43"/>
    <cellStyle name="Notiz 2 3 2" xfId="44"/>
    <cellStyle name="Notiz 2 4" xfId="45"/>
    <cellStyle name="Standard" xfId="0" builtinId="0"/>
    <cellStyle name="Standard 10" xfId="46"/>
    <cellStyle name="Standard 11" xfId="47"/>
    <cellStyle name="Standard 12" xfId="48"/>
    <cellStyle name="Standard 12 2" xfId="49"/>
    <cellStyle name="Standard 12 2 2" xfId="50"/>
    <cellStyle name="Standard 12 3" xfId="51"/>
    <cellStyle name="Standard 13" xfId="52"/>
    <cellStyle name="Standard 13 2" xfId="53"/>
    <cellStyle name="Standard 13 2 2" xfId="54"/>
    <cellStyle name="Standard 13 3" xfId="55"/>
    <cellStyle name="Standard 14" xfId="56"/>
    <cellStyle name="Standard 14 2" xfId="57"/>
    <cellStyle name="Standard 14 2 2" xfId="58"/>
    <cellStyle name="Standard 14 3" xfId="59"/>
    <cellStyle name="Standard 15" xfId="60"/>
    <cellStyle name="Standard 15 2" xfId="61"/>
    <cellStyle name="Standard 16" xfId="62"/>
    <cellStyle name="Standard 16 2" xfId="63"/>
    <cellStyle name="Standard 17" xfId="64"/>
    <cellStyle name="Standard 18" xfId="65"/>
    <cellStyle name="Standard 19" xfId="66"/>
    <cellStyle name="Standard 19 2" xfId="67"/>
    <cellStyle name="Standard 2" xfId="68"/>
    <cellStyle name="Standard 2 2" xfId="69"/>
    <cellStyle name="Standard 2 2 2" xfId="70"/>
    <cellStyle name="Standard 2 2 2 2" xfId="71"/>
    <cellStyle name="Standard 2 2 2 2 2" xfId="72"/>
    <cellStyle name="Standard 2 2 2 3" xfId="73"/>
    <cellStyle name="Standard 2 2 3" xfId="74"/>
    <cellStyle name="Standard 2 2 3 2" xfId="75"/>
    <cellStyle name="Standard 2 2 3 2 2" xfId="76"/>
    <cellStyle name="Standard 2 2 3 3" xfId="77"/>
    <cellStyle name="Standard 2 2 4" xfId="78"/>
    <cellStyle name="Standard 2 2 4 2" xfId="79"/>
    <cellStyle name="Standard 2 2 5" xfId="80"/>
    <cellStyle name="Standard 2 2 6" xfId="136"/>
    <cellStyle name="Standard 2 3" xfId="81"/>
    <cellStyle name="Standard 2 3 2" xfId="82"/>
    <cellStyle name="Standard 2 3 2 2" xfId="83"/>
    <cellStyle name="Standard 2 3 3" xfId="84"/>
    <cellStyle name="Standard 2 4" xfId="85"/>
    <cellStyle name="Standard 2 5" xfId="86"/>
    <cellStyle name="Standard 2 5 2" xfId="87"/>
    <cellStyle name="Standard 2 6" xfId="88"/>
    <cellStyle name="Standard 20" xfId="135"/>
    <cellStyle name="Standard 20 2" xfId="137"/>
    <cellStyle name="Standard 20 3" xfId="138"/>
    <cellStyle name="Standard 20 4" xfId="139"/>
    <cellStyle name="Standard 3" xfId="89"/>
    <cellStyle name="Standard 3 2" xfId="90"/>
    <cellStyle name="Standard 3 2 2" xfId="91"/>
    <cellStyle name="Standard 3 2 3" xfId="92"/>
    <cellStyle name="Standard 3 3" xfId="93"/>
    <cellStyle name="Standard 4" xfId="94"/>
    <cellStyle name="Standard 4 2" xfId="95"/>
    <cellStyle name="Standard 4 3" xfId="96"/>
    <cellStyle name="Standard 4 4" xfId="140"/>
    <cellStyle name="Standard 5" xfId="97"/>
    <cellStyle name="Standard 5 2" xfId="98"/>
    <cellStyle name="Standard 5 2 2" xfId="99"/>
    <cellStyle name="Standard 5 2 2 2" xfId="100"/>
    <cellStyle name="Standard 5 2 3" xfId="101"/>
    <cellStyle name="Standard 5 3" xfId="102"/>
    <cellStyle name="Standard 5 3 2" xfId="103"/>
    <cellStyle name="Standard 5 4" xfId="104"/>
    <cellStyle name="Standard 5 5" xfId="141"/>
    <cellStyle name="Standard 6" xfId="105"/>
    <cellStyle name="Standard 6 2" xfId="106"/>
    <cellStyle name="Standard 6 2 2" xfId="107"/>
    <cellStyle name="Standard 6 2 2 2" xfId="108"/>
    <cellStyle name="Standard 6 2 3" xfId="109"/>
    <cellStyle name="Standard 6 3" xfId="110"/>
    <cellStyle name="Standard 6 3 2" xfId="111"/>
    <cellStyle name="Standard 6 4" xfId="112"/>
    <cellStyle name="Standard 7" xfId="113"/>
    <cellStyle name="Standard 7 2" xfId="114"/>
    <cellStyle name="Standard 7 2 2" xfId="115"/>
    <cellStyle name="Standard 7 2 2 2" xfId="116"/>
    <cellStyle name="Standard 7 2 3" xfId="117"/>
    <cellStyle name="Standard 7 3" xfId="118"/>
    <cellStyle name="Standard 7 3 2" xfId="119"/>
    <cellStyle name="Standard 7 4" xfId="120"/>
    <cellStyle name="Standard 8" xfId="121"/>
    <cellStyle name="Standard 9" xfId="122"/>
    <cellStyle name="Standard 9 2" xfId="123"/>
    <cellStyle name="Standard 9 2 2" xfId="124"/>
    <cellStyle name="Standard 9 3" xfId="125"/>
    <cellStyle name="Standard_CL für FFH-Arten" xfId="126"/>
    <cellStyle name="Standard_CLN Kurzfassung" xfId="127"/>
    <cellStyle name="Standard_CLN Kurzfassung_1" xfId="128"/>
    <cellStyle name="Standard_CLN Langfassung_1" xfId="129"/>
    <cellStyle name="Standard_I-4 CLN Langfassung" xfId="130"/>
    <cellStyle name="Standard_Referenzarten 2" xfId="131"/>
    <cellStyle name="Standard_Referenzarten_1 2" xfId="132"/>
    <cellStyle name="Standard_Tabelle1" xfId="142"/>
    <cellStyle name="Standard_Tabelle1 2" xfId="144"/>
    <cellStyle name="Standard_Tabelle1_1" xfId="133"/>
    <cellStyle name="Standard_Tabelle2_1" xfId="134"/>
    <cellStyle name="Standard_Tabelle4" xfId="143"/>
  </cellStyles>
  <dxfs count="0"/>
  <tableStyles count="0" defaultTableStyle="TableStyleMedium2" defaultPivotStyle="PivotStyleLight16"/>
  <colors>
    <mruColors>
      <color rgb="FFE49A43"/>
      <color rgb="FFFCD5B4"/>
      <color rgb="FFFABF8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xdr:col>
      <xdr:colOff>1838325</xdr:colOff>
      <xdr:row>43</xdr:row>
      <xdr:rowOff>152400</xdr:rowOff>
    </xdr:to>
    <xdr:pic>
      <xdr:nvPicPr>
        <xdr:cNvPr id="9301" name="Grafik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52775"/>
          <a:ext cx="5305425" cy="5867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printerSettings" Target="../printerSettings/printerSettings1.bin"/><Relationship Id="rId1" Type="http://schemas.openxmlformats.org/officeDocument/2006/relationships/hyperlink" Target="mailto:stickstoff@lubw.bwl.de" TargetMode="External"/></Relationships>
</file>

<file path=xl/worksheets/_rels/sheet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7"/>
  <sheetViews>
    <sheetView showGridLines="0" tabSelected="1" zoomScale="160" zoomScaleNormal="160" workbookViewId="0">
      <selection activeCell="C55" sqref="C55"/>
    </sheetView>
  </sheetViews>
  <sheetFormatPr baseColWidth="10" defaultColWidth="11.42578125" defaultRowHeight="15" x14ac:dyDescent="0.25"/>
  <cols>
    <col min="1" max="1" width="3.5703125" style="14" customWidth="1"/>
    <col min="2" max="2" width="12.7109375" style="14" customWidth="1"/>
    <col min="3" max="3" width="94.7109375" style="14" customWidth="1"/>
    <col min="4" max="4" width="5.5703125" style="14" customWidth="1"/>
    <col min="5" max="16384" width="11.42578125" style="14"/>
  </cols>
  <sheetData>
    <row r="1" spans="1:4" x14ac:dyDescent="0.25">
      <c r="A1" s="312"/>
      <c r="B1" s="313"/>
      <c r="C1" s="313"/>
      <c r="D1" s="314"/>
    </row>
    <row r="2" spans="1:4" ht="21" x14ac:dyDescent="0.25">
      <c r="A2" s="315"/>
      <c r="B2" s="347" t="s">
        <v>2662</v>
      </c>
      <c r="C2" s="347"/>
      <c r="D2" s="316"/>
    </row>
    <row r="3" spans="1:4" x14ac:dyDescent="0.25">
      <c r="A3" s="315"/>
      <c r="B3" s="302"/>
      <c r="C3" s="302"/>
      <c r="D3" s="316"/>
    </row>
    <row r="4" spans="1:4" x14ac:dyDescent="0.25">
      <c r="A4" s="315"/>
      <c r="B4" s="303" t="s">
        <v>263</v>
      </c>
      <c r="C4" s="303" t="s">
        <v>2751</v>
      </c>
      <c r="D4" s="316"/>
    </row>
    <row r="5" spans="1:4" x14ac:dyDescent="0.25">
      <c r="A5" s="315"/>
      <c r="B5" s="303"/>
      <c r="C5" s="303" t="s">
        <v>2819</v>
      </c>
      <c r="D5" s="316"/>
    </row>
    <row r="6" spans="1:4" x14ac:dyDescent="0.25">
      <c r="A6" s="315"/>
      <c r="B6" s="303"/>
      <c r="C6" s="303"/>
      <c r="D6" s="316"/>
    </row>
    <row r="7" spans="1:4" x14ac:dyDescent="0.25">
      <c r="A7" s="315"/>
      <c r="B7" s="303" t="s">
        <v>264</v>
      </c>
      <c r="C7" s="317" t="s">
        <v>2784</v>
      </c>
      <c r="D7" s="316"/>
    </row>
    <row r="8" spans="1:4" x14ac:dyDescent="0.25">
      <c r="A8" s="315"/>
      <c r="B8" s="303"/>
      <c r="C8" s="317"/>
      <c r="D8" s="316"/>
    </row>
    <row r="9" spans="1:4" ht="135" x14ac:dyDescent="0.25">
      <c r="A9" s="315"/>
      <c r="B9" s="303" t="s">
        <v>2783</v>
      </c>
      <c r="C9" s="318" t="s">
        <v>2822</v>
      </c>
      <c r="D9" s="316"/>
    </row>
    <row r="10" spans="1:4" x14ac:dyDescent="0.25">
      <c r="A10" s="315"/>
      <c r="B10" s="319" t="s">
        <v>2817</v>
      </c>
      <c r="C10" s="319" t="s">
        <v>2820</v>
      </c>
      <c r="D10" s="316"/>
    </row>
    <row r="11" spans="1:4" x14ac:dyDescent="0.25">
      <c r="A11" s="315"/>
      <c r="B11" s="319"/>
      <c r="C11" s="319" t="s">
        <v>2821</v>
      </c>
      <c r="D11" s="316"/>
    </row>
    <row r="12" spans="1:4" x14ac:dyDescent="0.25">
      <c r="A12" s="315"/>
      <c r="B12" s="460"/>
      <c r="C12" s="320" t="s">
        <v>2816</v>
      </c>
      <c r="D12" s="316"/>
    </row>
    <row r="13" spans="1:4" x14ac:dyDescent="0.25">
      <c r="A13" s="315"/>
      <c r="B13" s="319"/>
      <c r="C13" s="320"/>
      <c r="D13" s="316"/>
    </row>
    <row r="14" spans="1:4" x14ac:dyDescent="0.25">
      <c r="A14" s="315"/>
      <c r="B14" s="303" t="s">
        <v>2752</v>
      </c>
      <c r="C14" s="320" t="s">
        <v>2782</v>
      </c>
      <c r="D14" s="316"/>
    </row>
    <row r="15" spans="1:4" x14ac:dyDescent="0.25">
      <c r="A15" s="315"/>
      <c r="B15" s="303"/>
      <c r="C15" s="319"/>
      <c r="D15" s="316"/>
    </row>
    <row r="16" spans="1:4" x14ac:dyDescent="0.25">
      <c r="A16" s="315"/>
      <c r="B16" s="303" t="s">
        <v>262</v>
      </c>
      <c r="C16" s="334" t="s">
        <v>2803</v>
      </c>
      <c r="D16" s="316"/>
    </row>
    <row r="17" spans="1:4" x14ac:dyDescent="0.25">
      <c r="A17" s="315"/>
      <c r="B17" s="303"/>
      <c r="C17" s="304"/>
      <c r="D17" s="316"/>
    </row>
    <row r="18" spans="1:4" x14ac:dyDescent="0.25">
      <c r="A18" s="315"/>
      <c r="B18" s="321" t="s">
        <v>308</v>
      </c>
      <c r="C18" s="303"/>
      <c r="D18" s="316"/>
    </row>
    <row r="19" spans="1:4" x14ac:dyDescent="0.25">
      <c r="A19" s="315"/>
      <c r="B19" s="322"/>
      <c r="C19" s="303" t="s">
        <v>2220</v>
      </c>
      <c r="D19" s="316"/>
    </row>
    <row r="20" spans="1:4" x14ac:dyDescent="0.25">
      <c r="A20" s="315"/>
      <c r="B20" s="323"/>
      <c r="C20" s="303" t="s">
        <v>2818</v>
      </c>
      <c r="D20" s="316"/>
    </row>
    <row r="21" spans="1:4" x14ac:dyDescent="0.25">
      <c r="A21" s="315"/>
      <c r="B21" s="324"/>
      <c r="C21" s="303" t="s">
        <v>307</v>
      </c>
      <c r="D21" s="316"/>
    </row>
    <row r="22" spans="1:4" x14ac:dyDescent="0.25">
      <c r="A22" s="315"/>
      <c r="B22" s="325" t="s">
        <v>2222</v>
      </c>
      <c r="C22" s="303" t="s">
        <v>2233</v>
      </c>
      <c r="D22" s="316"/>
    </row>
    <row r="23" spans="1:4" x14ac:dyDescent="0.25">
      <c r="A23" s="315"/>
      <c r="B23" s="303"/>
      <c r="C23" s="303"/>
      <c r="D23" s="316"/>
    </row>
    <row r="24" spans="1:4" x14ac:dyDescent="0.25">
      <c r="A24" s="315"/>
      <c r="B24" s="321" t="s">
        <v>114</v>
      </c>
      <c r="C24" s="303"/>
      <c r="D24" s="316"/>
    </row>
    <row r="25" spans="1:4" x14ac:dyDescent="0.25">
      <c r="A25" s="315"/>
      <c r="B25" s="326" t="s">
        <v>241</v>
      </c>
      <c r="C25" s="327" t="s">
        <v>341</v>
      </c>
      <c r="D25" s="316"/>
    </row>
    <row r="26" spans="1:4" x14ac:dyDescent="0.25">
      <c r="A26" s="315"/>
      <c r="B26" s="303" t="s">
        <v>265</v>
      </c>
      <c r="C26" s="328" t="s">
        <v>304</v>
      </c>
      <c r="D26" s="316"/>
    </row>
    <row r="27" spans="1:4" x14ac:dyDescent="0.25">
      <c r="A27" s="315"/>
      <c r="B27" s="303" t="s">
        <v>266</v>
      </c>
      <c r="C27" s="328" t="s">
        <v>336</v>
      </c>
      <c r="D27" s="316"/>
    </row>
    <row r="28" spans="1:4" x14ac:dyDescent="0.25">
      <c r="A28" s="315"/>
      <c r="B28" s="303" t="s">
        <v>267</v>
      </c>
      <c r="C28" s="328" t="s">
        <v>2365</v>
      </c>
      <c r="D28" s="316"/>
    </row>
    <row r="29" spans="1:4" x14ac:dyDescent="0.25">
      <c r="A29" s="315"/>
      <c r="B29" s="303" t="s">
        <v>2102</v>
      </c>
      <c r="C29" s="328" t="s">
        <v>2104</v>
      </c>
      <c r="D29" s="316"/>
    </row>
    <row r="30" spans="1:4" x14ac:dyDescent="0.25">
      <c r="A30" s="315"/>
      <c r="B30" s="303" t="s">
        <v>219</v>
      </c>
      <c r="C30" s="328" t="s">
        <v>2785</v>
      </c>
      <c r="D30" s="316"/>
    </row>
    <row r="31" spans="1:4" x14ac:dyDescent="0.25">
      <c r="A31" s="315"/>
      <c r="B31" s="303" t="s">
        <v>220</v>
      </c>
      <c r="C31" s="328" t="s">
        <v>2289</v>
      </c>
      <c r="D31" s="316"/>
    </row>
    <row r="32" spans="1:4" x14ac:dyDescent="0.25">
      <c r="A32" s="315"/>
      <c r="B32" s="303" t="s">
        <v>221</v>
      </c>
      <c r="C32" s="328" t="s">
        <v>2290</v>
      </c>
      <c r="D32" s="316"/>
    </row>
    <row r="33" spans="1:4" x14ac:dyDescent="0.25">
      <c r="A33" s="315"/>
      <c r="B33" s="303" t="s">
        <v>222</v>
      </c>
      <c r="C33" s="328" t="s">
        <v>2291</v>
      </c>
      <c r="D33" s="316"/>
    </row>
    <row r="34" spans="1:4" x14ac:dyDescent="0.25">
      <c r="A34" s="315"/>
      <c r="B34" s="303" t="s">
        <v>223</v>
      </c>
      <c r="C34" s="328" t="s">
        <v>2292</v>
      </c>
      <c r="D34" s="316"/>
    </row>
    <row r="35" spans="1:4" x14ac:dyDescent="0.25">
      <c r="A35" s="315"/>
      <c r="B35" s="303" t="s">
        <v>224</v>
      </c>
      <c r="C35" s="328" t="s">
        <v>2786</v>
      </c>
      <c r="D35" s="316"/>
    </row>
    <row r="36" spans="1:4" x14ac:dyDescent="0.25">
      <c r="A36" s="315"/>
      <c r="B36" s="303" t="s">
        <v>225</v>
      </c>
      <c r="C36" s="328" t="s">
        <v>2293</v>
      </c>
      <c r="D36" s="316"/>
    </row>
    <row r="37" spans="1:4" x14ac:dyDescent="0.25">
      <c r="A37" s="315"/>
      <c r="B37" s="303" t="s">
        <v>2076</v>
      </c>
      <c r="C37" s="328" t="s">
        <v>2294</v>
      </c>
      <c r="D37" s="316"/>
    </row>
    <row r="38" spans="1:4" ht="30" x14ac:dyDescent="0.25">
      <c r="A38" s="315"/>
      <c r="B38" s="303" t="s">
        <v>2077</v>
      </c>
      <c r="C38" s="328" t="s">
        <v>2750</v>
      </c>
      <c r="D38" s="316"/>
    </row>
    <row r="39" spans="1:4" x14ac:dyDescent="0.25">
      <c r="A39" s="315"/>
      <c r="B39" s="303" t="s">
        <v>2108</v>
      </c>
      <c r="C39" s="328" t="s">
        <v>2295</v>
      </c>
      <c r="D39" s="316"/>
    </row>
    <row r="40" spans="1:4" x14ac:dyDescent="0.25">
      <c r="A40" s="315"/>
      <c r="B40" s="303" t="s">
        <v>2110</v>
      </c>
      <c r="C40" s="328" t="s">
        <v>2296</v>
      </c>
      <c r="D40" s="316"/>
    </row>
    <row r="41" spans="1:4" s="230" customFormat="1" x14ac:dyDescent="0.25">
      <c r="A41" s="329"/>
      <c r="B41" s="303" t="s">
        <v>2540</v>
      </c>
      <c r="C41" s="328" t="s">
        <v>2541</v>
      </c>
      <c r="D41" s="330"/>
    </row>
    <row r="42" spans="1:4" x14ac:dyDescent="0.25">
      <c r="A42" s="315"/>
      <c r="B42" s="303" t="s">
        <v>226</v>
      </c>
      <c r="C42" s="328" t="s">
        <v>2297</v>
      </c>
      <c r="D42" s="316"/>
    </row>
    <row r="43" spans="1:4" x14ac:dyDescent="0.25">
      <c r="A43" s="315"/>
      <c r="B43" s="303" t="s">
        <v>227</v>
      </c>
      <c r="C43" s="328" t="s">
        <v>2298</v>
      </c>
      <c r="D43" s="316"/>
    </row>
    <row r="44" spans="1:4" x14ac:dyDescent="0.25">
      <c r="A44" s="315"/>
      <c r="B44" s="303" t="s">
        <v>228</v>
      </c>
      <c r="C44" s="328" t="s">
        <v>2749</v>
      </c>
      <c r="D44" s="316"/>
    </row>
    <row r="45" spans="1:4" x14ac:dyDescent="0.25">
      <c r="A45" s="315"/>
      <c r="B45" s="303" t="s">
        <v>229</v>
      </c>
      <c r="C45" s="328" t="s">
        <v>2787</v>
      </c>
      <c r="D45" s="316"/>
    </row>
    <row r="46" spans="1:4" x14ac:dyDescent="0.25">
      <c r="A46" s="315"/>
      <c r="B46" s="303" t="s">
        <v>230</v>
      </c>
      <c r="C46" s="328" t="s">
        <v>2788</v>
      </c>
      <c r="D46" s="316"/>
    </row>
    <row r="47" spans="1:4" x14ac:dyDescent="0.25">
      <c r="A47" s="315"/>
      <c r="B47" s="303" t="s">
        <v>231</v>
      </c>
      <c r="C47" s="328" t="s">
        <v>2299</v>
      </c>
      <c r="D47" s="316"/>
    </row>
    <row r="48" spans="1:4" ht="18" x14ac:dyDescent="0.25">
      <c r="A48" s="315"/>
      <c r="B48" s="303" t="s">
        <v>240</v>
      </c>
      <c r="C48" s="328" t="s">
        <v>2789</v>
      </c>
      <c r="D48" s="316"/>
    </row>
    <row r="49" spans="1:4" ht="18" x14ac:dyDescent="0.25">
      <c r="A49" s="315"/>
      <c r="B49" s="303" t="s">
        <v>295</v>
      </c>
      <c r="C49" s="328" t="s">
        <v>2790</v>
      </c>
      <c r="D49" s="316"/>
    </row>
    <row r="50" spans="1:4" x14ac:dyDescent="0.25">
      <c r="A50" s="315"/>
      <c r="B50" s="303" t="s">
        <v>337</v>
      </c>
      <c r="C50" s="328" t="s">
        <v>2361</v>
      </c>
      <c r="D50" s="316"/>
    </row>
    <row r="51" spans="1:4" x14ac:dyDescent="0.25">
      <c r="A51" s="315"/>
      <c r="B51" s="303" t="s">
        <v>338</v>
      </c>
      <c r="C51" s="328" t="s">
        <v>2300</v>
      </c>
      <c r="D51" s="316"/>
    </row>
    <row r="52" spans="1:4" x14ac:dyDescent="0.25">
      <c r="A52" s="315"/>
      <c r="B52" s="303" t="s">
        <v>339</v>
      </c>
      <c r="C52" s="328" t="s">
        <v>2301</v>
      </c>
      <c r="D52" s="316"/>
    </row>
    <row r="53" spans="1:4" ht="30" x14ac:dyDescent="0.25">
      <c r="A53" s="315"/>
      <c r="B53" s="303" t="s">
        <v>2474</v>
      </c>
      <c r="C53" s="328" t="s">
        <v>2302</v>
      </c>
      <c r="D53" s="316"/>
    </row>
    <row r="54" spans="1:4" ht="18" x14ac:dyDescent="0.25">
      <c r="A54" s="315"/>
      <c r="B54" s="303" t="s">
        <v>2555</v>
      </c>
      <c r="C54" s="328" t="s">
        <v>2815</v>
      </c>
      <c r="D54" s="316"/>
    </row>
    <row r="55" spans="1:4" x14ac:dyDescent="0.25">
      <c r="A55" s="315"/>
      <c r="B55" s="303" t="s">
        <v>340</v>
      </c>
      <c r="C55" s="328" t="s">
        <v>2303</v>
      </c>
      <c r="D55" s="316"/>
    </row>
    <row r="56" spans="1:4" x14ac:dyDescent="0.25">
      <c r="A56" s="315"/>
      <c r="B56" s="303" t="s">
        <v>2044</v>
      </c>
      <c r="C56" s="328" t="s">
        <v>2304</v>
      </c>
      <c r="D56" s="316"/>
    </row>
    <row r="57" spans="1:4" x14ac:dyDescent="0.25">
      <c r="A57" s="331"/>
      <c r="B57" s="332"/>
      <c r="C57" s="332"/>
      <c r="D57" s="333"/>
    </row>
  </sheetData>
  <mergeCells count="1">
    <mergeCell ref="B2:C2"/>
  </mergeCells>
  <hyperlinks>
    <hyperlink ref="C14" r:id="rId1"/>
  </hyperlinks>
  <pageMargins left="0.70866141732283472" right="0.70866141732283472" top="0.78740157480314965" bottom="0.78740157480314965" header="0.31496062992125984" footer="0.31496062992125984"/>
  <pageSetup paperSize="9" scale="74" orientation="portrait" r:id="rId2"/>
  <headerFooter>
    <oddFooter>&amp;LARGE StickstoffBW [Hrsg.] (2014)&amp;CBlatt &amp;A, Seite &amp;P von &amp;N&amp;REntwurf, Stand Oktober 2014</oddFooter>
  </headerFooter>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2"/>
  <sheetViews>
    <sheetView workbookViewId="0">
      <selection activeCell="C32" sqref="C32"/>
    </sheetView>
  </sheetViews>
  <sheetFormatPr baseColWidth="10" defaultColWidth="11.42578125" defaultRowHeight="15" x14ac:dyDescent="0.25"/>
  <cols>
    <col min="1" max="16384" width="11.42578125" style="12"/>
  </cols>
  <sheetData>
    <row r="1" spans="1:10" ht="62.25" customHeight="1" x14ac:dyDescent="0.25">
      <c r="A1" s="380" t="s">
        <v>2308</v>
      </c>
      <c r="B1" s="380"/>
      <c r="C1" s="380"/>
      <c r="D1" s="380"/>
      <c r="E1" s="380"/>
      <c r="F1" s="380"/>
      <c r="G1" s="380"/>
      <c r="H1" s="380"/>
      <c r="I1" s="380"/>
      <c r="J1" s="380"/>
    </row>
    <row r="2" spans="1:10" ht="15.75" thickBot="1" x14ac:dyDescent="0.3"/>
    <row r="3" spans="1:10" ht="15.75" thickTop="1" x14ac:dyDescent="0.25">
      <c r="A3" s="381" t="s">
        <v>175</v>
      </c>
      <c r="B3" s="384" t="s">
        <v>176</v>
      </c>
      <c r="C3" s="385"/>
      <c r="D3" s="386"/>
      <c r="E3" s="384" t="s">
        <v>176</v>
      </c>
      <c r="F3" s="385"/>
      <c r="G3" s="386"/>
      <c r="H3" s="384" t="s">
        <v>2723</v>
      </c>
      <c r="I3" s="385"/>
      <c r="J3" s="390"/>
    </row>
    <row r="4" spans="1:10" ht="15.75" thickBot="1" x14ac:dyDescent="0.3">
      <c r="A4" s="382"/>
      <c r="B4" s="387" t="s">
        <v>245</v>
      </c>
      <c r="C4" s="388"/>
      <c r="D4" s="389"/>
      <c r="E4" s="387" t="s">
        <v>246</v>
      </c>
      <c r="F4" s="388"/>
      <c r="G4" s="389"/>
      <c r="H4" s="387" t="s">
        <v>247</v>
      </c>
      <c r="I4" s="388"/>
      <c r="J4" s="391"/>
    </row>
    <row r="5" spans="1:10" ht="56.25" customHeight="1" thickBot="1" x14ac:dyDescent="0.3">
      <c r="A5" s="383"/>
      <c r="B5" s="53" t="s">
        <v>177</v>
      </c>
      <c r="C5" s="53" t="s">
        <v>178</v>
      </c>
      <c r="D5" s="53" t="s">
        <v>179</v>
      </c>
      <c r="E5" s="53" t="s">
        <v>177</v>
      </c>
      <c r="F5" s="53" t="s">
        <v>178</v>
      </c>
      <c r="G5" s="53" t="s">
        <v>179</v>
      </c>
      <c r="H5" s="53" t="s">
        <v>177</v>
      </c>
      <c r="I5" s="53" t="s">
        <v>178</v>
      </c>
      <c r="J5" s="54" t="s">
        <v>179</v>
      </c>
    </row>
    <row r="6" spans="1:10" ht="15.75" thickBot="1" x14ac:dyDescent="0.3">
      <c r="A6" s="55" t="s">
        <v>157</v>
      </c>
      <c r="B6" s="56">
        <v>12.4</v>
      </c>
      <c r="C6" s="56">
        <v>14</v>
      </c>
      <c r="D6" s="56">
        <v>16</v>
      </c>
      <c r="E6" s="56">
        <v>884</v>
      </c>
      <c r="F6" s="57">
        <v>1000</v>
      </c>
      <c r="G6" s="57">
        <v>1141</v>
      </c>
      <c r="H6" s="56">
        <v>450</v>
      </c>
      <c r="I6" s="56">
        <v>510</v>
      </c>
      <c r="J6" s="58">
        <v>582</v>
      </c>
    </row>
    <row r="7" spans="1:10" ht="15.75" thickBot="1" x14ac:dyDescent="0.3">
      <c r="A7" s="55" t="s">
        <v>158</v>
      </c>
      <c r="B7" s="56">
        <v>7.1</v>
      </c>
      <c r="C7" s="56">
        <v>8.8000000000000007</v>
      </c>
      <c r="D7" s="56">
        <v>10</v>
      </c>
      <c r="E7" s="56">
        <v>506</v>
      </c>
      <c r="F7" s="56">
        <v>628</v>
      </c>
      <c r="G7" s="56">
        <v>743</v>
      </c>
      <c r="H7" s="56">
        <v>332</v>
      </c>
      <c r="I7" s="56">
        <v>413</v>
      </c>
      <c r="J7" s="58">
        <v>488</v>
      </c>
    </row>
    <row r="8" spans="1:10" ht="26.25" thickBot="1" x14ac:dyDescent="0.3">
      <c r="A8" s="55" t="s">
        <v>159</v>
      </c>
      <c r="B8" s="56">
        <v>9.9</v>
      </c>
      <c r="C8" s="56">
        <v>12.3</v>
      </c>
      <c r="D8" s="56">
        <v>18</v>
      </c>
      <c r="E8" s="56">
        <v>704</v>
      </c>
      <c r="F8" s="56">
        <v>879</v>
      </c>
      <c r="G8" s="57">
        <v>1259</v>
      </c>
      <c r="H8" s="56">
        <v>743</v>
      </c>
      <c r="I8" s="56">
        <v>927</v>
      </c>
      <c r="J8" s="59">
        <v>1328</v>
      </c>
    </row>
    <row r="9" spans="1:10" ht="39" thickBot="1" x14ac:dyDescent="0.3">
      <c r="A9" s="55" t="s">
        <v>160</v>
      </c>
      <c r="B9" s="56">
        <v>8.1999999999999993</v>
      </c>
      <c r="C9" s="56">
        <v>12</v>
      </c>
      <c r="D9" s="56">
        <v>18</v>
      </c>
      <c r="E9" s="56">
        <v>585</v>
      </c>
      <c r="F9" s="56">
        <v>857</v>
      </c>
      <c r="G9" s="57">
        <v>1275</v>
      </c>
      <c r="H9" s="56">
        <v>371</v>
      </c>
      <c r="I9" s="56">
        <v>544</v>
      </c>
      <c r="J9" s="58">
        <v>809</v>
      </c>
    </row>
    <row r="10" spans="1:10" ht="39" thickBot="1" x14ac:dyDescent="0.3">
      <c r="A10" s="55" t="s">
        <v>161</v>
      </c>
      <c r="B10" s="56">
        <v>22.6</v>
      </c>
      <c r="C10" s="56">
        <v>23</v>
      </c>
      <c r="D10" s="56">
        <v>27</v>
      </c>
      <c r="E10" s="57">
        <v>1615</v>
      </c>
      <c r="F10" s="57">
        <v>1645</v>
      </c>
      <c r="G10" s="57">
        <v>1904</v>
      </c>
      <c r="H10" s="57">
        <v>1286</v>
      </c>
      <c r="I10" s="57">
        <v>1310</v>
      </c>
      <c r="J10" s="59">
        <v>1516</v>
      </c>
    </row>
    <row r="11" spans="1:10" ht="39" thickBot="1" x14ac:dyDescent="0.3">
      <c r="A11" s="60" t="s">
        <v>162</v>
      </c>
      <c r="B11" s="42">
        <v>13.8</v>
      </c>
      <c r="C11" s="42">
        <v>16.3</v>
      </c>
      <c r="D11" s="42">
        <v>20</v>
      </c>
      <c r="E11" s="42">
        <v>983</v>
      </c>
      <c r="F11" s="61">
        <v>1164</v>
      </c>
      <c r="G11" s="61">
        <v>1453</v>
      </c>
      <c r="H11" s="42">
        <v>517</v>
      </c>
      <c r="I11" s="42">
        <v>613</v>
      </c>
      <c r="J11" s="62">
        <v>765</v>
      </c>
    </row>
    <row r="12" spans="1:10" ht="15.75" thickTop="1" x14ac:dyDescent="0.25"/>
  </sheetData>
  <mergeCells count="8">
    <mergeCell ref="A1:J1"/>
    <mergeCell ref="A3:A5"/>
    <mergeCell ref="B3:D3"/>
    <mergeCell ref="B4:D4"/>
    <mergeCell ref="E3:G3"/>
    <mergeCell ref="E4:G4"/>
    <mergeCell ref="H3:J3"/>
    <mergeCell ref="H4:J4"/>
  </mergeCells>
  <pageMargins left="0.70866141732283472" right="0.70866141732283472" top="0.78740157480314965" bottom="0.78740157480314965" header="0.31496062992125984" footer="0.31496062992125984"/>
  <pageSetup paperSize="9" scale="76" orientation="portrait" r:id="rId1"/>
  <headerFooter>
    <oddFooter>&amp;LARGE StickstoffBW [Hrsg.] (2014)&amp;CBlatt &amp;A, Seite &amp;P von &amp;N&amp;REntwurf, Stand Oktober 2014</oddFooter>
  </headerFooter>
  <pictur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8"/>
  <sheetViews>
    <sheetView workbookViewId="0">
      <selection sqref="A1:L1"/>
    </sheetView>
  </sheetViews>
  <sheetFormatPr baseColWidth="10" defaultRowHeight="15" x14ac:dyDescent="0.25"/>
  <cols>
    <col min="1" max="13" width="11.42578125" style="12"/>
    <col min="14" max="14" width="29.7109375" style="12" customWidth="1"/>
    <col min="15" max="16384" width="11.42578125" style="12"/>
  </cols>
  <sheetData>
    <row r="1" spans="1:17" ht="21" customHeight="1" thickBot="1" x14ac:dyDescent="0.3">
      <c r="A1" s="392" t="s">
        <v>2804</v>
      </c>
      <c r="B1" s="392"/>
      <c r="C1" s="392"/>
      <c r="D1" s="392"/>
      <c r="E1" s="392"/>
      <c r="F1" s="392"/>
      <c r="G1" s="392"/>
      <c r="H1" s="392"/>
      <c r="I1" s="392"/>
      <c r="J1" s="392"/>
      <c r="K1" s="392"/>
      <c r="L1" s="392"/>
    </row>
    <row r="2" spans="1:17" ht="51" customHeight="1" x14ac:dyDescent="0.25">
      <c r="A2" s="393" t="s">
        <v>2229</v>
      </c>
      <c r="B2" s="393" t="s">
        <v>2374</v>
      </c>
      <c r="C2" s="221" t="s">
        <v>2375</v>
      </c>
      <c r="D2" s="221" t="s">
        <v>2376</v>
      </c>
      <c r="E2" s="221" t="s">
        <v>2377</v>
      </c>
      <c r="F2" s="221" t="s">
        <v>2378</v>
      </c>
      <c r="G2" s="396" t="s">
        <v>2379</v>
      </c>
      <c r="H2" s="397"/>
      <c r="I2" s="397"/>
      <c r="J2" s="397"/>
      <c r="K2" s="397"/>
      <c r="L2" s="398"/>
    </row>
    <row r="3" spans="1:17" ht="28.5" customHeight="1" x14ac:dyDescent="0.25">
      <c r="A3" s="394"/>
      <c r="B3" s="394"/>
      <c r="C3" s="222" t="s">
        <v>2380</v>
      </c>
      <c r="D3" s="222" t="s">
        <v>2380</v>
      </c>
      <c r="E3" s="222" t="s">
        <v>2380</v>
      </c>
      <c r="F3" s="222" t="s">
        <v>2380</v>
      </c>
      <c r="G3" s="399"/>
      <c r="H3" s="400"/>
      <c r="I3" s="400"/>
      <c r="J3" s="400"/>
      <c r="K3" s="400"/>
      <c r="L3" s="401"/>
      <c r="N3" s="405" t="s">
        <v>2604</v>
      </c>
      <c r="O3" s="405"/>
      <c r="P3" s="405"/>
      <c r="Q3" s="405"/>
    </row>
    <row r="4" spans="1:17" ht="15.75" thickBot="1" x14ac:dyDescent="0.3">
      <c r="A4" s="394"/>
      <c r="B4" s="394"/>
      <c r="C4" s="223"/>
      <c r="D4" s="223"/>
      <c r="E4" s="223"/>
      <c r="F4" s="223"/>
      <c r="G4" s="402"/>
      <c r="H4" s="403"/>
      <c r="I4" s="403"/>
      <c r="J4" s="403"/>
      <c r="K4" s="403"/>
      <c r="L4" s="404"/>
      <c r="N4" s="262"/>
      <c r="O4" s="263" t="s">
        <v>2381</v>
      </c>
      <c r="P4" s="263" t="s">
        <v>2382</v>
      </c>
      <c r="Q4" s="263" t="s">
        <v>2383</v>
      </c>
    </row>
    <row r="5" spans="1:17" x14ac:dyDescent="0.25">
      <c r="A5" s="394"/>
      <c r="B5" s="394"/>
      <c r="C5" s="223"/>
      <c r="D5" s="223"/>
      <c r="E5" s="223"/>
      <c r="F5" s="223"/>
      <c r="G5" s="406" t="s">
        <v>2384</v>
      </c>
      <c r="H5" s="407"/>
      <c r="I5" s="408"/>
      <c r="J5" s="406" t="s">
        <v>2385</v>
      </c>
      <c r="K5" s="407"/>
      <c r="L5" s="408"/>
      <c r="N5" s="263" t="s">
        <v>2386</v>
      </c>
      <c r="O5" s="264" t="s">
        <v>2387</v>
      </c>
      <c r="P5" s="263" t="s">
        <v>2382</v>
      </c>
      <c r="Q5" s="263" t="s">
        <v>2381</v>
      </c>
    </row>
    <row r="6" spans="1:17" ht="15.75" thickBot="1" x14ac:dyDescent="0.3">
      <c r="A6" s="394"/>
      <c r="B6" s="394"/>
      <c r="C6" s="223"/>
      <c r="D6" s="223"/>
      <c r="E6" s="223"/>
      <c r="F6" s="223"/>
      <c r="G6" s="409"/>
      <c r="H6" s="410"/>
      <c r="I6" s="411"/>
      <c r="J6" s="409"/>
      <c r="K6" s="410"/>
      <c r="L6" s="411"/>
      <c r="N6" s="263" t="s">
        <v>2391</v>
      </c>
      <c r="O6" s="263" t="s">
        <v>2387</v>
      </c>
      <c r="P6" s="263" t="s">
        <v>2392</v>
      </c>
      <c r="Q6" s="263" t="s">
        <v>2381</v>
      </c>
    </row>
    <row r="7" spans="1:17" ht="23.25" thickBot="1" x14ac:dyDescent="0.3">
      <c r="A7" s="395"/>
      <c r="B7" s="395"/>
      <c r="C7" s="224"/>
      <c r="D7" s="224"/>
      <c r="E7" s="224"/>
      <c r="F7" s="224"/>
      <c r="G7" s="225" t="s">
        <v>2388</v>
      </c>
      <c r="H7" s="225" t="s">
        <v>2389</v>
      </c>
      <c r="I7" s="225" t="s">
        <v>2390</v>
      </c>
      <c r="J7" s="225" t="s">
        <v>2388</v>
      </c>
      <c r="K7" s="225" t="s">
        <v>2389</v>
      </c>
      <c r="L7" s="225" t="s">
        <v>2390</v>
      </c>
      <c r="N7" s="263" t="s">
        <v>2398</v>
      </c>
      <c r="O7" s="263" t="s">
        <v>2383</v>
      </c>
      <c r="P7" s="263" t="s">
        <v>2382</v>
      </c>
      <c r="Q7" s="263" t="s">
        <v>2381</v>
      </c>
    </row>
    <row r="8" spans="1:17" ht="23.25" thickBot="1" x14ac:dyDescent="0.3">
      <c r="A8" s="226" t="s">
        <v>508</v>
      </c>
      <c r="B8" s="227" t="s">
        <v>472</v>
      </c>
      <c r="C8" s="228">
        <v>-4</v>
      </c>
      <c r="D8" s="228">
        <v>5.0999999999999996</v>
      </c>
      <c r="E8" s="228">
        <v>1326</v>
      </c>
      <c r="F8" s="228">
        <v>2710</v>
      </c>
      <c r="G8" s="228" t="s">
        <v>2393</v>
      </c>
      <c r="H8" s="228" t="s">
        <v>2394</v>
      </c>
      <c r="I8" s="229" t="s">
        <v>2395</v>
      </c>
      <c r="J8" s="229" t="s">
        <v>2396</v>
      </c>
      <c r="K8" s="229">
        <v>25</v>
      </c>
      <c r="L8" s="229" t="s">
        <v>2397</v>
      </c>
      <c r="N8" s="263" t="s">
        <v>2404</v>
      </c>
      <c r="O8" s="264" t="s">
        <v>2383</v>
      </c>
      <c r="P8" s="263" t="s">
        <v>2382</v>
      </c>
      <c r="Q8" s="263" t="s">
        <v>2381</v>
      </c>
    </row>
    <row r="9" spans="1:17" ht="23.25" thickBot="1" x14ac:dyDescent="0.3">
      <c r="A9" s="226" t="s">
        <v>491</v>
      </c>
      <c r="B9" s="227" t="s">
        <v>472</v>
      </c>
      <c r="C9" s="228">
        <v>3.1</v>
      </c>
      <c r="D9" s="228">
        <v>8</v>
      </c>
      <c r="E9" s="228">
        <v>1065</v>
      </c>
      <c r="F9" s="228">
        <v>2309</v>
      </c>
      <c r="G9" s="228" t="s">
        <v>2399</v>
      </c>
      <c r="H9" s="228" t="s">
        <v>2400</v>
      </c>
      <c r="I9" s="228" t="s">
        <v>2401</v>
      </c>
      <c r="J9" s="229" t="s">
        <v>2402</v>
      </c>
      <c r="K9" s="229" t="s">
        <v>2403</v>
      </c>
      <c r="L9" s="229" t="s">
        <v>2395</v>
      </c>
      <c r="N9" s="263" t="s">
        <v>2411</v>
      </c>
      <c r="O9" s="263" t="s">
        <v>2412</v>
      </c>
      <c r="P9" s="263" t="s">
        <v>2382</v>
      </c>
      <c r="Q9" s="263" t="s">
        <v>2413</v>
      </c>
    </row>
    <row r="10" spans="1:17" ht="23.25" thickBot="1" x14ac:dyDescent="0.3">
      <c r="A10" s="226" t="s">
        <v>491</v>
      </c>
      <c r="B10" s="227" t="s">
        <v>492</v>
      </c>
      <c r="C10" s="228">
        <v>4.7</v>
      </c>
      <c r="D10" s="228">
        <v>7.4</v>
      </c>
      <c r="E10" s="228">
        <v>824</v>
      </c>
      <c r="F10" s="228">
        <v>1160</v>
      </c>
      <c r="G10" s="228" t="s">
        <v>2405</v>
      </c>
      <c r="H10" s="228" t="s">
        <v>2406</v>
      </c>
      <c r="I10" s="229" t="s">
        <v>2407</v>
      </c>
      <c r="J10" s="229" t="s">
        <v>2408</v>
      </c>
      <c r="K10" s="228" t="s">
        <v>2409</v>
      </c>
      <c r="L10" s="229" t="s">
        <v>2410</v>
      </c>
      <c r="N10" s="263" t="s">
        <v>2420</v>
      </c>
      <c r="O10" s="263" t="s">
        <v>2383</v>
      </c>
      <c r="P10" s="263" t="s">
        <v>2382</v>
      </c>
      <c r="Q10" s="263" t="s">
        <v>2381</v>
      </c>
    </row>
    <row r="11" spans="1:17" ht="23.25" thickBot="1" x14ac:dyDescent="0.3">
      <c r="A11" s="226" t="s">
        <v>491</v>
      </c>
      <c r="B11" s="227" t="s">
        <v>496</v>
      </c>
      <c r="C11" s="228">
        <v>5.5</v>
      </c>
      <c r="D11" s="228">
        <v>7.4</v>
      </c>
      <c r="E11" s="228">
        <v>662</v>
      </c>
      <c r="F11" s="228">
        <v>854</v>
      </c>
      <c r="G11" s="228" t="s">
        <v>2414</v>
      </c>
      <c r="H11" s="228" t="s">
        <v>2415</v>
      </c>
      <c r="I11" s="229" t="s">
        <v>2416</v>
      </c>
      <c r="J11" s="228" t="s">
        <v>2417</v>
      </c>
      <c r="K11" s="228" t="s">
        <v>2418</v>
      </c>
      <c r="L11" s="229" t="s">
        <v>2419</v>
      </c>
    </row>
    <row r="12" spans="1:17" ht="23.25" thickBot="1" x14ac:dyDescent="0.3">
      <c r="A12" s="226" t="s">
        <v>471</v>
      </c>
      <c r="B12" s="227" t="s">
        <v>472</v>
      </c>
      <c r="C12" s="228">
        <v>8.5</v>
      </c>
      <c r="D12" s="228">
        <v>11.1</v>
      </c>
      <c r="E12" s="228">
        <v>745</v>
      </c>
      <c r="F12" s="228">
        <v>1111</v>
      </c>
      <c r="G12" s="228" t="s">
        <v>2421</v>
      </c>
      <c r="H12" s="228" t="s">
        <v>2422</v>
      </c>
      <c r="I12" s="228" t="s">
        <v>2423</v>
      </c>
      <c r="J12" s="228" t="s">
        <v>2424</v>
      </c>
      <c r="K12" s="228" t="s">
        <v>2425</v>
      </c>
      <c r="L12" s="228" t="s">
        <v>2426</v>
      </c>
    </row>
    <row r="13" spans="1:17" ht="23.25" thickBot="1" x14ac:dyDescent="0.3">
      <c r="A13" s="226" t="s">
        <v>471</v>
      </c>
      <c r="B13" s="227" t="s">
        <v>492</v>
      </c>
      <c r="C13" s="228">
        <v>6.8</v>
      </c>
      <c r="D13" s="228">
        <v>11.1</v>
      </c>
      <c r="E13" s="228">
        <v>745</v>
      </c>
      <c r="F13" s="228">
        <v>1291</v>
      </c>
      <c r="G13" s="228" t="s">
        <v>2427</v>
      </c>
      <c r="H13" s="228" t="s">
        <v>2428</v>
      </c>
      <c r="I13" s="229" t="s">
        <v>2429</v>
      </c>
      <c r="J13" s="228" t="s">
        <v>2430</v>
      </c>
      <c r="K13" s="228" t="s">
        <v>2431</v>
      </c>
      <c r="L13" s="229" t="s">
        <v>2432</v>
      </c>
    </row>
    <row r="14" spans="1:17" ht="23.25" thickBot="1" x14ac:dyDescent="0.3">
      <c r="A14" s="226" t="s">
        <v>471</v>
      </c>
      <c r="B14" s="227" t="s">
        <v>496</v>
      </c>
      <c r="C14" s="228">
        <v>7.2</v>
      </c>
      <c r="D14" s="228">
        <v>11.1</v>
      </c>
      <c r="E14" s="228">
        <v>514</v>
      </c>
      <c r="F14" s="228">
        <v>834</v>
      </c>
      <c r="G14" s="228" t="s">
        <v>2433</v>
      </c>
      <c r="H14" s="228" t="s">
        <v>2434</v>
      </c>
      <c r="I14" s="229" t="s">
        <v>2435</v>
      </c>
      <c r="J14" s="228" t="s">
        <v>2436</v>
      </c>
      <c r="K14" s="228" t="s">
        <v>2437</v>
      </c>
      <c r="L14" s="229" t="s">
        <v>2438</v>
      </c>
    </row>
    <row r="15" spans="1:17" ht="23.25" thickBot="1" x14ac:dyDescent="0.3">
      <c r="A15" s="226" t="s">
        <v>471</v>
      </c>
      <c r="B15" s="227" t="s">
        <v>495</v>
      </c>
      <c r="C15" s="228">
        <v>8.1</v>
      </c>
      <c r="D15" s="228">
        <v>10.7</v>
      </c>
      <c r="E15" s="228">
        <v>380</v>
      </c>
      <c r="F15" s="228">
        <v>578</v>
      </c>
      <c r="G15" s="228" t="s">
        <v>2395</v>
      </c>
      <c r="H15" s="228" t="s">
        <v>2439</v>
      </c>
      <c r="I15" s="229" t="s">
        <v>2440</v>
      </c>
      <c r="J15" s="228" t="s">
        <v>2441</v>
      </c>
      <c r="K15" s="228" t="s">
        <v>2442</v>
      </c>
      <c r="L15" s="229" t="s">
        <v>2443</v>
      </c>
    </row>
    <row r="16" spans="1:17" ht="34.5" thickBot="1" x14ac:dyDescent="0.3">
      <c r="A16" s="226" t="s">
        <v>494</v>
      </c>
      <c r="B16" s="227" t="s">
        <v>492</v>
      </c>
      <c r="C16" s="228">
        <v>10.5</v>
      </c>
      <c r="D16" s="228">
        <v>11.2</v>
      </c>
      <c r="E16" s="228">
        <v>797</v>
      </c>
      <c r="F16" s="228">
        <v>1007</v>
      </c>
      <c r="G16" s="228" t="s">
        <v>2444</v>
      </c>
      <c r="H16" s="228" t="s">
        <v>2445</v>
      </c>
      <c r="I16" s="229" t="s">
        <v>2446</v>
      </c>
      <c r="J16" s="228" t="s">
        <v>2447</v>
      </c>
      <c r="K16" s="228" t="s">
        <v>2448</v>
      </c>
      <c r="L16" s="229" t="s">
        <v>2449</v>
      </c>
    </row>
    <row r="17" spans="1:12" ht="34.5" thickBot="1" x14ac:dyDescent="0.3">
      <c r="A17" s="226" t="s">
        <v>494</v>
      </c>
      <c r="B17" s="227" t="s">
        <v>496</v>
      </c>
      <c r="C17" s="228">
        <v>10.1</v>
      </c>
      <c r="D17" s="228">
        <v>11.8</v>
      </c>
      <c r="E17" s="228">
        <v>614</v>
      </c>
      <c r="F17" s="228">
        <v>864</v>
      </c>
      <c r="G17" s="228" t="s">
        <v>2450</v>
      </c>
      <c r="H17" s="228" t="s">
        <v>2451</v>
      </c>
      <c r="I17" s="229" t="s">
        <v>2452</v>
      </c>
      <c r="J17" s="228" t="s">
        <v>2453</v>
      </c>
      <c r="K17" s="228" t="s">
        <v>2454</v>
      </c>
      <c r="L17" s="229" t="s">
        <v>2449</v>
      </c>
    </row>
    <row r="18" spans="1:12" ht="34.5" thickBot="1" x14ac:dyDescent="0.3">
      <c r="A18" s="226" t="s">
        <v>494</v>
      </c>
      <c r="B18" s="227" t="s">
        <v>495</v>
      </c>
      <c r="C18" s="228">
        <v>10.5</v>
      </c>
      <c r="D18" s="228">
        <v>12</v>
      </c>
      <c r="E18" s="228">
        <v>553</v>
      </c>
      <c r="F18" s="228">
        <v>632</v>
      </c>
      <c r="G18" s="228" t="s">
        <v>2455</v>
      </c>
      <c r="H18" s="228" t="s">
        <v>2456</v>
      </c>
      <c r="I18" s="229" t="s">
        <v>2457</v>
      </c>
      <c r="J18" s="228" t="s">
        <v>2458</v>
      </c>
      <c r="K18" s="228" t="s">
        <v>2458</v>
      </c>
      <c r="L18" s="229" t="s">
        <v>2459</v>
      </c>
    </row>
  </sheetData>
  <mergeCells count="7">
    <mergeCell ref="A1:L1"/>
    <mergeCell ref="A2:A7"/>
    <mergeCell ref="B2:B7"/>
    <mergeCell ref="G2:L4"/>
    <mergeCell ref="N3:Q3"/>
    <mergeCell ref="G5:I6"/>
    <mergeCell ref="J5:L6"/>
  </mergeCells>
  <pageMargins left="0.70866141732283472" right="0.70866141732283472" top="0.78740157480314965" bottom="0.78740157480314965" header="0.31496062992125984" footer="0.31496062992125984"/>
  <pageSetup paperSize="9" scale="41" orientation="portrait" r:id="rId1"/>
  <headerFooter>
    <oddFooter>&amp;LARGE StickstoffBW [Hrsg.] (2014)&amp;CBlatt &amp;A, Seite &amp;P von &amp;N&amp;REntwurf, Stand Oktober 2014</oddFooter>
  </headerFooter>
  <pictur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1"/>
  <sheetViews>
    <sheetView workbookViewId="0">
      <selection activeCell="C32" sqref="C32"/>
    </sheetView>
  </sheetViews>
  <sheetFormatPr baseColWidth="10" defaultColWidth="11.42578125" defaultRowHeight="15" x14ac:dyDescent="0.25"/>
  <cols>
    <col min="1" max="1" width="52" style="1" customWidth="1"/>
    <col min="2" max="2" width="30.42578125" style="2" customWidth="1"/>
    <col min="3" max="16384" width="11.42578125" style="2"/>
  </cols>
  <sheetData>
    <row r="1" spans="1:2" ht="50.25" customHeight="1" x14ac:dyDescent="0.25">
      <c r="A1" s="412" t="s">
        <v>2309</v>
      </c>
      <c r="B1" s="412"/>
    </row>
    <row r="3" spans="1:2" ht="18" x14ac:dyDescent="0.25">
      <c r="A3" s="63"/>
      <c r="B3" s="64" t="s">
        <v>257</v>
      </c>
    </row>
    <row r="4" spans="1:2" x14ac:dyDescent="0.25">
      <c r="A4" s="63" t="s">
        <v>248</v>
      </c>
      <c r="B4" s="65">
        <v>0.3</v>
      </c>
    </row>
    <row r="5" spans="1:2" x14ac:dyDescent="0.25">
      <c r="A5" s="63" t="s">
        <v>249</v>
      </c>
      <c r="B5" s="65">
        <v>0.5</v>
      </c>
    </row>
    <row r="6" spans="1:2" x14ac:dyDescent="0.25">
      <c r="A6" s="63" t="s">
        <v>250</v>
      </c>
      <c r="B6" s="65">
        <v>1</v>
      </c>
    </row>
    <row r="7" spans="1:2" ht="30" x14ac:dyDescent="0.25">
      <c r="A7" s="63" t="s">
        <v>251</v>
      </c>
      <c r="B7" s="65">
        <v>3</v>
      </c>
    </row>
    <row r="8" spans="1:2" x14ac:dyDescent="0.25">
      <c r="A8" s="63" t="s">
        <v>252</v>
      </c>
      <c r="B8" s="65">
        <v>3</v>
      </c>
    </row>
    <row r="9" spans="1:2" x14ac:dyDescent="0.25">
      <c r="A9" s="63" t="s">
        <v>253</v>
      </c>
      <c r="B9" s="65">
        <v>4</v>
      </c>
    </row>
    <row r="10" spans="1:2" x14ac:dyDescent="0.25">
      <c r="A10" s="63" t="s">
        <v>254</v>
      </c>
      <c r="B10" s="65">
        <v>5</v>
      </c>
    </row>
    <row r="11" spans="1:2" x14ac:dyDescent="0.25">
      <c r="A11" s="63" t="s">
        <v>255</v>
      </c>
      <c r="B11" s="64" t="s">
        <v>256</v>
      </c>
    </row>
  </sheetData>
  <mergeCells count="1">
    <mergeCell ref="A1:B1"/>
  </mergeCells>
  <pageMargins left="0.70866141732283472" right="0.70866141732283472" top="0.78740157480314965" bottom="0.78740157480314965" header="0.31496062992125984" footer="0.31496062992125984"/>
  <pageSetup paperSize="9" orientation="portrait" r:id="rId1"/>
  <headerFooter>
    <oddFooter>&amp;LARGE StickstoffBW [Hrsg.] (2014)&amp;CBlatt &amp;A, Seite &amp;P von &amp;N&amp;REntwurf, Stand Oktober 2014</oddFooter>
  </headerFooter>
  <drawing r:id="rId2"/>
  <pictur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6"/>
  <sheetViews>
    <sheetView topLeftCell="A7" zoomScale="115" zoomScaleNormal="115" workbookViewId="0">
      <selection activeCell="C32" sqref="C32"/>
    </sheetView>
  </sheetViews>
  <sheetFormatPr baseColWidth="10" defaultRowHeight="15" x14ac:dyDescent="0.25"/>
  <cols>
    <col min="1" max="1" width="9.140625" style="232" customWidth="1"/>
    <col min="2" max="2" width="61" style="1" customWidth="1"/>
    <col min="3" max="3" width="18" style="1" customWidth="1"/>
    <col min="4" max="4" width="37.28515625" style="2" customWidth="1"/>
    <col min="5" max="5" width="3" style="2" customWidth="1"/>
    <col min="6" max="6" width="33.42578125" style="293" customWidth="1"/>
    <col min="7" max="16384" width="11.42578125" style="2"/>
  </cols>
  <sheetData>
    <row r="1" spans="1:6" ht="24" customHeight="1" x14ac:dyDescent="0.25">
      <c r="A1" s="412" t="s">
        <v>2710</v>
      </c>
      <c r="B1" s="412"/>
      <c r="C1" s="412"/>
      <c r="D1" s="412"/>
    </row>
    <row r="2" spans="1:6" x14ac:dyDescent="0.25">
      <c r="A2" s="212"/>
      <c r="B2" s="212"/>
      <c r="C2" s="297"/>
      <c r="D2" s="212"/>
    </row>
    <row r="3" spans="1:6" x14ac:dyDescent="0.25">
      <c r="A3" s="161" t="s">
        <v>2082</v>
      </c>
      <c r="B3" s="231" t="s">
        <v>2460</v>
      </c>
      <c r="C3" s="231"/>
      <c r="D3" s="212"/>
      <c r="F3" s="293" t="s">
        <v>2461</v>
      </c>
    </row>
    <row r="4" spans="1:6" ht="28.5" x14ac:dyDescent="0.25">
      <c r="A4" s="232" t="s">
        <v>2097</v>
      </c>
      <c r="B4" s="212" t="s">
        <v>2462</v>
      </c>
      <c r="C4" s="297"/>
      <c r="D4" s="212"/>
    </row>
    <row r="5" spans="1:6" ht="18.75" x14ac:dyDescent="0.25">
      <c r="B5" s="212" t="s">
        <v>2744</v>
      </c>
      <c r="C5" s="297"/>
      <c r="D5" s="212"/>
    </row>
    <row r="6" spans="1:6" x14ac:dyDescent="0.25">
      <c r="B6" s="212"/>
      <c r="C6" s="297"/>
      <c r="D6" s="212"/>
    </row>
    <row r="7" spans="1:6" ht="30" x14ac:dyDescent="0.25">
      <c r="A7" s="232" t="s">
        <v>2463</v>
      </c>
      <c r="B7" s="1" t="s">
        <v>2464</v>
      </c>
    </row>
    <row r="8" spans="1:6" ht="18" x14ac:dyDescent="0.25">
      <c r="B8" s="1" t="s">
        <v>2778</v>
      </c>
      <c r="F8" s="294"/>
    </row>
    <row r="10" spans="1:6" ht="30" x14ac:dyDescent="0.25">
      <c r="A10" s="232" t="s">
        <v>2098</v>
      </c>
      <c r="B10" s="1" t="s">
        <v>2465</v>
      </c>
    </row>
    <row r="11" spans="1:6" ht="18" x14ac:dyDescent="0.25">
      <c r="B11" s="1" t="s">
        <v>2780</v>
      </c>
      <c r="F11" s="294"/>
    </row>
    <row r="13" spans="1:6" x14ac:dyDescent="0.25">
      <c r="A13" s="68" t="s">
        <v>269</v>
      </c>
      <c r="B13" s="68" t="s">
        <v>270</v>
      </c>
      <c r="C13" s="68" t="s">
        <v>271</v>
      </c>
    </row>
    <row r="14" spans="1:6" ht="18" x14ac:dyDescent="0.25">
      <c r="A14" s="1" t="s">
        <v>2704</v>
      </c>
      <c r="B14" s="1" t="s">
        <v>2078</v>
      </c>
      <c r="C14" s="2" t="s">
        <v>2085</v>
      </c>
    </row>
    <row r="15" spans="1:6" ht="45" x14ac:dyDescent="0.25">
      <c r="A15" s="1" t="s">
        <v>2728</v>
      </c>
      <c r="B15" s="1" t="s">
        <v>2114</v>
      </c>
      <c r="C15" s="2" t="s">
        <v>2113</v>
      </c>
    </row>
    <row r="16" spans="1:6" ht="30" x14ac:dyDescent="0.25">
      <c r="A16" s="1" t="s">
        <v>2705</v>
      </c>
      <c r="B16" s="1" t="s">
        <v>2084</v>
      </c>
      <c r="C16" s="2" t="s">
        <v>2086</v>
      </c>
    </row>
    <row r="17" spans="1:6" ht="18" x14ac:dyDescent="0.25">
      <c r="A17" s="1" t="s">
        <v>2706</v>
      </c>
      <c r="B17" s="1" t="s">
        <v>2079</v>
      </c>
      <c r="C17" s="2" t="s">
        <v>2086</v>
      </c>
    </row>
    <row r="18" spans="1:6" ht="30" x14ac:dyDescent="0.25">
      <c r="A18" s="1" t="s">
        <v>2743</v>
      </c>
      <c r="B18" s="1" t="s">
        <v>2080</v>
      </c>
      <c r="C18" s="2" t="s">
        <v>2086</v>
      </c>
    </row>
    <row r="19" spans="1:6" x14ac:dyDescent="0.25">
      <c r="A19" s="1" t="s">
        <v>268</v>
      </c>
      <c r="B19" s="1" t="s">
        <v>2081</v>
      </c>
      <c r="C19" s="2" t="s">
        <v>2466</v>
      </c>
    </row>
    <row r="20" spans="1:6" ht="18" x14ac:dyDescent="0.25">
      <c r="A20" s="1" t="s">
        <v>2663</v>
      </c>
      <c r="B20" s="1" t="s">
        <v>2467</v>
      </c>
      <c r="C20" s="2" t="s">
        <v>297</v>
      </c>
    </row>
    <row r="21" spans="1:6" ht="18" x14ac:dyDescent="0.25">
      <c r="A21" s="1" t="s">
        <v>2761</v>
      </c>
      <c r="B21" s="1" t="s">
        <v>2779</v>
      </c>
      <c r="C21" s="14" t="s">
        <v>2468</v>
      </c>
    </row>
    <row r="22" spans="1:6" x14ac:dyDescent="0.25">
      <c r="A22" s="1" t="s">
        <v>2060</v>
      </c>
      <c r="B22" s="1" t="s">
        <v>2112</v>
      </c>
      <c r="C22" s="2" t="s">
        <v>2088</v>
      </c>
    </row>
    <row r="23" spans="1:6" x14ac:dyDescent="0.25">
      <c r="A23" s="1" t="s">
        <v>2062</v>
      </c>
      <c r="B23" s="1" t="s">
        <v>2083</v>
      </c>
      <c r="C23" s="2" t="s">
        <v>2469</v>
      </c>
    </row>
    <row r="24" spans="1:6" ht="30" x14ac:dyDescent="0.25">
      <c r="A24" s="1" t="s">
        <v>2690</v>
      </c>
      <c r="B24" s="1" t="s">
        <v>2090</v>
      </c>
      <c r="C24" s="2" t="s">
        <v>2089</v>
      </c>
    </row>
    <row r="25" spans="1:6" ht="18" x14ac:dyDescent="0.25">
      <c r="A25" s="232" t="s">
        <v>2367</v>
      </c>
      <c r="B25" s="1" t="s">
        <v>2470</v>
      </c>
      <c r="C25" s="2" t="s">
        <v>2471</v>
      </c>
      <c r="F25" s="294"/>
    </row>
    <row r="27" spans="1:6" x14ac:dyDescent="0.25">
      <c r="A27" s="161" t="s">
        <v>2769</v>
      </c>
      <c r="F27" s="233" t="s">
        <v>2472</v>
      </c>
    </row>
    <row r="28" spans="1:6" x14ac:dyDescent="0.25">
      <c r="A28" s="2"/>
      <c r="B28" s="162" t="s">
        <v>2473</v>
      </c>
      <c r="C28" s="162"/>
      <c r="D28" s="168" t="s">
        <v>2605</v>
      </c>
    </row>
    <row r="29" spans="1:6" x14ac:dyDescent="0.25">
      <c r="A29" s="161"/>
      <c r="B29" s="2"/>
      <c r="C29" s="2"/>
      <c r="D29" s="234"/>
    </row>
    <row r="30" spans="1:6" ht="18" x14ac:dyDescent="0.25">
      <c r="A30" s="2" t="s">
        <v>2097</v>
      </c>
      <c r="B30" s="1" t="s">
        <v>2705</v>
      </c>
      <c r="C30" s="1" t="s">
        <v>2775</v>
      </c>
      <c r="D30" s="167">
        <v>0</v>
      </c>
      <c r="F30" s="294" t="s">
        <v>2108</v>
      </c>
    </row>
    <row r="31" spans="1:6" ht="18" x14ac:dyDescent="0.25">
      <c r="A31" s="2"/>
      <c r="B31" s="1" t="s">
        <v>2706</v>
      </c>
      <c r="C31" s="1" t="s">
        <v>2775</v>
      </c>
      <c r="D31" s="167">
        <v>185</v>
      </c>
      <c r="F31" s="294" t="s">
        <v>230</v>
      </c>
    </row>
    <row r="32" spans="1:6" ht="18" x14ac:dyDescent="0.25">
      <c r="A32" s="2"/>
      <c r="B32" s="1" t="s">
        <v>2771</v>
      </c>
      <c r="C32" s="1" t="s">
        <v>2775</v>
      </c>
      <c r="D32" s="167">
        <v>0</v>
      </c>
      <c r="F32" s="294" t="s">
        <v>2711</v>
      </c>
    </row>
    <row r="33" spans="1:6" x14ac:dyDescent="0.25">
      <c r="A33" s="2"/>
      <c r="B33" s="1" t="s">
        <v>268</v>
      </c>
      <c r="C33" s="1" t="s">
        <v>2776</v>
      </c>
      <c r="D33" s="167">
        <v>225</v>
      </c>
      <c r="F33" s="294" t="s">
        <v>224</v>
      </c>
    </row>
    <row r="34" spans="1:6" x14ac:dyDescent="0.25">
      <c r="A34" s="2"/>
      <c r="B34" s="1" t="s">
        <v>268</v>
      </c>
      <c r="C34" s="1" t="s">
        <v>2777</v>
      </c>
      <c r="D34" s="167">
        <v>2250</v>
      </c>
      <c r="F34" s="2"/>
    </row>
    <row r="35" spans="1:6" ht="15.75" x14ac:dyDescent="0.25">
      <c r="A35" s="2"/>
      <c r="B35" s="298" t="s">
        <v>2770</v>
      </c>
      <c r="C35" s="2" t="s">
        <v>2085</v>
      </c>
      <c r="D35" s="235">
        <f>(D30+D31-D32)/D34</f>
        <v>8.2222222222222224E-2</v>
      </c>
      <c r="F35" s="294"/>
    </row>
    <row r="36" spans="1:6" x14ac:dyDescent="0.25">
      <c r="A36" s="2"/>
      <c r="D36" s="234"/>
      <c r="F36" s="294"/>
    </row>
    <row r="37" spans="1:6" ht="18" x14ac:dyDescent="0.25">
      <c r="A37" s="2" t="s">
        <v>2463</v>
      </c>
      <c r="B37" s="1" t="s">
        <v>2774</v>
      </c>
      <c r="C37" s="1" t="s">
        <v>2772</v>
      </c>
      <c r="D37" s="167">
        <v>22.9</v>
      </c>
      <c r="F37" s="14" t="s">
        <v>2540</v>
      </c>
    </row>
    <row r="38" spans="1:6" ht="18" x14ac:dyDescent="0.25">
      <c r="A38" s="2"/>
      <c r="B38" s="1" t="s">
        <v>2663</v>
      </c>
      <c r="C38" s="1" t="s">
        <v>297</v>
      </c>
      <c r="D38" s="167">
        <v>4.3</v>
      </c>
      <c r="F38" s="294" t="s">
        <v>229</v>
      </c>
    </row>
    <row r="39" spans="1:6" x14ac:dyDescent="0.25">
      <c r="A39" s="2"/>
      <c r="B39" s="1" t="s">
        <v>2060</v>
      </c>
      <c r="C39" s="2" t="s">
        <v>2088</v>
      </c>
      <c r="D39" s="167">
        <v>0.05</v>
      </c>
      <c r="F39" s="14" t="s">
        <v>2540</v>
      </c>
    </row>
    <row r="40" spans="1:6" x14ac:dyDescent="0.25">
      <c r="A40" s="2"/>
      <c r="B40" s="299" t="s">
        <v>2062</v>
      </c>
      <c r="C40" s="1" t="s">
        <v>2773</v>
      </c>
      <c r="D40" s="167">
        <v>1.8</v>
      </c>
      <c r="F40" s="14" t="s">
        <v>2540</v>
      </c>
    </row>
    <row r="41" spans="1:6" ht="18" x14ac:dyDescent="0.25">
      <c r="A41" s="2"/>
      <c r="B41" s="1" t="s">
        <v>2690</v>
      </c>
      <c r="C41" s="2" t="s">
        <v>2089</v>
      </c>
      <c r="D41" s="167">
        <v>0.5</v>
      </c>
      <c r="F41" s="293" t="s">
        <v>2077</v>
      </c>
    </row>
    <row r="42" spans="1:6" ht="18" x14ac:dyDescent="0.25">
      <c r="A42" s="2"/>
      <c r="B42" s="1" t="s">
        <v>2778</v>
      </c>
      <c r="C42" s="2" t="s">
        <v>2113</v>
      </c>
      <c r="D42" s="235">
        <f>(D39*D35)+(D40*D37*(D38/100))</f>
        <v>1.7765711111111109</v>
      </c>
    </row>
    <row r="43" spans="1:6" x14ac:dyDescent="0.25">
      <c r="A43" s="2"/>
      <c r="D43" s="234"/>
    </row>
    <row r="44" spans="1:6" ht="18" x14ac:dyDescent="0.25">
      <c r="A44" s="2" t="s">
        <v>2098</v>
      </c>
      <c r="B44" s="1" t="s">
        <v>2780</v>
      </c>
      <c r="C44" s="232" t="s">
        <v>2085</v>
      </c>
      <c r="D44" s="295">
        <f>(D39*((D30+D31-D32)/D34)+(D40*D37*D38/100))/(D41*D39)/1000</f>
        <v>7.106284444444444E-2</v>
      </c>
    </row>
    <row r="45" spans="1:6" x14ac:dyDescent="0.25">
      <c r="A45" s="2"/>
      <c r="C45" s="232"/>
      <c r="D45" s="301">
        <f>(D42/(D39*D41))/1000</f>
        <v>7.106284444444444E-2</v>
      </c>
      <c r="F45" s="293" t="s">
        <v>2781</v>
      </c>
    </row>
    <row r="46" spans="1:6" ht="18" x14ac:dyDescent="0.25">
      <c r="A46" s="2"/>
      <c r="B46" s="232" t="s">
        <v>2367</v>
      </c>
      <c r="C46" s="232" t="s">
        <v>284</v>
      </c>
      <c r="D46" s="295">
        <f>D44*14</f>
        <v>0.99487982222222215</v>
      </c>
    </row>
  </sheetData>
  <mergeCells count="1">
    <mergeCell ref="A1:D1"/>
  </mergeCells>
  <pageMargins left="0.70866141732283472" right="0.70866141732283472" top="0.78740157480314965" bottom="0.78740157480314965" header="0.31496062992125984" footer="0.31496062992125984"/>
  <pageSetup paperSize="9" scale="53" orientation="portrait" r:id="rId1"/>
  <headerFooter>
    <oddFooter>&amp;LARGE StickstoffBW [Hrsg.] (2014)&amp;CBlatt &amp;A, Seite &amp;P von &amp;N&amp;REntwurf, Stand Oktober 2014</oddFooter>
  </headerFooter>
  <pictur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4"/>
  <sheetViews>
    <sheetView workbookViewId="0">
      <selection activeCell="C32" sqref="C32"/>
    </sheetView>
  </sheetViews>
  <sheetFormatPr baseColWidth="10" defaultColWidth="11.42578125" defaultRowHeight="15" x14ac:dyDescent="0.25"/>
  <cols>
    <col min="1" max="1" width="52" style="1" customWidth="1"/>
    <col min="2" max="2" width="11.42578125" style="2" customWidth="1"/>
    <col min="3" max="16384" width="11.42578125" style="2"/>
  </cols>
  <sheetData>
    <row r="1" spans="1:5" ht="45" customHeight="1" x14ac:dyDescent="0.25">
      <c r="A1" s="412" t="s">
        <v>2364</v>
      </c>
      <c r="B1" s="412"/>
      <c r="C1" s="412"/>
      <c r="D1" s="412"/>
      <c r="E1" s="412"/>
    </row>
    <row r="2" spans="1:5" ht="15.75" thickBot="1" x14ac:dyDescent="0.3">
      <c r="A2" s="148"/>
      <c r="B2"/>
      <c r="C2"/>
      <c r="D2"/>
      <c r="E2"/>
    </row>
    <row r="3" spans="1:5" ht="28.5" thickTop="1" thickBot="1" x14ac:dyDescent="0.3">
      <c r="A3" s="149" t="s">
        <v>115</v>
      </c>
      <c r="B3" s="150" t="s">
        <v>2063</v>
      </c>
      <c r="C3" s="150" t="s">
        <v>2064</v>
      </c>
      <c r="D3" s="150" t="s">
        <v>2065</v>
      </c>
      <c r="E3" s="152" t="s">
        <v>2693</v>
      </c>
    </row>
    <row r="4" spans="1:5" ht="15.75" thickBot="1" x14ac:dyDescent="0.3">
      <c r="A4" s="3" t="s">
        <v>2066</v>
      </c>
      <c r="B4" s="8">
        <v>0.6</v>
      </c>
      <c r="C4" s="8">
        <v>0.2</v>
      </c>
      <c r="D4" s="8">
        <v>0.2</v>
      </c>
      <c r="E4" s="5">
        <v>0.9</v>
      </c>
    </row>
    <row r="5" spans="1:5" ht="15.75" thickBot="1" x14ac:dyDescent="0.3">
      <c r="A5" s="3" t="s">
        <v>2067</v>
      </c>
      <c r="B5" s="8">
        <v>0.5</v>
      </c>
      <c r="C5" s="8">
        <v>0.15</v>
      </c>
      <c r="D5" s="8">
        <v>0.12</v>
      </c>
      <c r="E5" s="5">
        <v>0.7</v>
      </c>
    </row>
    <row r="6" spans="1:5" ht="15.75" thickBot="1" x14ac:dyDescent="0.3">
      <c r="A6" s="3" t="s">
        <v>2068</v>
      </c>
      <c r="B6" s="8">
        <v>0.4</v>
      </c>
      <c r="C6" s="8">
        <v>0.2</v>
      </c>
      <c r="D6" s="8">
        <v>0.2</v>
      </c>
      <c r="E6" s="5">
        <v>0.7</v>
      </c>
    </row>
    <row r="7" spans="1:5" ht="15.75" thickBot="1" x14ac:dyDescent="0.3">
      <c r="A7" s="3" t="s">
        <v>2069</v>
      </c>
      <c r="B7" s="8">
        <v>0.4</v>
      </c>
      <c r="C7" s="8">
        <v>0.2</v>
      </c>
      <c r="D7" s="8">
        <v>0.2</v>
      </c>
      <c r="E7" s="5">
        <v>0.7</v>
      </c>
    </row>
    <row r="8" spans="1:5" ht="15.75" thickBot="1" x14ac:dyDescent="0.3">
      <c r="A8" s="3" t="s">
        <v>2070</v>
      </c>
      <c r="B8" s="8">
        <v>0.2</v>
      </c>
      <c r="C8" s="8">
        <v>0.1</v>
      </c>
      <c r="D8" s="8">
        <v>0.3</v>
      </c>
      <c r="E8" s="5">
        <v>0.6</v>
      </c>
    </row>
    <row r="9" spans="1:5" ht="15.75" thickBot="1" x14ac:dyDescent="0.3">
      <c r="A9" s="3" t="s">
        <v>2071</v>
      </c>
      <c r="B9" s="8">
        <v>0.1</v>
      </c>
      <c r="C9" s="8">
        <v>0.1</v>
      </c>
      <c r="D9" s="8">
        <v>0.4</v>
      </c>
      <c r="E9" s="5">
        <v>0.5</v>
      </c>
    </row>
    <row r="10" spans="1:5" ht="15.75" thickBot="1" x14ac:dyDescent="0.3">
      <c r="A10" s="3" t="s">
        <v>157</v>
      </c>
      <c r="B10" s="8">
        <v>0.1</v>
      </c>
      <c r="C10" s="8">
        <v>0.1</v>
      </c>
      <c r="D10" s="8">
        <v>0.3</v>
      </c>
      <c r="E10" s="5">
        <v>0.5</v>
      </c>
    </row>
    <row r="11" spans="1:5" ht="15.75" thickBot="1" x14ac:dyDescent="0.3">
      <c r="A11" s="3" t="s">
        <v>2072</v>
      </c>
      <c r="B11" s="8">
        <v>0.6</v>
      </c>
      <c r="C11" s="8">
        <v>0.2</v>
      </c>
      <c r="D11" s="8">
        <v>0.3</v>
      </c>
      <c r="E11" s="5">
        <v>1.1000000000000001</v>
      </c>
    </row>
    <row r="12" spans="1:5" ht="15.75" thickBot="1" x14ac:dyDescent="0.3">
      <c r="A12" s="3" t="s">
        <v>2073</v>
      </c>
      <c r="B12" s="8">
        <v>0.2</v>
      </c>
      <c r="C12" s="8">
        <v>0.1</v>
      </c>
      <c r="D12" s="8">
        <v>0.5</v>
      </c>
      <c r="E12" s="5">
        <v>0.8</v>
      </c>
    </row>
    <row r="13" spans="1:5" ht="15.75" thickBot="1" x14ac:dyDescent="0.3">
      <c r="A13" s="6" t="s">
        <v>158</v>
      </c>
      <c r="B13" s="11">
        <v>0.4</v>
      </c>
      <c r="C13" s="11">
        <v>0.2</v>
      </c>
      <c r="D13" s="11">
        <v>0.1</v>
      </c>
      <c r="E13" s="7">
        <v>0.7</v>
      </c>
    </row>
    <row r="14" spans="1:5" ht="15.75" thickTop="1" x14ac:dyDescent="0.25"/>
  </sheetData>
  <mergeCells count="1">
    <mergeCell ref="A1:E1"/>
  </mergeCells>
  <pageMargins left="0.70866141732283472" right="0.70866141732283472" top="0.78740157480314965" bottom="0.78740157480314965" header="0.31496062992125984" footer="0.31496062992125984"/>
  <pageSetup paperSize="9" scale="89" orientation="portrait" r:id="rId1"/>
  <headerFooter>
    <oddFooter>&amp;LARGE StickstoffBW [Hrsg.] (2014)&amp;CBlatt &amp;A, Seite &amp;P von &amp;N&amp;REntwurf, Stand Oktober 2014</oddFooter>
  </headerFooter>
  <pictur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6"/>
  <sheetViews>
    <sheetView workbookViewId="0">
      <selection activeCell="C32" sqref="C32"/>
    </sheetView>
  </sheetViews>
  <sheetFormatPr baseColWidth="10" defaultColWidth="11.42578125" defaultRowHeight="15" x14ac:dyDescent="0.25"/>
  <cols>
    <col min="1" max="1" width="52" style="1" customWidth="1"/>
    <col min="2" max="2" width="30.42578125" style="2" customWidth="1"/>
    <col min="3" max="3" width="22.5703125" style="2" customWidth="1"/>
    <col min="4" max="4" width="21.5703125" style="2" customWidth="1"/>
    <col min="5" max="16384" width="11.42578125" style="2"/>
  </cols>
  <sheetData>
    <row r="1" spans="1:4" ht="45.75" customHeight="1" x14ac:dyDescent="0.25">
      <c r="A1" s="413" t="s">
        <v>2360</v>
      </c>
      <c r="B1" s="413"/>
      <c r="C1" s="413"/>
      <c r="D1" s="413"/>
    </row>
    <row r="2" spans="1:4" x14ac:dyDescent="0.25">
      <c r="A2" s="173"/>
      <c r="B2" s="12"/>
      <c r="C2" s="12"/>
      <c r="D2" s="12"/>
    </row>
    <row r="3" spans="1:4" ht="18" x14ac:dyDescent="0.25">
      <c r="A3" s="172" t="s">
        <v>2129</v>
      </c>
      <c r="B3" s="296" t="s">
        <v>2712</v>
      </c>
      <c r="C3" s="172" t="s">
        <v>2128</v>
      </c>
      <c r="D3" s="172" t="s">
        <v>2127</v>
      </c>
    </row>
    <row r="4" spans="1:4" x14ac:dyDescent="0.25">
      <c r="A4" s="170" t="s">
        <v>2126</v>
      </c>
      <c r="B4" s="169">
        <v>500</v>
      </c>
      <c r="C4" s="171">
        <v>1000</v>
      </c>
      <c r="D4" s="171">
        <v>2000</v>
      </c>
    </row>
    <row r="5" spans="1:4" x14ac:dyDescent="0.25">
      <c r="A5" s="170" t="s">
        <v>2125</v>
      </c>
      <c r="B5" s="169">
        <v>0</v>
      </c>
      <c r="C5" s="169">
        <v>56</v>
      </c>
      <c r="D5" s="169">
        <v>120</v>
      </c>
    </row>
    <row r="6" spans="1:4" x14ac:dyDescent="0.25">
      <c r="A6" s="170" t="s">
        <v>2124</v>
      </c>
      <c r="B6" s="169">
        <v>125</v>
      </c>
      <c r="C6" s="169">
        <v>250</v>
      </c>
      <c r="D6" s="169">
        <v>500</v>
      </c>
    </row>
    <row r="7" spans="1:4" x14ac:dyDescent="0.25">
      <c r="A7" s="170" t="s">
        <v>2123</v>
      </c>
      <c r="B7" s="169">
        <v>250</v>
      </c>
      <c r="C7" s="169">
        <v>500</v>
      </c>
      <c r="D7" s="171">
        <v>1000</v>
      </c>
    </row>
    <row r="8" spans="1:4" x14ac:dyDescent="0.25">
      <c r="A8" s="170" t="s">
        <v>2122</v>
      </c>
      <c r="B8" s="169">
        <v>0</v>
      </c>
      <c r="C8" s="169">
        <v>56</v>
      </c>
      <c r="D8" s="169">
        <v>120</v>
      </c>
    </row>
    <row r="9" spans="1:4" x14ac:dyDescent="0.25">
      <c r="A9" s="170" t="s">
        <v>2121</v>
      </c>
      <c r="B9" s="169">
        <v>125</v>
      </c>
      <c r="C9" s="169">
        <v>250</v>
      </c>
      <c r="D9" s="169">
        <v>120</v>
      </c>
    </row>
    <row r="10" spans="1:4" x14ac:dyDescent="0.25">
      <c r="A10" s="170" t="s">
        <v>2120</v>
      </c>
      <c r="B10" s="169">
        <v>0</v>
      </c>
      <c r="C10" s="169">
        <v>56</v>
      </c>
      <c r="D10" s="169">
        <v>120</v>
      </c>
    </row>
    <row r="11" spans="1:4" x14ac:dyDescent="0.25">
      <c r="A11" s="170" t="s">
        <v>2119</v>
      </c>
      <c r="B11" s="169">
        <v>0</v>
      </c>
      <c r="C11" s="169">
        <v>56</v>
      </c>
      <c r="D11" s="169">
        <v>120</v>
      </c>
    </row>
    <row r="12" spans="1:4" x14ac:dyDescent="0.25">
      <c r="A12" s="170" t="s">
        <v>2118</v>
      </c>
      <c r="B12" s="169">
        <v>125</v>
      </c>
      <c r="C12" s="169">
        <v>250</v>
      </c>
      <c r="D12" s="169">
        <v>120</v>
      </c>
    </row>
    <row r="13" spans="1:4" x14ac:dyDescent="0.25">
      <c r="A13" s="170" t="s">
        <v>2117</v>
      </c>
      <c r="B13" s="169">
        <v>125</v>
      </c>
      <c r="C13" s="169">
        <v>250</v>
      </c>
      <c r="D13" s="169">
        <v>500</v>
      </c>
    </row>
    <row r="14" spans="1:4" x14ac:dyDescent="0.25">
      <c r="A14" s="170" t="s">
        <v>2116</v>
      </c>
      <c r="B14" s="169">
        <v>125</v>
      </c>
      <c r="C14" s="169">
        <v>250</v>
      </c>
      <c r="D14" s="169">
        <v>120</v>
      </c>
    </row>
    <row r="15" spans="1:4" x14ac:dyDescent="0.25">
      <c r="A15" s="12"/>
      <c r="B15" s="12"/>
      <c r="C15" s="12"/>
      <c r="D15" s="12"/>
    </row>
    <row r="16" spans="1:4" x14ac:dyDescent="0.25">
      <c r="A16" s="413" t="s">
        <v>2115</v>
      </c>
      <c r="B16" s="413"/>
      <c r="C16" s="413"/>
      <c r="D16" s="413"/>
    </row>
  </sheetData>
  <mergeCells count="2">
    <mergeCell ref="A1:D1"/>
    <mergeCell ref="A16:D16"/>
  </mergeCells>
  <pageMargins left="0.70866141732283472" right="0.70866141732283472" top="0.78740157480314965" bottom="0.78740157480314965" header="0.31496062992125984" footer="0.31496062992125984"/>
  <pageSetup paperSize="9" scale="68" orientation="portrait" r:id="rId1"/>
  <headerFooter>
    <oddFooter>&amp;LARGE StickstoffBW [Hrsg.] (2014)&amp;CBlatt &amp;A, Seite &amp;P von &amp;N&amp;REntwurf, Stand Oktober 2014</oddFooter>
  </headerFooter>
  <pictur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2"/>
  <sheetViews>
    <sheetView workbookViewId="0">
      <selection activeCell="C32" sqref="C32"/>
    </sheetView>
  </sheetViews>
  <sheetFormatPr baseColWidth="10" defaultColWidth="11.42578125" defaultRowHeight="15" x14ac:dyDescent="0.25"/>
  <cols>
    <col min="1" max="1" width="52" style="1" customWidth="1"/>
    <col min="2" max="2" width="30.42578125" style="2" customWidth="1"/>
    <col min="3" max="3" width="26.28515625" style="2" customWidth="1"/>
    <col min="4" max="16384" width="11.42578125" style="2"/>
  </cols>
  <sheetData>
    <row r="1" spans="1:3" x14ac:dyDescent="0.25">
      <c r="A1" s="413" t="s">
        <v>2109</v>
      </c>
      <c r="B1" s="413"/>
      <c r="C1" s="413"/>
    </row>
    <row r="2" spans="1:3" ht="15.75" thickBot="1" x14ac:dyDescent="0.3">
      <c r="A2" s="12"/>
      <c r="B2" s="12"/>
      <c r="C2" s="12"/>
    </row>
    <row r="3" spans="1:3" ht="15.75" thickTop="1" x14ac:dyDescent="0.25">
      <c r="A3" s="414" t="s">
        <v>2144</v>
      </c>
      <c r="B3" s="417" t="s">
        <v>2143</v>
      </c>
      <c r="C3" s="419" t="s">
        <v>2142</v>
      </c>
    </row>
    <row r="4" spans="1:3" x14ac:dyDescent="0.25">
      <c r="A4" s="415"/>
      <c r="B4" s="418"/>
      <c r="C4" s="420"/>
    </row>
    <row r="5" spans="1:3" ht="15.75" thickBot="1" x14ac:dyDescent="0.3">
      <c r="A5" s="416"/>
      <c r="B5" s="180" t="s">
        <v>2141</v>
      </c>
      <c r="C5" s="421"/>
    </row>
    <row r="6" spans="1:3" ht="15.75" thickBot="1" x14ac:dyDescent="0.3">
      <c r="A6" s="179" t="s">
        <v>157</v>
      </c>
      <c r="B6" s="178">
        <v>40</v>
      </c>
      <c r="C6" s="177" t="s">
        <v>2140</v>
      </c>
    </row>
    <row r="7" spans="1:3" ht="15.75" thickBot="1" x14ac:dyDescent="0.3">
      <c r="A7" s="179" t="s">
        <v>158</v>
      </c>
      <c r="B7" s="178">
        <v>20</v>
      </c>
      <c r="C7" s="177" t="s">
        <v>2135</v>
      </c>
    </row>
    <row r="8" spans="1:3" ht="15.75" thickBot="1" x14ac:dyDescent="0.3">
      <c r="A8" s="179" t="s">
        <v>159</v>
      </c>
      <c r="B8" s="178">
        <v>40</v>
      </c>
      <c r="C8" s="177" t="s">
        <v>2140</v>
      </c>
    </row>
    <row r="9" spans="1:3" ht="15.75" thickBot="1" x14ac:dyDescent="0.3">
      <c r="A9" s="179" t="s">
        <v>160</v>
      </c>
      <c r="B9" s="178">
        <v>110</v>
      </c>
      <c r="C9" s="177" t="s">
        <v>2139</v>
      </c>
    </row>
    <row r="10" spans="1:3" ht="15.75" thickBot="1" x14ac:dyDescent="0.3">
      <c r="A10" s="179" t="s">
        <v>2073</v>
      </c>
      <c r="B10" s="178">
        <v>90</v>
      </c>
      <c r="C10" s="177" t="s">
        <v>2130</v>
      </c>
    </row>
    <row r="11" spans="1:3" ht="15.75" thickBot="1" x14ac:dyDescent="0.3">
      <c r="A11" s="179" t="s">
        <v>2071</v>
      </c>
      <c r="B11" s="178">
        <v>60</v>
      </c>
      <c r="C11" s="177" t="s">
        <v>2135</v>
      </c>
    </row>
    <row r="12" spans="1:3" ht="15.75" thickBot="1" x14ac:dyDescent="0.3">
      <c r="A12" s="179" t="s">
        <v>167</v>
      </c>
      <c r="B12" s="178">
        <v>180</v>
      </c>
      <c r="C12" s="177" t="s">
        <v>2138</v>
      </c>
    </row>
    <row r="13" spans="1:3" ht="15.75" thickBot="1" x14ac:dyDescent="0.3">
      <c r="A13" s="179" t="s">
        <v>168</v>
      </c>
      <c r="B13" s="178">
        <v>80</v>
      </c>
      <c r="C13" s="177" t="s">
        <v>2138</v>
      </c>
    </row>
    <row r="14" spans="1:3" ht="15.75" thickBot="1" x14ac:dyDescent="0.3">
      <c r="A14" s="179" t="s">
        <v>132</v>
      </c>
      <c r="B14" s="178">
        <v>80</v>
      </c>
      <c r="C14" s="177" t="s">
        <v>2137</v>
      </c>
    </row>
    <row r="15" spans="1:3" ht="15.75" thickBot="1" x14ac:dyDescent="0.3">
      <c r="A15" s="179" t="s">
        <v>2136</v>
      </c>
      <c r="B15" s="178">
        <v>180</v>
      </c>
      <c r="C15" s="177" t="s">
        <v>2135</v>
      </c>
    </row>
    <row r="16" spans="1:3" ht="15.75" thickBot="1" x14ac:dyDescent="0.3">
      <c r="A16" s="179" t="s">
        <v>2134</v>
      </c>
      <c r="B16" s="178">
        <v>180</v>
      </c>
      <c r="C16" s="177" t="s">
        <v>2133</v>
      </c>
    </row>
    <row r="17" spans="1:3" ht="15.75" thickBot="1" x14ac:dyDescent="0.3">
      <c r="A17" s="179" t="s">
        <v>136</v>
      </c>
      <c r="B17" s="178">
        <v>80</v>
      </c>
      <c r="C17" s="177" t="s">
        <v>2132</v>
      </c>
    </row>
    <row r="18" spans="1:3" ht="15.75" thickBot="1" x14ac:dyDescent="0.3">
      <c r="A18" s="179" t="s">
        <v>144</v>
      </c>
      <c r="B18" s="178">
        <v>80</v>
      </c>
      <c r="C18" s="177" t="s">
        <v>2131</v>
      </c>
    </row>
    <row r="19" spans="1:3" ht="15.75" thickBot="1" x14ac:dyDescent="0.3">
      <c r="A19" s="179" t="s">
        <v>172</v>
      </c>
      <c r="B19" s="178">
        <v>180</v>
      </c>
      <c r="C19" s="177"/>
    </row>
    <row r="20" spans="1:3" ht="15.75" thickBot="1" x14ac:dyDescent="0.3">
      <c r="A20" s="179" t="s">
        <v>171</v>
      </c>
      <c r="B20" s="178">
        <v>100</v>
      </c>
      <c r="C20" s="177"/>
    </row>
    <row r="21" spans="1:3" ht="15.75" thickBot="1" x14ac:dyDescent="0.3">
      <c r="A21" s="176" t="s">
        <v>140</v>
      </c>
      <c r="B21" s="175">
        <v>60</v>
      </c>
      <c r="C21" s="174" t="s">
        <v>2130</v>
      </c>
    </row>
    <row r="22" spans="1:3" ht="15.75" thickTop="1" x14ac:dyDescent="0.25"/>
  </sheetData>
  <mergeCells count="4">
    <mergeCell ref="A1:C1"/>
    <mergeCell ref="A3:A5"/>
    <mergeCell ref="B3:B4"/>
    <mergeCell ref="C3:C5"/>
  </mergeCells>
  <pageMargins left="0.70866141732283472" right="0.70866141732283472" top="0.78740157480314965" bottom="0.78740157480314965" header="0.31496062992125984" footer="0.31496062992125984"/>
  <pageSetup paperSize="9" scale="80" orientation="portrait" r:id="rId1"/>
  <headerFooter>
    <oddFooter>&amp;LARGE StickstoffBW [Hrsg.] (2014)&amp;CBlatt &amp;A, Seite &amp;P von &amp;N&amp;REntwurf, Stand Oktober 2014</oddFooter>
  </headerFooter>
  <pictur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8"/>
  <sheetViews>
    <sheetView workbookViewId="0">
      <selection activeCell="C32" sqref="C32"/>
    </sheetView>
  </sheetViews>
  <sheetFormatPr baseColWidth="10" defaultRowHeight="15" x14ac:dyDescent="0.25"/>
  <cols>
    <col min="1" max="1" width="11.42578125" style="162"/>
    <col min="2" max="2" width="29.140625" style="14" customWidth="1"/>
    <col min="3" max="3" width="20.5703125" style="14" customWidth="1"/>
    <col min="4" max="4" width="13" style="14" customWidth="1"/>
    <col min="5" max="5" width="22.140625" style="14" customWidth="1"/>
    <col min="6" max="6" width="27.7109375" style="14" customWidth="1"/>
    <col min="7" max="16384" width="11.42578125" style="14"/>
  </cols>
  <sheetData>
    <row r="1" spans="1:6" ht="18.75" thickBot="1" x14ac:dyDescent="0.4">
      <c r="A1" s="112" t="s">
        <v>2519</v>
      </c>
    </row>
    <row r="2" spans="1:6" x14ac:dyDescent="0.25">
      <c r="A2" s="425" t="s">
        <v>2475</v>
      </c>
      <c r="B2" s="422" t="s">
        <v>2476</v>
      </c>
      <c r="C2" s="422" t="s">
        <v>2520</v>
      </c>
      <c r="D2" s="422" t="s">
        <v>2521</v>
      </c>
      <c r="E2" s="422" t="s">
        <v>2477</v>
      </c>
      <c r="F2" s="422" t="s">
        <v>2713</v>
      </c>
    </row>
    <row r="3" spans="1:6" x14ac:dyDescent="0.25">
      <c r="A3" s="426"/>
      <c r="B3" s="423"/>
      <c r="C3" s="423" t="s">
        <v>2522</v>
      </c>
      <c r="D3" s="423"/>
      <c r="E3" s="423"/>
      <c r="F3" s="423"/>
    </row>
    <row r="4" spans="1:6" x14ac:dyDescent="0.25">
      <c r="A4" s="426"/>
      <c r="B4" s="423"/>
      <c r="C4" s="423"/>
      <c r="D4" s="423" t="s">
        <v>2523</v>
      </c>
      <c r="E4" s="423"/>
      <c r="F4" s="423"/>
    </row>
    <row r="5" spans="1:6" ht="15.75" thickBot="1" x14ac:dyDescent="0.3">
      <c r="A5" s="427"/>
      <c r="B5" s="424"/>
      <c r="C5" s="424"/>
      <c r="D5" s="424"/>
      <c r="E5" s="424"/>
      <c r="F5" s="424"/>
    </row>
    <row r="6" spans="1:6" ht="15.75" thickBot="1" x14ac:dyDescent="0.3">
      <c r="A6" s="241">
        <v>1</v>
      </c>
      <c r="B6" s="236" t="s">
        <v>113</v>
      </c>
      <c r="C6" s="237">
        <v>35.1</v>
      </c>
      <c r="D6" s="237">
        <v>1.57</v>
      </c>
      <c r="E6" s="238" t="s">
        <v>2478</v>
      </c>
      <c r="F6" s="239">
        <v>175</v>
      </c>
    </row>
    <row r="7" spans="1:6" ht="15.75" thickBot="1" x14ac:dyDescent="0.3">
      <c r="A7" s="241">
        <v>3</v>
      </c>
      <c r="B7" s="236" t="s">
        <v>210</v>
      </c>
      <c r="C7" s="237">
        <v>97.2</v>
      </c>
      <c r="D7" s="237">
        <v>1.57</v>
      </c>
      <c r="E7" s="238">
        <v>0.19</v>
      </c>
      <c r="F7" s="239">
        <v>2050</v>
      </c>
    </row>
    <row r="8" spans="1:6" ht="15.75" thickBot="1" x14ac:dyDescent="0.3">
      <c r="A8" s="241">
        <v>4</v>
      </c>
      <c r="B8" s="236" t="s">
        <v>111</v>
      </c>
      <c r="C8" s="237">
        <v>120</v>
      </c>
      <c r="D8" s="237">
        <v>1.64</v>
      </c>
      <c r="E8" s="238">
        <v>0.12</v>
      </c>
      <c r="F8" s="240">
        <v>615</v>
      </c>
    </row>
    <row r="9" spans="1:6" ht="15.75" thickBot="1" x14ac:dyDescent="0.3">
      <c r="A9" s="241">
        <v>5</v>
      </c>
      <c r="B9" s="236" t="s">
        <v>111</v>
      </c>
      <c r="C9" s="237">
        <v>120</v>
      </c>
      <c r="D9" s="237">
        <v>1.64</v>
      </c>
      <c r="E9" s="238">
        <v>0.12</v>
      </c>
      <c r="F9" s="240">
        <v>615</v>
      </c>
    </row>
    <row r="10" spans="1:6" ht="15.75" thickBot="1" x14ac:dyDescent="0.3">
      <c r="A10" s="241">
        <v>6</v>
      </c>
      <c r="B10" s="236" t="s">
        <v>2283</v>
      </c>
      <c r="C10" s="237">
        <v>700</v>
      </c>
      <c r="D10" s="237">
        <v>0.5</v>
      </c>
      <c r="E10" s="238" t="s">
        <v>2479</v>
      </c>
      <c r="F10" s="240">
        <v>215</v>
      </c>
    </row>
    <row r="11" spans="1:6" ht="15.75" thickBot="1" x14ac:dyDescent="0.3">
      <c r="A11" s="241">
        <v>7</v>
      </c>
      <c r="B11" s="236" t="s">
        <v>109</v>
      </c>
      <c r="C11" s="237">
        <v>700</v>
      </c>
      <c r="D11" s="237">
        <v>0.5</v>
      </c>
      <c r="E11" s="238" t="s">
        <v>2480</v>
      </c>
      <c r="F11" s="240">
        <v>175</v>
      </c>
    </row>
    <row r="12" spans="1:6" ht="15.75" thickBot="1" x14ac:dyDescent="0.3">
      <c r="A12" s="241">
        <v>8</v>
      </c>
      <c r="B12" s="236" t="s">
        <v>2281</v>
      </c>
      <c r="C12" s="237">
        <v>127</v>
      </c>
      <c r="D12" s="237">
        <v>1.6</v>
      </c>
      <c r="E12" s="238" t="s">
        <v>2481</v>
      </c>
      <c r="F12" s="240">
        <v>645</v>
      </c>
    </row>
    <row r="13" spans="1:6" ht="30.75" thickBot="1" x14ac:dyDescent="0.3">
      <c r="A13" s="241">
        <v>9</v>
      </c>
      <c r="B13" s="236" t="s">
        <v>2524</v>
      </c>
      <c r="C13" s="237">
        <v>127</v>
      </c>
      <c r="D13" s="237">
        <v>1.62</v>
      </c>
      <c r="E13" s="238" t="s">
        <v>2481</v>
      </c>
      <c r="F13" s="240">
        <v>2150</v>
      </c>
    </row>
    <row r="14" spans="1:6" ht="15.75" thickBot="1" x14ac:dyDescent="0.3">
      <c r="A14" s="241">
        <v>10</v>
      </c>
      <c r="B14" s="236" t="s">
        <v>106</v>
      </c>
      <c r="C14" s="237">
        <v>80.599999999999994</v>
      </c>
      <c r="D14" s="237">
        <v>1.38</v>
      </c>
      <c r="E14" s="238" t="s">
        <v>2482</v>
      </c>
      <c r="F14" s="240">
        <v>410</v>
      </c>
    </row>
    <row r="15" spans="1:6" ht="15.75" thickBot="1" x14ac:dyDescent="0.3">
      <c r="A15" s="241">
        <v>11</v>
      </c>
      <c r="B15" s="236" t="s">
        <v>105</v>
      </c>
      <c r="C15" s="237">
        <v>168</v>
      </c>
      <c r="D15" s="237">
        <v>1.6</v>
      </c>
      <c r="E15" s="238">
        <v>0.18</v>
      </c>
      <c r="F15" s="240">
        <v>860</v>
      </c>
    </row>
    <row r="16" spans="1:6" ht="15.75" thickBot="1" x14ac:dyDescent="0.3">
      <c r="A16" s="241">
        <v>12</v>
      </c>
      <c r="B16" s="236" t="s">
        <v>39</v>
      </c>
      <c r="C16" s="237">
        <v>71</v>
      </c>
      <c r="D16" s="237">
        <v>1.45</v>
      </c>
      <c r="E16" s="238">
        <v>0.42</v>
      </c>
      <c r="F16" s="240">
        <v>462</v>
      </c>
    </row>
    <row r="17" spans="1:6" ht="15.75" thickBot="1" x14ac:dyDescent="0.3">
      <c r="A17" s="241">
        <v>13</v>
      </c>
      <c r="B17" s="236" t="s">
        <v>85</v>
      </c>
      <c r="C17" s="237">
        <v>92.8</v>
      </c>
      <c r="D17" s="237">
        <v>1.63</v>
      </c>
      <c r="E17" s="238" t="s">
        <v>2483</v>
      </c>
      <c r="F17" s="240">
        <v>2050</v>
      </c>
    </row>
    <row r="18" spans="1:6" ht="15.75" thickBot="1" x14ac:dyDescent="0.3">
      <c r="A18" s="241">
        <v>14</v>
      </c>
      <c r="B18" s="236" t="s">
        <v>78</v>
      </c>
      <c r="C18" s="237">
        <v>98.7</v>
      </c>
      <c r="D18" s="237">
        <v>1.55</v>
      </c>
      <c r="E18" s="238" t="s">
        <v>2484</v>
      </c>
      <c r="F18" s="240">
        <v>615</v>
      </c>
    </row>
    <row r="19" spans="1:6" ht="15.75" thickBot="1" x14ac:dyDescent="0.3">
      <c r="A19" s="241">
        <v>15</v>
      </c>
      <c r="B19" s="236" t="s">
        <v>103</v>
      </c>
      <c r="C19" s="237">
        <v>94.3</v>
      </c>
      <c r="D19" s="237">
        <v>1.79</v>
      </c>
      <c r="E19" s="238" t="s">
        <v>2485</v>
      </c>
      <c r="F19" s="240">
        <v>592</v>
      </c>
    </row>
    <row r="20" spans="1:6" ht="15.75" thickBot="1" x14ac:dyDescent="0.3">
      <c r="A20" s="241">
        <v>16</v>
      </c>
      <c r="B20" s="178" t="s">
        <v>2525</v>
      </c>
      <c r="C20" s="237">
        <v>127</v>
      </c>
      <c r="D20" s="237">
        <v>1.86</v>
      </c>
      <c r="E20" s="238" t="s">
        <v>2486</v>
      </c>
      <c r="F20" s="240">
        <v>219</v>
      </c>
    </row>
    <row r="21" spans="1:6" ht="15.75" thickBot="1" x14ac:dyDescent="0.3">
      <c r="A21" s="241">
        <v>17</v>
      </c>
      <c r="B21" s="236" t="s">
        <v>101</v>
      </c>
      <c r="C21" s="237">
        <v>47.3</v>
      </c>
      <c r="D21" s="237">
        <v>1.6</v>
      </c>
      <c r="E21" s="238" t="s">
        <v>2487</v>
      </c>
      <c r="F21" s="240">
        <v>187</v>
      </c>
    </row>
    <row r="22" spans="1:6" ht="15.75" thickBot="1" x14ac:dyDescent="0.3">
      <c r="A22" s="241">
        <v>18</v>
      </c>
      <c r="B22" s="236" t="s">
        <v>78</v>
      </c>
      <c r="C22" s="237">
        <v>140</v>
      </c>
      <c r="D22" s="237">
        <v>1.4</v>
      </c>
      <c r="E22" s="238" t="s">
        <v>2488</v>
      </c>
      <c r="F22" s="240">
        <v>706</v>
      </c>
    </row>
    <row r="23" spans="1:6" ht="15.75" thickBot="1" x14ac:dyDescent="0.3">
      <c r="A23" s="241">
        <v>19</v>
      </c>
      <c r="B23" s="236" t="s">
        <v>76</v>
      </c>
      <c r="C23" s="237">
        <v>124</v>
      </c>
      <c r="D23" s="237">
        <v>1.86</v>
      </c>
      <c r="E23" s="238">
        <v>0.16</v>
      </c>
      <c r="F23" s="240">
        <v>872</v>
      </c>
    </row>
    <row r="24" spans="1:6" ht="15.75" thickBot="1" x14ac:dyDescent="0.3">
      <c r="A24" s="241">
        <v>20</v>
      </c>
      <c r="B24" s="236" t="s">
        <v>80</v>
      </c>
      <c r="C24" s="237">
        <v>104</v>
      </c>
      <c r="D24" s="237">
        <v>1.71</v>
      </c>
      <c r="E24" s="238">
        <v>0.18</v>
      </c>
      <c r="F24" s="240">
        <v>640</v>
      </c>
    </row>
    <row r="25" spans="1:6" ht="15.75" thickBot="1" x14ac:dyDescent="0.3">
      <c r="A25" s="241">
        <v>21</v>
      </c>
      <c r="B25" s="236" t="s">
        <v>100</v>
      </c>
      <c r="C25" s="237">
        <v>106</v>
      </c>
      <c r="D25" s="237">
        <v>1.4</v>
      </c>
      <c r="E25" s="238" t="s">
        <v>2489</v>
      </c>
      <c r="F25" s="240">
        <v>2050</v>
      </c>
    </row>
    <row r="26" spans="1:6" ht="15.75" thickBot="1" x14ac:dyDescent="0.3">
      <c r="A26" s="241">
        <v>22</v>
      </c>
      <c r="B26" s="236" t="s">
        <v>55</v>
      </c>
      <c r="C26" s="237">
        <v>103</v>
      </c>
      <c r="D26" s="237">
        <v>1.73</v>
      </c>
      <c r="E26" s="238" t="s">
        <v>2490</v>
      </c>
      <c r="F26" s="240">
        <v>615</v>
      </c>
    </row>
    <row r="27" spans="1:6" ht="15.75" thickBot="1" x14ac:dyDescent="0.3">
      <c r="A27" s="241">
        <v>23</v>
      </c>
      <c r="B27" s="236" t="s">
        <v>2277</v>
      </c>
      <c r="C27" s="237">
        <v>114</v>
      </c>
      <c r="D27" s="237">
        <v>1.64</v>
      </c>
      <c r="E27" s="238">
        <v>0.14000000000000001</v>
      </c>
      <c r="F27" s="240">
        <v>649</v>
      </c>
    </row>
    <row r="28" spans="1:6" ht="15.75" thickBot="1" x14ac:dyDescent="0.3">
      <c r="A28" s="241">
        <v>24</v>
      </c>
      <c r="B28" s="236" t="s">
        <v>99</v>
      </c>
      <c r="C28" s="237">
        <v>122</v>
      </c>
      <c r="D28" s="237">
        <v>1.4</v>
      </c>
      <c r="E28" s="238" t="s">
        <v>2491</v>
      </c>
      <c r="F28" s="240">
        <v>704</v>
      </c>
    </row>
    <row r="29" spans="1:6" ht="30.75" thickBot="1" x14ac:dyDescent="0.3">
      <c r="A29" s="241">
        <v>25</v>
      </c>
      <c r="B29" s="178" t="s">
        <v>2526</v>
      </c>
      <c r="C29" s="237">
        <v>90.6</v>
      </c>
      <c r="D29" s="237">
        <v>1.73</v>
      </c>
      <c r="E29" s="238" t="s">
        <v>2492</v>
      </c>
      <c r="F29" s="240">
        <v>266</v>
      </c>
    </row>
    <row r="30" spans="1:6" ht="30.75" thickBot="1" x14ac:dyDescent="0.3">
      <c r="A30" s="241">
        <v>26</v>
      </c>
      <c r="B30" s="178" t="s">
        <v>2527</v>
      </c>
      <c r="C30" s="237">
        <v>65.900000000000006</v>
      </c>
      <c r="D30" s="237">
        <v>1.67</v>
      </c>
      <c r="E30" s="238" t="s">
        <v>2493</v>
      </c>
      <c r="F30" s="240">
        <v>498</v>
      </c>
    </row>
    <row r="31" spans="1:6" ht="30.75" thickBot="1" x14ac:dyDescent="0.3">
      <c r="A31" s="241">
        <v>27</v>
      </c>
      <c r="B31" s="178" t="s">
        <v>2528</v>
      </c>
      <c r="C31" s="237">
        <v>64</v>
      </c>
      <c r="D31" s="237">
        <v>1.6</v>
      </c>
      <c r="E31" s="238" t="s">
        <v>2494</v>
      </c>
      <c r="F31" s="240">
        <v>475</v>
      </c>
    </row>
    <row r="32" spans="1:6" ht="30.75" thickBot="1" x14ac:dyDescent="0.3">
      <c r="A32" s="241">
        <v>28</v>
      </c>
      <c r="B32" s="236" t="s">
        <v>93</v>
      </c>
      <c r="C32" s="237">
        <v>70</v>
      </c>
      <c r="D32" s="237">
        <v>1.55</v>
      </c>
      <c r="E32" s="238" t="s">
        <v>2495</v>
      </c>
      <c r="F32" s="240">
        <v>185</v>
      </c>
    </row>
    <row r="33" spans="1:6" ht="15.75" thickBot="1" x14ac:dyDescent="0.3">
      <c r="A33" s="241">
        <v>29</v>
      </c>
      <c r="B33" s="236" t="s">
        <v>92</v>
      </c>
      <c r="C33" s="237">
        <v>53.2</v>
      </c>
      <c r="D33" s="237">
        <v>1.46</v>
      </c>
      <c r="E33" s="238">
        <v>0.12</v>
      </c>
      <c r="F33" s="240">
        <v>293</v>
      </c>
    </row>
    <row r="34" spans="1:6" ht="15.75" thickBot="1" x14ac:dyDescent="0.3">
      <c r="A34" s="241">
        <v>30</v>
      </c>
      <c r="B34" s="236" t="s">
        <v>2270</v>
      </c>
      <c r="C34" s="237">
        <v>78.5</v>
      </c>
      <c r="D34" s="237">
        <v>1.71</v>
      </c>
      <c r="E34" s="238" t="s">
        <v>2496</v>
      </c>
      <c r="F34" s="240">
        <v>561</v>
      </c>
    </row>
    <row r="35" spans="1:6" ht="15.75" thickBot="1" x14ac:dyDescent="0.3">
      <c r="A35" s="241">
        <v>31</v>
      </c>
      <c r="B35" s="236" t="s">
        <v>89</v>
      </c>
      <c r="C35" s="237">
        <v>22.9</v>
      </c>
      <c r="D35" s="237">
        <v>1.8</v>
      </c>
      <c r="E35" s="238" t="s">
        <v>2497</v>
      </c>
      <c r="F35" s="240">
        <v>185</v>
      </c>
    </row>
    <row r="36" spans="1:6" ht="15.75" thickBot="1" x14ac:dyDescent="0.3">
      <c r="A36" s="241">
        <v>32</v>
      </c>
      <c r="B36" s="236" t="s">
        <v>53</v>
      </c>
      <c r="C36" s="237">
        <v>47.7</v>
      </c>
      <c r="D36" s="237">
        <v>1.41</v>
      </c>
      <c r="E36" s="238" t="s">
        <v>2498</v>
      </c>
      <c r="F36" s="240">
        <v>390</v>
      </c>
    </row>
    <row r="37" spans="1:6" ht="15.75" thickBot="1" x14ac:dyDescent="0.3">
      <c r="A37" s="241">
        <v>33</v>
      </c>
      <c r="B37" s="236" t="s">
        <v>88</v>
      </c>
      <c r="C37" s="237">
        <v>22.7</v>
      </c>
      <c r="D37" s="237">
        <v>1.6</v>
      </c>
      <c r="E37" s="238" t="s">
        <v>2499</v>
      </c>
      <c r="F37" s="240">
        <v>185</v>
      </c>
    </row>
    <row r="38" spans="1:6" ht="15.75" thickBot="1" x14ac:dyDescent="0.3">
      <c r="A38" s="241">
        <v>34</v>
      </c>
      <c r="B38" s="236" t="s">
        <v>2529</v>
      </c>
      <c r="C38" s="237">
        <v>19.8</v>
      </c>
      <c r="D38" s="237">
        <v>1.5</v>
      </c>
      <c r="E38" s="238" t="s">
        <v>2497</v>
      </c>
      <c r="F38" s="240">
        <v>175</v>
      </c>
    </row>
    <row r="39" spans="1:6" ht="15.75" thickBot="1" x14ac:dyDescent="0.3">
      <c r="A39" s="241">
        <v>35</v>
      </c>
      <c r="B39" s="236" t="s">
        <v>85</v>
      </c>
      <c r="C39" s="237">
        <v>84.9</v>
      </c>
      <c r="D39" s="237">
        <v>1.64</v>
      </c>
      <c r="E39" s="238" t="s">
        <v>2500</v>
      </c>
      <c r="F39" s="240">
        <v>2050</v>
      </c>
    </row>
    <row r="40" spans="1:6" ht="15.75" thickBot="1" x14ac:dyDescent="0.3">
      <c r="A40" s="241">
        <v>36</v>
      </c>
      <c r="B40" s="236" t="s">
        <v>81</v>
      </c>
      <c r="C40" s="237">
        <v>134</v>
      </c>
      <c r="D40" s="237">
        <v>1.4</v>
      </c>
      <c r="E40" s="238" t="s">
        <v>2501</v>
      </c>
      <c r="F40" s="240">
        <v>802</v>
      </c>
    </row>
    <row r="41" spans="1:6" ht="15.75" thickBot="1" x14ac:dyDescent="0.3">
      <c r="A41" s="241">
        <v>37</v>
      </c>
      <c r="B41" s="236" t="s">
        <v>83</v>
      </c>
      <c r="C41" s="237">
        <v>133</v>
      </c>
      <c r="D41" s="237">
        <v>1.3</v>
      </c>
      <c r="E41" s="238" t="s">
        <v>2502</v>
      </c>
      <c r="F41" s="240">
        <v>895</v>
      </c>
    </row>
    <row r="42" spans="1:6" ht="45.75" thickBot="1" x14ac:dyDescent="0.3">
      <c r="A42" s="241">
        <v>38</v>
      </c>
      <c r="B42" s="236" t="s">
        <v>2530</v>
      </c>
      <c r="C42" s="237">
        <v>111</v>
      </c>
      <c r="D42" s="237">
        <v>1.65</v>
      </c>
      <c r="E42" s="238">
        <v>0.24</v>
      </c>
      <c r="F42" s="240">
        <v>645</v>
      </c>
    </row>
    <row r="43" spans="1:6" ht="15.75" thickBot="1" x14ac:dyDescent="0.3">
      <c r="A43" s="241">
        <v>39</v>
      </c>
      <c r="B43" s="236" t="s">
        <v>81</v>
      </c>
      <c r="C43" s="237">
        <v>124</v>
      </c>
      <c r="D43" s="237">
        <v>1.55</v>
      </c>
      <c r="E43" s="238" t="s">
        <v>2503</v>
      </c>
      <c r="F43" s="240">
        <v>645</v>
      </c>
    </row>
    <row r="44" spans="1:6" ht="15.75" thickBot="1" x14ac:dyDescent="0.3">
      <c r="A44" s="241">
        <v>40</v>
      </c>
      <c r="B44" s="236" t="s">
        <v>2264</v>
      </c>
      <c r="C44" s="237">
        <v>118</v>
      </c>
      <c r="D44" s="237">
        <v>1.67</v>
      </c>
      <c r="E44" s="238" t="s">
        <v>2504</v>
      </c>
      <c r="F44" s="240">
        <v>723</v>
      </c>
    </row>
    <row r="45" spans="1:6" ht="30.75" thickBot="1" x14ac:dyDescent="0.3">
      <c r="A45" s="241">
        <v>41</v>
      </c>
      <c r="B45" s="178" t="s">
        <v>2531</v>
      </c>
      <c r="C45" s="237">
        <v>118</v>
      </c>
      <c r="D45" s="237">
        <v>1.59</v>
      </c>
      <c r="E45" s="238">
        <v>0.21</v>
      </c>
      <c r="F45" s="240">
        <v>615</v>
      </c>
    </row>
    <row r="46" spans="1:6" ht="15.75" thickBot="1" x14ac:dyDescent="0.3">
      <c r="A46" s="241">
        <v>42</v>
      </c>
      <c r="B46" s="236" t="s">
        <v>28</v>
      </c>
      <c r="C46" s="237">
        <v>125</v>
      </c>
      <c r="D46" s="237">
        <v>1.5</v>
      </c>
      <c r="E46" s="238">
        <v>0.21</v>
      </c>
      <c r="F46" s="240">
        <v>765</v>
      </c>
    </row>
    <row r="47" spans="1:6" ht="15.75" thickBot="1" x14ac:dyDescent="0.3">
      <c r="A47" s="241">
        <v>43</v>
      </c>
      <c r="B47" s="236" t="s">
        <v>77</v>
      </c>
      <c r="C47" s="237">
        <v>107</v>
      </c>
      <c r="D47" s="237">
        <v>1.5</v>
      </c>
      <c r="E47" s="238" t="s">
        <v>2505</v>
      </c>
      <c r="F47" s="240">
        <v>597</v>
      </c>
    </row>
    <row r="48" spans="1:6" ht="15.75" thickBot="1" x14ac:dyDescent="0.3">
      <c r="A48" s="241">
        <v>44</v>
      </c>
      <c r="B48" s="236" t="s">
        <v>76</v>
      </c>
      <c r="C48" s="237">
        <v>118</v>
      </c>
      <c r="D48" s="237">
        <v>1.4</v>
      </c>
      <c r="E48" s="238" t="s">
        <v>2506</v>
      </c>
      <c r="F48" s="240">
        <v>501</v>
      </c>
    </row>
    <row r="49" spans="1:6" ht="15.75" thickBot="1" x14ac:dyDescent="0.3">
      <c r="A49" s="241">
        <v>45</v>
      </c>
      <c r="B49" s="236" t="s">
        <v>53</v>
      </c>
      <c r="C49" s="237">
        <v>91</v>
      </c>
      <c r="D49" s="237">
        <v>1.52</v>
      </c>
      <c r="E49" s="238" t="s">
        <v>2507</v>
      </c>
      <c r="F49" s="240">
        <v>330</v>
      </c>
    </row>
    <row r="50" spans="1:6" ht="30.75" thickBot="1" x14ac:dyDescent="0.3">
      <c r="A50" s="241">
        <v>46</v>
      </c>
      <c r="B50" s="178" t="s">
        <v>2532</v>
      </c>
      <c r="C50" s="237">
        <v>96.9</v>
      </c>
      <c r="D50" s="237">
        <v>1.56</v>
      </c>
      <c r="E50" s="238" t="s">
        <v>2484</v>
      </c>
      <c r="F50" s="240">
        <v>387</v>
      </c>
    </row>
    <row r="51" spans="1:6" ht="15.75" thickBot="1" x14ac:dyDescent="0.3">
      <c r="A51" s="241">
        <v>47</v>
      </c>
      <c r="B51" s="236" t="s">
        <v>53</v>
      </c>
      <c r="C51" s="237">
        <v>112</v>
      </c>
      <c r="D51" s="237">
        <v>1.88</v>
      </c>
      <c r="E51" s="238" t="s">
        <v>2508</v>
      </c>
      <c r="F51" s="240">
        <v>692</v>
      </c>
    </row>
    <row r="52" spans="1:6" ht="15.75" thickBot="1" x14ac:dyDescent="0.3">
      <c r="A52" s="241">
        <v>48</v>
      </c>
      <c r="B52" s="236" t="s">
        <v>55</v>
      </c>
      <c r="C52" s="237">
        <v>121</v>
      </c>
      <c r="D52" s="237">
        <v>1.72</v>
      </c>
      <c r="E52" s="238" t="s">
        <v>2509</v>
      </c>
      <c r="F52" s="240">
        <v>712</v>
      </c>
    </row>
    <row r="53" spans="1:6" ht="15.75" thickBot="1" x14ac:dyDescent="0.3">
      <c r="A53" s="241">
        <v>49</v>
      </c>
      <c r="B53" s="236" t="s">
        <v>72</v>
      </c>
      <c r="C53" s="237">
        <v>356</v>
      </c>
      <c r="D53" s="237">
        <v>1.3</v>
      </c>
      <c r="E53" s="238">
        <v>0.25</v>
      </c>
      <c r="F53" s="240">
        <v>2050</v>
      </c>
    </row>
    <row r="54" spans="1:6" ht="30.75" thickBot="1" x14ac:dyDescent="0.3">
      <c r="A54" s="241">
        <v>50</v>
      </c>
      <c r="B54" s="178" t="s">
        <v>2533</v>
      </c>
      <c r="C54" s="237">
        <v>240</v>
      </c>
      <c r="D54" s="237">
        <v>1.45</v>
      </c>
      <c r="E54" s="238">
        <v>0.28000000000000003</v>
      </c>
      <c r="F54" s="240">
        <v>2050</v>
      </c>
    </row>
    <row r="55" spans="1:6" ht="45.75" thickBot="1" x14ac:dyDescent="0.3">
      <c r="A55" s="241">
        <v>51</v>
      </c>
      <c r="B55" s="178" t="s">
        <v>2534</v>
      </c>
      <c r="C55" s="237">
        <v>311</v>
      </c>
      <c r="D55" s="237">
        <v>1.5</v>
      </c>
      <c r="E55" s="238">
        <v>0.12</v>
      </c>
      <c r="F55" s="240">
        <v>1230</v>
      </c>
    </row>
    <row r="56" spans="1:6" ht="15.75" thickBot="1" x14ac:dyDescent="0.3">
      <c r="A56" s="241">
        <v>52</v>
      </c>
      <c r="B56" s="236" t="s">
        <v>53</v>
      </c>
      <c r="C56" s="237">
        <v>113</v>
      </c>
      <c r="D56" s="237">
        <v>1.71</v>
      </c>
      <c r="E56" s="238">
        <v>0.16</v>
      </c>
      <c r="F56" s="240">
        <v>615</v>
      </c>
    </row>
    <row r="57" spans="1:6" ht="15.75" thickBot="1" x14ac:dyDescent="0.3">
      <c r="A57" s="241">
        <v>53</v>
      </c>
      <c r="B57" s="236" t="s">
        <v>53</v>
      </c>
      <c r="C57" s="237">
        <v>97.5</v>
      </c>
      <c r="D57" s="237">
        <v>1.76</v>
      </c>
      <c r="E57" s="238" t="s">
        <v>2510</v>
      </c>
      <c r="F57" s="240">
        <v>615</v>
      </c>
    </row>
    <row r="58" spans="1:6" ht="15.75" thickBot="1" x14ac:dyDescent="0.3">
      <c r="A58" s="241">
        <v>54</v>
      </c>
      <c r="B58" s="236" t="s">
        <v>53</v>
      </c>
      <c r="C58" s="237">
        <v>121</v>
      </c>
      <c r="D58" s="237">
        <v>1.74</v>
      </c>
      <c r="E58" s="238">
        <v>0.18</v>
      </c>
      <c r="F58" s="240">
        <v>659</v>
      </c>
    </row>
    <row r="59" spans="1:6" ht="15.75" thickBot="1" x14ac:dyDescent="0.3">
      <c r="A59" s="241">
        <v>55</v>
      </c>
      <c r="B59" s="236" t="s">
        <v>53</v>
      </c>
      <c r="C59" s="237">
        <v>93.3</v>
      </c>
      <c r="D59" s="237">
        <v>1.82</v>
      </c>
      <c r="E59" s="238">
        <v>0.12</v>
      </c>
      <c r="F59" s="240">
        <v>195</v>
      </c>
    </row>
    <row r="60" spans="1:6" ht="15.75" thickBot="1" x14ac:dyDescent="0.3">
      <c r="A60" s="241">
        <v>56</v>
      </c>
      <c r="B60" s="236" t="s">
        <v>53</v>
      </c>
      <c r="C60" s="237">
        <v>93.4</v>
      </c>
      <c r="D60" s="237">
        <v>1.62</v>
      </c>
      <c r="E60" s="238" t="s">
        <v>2511</v>
      </c>
      <c r="F60" s="240">
        <v>398</v>
      </c>
    </row>
    <row r="61" spans="1:6" ht="30.75" thickBot="1" x14ac:dyDescent="0.3">
      <c r="A61" s="241">
        <v>57</v>
      </c>
      <c r="B61" s="178" t="s">
        <v>2535</v>
      </c>
      <c r="C61" s="237">
        <v>20.399999999999999</v>
      </c>
      <c r="D61" s="237">
        <v>1.62</v>
      </c>
      <c r="E61" s="238" t="s">
        <v>2512</v>
      </c>
      <c r="F61" s="240">
        <v>195</v>
      </c>
    </row>
    <row r="62" spans="1:6" ht="15.75" thickBot="1" x14ac:dyDescent="0.3">
      <c r="A62" s="241">
        <v>58</v>
      </c>
      <c r="B62" s="236" t="s">
        <v>64</v>
      </c>
      <c r="C62" s="237">
        <v>144</v>
      </c>
      <c r="D62" s="237">
        <v>1.7</v>
      </c>
      <c r="E62" s="238" t="s">
        <v>2513</v>
      </c>
      <c r="F62" s="240">
        <v>692</v>
      </c>
    </row>
    <row r="63" spans="1:6" ht="15.75" thickBot="1" x14ac:dyDescent="0.3">
      <c r="A63" s="241">
        <v>59</v>
      </c>
      <c r="B63" s="236" t="s">
        <v>53</v>
      </c>
      <c r="C63" s="237">
        <v>93.2</v>
      </c>
      <c r="D63" s="237">
        <v>1.93</v>
      </c>
      <c r="E63" s="238">
        <v>0.16</v>
      </c>
      <c r="F63" s="240">
        <v>410</v>
      </c>
    </row>
    <row r="64" spans="1:6" ht="15.75" thickBot="1" x14ac:dyDescent="0.3">
      <c r="A64" s="241">
        <v>60</v>
      </c>
      <c r="B64" s="236" t="s">
        <v>62</v>
      </c>
      <c r="C64" s="237">
        <v>75.900000000000006</v>
      </c>
      <c r="D64" s="237">
        <v>1.62</v>
      </c>
      <c r="E64" s="238">
        <v>7.0000000000000007E-2</v>
      </c>
      <c r="F64" s="240">
        <v>195</v>
      </c>
    </row>
    <row r="65" spans="1:6" ht="15.75" thickBot="1" x14ac:dyDescent="0.3">
      <c r="A65" s="241">
        <v>61</v>
      </c>
      <c r="B65" s="236" t="s">
        <v>2258</v>
      </c>
      <c r="C65" s="237">
        <v>62.8</v>
      </c>
      <c r="D65" s="237">
        <v>1.66</v>
      </c>
      <c r="E65" s="238" t="s">
        <v>2514</v>
      </c>
      <c r="F65" s="240">
        <v>195</v>
      </c>
    </row>
    <row r="66" spans="1:6" ht="15.75" thickBot="1" x14ac:dyDescent="0.3">
      <c r="A66" s="241">
        <v>62</v>
      </c>
      <c r="B66" s="236" t="s">
        <v>60</v>
      </c>
      <c r="C66" s="237">
        <v>45.3</v>
      </c>
      <c r="D66" s="237">
        <v>1.52</v>
      </c>
      <c r="E66" s="238" t="s">
        <v>2515</v>
      </c>
      <c r="F66" s="240">
        <v>390</v>
      </c>
    </row>
    <row r="67" spans="1:6" ht="15.75" thickBot="1" x14ac:dyDescent="0.3">
      <c r="A67" s="241">
        <v>63</v>
      </c>
      <c r="B67" s="236" t="s">
        <v>89</v>
      </c>
      <c r="C67" s="237">
        <v>19.899999999999999</v>
      </c>
      <c r="D67" s="237">
        <v>1.6</v>
      </c>
      <c r="E67" s="238" t="s">
        <v>2512</v>
      </c>
      <c r="F67" s="240">
        <v>195</v>
      </c>
    </row>
    <row r="68" spans="1:6" ht="30.75" thickBot="1" x14ac:dyDescent="0.3">
      <c r="A68" s="241">
        <v>64</v>
      </c>
      <c r="B68" s="178" t="s">
        <v>2536</v>
      </c>
      <c r="C68" s="237">
        <v>71.400000000000006</v>
      </c>
      <c r="D68" s="237">
        <v>1.53</v>
      </c>
      <c r="E68" s="238" t="s">
        <v>2516</v>
      </c>
      <c r="F68" s="240">
        <v>239</v>
      </c>
    </row>
    <row r="69" spans="1:6" ht="30.75" thickBot="1" x14ac:dyDescent="0.3">
      <c r="A69" s="241">
        <v>65</v>
      </c>
      <c r="B69" s="178" t="s">
        <v>2537</v>
      </c>
      <c r="C69" s="237">
        <v>139</v>
      </c>
      <c r="D69" s="237">
        <v>1.8</v>
      </c>
      <c r="E69" s="238" t="s">
        <v>2517</v>
      </c>
      <c r="F69" s="240">
        <v>732</v>
      </c>
    </row>
    <row r="70" spans="1:6" ht="30.75" thickBot="1" x14ac:dyDescent="0.3">
      <c r="A70" s="241">
        <v>66</v>
      </c>
      <c r="B70" s="178" t="s">
        <v>2538</v>
      </c>
      <c r="C70" s="237">
        <v>344</v>
      </c>
      <c r="D70" s="237">
        <v>1.6</v>
      </c>
      <c r="E70" s="238">
        <v>0.42</v>
      </c>
      <c r="F70" s="240">
        <v>2050</v>
      </c>
    </row>
    <row r="71" spans="1:6" ht="45.75" thickBot="1" x14ac:dyDescent="0.3">
      <c r="A71" s="241">
        <v>68</v>
      </c>
      <c r="B71" s="178" t="s">
        <v>2539</v>
      </c>
      <c r="C71" s="237">
        <v>247</v>
      </c>
      <c r="D71" s="237">
        <v>1.6</v>
      </c>
      <c r="E71" s="238">
        <v>0.22</v>
      </c>
      <c r="F71" s="239">
        <v>780</v>
      </c>
    </row>
    <row r="72" spans="1:6" ht="15.75" thickBot="1" x14ac:dyDescent="0.3">
      <c r="A72" s="241">
        <v>69</v>
      </c>
      <c r="B72" s="236" t="s">
        <v>50</v>
      </c>
      <c r="C72" s="237">
        <v>228</v>
      </c>
      <c r="D72" s="237">
        <v>1.6</v>
      </c>
      <c r="E72" s="238">
        <v>0.21</v>
      </c>
      <c r="F72" s="240">
        <v>1850</v>
      </c>
    </row>
    <row r="73" spans="1:6" ht="15.75" thickBot="1" x14ac:dyDescent="0.3">
      <c r="A73" s="241" t="s">
        <v>211</v>
      </c>
      <c r="B73" s="178" t="s">
        <v>39</v>
      </c>
      <c r="C73" s="237">
        <v>127</v>
      </c>
      <c r="D73" s="237">
        <v>1.67</v>
      </c>
      <c r="E73" s="238">
        <v>0.4</v>
      </c>
      <c r="F73" s="239">
        <v>875</v>
      </c>
    </row>
    <row r="74" spans="1:6" ht="15.75" thickBot="1" x14ac:dyDescent="0.3">
      <c r="A74" s="241" t="s">
        <v>212</v>
      </c>
      <c r="B74" s="178" t="s">
        <v>38</v>
      </c>
      <c r="C74" s="237">
        <v>127</v>
      </c>
      <c r="D74" s="237">
        <v>1.62</v>
      </c>
      <c r="E74" s="238">
        <v>0.28000000000000003</v>
      </c>
      <c r="F74" s="240">
        <v>860</v>
      </c>
    </row>
    <row r="75" spans="1:6" ht="15.75" thickBot="1" x14ac:dyDescent="0.3">
      <c r="A75" s="241" t="s">
        <v>213</v>
      </c>
      <c r="B75" s="178" t="s">
        <v>33</v>
      </c>
      <c r="C75" s="237">
        <v>168</v>
      </c>
      <c r="D75" s="237">
        <v>1.87</v>
      </c>
      <c r="E75" s="238" t="s">
        <v>2518</v>
      </c>
      <c r="F75" s="240">
        <v>2150</v>
      </c>
    </row>
    <row r="76" spans="1:6" ht="15.75" thickBot="1" x14ac:dyDescent="0.3">
      <c r="A76" s="241" t="s">
        <v>208</v>
      </c>
      <c r="B76" s="178" t="s">
        <v>40</v>
      </c>
      <c r="C76" s="237">
        <v>168</v>
      </c>
      <c r="D76" s="237">
        <v>1.87</v>
      </c>
      <c r="E76" s="238" t="s">
        <v>2518</v>
      </c>
      <c r="F76" s="240">
        <v>2150</v>
      </c>
    </row>
    <row r="77" spans="1:6" ht="30.75" thickBot="1" x14ac:dyDescent="0.3">
      <c r="A77" s="241" t="s">
        <v>205</v>
      </c>
      <c r="B77" s="178" t="s">
        <v>204</v>
      </c>
      <c r="C77" s="237">
        <v>270</v>
      </c>
      <c r="D77" s="237">
        <v>1.57</v>
      </c>
      <c r="E77" s="238">
        <v>0.18</v>
      </c>
      <c r="F77" s="240">
        <v>2150</v>
      </c>
    </row>
    <row r="78" spans="1:6" ht="15.75" thickBot="1" x14ac:dyDescent="0.3">
      <c r="A78" s="241" t="s">
        <v>202</v>
      </c>
      <c r="B78" s="178" t="s">
        <v>28</v>
      </c>
      <c r="C78" s="237">
        <v>65.900000000000006</v>
      </c>
      <c r="D78" s="237">
        <v>1.67</v>
      </c>
      <c r="E78" s="238">
        <v>0.14000000000000001</v>
      </c>
      <c r="F78" s="240">
        <v>524</v>
      </c>
    </row>
  </sheetData>
  <mergeCells count="6">
    <mergeCell ref="F2:F5"/>
    <mergeCell ref="A2:A5"/>
    <mergeCell ref="B2:B5"/>
    <mergeCell ref="C2:C5"/>
    <mergeCell ref="D2:D5"/>
    <mergeCell ref="E2:E5"/>
  </mergeCells>
  <pageMargins left="0.70866141732283472" right="0.70866141732283472" top="0.78740157480314965" bottom="0.78740157480314965" header="0.31496062992125984" footer="0.31496062992125984"/>
  <pageSetup paperSize="9" scale="49" orientation="portrait" r:id="rId1"/>
  <headerFooter>
    <oddFooter>&amp;LARGE StickstoffBW [Hrsg.] (2014)&amp;CBlatt &amp;A, Seite &amp;P von &amp;N&amp;REntwurf, Stand Oktober 2014</oddFooter>
  </headerFooter>
  <pictur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1"/>
  <sheetViews>
    <sheetView zoomScale="130" zoomScaleNormal="130" workbookViewId="0">
      <selection activeCell="C32" sqref="C32"/>
    </sheetView>
  </sheetViews>
  <sheetFormatPr baseColWidth="10" defaultRowHeight="15" x14ac:dyDescent="0.25"/>
  <cols>
    <col min="1" max="1" width="31" customWidth="1"/>
    <col min="2" max="2" width="40.140625" customWidth="1"/>
    <col min="3" max="3" width="7.42578125" style="153" customWidth="1"/>
  </cols>
  <sheetData>
    <row r="1" spans="1:3" ht="54" customHeight="1" x14ac:dyDescent="0.25">
      <c r="A1" s="428" t="s">
        <v>2310</v>
      </c>
      <c r="B1" s="428"/>
      <c r="C1" s="428"/>
    </row>
    <row r="2" spans="1:3" x14ac:dyDescent="0.25">
      <c r="A2" s="156" t="s">
        <v>23</v>
      </c>
      <c r="B2" s="156"/>
      <c r="C2" s="157" t="s">
        <v>182</v>
      </c>
    </row>
    <row r="3" spans="1:3" x14ac:dyDescent="0.25">
      <c r="A3" s="151" t="s">
        <v>2074</v>
      </c>
      <c r="B3" s="151"/>
      <c r="C3" s="154">
        <v>0.5</v>
      </c>
    </row>
    <row r="4" spans="1:3" x14ac:dyDescent="0.25">
      <c r="A4" s="151" t="s">
        <v>2075</v>
      </c>
      <c r="B4" s="151"/>
      <c r="C4" s="154">
        <v>0.8</v>
      </c>
    </row>
    <row r="5" spans="1:3" x14ac:dyDescent="0.25">
      <c r="A5" s="151" t="s">
        <v>2099</v>
      </c>
      <c r="B5" s="151" t="s">
        <v>2091</v>
      </c>
      <c r="C5" s="155">
        <v>0</v>
      </c>
    </row>
    <row r="6" spans="1:3" x14ac:dyDescent="0.25">
      <c r="A6" s="151" t="s">
        <v>2099</v>
      </c>
      <c r="B6" s="151" t="s">
        <v>2092</v>
      </c>
      <c r="C6" s="155">
        <v>0.1</v>
      </c>
    </row>
    <row r="7" spans="1:3" x14ac:dyDescent="0.25">
      <c r="A7" s="151" t="s">
        <v>2099</v>
      </c>
      <c r="B7" s="151" t="s">
        <v>2093</v>
      </c>
      <c r="C7" s="155">
        <v>0.2</v>
      </c>
    </row>
    <row r="8" spans="1:3" x14ac:dyDescent="0.25">
      <c r="A8" s="151" t="s">
        <v>2099</v>
      </c>
      <c r="B8" s="151" t="s">
        <v>2094</v>
      </c>
      <c r="C8" s="155">
        <v>0.4</v>
      </c>
    </row>
    <row r="9" spans="1:3" x14ac:dyDescent="0.25">
      <c r="A9" s="151" t="s">
        <v>2099</v>
      </c>
      <c r="B9" s="151" t="s">
        <v>2095</v>
      </c>
      <c r="C9" s="155">
        <v>0.7</v>
      </c>
    </row>
    <row r="10" spans="1:3" x14ac:dyDescent="0.25">
      <c r="A10" s="151" t="s">
        <v>2099</v>
      </c>
      <c r="B10" s="151" t="s">
        <v>2096</v>
      </c>
      <c r="C10" s="155">
        <v>0.8</v>
      </c>
    </row>
    <row r="11" spans="1:3" x14ac:dyDescent="0.25">
      <c r="A11" s="158" t="s">
        <v>2107</v>
      </c>
      <c r="B11" s="158" t="s">
        <v>183</v>
      </c>
      <c r="C11" s="159">
        <v>0.1</v>
      </c>
    </row>
    <row r="12" spans="1:3" x14ac:dyDescent="0.25">
      <c r="A12" s="158" t="s">
        <v>2107</v>
      </c>
      <c r="B12" s="160" t="s">
        <v>184</v>
      </c>
      <c r="C12" s="159">
        <v>0.1</v>
      </c>
    </row>
    <row r="13" spans="1:3" x14ac:dyDescent="0.25">
      <c r="A13" s="158" t="s">
        <v>2107</v>
      </c>
      <c r="B13" s="160" t="s">
        <v>185</v>
      </c>
      <c r="C13" s="159">
        <v>0.2</v>
      </c>
    </row>
    <row r="14" spans="1:3" x14ac:dyDescent="0.25">
      <c r="A14" s="158" t="s">
        <v>2107</v>
      </c>
      <c r="B14" s="160" t="s">
        <v>186</v>
      </c>
      <c r="C14" s="159">
        <v>0.3</v>
      </c>
    </row>
    <row r="15" spans="1:3" x14ac:dyDescent="0.25">
      <c r="A15" s="158" t="s">
        <v>2107</v>
      </c>
      <c r="B15" s="160" t="s">
        <v>187</v>
      </c>
      <c r="C15" s="159">
        <v>0.2</v>
      </c>
    </row>
    <row r="16" spans="1:3" x14ac:dyDescent="0.25">
      <c r="A16" s="158" t="s">
        <v>2107</v>
      </c>
      <c r="B16" s="160" t="s">
        <v>188</v>
      </c>
      <c r="C16" s="159">
        <v>0.3</v>
      </c>
    </row>
    <row r="17" spans="1:3" x14ac:dyDescent="0.25">
      <c r="A17" s="158" t="s">
        <v>2107</v>
      </c>
      <c r="B17" s="160" t="s">
        <v>189</v>
      </c>
      <c r="C17" s="159">
        <v>0.3</v>
      </c>
    </row>
    <row r="18" spans="1:3" x14ac:dyDescent="0.25">
      <c r="A18" s="158" t="s">
        <v>2107</v>
      </c>
      <c r="B18" s="160" t="s">
        <v>190</v>
      </c>
      <c r="C18" s="159">
        <v>0.3</v>
      </c>
    </row>
    <row r="19" spans="1:3" x14ac:dyDescent="0.25">
      <c r="A19" s="158" t="s">
        <v>2107</v>
      </c>
      <c r="B19" s="160" t="s">
        <v>191</v>
      </c>
      <c r="C19" s="159">
        <v>0.3</v>
      </c>
    </row>
    <row r="20" spans="1:3" x14ac:dyDescent="0.25">
      <c r="A20" s="158" t="s">
        <v>2107</v>
      </c>
      <c r="B20" s="160" t="s">
        <v>192</v>
      </c>
      <c r="C20" s="159">
        <v>0.5</v>
      </c>
    </row>
    <row r="21" spans="1:3" x14ac:dyDescent="0.25">
      <c r="A21" s="158" t="s">
        <v>2107</v>
      </c>
      <c r="B21" s="160" t="s">
        <v>193</v>
      </c>
      <c r="C21" s="159">
        <v>0.5</v>
      </c>
    </row>
  </sheetData>
  <mergeCells count="1">
    <mergeCell ref="A1:C1"/>
  </mergeCells>
  <pageMargins left="0.70866141732283472" right="0.70866141732283472" top="0.78740157480314965" bottom="0.78740157480314965" header="0.31496062992125984" footer="0.31496062992125984"/>
  <pageSetup paperSize="9" orientation="portrait" r:id="rId1"/>
  <headerFooter>
    <oddFooter>&amp;LARGE StickstoffBW [Hrsg.] (2014)&amp;CBlatt &amp;A, Seite &amp;P von &amp;N&amp;REntwurf, Stand Oktober 2014</oddFooter>
  </headerFooter>
  <pictur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4"/>
  <sheetViews>
    <sheetView zoomScale="145" zoomScaleNormal="145" workbookViewId="0">
      <selection activeCell="C32" sqref="C32"/>
    </sheetView>
  </sheetViews>
  <sheetFormatPr baseColWidth="10" defaultRowHeight="15" x14ac:dyDescent="0.25"/>
  <cols>
    <col min="1" max="3" width="24.5703125" customWidth="1"/>
  </cols>
  <sheetData>
    <row r="1" spans="1:3" ht="69" customHeight="1" thickBot="1" x14ac:dyDescent="0.3">
      <c r="A1" s="431" t="s">
        <v>2311</v>
      </c>
      <c r="B1" s="431"/>
      <c r="C1" s="431"/>
    </row>
    <row r="2" spans="1:3" ht="27" thickTop="1" thickBot="1" x14ac:dyDescent="0.3">
      <c r="A2" s="15" t="s">
        <v>194</v>
      </c>
      <c r="B2" s="429" t="s">
        <v>195</v>
      </c>
      <c r="C2" s="430"/>
    </row>
    <row r="3" spans="1:3" ht="15.75" thickBot="1" x14ac:dyDescent="0.3">
      <c r="A3" s="16" t="s">
        <v>196</v>
      </c>
      <c r="B3" s="17" t="s">
        <v>197</v>
      </c>
      <c r="C3" s="18" t="s">
        <v>198</v>
      </c>
    </row>
    <row r="4" spans="1:3" ht="15.75" thickBot="1" x14ac:dyDescent="0.3">
      <c r="A4" s="19" t="s">
        <v>199</v>
      </c>
      <c r="B4" s="8">
        <v>5</v>
      </c>
      <c r="C4" s="5">
        <v>357</v>
      </c>
    </row>
    <row r="5" spans="1:3" ht="15.75" thickBot="1" x14ac:dyDescent="0.3">
      <c r="A5" s="19">
        <v>5</v>
      </c>
      <c r="B5" s="8">
        <v>4</v>
      </c>
      <c r="C5" s="5">
        <v>286</v>
      </c>
    </row>
    <row r="6" spans="1:3" ht="15.75" thickBot="1" x14ac:dyDescent="0.3">
      <c r="A6" s="19">
        <v>6</v>
      </c>
      <c r="B6" s="8">
        <v>3</v>
      </c>
      <c r="C6" s="5">
        <v>214</v>
      </c>
    </row>
    <row r="7" spans="1:3" ht="15.75" thickBot="1" x14ac:dyDescent="0.3">
      <c r="A7" s="19">
        <v>7</v>
      </c>
      <c r="B7" s="8">
        <v>2</v>
      </c>
      <c r="C7" s="5">
        <v>143</v>
      </c>
    </row>
    <row r="8" spans="1:3" ht="15.75" thickBot="1" x14ac:dyDescent="0.3">
      <c r="A8" s="19">
        <v>8</v>
      </c>
      <c r="B8" s="8">
        <v>1.5</v>
      </c>
      <c r="C8" s="5">
        <v>107</v>
      </c>
    </row>
    <row r="9" spans="1:3" ht="15.75" thickBot="1" x14ac:dyDescent="0.3">
      <c r="A9" s="20" t="s">
        <v>200</v>
      </c>
      <c r="B9" s="11">
        <v>1</v>
      </c>
      <c r="C9" s="7">
        <v>71</v>
      </c>
    </row>
    <row r="10" spans="1:3" ht="15.75" thickTop="1" x14ac:dyDescent="0.25"/>
    <row r="11" spans="1:3" x14ac:dyDescent="0.25">
      <c r="A11" s="181"/>
    </row>
    <row r="12" spans="1:3" x14ac:dyDescent="0.25">
      <c r="A12" t="s">
        <v>2570</v>
      </c>
    </row>
    <row r="13" spans="1:3" x14ac:dyDescent="0.25">
      <c r="A13" t="s">
        <v>2571</v>
      </c>
    </row>
    <row r="14" spans="1:3" x14ac:dyDescent="0.25">
      <c r="A14" t="s">
        <v>2572</v>
      </c>
    </row>
  </sheetData>
  <mergeCells count="2">
    <mergeCell ref="B2:C2"/>
    <mergeCell ref="A1:C1"/>
  </mergeCells>
  <pageMargins left="0.70866141732283472" right="0.70866141732283472" top="0.78740157480314965" bottom="0.78740157480314965" header="0.31496062992125984" footer="0.31496062992125984"/>
  <pageSetup paperSize="9" orientation="portrait" r:id="rId1"/>
  <headerFooter>
    <oddFooter>&amp;LARGE StickstoffBW [Hrsg.] (2014)&amp;CBlatt &amp;A, Seite &amp;P von &amp;N&amp;REntwurf, Stand Oktober 2014</oddFooter>
  </headerFooter>
  <pictur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1"/>
  <sheetViews>
    <sheetView zoomScale="130" zoomScaleNormal="130" workbookViewId="0">
      <pane ySplit="1" topLeftCell="A2" activePane="bottomLeft" state="frozen"/>
      <selection activeCell="C32" sqref="C32"/>
      <selection pane="bottomLeft" activeCell="C32" sqref="C32"/>
    </sheetView>
  </sheetViews>
  <sheetFormatPr baseColWidth="10" defaultColWidth="11.42578125" defaultRowHeight="15" x14ac:dyDescent="0.25"/>
  <cols>
    <col min="1" max="1" width="12.28515625" style="1" customWidth="1"/>
    <col min="2" max="2" width="34.85546875" style="1" customWidth="1"/>
    <col min="3" max="3" width="19.5703125" style="1" customWidth="1"/>
    <col min="4" max="4" width="11" style="1" customWidth="1"/>
    <col min="5" max="16384" width="11.42578125" style="1"/>
  </cols>
  <sheetData>
    <row r="1" spans="1:4" s="68" customFormat="1" x14ac:dyDescent="0.25">
      <c r="A1" s="68" t="s">
        <v>269</v>
      </c>
      <c r="B1" s="68" t="s">
        <v>270</v>
      </c>
      <c r="C1" s="68" t="s">
        <v>2235</v>
      </c>
      <c r="D1" s="68" t="s">
        <v>271</v>
      </c>
    </row>
    <row r="2" spans="1:4" ht="45" x14ac:dyDescent="0.25">
      <c r="A2" s="1" t="s">
        <v>2705</v>
      </c>
      <c r="B2" s="1" t="s">
        <v>2753</v>
      </c>
      <c r="C2" s="1" t="s">
        <v>2698</v>
      </c>
      <c r="D2" s="2" t="s">
        <v>2562</v>
      </c>
    </row>
    <row r="3" spans="1:4" ht="30" x14ac:dyDescent="0.25">
      <c r="A3" s="1" t="s">
        <v>2743</v>
      </c>
      <c r="B3" s="1" t="s">
        <v>2754</v>
      </c>
      <c r="C3" s="1" t="s">
        <v>2236</v>
      </c>
      <c r="D3" s="2" t="s">
        <v>2562</v>
      </c>
    </row>
    <row r="4" spans="1:4" ht="31.5" customHeight="1" x14ac:dyDescent="0.25">
      <c r="A4" s="203" t="s">
        <v>2722</v>
      </c>
      <c r="B4" s="77" t="s">
        <v>2755</v>
      </c>
      <c r="C4" s="1" t="s">
        <v>2698</v>
      </c>
      <c r="D4" s="197" t="s">
        <v>2563</v>
      </c>
    </row>
    <row r="5" spans="1:4" ht="30" x14ac:dyDescent="0.25">
      <c r="A5" s="1" t="s">
        <v>2704</v>
      </c>
      <c r="B5" s="1" t="s">
        <v>2237</v>
      </c>
      <c r="C5" s="1" t="s">
        <v>2236</v>
      </c>
      <c r="D5" s="2" t="s">
        <v>2560</v>
      </c>
    </row>
    <row r="6" spans="1:4" ht="60" x14ac:dyDescent="0.25">
      <c r="A6" s="1" t="s">
        <v>2726</v>
      </c>
      <c r="B6" s="1" t="s">
        <v>2727</v>
      </c>
      <c r="C6" s="1" t="s">
        <v>2236</v>
      </c>
      <c r="D6" s="2" t="s">
        <v>2561</v>
      </c>
    </row>
    <row r="7" spans="1:4" ht="30" x14ac:dyDescent="0.25">
      <c r="A7" s="1" t="s">
        <v>2706</v>
      </c>
      <c r="B7" s="1" t="s">
        <v>2079</v>
      </c>
      <c r="C7" s="1" t="s">
        <v>2698</v>
      </c>
      <c r="D7" s="2" t="s">
        <v>2562</v>
      </c>
    </row>
    <row r="8" spans="1:4" ht="63" x14ac:dyDescent="0.25">
      <c r="A8" s="1" t="s">
        <v>2690</v>
      </c>
      <c r="B8" s="1" t="s">
        <v>2756</v>
      </c>
      <c r="C8" s="1" t="s">
        <v>2698</v>
      </c>
      <c r="D8" s="2" t="s">
        <v>2564</v>
      </c>
    </row>
    <row r="9" spans="1:4" ht="30" x14ac:dyDescent="0.25">
      <c r="A9" s="1" t="s">
        <v>2663</v>
      </c>
      <c r="B9" s="1" t="s">
        <v>2238</v>
      </c>
      <c r="C9" s="1" t="s">
        <v>2698</v>
      </c>
      <c r="D9" s="2" t="s">
        <v>297</v>
      </c>
    </row>
    <row r="10" spans="1:4" ht="48" x14ac:dyDescent="0.25">
      <c r="A10" s="1" t="s">
        <v>2240</v>
      </c>
      <c r="B10" s="1" t="s">
        <v>2241</v>
      </c>
      <c r="C10" s="1" t="s">
        <v>2236</v>
      </c>
      <c r="D10" s="1" t="s">
        <v>2565</v>
      </c>
    </row>
    <row r="11" spans="1:4" ht="30" x14ac:dyDescent="0.25">
      <c r="A11" s="204" t="s">
        <v>2246</v>
      </c>
      <c r="B11" s="1" t="s">
        <v>2757</v>
      </c>
      <c r="C11" s="1" t="s">
        <v>2245</v>
      </c>
      <c r="D11" s="1" t="s">
        <v>2245</v>
      </c>
    </row>
    <row r="12" spans="1:4" ht="18" x14ac:dyDescent="0.25">
      <c r="A12" s="1" t="s">
        <v>2675</v>
      </c>
      <c r="B12" s="1" t="s">
        <v>2689</v>
      </c>
      <c r="C12" s="1" t="s">
        <v>2698</v>
      </c>
      <c r="D12" s="1" t="s">
        <v>288</v>
      </c>
    </row>
    <row r="13" spans="1:4" ht="30" x14ac:dyDescent="0.25">
      <c r="A13" s="1" t="s">
        <v>2676</v>
      </c>
      <c r="B13" s="1" t="s">
        <v>312</v>
      </c>
      <c r="C13" s="1" t="s">
        <v>2698</v>
      </c>
      <c r="D13" s="1" t="s">
        <v>288</v>
      </c>
    </row>
    <row r="14" spans="1:4" ht="30" x14ac:dyDescent="0.25">
      <c r="A14" s="1" t="s">
        <v>2677</v>
      </c>
      <c r="B14" s="1" t="s">
        <v>285</v>
      </c>
      <c r="C14" s="1" t="s">
        <v>2698</v>
      </c>
      <c r="D14" s="1" t="s">
        <v>288</v>
      </c>
    </row>
    <row r="15" spans="1:4" ht="18" x14ac:dyDescent="0.25">
      <c r="A15" s="1" t="s">
        <v>2615</v>
      </c>
      <c r="B15" s="1" t="s">
        <v>301</v>
      </c>
      <c r="C15" s="1" t="s">
        <v>2698</v>
      </c>
      <c r="D15" s="1" t="s">
        <v>296</v>
      </c>
    </row>
    <row r="16" spans="1:4" ht="18" x14ac:dyDescent="0.25">
      <c r="A16" s="1" t="s">
        <v>2616</v>
      </c>
      <c r="B16" s="1" t="s">
        <v>302</v>
      </c>
      <c r="C16" s="1" t="s">
        <v>2698</v>
      </c>
      <c r="D16" s="1" t="s">
        <v>296</v>
      </c>
    </row>
    <row r="17" spans="1:4" ht="18" x14ac:dyDescent="0.25">
      <c r="A17" s="1" t="s">
        <v>2699</v>
      </c>
      <c r="B17" s="1" t="s">
        <v>2716</v>
      </c>
      <c r="C17" s="1" t="s">
        <v>2698</v>
      </c>
      <c r="D17" s="1" t="s">
        <v>288</v>
      </c>
    </row>
    <row r="18" spans="1:4" ht="18" x14ac:dyDescent="0.25">
      <c r="A18" s="1" t="s">
        <v>275</v>
      </c>
      <c r="B18" s="1" t="s">
        <v>283</v>
      </c>
      <c r="C18" s="1" t="s">
        <v>2698</v>
      </c>
      <c r="D18" s="1" t="s">
        <v>288</v>
      </c>
    </row>
    <row r="19" spans="1:4" ht="18" x14ac:dyDescent="0.25">
      <c r="A19" s="1" t="s">
        <v>2606</v>
      </c>
      <c r="B19" s="1" t="s">
        <v>305</v>
      </c>
      <c r="C19" s="1" t="s">
        <v>2236</v>
      </c>
      <c r="D19" s="1" t="s">
        <v>288</v>
      </c>
    </row>
    <row r="20" spans="1:4" ht="18" x14ac:dyDescent="0.25">
      <c r="A20" s="1" t="s">
        <v>2111</v>
      </c>
      <c r="B20" s="1" t="s">
        <v>2760</v>
      </c>
      <c r="C20" s="1" t="s">
        <v>2698</v>
      </c>
      <c r="D20" s="14" t="s">
        <v>2763</v>
      </c>
    </row>
    <row r="21" spans="1:4" ht="30" x14ac:dyDescent="0.25">
      <c r="A21" s="1" t="s">
        <v>2761</v>
      </c>
      <c r="B21" s="1" t="s">
        <v>2762</v>
      </c>
      <c r="C21" s="1" t="s">
        <v>2698</v>
      </c>
      <c r="D21" s="14" t="s">
        <v>2763</v>
      </c>
    </row>
    <row r="22" spans="1:4" ht="45" x14ac:dyDescent="0.25">
      <c r="A22" s="1" t="s">
        <v>274</v>
      </c>
      <c r="B22" s="1" t="s">
        <v>2239</v>
      </c>
      <c r="C22" s="1" t="s">
        <v>2236</v>
      </c>
      <c r="D22" s="1" t="s">
        <v>2673</v>
      </c>
    </row>
    <row r="23" spans="1:4" ht="30" x14ac:dyDescent="0.25">
      <c r="A23" s="1" t="s">
        <v>2359</v>
      </c>
      <c r="B23" s="1" t="s">
        <v>2759</v>
      </c>
      <c r="C23" s="1" t="s">
        <v>2698</v>
      </c>
      <c r="D23" s="1" t="s">
        <v>2673</v>
      </c>
    </row>
    <row r="24" spans="1:4" ht="30" x14ac:dyDescent="0.25">
      <c r="A24" s="1" t="s">
        <v>2357</v>
      </c>
      <c r="B24" s="1" t="s">
        <v>2758</v>
      </c>
      <c r="C24" s="1" t="s">
        <v>2698</v>
      </c>
      <c r="D24" s="1" t="s">
        <v>2673</v>
      </c>
    </row>
    <row r="25" spans="1:4" ht="18" x14ac:dyDescent="0.25">
      <c r="A25" s="1" t="s">
        <v>273</v>
      </c>
      <c r="B25" s="1" t="s">
        <v>278</v>
      </c>
      <c r="C25" s="1" t="s">
        <v>2698</v>
      </c>
      <c r="D25" s="1" t="s">
        <v>2565</v>
      </c>
    </row>
    <row r="26" spans="1:4" ht="30" x14ac:dyDescent="0.25">
      <c r="A26" s="1" t="s">
        <v>2717</v>
      </c>
      <c r="B26" s="1" t="s">
        <v>279</v>
      </c>
      <c r="C26" s="1" t="s">
        <v>2698</v>
      </c>
      <c r="D26" s="1" t="s">
        <v>2764</v>
      </c>
    </row>
    <row r="27" spans="1:4" ht="18" x14ac:dyDescent="0.25">
      <c r="A27" s="1" t="s">
        <v>276</v>
      </c>
      <c r="B27" s="1" t="s">
        <v>277</v>
      </c>
      <c r="C27" s="1" t="s">
        <v>2236</v>
      </c>
      <c r="D27" s="1" t="s">
        <v>2565</v>
      </c>
    </row>
    <row r="28" spans="1:4" ht="30" x14ac:dyDescent="0.25">
      <c r="A28" s="1" t="s">
        <v>2358</v>
      </c>
      <c r="B28" s="1" t="s">
        <v>281</v>
      </c>
      <c r="C28" s="1" t="s">
        <v>2236</v>
      </c>
      <c r="D28" s="1" t="s">
        <v>2565</v>
      </c>
    </row>
    <row r="29" spans="1:4" ht="30" x14ac:dyDescent="0.25">
      <c r="A29" s="1" t="s">
        <v>2551</v>
      </c>
      <c r="B29" s="1" t="s">
        <v>280</v>
      </c>
      <c r="C29" s="1" t="s">
        <v>2698</v>
      </c>
      <c r="D29" s="1" t="s">
        <v>2565</v>
      </c>
    </row>
    <row r="30" spans="1:4" ht="30" x14ac:dyDescent="0.25">
      <c r="A30" s="1" t="s">
        <v>2558</v>
      </c>
      <c r="B30" s="1" t="s">
        <v>306</v>
      </c>
      <c r="C30" s="1" t="s">
        <v>2236</v>
      </c>
      <c r="D30" s="1" t="s">
        <v>2565</v>
      </c>
    </row>
    <row r="31" spans="1:4" ht="18" x14ac:dyDescent="0.25">
      <c r="A31" s="1" t="s">
        <v>2730</v>
      </c>
      <c r="B31" s="1" t="s">
        <v>289</v>
      </c>
      <c r="C31" s="1" t="s">
        <v>2236</v>
      </c>
      <c r="D31" s="1" t="s">
        <v>2565</v>
      </c>
    </row>
    <row r="32" spans="1:4" ht="18" x14ac:dyDescent="0.25">
      <c r="A32" s="1" t="s">
        <v>2719</v>
      </c>
      <c r="B32" s="1" t="s">
        <v>282</v>
      </c>
      <c r="C32" s="1" t="s">
        <v>2698</v>
      </c>
      <c r="D32" s="1" t="s">
        <v>2559</v>
      </c>
    </row>
    <row r="33" spans="1:4" ht="45" x14ac:dyDescent="0.25">
      <c r="A33" s="1" t="s">
        <v>268</v>
      </c>
      <c r="B33" s="1" t="s">
        <v>1968</v>
      </c>
      <c r="C33" s="1" t="s">
        <v>2236</v>
      </c>
      <c r="D33" s="1" t="s">
        <v>2559</v>
      </c>
    </row>
    <row r="34" spans="1:4" x14ac:dyDescent="0.25">
      <c r="A34" s="1" t="s">
        <v>2550</v>
      </c>
      <c r="B34" s="1" t="s">
        <v>2552</v>
      </c>
      <c r="C34" s="1" t="s">
        <v>2698</v>
      </c>
      <c r="D34" s="1" t="s">
        <v>2553</v>
      </c>
    </row>
    <row r="35" spans="1:4" ht="30" x14ac:dyDescent="0.25">
      <c r="A35" s="1" t="s">
        <v>272</v>
      </c>
      <c r="B35" s="77" t="s">
        <v>2047</v>
      </c>
      <c r="C35" s="1" t="s">
        <v>2698</v>
      </c>
      <c r="D35" s="1" t="s">
        <v>297</v>
      </c>
    </row>
    <row r="36" spans="1:4" ht="30" x14ac:dyDescent="0.25">
      <c r="A36" s="1" t="s">
        <v>2060</v>
      </c>
      <c r="B36" s="1" t="s">
        <v>2242</v>
      </c>
      <c r="C36" s="1" t="s">
        <v>2698</v>
      </c>
      <c r="D36" s="2" t="s">
        <v>2765</v>
      </c>
    </row>
    <row r="37" spans="1:4" ht="45" x14ac:dyDescent="0.25">
      <c r="A37" s="1" t="s">
        <v>2061</v>
      </c>
      <c r="B37" s="1" t="s">
        <v>2244</v>
      </c>
      <c r="C37" s="1" t="s">
        <v>2698</v>
      </c>
      <c r="D37" s="2" t="s">
        <v>2087</v>
      </c>
    </row>
    <row r="38" spans="1:4" ht="17.25" x14ac:dyDescent="0.25">
      <c r="A38" s="1" t="s">
        <v>2062</v>
      </c>
      <c r="B38" s="1" t="s">
        <v>2243</v>
      </c>
      <c r="C38" s="1" t="s">
        <v>2698</v>
      </c>
      <c r="D38" s="2" t="s">
        <v>2766</v>
      </c>
    </row>
    <row r="41" spans="1:4" x14ac:dyDescent="0.25">
      <c r="B41" s="197"/>
    </row>
  </sheetData>
  <pageMargins left="0.70866141732283472" right="0.70866141732283472" top="0.78740157480314965" bottom="0.78740157480314965" header="0.31496062992125984" footer="0.31496062992125984"/>
  <pageSetup paperSize="9" scale="67" orientation="portrait" r:id="rId1"/>
  <headerFooter>
    <oddFooter>&amp;LARGE StickstoffBW [Hrsg.] (2014)&amp;CBlatt &amp;A, Seite &amp;P von &amp;N&amp;REntwurf, Stand Oktober 2014</oddFooter>
  </headerFooter>
  <pictur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0"/>
  <sheetViews>
    <sheetView workbookViewId="0">
      <selection activeCell="C32" sqref="C32"/>
    </sheetView>
  </sheetViews>
  <sheetFormatPr baseColWidth="10" defaultRowHeight="15" x14ac:dyDescent="0.25"/>
  <cols>
    <col min="1" max="6" width="24" customWidth="1"/>
  </cols>
  <sheetData>
    <row r="1" spans="1:6" ht="42" customHeight="1" thickBot="1" x14ac:dyDescent="0.3">
      <c r="A1" s="428" t="s">
        <v>2312</v>
      </c>
      <c r="B1" s="428"/>
      <c r="C1" s="428"/>
      <c r="D1" s="428"/>
      <c r="E1" s="428"/>
      <c r="F1" s="428"/>
    </row>
    <row r="2" spans="1:6" ht="15.75" thickBot="1" x14ac:dyDescent="0.3">
      <c r="A2" s="198" t="s">
        <v>23</v>
      </c>
      <c r="B2" s="198" t="s">
        <v>201</v>
      </c>
      <c r="C2" s="198" t="s">
        <v>608</v>
      </c>
      <c r="D2" s="198" t="s">
        <v>2232</v>
      </c>
      <c r="E2" s="198" t="s">
        <v>27</v>
      </c>
      <c r="F2" s="198" t="s">
        <v>2231</v>
      </c>
    </row>
    <row r="3" spans="1:6" ht="24.75" thickBot="1" x14ac:dyDescent="0.3">
      <c r="A3" s="21" t="s">
        <v>113</v>
      </c>
      <c r="B3" s="22" t="s">
        <v>44</v>
      </c>
      <c r="C3" s="22" t="s">
        <v>30</v>
      </c>
      <c r="D3" s="22" t="s">
        <v>46</v>
      </c>
      <c r="E3" s="22" t="s">
        <v>47</v>
      </c>
      <c r="F3" s="23">
        <v>1</v>
      </c>
    </row>
    <row r="4" spans="1:6" ht="24.75" thickBot="1" x14ac:dyDescent="0.3">
      <c r="A4" s="21" t="s">
        <v>89</v>
      </c>
      <c r="B4" s="22" t="s">
        <v>44</v>
      </c>
      <c r="C4" s="22" t="s">
        <v>30</v>
      </c>
      <c r="D4" s="22" t="s">
        <v>46</v>
      </c>
      <c r="E4" s="22" t="s">
        <v>47</v>
      </c>
      <c r="F4" s="23">
        <v>31</v>
      </c>
    </row>
    <row r="5" spans="1:6" ht="24.75" thickBot="1" x14ac:dyDescent="0.3">
      <c r="A5" s="21" t="s">
        <v>88</v>
      </c>
      <c r="B5" s="22" t="s">
        <v>44</v>
      </c>
      <c r="C5" s="22" t="s">
        <v>30</v>
      </c>
      <c r="D5" s="22" t="s">
        <v>46</v>
      </c>
      <c r="E5" s="22" t="s">
        <v>47</v>
      </c>
      <c r="F5" s="23">
        <v>33</v>
      </c>
    </row>
    <row r="6" spans="1:6" ht="24.75" thickBot="1" x14ac:dyDescent="0.3">
      <c r="A6" s="21" t="s">
        <v>87</v>
      </c>
      <c r="B6" s="22" t="s">
        <v>44</v>
      </c>
      <c r="C6" s="22" t="s">
        <v>30</v>
      </c>
      <c r="D6" s="22" t="s">
        <v>46</v>
      </c>
      <c r="E6" s="22" t="s">
        <v>47</v>
      </c>
      <c r="F6" s="23">
        <v>34</v>
      </c>
    </row>
    <row r="7" spans="1:6" ht="24.75" thickBot="1" x14ac:dyDescent="0.3">
      <c r="A7" s="21" t="s">
        <v>62</v>
      </c>
      <c r="B7" s="22" t="s">
        <v>65</v>
      </c>
      <c r="C7" s="22" t="s">
        <v>30</v>
      </c>
      <c r="D7" s="22" t="s">
        <v>46</v>
      </c>
      <c r="E7" s="22" t="s">
        <v>47</v>
      </c>
      <c r="F7" s="23">
        <v>57</v>
      </c>
    </row>
    <row r="8" spans="1:6" ht="15.75" thickBot="1" x14ac:dyDescent="0.3">
      <c r="A8" s="21" t="s">
        <v>60</v>
      </c>
      <c r="B8" s="22" t="s">
        <v>58</v>
      </c>
      <c r="C8" s="22" t="s">
        <v>30</v>
      </c>
      <c r="D8" s="22" t="s">
        <v>46</v>
      </c>
      <c r="E8" s="22" t="s">
        <v>47</v>
      </c>
      <c r="F8" s="23">
        <v>61</v>
      </c>
    </row>
    <row r="9" spans="1:6" ht="15.75" thickBot="1" x14ac:dyDescent="0.3">
      <c r="A9" s="21" t="s">
        <v>59</v>
      </c>
      <c r="B9" s="22" t="s">
        <v>58</v>
      </c>
      <c r="C9" s="22" t="s">
        <v>30</v>
      </c>
      <c r="D9" s="22" t="s">
        <v>46</v>
      </c>
      <c r="E9" s="22" t="s">
        <v>47</v>
      </c>
      <c r="F9" s="23">
        <v>63</v>
      </c>
    </row>
    <row r="10" spans="1:6" ht="24.75" thickBot="1" x14ac:dyDescent="0.3">
      <c r="A10" s="21" t="s">
        <v>45</v>
      </c>
      <c r="B10" s="22" t="s">
        <v>44</v>
      </c>
      <c r="C10" s="22" t="s">
        <v>30</v>
      </c>
      <c r="D10" s="22" t="s">
        <v>46</v>
      </c>
      <c r="E10" s="22" t="s">
        <v>47</v>
      </c>
      <c r="F10" s="23">
        <v>71</v>
      </c>
    </row>
    <row r="11" spans="1:6" ht="15.75" thickBot="1" x14ac:dyDescent="0.3">
      <c r="A11" s="21" t="s">
        <v>109</v>
      </c>
      <c r="B11" s="22" t="s">
        <v>41</v>
      </c>
      <c r="C11" s="22" t="s">
        <v>35</v>
      </c>
      <c r="D11" s="22" t="s">
        <v>46</v>
      </c>
      <c r="E11" s="22" t="s">
        <v>47</v>
      </c>
      <c r="F11" s="23">
        <v>7</v>
      </c>
    </row>
    <row r="12" spans="1:6" ht="24.75" thickBot="1" x14ac:dyDescent="0.3">
      <c r="A12" s="21" t="s">
        <v>101</v>
      </c>
      <c r="B12" s="22" t="s">
        <v>44</v>
      </c>
      <c r="C12" s="22" t="s">
        <v>35</v>
      </c>
      <c r="D12" s="22" t="s">
        <v>46</v>
      </c>
      <c r="E12" s="22" t="s">
        <v>47</v>
      </c>
      <c r="F12" s="23">
        <v>17</v>
      </c>
    </row>
    <row r="13" spans="1:6" ht="24.75" thickBot="1" x14ac:dyDescent="0.3">
      <c r="A13" s="21" t="s">
        <v>62</v>
      </c>
      <c r="B13" s="22" t="s">
        <v>102</v>
      </c>
      <c r="C13" s="22" t="s">
        <v>30</v>
      </c>
      <c r="D13" s="22" t="s">
        <v>31</v>
      </c>
      <c r="E13" s="22" t="s">
        <v>32</v>
      </c>
      <c r="F13" s="23">
        <v>16</v>
      </c>
    </row>
    <row r="14" spans="1:6" ht="24.75" thickBot="1" x14ac:dyDescent="0.3">
      <c r="A14" s="21" t="s">
        <v>98</v>
      </c>
      <c r="B14" s="22" t="s">
        <v>44</v>
      </c>
      <c r="C14" s="22" t="s">
        <v>30</v>
      </c>
      <c r="D14" s="22" t="s">
        <v>31</v>
      </c>
      <c r="E14" s="22" t="s">
        <v>32</v>
      </c>
      <c r="F14" s="23">
        <v>25</v>
      </c>
    </row>
    <row r="15" spans="1:6" ht="48.75" thickBot="1" x14ac:dyDescent="0.3">
      <c r="A15" s="21" t="s">
        <v>96</v>
      </c>
      <c r="B15" s="22" t="s">
        <v>97</v>
      </c>
      <c r="C15" s="22" t="s">
        <v>30</v>
      </c>
      <c r="D15" s="22" t="s">
        <v>31</v>
      </c>
      <c r="E15" s="22" t="s">
        <v>32</v>
      </c>
      <c r="F15" s="23">
        <v>26</v>
      </c>
    </row>
    <row r="16" spans="1:6" ht="24.75" thickBot="1" x14ac:dyDescent="0.3">
      <c r="A16" s="21" t="s">
        <v>94</v>
      </c>
      <c r="B16" s="22" t="s">
        <v>95</v>
      </c>
      <c r="C16" s="22" t="s">
        <v>30</v>
      </c>
      <c r="D16" s="22" t="s">
        <v>31</v>
      </c>
      <c r="E16" s="22" t="s">
        <v>32</v>
      </c>
      <c r="F16" s="23">
        <v>27</v>
      </c>
    </row>
    <row r="17" spans="1:6" ht="24.75" thickBot="1" x14ac:dyDescent="0.3">
      <c r="A17" s="21" t="s">
        <v>53</v>
      </c>
      <c r="B17" s="22" t="s">
        <v>44</v>
      </c>
      <c r="C17" s="22" t="s">
        <v>30</v>
      </c>
      <c r="D17" s="22" t="s">
        <v>31</v>
      </c>
      <c r="E17" s="22" t="s">
        <v>32</v>
      </c>
      <c r="F17" s="23">
        <v>32</v>
      </c>
    </row>
    <row r="18" spans="1:6" ht="24.75" thickBot="1" x14ac:dyDescent="0.3">
      <c r="A18" s="21" t="s">
        <v>53</v>
      </c>
      <c r="B18" s="22" t="s">
        <v>75</v>
      </c>
      <c r="C18" s="22" t="s">
        <v>30</v>
      </c>
      <c r="D18" s="22" t="s">
        <v>31</v>
      </c>
      <c r="E18" s="22" t="s">
        <v>32</v>
      </c>
      <c r="F18" s="23">
        <v>45</v>
      </c>
    </row>
    <row r="19" spans="1:6" ht="24.75" thickBot="1" x14ac:dyDescent="0.3">
      <c r="A19" s="21" t="s">
        <v>53</v>
      </c>
      <c r="B19" s="22" t="s">
        <v>65</v>
      </c>
      <c r="C19" s="22" t="s">
        <v>30</v>
      </c>
      <c r="D19" s="22" t="s">
        <v>31</v>
      </c>
      <c r="E19" s="22" t="s">
        <v>32</v>
      </c>
      <c r="F19" s="23">
        <v>55</v>
      </c>
    </row>
    <row r="20" spans="1:6" ht="24.75" thickBot="1" x14ac:dyDescent="0.3">
      <c r="A20" s="21" t="s">
        <v>53</v>
      </c>
      <c r="B20" s="22" t="s">
        <v>66</v>
      </c>
      <c r="C20" s="22" t="s">
        <v>30</v>
      </c>
      <c r="D20" s="22" t="s">
        <v>31</v>
      </c>
      <c r="E20" s="22" t="s">
        <v>32</v>
      </c>
      <c r="F20" s="23">
        <v>56</v>
      </c>
    </row>
    <row r="21" spans="1:6" ht="15.75" thickBot="1" x14ac:dyDescent="0.3">
      <c r="A21" s="21" t="s">
        <v>53</v>
      </c>
      <c r="B21" s="22" t="s">
        <v>63</v>
      </c>
      <c r="C21" s="22" t="s">
        <v>30</v>
      </c>
      <c r="D21" s="22" t="s">
        <v>31</v>
      </c>
      <c r="E21" s="22" t="s">
        <v>32</v>
      </c>
      <c r="F21" s="23">
        <v>59</v>
      </c>
    </row>
    <row r="22" spans="1:6" ht="15.75" thickBot="1" x14ac:dyDescent="0.3">
      <c r="A22" s="21" t="s">
        <v>62</v>
      </c>
      <c r="B22" s="22" t="s">
        <v>63</v>
      </c>
      <c r="C22" s="22" t="s">
        <v>30</v>
      </c>
      <c r="D22" s="22" t="s">
        <v>31</v>
      </c>
      <c r="E22" s="22" t="s">
        <v>32</v>
      </c>
      <c r="F22" s="23">
        <v>60</v>
      </c>
    </row>
    <row r="23" spans="1:6" ht="15.75" thickBot="1" x14ac:dyDescent="0.3">
      <c r="A23" s="21" t="s">
        <v>60</v>
      </c>
      <c r="B23" s="22" t="s">
        <v>61</v>
      </c>
      <c r="C23" s="22" t="s">
        <v>30</v>
      </c>
      <c r="D23" s="22" t="s">
        <v>31</v>
      </c>
      <c r="E23" s="22" t="s">
        <v>32</v>
      </c>
      <c r="F23" s="23">
        <v>62</v>
      </c>
    </row>
    <row r="24" spans="1:6" ht="15.75" thickBot="1" x14ac:dyDescent="0.3">
      <c r="A24" s="21" t="s">
        <v>28</v>
      </c>
      <c r="B24" s="22" t="s">
        <v>29</v>
      </c>
      <c r="C24" s="22" t="s">
        <v>30</v>
      </c>
      <c r="D24" s="22" t="s">
        <v>31</v>
      </c>
      <c r="E24" s="22" t="s">
        <v>32</v>
      </c>
      <c r="F24" s="23" t="s">
        <v>202</v>
      </c>
    </row>
    <row r="25" spans="1:6" ht="24.75" thickBot="1" x14ac:dyDescent="0.3">
      <c r="A25" s="21" t="s">
        <v>39</v>
      </c>
      <c r="B25" s="22" t="s">
        <v>44</v>
      </c>
      <c r="C25" s="22" t="s">
        <v>35</v>
      </c>
      <c r="D25" s="22" t="s">
        <v>31</v>
      </c>
      <c r="E25" s="22" t="s">
        <v>32</v>
      </c>
      <c r="F25" s="23">
        <v>12</v>
      </c>
    </row>
    <row r="26" spans="1:6" ht="24.75" thickBot="1" x14ac:dyDescent="0.3">
      <c r="A26" s="21" t="s">
        <v>55</v>
      </c>
      <c r="B26" s="22" t="s">
        <v>44</v>
      </c>
      <c r="C26" s="22" t="s">
        <v>35</v>
      </c>
      <c r="D26" s="22" t="s">
        <v>31</v>
      </c>
      <c r="E26" s="22" t="s">
        <v>32</v>
      </c>
      <c r="F26" s="23">
        <v>22</v>
      </c>
    </row>
    <row r="27" spans="1:6" ht="24.75" thickBot="1" x14ac:dyDescent="0.3">
      <c r="A27" s="21" t="s">
        <v>93</v>
      </c>
      <c r="B27" s="22" t="s">
        <v>44</v>
      </c>
      <c r="C27" s="22" t="s">
        <v>35</v>
      </c>
      <c r="D27" s="22" t="s">
        <v>31</v>
      </c>
      <c r="E27" s="22" t="s">
        <v>32</v>
      </c>
      <c r="F27" s="23">
        <v>28</v>
      </c>
    </row>
    <row r="28" spans="1:6" ht="15.75" thickBot="1" x14ac:dyDescent="0.3">
      <c r="A28" s="21" t="s">
        <v>57</v>
      </c>
      <c r="B28" s="22" t="s">
        <v>58</v>
      </c>
      <c r="C28" s="22" t="s">
        <v>35</v>
      </c>
      <c r="D28" s="22" t="s">
        <v>31</v>
      </c>
      <c r="E28" s="22" t="s">
        <v>32</v>
      </c>
      <c r="F28" s="23">
        <v>64</v>
      </c>
    </row>
    <row r="29" spans="1:6" ht="24.75" thickBot="1" x14ac:dyDescent="0.3">
      <c r="A29" s="21" t="s">
        <v>53</v>
      </c>
      <c r="B29" s="22" t="s">
        <v>203</v>
      </c>
      <c r="C29" s="22" t="s">
        <v>30</v>
      </c>
      <c r="D29" s="22" t="s">
        <v>31</v>
      </c>
      <c r="E29" s="22" t="s">
        <v>42</v>
      </c>
      <c r="F29" s="23">
        <v>67</v>
      </c>
    </row>
    <row r="30" spans="1:6" ht="15.75" thickBot="1" x14ac:dyDescent="0.3">
      <c r="A30" s="21" t="s">
        <v>52</v>
      </c>
      <c r="B30" s="22" t="s">
        <v>29</v>
      </c>
      <c r="C30" s="22" t="s">
        <v>30</v>
      </c>
      <c r="D30" s="22" t="s">
        <v>31</v>
      </c>
      <c r="E30" s="22" t="s">
        <v>42</v>
      </c>
      <c r="F30" s="23">
        <v>68</v>
      </c>
    </row>
    <row r="31" spans="1:6" ht="36.75" thickBot="1" x14ac:dyDescent="0.3">
      <c r="A31" s="21" t="s">
        <v>204</v>
      </c>
      <c r="B31" s="22" t="s">
        <v>44</v>
      </c>
      <c r="C31" s="22" t="s">
        <v>30</v>
      </c>
      <c r="D31" s="22" t="s">
        <v>31</v>
      </c>
      <c r="E31" s="22" t="s">
        <v>42</v>
      </c>
      <c r="F31" s="23" t="s">
        <v>205</v>
      </c>
    </row>
    <row r="32" spans="1:6" ht="15.75" thickBot="1" x14ac:dyDescent="0.3">
      <c r="A32" s="21" t="s">
        <v>55</v>
      </c>
      <c r="B32" s="22" t="s">
        <v>91</v>
      </c>
      <c r="C32" s="22" t="s">
        <v>35</v>
      </c>
      <c r="D32" s="22" t="s">
        <v>31</v>
      </c>
      <c r="E32" s="22" t="s">
        <v>42</v>
      </c>
      <c r="F32" s="23">
        <v>23</v>
      </c>
    </row>
    <row r="33" spans="1:6" ht="15.75" thickBot="1" x14ac:dyDescent="0.3">
      <c r="A33" s="21" t="s">
        <v>64</v>
      </c>
      <c r="B33" s="22" t="s">
        <v>63</v>
      </c>
      <c r="C33" s="22" t="s">
        <v>35</v>
      </c>
      <c r="D33" s="22" t="s">
        <v>31</v>
      </c>
      <c r="E33" s="22" t="s">
        <v>42</v>
      </c>
      <c r="F33" s="23">
        <v>58</v>
      </c>
    </row>
    <row r="34" spans="1:6" ht="24.75" thickBot="1" x14ac:dyDescent="0.3">
      <c r="A34" s="21" t="s">
        <v>55</v>
      </c>
      <c r="B34" s="22" t="s">
        <v>51</v>
      </c>
      <c r="C34" s="22" t="s">
        <v>35</v>
      </c>
      <c r="D34" s="22" t="s">
        <v>31</v>
      </c>
      <c r="E34" s="22" t="s">
        <v>37</v>
      </c>
      <c r="F34" s="23">
        <v>66</v>
      </c>
    </row>
    <row r="35" spans="1:6" ht="15.75" thickBot="1" x14ac:dyDescent="0.3">
      <c r="A35" s="21" t="s">
        <v>76</v>
      </c>
      <c r="B35" s="22" t="s">
        <v>29</v>
      </c>
      <c r="C35" s="22" t="s">
        <v>30</v>
      </c>
      <c r="D35" s="22" t="s">
        <v>36</v>
      </c>
      <c r="E35" s="22" t="s">
        <v>32</v>
      </c>
      <c r="F35" s="23">
        <v>44</v>
      </c>
    </row>
    <row r="36" spans="1:6" ht="15.75" thickBot="1" x14ac:dyDescent="0.3">
      <c r="A36" s="21" t="s">
        <v>28</v>
      </c>
      <c r="B36" s="22" t="s">
        <v>74</v>
      </c>
      <c r="C36" s="22" t="s">
        <v>30</v>
      </c>
      <c r="D36" s="22" t="s">
        <v>36</v>
      </c>
      <c r="E36" s="22" t="s">
        <v>32</v>
      </c>
      <c r="F36" s="23">
        <v>46</v>
      </c>
    </row>
    <row r="37" spans="1:6" ht="24.75" thickBot="1" x14ac:dyDescent="0.3">
      <c r="A37" s="21" t="s">
        <v>48</v>
      </c>
      <c r="B37" s="22" t="s">
        <v>49</v>
      </c>
      <c r="C37" s="22" t="s">
        <v>30</v>
      </c>
      <c r="D37" s="22" t="s">
        <v>36</v>
      </c>
      <c r="E37" s="22" t="s">
        <v>32</v>
      </c>
      <c r="F37" s="23">
        <v>70</v>
      </c>
    </row>
    <row r="38" spans="1:6" ht="15.75" thickBot="1" x14ac:dyDescent="0.3">
      <c r="A38" s="21" t="s">
        <v>110</v>
      </c>
      <c r="B38" s="22" t="s">
        <v>41</v>
      </c>
      <c r="C38" s="22" t="s">
        <v>35</v>
      </c>
      <c r="D38" s="22" t="s">
        <v>36</v>
      </c>
      <c r="E38" s="22" t="s">
        <v>32</v>
      </c>
      <c r="F38" s="23">
        <v>6</v>
      </c>
    </row>
    <row r="39" spans="1:6" ht="15.75" thickBot="1" x14ac:dyDescent="0.3">
      <c r="A39" s="21" t="s">
        <v>106</v>
      </c>
      <c r="B39" s="22" t="s">
        <v>34</v>
      </c>
      <c r="C39" s="22" t="s">
        <v>35</v>
      </c>
      <c r="D39" s="22" t="s">
        <v>36</v>
      </c>
      <c r="E39" s="22" t="s">
        <v>32</v>
      </c>
      <c r="F39" s="23">
        <v>10</v>
      </c>
    </row>
    <row r="40" spans="1:6" ht="24.75" thickBot="1" x14ac:dyDescent="0.3">
      <c r="A40" s="21" t="s">
        <v>103</v>
      </c>
      <c r="B40" s="22" t="s">
        <v>104</v>
      </c>
      <c r="C40" s="22" t="s">
        <v>35</v>
      </c>
      <c r="D40" s="22" t="s">
        <v>36</v>
      </c>
      <c r="E40" s="22" t="s">
        <v>32</v>
      </c>
      <c r="F40" s="23">
        <v>15</v>
      </c>
    </row>
    <row r="41" spans="1:6" ht="24.75" thickBot="1" x14ac:dyDescent="0.3">
      <c r="A41" s="21" t="s">
        <v>92</v>
      </c>
      <c r="B41" s="22" t="s">
        <v>44</v>
      </c>
      <c r="C41" s="22" t="s">
        <v>35</v>
      </c>
      <c r="D41" s="22" t="s">
        <v>36</v>
      </c>
      <c r="E41" s="22" t="s">
        <v>32</v>
      </c>
      <c r="F41" s="23">
        <v>29</v>
      </c>
    </row>
    <row r="42" spans="1:6" ht="15.75" thickBot="1" x14ac:dyDescent="0.3">
      <c r="A42" s="21" t="s">
        <v>77</v>
      </c>
      <c r="B42" s="22" t="s">
        <v>73</v>
      </c>
      <c r="C42" s="22" t="s">
        <v>35</v>
      </c>
      <c r="D42" s="22" t="s">
        <v>36</v>
      </c>
      <c r="E42" s="22" t="s">
        <v>32</v>
      </c>
      <c r="F42" s="23">
        <v>43</v>
      </c>
    </row>
    <row r="43" spans="1:6" ht="15.75" thickBot="1" x14ac:dyDescent="0.3">
      <c r="A43" s="21" t="s">
        <v>55</v>
      </c>
      <c r="B43" s="22" t="s">
        <v>73</v>
      </c>
      <c r="C43" s="22" t="s">
        <v>35</v>
      </c>
      <c r="D43" s="22" t="s">
        <v>36</v>
      </c>
      <c r="E43" s="22" t="s">
        <v>32</v>
      </c>
      <c r="F43" s="23">
        <v>48</v>
      </c>
    </row>
    <row r="44" spans="1:6" ht="24.75" thickBot="1" x14ac:dyDescent="0.3">
      <c r="A44" s="21" t="s">
        <v>78</v>
      </c>
      <c r="B44" s="22" t="s">
        <v>102</v>
      </c>
      <c r="C44" s="22" t="s">
        <v>30</v>
      </c>
      <c r="D44" s="22" t="s">
        <v>36</v>
      </c>
      <c r="E44" s="22" t="s">
        <v>42</v>
      </c>
      <c r="F44" s="23">
        <v>14</v>
      </c>
    </row>
    <row r="45" spans="1:6" ht="15.75" thickBot="1" x14ac:dyDescent="0.3">
      <c r="A45" s="21" t="s">
        <v>78</v>
      </c>
      <c r="B45" s="22" t="s">
        <v>73</v>
      </c>
      <c r="C45" s="22" t="s">
        <v>30</v>
      </c>
      <c r="D45" s="22" t="s">
        <v>36</v>
      </c>
      <c r="E45" s="22" t="s">
        <v>42</v>
      </c>
      <c r="F45" s="23">
        <v>18</v>
      </c>
    </row>
    <row r="46" spans="1:6" ht="15.75" thickBot="1" x14ac:dyDescent="0.3">
      <c r="A46" s="21" t="s">
        <v>76</v>
      </c>
      <c r="B46" s="22" t="s">
        <v>91</v>
      </c>
      <c r="C46" s="22" t="s">
        <v>30</v>
      </c>
      <c r="D46" s="22" t="s">
        <v>36</v>
      </c>
      <c r="E46" s="22" t="s">
        <v>42</v>
      </c>
      <c r="F46" s="23">
        <v>19</v>
      </c>
    </row>
    <row r="47" spans="1:6" ht="24.75" thickBot="1" x14ac:dyDescent="0.3">
      <c r="A47" s="21" t="s">
        <v>80</v>
      </c>
      <c r="B47" s="22" t="s">
        <v>91</v>
      </c>
      <c r="C47" s="22" t="s">
        <v>30</v>
      </c>
      <c r="D47" s="22" t="s">
        <v>36</v>
      </c>
      <c r="E47" s="22" t="s">
        <v>42</v>
      </c>
      <c r="F47" s="23">
        <v>20</v>
      </c>
    </row>
    <row r="48" spans="1:6" ht="15.75" thickBot="1" x14ac:dyDescent="0.3">
      <c r="A48" s="21" t="s">
        <v>90</v>
      </c>
      <c r="B48" s="22" t="s">
        <v>91</v>
      </c>
      <c r="C48" s="22" t="s">
        <v>30</v>
      </c>
      <c r="D48" s="22" t="s">
        <v>36</v>
      </c>
      <c r="E48" s="22" t="s">
        <v>42</v>
      </c>
      <c r="F48" s="23">
        <v>30</v>
      </c>
    </row>
    <row r="49" spans="1:6" ht="36.75" thickBot="1" x14ac:dyDescent="0.3">
      <c r="A49" s="21" t="s">
        <v>81</v>
      </c>
      <c r="B49" s="22" t="s">
        <v>206</v>
      </c>
      <c r="C49" s="22" t="s">
        <v>30</v>
      </c>
      <c r="D49" s="22" t="s">
        <v>36</v>
      </c>
      <c r="E49" s="22" t="s">
        <v>42</v>
      </c>
      <c r="F49" s="23">
        <v>36</v>
      </c>
    </row>
    <row r="50" spans="1:6" ht="24.75" thickBot="1" x14ac:dyDescent="0.3">
      <c r="A50" s="21" t="s">
        <v>83</v>
      </c>
      <c r="B50" s="22" t="s">
        <v>84</v>
      </c>
      <c r="C50" s="22" t="s">
        <v>30</v>
      </c>
      <c r="D50" s="22" t="s">
        <v>36</v>
      </c>
      <c r="E50" s="22" t="s">
        <v>42</v>
      </c>
      <c r="F50" s="23">
        <v>37</v>
      </c>
    </row>
    <row r="51" spans="1:6" ht="15.75" thickBot="1" x14ac:dyDescent="0.3">
      <c r="A51" s="21" t="s">
        <v>81</v>
      </c>
      <c r="B51" s="22" t="s">
        <v>82</v>
      </c>
      <c r="C51" s="22" t="s">
        <v>30</v>
      </c>
      <c r="D51" s="22" t="s">
        <v>36</v>
      </c>
      <c r="E51" s="22" t="s">
        <v>42</v>
      </c>
      <c r="F51" s="23">
        <v>38</v>
      </c>
    </row>
    <row r="52" spans="1:6" ht="24.75" thickBot="1" x14ac:dyDescent="0.3">
      <c r="A52" s="21" t="s">
        <v>80</v>
      </c>
      <c r="B52" s="22" t="s">
        <v>73</v>
      </c>
      <c r="C52" s="22" t="s">
        <v>30</v>
      </c>
      <c r="D52" s="22" t="s">
        <v>36</v>
      </c>
      <c r="E52" s="22" t="s">
        <v>42</v>
      </c>
      <c r="F52" s="23">
        <v>40</v>
      </c>
    </row>
    <row r="53" spans="1:6" ht="15.75" thickBot="1" x14ac:dyDescent="0.3">
      <c r="A53" s="21" t="s">
        <v>78</v>
      </c>
      <c r="B53" s="22" t="s">
        <v>79</v>
      </c>
      <c r="C53" s="22" t="s">
        <v>30</v>
      </c>
      <c r="D53" s="22" t="s">
        <v>36</v>
      </c>
      <c r="E53" s="22" t="s">
        <v>42</v>
      </c>
      <c r="F53" s="23">
        <v>41</v>
      </c>
    </row>
    <row r="54" spans="1:6" ht="15.75" thickBot="1" x14ac:dyDescent="0.3">
      <c r="A54" s="21" t="s">
        <v>28</v>
      </c>
      <c r="B54" s="22" t="s">
        <v>73</v>
      </c>
      <c r="C54" s="22" t="s">
        <v>30</v>
      </c>
      <c r="D54" s="22" t="s">
        <v>36</v>
      </c>
      <c r="E54" s="22" t="s">
        <v>42</v>
      </c>
      <c r="F54" s="23">
        <v>42</v>
      </c>
    </row>
    <row r="55" spans="1:6" ht="36.75" thickBot="1" x14ac:dyDescent="0.3">
      <c r="A55" s="21" t="s">
        <v>53</v>
      </c>
      <c r="B55" s="22" t="s">
        <v>207</v>
      </c>
      <c r="C55" s="22" t="s">
        <v>30</v>
      </c>
      <c r="D55" s="22" t="s">
        <v>36</v>
      </c>
      <c r="E55" s="22" t="s">
        <v>42</v>
      </c>
      <c r="F55" s="23">
        <v>47</v>
      </c>
    </row>
    <row r="56" spans="1:6" ht="24.75" thickBot="1" x14ac:dyDescent="0.3">
      <c r="A56" s="21" t="s">
        <v>70</v>
      </c>
      <c r="B56" s="22" t="s">
        <v>63</v>
      </c>
      <c r="C56" s="22" t="s">
        <v>30</v>
      </c>
      <c r="D56" s="22" t="s">
        <v>36</v>
      </c>
      <c r="E56" s="22" t="s">
        <v>42</v>
      </c>
      <c r="F56" s="23">
        <v>51</v>
      </c>
    </row>
    <row r="57" spans="1:6" ht="36.75" thickBot="1" x14ac:dyDescent="0.3">
      <c r="A57" s="21" t="s">
        <v>53</v>
      </c>
      <c r="B57" s="22" t="s">
        <v>69</v>
      </c>
      <c r="C57" s="22" t="s">
        <v>30</v>
      </c>
      <c r="D57" s="22" t="s">
        <v>36</v>
      </c>
      <c r="E57" s="22" t="s">
        <v>42</v>
      </c>
      <c r="F57" s="23">
        <v>52</v>
      </c>
    </row>
    <row r="58" spans="1:6" ht="24.75" thickBot="1" x14ac:dyDescent="0.3">
      <c r="A58" s="21" t="s">
        <v>53</v>
      </c>
      <c r="B58" s="22" t="s">
        <v>68</v>
      </c>
      <c r="C58" s="22" t="s">
        <v>30</v>
      </c>
      <c r="D58" s="22" t="s">
        <v>36</v>
      </c>
      <c r="E58" s="22" t="s">
        <v>42</v>
      </c>
      <c r="F58" s="23">
        <v>53</v>
      </c>
    </row>
    <row r="59" spans="1:6" ht="15.75" thickBot="1" x14ac:dyDescent="0.3">
      <c r="A59" s="21" t="s">
        <v>53</v>
      </c>
      <c r="B59" s="22" t="s">
        <v>67</v>
      </c>
      <c r="C59" s="22" t="s">
        <v>30</v>
      </c>
      <c r="D59" s="22" t="s">
        <v>36</v>
      </c>
      <c r="E59" s="22" t="s">
        <v>42</v>
      </c>
      <c r="F59" s="23">
        <v>54</v>
      </c>
    </row>
    <row r="60" spans="1:6" ht="24.75" thickBot="1" x14ac:dyDescent="0.3">
      <c r="A60" s="21" t="s">
        <v>56</v>
      </c>
      <c r="B60" s="22" t="s">
        <v>51</v>
      </c>
      <c r="C60" s="22" t="s">
        <v>30</v>
      </c>
      <c r="D60" s="22" t="s">
        <v>36</v>
      </c>
      <c r="E60" s="22" t="s">
        <v>42</v>
      </c>
      <c r="F60" s="23">
        <v>65</v>
      </c>
    </row>
    <row r="61" spans="1:6" ht="24.75" thickBot="1" x14ac:dyDescent="0.3">
      <c r="A61" s="21" t="s">
        <v>50</v>
      </c>
      <c r="B61" s="22" t="s">
        <v>51</v>
      </c>
      <c r="C61" s="22" t="s">
        <v>30</v>
      </c>
      <c r="D61" s="22" t="s">
        <v>36</v>
      </c>
      <c r="E61" s="22" t="s">
        <v>42</v>
      </c>
      <c r="F61" s="23">
        <v>69</v>
      </c>
    </row>
    <row r="62" spans="1:6" ht="15.75" thickBot="1" x14ac:dyDescent="0.3">
      <c r="A62" s="21" t="s">
        <v>111</v>
      </c>
      <c r="B62" s="22" t="s">
        <v>112</v>
      </c>
      <c r="C62" s="22" t="s">
        <v>35</v>
      </c>
      <c r="D62" s="22" t="s">
        <v>36</v>
      </c>
      <c r="E62" s="22" t="s">
        <v>42</v>
      </c>
      <c r="F62" s="23">
        <v>4</v>
      </c>
    </row>
    <row r="63" spans="1:6" ht="15.75" thickBot="1" x14ac:dyDescent="0.3">
      <c r="A63" s="21" t="s">
        <v>111</v>
      </c>
      <c r="B63" s="22" t="s">
        <v>112</v>
      </c>
      <c r="C63" s="22" t="s">
        <v>35</v>
      </c>
      <c r="D63" s="22" t="s">
        <v>36</v>
      </c>
      <c r="E63" s="22" t="s">
        <v>42</v>
      </c>
      <c r="F63" s="23">
        <v>5</v>
      </c>
    </row>
    <row r="64" spans="1:6" ht="15.75" thickBot="1" x14ac:dyDescent="0.3">
      <c r="A64" s="21" t="s">
        <v>108</v>
      </c>
      <c r="B64" s="22" t="s">
        <v>34</v>
      </c>
      <c r="C64" s="22" t="s">
        <v>35</v>
      </c>
      <c r="D64" s="22" t="s">
        <v>36</v>
      </c>
      <c r="E64" s="22" t="s">
        <v>42</v>
      </c>
      <c r="F64" s="23">
        <v>8</v>
      </c>
    </row>
    <row r="65" spans="1:6" ht="15.75" thickBot="1" x14ac:dyDescent="0.3">
      <c r="A65" s="21" t="s">
        <v>107</v>
      </c>
      <c r="B65" s="22" t="s">
        <v>34</v>
      </c>
      <c r="C65" s="22" t="s">
        <v>35</v>
      </c>
      <c r="D65" s="22" t="s">
        <v>36</v>
      </c>
      <c r="E65" s="22" t="s">
        <v>42</v>
      </c>
      <c r="F65" s="23">
        <v>9</v>
      </c>
    </row>
    <row r="66" spans="1:6" ht="15.75" thickBot="1" x14ac:dyDescent="0.3">
      <c r="A66" s="21" t="s">
        <v>105</v>
      </c>
      <c r="B66" s="22" t="s">
        <v>34</v>
      </c>
      <c r="C66" s="22" t="s">
        <v>35</v>
      </c>
      <c r="D66" s="22" t="s">
        <v>36</v>
      </c>
      <c r="E66" s="22" t="s">
        <v>42</v>
      </c>
      <c r="F66" s="23">
        <v>11</v>
      </c>
    </row>
    <row r="67" spans="1:6" ht="15.75" thickBot="1" x14ac:dyDescent="0.3">
      <c r="A67" s="21" t="s">
        <v>99</v>
      </c>
      <c r="B67" s="22" t="s">
        <v>91</v>
      </c>
      <c r="C67" s="22" t="s">
        <v>35</v>
      </c>
      <c r="D67" s="22" t="s">
        <v>36</v>
      </c>
      <c r="E67" s="22" t="s">
        <v>42</v>
      </c>
      <c r="F67" s="23">
        <v>24</v>
      </c>
    </row>
    <row r="68" spans="1:6" ht="15.75" thickBot="1" x14ac:dyDescent="0.3">
      <c r="A68" s="21" t="s">
        <v>40</v>
      </c>
      <c r="B68" s="22" t="s">
        <v>41</v>
      </c>
      <c r="C68" s="22" t="s">
        <v>35</v>
      </c>
      <c r="D68" s="22" t="s">
        <v>36</v>
      </c>
      <c r="E68" s="22" t="s">
        <v>42</v>
      </c>
      <c r="F68" s="23" t="s">
        <v>208</v>
      </c>
    </row>
    <row r="69" spans="1:6" ht="24.75" thickBot="1" x14ac:dyDescent="0.3">
      <c r="A69" s="21" t="s">
        <v>85</v>
      </c>
      <c r="B69" s="22" t="s">
        <v>102</v>
      </c>
      <c r="C69" s="22" t="s">
        <v>30</v>
      </c>
      <c r="D69" s="22" t="s">
        <v>36</v>
      </c>
      <c r="E69" s="22" t="s">
        <v>37</v>
      </c>
      <c r="F69" s="23">
        <v>13</v>
      </c>
    </row>
    <row r="70" spans="1:6" ht="15.75" thickBot="1" x14ac:dyDescent="0.3">
      <c r="A70" s="21" t="s">
        <v>100</v>
      </c>
      <c r="B70" s="22" t="s">
        <v>91</v>
      </c>
      <c r="C70" s="22" t="s">
        <v>30</v>
      </c>
      <c r="D70" s="22" t="s">
        <v>36</v>
      </c>
      <c r="E70" s="22" t="s">
        <v>37</v>
      </c>
      <c r="F70" s="23">
        <v>21</v>
      </c>
    </row>
    <row r="71" spans="1:6" ht="36.75" thickBot="1" x14ac:dyDescent="0.3">
      <c r="A71" s="21" t="s">
        <v>85</v>
      </c>
      <c r="B71" s="22" t="s">
        <v>86</v>
      </c>
      <c r="C71" s="22" t="s">
        <v>30</v>
      </c>
      <c r="D71" s="22" t="s">
        <v>36</v>
      </c>
      <c r="E71" s="22" t="s">
        <v>37</v>
      </c>
      <c r="F71" s="23">
        <v>35</v>
      </c>
    </row>
    <row r="72" spans="1:6" ht="15.75" thickBot="1" x14ac:dyDescent="0.3">
      <c r="A72" s="21" t="s">
        <v>81</v>
      </c>
      <c r="B72" s="22" t="s">
        <v>73</v>
      </c>
      <c r="C72" s="22" t="s">
        <v>30</v>
      </c>
      <c r="D72" s="22" t="s">
        <v>36</v>
      </c>
      <c r="E72" s="22" t="s">
        <v>37</v>
      </c>
      <c r="F72" s="23">
        <v>39</v>
      </c>
    </row>
    <row r="73" spans="1:6" ht="24.75" thickBot="1" x14ac:dyDescent="0.3">
      <c r="A73" s="21" t="s">
        <v>72</v>
      </c>
      <c r="B73" s="22" t="s">
        <v>51</v>
      </c>
      <c r="C73" s="22" t="s">
        <v>30</v>
      </c>
      <c r="D73" s="22" t="s">
        <v>36</v>
      </c>
      <c r="E73" s="22" t="s">
        <v>37</v>
      </c>
      <c r="F73" s="23">
        <v>49</v>
      </c>
    </row>
    <row r="74" spans="1:6" ht="24.75" thickBot="1" x14ac:dyDescent="0.3">
      <c r="A74" s="21" t="s">
        <v>71</v>
      </c>
      <c r="B74" s="22" t="s">
        <v>51</v>
      </c>
      <c r="C74" s="22" t="s">
        <v>30</v>
      </c>
      <c r="D74" s="22" t="s">
        <v>36</v>
      </c>
      <c r="E74" s="22" t="s">
        <v>37</v>
      </c>
      <c r="F74" s="23">
        <v>50</v>
      </c>
    </row>
    <row r="75" spans="1:6" ht="15.75" thickBot="1" x14ac:dyDescent="0.3">
      <c r="A75" s="21" t="s">
        <v>209</v>
      </c>
      <c r="B75" s="22" t="s">
        <v>112</v>
      </c>
      <c r="C75" s="22" t="s">
        <v>35</v>
      </c>
      <c r="D75" s="22" t="s">
        <v>36</v>
      </c>
      <c r="E75" s="22" t="s">
        <v>37</v>
      </c>
      <c r="F75" s="23">
        <v>2</v>
      </c>
    </row>
    <row r="76" spans="1:6" ht="15.75" thickBot="1" x14ac:dyDescent="0.3">
      <c r="A76" s="21" t="s">
        <v>210</v>
      </c>
      <c r="B76" s="22" t="s">
        <v>112</v>
      </c>
      <c r="C76" s="22" t="s">
        <v>35</v>
      </c>
      <c r="D76" s="22" t="s">
        <v>36</v>
      </c>
      <c r="E76" s="22" t="s">
        <v>37</v>
      </c>
      <c r="F76" s="23">
        <v>3</v>
      </c>
    </row>
    <row r="77" spans="1:6" ht="15.75" thickBot="1" x14ac:dyDescent="0.3">
      <c r="A77" s="21" t="s">
        <v>39</v>
      </c>
      <c r="B77" s="22" t="s">
        <v>34</v>
      </c>
      <c r="C77" s="22" t="s">
        <v>35</v>
      </c>
      <c r="D77" s="22" t="s">
        <v>36</v>
      </c>
      <c r="E77" s="22" t="s">
        <v>37</v>
      </c>
      <c r="F77" s="23" t="s">
        <v>211</v>
      </c>
    </row>
    <row r="78" spans="1:6" ht="15.75" thickBot="1" x14ac:dyDescent="0.3">
      <c r="A78" s="21" t="s">
        <v>38</v>
      </c>
      <c r="B78" s="22" t="s">
        <v>34</v>
      </c>
      <c r="C78" s="22" t="s">
        <v>35</v>
      </c>
      <c r="D78" s="22" t="s">
        <v>36</v>
      </c>
      <c r="E78" s="22" t="s">
        <v>37</v>
      </c>
      <c r="F78" s="23" t="s">
        <v>212</v>
      </c>
    </row>
    <row r="79" spans="1:6" ht="24.75" thickBot="1" x14ac:dyDescent="0.3">
      <c r="A79" s="24" t="s">
        <v>33</v>
      </c>
      <c r="B79" s="25" t="s">
        <v>34</v>
      </c>
      <c r="C79" s="25" t="s">
        <v>35</v>
      </c>
      <c r="D79" s="25" t="s">
        <v>36</v>
      </c>
      <c r="E79" s="25" t="s">
        <v>37</v>
      </c>
      <c r="F79" s="26" t="s">
        <v>213</v>
      </c>
    </row>
    <row r="80" spans="1:6" ht="15.75" thickTop="1" x14ac:dyDescent="0.25"/>
  </sheetData>
  <mergeCells count="1">
    <mergeCell ref="A1:F1"/>
  </mergeCells>
  <pageMargins left="0.70866141732283472" right="0.70866141732283472" top="0.78740157480314965" bottom="0.78740157480314965" header="0.31496062992125984" footer="0.31496062992125984"/>
  <pageSetup paperSize="9" scale="43" orientation="portrait" r:id="rId1"/>
  <headerFooter>
    <oddFooter>&amp;LARGE StickstoffBW [Hrsg.] (2014)&amp;CBlatt &amp;A, Seite &amp;P von &amp;N&amp;REntwurf, Stand Oktober 2014</oddFooter>
  </headerFooter>
  <pictur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63"/>
  <sheetViews>
    <sheetView zoomScaleNormal="100" workbookViewId="0">
      <selection activeCell="A2" sqref="A2"/>
    </sheetView>
  </sheetViews>
  <sheetFormatPr baseColWidth="10" defaultColWidth="11.42578125" defaultRowHeight="12.75" x14ac:dyDescent="0.2"/>
  <cols>
    <col min="1" max="1" width="11.42578125" style="305"/>
    <col min="2" max="2" width="46.140625" style="306" customWidth="1"/>
    <col min="3" max="16384" width="11.42578125" style="306"/>
  </cols>
  <sheetData>
    <row r="1" spans="1:7" x14ac:dyDescent="0.2">
      <c r="A1" s="432" t="s">
        <v>2812</v>
      </c>
      <c r="B1" s="432"/>
      <c r="C1" s="432"/>
      <c r="D1" s="432"/>
      <c r="E1" s="432"/>
      <c r="F1" s="432"/>
      <c r="G1" s="432"/>
    </row>
    <row r="2" spans="1:7" ht="13.5" thickBot="1" x14ac:dyDescent="0.25"/>
    <row r="3" spans="1:7" ht="14.25" x14ac:dyDescent="0.2">
      <c r="A3" s="436" t="s">
        <v>2627</v>
      </c>
      <c r="B3" s="438" t="s">
        <v>2227</v>
      </c>
      <c r="C3" s="335" t="s">
        <v>2641</v>
      </c>
      <c r="D3" s="335" t="s">
        <v>2681</v>
      </c>
      <c r="E3" s="335" t="s">
        <v>2694</v>
      </c>
      <c r="F3" s="335" t="s">
        <v>2695</v>
      </c>
      <c r="G3" s="335" t="s">
        <v>2642</v>
      </c>
    </row>
    <row r="4" spans="1:7" ht="15.75" thickBot="1" x14ac:dyDescent="0.25">
      <c r="A4" s="437"/>
      <c r="B4" s="439"/>
      <c r="C4" s="336" t="s">
        <v>2643</v>
      </c>
      <c r="D4" s="336" t="s">
        <v>2225</v>
      </c>
      <c r="E4" s="336" t="s">
        <v>2225</v>
      </c>
      <c r="F4" s="336" t="s">
        <v>2225</v>
      </c>
      <c r="G4" s="336" t="s">
        <v>2226</v>
      </c>
    </row>
    <row r="5" spans="1:7" ht="13.5" customHeight="1" thickBot="1" x14ac:dyDescent="0.25">
      <c r="A5" s="337">
        <v>21</v>
      </c>
      <c r="B5" s="433" t="s">
        <v>2628</v>
      </c>
      <c r="C5" s="434"/>
      <c r="D5" s="434"/>
      <c r="E5" s="434"/>
      <c r="F5" s="434"/>
      <c r="G5" s="435"/>
    </row>
    <row r="6" spans="1:7" ht="13.5" thickBot="1" x14ac:dyDescent="0.25">
      <c r="A6" s="338">
        <v>2120</v>
      </c>
      <c r="B6" s="339" t="s">
        <v>619</v>
      </c>
      <c r="C6" s="340">
        <v>3</v>
      </c>
      <c r="D6" s="341">
        <v>16</v>
      </c>
      <c r="E6" s="341">
        <v>0.5</v>
      </c>
      <c r="F6" s="341">
        <v>0.8</v>
      </c>
      <c r="G6" s="341">
        <v>19</v>
      </c>
    </row>
    <row r="7" spans="1:7" ht="13.5" thickBot="1" x14ac:dyDescent="0.25">
      <c r="A7" s="338">
        <v>2120</v>
      </c>
      <c r="B7" s="339" t="s">
        <v>622</v>
      </c>
      <c r="C7" s="340">
        <v>3</v>
      </c>
      <c r="D7" s="341">
        <v>22</v>
      </c>
      <c r="E7" s="341">
        <v>0.5</v>
      </c>
      <c r="F7" s="341">
        <v>0.8</v>
      </c>
      <c r="G7" s="341">
        <v>19</v>
      </c>
    </row>
    <row r="8" spans="1:7" ht="13.5" thickBot="1" x14ac:dyDescent="0.25">
      <c r="A8" s="338">
        <v>2130</v>
      </c>
      <c r="B8" s="339" t="s">
        <v>623</v>
      </c>
      <c r="C8" s="340">
        <v>3</v>
      </c>
      <c r="D8" s="341">
        <v>19</v>
      </c>
      <c r="E8" s="341">
        <v>0.5</v>
      </c>
      <c r="F8" s="341">
        <v>0.8</v>
      </c>
      <c r="G8" s="341">
        <v>19</v>
      </c>
    </row>
    <row r="9" spans="1:7" ht="13.5" thickBot="1" x14ac:dyDescent="0.25">
      <c r="A9" s="338">
        <v>2130</v>
      </c>
      <c r="B9" s="339" t="s">
        <v>625</v>
      </c>
      <c r="C9" s="340">
        <v>3</v>
      </c>
      <c r="D9" s="341">
        <v>16</v>
      </c>
      <c r="E9" s="341">
        <v>0.5</v>
      </c>
      <c r="F9" s="341">
        <v>0.8</v>
      </c>
      <c r="G9" s="341">
        <v>4.3</v>
      </c>
    </row>
    <row r="10" spans="1:7" ht="13.5" thickBot="1" x14ac:dyDescent="0.25">
      <c r="A10" s="338">
        <v>2130</v>
      </c>
      <c r="B10" s="339" t="s">
        <v>626</v>
      </c>
      <c r="C10" s="340">
        <v>2.5</v>
      </c>
      <c r="D10" s="341">
        <v>19</v>
      </c>
      <c r="E10" s="341">
        <v>0.5</v>
      </c>
      <c r="F10" s="341">
        <v>0.8</v>
      </c>
      <c r="G10" s="341">
        <v>19</v>
      </c>
    </row>
    <row r="11" spans="1:7" ht="13.5" thickBot="1" x14ac:dyDescent="0.25">
      <c r="A11" s="338">
        <v>2130</v>
      </c>
      <c r="B11" s="339" t="s">
        <v>627</v>
      </c>
      <c r="C11" s="340">
        <v>1</v>
      </c>
      <c r="D11" s="341">
        <v>15</v>
      </c>
      <c r="E11" s="341">
        <v>0.5</v>
      </c>
      <c r="F11" s="341">
        <v>0.8</v>
      </c>
      <c r="G11" s="341">
        <v>9.1</v>
      </c>
    </row>
    <row r="12" spans="1:7" ht="13.5" thickBot="1" x14ac:dyDescent="0.25">
      <c r="A12" s="338">
        <v>2130</v>
      </c>
      <c r="B12" s="339" t="s">
        <v>629</v>
      </c>
      <c r="C12" s="340">
        <v>1.5</v>
      </c>
      <c r="D12" s="341">
        <v>23</v>
      </c>
      <c r="E12" s="341">
        <v>0.5</v>
      </c>
      <c r="F12" s="341">
        <v>0.8</v>
      </c>
      <c r="G12" s="341">
        <v>20</v>
      </c>
    </row>
    <row r="13" spans="1:7" ht="13.5" thickBot="1" x14ac:dyDescent="0.25">
      <c r="A13" s="338">
        <v>2140</v>
      </c>
      <c r="B13" s="339" t="s">
        <v>631</v>
      </c>
      <c r="C13" s="340">
        <v>1.5</v>
      </c>
      <c r="D13" s="341">
        <v>22</v>
      </c>
      <c r="E13" s="341">
        <v>0.5</v>
      </c>
      <c r="F13" s="341">
        <v>0.8</v>
      </c>
      <c r="G13" s="341">
        <v>19</v>
      </c>
    </row>
    <row r="14" spans="1:7" ht="13.5" thickBot="1" x14ac:dyDescent="0.25">
      <c r="A14" s="338">
        <v>2140</v>
      </c>
      <c r="B14" s="339" t="s">
        <v>633</v>
      </c>
      <c r="C14" s="340">
        <v>1.5</v>
      </c>
      <c r="D14" s="341">
        <v>24</v>
      </c>
      <c r="E14" s="341">
        <v>0.5</v>
      </c>
      <c r="F14" s="341">
        <v>0.8</v>
      </c>
      <c r="G14" s="341">
        <v>19</v>
      </c>
    </row>
    <row r="15" spans="1:7" ht="13.5" thickBot="1" x14ac:dyDescent="0.25">
      <c r="A15" s="338">
        <v>2150</v>
      </c>
      <c r="B15" s="339" t="s">
        <v>634</v>
      </c>
      <c r="C15" s="340">
        <v>1.5</v>
      </c>
      <c r="D15" s="341">
        <v>23</v>
      </c>
      <c r="E15" s="341">
        <v>0.7</v>
      </c>
      <c r="F15" s="341">
        <v>0.8</v>
      </c>
      <c r="G15" s="341">
        <v>19</v>
      </c>
    </row>
    <row r="16" spans="1:7" ht="13.5" thickBot="1" x14ac:dyDescent="0.25">
      <c r="A16" s="338">
        <v>2160</v>
      </c>
      <c r="B16" s="339" t="s">
        <v>635</v>
      </c>
      <c r="C16" s="340">
        <v>3</v>
      </c>
      <c r="D16" s="341">
        <v>15</v>
      </c>
      <c r="E16" s="341">
        <v>0.5</v>
      </c>
      <c r="F16" s="341">
        <v>0.8</v>
      </c>
      <c r="G16" s="341">
        <v>23</v>
      </c>
    </row>
    <row r="17" spans="1:7" ht="13.5" thickBot="1" x14ac:dyDescent="0.25">
      <c r="A17" s="338">
        <v>2170</v>
      </c>
      <c r="B17" s="339" t="s">
        <v>636</v>
      </c>
      <c r="C17" s="340">
        <v>1</v>
      </c>
      <c r="D17" s="341">
        <v>21</v>
      </c>
      <c r="E17" s="341">
        <v>0.5</v>
      </c>
      <c r="F17" s="341">
        <v>0.8</v>
      </c>
      <c r="G17" s="341">
        <v>26</v>
      </c>
    </row>
    <row r="18" spans="1:7" ht="13.5" thickBot="1" x14ac:dyDescent="0.25">
      <c r="A18" s="338">
        <v>2170</v>
      </c>
      <c r="B18" s="339" t="s">
        <v>638</v>
      </c>
      <c r="C18" s="340">
        <v>3</v>
      </c>
      <c r="D18" s="341">
        <v>21</v>
      </c>
      <c r="E18" s="341">
        <v>0.5</v>
      </c>
      <c r="F18" s="341">
        <v>0.8</v>
      </c>
      <c r="G18" s="341">
        <v>23</v>
      </c>
    </row>
    <row r="19" spans="1:7" ht="13.5" thickBot="1" x14ac:dyDescent="0.25">
      <c r="A19" s="338">
        <v>2180</v>
      </c>
      <c r="B19" s="339" t="s">
        <v>639</v>
      </c>
      <c r="C19" s="340">
        <v>1.5</v>
      </c>
      <c r="D19" s="341">
        <v>21.5</v>
      </c>
      <c r="E19" s="341">
        <v>0.7</v>
      </c>
      <c r="F19" s="341">
        <v>0.6</v>
      </c>
      <c r="G19" s="341">
        <v>15</v>
      </c>
    </row>
    <row r="20" spans="1:7" ht="13.5" thickBot="1" x14ac:dyDescent="0.25">
      <c r="A20" s="338">
        <v>2180</v>
      </c>
      <c r="B20" s="339" t="s">
        <v>641</v>
      </c>
      <c r="C20" s="340">
        <v>1</v>
      </c>
      <c r="D20" s="341">
        <v>22.5</v>
      </c>
      <c r="E20" s="341">
        <v>0.7</v>
      </c>
      <c r="F20" s="341">
        <v>1.2</v>
      </c>
      <c r="G20" s="341">
        <v>9.1</v>
      </c>
    </row>
    <row r="21" spans="1:7" ht="13.5" thickBot="1" x14ac:dyDescent="0.25">
      <c r="A21" s="338">
        <v>2180</v>
      </c>
      <c r="B21" s="339" t="s">
        <v>643</v>
      </c>
      <c r="C21" s="340">
        <v>2</v>
      </c>
      <c r="D21" s="341">
        <v>19</v>
      </c>
      <c r="E21" s="341">
        <v>0.7</v>
      </c>
      <c r="F21" s="341">
        <v>0.6</v>
      </c>
      <c r="G21" s="341">
        <v>15</v>
      </c>
    </row>
    <row r="22" spans="1:7" ht="13.5" thickBot="1" x14ac:dyDescent="0.25">
      <c r="A22" s="338">
        <v>2180</v>
      </c>
      <c r="B22" s="339" t="s">
        <v>644</v>
      </c>
      <c r="C22" s="340">
        <v>1.5</v>
      </c>
      <c r="D22" s="341">
        <v>21</v>
      </c>
      <c r="E22" s="341">
        <v>0.7</v>
      </c>
      <c r="F22" s="341">
        <v>0.6</v>
      </c>
      <c r="G22" s="341">
        <v>9.1</v>
      </c>
    </row>
    <row r="23" spans="1:7" ht="13.5" thickBot="1" x14ac:dyDescent="0.25">
      <c r="A23" s="338">
        <v>2180</v>
      </c>
      <c r="B23" s="339" t="s">
        <v>645</v>
      </c>
      <c r="C23" s="340">
        <v>1.5</v>
      </c>
      <c r="D23" s="341">
        <v>22.5</v>
      </c>
      <c r="E23" s="341">
        <v>0.5</v>
      </c>
      <c r="F23" s="341">
        <v>0.8</v>
      </c>
      <c r="G23" s="341">
        <v>9.1</v>
      </c>
    </row>
    <row r="24" spans="1:7" ht="13.5" thickBot="1" x14ac:dyDescent="0.25">
      <c r="A24" s="337">
        <v>23</v>
      </c>
      <c r="B24" s="433" t="s">
        <v>2629</v>
      </c>
      <c r="C24" s="434"/>
      <c r="D24" s="434"/>
      <c r="E24" s="434"/>
      <c r="F24" s="434"/>
      <c r="G24" s="435"/>
    </row>
    <row r="25" spans="1:7" ht="13.5" thickBot="1" x14ac:dyDescent="0.25">
      <c r="A25" s="338">
        <v>2310</v>
      </c>
      <c r="B25" s="339" t="s">
        <v>646</v>
      </c>
      <c r="C25" s="340">
        <v>2</v>
      </c>
      <c r="D25" s="341">
        <v>20</v>
      </c>
      <c r="E25" s="341">
        <v>0.7</v>
      </c>
      <c r="F25" s="341">
        <v>0.8</v>
      </c>
      <c r="G25" s="341">
        <v>17</v>
      </c>
    </row>
    <row r="26" spans="1:7" ht="13.5" thickBot="1" x14ac:dyDescent="0.25">
      <c r="A26" s="338">
        <v>2310</v>
      </c>
      <c r="B26" s="339" t="s">
        <v>649</v>
      </c>
      <c r="C26" s="340">
        <v>1.5</v>
      </c>
      <c r="D26" s="341">
        <v>23</v>
      </c>
      <c r="E26" s="341">
        <v>0.7</v>
      </c>
      <c r="F26" s="341">
        <v>0.8</v>
      </c>
      <c r="G26" s="341">
        <v>19</v>
      </c>
    </row>
    <row r="27" spans="1:7" ht="13.5" thickBot="1" x14ac:dyDescent="0.25">
      <c r="A27" s="338">
        <v>2310</v>
      </c>
      <c r="B27" s="339" t="s">
        <v>650</v>
      </c>
      <c r="C27" s="340">
        <v>1.5</v>
      </c>
      <c r="D27" s="341">
        <v>23</v>
      </c>
      <c r="E27" s="341">
        <v>0.7</v>
      </c>
      <c r="F27" s="341">
        <v>0.8</v>
      </c>
      <c r="G27" s="341">
        <v>23</v>
      </c>
    </row>
    <row r="28" spans="1:7" ht="13.5" thickBot="1" x14ac:dyDescent="0.25">
      <c r="A28" s="338">
        <v>2310</v>
      </c>
      <c r="B28" s="339" t="s">
        <v>652</v>
      </c>
      <c r="C28" s="340">
        <v>1</v>
      </c>
      <c r="D28" s="341">
        <v>23</v>
      </c>
      <c r="E28" s="341">
        <v>0.7</v>
      </c>
      <c r="F28" s="341">
        <v>0.8</v>
      </c>
      <c r="G28" s="341">
        <v>11</v>
      </c>
    </row>
    <row r="29" spans="1:7" ht="13.5" thickBot="1" x14ac:dyDescent="0.25">
      <c r="A29" s="338">
        <v>2310</v>
      </c>
      <c r="B29" s="339" t="s">
        <v>655</v>
      </c>
      <c r="C29" s="340">
        <v>1</v>
      </c>
      <c r="D29" s="341">
        <v>22.5</v>
      </c>
      <c r="E29" s="341">
        <v>0.7</v>
      </c>
      <c r="F29" s="341">
        <v>0.8</v>
      </c>
      <c r="G29" s="341">
        <v>4.3</v>
      </c>
    </row>
    <row r="30" spans="1:7" ht="13.5" thickBot="1" x14ac:dyDescent="0.25">
      <c r="A30" s="338">
        <v>2320</v>
      </c>
      <c r="B30" s="339" t="s">
        <v>649</v>
      </c>
      <c r="C30" s="340">
        <v>1.5</v>
      </c>
      <c r="D30" s="341">
        <v>23</v>
      </c>
      <c r="E30" s="341">
        <v>0.7</v>
      </c>
      <c r="F30" s="341">
        <v>0.8</v>
      </c>
      <c r="G30" s="341">
        <v>19</v>
      </c>
    </row>
    <row r="31" spans="1:7" ht="13.5" thickBot="1" x14ac:dyDescent="0.25">
      <c r="A31" s="338">
        <v>2330</v>
      </c>
      <c r="B31" s="339" t="s">
        <v>658</v>
      </c>
      <c r="C31" s="340">
        <v>4</v>
      </c>
      <c r="D31" s="341">
        <v>21</v>
      </c>
      <c r="E31" s="341">
        <v>0.5</v>
      </c>
      <c r="F31" s="341">
        <v>0.8</v>
      </c>
      <c r="G31" s="341">
        <v>19</v>
      </c>
    </row>
    <row r="32" spans="1:7" ht="13.5" thickBot="1" x14ac:dyDescent="0.25">
      <c r="A32" s="338">
        <v>2330</v>
      </c>
      <c r="B32" s="339" t="s">
        <v>623</v>
      </c>
      <c r="C32" s="340">
        <v>3</v>
      </c>
      <c r="D32" s="341">
        <v>19</v>
      </c>
      <c r="E32" s="341">
        <v>0.5</v>
      </c>
      <c r="F32" s="341">
        <v>0.8</v>
      </c>
      <c r="G32" s="341">
        <v>19</v>
      </c>
    </row>
    <row r="33" spans="1:7" ht="13.5" thickBot="1" x14ac:dyDescent="0.25">
      <c r="A33" s="338">
        <v>2330</v>
      </c>
      <c r="B33" s="339" t="s">
        <v>625</v>
      </c>
      <c r="C33" s="340">
        <v>3</v>
      </c>
      <c r="D33" s="341">
        <v>16</v>
      </c>
      <c r="E33" s="341">
        <v>0.5</v>
      </c>
      <c r="F33" s="341">
        <v>0.8</v>
      </c>
      <c r="G33" s="341">
        <v>4.3</v>
      </c>
    </row>
    <row r="34" spans="1:7" ht="13.5" thickBot="1" x14ac:dyDescent="0.25">
      <c r="A34" s="338">
        <v>2330</v>
      </c>
      <c r="B34" s="339" t="s">
        <v>660</v>
      </c>
      <c r="C34" s="340">
        <v>1</v>
      </c>
      <c r="D34" s="341">
        <v>26.5</v>
      </c>
      <c r="E34" s="341">
        <v>0.5</v>
      </c>
      <c r="F34" s="341">
        <v>0.8</v>
      </c>
      <c r="G34" s="341">
        <v>17</v>
      </c>
    </row>
    <row r="35" spans="1:7" ht="13.5" thickBot="1" x14ac:dyDescent="0.25">
      <c r="A35" s="338">
        <v>2330</v>
      </c>
      <c r="B35" s="339" t="s">
        <v>661</v>
      </c>
      <c r="C35" s="340">
        <v>1</v>
      </c>
      <c r="D35" s="341">
        <v>12</v>
      </c>
      <c r="E35" s="341">
        <v>0.5</v>
      </c>
      <c r="F35" s="341">
        <v>0.8</v>
      </c>
      <c r="G35" s="341">
        <v>19</v>
      </c>
    </row>
    <row r="36" spans="1:7" ht="13.5" thickBot="1" x14ac:dyDescent="0.25">
      <c r="A36" s="338">
        <v>2330</v>
      </c>
      <c r="B36" s="339" t="s">
        <v>662</v>
      </c>
      <c r="C36" s="340">
        <v>2</v>
      </c>
      <c r="D36" s="341">
        <v>24</v>
      </c>
      <c r="E36" s="341">
        <v>0.5</v>
      </c>
      <c r="F36" s="341">
        <v>0.8</v>
      </c>
      <c r="G36" s="341">
        <v>19</v>
      </c>
    </row>
    <row r="37" spans="1:7" ht="13.5" thickBot="1" x14ac:dyDescent="0.25">
      <c r="A37" s="338">
        <v>2330</v>
      </c>
      <c r="B37" s="339" t="s">
        <v>663</v>
      </c>
      <c r="C37" s="340">
        <v>1</v>
      </c>
      <c r="D37" s="341">
        <v>19</v>
      </c>
      <c r="E37" s="341">
        <v>1.1000000000000001</v>
      </c>
      <c r="F37" s="341">
        <v>0.8</v>
      </c>
      <c r="G37" s="341">
        <v>21</v>
      </c>
    </row>
    <row r="38" spans="1:7" ht="13.5" thickBot="1" x14ac:dyDescent="0.25">
      <c r="A38" s="338">
        <v>2330</v>
      </c>
      <c r="B38" s="339" t="s">
        <v>664</v>
      </c>
      <c r="C38" s="340">
        <v>1.5</v>
      </c>
      <c r="D38" s="341">
        <v>15</v>
      </c>
      <c r="E38" s="341">
        <v>0.5</v>
      </c>
      <c r="F38" s="341">
        <v>0.8</v>
      </c>
      <c r="G38" s="341">
        <v>26</v>
      </c>
    </row>
    <row r="39" spans="1:7" ht="13.5" thickBot="1" x14ac:dyDescent="0.25">
      <c r="A39" s="338">
        <v>2330</v>
      </c>
      <c r="B39" s="339" t="s">
        <v>665</v>
      </c>
      <c r="C39" s="340">
        <v>1</v>
      </c>
      <c r="D39" s="341">
        <v>15</v>
      </c>
      <c r="E39" s="341">
        <v>1.1000000000000001</v>
      </c>
      <c r="F39" s="341">
        <v>0.8</v>
      </c>
      <c r="G39" s="341">
        <v>19</v>
      </c>
    </row>
    <row r="40" spans="1:7" ht="13.5" thickBot="1" x14ac:dyDescent="0.25">
      <c r="A40" s="338">
        <v>2330</v>
      </c>
      <c r="B40" s="339" t="s">
        <v>666</v>
      </c>
      <c r="C40" s="340">
        <v>1</v>
      </c>
      <c r="D40" s="341">
        <v>29</v>
      </c>
      <c r="E40" s="341">
        <v>0.5</v>
      </c>
      <c r="F40" s="341">
        <v>0.8</v>
      </c>
      <c r="G40" s="341">
        <v>17</v>
      </c>
    </row>
    <row r="41" spans="1:7" ht="13.5" thickBot="1" x14ac:dyDescent="0.25">
      <c r="A41" s="338">
        <v>2330</v>
      </c>
      <c r="B41" s="339" t="s">
        <v>667</v>
      </c>
      <c r="C41" s="340">
        <v>2</v>
      </c>
      <c r="D41" s="341">
        <v>15</v>
      </c>
      <c r="E41" s="341">
        <v>0.5</v>
      </c>
      <c r="F41" s="341">
        <v>0.8</v>
      </c>
      <c r="G41" s="341">
        <v>15</v>
      </c>
    </row>
    <row r="42" spans="1:7" ht="13.5" thickBot="1" x14ac:dyDescent="0.25">
      <c r="A42" s="338">
        <v>2330</v>
      </c>
      <c r="B42" s="339" t="s">
        <v>668</v>
      </c>
      <c r="C42" s="340">
        <v>1</v>
      </c>
      <c r="D42" s="341">
        <v>26.5</v>
      </c>
      <c r="E42" s="341">
        <v>0.5</v>
      </c>
      <c r="F42" s="341">
        <v>0.8</v>
      </c>
      <c r="G42" s="341">
        <v>9.1</v>
      </c>
    </row>
    <row r="43" spans="1:7" ht="13.5" thickBot="1" x14ac:dyDescent="0.25">
      <c r="A43" s="338">
        <v>2330</v>
      </c>
      <c r="B43" s="339" t="s">
        <v>669</v>
      </c>
      <c r="C43" s="340">
        <v>2</v>
      </c>
      <c r="D43" s="341">
        <v>13</v>
      </c>
      <c r="E43" s="341">
        <v>0.5</v>
      </c>
      <c r="F43" s="341">
        <v>0.8</v>
      </c>
      <c r="G43" s="341">
        <v>26</v>
      </c>
    </row>
    <row r="44" spans="1:7" ht="13.5" thickBot="1" x14ac:dyDescent="0.25">
      <c r="A44" s="338">
        <v>2330</v>
      </c>
      <c r="B44" s="339" t="s">
        <v>670</v>
      </c>
      <c r="C44" s="340">
        <v>1.5</v>
      </c>
      <c r="D44" s="341">
        <v>27</v>
      </c>
      <c r="E44" s="341">
        <v>0.5</v>
      </c>
      <c r="F44" s="341">
        <v>0.8</v>
      </c>
      <c r="G44" s="341">
        <v>4.3</v>
      </c>
    </row>
    <row r="45" spans="1:7" ht="13.5" thickBot="1" x14ac:dyDescent="0.25">
      <c r="A45" s="337">
        <v>4</v>
      </c>
      <c r="B45" s="433" t="s">
        <v>2630</v>
      </c>
      <c r="C45" s="434"/>
      <c r="D45" s="434"/>
      <c r="E45" s="434"/>
      <c r="F45" s="434"/>
      <c r="G45" s="435"/>
    </row>
    <row r="46" spans="1:7" ht="13.5" thickBot="1" x14ac:dyDescent="0.25">
      <c r="A46" s="338">
        <v>4010</v>
      </c>
      <c r="B46" s="339" t="s">
        <v>671</v>
      </c>
      <c r="C46" s="340">
        <v>1</v>
      </c>
      <c r="D46" s="341">
        <v>22</v>
      </c>
      <c r="E46" s="341">
        <v>0.7</v>
      </c>
      <c r="F46" s="341">
        <v>0.8</v>
      </c>
      <c r="G46" s="341">
        <v>17</v>
      </c>
    </row>
    <row r="47" spans="1:7" ht="13.5" thickBot="1" x14ac:dyDescent="0.25">
      <c r="A47" s="338">
        <v>4010</v>
      </c>
      <c r="B47" s="339" t="s">
        <v>672</v>
      </c>
      <c r="C47" s="340">
        <v>0.4</v>
      </c>
      <c r="D47" s="341">
        <v>30</v>
      </c>
      <c r="E47" s="341">
        <v>0.7</v>
      </c>
      <c r="F47" s="341">
        <v>0.8</v>
      </c>
      <c r="G47" s="341">
        <v>9.1</v>
      </c>
    </row>
    <row r="48" spans="1:7" ht="13.5" thickBot="1" x14ac:dyDescent="0.25">
      <c r="A48" s="338">
        <v>4010</v>
      </c>
      <c r="B48" s="339" t="s">
        <v>674</v>
      </c>
      <c r="C48" s="340">
        <v>1</v>
      </c>
      <c r="D48" s="341">
        <v>18</v>
      </c>
      <c r="E48" s="341">
        <v>0.5</v>
      </c>
      <c r="F48" s="341">
        <v>0.8</v>
      </c>
      <c r="G48" s="341">
        <v>9.1</v>
      </c>
    </row>
    <row r="49" spans="1:7" ht="13.5" thickBot="1" x14ac:dyDescent="0.25">
      <c r="A49" s="338">
        <v>4010</v>
      </c>
      <c r="B49" s="339" t="s">
        <v>675</v>
      </c>
      <c r="C49" s="340">
        <v>0.5</v>
      </c>
      <c r="D49" s="341">
        <v>24</v>
      </c>
      <c r="E49" s="341">
        <v>0.5</v>
      </c>
      <c r="F49" s="341">
        <v>0.8</v>
      </c>
      <c r="G49" s="341">
        <v>7</v>
      </c>
    </row>
    <row r="50" spans="1:7" ht="13.5" thickBot="1" x14ac:dyDescent="0.25">
      <c r="A50" s="338">
        <v>4030</v>
      </c>
      <c r="B50" s="339" t="s">
        <v>677</v>
      </c>
      <c r="C50" s="340">
        <v>0.5</v>
      </c>
      <c r="D50" s="341">
        <v>27</v>
      </c>
      <c r="E50" s="341">
        <v>0.7</v>
      </c>
      <c r="F50" s="341">
        <v>0.8</v>
      </c>
      <c r="G50" s="341">
        <v>20</v>
      </c>
    </row>
    <row r="51" spans="1:7" ht="13.5" thickBot="1" x14ac:dyDescent="0.25">
      <c r="A51" s="338">
        <v>4030</v>
      </c>
      <c r="B51" s="339" t="s">
        <v>672</v>
      </c>
      <c r="C51" s="340">
        <v>0.4</v>
      </c>
      <c r="D51" s="341">
        <v>30</v>
      </c>
      <c r="E51" s="341">
        <v>0.7</v>
      </c>
      <c r="F51" s="341">
        <v>0.8</v>
      </c>
      <c r="G51" s="341">
        <v>9.1</v>
      </c>
    </row>
    <row r="52" spans="1:7" ht="13.5" thickBot="1" x14ac:dyDescent="0.25">
      <c r="A52" s="338">
        <v>4030</v>
      </c>
      <c r="B52" s="339" t="s">
        <v>649</v>
      </c>
      <c r="C52" s="340">
        <v>1.5</v>
      </c>
      <c r="D52" s="341">
        <v>23</v>
      </c>
      <c r="E52" s="341">
        <v>0.7</v>
      </c>
      <c r="F52" s="341">
        <v>0.8</v>
      </c>
      <c r="G52" s="341">
        <v>19</v>
      </c>
    </row>
    <row r="53" spans="1:7" ht="13.5" thickBot="1" x14ac:dyDescent="0.25">
      <c r="A53" s="338">
        <v>4030</v>
      </c>
      <c r="B53" s="339" t="s">
        <v>650</v>
      </c>
      <c r="C53" s="340">
        <v>1.5</v>
      </c>
      <c r="D53" s="341">
        <v>23</v>
      </c>
      <c r="E53" s="341">
        <v>0.7</v>
      </c>
      <c r="F53" s="341">
        <v>0.8</v>
      </c>
      <c r="G53" s="341">
        <v>23</v>
      </c>
    </row>
    <row r="54" spans="1:7" ht="13.5" thickBot="1" x14ac:dyDescent="0.25">
      <c r="A54" s="338">
        <v>4030</v>
      </c>
      <c r="B54" s="339" t="s">
        <v>655</v>
      </c>
      <c r="C54" s="340">
        <v>1</v>
      </c>
      <c r="D54" s="341">
        <v>22.5</v>
      </c>
      <c r="E54" s="341">
        <v>0.7</v>
      </c>
      <c r="F54" s="341">
        <v>0.8</v>
      </c>
      <c r="G54" s="341">
        <v>4.3</v>
      </c>
    </row>
    <row r="55" spans="1:7" ht="13.5" thickBot="1" x14ac:dyDescent="0.25">
      <c r="A55" s="338">
        <v>4060</v>
      </c>
      <c r="B55" s="339" t="s">
        <v>679</v>
      </c>
      <c r="C55" s="340">
        <v>0.2</v>
      </c>
      <c r="D55" s="341">
        <v>22.5</v>
      </c>
      <c r="E55" s="341">
        <v>0.5</v>
      </c>
      <c r="F55" s="341">
        <v>0.8</v>
      </c>
      <c r="G55" s="341">
        <v>15</v>
      </c>
    </row>
    <row r="56" spans="1:7" ht="13.5" thickBot="1" x14ac:dyDescent="0.25">
      <c r="A56" s="338">
        <v>4060</v>
      </c>
      <c r="B56" s="339" t="s">
        <v>680</v>
      </c>
      <c r="C56" s="340">
        <v>0.6</v>
      </c>
      <c r="D56" s="341">
        <v>23.5</v>
      </c>
      <c r="E56" s="341">
        <v>0.5</v>
      </c>
      <c r="F56" s="341">
        <v>0.8</v>
      </c>
      <c r="G56" s="341">
        <v>15</v>
      </c>
    </row>
    <row r="57" spans="1:7" ht="13.5" thickBot="1" x14ac:dyDescent="0.25">
      <c r="A57" s="338">
        <v>4060</v>
      </c>
      <c r="B57" s="339" t="s">
        <v>682</v>
      </c>
      <c r="C57" s="340">
        <v>0.2</v>
      </c>
      <c r="D57" s="341">
        <v>22.5</v>
      </c>
      <c r="E57" s="341">
        <v>0.5</v>
      </c>
      <c r="F57" s="341">
        <v>0.8</v>
      </c>
      <c r="G57" s="341">
        <v>30</v>
      </c>
    </row>
    <row r="58" spans="1:7" ht="13.5" thickBot="1" x14ac:dyDescent="0.25">
      <c r="A58" s="338">
        <v>4060</v>
      </c>
      <c r="B58" s="339" t="s">
        <v>683</v>
      </c>
      <c r="C58" s="340">
        <v>1</v>
      </c>
      <c r="D58" s="341">
        <v>24</v>
      </c>
      <c r="E58" s="341">
        <v>0.5</v>
      </c>
      <c r="F58" s="341">
        <v>0.8</v>
      </c>
      <c r="G58" s="341">
        <v>23</v>
      </c>
    </row>
    <row r="59" spans="1:7" ht="13.5" thickBot="1" x14ac:dyDescent="0.25">
      <c r="A59" s="338">
        <v>4060</v>
      </c>
      <c r="B59" s="339" t="s">
        <v>684</v>
      </c>
      <c r="C59" s="340">
        <v>0.2</v>
      </c>
      <c r="D59" s="341">
        <v>23</v>
      </c>
      <c r="E59" s="341">
        <v>0.5</v>
      </c>
      <c r="F59" s="341">
        <v>0.8</v>
      </c>
      <c r="G59" s="341">
        <v>17</v>
      </c>
    </row>
    <row r="60" spans="1:7" ht="13.5" thickBot="1" x14ac:dyDescent="0.25">
      <c r="A60" s="338">
        <v>4060</v>
      </c>
      <c r="B60" s="339" t="s">
        <v>686</v>
      </c>
      <c r="C60" s="340">
        <v>0.5</v>
      </c>
      <c r="D60" s="341">
        <v>20</v>
      </c>
      <c r="E60" s="341">
        <v>0.5</v>
      </c>
      <c r="F60" s="341">
        <v>0.8</v>
      </c>
      <c r="G60" s="341">
        <v>30</v>
      </c>
    </row>
    <row r="61" spans="1:7" ht="13.5" thickBot="1" x14ac:dyDescent="0.25">
      <c r="A61" s="338">
        <v>4070</v>
      </c>
      <c r="B61" s="342" t="s">
        <v>2805</v>
      </c>
      <c r="C61" s="340">
        <v>1</v>
      </c>
      <c r="D61" s="341">
        <v>22</v>
      </c>
      <c r="E61" s="341">
        <v>0.7</v>
      </c>
      <c r="F61" s="341">
        <v>1.2</v>
      </c>
      <c r="G61" s="341">
        <v>24</v>
      </c>
    </row>
    <row r="62" spans="1:7" ht="13.5" thickBot="1" x14ac:dyDescent="0.25">
      <c r="A62" s="338">
        <v>4070</v>
      </c>
      <c r="B62" s="339" t="s">
        <v>688</v>
      </c>
      <c r="C62" s="340">
        <v>0.2</v>
      </c>
      <c r="D62" s="341">
        <v>23</v>
      </c>
      <c r="E62" s="341">
        <v>0.5</v>
      </c>
      <c r="F62" s="341">
        <v>0.8</v>
      </c>
      <c r="G62" s="341">
        <v>24</v>
      </c>
    </row>
    <row r="63" spans="1:7" ht="13.5" thickBot="1" x14ac:dyDescent="0.25">
      <c r="A63" s="337">
        <v>51</v>
      </c>
      <c r="B63" s="433" t="s">
        <v>2631</v>
      </c>
      <c r="C63" s="434"/>
      <c r="D63" s="434"/>
      <c r="E63" s="434"/>
      <c r="F63" s="434"/>
      <c r="G63" s="435"/>
    </row>
    <row r="64" spans="1:7" ht="13.5" thickBot="1" x14ac:dyDescent="0.25">
      <c r="A64" s="338">
        <v>5110</v>
      </c>
      <c r="B64" s="339" t="s">
        <v>690</v>
      </c>
      <c r="C64" s="340">
        <v>1.5</v>
      </c>
      <c r="D64" s="341">
        <v>20</v>
      </c>
      <c r="E64" s="341">
        <v>0.5</v>
      </c>
      <c r="F64" s="341">
        <v>0.8</v>
      </c>
      <c r="G64" s="341">
        <v>30</v>
      </c>
    </row>
    <row r="65" spans="1:7" ht="13.5" thickBot="1" x14ac:dyDescent="0.25">
      <c r="A65" s="338">
        <v>5110</v>
      </c>
      <c r="B65" s="339" t="s">
        <v>692</v>
      </c>
      <c r="C65" s="340">
        <v>2</v>
      </c>
      <c r="D65" s="341">
        <v>18</v>
      </c>
      <c r="E65" s="341">
        <v>0.7</v>
      </c>
      <c r="F65" s="341">
        <v>0.6</v>
      </c>
      <c r="G65" s="341">
        <v>30</v>
      </c>
    </row>
    <row r="66" spans="1:7" ht="13.5" thickBot="1" x14ac:dyDescent="0.25">
      <c r="A66" s="338">
        <v>5130</v>
      </c>
      <c r="B66" s="339" t="s">
        <v>693</v>
      </c>
      <c r="C66" s="340">
        <v>2</v>
      </c>
      <c r="D66" s="341">
        <v>18</v>
      </c>
      <c r="E66" s="341">
        <v>0.7</v>
      </c>
      <c r="F66" s="341">
        <v>0.8</v>
      </c>
      <c r="G66" s="341">
        <v>15</v>
      </c>
    </row>
    <row r="67" spans="1:7" ht="13.5" thickBot="1" x14ac:dyDescent="0.25">
      <c r="A67" s="338">
        <v>5130</v>
      </c>
      <c r="B67" s="339" t="s">
        <v>694</v>
      </c>
      <c r="C67" s="340">
        <v>1.5</v>
      </c>
      <c r="D67" s="341">
        <v>20</v>
      </c>
      <c r="E67" s="341">
        <v>0.7</v>
      </c>
      <c r="F67" s="341">
        <v>0.8</v>
      </c>
      <c r="G67" s="341">
        <v>19</v>
      </c>
    </row>
    <row r="68" spans="1:7" ht="13.5" thickBot="1" x14ac:dyDescent="0.25">
      <c r="A68" s="338">
        <v>5130</v>
      </c>
      <c r="B68" s="339" t="s">
        <v>652</v>
      </c>
      <c r="C68" s="340">
        <v>1</v>
      </c>
      <c r="D68" s="341">
        <v>23</v>
      </c>
      <c r="E68" s="341">
        <v>0.7</v>
      </c>
      <c r="F68" s="341">
        <v>0.8</v>
      </c>
      <c r="G68" s="341">
        <v>11</v>
      </c>
    </row>
    <row r="69" spans="1:7" ht="13.5" thickBot="1" x14ac:dyDescent="0.25">
      <c r="A69" s="338">
        <v>5130</v>
      </c>
      <c r="B69" s="339" t="s">
        <v>695</v>
      </c>
      <c r="C69" s="340">
        <v>0.4</v>
      </c>
      <c r="D69" s="341">
        <v>26</v>
      </c>
      <c r="E69" s="341">
        <v>0.7</v>
      </c>
      <c r="F69" s="341">
        <v>0.8</v>
      </c>
      <c r="G69" s="341">
        <v>9.1</v>
      </c>
    </row>
    <row r="70" spans="1:7" ht="13.5" thickBot="1" x14ac:dyDescent="0.25">
      <c r="A70" s="338">
        <v>5130</v>
      </c>
      <c r="B70" s="339" t="s">
        <v>696</v>
      </c>
      <c r="C70" s="340">
        <v>3</v>
      </c>
      <c r="D70" s="341">
        <v>18</v>
      </c>
      <c r="E70" s="341">
        <v>0.7</v>
      </c>
      <c r="F70" s="341">
        <v>0.8</v>
      </c>
      <c r="G70" s="341">
        <v>23</v>
      </c>
    </row>
    <row r="71" spans="1:7" ht="13.5" thickBot="1" x14ac:dyDescent="0.25">
      <c r="A71" s="338">
        <v>5130</v>
      </c>
      <c r="B71" s="339" t="s">
        <v>627</v>
      </c>
      <c r="C71" s="340">
        <v>1</v>
      </c>
      <c r="D71" s="341">
        <v>15</v>
      </c>
      <c r="E71" s="341">
        <v>0.5</v>
      </c>
      <c r="F71" s="341">
        <v>0.8</v>
      </c>
      <c r="G71" s="341">
        <v>9.1</v>
      </c>
    </row>
    <row r="72" spans="1:7" ht="13.5" thickBot="1" x14ac:dyDescent="0.25">
      <c r="A72" s="338">
        <v>5130</v>
      </c>
      <c r="B72" s="339" t="s">
        <v>697</v>
      </c>
      <c r="C72" s="340">
        <v>3</v>
      </c>
      <c r="D72" s="341">
        <v>19</v>
      </c>
      <c r="E72" s="341">
        <v>0.7</v>
      </c>
      <c r="F72" s="341">
        <v>0.8</v>
      </c>
      <c r="G72" s="341">
        <v>15</v>
      </c>
    </row>
    <row r="73" spans="1:7" ht="13.5" thickBot="1" x14ac:dyDescent="0.25">
      <c r="A73" s="338">
        <v>5130</v>
      </c>
      <c r="B73" s="339" t="s">
        <v>698</v>
      </c>
      <c r="C73" s="340">
        <v>0.5</v>
      </c>
      <c r="D73" s="341">
        <v>27</v>
      </c>
      <c r="E73" s="341">
        <v>0.7</v>
      </c>
      <c r="F73" s="341">
        <v>0.8</v>
      </c>
      <c r="G73" s="341">
        <v>17</v>
      </c>
    </row>
    <row r="74" spans="1:7" ht="13.5" thickBot="1" x14ac:dyDescent="0.25">
      <c r="A74" s="337">
        <v>61</v>
      </c>
      <c r="B74" s="433" t="s">
        <v>2632</v>
      </c>
      <c r="C74" s="434"/>
      <c r="D74" s="434"/>
      <c r="E74" s="434"/>
      <c r="F74" s="434"/>
      <c r="G74" s="435"/>
    </row>
    <row r="75" spans="1:7" ht="13.5" thickBot="1" x14ac:dyDescent="0.25">
      <c r="A75" s="338">
        <v>6110</v>
      </c>
      <c r="B75" s="339" t="s">
        <v>699</v>
      </c>
      <c r="C75" s="340">
        <v>2</v>
      </c>
      <c r="D75" s="341">
        <v>19</v>
      </c>
      <c r="E75" s="341">
        <v>0.5</v>
      </c>
      <c r="F75" s="341">
        <v>0.8</v>
      </c>
      <c r="G75" s="341">
        <v>26</v>
      </c>
    </row>
    <row r="76" spans="1:7" ht="13.5" thickBot="1" x14ac:dyDescent="0.25">
      <c r="A76" s="338">
        <v>6110</v>
      </c>
      <c r="B76" s="339" t="s">
        <v>700</v>
      </c>
      <c r="C76" s="340">
        <v>3</v>
      </c>
      <c r="D76" s="341">
        <v>19</v>
      </c>
      <c r="E76" s="341">
        <v>0.5</v>
      </c>
      <c r="F76" s="341">
        <v>0.8</v>
      </c>
      <c r="G76" s="341">
        <v>28</v>
      </c>
    </row>
    <row r="77" spans="1:7" ht="13.5" thickBot="1" x14ac:dyDescent="0.25">
      <c r="A77" s="338">
        <v>6110</v>
      </c>
      <c r="B77" s="339" t="s">
        <v>701</v>
      </c>
      <c r="C77" s="340">
        <v>1</v>
      </c>
      <c r="D77" s="341">
        <v>18</v>
      </c>
      <c r="E77" s="341">
        <v>0.5</v>
      </c>
      <c r="F77" s="341">
        <v>0.8</v>
      </c>
      <c r="G77" s="341">
        <v>26</v>
      </c>
    </row>
    <row r="78" spans="1:7" ht="13.5" thickBot="1" x14ac:dyDescent="0.25">
      <c r="A78" s="338">
        <v>6110</v>
      </c>
      <c r="B78" s="339" t="s">
        <v>702</v>
      </c>
      <c r="C78" s="340">
        <v>3</v>
      </c>
      <c r="D78" s="341">
        <v>15</v>
      </c>
      <c r="E78" s="341">
        <v>0.5</v>
      </c>
      <c r="F78" s="341">
        <v>0.8</v>
      </c>
      <c r="G78" s="341">
        <v>28</v>
      </c>
    </row>
    <row r="79" spans="1:7" ht="13.5" thickBot="1" x14ac:dyDescent="0.25">
      <c r="A79" s="338">
        <v>6110</v>
      </c>
      <c r="B79" s="339" t="s">
        <v>704</v>
      </c>
      <c r="C79" s="340">
        <v>2</v>
      </c>
      <c r="D79" s="341">
        <v>15</v>
      </c>
      <c r="E79" s="341">
        <v>0.5</v>
      </c>
      <c r="F79" s="341">
        <v>0.8</v>
      </c>
      <c r="G79" s="341">
        <v>28</v>
      </c>
    </row>
    <row r="80" spans="1:7" ht="13.5" thickBot="1" x14ac:dyDescent="0.25">
      <c r="A80" s="338">
        <v>6110</v>
      </c>
      <c r="B80" s="339" t="s">
        <v>706</v>
      </c>
      <c r="C80" s="340">
        <v>3</v>
      </c>
      <c r="D80" s="341">
        <v>16</v>
      </c>
      <c r="E80" s="341">
        <v>0.5</v>
      </c>
      <c r="F80" s="341">
        <v>0.8</v>
      </c>
      <c r="G80" s="341">
        <v>30</v>
      </c>
    </row>
    <row r="81" spans="1:7" ht="13.5" thickBot="1" x14ac:dyDescent="0.25">
      <c r="A81" s="338">
        <v>6110</v>
      </c>
      <c r="B81" s="339" t="s">
        <v>707</v>
      </c>
      <c r="C81" s="340">
        <v>2</v>
      </c>
      <c r="D81" s="341">
        <v>20</v>
      </c>
      <c r="E81" s="341">
        <v>0.5</v>
      </c>
      <c r="F81" s="341">
        <v>0.8</v>
      </c>
      <c r="G81" s="341">
        <v>28</v>
      </c>
    </row>
    <row r="82" spans="1:7" ht="13.5" thickBot="1" x14ac:dyDescent="0.25">
      <c r="A82" s="338">
        <v>6120</v>
      </c>
      <c r="B82" s="339" t="s">
        <v>664</v>
      </c>
      <c r="C82" s="340">
        <v>1.5</v>
      </c>
      <c r="D82" s="341">
        <v>15</v>
      </c>
      <c r="E82" s="341">
        <v>0.5</v>
      </c>
      <c r="F82" s="341">
        <v>0.8</v>
      </c>
      <c r="G82" s="341">
        <v>26</v>
      </c>
    </row>
    <row r="83" spans="1:7" ht="13.5" thickBot="1" x14ac:dyDescent="0.25">
      <c r="A83" s="338">
        <v>6120</v>
      </c>
      <c r="B83" s="339" t="s">
        <v>708</v>
      </c>
      <c r="C83" s="340">
        <v>1</v>
      </c>
      <c r="D83" s="341">
        <v>15</v>
      </c>
      <c r="E83" s="341">
        <v>0.5</v>
      </c>
      <c r="F83" s="341">
        <v>0.8</v>
      </c>
      <c r="G83" s="341">
        <v>19</v>
      </c>
    </row>
    <row r="84" spans="1:7" ht="13.5" thickBot="1" x14ac:dyDescent="0.25">
      <c r="A84" s="338">
        <v>6120</v>
      </c>
      <c r="B84" s="339" t="s">
        <v>709</v>
      </c>
      <c r="C84" s="340">
        <v>3</v>
      </c>
      <c r="D84" s="341">
        <v>10</v>
      </c>
      <c r="E84" s="341">
        <v>0.5</v>
      </c>
      <c r="F84" s="341">
        <v>0.8</v>
      </c>
      <c r="G84" s="341">
        <v>23</v>
      </c>
    </row>
    <row r="85" spans="1:7" ht="13.5" thickBot="1" x14ac:dyDescent="0.25">
      <c r="A85" s="338">
        <v>6120</v>
      </c>
      <c r="B85" s="339" t="s">
        <v>710</v>
      </c>
      <c r="C85" s="340">
        <v>3</v>
      </c>
      <c r="D85" s="341">
        <v>13.5</v>
      </c>
      <c r="E85" s="341">
        <v>0.5</v>
      </c>
      <c r="F85" s="341">
        <v>0.8</v>
      </c>
      <c r="G85" s="341">
        <v>26</v>
      </c>
    </row>
    <row r="86" spans="1:7" ht="13.5" thickBot="1" x14ac:dyDescent="0.25">
      <c r="A86" s="338">
        <v>6120</v>
      </c>
      <c r="B86" s="339" t="s">
        <v>669</v>
      </c>
      <c r="C86" s="340">
        <v>2</v>
      </c>
      <c r="D86" s="341">
        <v>13</v>
      </c>
      <c r="E86" s="341">
        <v>0.5</v>
      </c>
      <c r="F86" s="341">
        <v>0.8</v>
      </c>
      <c r="G86" s="341">
        <v>26</v>
      </c>
    </row>
    <row r="87" spans="1:7" ht="13.5" thickBot="1" x14ac:dyDescent="0.25">
      <c r="A87" s="338">
        <v>6120</v>
      </c>
      <c r="B87" s="339" t="s">
        <v>2806</v>
      </c>
      <c r="C87" s="340">
        <v>2</v>
      </c>
      <c r="D87" s="341">
        <v>16</v>
      </c>
      <c r="E87" s="341">
        <v>0.5</v>
      </c>
      <c r="F87" s="341">
        <v>0.8</v>
      </c>
      <c r="G87" s="341">
        <v>19</v>
      </c>
    </row>
    <row r="88" spans="1:7" ht="13.5" thickBot="1" x14ac:dyDescent="0.25">
      <c r="A88" s="337">
        <v>62</v>
      </c>
      <c r="B88" s="433" t="s">
        <v>2633</v>
      </c>
      <c r="C88" s="434"/>
      <c r="D88" s="434"/>
      <c r="E88" s="434"/>
      <c r="F88" s="434"/>
      <c r="G88" s="435"/>
    </row>
    <row r="89" spans="1:7" ht="13.5" thickBot="1" x14ac:dyDescent="0.25">
      <c r="A89" s="338">
        <v>6212</v>
      </c>
      <c r="B89" s="339" t="s">
        <v>712</v>
      </c>
      <c r="C89" s="340">
        <v>5</v>
      </c>
      <c r="D89" s="341">
        <v>10</v>
      </c>
      <c r="E89" s="341">
        <v>1.1000000000000001</v>
      </c>
      <c r="F89" s="341">
        <v>0.8</v>
      </c>
      <c r="G89" s="341">
        <v>33</v>
      </c>
    </row>
    <row r="90" spans="1:7" ht="13.5" thickBot="1" x14ac:dyDescent="0.25">
      <c r="A90" s="338">
        <v>6212</v>
      </c>
      <c r="B90" s="339" t="s">
        <v>713</v>
      </c>
      <c r="C90" s="340">
        <v>4</v>
      </c>
      <c r="D90" s="341">
        <v>10</v>
      </c>
      <c r="E90" s="341">
        <v>1.1000000000000001</v>
      </c>
      <c r="F90" s="341">
        <v>0.8</v>
      </c>
      <c r="G90" s="341">
        <v>28</v>
      </c>
    </row>
    <row r="91" spans="1:7" ht="13.5" thickBot="1" x14ac:dyDescent="0.25">
      <c r="A91" s="338">
        <v>6212</v>
      </c>
      <c r="B91" s="339" t="s">
        <v>714</v>
      </c>
      <c r="C91" s="340">
        <v>4</v>
      </c>
      <c r="D91" s="341">
        <v>10</v>
      </c>
      <c r="E91" s="341">
        <v>1.1000000000000001</v>
      </c>
      <c r="F91" s="341">
        <v>0.8</v>
      </c>
      <c r="G91" s="341">
        <v>40</v>
      </c>
    </row>
    <row r="92" spans="1:7" ht="13.5" thickBot="1" x14ac:dyDescent="0.25">
      <c r="A92" s="338">
        <v>6212</v>
      </c>
      <c r="B92" s="339" t="s">
        <v>715</v>
      </c>
      <c r="C92" s="340">
        <v>3</v>
      </c>
      <c r="D92" s="341">
        <v>20</v>
      </c>
      <c r="E92" s="341">
        <v>0.5</v>
      </c>
      <c r="F92" s="341">
        <v>0.8</v>
      </c>
      <c r="G92" s="341">
        <v>30</v>
      </c>
    </row>
    <row r="93" spans="1:7" ht="13.5" thickBot="1" x14ac:dyDescent="0.25">
      <c r="A93" s="338">
        <v>6212</v>
      </c>
      <c r="B93" s="339" t="s">
        <v>716</v>
      </c>
      <c r="C93" s="340">
        <v>3</v>
      </c>
      <c r="D93" s="341">
        <v>14</v>
      </c>
      <c r="E93" s="341">
        <v>1.1000000000000001</v>
      </c>
      <c r="F93" s="341">
        <v>0.8</v>
      </c>
      <c r="G93" s="341">
        <v>33</v>
      </c>
    </row>
    <row r="94" spans="1:7" ht="13.5" thickBot="1" x14ac:dyDescent="0.25">
      <c r="A94" s="338">
        <v>6212</v>
      </c>
      <c r="B94" s="339" t="s">
        <v>717</v>
      </c>
      <c r="C94" s="340">
        <v>3</v>
      </c>
      <c r="D94" s="341">
        <v>17</v>
      </c>
      <c r="E94" s="341">
        <v>1.1000000000000001</v>
      </c>
      <c r="F94" s="341">
        <v>0.8</v>
      </c>
      <c r="G94" s="341">
        <v>28</v>
      </c>
    </row>
    <row r="95" spans="1:7" ht="13.5" thickBot="1" x14ac:dyDescent="0.25">
      <c r="A95" s="338">
        <v>6213</v>
      </c>
      <c r="B95" s="339" t="s">
        <v>718</v>
      </c>
      <c r="C95" s="340">
        <v>5</v>
      </c>
      <c r="D95" s="341">
        <v>17</v>
      </c>
      <c r="E95" s="341">
        <v>0.5</v>
      </c>
      <c r="F95" s="341">
        <v>0.8</v>
      </c>
      <c r="G95" s="341">
        <v>30</v>
      </c>
    </row>
    <row r="96" spans="1:7" ht="13.5" thickBot="1" x14ac:dyDescent="0.25">
      <c r="A96" s="338">
        <v>6213</v>
      </c>
      <c r="B96" s="339" t="s">
        <v>719</v>
      </c>
      <c r="C96" s="340">
        <v>3</v>
      </c>
      <c r="D96" s="341">
        <v>20</v>
      </c>
      <c r="E96" s="341">
        <v>0.5</v>
      </c>
      <c r="F96" s="341">
        <v>0.8</v>
      </c>
      <c r="G96" s="341">
        <v>30</v>
      </c>
    </row>
    <row r="97" spans="1:7" ht="13.5" thickBot="1" x14ac:dyDescent="0.25">
      <c r="A97" s="338">
        <v>6213</v>
      </c>
      <c r="B97" s="339" t="s">
        <v>720</v>
      </c>
      <c r="C97" s="340">
        <v>3</v>
      </c>
      <c r="D97" s="341">
        <v>20</v>
      </c>
      <c r="E97" s="341">
        <v>0.5</v>
      </c>
      <c r="F97" s="341">
        <v>0.8</v>
      </c>
      <c r="G97" s="341">
        <v>30</v>
      </c>
    </row>
    <row r="98" spans="1:7" ht="13.5" thickBot="1" x14ac:dyDescent="0.25">
      <c r="A98" s="338">
        <v>6213</v>
      </c>
      <c r="B98" s="339" t="s">
        <v>721</v>
      </c>
      <c r="C98" s="340">
        <v>3</v>
      </c>
      <c r="D98" s="341">
        <v>20</v>
      </c>
      <c r="E98" s="341">
        <v>0.5</v>
      </c>
      <c r="F98" s="341">
        <v>0.8</v>
      </c>
      <c r="G98" s="341">
        <v>30</v>
      </c>
    </row>
    <row r="99" spans="1:7" ht="13.5" thickBot="1" x14ac:dyDescent="0.25">
      <c r="A99" s="338">
        <v>6213</v>
      </c>
      <c r="B99" s="339" t="s">
        <v>722</v>
      </c>
      <c r="C99" s="340">
        <v>0.5</v>
      </c>
      <c r="D99" s="341">
        <v>24</v>
      </c>
      <c r="E99" s="341">
        <v>0.5</v>
      </c>
      <c r="F99" s="341">
        <v>0.8</v>
      </c>
      <c r="G99" s="341">
        <v>30</v>
      </c>
    </row>
    <row r="100" spans="1:7" ht="13.5" thickBot="1" x14ac:dyDescent="0.25">
      <c r="A100" s="338">
        <v>6213</v>
      </c>
      <c r="B100" s="339" t="s">
        <v>723</v>
      </c>
      <c r="C100" s="340">
        <v>5</v>
      </c>
      <c r="D100" s="341">
        <v>16</v>
      </c>
      <c r="E100" s="341">
        <v>0.5</v>
      </c>
      <c r="F100" s="341">
        <v>0.8</v>
      </c>
      <c r="G100" s="341">
        <v>30</v>
      </c>
    </row>
    <row r="101" spans="1:7" ht="13.5" thickBot="1" x14ac:dyDescent="0.25">
      <c r="A101" s="338">
        <v>6214</v>
      </c>
      <c r="B101" s="339" t="s">
        <v>725</v>
      </c>
      <c r="C101" s="340">
        <v>4</v>
      </c>
      <c r="D101" s="341">
        <v>10</v>
      </c>
      <c r="E101" s="341">
        <v>0.5</v>
      </c>
      <c r="F101" s="341">
        <v>0.8</v>
      </c>
      <c r="G101" s="341">
        <v>24</v>
      </c>
    </row>
    <row r="102" spans="1:7" ht="13.5" thickBot="1" x14ac:dyDescent="0.25">
      <c r="A102" s="338">
        <v>6214</v>
      </c>
      <c r="B102" s="339" t="s">
        <v>727</v>
      </c>
      <c r="C102" s="340">
        <v>2</v>
      </c>
      <c r="D102" s="341">
        <v>15</v>
      </c>
      <c r="E102" s="341">
        <v>0.5</v>
      </c>
      <c r="F102" s="341">
        <v>0.8</v>
      </c>
      <c r="G102" s="341">
        <v>23</v>
      </c>
    </row>
    <row r="103" spans="1:7" ht="13.5" thickBot="1" x14ac:dyDescent="0.25">
      <c r="A103" s="338">
        <v>6214</v>
      </c>
      <c r="B103" s="339" t="s">
        <v>728</v>
      </c>
      <c r="C103" s="340">
        <v>3</v>
      </c>
      <c r="D103" s="341">
        <v>15</v>
      </c>
      <c r="E103" s="341">
        <v>0.5</v>
      </c>
      <c r="F103" s="341">
        <v>0.8</v>
      </c>
      <c r="G103" s="341">
        <v>23</v>
      </c>
    </row>
    <row r="104" spans="1:7" ht="13.5" thickBot="1" x14ac:dyDescent="0.25">
      <c r="A104" s="338">
        <v>6230</v>
      </c>
      <c r="B104" s="339" t="s">
        <v>729</v>
      </c>
      <c r="C104" s="340">
        <v>0.4</v>
      </c>
      <c r="D104" s="341">
        <v>29</v>
      </c>
      <c r="E104" s="341">
        <v>0.7</v>
      </c>
      <c r="F104" s="341">
        <v>0.8</v>
      </c>
      <c r="G104" s="341">
        <v>28</v>
      </c>
    </row>
    <row r="105" spans="1:7" ht="13.5" thickBot="1" x14ac:dyDescent="0.25">
      <c r="A105" s="338">
        <v>6230</v>
      </c>
      <c r="B105" s="339" t="s">
        <v>730</v>
      </c>
      <c r="C105" s="340">
        <v>1</v>
      </c>
      <c r="D105" s="341">
        <v>22.5</v>
      </c>
      <c r="E105" s="341">
        <v>0.7</v>
      </c>
      <c r="F105" s="341">
        <v>0.8</v>
      </c>
      <c r="G105" s="341">
        <v>9.1</v>
      </c>
    </row>
    <row r="106" spans="1:7" ht="13.5" thickBot="1" x14ac:dyDescent="0.25">
      <c r="A106" s="338">
        <v>6230</v>
      </c>
      <c r="B106" s="339" t="s">
        <v>731</v>
      </c>
      <c r="C106" s="340">
        <v>0.6</v>
      </c>
      <c r="D106" s="341">
        <v>23</v>
      </c>
      <c r="E106" s="341">
        <v>0.7</v>
      </c>
      <c r="F106" s="341">
        <v>0.8</v>
      </c>
      <c r="G106" s="341">
        <v>11</v>
      </c>
    </row>
    <row r="107" spans="1:7" ht="13.5" thickBot="1" x14ac:dyDescent="0.25">
      <c r="A107" s="338">
        <v>6230</v>
      </c>
      <c r="B107" s="339" t="s">
        <v>732</v>
      </c>
      <c r="C107" s="340">
        <v>1</v>
      </c>
      <c r="D107" s="341">
        <v>23</v>
      </c>
      <c r="E107" s="341">
        <v>0.7</v>
      </c>
      <c r="F107" s="341">
        <v>0.8</v>
      </c>
      <c r="G107" s="341">
        <v>17</v>
      </c>
    </row>
    <row r="108" spans="1:7" ht="13.5" thickBot="1" x14ac:dyDescent="0.25">
      <c r="A108" s="338">
        <v>6230</v>
      </c>
      <c r="B108" s="339" t="s">
        <v>695</v>
      </c>
      <c r="C108" s="340">
        <v>0.4</v>
      </c>
      <c r="D108" s="341">
        <v>26</v>
      </c>
      <c r="E108" s="341">
        <v>0.7</v>
      </c>
      <c r="F108" s="341">
        <v>0.8</v>
      </c>
      <c r="G108" s="341">
        <v>9.1</v>
      </c>
    </row>
    <row r="109" spans="1:7" ht="13.5" thickBot="1" x14ac:dyDescent="0.25">
      <c r="A109" s="338">
        <v>6230</v>
      </c>
      <c r="B109" s="339" t="s">
        <v>734</v>
      </c>
      <c r="C109" s="340">
        <v>0.4</v>
      </c>
      <c r="D109" s="341">
        <v>22</v>
      </c>
      <c r="E109" s="341">
        <v>0.7</v>
      </c>
      <c r="F109" s="341">
        <v>0.8</v>
      </c>
      <c r="G109" s="341">
        <v>11</v>
      </c>
    </row>
    <row r="110" spans="1:7" ht="13.5" thickBot="1" x14ac:dyDescent="0.25">
      <c r="A110" s="338">
        <v>6230</v>
      </c>
      <c r="B110" s="339" t="s">
        <v>627</v>
      </c>
      <c r="C110" s="340">
        <v>1</v>
      </c>
      <c r="D110" s="341">
        <v>15</v>
      </c>
      <c r="E110" s="341">
        <v>0.5</v>
      </c>
      <c r="F110" s="341">
        <v>0.8</v>
      </c>
      <c r="G110" s="341">
        <v>9.1</v>
      </c>
    </row>
    <row r="111" spans="1:7" ht="13.5" thickBot="1" x14ac:dyDescent="0.25">
      <c r="A111" s="338">
        <v>6230</v>
      </c>
      <c r="B111" s="339" t="s">
        <v>735</v>
      </c>
      <c r="C111" s="340">
        <v>0.5</v>
      </c>
      <c r="D111" s="341">
        <v>28</v>
      </c>
      <c r="E111" s="341">
        <v>0.7</v>
      </c>
      <c r="F111" s="341">
        <v>0.8</v>
      </c>
      <c r="G111" s="341">
        <v>23</v>
      </c>
    </row>
    <row r="112" spans="1:7" ht="13.5" thickBot="1" x14ac:dyDescent="0.25">
      <c r="A112" s="338">
        <v>6230</v>
      </c>
      <c r="B112" s="339" t="s">
        <v>736</v>
      </c>
      <c r="C112" s="340">
        <v>0.5</v>
      </c>
      <c r="D112" s="341">
        <v>27</v>
      </c>
      <c r="E112" s="341">
        <v>0.7</v>
      </c>
      <c r="F112" s="341">
        <v>0.8</v>
      </c>
      <c r="G112" s="341">
        <v>17</v>
      </c>
    </row>
    <row r="113" spans="1:7" ht="13.5" thickBot="1" x14ac:dyDescent="0.25">
      <c r="A113" s="338">
        <v>6240</v>
      </c>
      <c r="B113" s="339" t="s">
        <v>737</v>
      </c>
      <c r="C113" s="340">
        <v>3</v>
      </c>
      <c r="D113" s="341">
        <v>15</v>
      </c>
      <c r="E113" s="341">
        <v>1.1000000000000001</v>
      </c>
      <c r="F113" s="341">
        <v>0.8</v>
      </c>
      <c r="G113" s="341">
        <v>28</v>
      </c>
    </row>
    <row r="114" spans="1:7" ht="13.5" thickBot="1" x14ac:dyDescent="0.25">
      <c r="A114" s="338">
        <v>6240</v>
      </c>
      <c r="B114" s="339" t="s">
        <v>738</v>
      </c>
      <c r="C114" s="340">
        <v>5</v>
      </c>
      <c r="D114" s="341">
        <v>10</v>
      </c>
      <c r="E114" s="341">
        <v>1.1000000000000001</v>
      </c>
      <c r="F114" s="341">
        <v>0.8</v>
      </c>
      <c r="G114" s="341">
        <v>24</v>
      </c>
    </row>
    <row r="115" spans="1:7" ht="13.5" thickBot="1" x14ac:dyDescent="0.25">
      <c r="A115" s="338">
        <v>6240</v>
      </c>
      <c r="B115" s="339" t="s">
        <v>739</v>
      </c>
      <c r="C115" s="340">
        <v>3</v>
      </c>
      <c r="D115" s="341">
        <v>10</v>
      </c>
      <c r="E115" s="341">
        <v>1.1000000000000001</v>
      </c>
      <c r="F115" s="341">
        <v>0.8</v>
      </c>
      <c r="G115" s="341">
        <v>26</v>
      </c>
    </row>
    <row r="116" spans="1:7" ht="13.5" thickBot="1" x14ac:dyDescent="0.25">
      <c r="A116" s="338">
        <v>6240</v>
      </c>
      <c r="B116" s="339" t="s">
        <v>740</v>
      </c>
      <c r="C116" s="340">
        <v>5</v>
      </c>
      <c r="D116" s="341">
        <v>10</v>
      </c>
      <c r="E116" s="341">
        <v>1.1000000000000001</v>
      </c>
      <c r="F116" s="341">
        <v>0.8</v>
      </c>
      <c r="G116" s="341">
        <v>28</v>
      </c>
    </row>
    <row r="117" spans="1:7" ht="13.5" thickBot="1" x14ac:dyDescent="0.25">
      <c r="A117" s="338">
        <v>6240</v>
      </c>
      <c r="B117" s="339" t="s">
        <v>741</v>
      </c>
      <c r="C117" s="340">
        <v>5</v>
      </c>
      <c r="D117" s="341">
        <v>10</v>
      </c>
      <c r="E117" s="341">
        <v>1.1000000000000001</v>
      </c>
      <c r="F117" s="341">
        <v>0.8</v>
      </c>
      <c r="G117" s="341">
        <v>35</v>
      </c>
    </row>
    <row r="118" spans="1:7" ht="13.5" thickBot="1" x14ac:dyDescent="0.25">
      <c r="A118" s="338">
        <v>6240</v>
      </c>
      <c r="B118" s="339" t="s">
        <v>743</v>
      </c>
      <c r="C118" s="340">
        <v>4</v>
      </c>
      <c r="D118" s="341">
        <v>12</v>
      </c>
      <c r="E118" s="341">
        <v>1.1000000000000001</v>
      </c>
      <c r="F118" s="341">
        <v>0.8</v>
      </c>
      <c r="G118" s="341">
        <v>29</v>
      </c>
    </row>
    <row r="119" spans="1:7" ht="13.5" thickBot="1" x14ac:dyDescent="0.25">
      <c r="A119" s="338">
        <v>6240</v>
      </c>
      <c r="B119" s="339" t="s">
        <v>744</v>
      </c>
      <c r="C119" s="340">
        <v>3</v>
      </c>
      <c r="D119" s="341">
        <v>20</v>
      </c>
      <c r="E119" s="341">
        <v>1.1000000000000001</v>
      </c>
      <c r="F119" s="341">
        <v>0.8</v>
      </c>
      <c r="G119" s="341">
        <v>21</v>
      </c>
    </row>
    <row r="120" spans="1:7" ht="13.5" thickBot="1" x14ac:dyDescent="0.25">
      <c r="A120" s="337">
        <v>64</v>
      </c>
      <c r="B120" s="433" t="s">
        <v>2634</v>
      </c>
      <c r="C120" s="434"/>
      <c r="D120" s="434"/>
      <c r="E120" s="434"/>
      <c r="F120" s="434"/>
      <c r="G120" s="435"/>
    </row>
    <row r="121" spans="1:7" ht="13.5" thickBot="1" x14ac:dyDescent="0.25">
      <c r="A121" s="338">
        <v>6410</v>
      </c>
      <c r="B121" s="339" t="s">
        <v>745</v>
      </c>
      <c r="C121" s="340">
        <v>2</v>
      </c>
      <c r="D121" s="341">
        <v>14</v>
      </c>
      <c r="E121" s="341">
        <v>0.6</v>
      </c>
      <c r="F121" s="341">
        <v>0.8</v>
      </c>
      <c r="G121" s="341">
        <v>23</v>
      </c>
    </row>
    <row r="122" spans="1:7" ht="13.5" thickBot="1" x14ac:dyDescent="0.25">
      <c r="A122" s="338">
        <v>6410</v>
      </c>
      <c r="B122" s="339" t="s">
        <v>746</v>
      </c>
      <c r="C122" s="340">
        <v>3</v>
      </c>
      <c r="D122" s="341">
        <v>12</v>
      </c>
      <c r="E122" s="341">
        <v>0.6</v>
      </c>
      <c r="F122" s="341">
        <v>0.8</v>
      </c>
      <c r="G122" s="341">
        <v>28</v>
      </c>
    </row>
    <row r="123" spans="1:7" ht="13.5" thickBot="1" x14ac:dyDescent="0.25">
      <c r="A123" s="338">
        <v>6410</v>
      </c>
      <c r="B123" s="339" t="s">
        <v>747</v>
      </c>
      <c r="C123" s="340">
        <v>1</v>
      </c>
      <c r="D123" s="341">
        <v>17</v>
      </c>
      <c r="E123" s="341">
        <v>0.6</v>
      </c>
      <c r="F123" s="341">
        <v>0.8</v>
      </c>
      <c r="G123" s="341">
        <v>28</v>
      </c>
    </row>
    <row r="124" spans="1:7" ht="13.5" thickBot="1" x14ac:dyDescent="0.25">
      <c r="A124" s="338">
        <v>6410</v>
      </c>
      <c r="B124" s="339" t="s">
        <v>748</v>
      </c>
      <c r="C124" s="340">
        <v>2</v>
      </c>
      <c r="D124" s="341">
        <v>17</v>
      </c>
      <c r="E124" s="341">
        <v>0.6</v>
      </c>
      <c r="F124" s="341">
        <v>0.8</v>
      </c>
      <c r="G124" s="341">
        <v>26</v>
      </c>
    </row>
    <row r="125" spans="1:7" ht="13.5" thickBot="1" x14ac:dyDescent="0.25">
      <c r="A125" s="338">
        <v>6410</v>
      </c>
      <c r="B125" s="339" t="s">
        <v>749</v>
      </c>
      <c r="C125" s="340">
        <v>1</v>
      </c>
      <c r="D125" s="341">
        <v>15</v>
      </c>
      <c r="E125" s="341">
        <v>0.6</v>
      </c>
      <c r="F125" s="341">
        <v>0.8</v>
      </c>
      <c r="G125" s="341">
        <v>17</v>
      </c>
    </row>
    <row r="126" spans="1:7" ht="13.5" thickBot="1" x14ac:dyDescent="0.25">
      <c r="A126" s="338">
        <v>6410</v>
      </c>
      <c r="B126" s="339" t="s">
        <v>750</v>
      </c>
      <c r="C126" s="340">
        <v>3</v>
      </c>
      <c r="D126" s="341">
        <v>15</v>
      </c>
      <c r="E126" s="341">
        <v>0.6</v>
      </c>
      <c r="F126" s="341">
        <v>0.8</v>
      </c>
      <c r="G126" s="341">
        <v>21</v>
      </c>
    </row>
    <row r="127" spans="1:7" ht="13.5" thickBot="1" x14ac:dyDescent="0.25">
      <c r="A127" s="338">
        <v>6410</v>
      </c>
      <c r="B127" s="339" t="s">
        <v>752</v>
      </c>
      <c r="C127" s="340">
        <v>3</v>
      </c>
      <c r="D127" s="341">
        <v>12</v>
      </c>
      <c r="E127" s="341">
        <v>0.6</v>
      </c>
      <c r="F127" s="341">
        <v>0.8</v>
      </c>
      <c r="G127" s="341">
        <v>23</v>
      </c>
    </row>
    <row r="128" spans="1:7" ht="13.5" thickBot="1" x14ac:dyDescent="0.25">
      <c r="A128" s="338">
        <v>6410</v>
      </c>
      <c r="B128" s="339" t="s">
        <v>753</v>
      </c>
      <c r="C128" s="340">
        <v>3</v>
      </c>
      <c r="D128" s="341">
        <v>10</v>
      </c>
      <c r="E128" s="341">
        <v>0.6</v>
      </c>
      <c r="F128" s="341">
        <v>0.8</v>
      </c>
      <c r="G128" s="341">
        <v>28</v>
      </c>
    </row>
    <row r="129" spans="1:7" ht="13.5" thickBot="1" x14ac:dyDescent="0.25">
      <c r="A129" s="338">
        <v>6410</v>
      </c>
      <c r="B129" s="339" t="s">
        <v>755</v>
      </c>
      <c r="C129" s="340">
        <v>2</v>
      </c>
      <c r="D129" s="341">
        <v>17</v>
      </c>
      <c r="E129" s="341">
        <v>0.6</v>
      </c>
      <c r="F129" s="341">
        <v>0.8</v>
      </c>
      <c r="G129" s="341">
        <v>26</v>
      </c>
    </row>
    <row r="130" spans="1:7" ht="13.5" thickBot="1" x14ac:dyDescent="0.25">
      <c r="A130" s="338">
        <v>6410</v>
      </c>
      <c r="B130" s="339" t="s">
        <v>756</v>
      </c>
      <c r="C130" s="340">
        <v>1</v>
      </c>
      <c r="D130" s="341">
        <v>15</v>
      </c>
      <c r="E130" s="341">
        <v>0.6</v>
      </c>
      <c r="F130" s="341">
        <v>0.8</v>
      </c>
      <c r="G130" s="341">
        <v>17</v>
      </c>
    </row>
    <row r="131" spans="1:7" ht="13.5" thickBot="1" x14ac:dyDescent="0.25">
      <c r="A131" s="338">
        <v>6431</v>
      </c>
      <c r="B131" s="339" t="s">
        <v>757</v>
      </c>
      <c r="C131" s="340">
        <v>5</v>
      </c>
      <c r="D131" s="341">
        <v>12</v>
      </c>
      <c r="E131" s="341">
        <v>0.5</v>
      </c>
      <c r="F131" s="341">
        <v>0.8</v>
      </c>
      <c r="G131" s="341">
        <v>23</v>
      </c>
    </row>
    <row r="132" spans="1:7" ht="13.5" thickBot="1" x14ac:dyDescent="0.25">
      <c r="A132" s="338">
        <v>6431</v>
      </c>
      <c r="B132" s="339" t="s">
        <v>758</v>
      </c>
      <c r="C132" s="340">
        <v>5</v>
      </c>
      <c r="D132" s="341">
        <v>10</v>
      </c>
      <c r="E132" s="341">
        <v>0.5</v>
      </c>
      <c r="F132" s="341">
        <v>0.8</v>
      </c>
      <c r="G132" s="341">
        <v>28</v>
      </c>
    </row>
    <row r="133" spans="1:7" ht="13.5" thickBot="1" x14ac:dyDescent="0.25">
      <c r="A133" s="338">
        <v>6431</v>
      </c>
      <c r="B133" s="339" t="s">
        <v>759</v>
      </c>
      <c r="C133" s="340">
        <v>5</v>
      </c>
      <c r="D133" s="341">
        <v>12</v>
      </c>
      <c r="E133" s="341">
        <v>0.5</v>
      </c>
      <c r="F133" s="341">
        <v>0.8</v>
      </c>
      <c r="G133" s="341">
        <v>23</v>
      </c>
    </row>
    <row r="134" spans="1:7" ht="13.5" thickBot="1" x14ac:dyDescent="0.25">
      <c r="A134" s="338">
        <v>6431</v>
      </c>
      <c r="B134" s="339" t="s">
        <v>760</v>
      </c>
      <c r="C134" s="340">
        <v>5</v>
      </c>
      <c r="D134" s="341">
        <v>11</v>
      </c>
      <c r="E134" s="341">
        <v>0.5</v>
      </c>
      <c r="F134" s="341">
        <v>0.8</v>
      </c>
      <c r="G134" s="341">
        <v>23</v>
      </c>
    </row>
    <row r="135" spans="1:7" ht="13.5" thickBot="1" x14ac:dyDescent="0.25">
      <c r="A135" s="338">
        <v>6431</v>
      </c>
      <c r="B135" s="339" t="s">
        <v>761</v>
      </c>
      <c r="C135" s="340">
        <v>5</v>
      </c>
      <c r="D135" s="341">
        <v>11</v>
      </c>
      <c r="E135" s="341">
        <v>0.5</v>
      </c>
      <c r="F135" s="341">
        <v>0.8</v>
      </c>
      <c r="G135" s="341">
        <v>26</v>
      </c>
    </row>
    <row r="136" spans="1:7" ht="13.5" thickBot="1" x14ac:dyDescent="0.25">
      <c r="A136" s="338">
        <v>6431</v>
      </c>
      <c r="B136" s="339" t="s">
        <v>762</v>
      </c>
      <c r="C136" s="340">
        <v>5</v>
      </c>
      <c r="D136" s="341">
        <v>11</v>
      </c>
      <c r="E136" s="341">
        <v>0.5</v>
      </c>
      <c r="F136" s="341">
        <v>0.8</v>
      </c>
      <c r="G136" s="341">
        <v>21</v>
      </c>
    </row>
    <row r="137" spans="1:7" ht="13.5" thickBot="1" x14ac:dyDescent="0.25">
      <c r="A137" s="338">
        <v>6431</v>
      </c>
      <c r="B137" s="339" t="s">
        <v>763</v>
      </c>
      <c r="C137" s="340">
        <v>5</v>
      </c>
      <c r="D137" s="341">
        <v>11</v>
      </c>
      <c r="E137" s="341">
        <v>0.5</v>
      </c>
      <c r="F137" s="341">
        <v>0.8</v>
      </c>
      <c r="G137" s="341">
        <v>28</v>
      </c>
    </row>
    <row r="138" spans="1:7" ht="13.5" thickBot="1" x14ac:dyDescent="0.25">
      <c r="A138" s="338">
        <v>6431</v>
      </c>
      <c r="B138" s="339" t="s">
        <v>764</v>
      </c>
      <c r="C138" s="340">
        <v>5</v>
      </c>
      <c r="D138" s="341">
        <v>10</v>
      </c>
      <c r="E138" s="341">
        <v>0.5</v>
      </c>
      <c r="F138" s="341">
        <v>0.8</v>
      </c>
      <c r="G138" s="341">
        <v>23</v>
      </c>
    </row>
    <row r="139" spans="1:7" ht="13.5" thickBot="1" x14ac:dyDescent="0.25">
      <c r="A139" s="338">
        <v>6431</v>
      </c>
      <c r="B139" s="339" t="s">
        <v>765</v>
      </c>
      <c r="C139" s="340">
        <v>5</v>
      </c>
      <c r="D139" s="341">
        <v>11</v>
      </c>
      <c r="E139" s="341">
        <v>0.5</v>
      </c>
      <c r="F139" s="341">
        <v>0.8</v>
      </c>
      <c r="G139" s="341">
        <v>17</v>
      </c>
    </row>
    <row r="140" spans="1:7" ht="13.5" thickBot="1" x14ac:dyDescent="0.25">
      <c r="A140" s="338">
        <v>6431</v>
      </c>
      <c r="B140" s="339" t="s">
        <v>766</v>
      </c>
      <c r="C140" s="340">
        <v>5</v>
      </c>
      <c r="D140" s="341">
        <v>12</v>
      </c>
      <c r="E140" s="341">
        <v>0.5</v>
      </c>
      <c r="F140" s="341">
        <v>0.8</v>
      </c>
      <c r="G140" s="341">
        <v>26</v>
      </c>
    </row>
    <row r="141" spans="1:7" ht="13.5" thickBot="1" x14ac:dyDescent="0.25">
      <c r="A141" s="338">
        <v>6431</v>
      </c>
      <c r="B141" s="339" t="s">
        <v>767</v>
      </c>
      <c r="C141" s="340">
        <v>5</v>
      </c>
      <c r="D141" s="341">
        <v>11</v>
      </c>
      <c r="E141" s="341">
        <v>0.5</v>
      </c>
      <c r="F141" s="341">
        <v>0.8</v>
      </c>
      <c r="G141" s="341">
        <v>24</v>
      </c>
    </row>
    <row r="142" spans="1:7" ht="13.5" thickBot="1" x14ac:dyDescent="0.25">
      <c r="A142" s="338">
        <v>6431</v>
      </c>
      <c r="B142" s="339" t="s">
        <v>768</v>
      </c>
      <c r="C142" s="340">
        <v>5</v>
      </c>
      <c r="D142" s="341">
        <v>11</v>
      </c>
      <c r="E142" s="341">
        <v>0.5</v>
      </c>
      <c r="F142" s="341">
        <v>0.8</v>
      </c>
      <c r="G142" s="341">
        <v>21</v>
      </c>
    </row>
    <row r="143" spans="1:7" ht="13.5" thickBot="1" x14ac:dyDescent="0.25">
      <c r="A143" s="338">
        <v>6432</v>
      </c>
      <c r="B143" s="339" t="s">
        <v>769</v>
      </c>
      <c r="C143" s="340">
        <v>2</v>
      </c>
      <c r="D143" s="341">
        <v>19</v>
      </c>
      <c r="E143" s="341">
        <v>0.5</v>
      </c>
      <c r="F143" s="341">
        <v>0.8</v>
      </c>
      <c r="G143" s="341">
        <v>20</v>
      </c>
    </row>
    <row r="144" spans="1:7" ht="13.5" thickBot="1" x14ac:dyDescent="0.25">
      <c r="A144" s="338">
        <v>6432</v>
      </c>
      <c r="B144" s="339" t="s">
        <v>770</v>
      </c>
      <c r="C144" s="340">
        <v>1</v>
      </c>
      <c r="D144" s="341">
        <v>18.5</v>
      </c>
      <c r="E144" s="341">
        <v>0.5</v>
      </c>
      <c r="F144" s="341">
        <v>0.8</v>
      </c>
      <c r="G144" s="341">
        <v>20</v>
      </c>
    </row>
    <row r="145" spans="1:7" ht="13.5" thickBot="1" x14ac:dyDescent="0.25">
      <c r="A145" s="338">
        <v>6432</v>
      </c>
      <c r="B145" s="339" t="s">
        <v>771</v>
      </c>
      <c r="C145" s="340">
        <v>1.5</v>
      </c>
      <c r="D145" s="341">
        <v>14</v>
      </c>
      <c r="E145" s="341">
        <v>0.5</v>
      </c>
      <c r="F145" s="341">
        <v>0.8</v>
      </c>
      <c r="G145" s="341">
        <v>26</v>
      </c>
    </row>
    <row r="146" spans="1:7" ht="13.5" thickBot="1" x14ac:dyDescent="0.25">
      <c r="A146" s="338">
        <v>6432</v>
      </c>
      <c r="B146" s="339" t="s">
        <v>772</v>
      </c>
      <c r="C146" s="340">
        <v>0.4</v>
      </c>
      <c r="D146" s="341">
        <v>22</v>
      </c>
      <c r="E146" s="341">
        <v>0.5</v>
      </c>
      <c r="F146" s="341">
        <v>0.8</v>
      </c>
      <c r="G146" s="341">
        <v>26</v>
      </c>
    </row>
    <row r="147" spans="1:7" ht="13.5" thickBot="1" x14ac:dyDescent="0.25">
      <c r="A147" s="338">
        <v>6440</v>
      </c>
      <c r="B147" s="339" t="s">
        <v>773</v>
      </c>
      <c r="C147" s="340">
        <v>3</v>
      </c>
      <c r="D147" s="341">
        <v>11</v>
      </c>
      <c r="E147" s="341">
        <v>0.8</v>
      </c>
      <c r="F147" s="341">
        <v>0.8</v>
      </c>
      <c r="G147" s="341">
        <v>23</v>
      </c>
    </row>
    <row r="148" spans="1:7" ht="13.5" thickBot="1" x14ac:dyDescent="0.25">
      <c r="A148" s="338">
        <v>6440</v>
      </c>
      <c r="B148" s="339" t="s">
        <v>774</v>
      </c>
      <c r="C148" s="340">
        <v>3</v>
      </c>
      <c r="D148" s="341">
        <v>10</v>
      </c>
      <c r="E148" s="341">
        <v>0.8</v>
      </c>
      <c r="F148" s="341">
        <v>0.8</v>
      </c>
      <c r="G148" s="341">
        <v>17</v>
      </c>
    </row>
    <row r="149" spans="1:7" ht="13.5" thickBot="1" x14ac:dyDescent="0.25">
      <c r="A149" s="338">
        <v>6440</v>
      </c>
      <c r="B149" s="339" t="s">
        <v>775</v>
      </c>
      <c r="C149" s="340">
        <v>3</v>
      </c>
      <c r="D149" s="341">
        <v>11</v>
      </c>
      <c r="E149" s="341">
        <v>0.8</v>
      </c>
      <c r="F149" s="341">
        <v>0.8</v>
      </c>
      <c r="G149" s="341">
        <v>24</v>
      </c>
    </row>
    <row r="150" spans="1:7" ht="13.5" thickBot="1" x14ac:dyDescent="0.25">
      <c r="A150" s="338">
        <v>6440</v>
      </c>
      <c r="B150" s="339" t="s">
        <v>776</v>
      </c>
      <c r="C150" s="340">
        <v>3</v>
      </c>
      <c r="D150" s="341">
        <v>15</v>
      </c>
      <c r="E150" s="341">
        <v>0.8</v>
      </c>
      <c r="F150" s="341">
        <v>0.8</v>
      </c>
      <c r="G150" s="341">
        <v>26</v>
      </c>
    </row>
    <row r="151" spans="1:7" ht="13.5" thickBot="1" x14ac:dyDescent="0.25">
      <c r="A151" s="338">
        <v>6440</v>
      </c>
      <c r="B151" s="339" t="s">
        <v>752</v>
      </c>
      <c r="C151" s="340">
        <v>3</v>
      </c>
      <c r="D151" s="341">
        <v>12</v>
      </c>
      <c r="E151" s="341">
        <v>0.6</v>
      </c>
      <c r="F151" s="341">
        <v>0.8</v>
      </c>
      <c r="G151" s="341">
        <v>23</v>
      </c>
    </row>
    <row r="152" spans="1:7" ht="13.5" thickBot="1" x14ac:dyDescent="0.25">
      <c r="A152" s="338">
        <v>6440</v>
      </c>
      <c r="B152" s="339" t="s">
        <v>777</v>
      </c>
      <c r="C152" s="340">
        <v>3</v>
      </c>
      <c r="D152" s="341">
        <v>10</v>
      </c>
      <c r="E152" s="341">
        <v>0.8</v>
      </c>
      <c r="F152" s="341">
        <v>0.8</v>
      </c>
      <c r="G152" s="341">
        <v>28</v>
      </c>
    </row>
    <row r="153" spans="1:7" ht="13.5" thickBot="1" x14ac:dyDescent="0.25">
      <c r="A153" s="338">
        <v>6440</v>
      </c>
      <c r="B153" s="339" t="s">
        <v>778</v>
      </c>
      <c r="C153" s="340">
        <v>3</v>
      </c>
      <c r="D153" s="341">
        <v>10</v>
      </c>
      <c r="E153" s="341">
        <v>0.8</v>
      </c>
      <c r="F153" s="341">
        <v>0.8</v>
      </c>
      <c r="G153" s="341">
        <v>23</v>
      </c>
    </row>
    <row r="154" spans="1:7" ht="13.5" thickBot="1" x14ac:dyDescent="0.25">
      <c r="A154" s="337">
        <v>65</v>
      </c>
      <c r="B154" s="433" t="s">
        <v>2635</v>
      </c>
      <c r="C154" s="434"/>
      <c r="D154" s="434"/>
      <c r="E154" s="434"/>
      <c r="F154" s="434"/>
      <c r="G154" s="435"/>
    </row>
    <row r="155" spans="1:7" ht="13.5" thickBot="1" x14ac:dyDescent="0.25">
      <c r="A155" s="338">
        <v>6510</v>
      </c>
      <c r="B155" s="339" t="s">
        <v>779</v>
      </c>
      <c r="C155" s="340">
        <v>3</v>
      </c>
      <c r="D155" s="341">
        <v>15</v>
      </c>
      <c r="E155" s="341">
        <v>0.5</v>
      </c>
      <c r="F155" s="341">
        <v>0.8</v>
      </c>
      <c r="G155" s="341">
        <v>20</v>
      </c>
    </row>
    <row r="156" spans="1:7" ht="13.5" thickBot="1" x14ac:dyDescent="0.25">
      <c r="A156" s="338">
        <v>6510</v>
      </c>
      <c r="B156" s="339" t="s">
        <v>781</v>
      </c>
      <c r="C156" s="340">
        <v>3</v>
      </c>
      <c r="D156" s="341">
        <v>15</v>
      </c>
      <c r="E156" s="341">
        <v>0.5</v>
      </c>
      <c r="F156" s="341">
        <v>0.8</v>
      </c>
      <c r="G156" s="341">
        <v>23</v>
      </c>
    </row>
    <row r="157" spans="1:7" ht="13.5" thickBot="1" x14ac:dyDescent="0.25">
      <c r="A157" s="338">
        <v>6510</v>
      </c>
      <c r="B157" s="339" t="s">
        <v>782</v>
      </c>
      <c r="C157" s="340">
        <v>4</v>
      </c>
      <c r="D157" s="341">
        <v>10</v>
      </c>
      <c r="E157" s="341">
        <v>0.5</v>
      </c>
      <c r="F157" s="341">
        <v>0.8</v>
      </c>
      <c r="G157" s="341">
        <v>20</v>
      </c>
    </row>
    <row r="158" spans="1:7" ht="13.5" thickBot="1" x14ac:dyDescent="0.25">
      <c r="A158" s="338">
        <v>6510</v>
      </c>
      <c r="B158" s="339" t="s">
        <v>785</v>
      </c>
      <c r="C158" s="340">
        <v>4</v>
      </c>
      <c r="D158" s="341">
        <v>10</v>
      </c>
      <c r="E158" s="341">
        <v>0.5</v>
      </c>
      <c r="F158" s="341">
        <v>0.8</v>
      </c>
      <c r="G158" s="341">
        <v>23</v>
      </c>
    </row>
    <row r="159" spans="1:7" ht="13.5" thickBot="1" x14ac:dyDescent="0.25">
      <c r="A159" s="338">
        <v>6510</v>
      </c>
      <c r="B159" s="339" t="s">
        <v>786</v>
      </c>
      <c r="C159" s="340">
        <v>4</v>
      </c>
      <c r="D159" s="341">
        <v>10</v>
      </c>
      <c r="E159" s="341">
        <v>0.5</v>
      </c>
      <c r="F159" s="341">
        <v>0.8</v>
      </c>
      <c r="G159" s="341">
        <v>20</v>
      </c>
    </row>
    <row r="160" spans="1:7" ht="13.5" thickBot="1" x14ac:dyDescent="0.25">
      <c r="A160" s="338">
        <v>6510</v>
      </c>
      <c r="B160" s="339" t="s">
        <v>787</v>
      </c>
      <c r="C160" s="340">
        <v>4</v>
      </c>
      <c r="D160" s="341">
        <v>10</v>
      </c>
      <c r="E160" s="341">
        <v>0.5</v>
      </c>
      <c r="F160" s="341">
        <v>0.8</v>
      </c>
      <c r="G160" s="341">
        <v>18.5</v>
      </c>
    </row>
    <row r="161" spans="1:7" ht="13.5" thickBot="1" x14ac:dyDescent="0.25">
      <c r="A161" s="338">
        <v>6510</v>
      </c>
      <c r="B161" s="339" t="s">
        <v>788</v>
      </c>
      <c r="C161" s="340">
        <v>1</v>
      </c>
      <c r="D161" s="341">
        <v>10</v>
      </c>
      <c r="E161" s="341">
        <v>0.8</v>
      </c>
      <c r="F161" s="341">
        <v>0.8</v>
      </c>
      <c r="G161" s="341">
        <v>23</v>
      </c>
    </row>
    <row r="162" spans="1:7" ht="13.5" thickBot="1" x14ac:dyDescent="0.25">
      <c r="A162" s="338">
        <v>6510</v>
      </c>
      <c r="B162" s="339" t="s">
        <v>789</v>
      </c>
      <c r="C162" s="340">
        <v>1</v>
      </c>
      <c r="D162" s="341">
        <v>12</v>
      </c>
      <c r="E162" s="341">
        <v>0.8</v>
      </c>
      <c r="F162" s="341">
        <v>0.8</v>
      </c>
      <c r="G162" s="341">
        <v>23</v>
      </c>
    </row>
    <row r="163" spans="1:7" ht="13.5" thickBot="1" x14ac:dyDescent="0.25">
      <c r="A163" s="338">
        <v>6510</v>
      </c>
      <c r="B163" s="339" t="s">
        <v>790</v>
      </c>
      <c r="C163" s="340">
        <v>3</v>
      </c>
      <c r="D163" s="341">
        <v>12</v>
      </c>
      <c r="E163" s="341">
        <v>0.5</v>
      </c>
      <c r="F163" s="341">
        <v>0.8</v>
      </c>
      <c r="G163" s="341">
        <v>21</v>
      </c>
    </row>
    <row r="164" spans="1:7" ht="13.5" thickBot="1" x14ac:dyDescent="0.25">
      <c r="A164" s="338">
        <v>6510</v>
      </c>
      <c r="B164" s="339" t="s">
        <v>792</v>
      </c>
      <c r="C164" s="340">
        <v>3</v>
      </c>
      <c r="D164" s="341">
        <v>12</v>
      </c>
      <c r="E164" s="341">
        <v>0.5</v>
      </c>
      <c r="F164" s="341">
        <v>0.8</v>
      </c>
      <c r="G164" s="341">
        <v>21</v>
      </c>
    </row>
    <row r="165" spans="1:7" ht="13.5" thickBot="1" x14ac:dyDescent="0.25">
      <c r="A165" s="338">
        <v>6510</v>
      </c>
      <c r="B165" s="339" t="s">
        <v>793</v>
      </c>
      <c r="C165" s="340">
        <v>3</v>
      </c>
      <c r="D165" s="341">
        <v>12</v>
      </c>
      <c r="E165" s="341">
        <v>0.5</v>
      </c>
      <c r="F165" s="341">
        <v>0.8</v>
      </c>
      <c r="G165" s="341">
        <v>24</v>
      </c>
    </row>
    <row r="166" spans="1:7" ht="13.5" thickBot="1" x14ac:dyDescent="0.25">
      <c r="A166" s="338">
        <v>6510</v>
      </c>
      <c r="B166" s="339" t="s">
        <v>794</v>
      </c>
      <c r="C166" s="340">
        <v>0.5</v>
      </c>
      <c r="D166" s="341">
        <v>18</v>
      </c>
      <c r="E166" s="341">
        <v>0.5</v>
      </c>
      <c r="F166" s="341">
        <v>0.8</v>
      </c>
      <c r="G166" s="341">
        <v>21</v>
      </c>
    </row>
    <row r="167" spans="1:7" ht="13.5" thickBot="1" x14ac:dyDescent="0.25">
      <c r="A167" s="338">
        <v>6520</v>
      </c>
      <c r="B167" s="339" t="s">
        <v>795</v>
      </c>
      <c r="C167" s="340">
        <v>0.2</v>
      </c>
      <c r="D167" s="341">
        <v>15</v>
      </c>
      <c r="E167" s="341">
        <v>0.5</v>
      </c>
      <c r="F167" s="341">
        <v>0.8</v>
      </c>
      <c r="G167" s="341">
        <v>26</v>
      </c>
    </row>
    <row r="168" spans="1:7" ht="13.5" thickBot="1" x14ac:dyDescent="0.25">
      <c r="A168" s="338">
        <v>6520</v>
      </c>
      <c r="B168" s="339" t="s">
        <v>796</v>
      </c>
      <c r="C168" s="340">
        <v>1</v>
      </c>
      <c r="D168" s="341">
        <v>10</v>
      </c>
      <c r="E168" s="341">
        <v>0.5</v>
      </c>
      <c r="F168" s="341">
        <v>0.8</v>
      </c>
      <c r="G168" s="341">
        <v>26</v>
      </c>
    </row>
    <row r="169" spans="1:7" ht="13.5" thickBot="1" x14ac:dyDescent="0.25">
      <c r="A169" s="338">
        <v>6520</v>
      </c>
      <c r="B169" s="339" t="s">
        <v>797</v>
      </c>
      <c r="C169" s="340">
        <v>0.3</v>
      </c>
      <c r="D169" s="341">
        <v>10</v>
      </c>
      <c r="E169" s="341">
        <v>0.5</v>
      </c>
      <c r="F169" s="341">
        <v>0.8</v>
      </c>
      <c r="G169" s="341">
        <v>23</v>
      </c>
    </row>
    <row r="170" spans="1:7" ht="13.5" thickBot="1" x14ac:dyDescent="0.25">
      <c r="A170" s="338">
        <v>6520</v>
      </c>
      <c r="B170" s="339" t="s">
        <v>798</v>
      </c>
      <c r="C170" s="340">
        <v>0.3</v>
      </c>
      <c r="D170" s="341">
        <v>15</v>
      </c>
      <c r="E170" s="341">
        <v>0.5</v>
      </c>
      <c r="F170" s="341">
        <v>0.8</v>
      </c>
      <c r="G170" s="341">
        <v>20</v>
      </c>
    </row>
    <row r="171" spans="1:7" ht="13.5" thickBot="1" x14ac:dyDescent="0.25">
      <c r="A171" s="338">
        <v>6520</v>
      </c>
      <c r="B171" s="339" t="s">
        <v>799</v>
      </c>
      <c r="C171" s="340">
        <v>0.3</v>
      </c>
      <c r="D171" s="341">
        <v>11</v>
      </c>
      <c r="E171" s="341">
        <v>0.5</v>
      </c>
      <c r="F171" s="341">
        <v>0.8</v>
      </c>
      <c r="G171" s="341">
        <v>26</v>
      </c>
    </row>
    <row r="172" spans="1:7" ht="13.5" thickBot="1" x14ac:dyDescent="0.25">
      <c r="A172" s="337">
        <v>71</v>
      </c>
      <c r="B172" s="433" t="s">
        <v>2636</v>
      </c>
      <c r="C172" s="434"/>
      <c r="D172" s="434"/>
      <c r="E172" s="434"/>
      <c r="F172" s="434"/>
      <c r="G172" s="435"/>
    </row>
    <row r="173" spans="1:7" ht="13.5" thickBot="1" x14ac:dyDescent="0.25">
      <c r="A173" s="338">
        <v>7110</v>
      </c>
      <c r="B173" s="339" t="s">
        <v>800</v>
      </c>
      <c r="C173" s="340">
        <v>0.5</v>
      </c>
      <c r="D173" s="341">
        <v>26</v>
      </c>
      <c r="E173" s="341">
        <v>0.5</v>
      </c>
      <c r="F173" s="341">
        <v>0.8</v>
      </c>
      <c r="G173" s="341">
        <v>7</v>
      </c>
    </row>
    <row r="174" spans="1:7" ht="13.5" thickBot="1" x14ac:dyDescent="0.25">
      <c r="A174" s="338">
        <v>7110</v>
      </c>
      <c r="B174" s="339" t="s">
        <v>802</v>
      </c>
      <c r="C174" s="340">
        <v>0.5</v>
      </c>
      <c r="D174" s="341">
        <v>32</v>
      </c>
      <c r="E174" s="341">
        <v>0.5</v>
      </c>
      <c r="F174" s="341">
        <v>0.8</v>
      </c>
      <c r="G174" s="341">
        <v>4.3</v>
      </c>
    </row>
    <row r="175" spans="1:7" ht="13.5" thickBot="1" x14ac:dyDescent="0.25">
      <c r="A175" s="338">
        <v>7110</v>
      </c>
      <c r="B175" s="339" t="s">
        <v>803</v>
      </c>
      <c r="C175" s="340">
        <v>0.5</v>
      </c>
      <c r="D175" s="341">
        <v>30</v>
      </c>
      <c r="E175" s="341">
        <v>0.5</v>
      </c>
      <c r="F175" s="341">
        <v>0.8</v>
      </c>
      <c r="G175" s="341">
        <v>9.1</v>
      </c>
    </row>
    <row r="176" spans="1:7" ht="13.5" thickBot="1" x14ac:dyDescent="0.25">
      <c r="A176" s="338">
        <v>7120</v>
      </c>
      <c r="B176" s="339" t="s">
        <v>800</v>
      </c>
      <c r="C176" s="340">
        <v>0.5</v>
      </c>
      <c r="D176" s="341">
        <v>26</v>
      </c>
      <c r="E176" s="341">
        <v>0.5</v>
      </c>
      <c r="F176" s="341">
        <v>0.8</v>
      </c>
      <c r="G176" s="341">
        <v>7</v>
      </c>
    </row>
    <row r="177" spans="1:7" ht="13.5" thickBot="1" x14ac:dyDescent="0.25">
      <c r="A177" s="338">
        <v>7120</v>
      </c>
      <c r="B177" s="339" t="s">
        <v>802</v>
      </c>
      <c r="C177" s="340">
        <v>0.5</v>
      </c>
      <c r="D177" s="341">
        <v>32</v>
      </c>
      <c r="E177" s="341">
        <v>0.5</v>
      </c>
      <c r="F177" s="341">
        <v>0.8</v>
      </c>
      <c r="G177" s="341">
        <v>4.3</v>
      </c>
    </row>
    <row r="178" spans="1:7" ht="13.5" thickBot="1" x14ac:dyDescent="0.25">
      <c r="A178" s="338">
        <v>7120</v>
      </c>
      <c r="B178" s="339" t="s">
        <v>803</v>
      </c>
      <c r="C178" s="340">
        <v>0.5</v>
      </c>
      <c r="D178" s="341">
        <v>30</v>
      </c>
      <c r="E178" s="341">
        <v>0.5</v>
      </c>
      <c r="F178" s="341">
        <v>0.8</v>
      </c>
      <c r="G178" s="341">
        <v>9.1</v>
      </c>
    </row>
    <row r="179" spans="1:7" ht="13.5" thickBot="1" x14ac:dyDescent="0.25">
      <c r="A179" s="338">
        <v>7140</v>
      </c>
      <c r="B179" s="339" t="s">
        <v>1394</v>
      </c>
      <c r="C179" s="340">
        <v>0.5</v>
      </c>
      <c r="D179" s="341">
        <v>19</v>
      </c>
      <c r="E179" s="341">
        <v>0.5</v>
      </c>
      <c r="F179" s="341">
        <v>0.8</v>
      </c>
      <c r="G179" s="341">
        <v>24</v>
      </c>
    </row>
    <row r="180" spans="1:7" ht="13.5" thickBot="1" x14ac:dyDescent="0.25">
      <c r="A180" s="338">
        <v>7140</v>
      </c>
      <c r="B180" s="339" t="s">
        <v>805</v>
      </c>
      <c r="C180" s="340">
        <v>1</v>
      </c>
      <c r="D180" s="341">
        <v>16</v>
      </c>
      <c r="E180" s="341">
        <v>0.5</v>
      </c>
      <c r="F180" s="341">
        <v>0.8</v>
      </c>
      <c r="G180" s="341">
        <v>13</v>
      </c>
    </row>
    <row r="181" spans="1:7" ht="13.5" thickBot="1" x14ac:dyDescent="0.25">
      <c r="A181" s="338">
        <v>7140</v>
      </c>
      <c r="B181" s="339" t="s">
        <v>808</v>
      </c>
      <c r="C181" s="340">
        <v>0.5</v>
      </c>
      <c r="D181" s="341">
        <v>33</v>
      </c>
      <c r="E181" s="341">
        <v>0.5</v>
      </c>
      <c r="F181" s="341">
        <v>0.8</v>
      </c>
      <c r="G181" s="341">
        <v>9.1</v>
      </c>
    </row>
    <row r="182" spans="1:7" ht="13.5" thickBot="1" x14ac:dyDescent="0.25">
      <c r="A182" s="338">
        <v>7140</v>
      </c>
      <c r="B182" s="339" t="s">
        <v>809</v>
      </c>
      <c r="C182" s="340">
        <v>1</v>
      </c>
      <c r="D182" s="341">
        <v>28</v>
      </c>
      <c r="E182" s="341">
        <v>0.5</v>
      </c>
      <c r="F182" s="341">
        <v>0.8</v>
      </c>
      <c r="G182" s="341">
        <v>17</v>
      </c>
    </row>
    <row r="183" spans="1:7" ht="13.5" thickBot="1" x14ac:dyDescent="0.25">
      <c r="A183" s="338">
        <v>7140</v>
      </c>
      <c r="B183" s="339" t="s">
        <v>810</v>
      </c>
      <c r="C183" s="340">
        <v>1</v>
      </c>
      <c r="D183" s="341">
        <v>16</v>
      </c>
      <c r="E183" s="341">
        <v>0.5</v>
      </c>
      <c r="F183" s="341">
        <v>0.8</v>
      </c>
      <c r="G183" s="341">
        <v>9.1</v>
      </c>
    </row>
    <row r="184" spans="1:7" ht="13.5" thickBot="1" x14ac:dyDescent="0.25">
      <c r="A184" s="338">
        <v>7140</v>
      </c>
      <c r="B184" s="339" t="s">
        <v>811</v>
      </c>
      <c r="C184" s="340">
        <v>0.4</v>
      </c>
      <c r="D184" s="341">
        <v>25</v>
      </c>
      <c r="E184" s="341">
        <v>0.5</v>
      </c>
      <c r="F184" s="341">
        <v>0.8</v>
      </c>
      <c r="G184" s="341">
        <v>21</v>
      </c>
    </row>
    <row r="185" spans="1:7" ht="13.5" thickBot="1" x14ac:dyDescent="0.25">
      <c r="A185" s="338">
        <v>7140</v>
      </c>
      <c r="B185" s="339" t="s">
        <v>812</v>
      </c>
      <c r="C185" s="340">
        <v>0.4</v>
      </c>
      <c r="D185" s="341">
        <v>32</v>
      </c>
      <c r="E185" s="341">
        <v>0.5</v>
      </c>
      <c r="F185" s="341">
        <v>0.8</v>
      </c>
      <c r="G185" s="341">
        <v>10</v>
      </c>
    </row>
    <row r="186" spans="1:7" ht="13.5" thickBot="1" x14ac:dyDescent="0.25">
      <c r="A186" s="338">
        <v>7150</v>
      </c>
      <c r="B186" s="339" t="s">
        <v>813</v>
      </c>
      <c r="C186" s="340">
        <v>1</v>
      </c>
      <c r="D186" s="341">
        <v>16</v>
      </c>
      <c r="E186" s="341">
        <v>0.5</v>
      </c>
      <c r="F186" s="341">
        <v>0.8</v>
      </c>
      <c r="G186" s="341">
        <v>15</v>
      </c>
    </row>
    <row r="187" spans="1:7" ht="13.5" thickBot="1" x14ac:dyDescent="0.25">
      <c r="A187" s="337">
        <v>81</v>
      </c>
      <c r="B187" s="433" t="s">
        <v>2637</v>
      </c>
      <c r="C187" s="434"/>
      <c r="D187" s="434"/>
      <c r="E187" s="434"/>
      <c r="F187" s="434"/>
      <c r="G187" s="435"/>
    </row>
    <row r="188" spans="1:7" ht="13.5" thickBot="1" x14ac:dyDescent="0.25">
      <c r="A188" s="338">
        <v>8110</v>
      </c>
      <c r="B188" s="339" t="s">
        <v>815</v>
      </c>
      <c r="C188" s="340">
        <v>2</v>
      </c>
      <c r="D188" s="341">
        <v>18</v>
      </c>
      <c r="E188" s="341">
        <v>0.5</v>
      </c>
      <c r="F188" s="341">
        <v>0.8</v>
      </c>
      <c r="G188" s="341">
        <v>15</v>
      </c>
    </row>
    <row r="189" spans="1:7" ht="13.5" thickBot="1" x14ac:dyDescent="0.25">
      <c r="A189" s="338">
        <v>8110</v>
      </c>
      <c r="B189" s="339" t="s">
        <v>816</v>
      </c>
      <c r="C189" s="340">
        <v>1</v>
      </c>
      <c r="D189" s="341">
        <v>19</v>
      </c>
      <c r="E189" s="341">
        <v>0.5</v>
      </c>
      <c r="F189" s="341">
        <v>0.8</v>
      </c>
      <c r="G189" s="341">
        <v>17</v>
      </c>
    </row>
    <row r="190" spans="1:7" ht="13.5" thickBot="1" x14ac:dyDescent="0.25">
      <c r="A190" s="338">
        <v>8120</v>
      </c>
      <c r="B190" s="339" t="s">
        <v>817</v>
      </c>
      <c r="C190" s="340">
        <v>1</v>
      </c>
      <c r="D190" s="341">
        <v>18</v>
      </c>
      <c r="E190" s="341">
        <v>0.5</v>
      </c>
      <c r="F190" s="341">
        <v>0.8</v>
      </c>
      <c r="G190" s="341">
        <v>50</v>
      </c>
    </row>
    <row r="191" spans="1:7" ht="13.5" thickBot="1" x14ac:dyDescent="0.25">
      <c r="A191" s="338">
        <v>8120</v>
      </c>
      <c r="B191" s="339" t="s">
        <v>818</v>
      </c>
      <c r="C191" s="340">
        <v>1</v>
      </c>
      <c r="D191" s="341">
        <v>18</v>
      </c>
      <c r="E191" s="341">
        <v>0.5</v>
      </c>
      <c r="F191" s="341">
        <v>0.8</v>
      </c>
      <c r="G191" s="341">
        <v>33</v>
      </c>
    </row>
    <row r="192" spans="1:7" ht="13.5" thickBot="1" x14ac:dyDescent="0.25">
      <c r="A192" s="338">
        <v>8120</v>
      </c>
      <c r="B192" s="339" t="s">
        <v>819</v>
      </c>
      <c r="C192" s="340">
        <v>1</v>
      </c>
      <c r="D192" s="341">
        <v>18</v>
      </c>
      <c r="E192" s="341">
        <v>0.5</v>
      </c>
      <c r="F192" s="341">
        <v>0.8</v>
      </c>
      <c r="G192" s="341">
        <v>28</v>
      </c>
    </row>
    <row r="193" spans="1:7" ht="13.5" thickBot="1" x14ac:dyDescent="0.25">
      <c r="A193" s="338">
        <v>8120</v>
      </c>
      <c r="B193" s="339" t="s">
        <v>820</v>
      </c>
      <c r="C193" s="340">
        <v>1</v>
      </c>
      <c r="D193" s="341">
        <v>18</v>
      </c>
      <c r="E193" s="341">
        <v>0.5</v>
      </c>
      <c r="F193" s="341">
        <v>0.8</v>
      </c>
      <c r="G193" s="341">
        <v>28</v>
      </c>
    </row>
    <row r="194" spans="1:7" ht="13.5" thickBot="1" x14ac:dyDescent="0.25">
      <c r="A194" s="338">
        <v>8120</v>
      </c>
      <c r="B194" s="339" t="s">
        <v>821</v>
      </c>
      <c r="C194" s="340">
        <v>1</v>
      </c>
      <c r="D194" s="341">
        <v>18</v>
      </c>
      <c r="E194" s="341">
        <v>0.5</v>
      </c>
      <c r="F194" s="341">
        <v>0.8</v>
      </c>
      <c r="G194" s="341">
        <v>28</v>
      </c>
    </row>
    <row r="195" spans="1:7" ht="13.5" thickBot="1" x14ac:dyDescent="0.25">
      <c r="A195" s="338">
        <v>8120</v>
      </c>
      <c r="B195" s="339" t="s">
        <v>822</v>
      </c>
      <c r="C195" s="340">
        <v>2.5</v>
      </c>
      <c r="D195" s="341">
        <v>18</v>
      </c>
      <c r="E195" s="341">
        <v>0.5</v>
      </c>
      <c r="F195" s="341">
        <v>0.8</v>
      </c>
      <c r="G195" s="341">
        <v>26</v>
      </c>
    </row>
    <row r="196" spans="1:7" ht="13.5" thickBot="1" x14ac:dyDescent="0.25">
      <c r="A196" s="338">
        <v>8120</v>
      </c>
      <c r="B196" s="339" t="s">
        <v>823</v>
      </c>
      <c r="C196" s="340">
        <v>1</v>
      </c>
      <c r="D196" s="341">
        <v>18</v>
      </c>
      <c r="E196" s="341">
        <v>0.5</v>
      </c>
      <c r="F196" s="341">
        <v>0.8</v>
      </c>
      <c r="G196" s="341">
        <v>26</v>
      </c>
    </row>
    <row r="197" spans="1:7" ht="13.5" thickBot="1" x14ac:dyDescent="0.25">
      <c r="A197" s="338">
        <v>8120</v>
      </c>
      <c r="B197" s="339" t="s">
        <v>824</v>
      </c>
      <c r="C197" s="340">
        <v>1</v>
      </c>
      <c r="D197" s="341">
        <v>18</v>
      </c>
      <c r="E197" s="341">
        <v>0.5</v>
      </c>
      <c r="F197" s="341">
        <v>0.8</v>
      </c>
      <c r="G197" s="341">
        <v>26</v>
      </c>
    </row>
    <row r="198" spans="1:7" ht="13.5" thickBot="1" x14ac:dyDescent="0.25">
      <c r="A198" s="338">
        <v>8120</v>
      </c>
      <c r="B198" s="339" t="s">
        <v>825</v>
      </c>
      <c r="C198" s="340">
        <v>1</v>
      </c>
      <c r="D198" s="341">
        <v>18</v>
      </c>
      <c r="E198" s="341">
        <v>0.5</v>
      </c>
      <c r="F198" s="341">
        <v>0.8</v>
      </c>
      <c r="G198" s="341">
        <v>28</v>
      </c>
    </row>
    <row r="199" spans="1:7" ht="13.5" thickBot="1" x14ac:dyDescent="0.25">
      <c r="A199" s="338">
        <v>8120</v>
      </c>
      <c r="B199" s="339" t="s">
        <v>826</v>
      </c>
      <c r="C199" s="340">
        <v>0.5</v>
      </c>
      <c r="D199" s="341">
        <v>21.5</v>
      </c>
      <c r="E199" s="341">
        <v>0.5</v>
      </c>
      <c r="F199" s="341">
        <v>0.8</v>
      </c>
      <c r="G199" s="341">
        <v>28</v>
      </c>
    </row>
    <row r="200" spans="1:7" ht="13.5" thickBot="1" x14ac:dyDescent="0.25">
      <c r="A200" s="338">
        <v>8120</v>
      </c>
      <c r="B200" s="339" t="s">
        <v>827</v>
      </c>
      <c r="C200" s="340">
        <v>1</v>
      </c>
      <c r="D200" s="341">
        <v>18</v>
      </c>
      <c r="E200" s="341">
        <v>0.5</v>
      </c>
      <c r="F200" s="341">
        <v>0.8</v>
      </c>
      <c r="G200" s="341">
        <v>33</v>
      </c>
    </row>
    <row r="201" spans="1:7" ht="13.5" thickBot="1" x14ac:dyDescent="0.25">
      <c r="A201" s="338">
        <v>8150</v>
      </c>
      <c r="B201" s="339" t="s">
        <v>828</v>
      </c>
      <c r="C201" s="340">
        <v>1</v>
      </c>
      <c r="D201" s="341">
        <v>23</v>
      </c>
      <c r="E201" s="341">
        <v>0.5</v>
      </c>
      <c r="F201" s="341">
        <v>0.8</v>
      </c>
      <c r="G201" s="341">
        <v>26</v>
      </c>
    </row>
    <row r="202" spans="1:7" ht="13.5" thickBot="1" x14ac:dyDescent="0.25">
      <c r="A202" s="338">
        <v>8150</v>
      </c>
      <c r="B202" s="339" t="s">
        <v>829</v>
      </c>
      <c r="C202" s="340">
        <v>1</v>
      </c>
      <c r="D202" s="341">
        <v>17.5</v>
      </c>
      <c r="E202" s="341">
        <v>0.5</v>
      </c>
      <c r="F202" s="341">
        <v>0.8</v>
      </c>
      <c r="G202" s="341">
        <v>26</v>
      </c>
    </row>
    <row r="203" spans="1:7" ht="13.5" thickBot="1" x14ac:dyDescent="0.25">
      <c r="A203" s="338">
        <v>8150</v>
      </c>
      <c r="B203" s="339" t="s">
        <v>830</v>
      </c>
      <c r="C203" s="340">
        <v>1</v>
      </c>
      <c r="D203" s="341">
        <v>18</v>
      </c>
      <c r="E203" s="341">
        <v>0.5</v>
      </c>
      <c r="F203" s="341">
        <v>0.8</v>
      </c>
      <c r="G203" s="341">
        <v>28</v>
      </c>
    </row>
    <row r="204" spans="1:7" ht="13.5" thickBot="1" x14ac:dyDescent="0.25">
      <c r="A204" s="338">
        <v>8160</v>
      </c>
      <c r="B204" s="339" t="s">
        <v>831</v>
      </c>
      <c r="C204" s="340">
        <v>1</v>
      </c>
      <c r="D204" s="341">
        <v>18</v>
      </c>
      <c r="E204" s="341">
        <v>0.5</v>
      </c>
      <c r="F204" s="341">
        <v>0.8</v>
      </c>
      <c r="G204" s="341">
        <v>25</v>
      </c>
    </row>
    <row r="205" spans="1:7" ht="13.5" thickBot="1" x14ac:dyDescent="0.25">
      <c r="A205" s="338">
        <v>8160</v>
      </c>
      <c r="B205" s="339" t="s">
        <v>830</v>
      </c>
      <c r="C205" s="340">
        <v>1</v>
      </c>
      <c r="D205" s="341">
        <v>18</v>
      </c>
      <c r="E205" s="341">
        <v>0.5</v>
      </c>
      <c r="F205" s="341">
        <v>0.8</v>
      </c>
      <c r="G205" s="341">
        <v>28</v>
      </c>
    </row>
    <row r="206" spans="1:7" ht="13.5" thickBot="1" x14ac:dyDescent="0.25">
      <c r="A206" s="338">
        <v>8160</v>
      </c>
      <c r="B206" s="339" t="s">
        <v>832</v>
      </c>
      <c r="C206" s="340">
        <v>1</v>
      </c>
      <c r="D206" s="341">
        <v>18</v>
      </c>
      <c r="E206" s="341">
        <v>0.5</v>
      </c>
      <c r="F206" s="341">
        <v>0.8</v>
      </c>
      <c r="G206" s="341">
        <v>26</v>
      </c>
    </row>
    <row r="207" spans="1:7" ht="13.5" thickBot="1" x14ac:dyDescent="0.25">
      <c r="A207" s="337">
        <v>82</v>
      </c>
      <c r="B207" s="433" t="s">
        <v>2638</v>
      </c>
      <c r="C207" s="434"/>
      <c r="D207" s="434"/>
      <c r="E207" s="434"/>
      <c r="F207" s="434"/>
      <c r="G207" s="435"/>
    </row>
    <row r="208" spans="1:7" ht="13.5" thickBot="1" x14ac:dyDescent="0.25">
      <c r="A208" s="338">
        <v>8210</v>
      </c>
      <c r="B208" s="339" t="s">
        <v>833</v>
      </c>
      <c r="C208" s="340">
        <v>1</v>
      </c>
      <c r="D208" s="341">
        <v>18.5</v>
      </c>
      <c r="E208" s="341">
        <v>0.5</v>
      </c>
      <c r="F208" s="341">
        <v>0.8</v>
      </c>
      <c r="G208" s="341">
        <v>28</v>
      </c>
    </row>
    <row r="209" spans="1:7" ht="13.5" thickBot="1" x14ac:dyDescent="0.25">
      <c r="A209" s="338">
        <v>8210</v>
      </c>
      <c r="B209" s="339" t="s">
        <v>834</v>
      </c>
      <c r="C209" s="340">
        <v>1</v>
      </c>
      <c r="D209" s="341">
        <v>18</v>
      </c>
      <c r="E209" s="341">
        <v>0.5</v>
      </c>
      <c r="F209" s="341">
        <v>0.8</v>
      </c>
      <c r="G209" s="341">
        <v>28</v>
      </c>
    </row>
    <row r="210" spans="1:7" ht="13.5" thickBot="1" x14ac:dyDescent="0.25">
      <c r="A210" s="338">
        <v>8210</v>
      </c>
      <c r="B210" s="339" t="s">
        <v>835</v>
      </c>
      <c r="C210" s="340">
        <v>1</v>
      </c>
      <c r="D210" s="341">
        <v>18</v>
      </c>
      <c r="E210" s="341">
        <v>0.5</v>
      </c>
      <c r="F210" s="341">
        <v>0.8</v>
      </c>
      <c r="G210" s="341">
        <v>23</v>
      </c>
    </row>
    <row r="211" spans="1:7" ht="13.5" thickBot="1" x14ac:dyDescent="0.25">
      <c r="A211" s="338">
        <v>8210</v>
      </c>
      <c r="B211" s="339" t="s">
        <v>836</v>
      </c>
      <c r="C211" s="340">
        <v>1</v>
      </c>
      <c r="D211" s="341">
        <v>18</v>
      </c>
      <c r="E211" s="341">
        <v>0.5</v>
      </c>
      <c r="F211" s="341">
        <v>0.8</v>
      </c>
      <c r="G211" s="341">
        <v>30</v>
      </c>
    </row>
    <row r="212" spans="1:7" ht="13.5" thickBot="1" x14ac:dyDescent="0.25">
      <c r="A212" s="338">
        <v>8210</v>
      </c>
      <c r="B212" s="339" t="s">
        <v>837</v>
      </c>
      <c r="C212" s="340">
        <v>1</v>
      </c>
      <c r="D212" s="341">
        <v>18</v>
      </c>
      <c r="E212" s="341">
        <v>0.5</v>
      </c>
      <c r="F212" s="341">
        <v>0.8</v>
      </c>
      <c r="G212" s="341">
        <v>23</v>
      </c>
    </row>
    <row r="213" spans="1:7" ht="13.5" thickBot="1" x14ac:dyDescent="0.25">
      <c r="A213" s="338">
        <v>8210</v>
      </c>
      <c r="B213" s="339" t="s">
        <v>838</v>
      </c>
      <c r="C213" s="340">
        <v>1</v>
      </c>
      <c r="D213" s="341">
        <v>18</v>
      </c>
      <c r="E213" s="341">
        <v>0.5</v>
      </c>
      <c r="F213" s="341">
        <v>0.8</v>
      </c>
      <c r="G213" s="341">
        <v>28</v>
      </c>
    </row>
    <row r="214" spans="1:7" ht="13.5" thickBot="1" x14ac:dyDescent="0.25">
      <c r="A214" s="338">
        <v>8210</v>
      </c>
      <c r="B214" s="339" t="s">
        <v>839</v>
      </c>
      <c r="C214" s="340">
        <v>1</v>
      </c>
      <c r="D214" s="341">
        <v>18</v>
      </c>
      <c r="E214" s="341">
        <v>0.5</v>
      </c>
      <c r="F214" s="341">
        <v>0.8</v>
      </c>
      <c r="G214" s="341">
        <v>28</v>
      </c>
    </row>
    <row r="215" spans="1:7" ht="13.5" thickBot="1" x14ac:dyDescent="0.25">
      <c r="A215" s="338">
        <v>8210</v>
      </c>
      <c r="B215" s="339" t="s">
        <v>840</v>
      </c>
      <c r="C215" s="340">
        <v>1</v>
      </c>
      <c r="D215" s="341">
        <v>18</v>
      </c>
      <c r="E215" s="341">
        <v>0.5</v>
      </c>
      <c r="F215" s="341">
        <v>0.8</v>
      </c>
      <c r="G215" s="341">
        <v>26</v>
      </c>
    </row>
    <row r="216" spans="1:7" ht="13.5" thickBot="1" x14ac:dyDescent="0.25">
      <c r="A216" s="338">
        <v>8210</v>
      </c>
      <c r="B216" s="339" t="s">
        <v>841</v>
      </c>
      <c r="C216" s="340">
        <v>1</v>
      </c>
      <c r="D216" s="341">
        <v>18</v>
      </c>
      <c r="E216" s="341">
        <v>0.5</v>
      </c>
      <c r="F216" s="341">
        <v>0.8</v>
      </c>
      <c r="G216" s="341">
        <v>26</v>
      </c>
    </row>
    <row r="217" spans="1:7" ht="13.5" thickBot="1" x14ac:dyDescent="0.25">
      <c r="A217" s="338">
        <v>8210</v>
      </c>
      <c r="B217" s="339" t="s">
        <v>842</v>
      </c>
      <c r="C217" s="340">
        <v>1</v>
      </c>
      <c r="D217" s="341">
        <v>18</v>
      </c>
      <c r="E217" s="341">
        <v>0.5</v>
      </c>
      <c r="F217" s="341">
        <v>0.8</v>
      </c>
      <c r="G217" s="341">
        <v>28</v>
      </c>
    </row>
    <row r="218" spans="1:7" ht="13.5" thickBot="1" x14ac:dyDescent="0.25">
      <c r="A218" s="338">
        <v>8220</v>
      </c>
      <c r="B218" s="339" t="s">
        <v>843</v>
      </c>
      <c r="C218" s="340">
        <v>1.2</v>
      </c>
      <c r="D218" s="341">
        <v>16</v>
      </c>
      <c r="E218" s="341">
        <v>0.5</v>
      </c>
      <c r="F218" s="341">
        <v>0.8</v>
      </c>
      <c r="G218" s="341">
        <v>17</v>
      </c>
    </row>
    <row r="219" spans="1:7" ht="13.5" thickBot="1" x14ac:dyDescent="0.25">
      <c r="A219" s="338">
        <v>8220</v>
      </c>
      <c r="B219" s="339" t="s">
        <v>844</v>
      </c>
      <c r="C219" s="340">
        <v>1.2</v>
      </c>
      <c r="D219" s="341">
        <v>16</v>
      </c>
      <c r="E219" s="341">
        <v>0.5</v>
      </c>
      <c r="F219" s="341">
        <v>0.8</v>
      </c>
      <c r="G219" s="341">
        <v>23</v>
      </c>
    </row>
    <row r="220" spans="1:7" ht="13.5" thickBot="1" x14ac:dyDescent="0.25">
      <c r="A220" s="338">
        <v>8220</v>
      </c>
      <c r="B220" s="339" t="s">
        <v>845</v>
      </c>
      <c r="C220" s="340">
        <v>1.2</v>
      </c>
      <c r="D220" s="341">
        <v>24</v>
      </c>
      <c r="E220" s="341">
        <v>0.5</v>
      </c>
      <c r="F220" s="341">
        <v>0.8</v>
      </c>
      <c r="G220" s="341">
        <v>26</v>
      </c>
    </row>
    <row r="221" spans="1:7" ht="13.5" thickBot="1" x14ac:dyDescent="0.25">
      <c r="A221" s="338">
        <v>8220</v>
      </c>
      <c r="B221" s="339" t="s">
        <v>846</v>
      </c>
      <c r="C221" s="340">
        <v>1.2</v>
      </c>
      <c r="D221" s="341">
        <v>15</v>
      </c>
      <c r="E221" s="341">
        <v>0.5</v>
      </c>
      <c r="F221" s="341">
        <v>0.8</v>
      </c>
      <c r="G221" s="341">
        <v>15</v>
      </c>
    </row>
    <row r="222" spans="1:7" ht="13.5" thickBot="1" x14ac:dyDescent="0.25">
      <c r="A222" s="338">
        <v>8220</v>
      </c>
      <c r="B222" s="339" t="s">
        <v>847</v>
      </c>
      <c r="C222" s="340">
        <v>1</v>
      </c>
      <c r="D222" s="341">
        <v>20</v>
      </c>
      <c r="E222" s="341">
        <v>0.5</v>
      </c>
      <c r="F222" s="341">
        <v>0.8</v>
      </c>
      <c r="G222" s="341">
        <v>21</v>
      </c>
    </row>
    <row r="223" spans="1:7" ht="13.5" thickBot="1" x14ac:dyDescent="0.25">
      <c r="A223" s="338">
        <v>8220</v>
      </c>
      <c r="B223" s="339" t="s">
        <v>848</v>
      </c>
      <c r="C223" s="340">
        <v>2</v>
      </c>
      <c r="D223" s="341">
        <v>17</v>
      </c>
      <c r="E223" s="341">
        <v>0.5</v>
      </c>
      <c r="F223" s="341">
        <v>0.8</v>
      </c>
      <c r="G223" s="341">
        <v>14</v>
      </c>
    </row>
    <row r="224" spans="1:7" ht="13.5" thickBot="1" x14ac:dyDescent="0.25">
      <c r="A224" s="338">
        <v>8220</v>
      </c>
      <c r="B224" s="339" t="s">
        <v>849</v>
      </c>
      <c r="C224" s="340">
        <v>2</v>
      </c>
      <c r="D224" s="341">
        <v>18</v>
      </c>
      <c r="E224" s="341">
        <v>0.5</v>
      </c>
      <c r="F224" s="341">
        <v>0.8</v>
      </c>
      <c r="G224" s="341">
        <v>24</v>
      </c>
    </row>
    <row r="225" spans="1:7" ht="13.5" thickBot="1" x14ac:dyDescent="0.25">
      <c r="A225" s="338">
        <v>8230</v>
      </c>
      <c r="B225" s="339" t="s">
        <v>850</v>
      </c>
      <c r="C225" s="340">
        <v>1</v>
      </c>
      <c r="D225" s="341">
        <v>18.5</v>
      </c>
      <c r="E225" s="341">
        <v>0.5</v>
      </c>
      <c r="F225" s="341">
        <v>0.8</v>
      </c>
      <c r="G225" s="341">
        <v>28</v>
      </c>
    </row>
    <row r="226" spans="1:7" ht="13.5" thickBot="1" x14ac:dyDescent="0.25">
      <c r="A226" s="338">
        <v>8230</v>
      </c>
      <c r="B226" s="339" t="s">
        <v>851</v>
      </c>
      <c r="C226" s="340">
        <v>1</v>
      </c>
      <c r="D226" s="341">
        <v>18</v>
      </c>
      <c r="E226" s="341">
        <v>0.5</v>
      </c>
      <c r="F226" s="341">
        <v>0.8</v>
      </c>
      <c r="G226" s="341">
        <v>28</v>
      </c>
    </row>
    <row r="227" spans="1:7" ht="13.5" thickBot="1" x14ac:dyDescent="0.25">
      <c r="A227" s="338">
        <v>8230</v>
      </c>
      <c r="B227" s="339" t="s">
        <v>852</v>
      </c>
      <c r="C227" s="340">
        <v>2</v>
      </c>
      <c r="D227" s="341">
        <v>11</v>
      </c>
      <c r="E227" s="341">
        <v>0.5</v>
      </c>
      <c r="F227" s="341">
        <v>0.8</v>
      </c>
      <c r="G227" s="341">
        <v>23</v>
      </c>
    </row>
    <row r="228" spans="1:7" ht="13.5" thickBot="1" x14ac:dyDescent="0.25">
      <c r="A228" s="338">
        <v>8230</v>
      </c>
      <c r="B228" s="339" t="s">
        <v>853</v>
      </c>
      <c r="C228" s="340">
        <v>1</v>
      </c>
      <c r="D228" s="341">
        <v>16</v>
      </c>
      <c r="E228" s="341">
        <v>0.5</v>
      </c>
      <c r="F228" s="341">
        <v>0.8</v>
      </c>
      <c r="G228" s="341">
        <v>19</v>
      </c>
    </row>
    <row r="229" spans="1:7" ht="13.5" thickBot="1" x14ac:dyDescent="0.25">
      <c r="A229" s="337">
        <v>91</v>
      </c>
      <c r="B229" s="433" t="s">
        <v>2639</v>
      </c>
      <c r="C229" s="434"/>
      <c r="D229" s="434"/>
      <c r="E229" s="434"/>
      <c r="F229" s="434"/>
      <c r="G229" s="435"/>
    </row>
    <row r="230" spans="1:7" ht="13.5" thickBot="1" x14ac:dyDescent="0.25">
      <c r="A230" s="338">
        <v>9110</v>
      </c>
      <c r="B230" s="339" t="s">
        <v>854</v>
      </c>
      <c r="C230" s="340">
        <v>0.5</v>
      </c>
      <c r="D230" s="341">
        <v>28</v>
      </c>
      <c r="E230" s="341">
        <v>0.7</v>
      </c>
      <c r="F230" s="341">
        <v>0.6</v>
      </c>
      <c r="G230" s="341">
        <v>24</v>
      </c>
    </row>
    <row r="231" spans="1:7" ht="13.5" thickBot="1" x14ac:dyDescent="0.25">
      <c r="A231" s="338">
        <v>9110</v>
      </c>
      <c r="B231" s="339" t="s">
        <v>855</v>
      </c>
      <c r="C231" s="340">
        <v>1.5</v>
      </c>
      <c r="D231" s="341">
        <v>21.5</v>
      </c>
      <c r="E231" s="341">
        <v>0.7</v>
      </c>
      <c r="F231" s="341">
        <v>0.6</v>
      </c>
      <c r="G231" s="341">
        <v>9.1</v>
      </c>
    </row>
    <row r="232" spans="1:7" ht="13.5" thickBot="1" x14ac:dyDescent="0.25">
      <c r="A232" s="338">
        <v>9110</v>
      </c>
      <c r="B232" s="339" t="s">
        <v>856</v>
      </c>
      <c r="C232" s="340">
        <v>1.5</v>
      </c>
      <c r="D232" s="341">
        <v>21.5</v>
      </c>
      <c r="E232" s="341">
        <v>0.7</v>
      </c>
      <c r="F232" s="341">
        <v>0.6</v>
      </c>
      <c r="G232" s="341">
        <v>4.3</v>
      </c>
    </row>
    <row r="233" spans="1:7" ht="13.5" thickBot="1" x14ac:dyDescent="0.25">
      <c r="A233" s="338">
        <v>9110</v>
      </c>
      <c r="B233" s="339" t="s">
        <v>857</v>
      </c>
      <c r="C233" s="340">
        <v>1.5</v>
      </c>
      <c r="D233" s="341">
        <v>21</v>
      </c>
      <c r="E233" s="341">
        <v>0.7</v>
      </c>
      <c r="F233" s="341">
        <v>0.6</v>
      </c>
      <c r="G233" s="341">
        <v>4.3</v>
      </c>
    </row>
    <row r="234" spans="1:7" ht="13.5" thickBot="1" x14ac:dyDescent="0.25">
      <c r="A234" s="338">
        <v>9110</v>
      </c>
      <c r="B234" s="339" t="s">
        <v>858</v>
      </c>
      <c r="C234" s="340">
        <v>2</v>
      </c>
      <c r="D234" s="341">
        <v>19</v>
      </c>
      <c r="E234" s="341">
        <v>0.7</v>
      </c>
      <c r="F234" s="341">
        <v>0.6</v>
      </c>
      <c r="G234" s="341">
        <v>10</v>
      </c>
    </row>
    <row r="235" spans="1:7" ht="13.5" thickBot="1" x14ac:dyDescent="0.25">
      <c r="A235" s="338">
        <v>9110</v>
      </c>
      <c r="B235" s="339" t="s">
        <v>644</v>
      </c>
      <c r="C235" s="340">
        <v>1.5</v>
      </c>
      <c r="D235" s="341">
        <v>21</v>
      </c>
      <c r="E235" s="341">
        <v>0.7</v>
      </c>
      <c r="F235" s="341">
        <v>0.6</v>
      </c>
      <c r="G235" s="341">
        <v>9.1</v>
      </c>
    </row>
    <row r="236" spans="1:7" ht="13.5" thickBot="1" x14ac:dyDescent="0.25">
      <c r="A236" s="338">
        <v>9110</v>
      </c>
      <c r="B236" s="339" t="s">
        <v>859</v>
      </c>
      <c r="C236" s="340">
        <v>1.5</v>
      </c>
      <c r="D236" s="341">
        <v>21.5</v>
      </c>
      <c r="E236" s="341">
        <v>0.9</v>
      </c>
      <c r="F236" s="341">
        <v>1.4</v>
      </c>
      <c r="G236" s="341">
        <v>9.1</v>
      </c>
    </row>
    <row r="237" spans="1:7" ht="13.5" thickBot="1" x14ac:dyDescent="0.25">
      <c r="A237" s="338">
        <v>9110</v>
      </c>
      <c r="B237" s="339" t="s">
        <v>860</v>
      </c>
      <c r="C237" s="340">
        <v>1.5</v>
      </c>
      <c r="D237" s="341">
        <v>20</v>
      </c>
      <c r="E237" s="341">
        <v>0.7</v>
      </c>
      <c r="F237" s="341">
        <v>0.6</v>
      </c>
      <c r="G237" s="341">
        <v>10</v>
      </c>
    </row>
    <row r="238" spans="1:7" ht="13.5" thickBot="1" x14ac:dyDescent="0.25">
      <c r="A238" s="338">
        <v>9110</v>
      </c>
      <c r="B238" s="339" t="s">
        <v>861</v>
      </c>
      <c r="C238" s="340">
        <v>0.6</v>
      </c>
      <c r="D238" s="341">
        <v>24</v>
      </c>
      <c r="E238" s="341">
        <v>0.7</v>
      </c>
      <c r="F238" s="341">
        <v>0.6</v>
      </c>
      <c r="G238" s="341">
        <v>9.1</v>
      </c>
    </row>
    <row r="239" spans="1:7" ht="13.5" thickBot="1" x14ac:dyDescent="0.25">
      <c r="A239" s="338">
        <v>9110</v>
      </c>
      <c r="B239" s="339" t="s">
        <v>862</v>
      </c>
      <c r="C239" s="340">
        <v>1.5</v>
      </c>
      <c r="D239" s="341">
        <v>21.5</v>
      </c>
      <c r="E239" s="341">
        <v>0.7</v>
      </c>
      <c r="F239" s="341">
        <v>0.6</v>
      </c>
      <c r="G239" s="341">
        <v>9.1</v>
      </c>
    </row>
    <row r="240" spans="1:7" ht="13.5" thickBot="1" x14ac:dyDescent="0.25">
      <c r="A240" s="338">
        <v>9120</v>
      </c>
      <c r="B240" s="339" t="s">
        <v>863</v>
      </c>
      <c r="C240" s="340">
        <v>1</v>
      </c>
      <c r="D240" s="341">
        <v>24</v>
      </c>
      <c r="E240" s="341">
        <v>0.7</v>
      </c>
      <c r="F240" s="341">
        <v>0.6</v>
      </c>
      <c r="G240" s="341">
        <v>15</v>
      </c>
    </row>
    <row r="241" spans="1:7" ht="13.5" thickBot="1" x14ac:dyDescent="0.25">
      <c r="A241" s="338">
        <v>9130</v>
      </c>
      <c r="B241" s="339" t="s">
        <v>864</v>
      </c>
      <c r="C241" s="340">
        <v>3</v>
      </c>
      <c r="D241" s="341">
        <v>18</v>
      </c>
      <c r="E241" s="341">
        <v>0.9</v>
      </c>
      <c r="F241" s="341">
        <v>1.4</v>
      </c>
      <c r="G241" s="341">
        <v>23</v>
      </c>
    </row>
    <row r="242" spans="1:7" ht="13.5" thickBot="1" x14ac:dyDescent="0.25">
      <c r="A242" s="338">
        <v>9130</v>
      </c>
      <c r="B242" s="339" t="s">
        <v>865</v>
      </c>
      <c r="C242" s="340">
        <v>1.5</v>
      </c>
      <c r="D242" s="341">
        <v>18</v>
      </c>
      <c r="E242" s="341">
        <v>0.9</v>
      </c>
      <c r="F242" s="341">
        <v>1.4</v>
      </c>
      <c r="G242" s="341">
        <v>23</v>
      </c>
    </row>
    <row r="243" spans="1:7" ht="13.5" thickBot="1" x14ac:dyDescent="0.25">
      <c r="A243" s="338">
        <v>9130</v>
      </c>
      <c r="B243" s="339" t="s">
        <v>866</v>
      </c>
      <c r="C243" s="340">
        <v>3</v>
      </c>
      <c r="D243" s="341">
        <v>23</v>
      </c>
      <c r="E243" s="341">
        <v>0.9</v>
      </c>
      <c r="F243" s="341">
        <v>1.4</v>
      </c>
      <c r="G243" s="341">
        <v>15</v>
      </c>
    </row>
    <row r="244" spans="1:7" ht="13.5" thickBot="1" x14ac:dyDescent="0.25">
      <c r="A244" s="338">
        <v>9130</v>
      </c>
      <c r="B244" s="339" t="s">
        <v>867</v>
      </c>
      <c r="C244" s="340">
        <v>0.6</v>
      </c>
      <c r="D244" s="341">
        <v>20</v>
      </c>
      <c r="E244" s="341">
        <v>0.7</v>
      </c>
      <c r="F244" s="341">
        <v>0.6</v>
      </c>
      <c r="G244" s="341">
        <v>18.5</v>
      </c>
    </row>
    <row r="245" spans="1:7" ht="13.5" thickBot="1" x14ac:dyDescent="0.25">
      <c r="A245" s="338">
        <v>9130</v>
      </c>
      <c r="B245" s="339" t="s">
        <v>869</v>
      </c>
      <c r="C245" s="340">
        <v>1</v>
      </c>
      <c r="D245" s="341">
        <v>18</v>
      </c>
      <c r="E245" s="341">
        <v>0.7</v>
      </c>
      <c r="F245" s="341">
        <v>0.6</v>
      </c>
      <c r="G245" s="341">
        <v>23</v>
      </c>
    </row>
    <row r="246" spans="1:7" ht="13.5" thickBot="1" x14ac:dyDescent="0.25">
      <c r="A246" s="338">
        <v>9130</v>
      </c>
      <c r="B246" s="339" t="s">
        <v>870</v>
      </c>
      <c r="C246" s="340">
        <v>0.6</v>
      </c>
      <c r="D246" s="341">
        <v>20</v>
      </c>
      <c r="E246" s="341">
        <v>0.7</v>
      </c>
      <c r="F246" s="341">
        <v>0.6</v>
      </c>
      <c r="G246" s="341">
        <v>21</v>
      </c>
    </row>
    <row r="247" spans="1:7" ht="13.5" thickBot="1" x14ac:dyDescent="0.25">
      <c r="A247" s="338">
        <v>9130</v>
      </c>
      <c r="B247" s="339" t="s">
        <v>871</v>
      </c>
      <c r="C247" s="340">
        <v>1</v>
      </c>
      <c r="D247" s="341">
        <v>15</v>
      </c>
      <c r="E247" s="341">
        <v>0.7</v>
      </c>
      <c r="F247" s="341">
        <v>0.6</v>
      </c>
      <c r="G247" s="341">
        <v>20</v>
      </c>
    </row>
    <row r="248" spans="1:7" ht="13.5" thickBot="1" x14ac:dyDescent="0.25">
      <c r="A248" s="338">
        <v>9130</v>
      </c>
      <c r="B248" s="339" t="s">
        <v>872</v>
      </c>
      <c r="C248" s="340">
        <v>1</v>
      </c>
      <c r="D248" s="341">
        <v>18</v>
      </c>
      <c r="E248" s="341">
        <v>0.7</v>
      </c>
      <c r="F248" s="341">
        <v>0.6</v>
      </c>
      <c r="G248" s="341">
        <v>20</v>
      </c>
    </row>
    <row r="249" spans="1:7" ht="13.5" thickBot="1" x14ac:dyDescent="0.25">
      <c r="A249" s="338">
        <v>9130</v>
      </c>
      <c r="B249" s="339" t="s">
        <v>873</v>
      </c>
      <c r="C249" s="340">
        <v>3</v>
      </c>
      <c r="D249" s="341">
        <v>15</v>
      </c>
      <c r="E249" s="341">
        <v>0.7</v>
      </c>
      <c r="F249" s="341">
        <v>0.6</v>
      </c>
      <c r="G249" s="341">
        <v>23</v>
      </c>
    </row>
    <row r="250" spans="1:7" ht="13.5" thickBot="1" x14ac:dyDescent="0.25">
      <c r="A250" s="338">
        <v>9130</v>
      </c>
      <c r="B250" s="339" t="s">
        <v>875</v>
      </c>
      <c r="C250" s="340">
        <v>1</v>
      </c>
      <c r="D250" s="341">
        <v>21</v>
      </c>
      <c r="E250" s="341">
        <v>0.9</v>
      </c>
      <c r="F250" s="341">
        <v>1.4</v>
      </c>
      <c r="G250" s="341">
        <v>26</v>
      </c>
    </row>
    <row r="251" spans="1:7" ht="13.5" thickBot="1" x14ac:dyDescent="0.25">
      <c r="A251" s="338">
        <v>9130</v>
      </c>
      <c r="B251" s="339" t="s">
        <v>876</v>
      </c>
      <c r="C251" s="340">
        <v>2</v>
      </c>
      <c r="D251" s="341">
        <v>15</v>
      </c>
      <c r="E251" s="341">
        <v>0.7</v>
      </c>
      <c r="F251" s="341">
        <v>0.6</v>
      </c>
      <c r="G251" s="341">
        <v>28</v>
      </c>
    </row>
    <row r="252" spans="1:7" ht="13.5" thickBot="1" x14ac:dyDescent="0.25">
      <c r="A252" s="338">
        <v>9140</v>
      </c>
      <c r="B252" s="339" t="s">
        <v>877</v>
      </c>
      <c r="C252" s="340">
        <v>1</v>
      </c>
      <c r="D252" s="341">
        <v>17</v>
      </c>
      <c r="E252" s="341">
        <v>0.7</v>
      </c>
      <c r="F252" s="341">
        <v>0.6</v>
      </c>
      <c r="G252" s="341">
        <v>20</v>
      </c>
    </row>
    <row r="253" spans="1:7" ht="13.5" thickBot="1" x14ac:dyDescent="0.25">
      <c r="A253" s="338">
        <v>9150</v>
      </c>
      <c r="B253" s="339" t="s">
        <v>879</v>
      </c>
      <c r="C253" s="340">
        <v>2</v>
      </c>
      <c r="D253" s="341">
        <v>17.5</v>
      </c>
      <c r="E253" s="341">
        <v>0.7</v>
      </c>
      <c r="F253" s="341">
        <v>0.6</v>
      </c>
      <c r="G253" s="341">
        <v>26</v>
      </c>
    </row>
    <row r="254" spans="1:7" ht="13.5" thickBot="1" x14ac:dyDescent="0.25">
      <c r="A254" s="338">
        <v>9150</v>
      </c>
      <c r="B254" s="339" t="s">
        <v>880</v>
      </c>
      <c r="C254" s="340">
        <v>3</v>
      </c>
      <c r="D254" s="341">
        <v>15</v>
      </c>
      <c r="E254" s="341">
        <v>0.7</v>
      </c>
      <c r="F254" s="341">
        <v>0.6</v>
      </c>
      <c r="G254" s="341">
        <v>23</v>
      </c>
    </row>
    <row r="255" spans="1:7" ht="13.5" thickBot="1" x14ac:dyDescent="0.25">
      <c r="A255" s="338">
        <v>9150</v>
      </c>
      <c r="B255" s="339" t="s">
        <v>881</v>
      </c>
      <c r="C255" s="340">
        <v>1</v>
      </c>
      <c r="D255" s="341">
        <v>19</v>
      </c>
      <c r="E255" s="341">
        <v>0.7</v>
      </c>
      <c r="F255" s="341">
        <v>0.6</v>
      </c>
      <c r="G255" s="341">
        <v>28</v>
      </c>
    </row>
    <row r="256" spans="1:7" ht="13.5" thickBot="1" x14ac:dyDescent="0.25">
      <c r="A256" s="338">
        <v>9160</v>
      </c>
      <c r="B256" s="339" t="s">
        <v>882</v>
      </c>
      <c r="C256" s="340">
        <v>1</v>
      </c>
      <c r="D256" s="341">
        <v>15</v>
      </c>
      <c r="E256" s="341">
        <v>0.7</v>
      </c>
      <c r="F256" s="341">
        <v>1</v>
      </c>
      <c r="G256" s="341">
        <v>17</v>
      </c>
    </row>
    <row r="257" spans="1:7" ht="13.5" thickBot="1" x14ac:dyDescent="0.25">
      <c r="A257" s="338">
        <v>9170</v>
      </c>
      <c r="B257" s="339" t="s">
        <v>884</v>
      </c>
      <c r="C257" s="340">
        <v>2</v>
      </c>
      <c r="D257" s="341">
        <v>18</v>
      </c>
      <c r="E257" s="341">
        <v>0.7</v>
      </c>
      <c r="F257" s="341">
        <v>1</v>
      </c>
      <c r="G257" s="341">
        <v>20</v>
      </c>
    </row>
    <row r="258" spans="1:7" ht="13.5" thickBot="1" x14ac:dyDescent="0.25">
      <c r="A258" s="338">
        <v>9170</v>
      </c>
      <c r="B258" s="339" t="s">
        <v>885</v>
      </c>
      <c r="C258" s="340">
        <v>1.5</v>
      </c>
      <c r="D258" s="341">
        <v>16</v>
      </c>
      <c r="E258" s="341">
        <v>0.7</v>
      </c>
      <c r="F258" s="341">
        <v>1</v>
      </c>
      <c r="G258" s="341">
        <v>23</v>
      </c>
    </row>
    <row r="259" spans="1:7" ht="13.5" thickBot="1" x14ac:dyDescent="0.25">
      <c r="A259" s="338">
        <v>9170</v>
      </c>
      <c r="B259" s="339" t="s">
        <v>886</v>
      </c>
      <c r="C259" s="340">
        <v>3</v>
      </c>
      <c r="D259" s="341">
        <v>19</v>
      </c>
      <c r="E259" s="341">
        <v>0.7</v>
      </c>
      <c r="F259" s="341">
        <v>1</v>
      </c>
      <c r="G259" s="341">
        <v>15</v>
      </c>
    </row>
    <row r="260" spans="1:7" ht="13.5" thickBot="1" x14ac:dyDescent="0.25">
      <c r="A260" s="338">
        <v>9180</v>
      </c>
      <c r="B260" s="339" t="s">
        <v>888</v>
      </c>
      <c r="C260" s="340">
        <v>4</v>
      </c>
      <c r="D260" s="341">
        <v>13.5</v>
      </c>
      <c r="E260" s="341">
        <v>0.5</v>
      </c>
      <c r="F260" s="341">
        <v>0.8</v>
      </c>
      <c r="G260" s="341">
        <v>26</v>
      </c>
    </row>
    <row r="261" spans="1:7" ht="13.5" thickBot="1" x14ac:dyDescent="0.25">
      <c r="A261" s="338">
        <v>9180</v>
      </c>
      <c r="B261" s="339" t="s">
        <v>889</v>
      </c>
      <c r="C261" s="340">
        <v>1.5</v>
      </c>
      <c r="D261" s="341">
        <v>17</v>
      </c>
      <c r="E261" s="341">
        <v>0.5</v>
      </c>
      <c r="F261" s="341">
        <v>0.8</v>
      </c>
      <c r="G261" s="341">
        <v>25</v>
      </c>
    </row>
    <row r="262" spans="1:7" ht="13.5" thickBot="1" x14ac:dyDescent="0.25">
      <c r="A262" s="338">
        <v>9180</v>
      </c>
      <c r="B262" s="339" t="s">
        <v>890</v>
      </c>
      <c r="C262" s="340">
        <v>3</v>
      </c>
      <c r="D262" s="341">
        <v>20</v>
      </c>
      <c r="E262" s="341">
        <v>0.5</v>
      </c>
      <c r="F262" s="341">
        <v>0.8</v>
      </c>
      <c r="G262" s="341">
        <v>24</v>
      </c>
    </row>
    <row r="263" spans="1:7" ht="13.5" thickBot="1" x14ac:dyDescent="0.25">
      <c r="A263" s="338">
        <v>9180</v>
      </c>
      <c r="B263" s="339" t="s">
        <v>891</v>
      </c>
      <c r="C263" s="340">
        <v>2</v>
      </c>
      <c r="D263" s="341">
        <v>16</v>
      </c>
      <c r="E263" s="341">
        <v>0.5</v>
      </c>
      <c r="F263" s="341">
        <v>0.8</v>
      </c>
      <c r="G263" s="341">
        <v>24</v>
      </c>
    </row>
    <row r="264" spans="1:7" ht="13.5" thickBot="1" x14ac:dyDescent="0.25">
      <c r="A264" s="338">
        <v>9180</v>
      </c>
      <c r="B264" s="339" t="s">
        <v>892</v>
      </c>
      <c r="C264" s="340">
        <v>4</v>
      </c>
      <c r="D264" s="341">
        <v>15</v>
      </c>
      <c r="E264" s="341">
        <v>0.5</v>
      </c>
      <c r="F264" s="341">
        <v>0.8</v>
      </c>
      <c r="G264" s="341">
        <v>23</v>
      </c>
    </row>
    <row r="265" spans="1:7" ht="13.5" thickBot="1" x14ac:dyDescent="0.25">
      <c r="A265" s="338">
        <v>9180</v>
      </c>
      <c r="B265" s="339" t="s">
        <v>893</v>
      </c>
      <c r="C265" s="340">
        <v>5</v>
      </c>
      <c r="D265" s="341">
        <v>14</v>
      </c>
      <c r="E265" s="341">
        <v>0.5</v>
      </c>
      <c r="F265" s="341">
        <v>0.8</v>
      </c>
      <c r="G265" s="341">
        <v>21</v>
      </c>
    </row>
    <row r="266" spans="1:7" ht="13.5" thickBot="1" x14ac:dyDescent="0.25">
      <c r="A266" s="338">
        <v>9180</v>
      </c>
      <c r="B266" s="339" t="s">
        <v>894</v>
      </c>
      <c r="C266" s="340">
        <v>1.5</v>
      </c>
      <c r="D266" s="341">
        <v>16</v>
      </c>
      <c r="E266" s="341">
        <v>0.5</v>
      </c>
      <c r="F266" s="341">
        <v>0.8</v>
      </c>
      <c r="G266" s="341">
        <v>23</v>
      </c>
    </row>
    <row r="267" spans="1:7" ht="13.5" thickBot="1" x14ac:dyDescent="0.25">
      <c r="A267" s="338">
        <v>9180</v>
      </c>
      <c r="B267" s="339" t="s">
        <v>895</v>
      </c>
      <c r="C267" s="340">
        <v>4</v>
      </c>
      <c r="D267" s="341">
        <v>17</v>
      </c>
      <c r="E267" s="341">
        <v>0.5</v>
      </c>
      <c r="F267" s="341">
        <v>0.8</v>
      </c>
      <c r="G267" s="341">
        <v>23</v>
      </c>
    </row>
    <row r="268" spans="1:7" ht="13.5" thickBot="1" x14ac:dyDescent="0.25">
      <c r="A268" s="338">
        <v>9180</v>
      </c>
      <c r="B268" s="339" t="s">
        <v>896</v>
      </c>
      <c r="C268" s="340">
        <v>3</v>
      </c>
      <c r="D268" s="341">
        <v>15</v>
      </c>
      <c r="E268" s="341">
        <v>0.5</v>
      </c>
      <c r="F268" s="341">
        <v>0.8</v>
      </c>
      <c r="G268" s="341">
        <v>23</v>
      </c>
    </row>
    <row r="269" spans="1:7" ht="13.5" thickBot="1" x14ac:dyDescent="0.25">
      <c r="A269" s="338">
        <v>9180</v>
      </c>
      <c r="B269" s="339" t="s">
        <v>897</v>
      </c>
      <c r="C269" s="340">
        <v>3</v>
      </c>
      <c r="D269" s="341">
        <v>15</v>
      </c>
      <c r="E269" s="341">
        <v>0.5</v>
      </c>
      <c r="F269" s="341">
        <v>0.8</v>
      </c>
      <c r="G269" s="341">
        <v>28</v>
      </c>
    </row>
    <row r="270" spans="1:7" ht="13.5" thickBot="1" x14ac:dyDescent="0.25">
      <c r="A270" s="338">
        <v>9180</v>
      </c>
      <c r="B270" s="339" t="s">
        <v>898</v>
      </c>
      <c r="C270" s="340">
        <v>3</v>
      </c>
      <c r="D270" s="341">
        <v>21</v>
      </c>
      <c r="E270" s="341">
        <v>0.5</v>
      </c>
      <c r="F270" s="341">
        <v>0.8</v>
      </c>
      <c r="G270" s="341">
        <v>24</v>
      </c>
    </row>
    <row r="271" spans="1:7" ht="13.5" thickBot="1" x14ac:dyDescent="0.25">
      <c r="A271" s="338">
        <v>9180</v>
      </c>
      <c r="B271" s="339" t="s">
        <v>899</v>
      </c>
      <c r="C271" s="340">
        <v>2</v>
      </c>
      <c r="D271" s="341">
        <v>16</v>
      </c>
      <c r="E271" s="341">
        <v>0.5</v>
      </c>
      <c r="F271" s="341">
        <v>0.8</v>
      </c>
      <c r="G271" s="341">
        <v>30</v>
      </c>
    </row>
    <row r="272" spans="1:7" ht="13.5" thickBot="1" x14ac:dyDescent="0.25">
      <c r="A272" s="338">
        <v>9180</v>
      </c>
      <c r="B272" s="339" t="s">
        <v>900</v>
      </c>
      <c r="C272" s="340">
        <v>1</v>
      </c>
      <c r="D272" s="341">
        <v>19</v>
      </c>
      <c r="E272" s="341">
        <v>0.5</v>
      </c>
      <c r="F272" s="341">
        <v>0.8</v>
      </c>
      <c r="G272" s="341">
        <v>26</v>
      </c>
    </row>
    <row r="273" spans="1:7" ht="13.5" thickBot="1" x14ac:dyDescent="0.25">
      <c r="A273" s="338">
        <v>9180</v>
      </c>
      <c r="B273" s="339" t="s">
        <v>901</v>
      </c>
      <c r="C273" s="340">
        <v>1</v>
      </c>
      <c r="D273" s="341">
        <v>18</v>
      </c>
      <c r="E273" s="341">
        <v>0.5</v>
      </c>
      <c r="F273" s="341">
        <v>0.8</v>
      </c>
      <c r="G273" s="341">
        <v>28</v>
      </c>
    </row>
    <row r="274" spans="1:7" ht="13.5" thickBot="1" x14ac:dyDescent="0.25">
      <c r="A274" s="338">
        <v>9190</v>
      </c>
      <c r="B274" s="339" t="s">
        <v>902</v>
      </c>
      <c r="C274" s="340">
        <v>4</v>
      </c>
      <c r="D274" s="341">
        <v>19</v>
      </c>
      <c r="E274" s="341">
        <v>0.7</v>
      </c>
      <c r="F274" s="341">
        <v>0.6</v>
      </c>
      <c r="G274" s="341">
        <v>9.1</v>
      </c>
    </row>
    <row r="275" spans="1:7" ht="13.5" thickBot="1" x14ac:dyDescent="0.25">
      <c r="A275" s="338">
        <v>9190</v>
      </c>
      <c r="B275" s="339" t="s">
        <v>903</v>
      </c>
      <c r="C275" s="340">
        <v>3</v>
      </c>
      <c r="D275" s="341">
        <v>18</v>
      </c>
      <c r="E275" s="341">
        <v>0.7</v>
      </c>
      <c r="F275" s="341">
        <v>0.6</v>
      </c>
      <c r="G275" s="341">
        <v>30</v>
      </c>
    </row>
    <row r="276" spans="1:7" ht="13.5" thickBot="1" x14ac:dyDescent="0.25">
      <c r="A276" s="338">
        <v>9190</v>
      </c>
      <c r="B276" s="339" t="s">
        <v>904</v>
      </c>
      <c r="C276" s="340">
        <v>1.5</v>
      </c>
      <c r="D276" s="341">
        <v>21.5</v>
      </c>
      <c r="E276" s="341">
        <v>0.7</v>
      </c>
      <c r="F276" s="341">
        <v>0.6</v>
      </c>
      <c r="G276" s="341">
        <v>15</v>
      </c>
    </row>
    <row r="277" spans="1:7" ht="13.5" thickBot="1" x14ac:dyDescent="0.25">
      <c r="A277" s="338">
        <v>9190</v>
      </c>
      <c r="B277" s="339" t="s">
        <v>905</v>
      </c>
      <c r="C277" s="340">
        <v>1</v>
      </c>
      <c r="D277" s="341">
        <v>28</v>
      </c>
      <c r="E277" s="341">
        <v>0.7</v>
      </c>
      <c r="F277" s="341">
        <v>0.6</v>
      </c>
      <c r="G277" s="341">
        <v>4.3</v>
      </c>
    </row>
    <row r="278" spans="1:7" ht="13.5" thickBot="1" x14ac:dyDescent="0.25">
      <c r="A278" s="338">
        <v>9190</v>
      </c>
      <c r="B278" s="339" t="s">
        <v>906</v>
      </c>
      <c r="C278" s="340">
        <v>2</v>
      </c>
      <c r="D278" s="341">
        <v>19</v>
      </c>
      <c r="E278" s="341">
        <v>0.7</v>
      </c>
      <c r="F278" s="341">
        <v>0.6</v>
      </c>
      <c r="G278" s="341">
        <v>15</v>
      </c>
    </row>
    <row r="279" spans="1:7" ht="13.5" thickBot="1" x14ac:dyDescent="0.25">
      <c r="A279" s="338">
        <v>9190</v>
      </c>
      <c r="B279" s="339" t="s">
        <v>907</v>
      </c>
      <c r="C279" s="340">
        <v>2</v>
      </c>
      <c r="D279" s="341">
        <v>16</v>
      </c>
      <c r="E279" s="341">
        <v>0.7</v>
      </c>
      <c r="F279" s="341">
        <v>0.6</v>
      </c>
      <c r="G279" s="341">
        <v>9.1</v>
      </c>
    </row>
    <row r="280" spans="1:7" ht="13.5" thickBot="1" x14ac:dyDescent="0.25">
      <c r="A280" s="338">
        <v>9190</v>
      </c>
      <c r="B280" s="339" t="s">
        <v>908</v>
      </c>
      <c r="C280" s="340">
        <v>1.5</v>
      </c>
      <c r="D280" s="341">
        <v>24</v>
      </c>
      <c r="E280" s="341">
        <v>0.7</v>
      </c>
      <c r="F280" s="341">
        <v>0.6</v>
      </c>
      <c r="G280" s="341">
        <v>4.3</v>
      </c>
    </row>
    <row r="281" spans="1:7" ht="13.5" thickBot="1" x14ac:dyDescent="0.25">
      <c r="A281" s="338">
        <v>9190</v>
      </c>
      <c r="B281" s="339" t="s">
        <v>909</v>
      </c>
      <c r="C281" s="340">
        <v>1.5</v>
      </c>
      <c r="D281" s="341">
        <v>22</v>
      </c>
      <c r="E281" s="341">
        <v>0.7</v>
      </c>
      <c r="F281" s="341">
        <v>0.6</v>
      </c>
      <c r="G281" s="341">
        <v>9.1</v>
      </c>
    </row>
    <row r="282" spans="1:7" ht="13.5" thickBot="1" x14ac:dyDescent="0.25">
      <c r="A282" s="338">
        <v>9190</v>
      </c>
      <c r="B282" s="339" t="s">
        <v>2807</v>
      </c>
      <c r="C282" s="340">
        <v>3</v>
      </c>
      <c r="D282" s="341">
        <v>18</v>
      </c>
      <c r="E282" s="341">
        <v>0.7</v>
      </c>
      <c r="F282" s="341">
        <v>0.6</v>
      </c>
      <c r="G282" s="341">
        <v>20</v>
      </c>
    </row>
    <row r="283" spans="1:7" ht="13.5" thickBot="1" x14ac:dyDescent="0.25">
      <c r="A283" s="338">
        <v>9190</v>
      </c>
      <c r="B283" s="339" t="s">
        <v>911</v>
      </c>
      <c r="C283" s="340">
        <v>1.5</v>
      </c>
      <c r="D283" s="341">
        <v>23</v>
      </c>
      <c r="E283" s="341">
        <v>0.7</v>
      </c>
      <c r="F283" s="341">
        <v>0.6</v>
      </c>
      <c r="G283" s="341">
        <v>9.1</v>
      </c>
    </row>
    <row r="284" spans="1:7" ht="13.5" thickBot="1" x14ac:dyDescent="0.25">
      <c r="A284" s="338" t="s">
        <v>590</v>
      </c>
      <c r="B284" s="339" t="s">
        <v>912</v>
      </c>
      <c r="C284" s="340">
        <v>1</v>
      </c>
      <c r="D284" s="341">
        <v>26</v>
      </c>
      <c r="E284" s="341">
        <v>0.5</v>
      </c>
      <c r="F284" s="341">
        <v>0.8</v>
      </c>
      <c r="G284" s="341">
        <v>9.1</v>
      </c>
    </row>
    <row r="285" spans="1:7" ht="13.5" thickBot="1" x14ac:dyDescent="0.25">
      <c r="A285" s="338" t="s">
        <v>590</v>
      </c>
      <c r="B285" s="339" t="s">
        <v>913</v>
      </c>
      <c r="C285" s="340">
        <v>1</v>
      </c>
      <c r="D285" s="341">
        <v>26</v>
      </c>
      <c r="E285" s="341">
        <v>0.5</v>
      </c>
      <c r="F285" s="341">
        <v>0.8</v>
      </c>
      <c r="G285" s="341">
        <v>9.1</v>
      </c>
    </row>
    <row r="286" spans="1:7" ht="13.5" thickBot="1" x14ac:dyDescent="0.25">
      <c r="A286" s="338" t="s">
        <v>590</v>
      </c>
      <c r="B286" s="339" t="s">
        <v>914</v>
      </c>
      <c r="C286" s="340">
        <v>1</v>
      </c>
      <c r="D286" s="341">
        <v>26</v>
      </c>
      <c r="E286" s="341">
        <v>0.5</v>
      </c>
      <c r="F286" s="341">
        <v>0.8</v>
      </c>
      <c r="G286" s="341">
        <v>9.1</v>
      </c>
    </row>
    <row r="287" spans="1:7" ht="13.5" thickBot="1" x14ac:dyDescent="0.25">
      <c r="A287" s="338" t="s">
        <v>590</v>
      </c>
      <c r="B287" s="339" t="s">
        <v>915</v>
      </c>
      <c r="C287" s="340">
        <v>1</v>
      </c>
      <c r="D287" s="341">
        <v>26</v>
      </c>
      <c r="E287" s="341">
        <v>0.5</v>
      </c>
      <c r="F287" s="341">
        <v>0.8</v>
      </c>
      <c r="G287" s="341">
        <v>9.1</v>
      </c>
    </row>
    <row r="288" spans="1:7" ht="13.5" thickBot="1" x14ac:dyDescent="0.25">
      <c r="A288" s="338" t="s">
        <v>590</v>
      </c>
      <c r="B288" s="339" t="s">
        <v>916</v>
      </c>
      <c r="C288" s="340">
        <v>1</v>
      </c>
      <c r="D288" s="341">
        <v>25</v>
      </c>
      <c r="E288" s="341">
        <v>0.5</v>
      </c>
      <c r="F288" s="341">
        <v>0.8</v>
      </c>
      <c r="G288" s="341">
        <v>9.1</v>
      </c>
    </row>
    <row r="289" spans="1:7" ht="13.5" thickBot="1" x14ac:dyDescent="0.25">
      <c r="A289" s="338" t="s">
        <v>590</v>
      </c>
      <c r="B289" s="339" t="s">
        <v>917</v>
      </c>
      <c r="C289" s="340">
        <v>1</v>
      </c>
      <c r="D289" s="341">
        <v>27</v>
      </c>
      <c r="E289" s="341">
        <v>0.5</v>
      </c>
      <c r="F289" s="341">
        <v>0.8</v>
      </c>
      <c r="G289" s="341">
        <v>9.1</v>
      </c>
    </row>
    <row r="290" spans="1:7" ht="13.5" thickBot="1" x14ac:dyDescent="0.25">
      <c r="A290" s="338" t="s">
        <v>590</v>
      </c>
      <c r="B290" s="339" t="s">
        <v>918</v>
      </c>
      <c r="C290" s="340">
        <v>1</v>
      </c>
      <c r="D290" s="341">
        <v>24</v>
      </c>
      <c r="E290" s="341">
        <v>0.5</v>
      </c>
      <c r="F290" s="341">
        <v>0.8</v>
      </c>
      <c r="G290" s="341">
        <v>15</v>
      </c>
    </row>
    <row r="291" spans="1:7" ht="13.5" thickBot="1" x14ac:dyDescent="0.25">
      <c r="A291" s="338" t="s">
        <v>590</v>
      </c>
      <c r="B291" s="339" t="s">
        <v>919</v>
      </c>
      <c r="C291" s="340">
        <v>1</v>
      </c>
      <c r="D291" s="341">
        <v>25</v>
      </c>
      <c r="E291" s="341">
        <v>0.5</v>
      </c>
      <c r="F291" s="341">
        <v>0.8</v>
      </c>
      <c r="G291" s="341">
        <v>4.3</v>
      </c>
    </row>
    <row r="292" spans="1:7" ht="13.5" thickBot="1" x14ac:dyDescent="0.25">
      <c r="A292" s="338" t="s">
        <v>590</v>
      </c>
      <c r="B292" s="339" t="s">
        <v>645</v>
      </c>
      <c r="C292" s="340">
        <v>1.5</v>
      </c>
      <c r="D292" s="341">
        <v>22.5</v>
      </c>
      <c r="E292" s="341">
        <v>0.5</v>
      </c>
      <c r="F292" s="341">
        <v>0.8</v>
      </c>
      <c r="G292" s="341">
        <v>9.1</v>
      </c>
    </row>
    <row r="293" spans="1:7" ht="13.5" thickBot="1" x14ac:dyDescent="0.25">
      <c r="A293" s="338" t="s">
        <v>590</v>
      </c>
      <c r="B293" s="339" t="s">
        <v>920</v>
      </c>
      <c r="C293" s="340">
        <v>1</v>
      </c>
      <c r="D293" s="341">
        <v>26</v>
      </c>
      <c r="E293" s="341">
        <v>0.5</v>
      </c>
      <c r="F293" s="341">
        <v>0.8</v>
      </c>
      <c r="G293" s="341">
        <v>9.1</v>
      </c>
    </row>
    <row r="294" spans="1:7" ht="13.5" thickBot="1" x14ac:dyDescent="0.25">
      <c r="A294" s="338" t="s">
        <v>590</v>
      </c>
      <c r="B294" s="339" t="s">
        <v>921</v>
      </c>
      <c r="C294" s="340">
        <v>1</v>
      </c>
      <c r="D294" s="341">
        <v>25</v>
      </c>
      <c r="E294" s="341">
        <v>0.5</v>
      </c>
      <c r="F294" s="341">
        <v>0.8</v>
      </c>
      <c r="G294" s="341">
        <v>9.1</v>
      </c>
    </row>
    <row r="295" spans="1:7" ht="13.5" thickBot="1" x14ac:dyDescent="0.25">
      <c r="A295" s="343">
        <v>91</v>
      </c>
      <c r="B295" s="339" t="s">
        <v>922</v>
      </c>
      <c r="C295" s="340">
        <v>1</v>
      </c>
      <c r="D295" s="341">
        <v>13.5</v>
      </c>
      <c r="E295" s="341">
        <v>0.5</v>
      </c>
      <c r="F295" s="341">
        <v>0.8</v>
      </c>
      <c r="G295" s="341">
        <v>23</v>
      </c>
    </row>
    <row r="296" spans="1:7" ht="13.5" thickBot="1" x14ac:dyDescent="0.25">
      <c r="A296" s="343">
        <v>91</v>
      </c>
      <c r="B296" s="339" t="s">
        <v>923</v>
      </c>
      <c r="C296" s="340">
        <v>1.5</v>
      </c>
      <c r="D296" s="341">
        <v>15</v>
      </c>
      <c r="E296" s="341">
        <v>0.7</v>
      </c>
      <c r="F296" s="341">
        <v>2</v>
      </c>
      <c r="G296" s="341">
        <v>21</v>
      </c>
    </row>
    <row r="297" spans="1:7" ht="13.5" thickBot="1" x14ac:dyDescent="0.25">
      <c r="A297" s="343">
        <v>91</v>
      </c>
      <c r="B297" s="339" t="s">
        <v>924</v>
      </c>
      <c r="C297" s="340">
        <v>2</v>
      </c>
      <c r="D297" s="341">
        <v>19</v>
      </c>
      <c r="E297" s="341">
        <v>0.7</v>
      </c>
      <c r="F297" s="341">
        <v>2</v>
      </c>
      <c r="G297" s="341">
        <v>28</v>
      </c>
    </row>
    <row r="298" spans="1:7" ht="13.5" thickBot="1" x14ac:dyDescent="0.25">
      <c r="A298" s="343">
        <v>91</v>
      </c>
      <c r="B298" s="339" t="s">
        <v>925</v>
      </c>
      <c r="C298" s="340">
        <v>0.5</v>
      </c>
      <c r="D298" s="341">
        <v>20</v>
      </c>
      <c r="E298" s="341">
        <v>0.7</v>
      </c>
      <c r="F298" s="341">
        <v>2</v>
      </c>
      <c r="G298" s="341">
        <v>15</v>
      </c>
    </row>
    <row r="299" spans="1:7" ht="13.5" thickBot="1" x14ac:dyDescent="0.25">
      <c r="A299" s="343">
        <v>91</v>
      </c>
      <c r="B299" s="339" t="s">
        <v>926</v>
      </c>
      <c r="C299" s="340">
        <v>3</v>
      </c>
      <c r="D299" s="341">
        <v>12</v>
      </c>
      <c r="E299" s="341">
        <v>0.7</v>
      </c>
      <c r="F299" s="341">
        <v>2</v>
      </c>
      <c r="G299" s="341">
        <v>23</v>
      </c>
    </row>
    <row r="300" spans="1:7" ht="13.5" thickBot="1" x14ac:dyDescent="0.25">
      <c r="A300" s="343">
        <v>91</v>
      </c>
      <c r="B300" s="339" t="s">
        <v>928</v>
      </c>
      <c r="C300" s="340">
        <v>2</v>
      </c>
      <c r="D300" s="341">
        <v>14</v>
      </c>
      <c r="E300" s="341">
        <v>0.7</v>
      </c>
      <c r="F300" s="341">
        <v>2</v>
      </c>
      <c r="G300" s="341">
        <v>21</v>
      </c>
    </row>
    <row r="301" spans="1:7" ht="13.5" thickBot="1" x14ac:dyDescent="0.25">
      <c r="A301" s="343">
        <v>91</v>
      </c>
      <c r="B301" s="339" t="s">
        <v>929</v>
      </c>
      <c r="C301" s="340">
        <v>2</v>
      </c>
      <c r="D301" s="341">
        <v>18</v>
      </c>
      <c r="E301" s="341">
        <v>0.7</v>
      </c>
      <c r="F301" s="341">
        <v>2</v>
      </c>
      <c r="G301" s="341">
        <v>23</v>
      </c>
    </row>
    <row r="302" spans="1:7" ht="13.5" thickBot="1" x14ac:dyDescent="0.25">
      <c r="A302" s="343">
        <v>91</v>
      </c>
      <c r="B302" s="339" t="s">
        <v>930</v>
      </c>
      <c r="C302" s="340">
        <v>2</v>
      </c>
      <c r="D302" s="341">
        <v>11</v>
      </c>
      <c r="E302" s="341">
        <v>0.7</v>
      </c>
      <c r="F302" s="341">
        <v>2</v>
      </c>
      <c r="G302" s="341">
        <v>9.1</v>
      </c>
    </row>
    <row r="303" spans="1:7" ht="13.5" thickBot="1" x14ac:dyDescent="0.25">
      <c r="A303" s="343">
        <v>91</v>
      </c>
      <c r="B303" s="339" t="s">
        <v>931</v>
      </c>
      <c r="C303" s="340">
        <v>3</v>
      </c>
      <c r="D303" s="341">
        <v>13</v>
      </c>
      <c r="E303" s="341">
        <v>0.7</v>
      </c>
      <c r="F303" s="341">
        <v>2</v>
      </c>
      <c r="G303" s="341">
        <v>23</v>
      </c>
    </row>
    <row r="304" spans="1:7" ht="13.5" thickBot="1" x14ac:dyDescent="0.25">
      <c r="A304" s="343">
        <v>91</v>
      </c>
      <c r="B304" s="339" t="s">
        <v>932</v>
      </c>
      <c r="C304" s="340">
        <v>4</v>
      </c>
      <c r="D304" s="341">
        <v>10</v>
      </c>
      <c r="E304" s="341">
        <v>0.5</v>
      </c>
      <c r="F304" s="341">
        <v>0.8</v>
      </c>
      <c r="G304" s="341">
        <v>23</v>
      </c>
    </row>
    <row r="305" spans="1:7" ht="13.5" thickBot="1" x14ac:dyDescent="0.25">
      <c r="A305" s="343">
        <v>91</v>
      </c>
      <c r="B305" s="339" t="s">
        <v>933</v>
      </c>
      <c r="C305" s="340">
        <v>3</v>
      </c>
      <c r="D305" s="341">
        <v>15</v>
      </c>
      <c r="E305" s="341">
        <v>0.5</v>
      </c>
      <c r="F305" s="341">
        <v>0.8</v>
      </c>
      <c r="G305" s="341">
        <v>20</v>
      </c>
    </row>
    <row r="306" spans="1:7" ht="13.5" thickBot="1" x14ac:dyDescent="0.25">
      <c r="A306" s="343">
        <v>91</v>
      </c>
      <c r="B306" s="339" t="s">
        <v>935</v>
      </c>
      <c r="C306" s="340">
        <v>3</v>
      </c>
      <c r="D306" s="341">
        <v>12</v>
      </c>
      <c r="E306" s="341">
        <v>0.5</v>
      </c>
      <c r="F306" s="341">
        <v>0.8</v>
      </c>
      <c r="G306" s="341">
        <v>15</v>
      </c>
    </row>
    <row r="307" spans="1:7" ht="13.5" thickBot="1" x14ac:dyDescent="0.25">
      <c r="A307" s="343">
        <v>91</v>
      </c>
      <c r="B307" s="339" t="s">
        <v>917</v>
      </c>
      <c r="C307" s="340">
        <v>1</v>
      </c>
      <c r="D307" s="341">
        <v>27</v>
      </c>
      <c r="E307" s="341">
        <v>0.5</v>
      </c>
      <c r="F307" s="341">
        <v>0.8</v>
      </c>
      <c r="G307" s="341">
        <v>9.1</v>
      </c>
    </row>
    <row r="308" spans="1:7" ht="13.5" thickBot="1" x14ac:dyDescent="0.25">
      <c r="A308" s="343">
        <v>91</v>
      </c>
      <c r="B308" s="339" t="s">
        <v>936</v>
      </c>
      <c r="C308" s="340">
        <v>1</v>
      </c>
      <c r="D308" s="341">
        <v>26</v>
      </c>
      <c r="E308" s="341">
        <v>0.5</v>
      </c>
      <c r="F308" s="341">
        <v>0.8</v>
      </c>
      <c r="G308" s="341">
        <v>9.1</v>
      </c>
    </row>
    <row r="309" spans="1:7" ht="13.5" thickBot="1" x14ac:dyDescent="0.25">
      <c r="A309" s="343">
        <v>91</v>
      </c>
      <c r="B309" s="339" t="s">
        <v>937</v>
      </c>
      <c r="C309" s="340">
        <v>2</v>
      </c>
      <c r="D309" s="341">
        <v>13</v>
      </c>
      <c r="E309" s="341">
        <v>0.7</v>
      </c>
      <c r="F309" s="341">
        <v>2</v>
      </c>
      <c r="G309" s="341">
        <v>21</v>
      </c>
    </row>
    <row r="310" spans="1:7" ht="13.5" thickBot="1" x14ac:dyDescent="0.25">
      <c r="A310" s="338" t="s">
        <v>593</v>
      </c>
      <c r="B310" s="339" t="s">
        <v>938</v>
      </c>
      <c r="C310" s="340">
        <v>4</v>
      </c>
      <c r="D310" s="341">
        <v>11</v>
      </c>
      <c r="E310" s="341">
        <v>0.5</v>
      </c>
      <c r="F310" s="341">
        <v>0.8</v>
      </c>
      <c r="G310" s="341">
        <v>21</v>
      </c>
    </row>
    <row r="311" spans="1:7" ht="13.5" thickBot="1" x14ac:dyDescent="0.25">
      <c r="A311" s="338" t="s">
        <v>593</v>
      </c>
      <c r="B311" s="339" t="s">
        <v>2808</v>
      </c>
      <c r="C311" s="340">
        <v>3</v>
      </c>
      <c r="D311" s="341">
        <v>14</v>
      </c>
      <c r="E311" s="341">
        <v>0.5</v>
      </c>
      <c r="F311" s="341">
        <v>0.8</v>
      </c>
      <c r="G311" s="341">
        <v>21</v>
      </c>
    </row>
    <row r="312" spans="1:7" ht="13.5" thickBot="1" x14ac:dyDescent="0.25">
      <c r="A312" s="338" t="s">
        <v>595</v>
      </c>
      <c r="B312" s="339" t="s">
        <v>940</v>
      </c>
      <c r="C312" s="340">
        <v>1</v>
      </c>
      <c r="D312" s="341">
        <v>18</v>
      </c>
      <c r="E312" s="341">
        <v>0.5</v>
      </c>
      <c r="F312" s="341">
        <v>0.8</v>
      </c>
      <c r="G312" s="341">
        <v>30</v>
      </c>
    </row>
    <row r="313" spans="1:7" ht="13.5" thickBot="1" x14ac:dyDescent="0.25">
      <c r="A313" s="338" t="s">
        <v>595</v>
      </c>
      <c r="B313" s="339" t="s">
        <v>941</v>
      </c>
      <c r="C313" s="340">
        <v>2</v>
      </c>
      <c r="D313" s="341">
        <v>16</v>
      </c>
      <c r="E313" s="341">
        <v>0.5</v>
      </c>
      <c r="F313" s="341">
        <v>0.8</v>
      </c>
      <c r="G313" s="341">
        <v>28</v>
      </c>
    </row>
    <row r="314" spans="1:7" ht="13.5" thickBot="1" x14ac:dyDescent="0.25">
      <c r="A314" s="338" t="s">
        <v>595</v>
      </c>
      <c r="B314" s="339" t="s">
        <v>942</v>
      </c>
      <c r="C314" s="340">
        <v>4</v>
      </c>
      <c r="D314" s="341">
        <v>12</v>
      </c>
      <c r="E314" s="341">
        <v>0.5</v>
      </c>
      <c r="F314" s="341">
        <v>0.8</v>
      </c>
      <c r="G314" s="341">
        <v>21</v>
      </c>
    </row>
    <row r="315" spans="1:7" ht="13.5" thickBot="1" x14ac:dyDescent="0.25">
      <c r="A315" s="338" t="s">
        <v>597</v>
      </c>
      <c r="B315" s="339" t="s">
        <v>943</v>
      </c>
      <c r="C315" s="340">
        <v>1.5</v>
      </c>
      <c r="D315" s="341">
        <v>26</v>
      </c>
      <c r="E315" s="341">
        <v>0.7</v>
      </c>
      <c r="F315" s="341">
        <v>1.2</v>
      </c>
      <c r="G315" s="341">
        <v>20</v>
      </c>
    </row>
    <row r="316" spans="1:7" ht="13.5" thickBot="1" x14ac:dyDescent="0.25">
      <c r="A316" s="338" t="s">
        <v>597</v>
      </c>
      <c r="B316" s="339" t="s">
        <v>944</v>
      </c>
      <c r="C316" s="340">
        <v>5</v>
      </c>
      <c r="D316" s="341">
        <v>23</v>
      </c>
      <c r="E316" s="341">
        <v>0.7</v>
      </c>
      <c r="F316" s="341">
        <v>1.2</v>
      </c>
      <c r="G316" s="341">
        <v>4.3</v>
      </c>
    </row>
    <row r="317" spans="1:7" ht="13.5" thickBot="1" x14ac:dyDescent="0.25">
      <c r="A317" s="338" t="s">
        <v>597</v>
      </c>
      <c r="B317" s="339" t="s">
        <v>945</v>
      </c>
      <c r="C317" s="340">
        <v>3</v>
      </c>
      <c r="D317" s="341">
        <v>23</v>
      </c>
      <c r="E317" s="341">
        <v>0.7</v>
      </c>
      <c r="F317" s="341">
        <v>1.2</v>
      </c>
      <c r="G317" s="341">
        <v>4.3</v>
      </c>
    </row>
    <row r="318" spans="1:7" ht="13.5" thickBot="1" x14ac:dyDescent="0.25">
      <c r="A318" s="338" t="s">
        <v>597</v>
      </c>
      <c r="B318" s="339" t="s">
        <v>946</v>
      </c>
      <c r="C318" s="340">
        <v>3</v>
      </c>
      <c r="D318" s="341">
        <v>26</v>
      </c>
      <c r="E318" s="341">
        <v>0.7</v>
      </c>
      <c r="F318" s="341">
        <v>1.2</v>
      </c>
      <c r="G318" s="341">
        <v>10</v>
      </c>
    </row>
    <row r="319" spans="1:7" ht="13.5" thickBot="1" x14ac:dyDescent="0.25">
      <c r="A319" s="338" t="s">
        <v>597</v>
      </c>
      <c r="B319" s="339" t="s">
        <v>947</v>
      </c>
      <c r="C319" s="340">
        <v>1</v>
      </c>
      <c r="D319" s="341">
        <v>30</v>
      </c>
      <c r="E319" s="341">
        <v>0.7</v>
      </c>
      <c r="F319" s="341">
        <v>1.2</v>
      </c>
      <c r="G319" s="341">
        <v>9.1</v>
      </c>
    </row>
    <row r="320" spans="1:7" ht="13.5" thickBot="1" x14ac:dyDescent="0.25">
      <c r="A320" s="338" t="s">
        <v>597</v>
      </c>
      <c r="B320" s="339" t="s">
        <v>948</v>
      </c>
      <c r="C320" s="340">
        <v>3</v>
      </c>
      <c r="D320" s="341">
        <v>22.5</v>
      </c>
      <c r="E320" s="341">
        <v>0.7</v>
      </c>
      <c r="F320" s="341">
        <v>1.2</v>
      </c>
      <c r="G320" s="341">
        <v>23</v>
      </c>
    </row>
    <row r="321" spans="1:7" ht="13.5" thickBot="1" x14ac:dyDescent="0.25">
      <c r="A321" s="338" t="s">
        <v>597</v>
      </c>
      <c r="B321" s="339" t="s">
        <v>949</v>
      </c>
      <c r="C321" s="340">
        <v>3</v>
      </c>
      <c r="D321" s="341">
        <v>26</v>
      </c>
      <c r="E321" s="341">
        <v>0.7</v>
      </c>
      <c r="F321" s="341">
        <v>1.2</v>
      </c>
      <c r="G321" s="341">
        <v>9.1</v>
      </c>
    </row>
    <row r="322" spans="1:7" ht="13.5" thickBot="1" x14ac:dyDescent="0.25">
      <c r="A322" s="338" t="s">
        <v>597</v>
      </c>
      <c r="B322" s="339" t="s">
        <v>950</v>
      </c>
      <c r="C322" s="340">
        <v>1</v>
      </c>
      <c r="D322" s="341">
        <v>32</v>
      </c>
      <c r="E322" s="341">
        <v>0.7</v>
      </c>
      <c r="F322" s="341">
        <v>1.2</v>
      </c>
      <c r="G322" s="341">
        <v>4.3</v>
      </c>
    </row>
    <row r="323" spans="1:7" ht="13.5" thickBot="1" x14ac:dyDescent="0.25">
      <c r="A323" s="338" t="s">
        <v>597</v>
      </c>
      <c r="B323" s="339" t="s">
        <v>951</v>
      </c>
      <c r="C323" s="340">
        <v>3</v>
      </c>
      <c r="D323" s="341">
        <v>26</v>
      </c>
      <c r="E323" s="341">
        <v>0.7</v>
      </c>
      <c r="F323" s="341">
        <v>1.2</v>
      </c>
      <c r="G323" s="341">
        <v>10</v>
      </c>
    </row>
    <row r="324" spans="1:7" ht="13.5" thickBot="1" x14ac:dyDescent="0.25">
      <c r="A324" s="338" t="s">
        <v>599</v>
      </c>
      <c r="B324" s="339" t="s">
        <v>952</v>
      </c>
      <c r="C324" s="340">
        <v>3</v>
      </c>
      <c r="D324" s="341">
        <v>16</v>
      </c>
      <c r="E324" s="341">
        <v>0.7</v>
      </c>
      <c r="F324" s="341">
        <v>1.2</v>
      </c>
      <c r="G324" s="341">
        <v>23</v>
      </c>
    </row>
    <row r="325" spans="1:7" ht="13.5" thickBot="1" x14ac:dyDescent="0.25">
      <c r="A325" s="338" t="s">
        <v>599</v>
      </c>
      <c r="B325" s="339" t="s">
        <v>953</v>
      </c>
      <c r="C325" s="340">
        <v>3</v>
      </c>
      <c r="D325" s="341">
        <v>25</v>
      </c>
      <c r="E325" s="341">
        <v>0.7</v>
      </c>
      <c r="F325" s="341">
        <v>1.2</v>
      </c>
      <c r="G325" s="341">
        <v>4.3</v>
      </c>
    </row>
    <row r="326" spans="1:7" ht="13.5" thickBot="1" x14ac:dyDescent="0.25">
      <c r="A326" s="338" t="s">
        <v>599</v>
      </c>
      <c r="B326" s="339" t="s">
        <v>954</v>
      </c>
      <c r="C326" s="340">
        <v>5</v>
      </c>
      <c r="D326" s="341">
        <v>18</v>
      </c>
      <c r="E326" s="341">
        <v>0.7</v>
      </c>
      <c r="F326" s="341">
        <v>1.2</v>
      </c>
      <c r="G326" s="341">
        <v>23</v>
      </c>
    </row>
    <row r="327" spans="1:7" ht="13.5" thickBot="1" x14ac:dyDescent="0.25">
      <c r="A327" s="338" t="s">
        <v>599</v>
      </c>
      <c r="B327" s="339" t="s">
        <v>955</v>
      </c>
      <c r="C327" s="340">
        <v>5</v>
      </c>
      <c r="D327" s="341">
        <v>24</v>
      </c>
      <c r="E327" s="341">
        <v>0.7</v>
      </c>
      <c r="F327" s="341">
        <v>1.2</v>
      </c>
      <c r="G327" s="341">
        <v>23</v>
      </c>
    </row>
    <row r="328" spans="1:7" ht="13.5" thickBot="1" x14ac:dyDescent="0.25">
      <c r="A328" s="338" t="s">
        <v>599</v>
      </c>
      <c r="B328" s="339" t="s">
        <v>956</v>
      </c>
      <c r="C328" s="340">
        <v>3</v>
      </c>
      <c r="D328" s="341">
        <v>20</v>
      </c>
      <c r="E328" s="341">
        <v>0.7</v>
      </c>
      <c r="F328" s="341">
        <v>1.2</v>
      </c>
      <c r="G328" s="341">
        <v>24</v>
      </c>
    </row>
    <row r="329" spans="1:7" ht="13.5" thickBot="1" x14ac:dyDescent="0.25">
      <c r="A329" s="338" t="s">
        <v>599</v>
      </c>
      <c r="B329" s="339" t="s">
        <v>957</v>
      </c>
      <c r="C329" s="340">
        <v>5</v>
      </c>
      <c r="D329" s="341">
        <v>21</v>
      </c>
      <c r="E329" s="341">
        <v>0.7</v>
      </c>
      <c r="F329" s="341">
        <v>1.2</v>
      </c>
      <c r="G329" s="341">
        <v>24</v>
      </c>
    </row>
    <row r="330" spans="1:7" ht="13.5" thickBot="1" x14ac:dyDescent="0.25">
      <c r="A330" s="338" t="s">
        <v>599</v>
      </c>
      <c r="B330" s="339" t="s">
        <v>958</v>
      </c>
      <c r="C330" s="340">
        <v>5</v>
      </c>
      <c r="D330" s="341">
        <v>20</v>
      </c>
      <c r="E330" s="341">
        <v>0.7</v>
      </c>
      <c r="F330" s="341">
        <v>1.2</v>
      </c>
      <c r="G330" s="341">
        <v>17</v>
      </c>
    </row>
    <row r="331" spans="1:7" ht="13.5" thickBot="1" x14ac:dyDescent="0.25">
      <c r="A331" s="337">
        <v>94</v>
      </c>
      <c r="B331" s="433" t="s">
        <v>2640</v>
      </c>
      <c r="C331" s="434"/>
      <c r="D331" s="434"/>
      <c r="E331" s="434"/>
      <c r="F331" s="434"/>
      <c r="G331" s="435"/>
    </row>
    <row r="332" spans="1:7" ht="13.5" thickBot="1" x14ac:dyDescent="0.25">
      <c r="A332" s="338">
        <v>9410</v>
      </c>
      <c r="B332" s="339" t="s">
        <v>959</v>
      </c>
      <c r="C332" s="340">
        <v>0.4</v>
      </c>
      <c r="D332" s="341">
        <v>22</v>
      </c>
      <c r="E332" s="341">
        <v>0.9</v>
      </c>
      <c r="F332" s="341">
        <v>1.4</v>
      </c>
      <c r="G332" s="341">
        <v>26</v>
      </c>
    </row>
    <row r="333" spans="1:7" ht="13.5" thickBot="1" x14ac:dyDescent="0.25">
      <c r="A333" s="338">
        <v>9410</v>
      </c>
      <c r="B333" s="339" t="s">
        <v>960</v>
      </c>
      <c r="C333" s="340">
        <v>0.4</v>
      </c>
      <c r="D333" s="341">
        <v>22.5</v>
      </c>
      <c r="E333" s="341">
        <v>0.9</v>
      </c>
      <c r="F333" s="341">
        <v>1.2</v>
      </c>
      <c r="G333" s="341">
        <v>26</v>
      </c>
    </row>
    <row r="334" spans="1:7" ht="13.5" thickBot="1" x14ac:dyDescent="0.25">
      <c r="A334" s="338">
        <v>9410</v>
      </c>
      <c r="B334" s="339" t="s">
        <v>961</v>
      </c>
      <c r="C334" s="340">
        <v>1.5</v>
      </c>
      <c r="D334" s="341">
        <v>19</v>
      </c>
      <c r="E334" s="341">
        <v>0.9</v>
      </c>
      <c r="F334" s="341">
        <v>1.2</v>
      </c>
      <c r="G334" s="341">
        <v>26</v>
      </c>
    </row>
    <row r="335" spans="1:7" ht="13.5" thickBot="1" x14ac:dyDescent="0.25">
      <c r="A335" s="338">
        <v>9410</v>
      </c>
      <c r="B335" s="339" t="s">
        <v>962</v>
      </c>
      <c r="C335" s="340">
        <v>0.4</v>
      </c>
      <c r="D335" s="341">
        <v>32</v>
      </c>
      <c r="E335" s="341">
        <v>0.9</v>
      </c>
      <c r="F335" s="341">
        <v>1.2</v>
      </c>
      <c r="G335" s="341">
        <v>7</v>
      </c>
    </row>
    <row r="336" spans="1:7" ht="13.5" thickBot="1" x14ac:dyDescent="0.25">
      <c r="A336" s="338">
        <v>9410</v>
      </c>
      <c r="B336" s="339" t="s">
        <v>963</v>
      </c>
      <c r="C336" s="340">
        <v>0.5</v>
      </c>
      <c r="D336" s="341">
        <v>28</v>
      </c>
      <c r="E336" s="341">
        <v>0.9</v>
      </c>
      <c r="F336" s="341">
        <v>1.2</v>
      </c>
      <c r="G336" s="341">
        <v>7</v>
      </c>
    </row>
    <row r="337" spans="1:7" ht="13.5" thickBot="1" x14ac:dyDescent="0.25">
      <c r="A337" s="338">
        <v>9410</v>
      </c>
      <c r="B337" s="339" t="s">
        <v>964</v>
      </c>
      <c r="C337" s="340">
        <v>0.4</v>
      </c>
      <c r="D337" s="341">
        <v>29</v>
      </c>
      <c r="E337" s="341">
        <v>0.9</v>
      </c>
      <c r="F337" s="341">
        <v>1.2</v>
      </c>
      <c r="G337" s="341">
        <v>20</v>
      </c>
    </row>
    <row r="338" spans="1:7" ht="13.5" thickBot="1" x14ac:dyDescent="0.25">
      <c r="A338" s="338">
        <v>9410</v>
      </c>
      <c r="B338" s="339" t="s">
        <v>965</v>
      </c>
      <c r="C338" s="340">
        <v>0.4</v>
      </c>
      <c r="D338" s="341">
        <v>29</v>
      </c>
      <c r="E338" s="341">
        <v>0.9</v>
      </c>
      <c r="F338" s="341">
        <v>1.2</v>
      </c>
      <c r="G338" s="341">
        <v>26</v>
      </c>
    </row>
    <row r="339" spans="1:7" ht="13.5" thickBot="1" x14ac:dyDescent="0.25">
      <c r="A339" s="338">
        <v>9410</v>
      </c>
      <c r="B339" s="339" t="s">
        <v>966</v>
      </c>
      <c r="C339" s="340">
        <v>2</v>
      </c>
      <c r="D339" s="341">
        <v>21</v>
      </c>
      <c r="E339" s="341">
        <v>0.9</v>
      </c>
      <c r="F339" s="341">
        <v>1.2</v>
      </c>
      <c r="G339" s="341">
        <v>4.3</v>
      </c>
    </row>
    <row r="340" spans="1:7" ht="13.5" thickBot="1" x14ac:dyDescent="0.25">
      <c r="A340" s="338">
        <v>9410</v>
      </c>
      <c r="B340" s="339" t="s">
        <v>967</v>
      </c>
      <c r="C340" s="340">
        <v>1.5</v>
      </c>
      <c r="D340" s="341">
        <v>18</v>
      </c>
      <c r="E340" s="341">
        <v>0.9</v>
      </c>
      <c r="F340" s="341">
        <v>1.4</v>
      </c>
      <c r="G340" s="341">
        <v>24</v>
      </c>
    </row>
    <row r="341" spans="1:7" ht="13.5" thickBot="1" x14ac:dyDescent="0.25">
      <c r="A341" s="338">
        <v>9410</v>
      </c>
      <c r="B341" s="339" t="s">
        <v>968</v>
      </c>
      <c r="C341" s="340">
        <v>0.5</v>
      </c>
      <c r="D341" s="341">
        <v>22</v>
      </c>
      <c r="E341" s="341">
        <v>0.9</v>
      </c>
      <c r="F341" s="341">
        <v>1.2</v>
      </c>
      <c r="G341" s="341">
        <v>10</v>
      </c>
    </row>
    <row r="342" spans="1:7" ht="13.5" thickBot="1" x14ac:dyDescent="0.25">
      <c r="A342" s="338">
        <v>9410</v>
      </c>
      <c r="B342" s="339" t="s">
        <v>969</v>
      </c>
      <c r="C342" s="340">
        <v>1</v>
      </c>
      <c r="D342" s="341">
        <v>26</v>
      </c>
      <c r="E342" s="341">
        <v>0.9</v>
      </c>
      <c r="F342" s="341">
        <v>1.4</v>
      </c>
      <c r="G342" s="341">
        <v>9.1</v>
      </c>
    </row>
    <row r="343" spans="1:7" ht="13.5" thickBot="1" x14ac:dyDescent="0.25">
      <c r="A343" s="338">
        <v>9410</v>
      </c>
      <c r="B343" s="339" t="s">
        <v>970</v>
      </c>
      <c r="C343" s="340">
        <v>1.5</v>
      </c>
      <c r="D343" s="341">
        <v>18</v>
      </c>
      <c r="E343" s="341">
        <v>0.9</v>
      </c>
      <c r="F343" s="341">
        <v>1.4</v>
      </c>
      <c r="G343" s="341">
        <v>15</v>
      </c>
    </row>
    <row r="344" spans="1:7" ht="13.5" thickBot="1" x14ac:dyDescent="0.25">
      <c r="A344" s="338">
        <v>9410</v>
      </c>
      <c r="B344" s="339" t="s">
        <v>973</v>
      </c>
      <c r="C344" s="340">
        <v>0.4</v>
      </c>
      <c r="D344" s="341">
        <v>32</v>
      </c>
      <c r="E344" s="341">
        <v>0.9</v>
      </c>
      <c r="F344" s="341">
        <v>1.2</v>
      </c>
      <c r="G344" s="341">
        <v>15</v>
      </c>
    </row>
    <row r="345" spans="1:7" ht="13.5" thickBot="1" x14ac:dyDescent="0.25">
      <c r="A345" s="338">
        <v>9410</v>
      </c>
      <c r="B345" s="339" t="s">
        <v>974</v>
      </c>
      <c r="C345" s="340">
        <v>1</v>
      </c>
      <c r="D345" s="341">
        <v>28</v>
      </c>
      <c r="E345" s="341">
        <v>0.9</v>
      </c>
      <c r="F345" s="341">
        <v>1.2</v>
      </c>
      <c r="G345" s="341">
        <v>4.3</v>
      </c>
    </row>
    <row r="346" spans="1:7" ht="13.5" thickBot="1" x14ac:dyDescent="0.25">
      <c r="A346" s="338">
        <v>9410</v>
      </c>
      <c r="B346" s="339" t="s">
        <v>975</v>
      </c>
      <c r="C346" s="340">
        <v>1</v>
      </c>
      <c r="D346" s="341">
        <v>30</v>
      </c>
      <c r="E346" s="341">
        <v>0.9</v>
      </c>
      <c r="F346" s="341">
        <v>1.2</v>
      </c>
      <c r="G346" s="341">
        <v>4.3</v>
      </c>
    </row>
    <row r="347" spans="1:7" ht="13.5" thickBot="1" x14ac:dyDescent="0.25">
      <c r="A347" s="338">
        <v>9410</v>
      </c>
      <c r="B347" s="339" t="s">
        <v>976</v>
      </c>
      <c r="C347" s="340">
        <v>0.4</v>
      </c>
      <c r="D347" s="341">
        <v>30</v>
      </c>
      <c r="E347" s="341">
        <v>0.9</v>
      </c>
      <c r="F347" s="341">
        <v>1.4</v>
      </c>
      <c r="G347" s="341">
        <v>9.1</v>
      </c>
    </row>
    <row r="348" spans="1:7" ht="13.5" thickBot="1" x14ac:dyDescent="0.25">
      <c r="A348" s="338">
        <v>9420</v>
      </c>
      <c r="B348" s="339" t="s">
        <v>977</v>
      </c>
      <c r="C348" s="340">
        <v>0.3</v>
      </c>
      <c r="D348" s="341">
        <v>23.5</v>
      </c>
      <c r="E348" s="341">
        <v>0.5</v>
      </c>
      <c r="F348" s="341">
        <v>0.8</v>
      </c>
      <c r="G348" s="341">
        <v>26</v>
      </c>
    </row>
    <row r="349" spans="1:7" ht="13.5" thickBot="1" x14ac:dyDescent="0.25">
      <c r="A349" s="338">
        <v>9420</v>
      </c>
      <c r="B349" s="339" t="s">
        <v>978</v>
      </c>
      <c r="C349" s="340">
        <v>0.5</v>
      </c>
      <c r="D349" s="341">
        <v>22.5</v>
      </c>
      <c r="E349" s="341">
        <v>0.5</v>
      </c>
      <c r="F349" s="341">
        <v>0.8</v>
      </c>
      <c r="G349" s="341">
        <v>28</v>
      </c>
    </row>
    <row r="350" spans="1:7" ht="13.5" thickBot="1" x14ac:dyDescent="0.25">
      <c r="A350" s="338">
        <v>9420</v>
      </c>
      <c r="B350" s="339" t="s">
        <v>979</v>
      </c>
      <c r="C350" s="340">
        <v>1.5</v>
      </c>
      <c r="D350" s="341">
        <v>19</v>
      </c>
      <c r="E350" s="341">
        <v>0.5</v>
      </c>
      <c r="F350" s="341">
        <v>0.8</v>
      </c>
      <c r="G350" s="341">
        <v>17</v>
      </c>
    </row>
    <row r="351" spans="1:7" ht="13.5" thickBot="1" x14ac:dyDescent="0.25">
      <c r="A351" s="344" t="s">
        <v>2809</v>
      </c>
      <c r="B351" s="339" t="s">
        <v>980</v>
      </c>
      <c r="C351" s="340">
        <v>2</v>
      </c>
      <c r="D351" s="341">
        <v>20</v>
      </c>
      <c r="E351" s="341">
        <v>0.7</v>
      </c>
      <c r="F351" s="341">
        <v>1.2</v>
      </c>
      <c r="G351" s="341">
        <v>28</v>
      </c>
    </row>
    <row r="352" spans="1:7" ht="13.5" thickBot="1" x14ac:dyDescent="0.25">
      <c r="A352" s="338">
        <v>9430</v>
      </c>
      <c r="B352" s="339" t="s">
        <v>981</v>
      </c>
      <c r="C352" s="340">
        <v>2</v>
      </c>
      <c r="D352" s="341">
        <v>20</v>
      </c>
      <c r="E352" s="341">
        <v>0.7</v>
      </c>
      <c r="F352" s="341">
        <v>1.2</v>
      </c>
      <c r="G352" s="341">
        <v>28</v>
      </c>
    </row>
    <row r="353" spans="1:7" ht="13.5" thickBot="1" x14ac:dyDescent="0.25">
      <c r="A353" s="338">
        <v>9430</v>
      </c>
      <c r="B353" s="339" t="s">
        <v>982</v>
      </c>
      <c r="C353" s="340">
        <v>2</v>
      </c>
      <c r="D353" s="341">
        <v>20</v>
      </c>
      <c r="E353" s="341">
        <v>0.7</v>
      </c>
      <c r="F353" s="341">
        <v>1.2</v>
      </c>
      <c r="G353" s="341">
        <v>28</v>
      </c>
    </row>
    <row r="354" spans="1:7" ht="13.5" thickBot="1" x14ac:dyDescent="0.25">
      <c r="A354" s="338">
        <v>9430</v>
      </c>
      <c r="B354" s="339" t="s">
        <v>983</v>
      </c>
      <c r="C354" s="340">
        <v>2</v>
      </c>
      <c r="D354" s="341">
        <v>20</v>
      </c>
      <c r="E354" s="341">
        <v>0.7</v>
      </c>
      <c r="F354" s="341">
        <v>1.2</v>
      </c>
      <c r="G354" s="341">
        <v>29</v>
      </c>
    </row>
    <row r="355" spans="1:7" ht="13.5" thickBot="1" x14ac:dyDescent="0.25">
      <c r="A355" s="338">
        <v>9430</v>
      </c>
      <c r="B355" s="339" t="s">
        <v>984</v>
      </c>
      <c r="C355" s="340">
        <v>4</v>
      </c>
      <c r="D355" s="341">
        <v>21</v>
      </c>
      <c r="E355" s="341">
        <v>0.7</v>
      </c>
      <c r="F355" s="341">
        <v>1.2</v>
      </c>
      <c r="G355" s="341">
        <v>28</v>
      </c>
    </row>
    <row r="356" spans="1:7" ht="13.5" thickBot="1" x14ac:dyDescent="0.25">
      <c r="A356" s="338">
        <v>9430</v>
      </c>
      <c r="B356" s="339" t="s">
        <v>687</v>
      </c>
      <c r="C356" s="340">
        <v>1</v>
      </c>
      <c r="D356" s="341">
        <v>22</v>
      </c>
      <c r="E356" s="341">
        <v>0.7</v>
      </c>
      <c r="F356" s="341">
        <v>1.2</v>
      </c>
      <c r="G356" s="341">
        <v>24</v>
      </c>
    </row>
    <row r="357" spans="1:7" ht="13.5" thickBot="1" x14ac:dyDescent="0.25">
      <c r="A357" s="338">
        <v>9430</v>
      </c>
      <c r="B357" s="339" t="s">
        <v>985</v>
      </c>
      <c r="C357" s="340">
        <v>3</v>
      </c>
      <c r="D357" s="341">
        <v>18</v>
      </c>
      <c r="E357" s="341">
        <v>0.7</v>
      </c>
      <c r="F357" s="341">
        <v>1.2</v>
      </c>
      <c r="G357" s="341">
        <v>30</v>
      </c>
    </row>
    <row r="358" spans="1:7" ht="13.5" thickBot="1" x14ac:dyDescent="0.25">
      <c r="A358" s="338">
        <v>9430</v>
      </c>
      <c r="B358" s="339" t="s">
        <v>986</v>
      </c>
      <c r="C358" s="340">
        <v>2</v>
      </c>
      <c r="D358" s="341">
        <v>20</v>
      </c>
      <c r="E358" s="341">
        <v>0.7</v>
      </c>
      <c r="F358" s="341">
        <v>1.2</v>
      </c>
      <c r="G358" s="341">
        <v>28</v>
      </c>
    </row>
    <row r="359" spans="1:7" ht="13.5" thickBot="1" x14ac:dyDescent="0.25">
      <c r="A359" s="338">
        <v>9430</v>
      </c>
      <c r="B359" s="339" t="s">
        <v>987</v>
      </c>
      <c r="C359" s="340">
        <v>0.3</v>
      </c>
      <c r="D359" s="341">
        <v>24</v>
      </c>
      <c r="E359" s="341">
        <v>0.7</v>
      </c>
      <c r="F359" s="341">
        <v>1.2</v>
      </c>
      <c r="G359" s="341">
        <v>26</v>
      </c>
    </row>
    <row r="360" spans="1:7" x14ac:dyDescent="0.2">
      <c r="A360" s="345"/>
      <c r="B360" s="30"/>
      <c r="C360" s="30"/>
      <c r="D360" s="30"/>
      <c r="E360" s="30"/>
      <c r="F360" s="30"/>
      <c r="G360" s="30"/>
    </row>
    <row r="361" spans="1:7" x14ac:dyDescent="0.2">
      <c r="A361" s="345"/>
      <c r="B361" s="30"/>
      <c r="C361" s="30"/>
      <c r="D361" s="30"/>
      <c r="E361" s="30"/>
      <c r="F361" s="30"/>
      <c r="G361" s="30"/>
    </row>
    <row r="362" spans="1:7" x14ac:dyDescent="0.2">
      <c r="A362" s="346" t="s">
        <v>2810</v>
      </c>
      <c r="B362" s="30"/>
      <c r="C362" s="30"/>
      <c r="D362" s="30"/>
      <c r="E362" s="30"/>
      <c r="F362" s="30"/>
      <c r="G362" s="30"/>
    </row>
    <row r="363" spans="1:7" x14ac:dyDescent="0.2">
      <c r="A363" s="346" t="s">
        <v>2811</v>
      </c>
      <c r="B363" s="30"/>
      <c r="C363" s="30"/>
      <c r="D363" s="30"/>
      <c r="E363" s="30"/>
      <c r="F363" s="30"/>
      <c r="G363" s="30"/>
    </row>
  </sheetData>
  <mergeCells count="16">
    <mergeCell ref="B331:G331"/>
    <mergeCell ref="B63:G63"/>
    <mergeCell ref="B74:G74"/>
    <mergeCell ref="B88:G88"/>
    <mergeCell ref="B120:G120"/>
    <mergeCell ref="B154:G154"/>
    <mergeCell ref="A1:G1"/>
    <mergeCell ref="B172:G172"/>
    <mergeCell ref="B187:G187"/>
    <mergeCell ref="B207:G207"/>
    <mergeCell ref="B229:G229"/>
    <mergeCell ref="A3:A4"/>
    <mergeCell ref="B3:B4"/>
    <mergeCell ref="B5:G5"/>
    <mergeCell ref="B24:G24"/>
    <mergeCell ref="B45:G45"/>
  </mergeCells>
  <hyperlinks>
    <hyperlink ref="B61" location="_ftn1" display="_ftn1"/>
    <hyperlink ref="A351" location="_ftn2" display="_ftn2"/>
    <hyperlink ref="A362" location="_ftnref1" display="_ftnref1"/>
    <hyperlink ref="A363" location="_ftnref2" display="_ftnref2"/>
  </hyperlinks>
  <pageMargins left="0.70866141732283472" right="0.70866141732283472" top="0.78740157480314965" bottom="0.78740157480314965" header="0.31496062992125984" footer="0.31496062992125984"/>
  <pageSetup paperSize="9" scale="15" orientation="portrait" r:id="rId1"/>
  <headerFooter>
    <oddFooter>&amp;LARGE StickstoffBW [Hrsg.] (2014)&amp;CBlatt &amp;A, Seite &amp;P von &amp;N&amp;REntwurf, Stand Oktober 2014</oddFooter>
  </headerFooter>
  <pictur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0"/>
  <sheetViews>
    <sheetView zoomScale="115" zoomScaleNormal="115" workbookViewId="0">
      <selection activeCell="K6" sqref="K6"/>
    </sheetView>
  </sheetViews>
  <sheetFormatPr baseColWidth="10" defaultRowHeight="15" x14ac:dyDescent="0.25"/>
  <cols>
    <col min="1" max="1" width="11.42578125" style="209"/>
    <col min="2" max="2" width="25.42578125" style="210" customWidth="1"/>
    <col min="3" max="3" width="27.140625" style="210" customWidth="1"/>
    <col min="4" max="16384" width="11.42578125" style="210"/>
  </cols>
  <sheetData>
    <row r="1" spans="1:7" ht="30" customHeight="1" thickBot="1" x14ac:dyDescent="0.3">
      <c r="A1" s="442" t="s">
        <v>2813</v>
      </c>
      <c r="B1" s="442"/>
      <c r="C1" s="442"/>
      <c r="D1" s="442"/>
      <c r="E1" s="442"/>
      <c r="F1" s="442"/>
      <c r="G1" s="442"/>
    </row>
    <row r="2" spans="1:7" s="68" customFormat="1" ht="15" customHeight="1" x14ac:dyDescent="0.25">
      <c r="A2" s="443" t="s">
        <v>2082</v>
      </c>
      <c r="B2" s="440" t="s">
        <v>2646</v>
      </c>
      <c r="C2" s="440" t="s">
        <v>2288</v>
      </c>
      <c r="D2" s="275" t="s">
        <v>2682</v>
      </c>
      <c r="E2" s="275" t="s">
        <v>2683</v>
      </c>
      <c r="F2" s="275" t="s">
        <v>2724</v>
      </c>
      <c r="G2" s="275" t="s">
        <v>2714</v>
      </c>
    </row>
    <row r="3" spans="1:7" s="211" customFormat="1" ht="15.75" thickBot="1" x14ac:dyDescent="0.3">
      <c r="A3" s="444"/>
      <c r="B3" s="441"/>
      <c r="C3" s="441"/>
      <c r="D3" s="276" t="s">
        <v>2225</v>
      </c>
      <c r="E3" s="276" t="s">
        <v>2225</v>
      </c>
      <c r="F3" s="276" t="s">
        <v>2225</v>
      </c>
      <c r="G3" s="276" t="s">
        <v>2647</v>
      </c>
    </row>
    <row r="4" spans="1:7" ht="23.25" thickBot="1" x14ac:dyDescent="0.3">
      <c r="A4" s="279">
        <v>1</v>
      </c>
      <c r="B4" s="277" t="s">
        <v>113</v>
      </c>
      <c r="C4" s="277" t="s">
        <v>44</v>
      </c>
      <c r="D4" s="278">
        <v>15</v>
      </c>
      <c r="E4" s="278">
        <v>35</v>
      </c>
      <c r="F4" s="278">
        <v>3.2</v>
      </c>
      <c r="G4" s="278">
        <v>175</v>
      </c>
    </row>
    <row r="5" spans="1:7" ht="23.25" thickBot="1" x14ac:dyDescent="0.3">
      <c r="A5" s="279">
        <v>2</v>
      </c>
      <c r="B5" s="277" t="s">
        <v>2287</v>
      </c>
      <c r="C5" s="277" t="s">
        <v>2286</v>
      </c>
      <c r="D5" s="278">
        <v>10</v>
      </c>
      <c r="E5" s="278">
        <v>20</v>
      </c>
      <c r="F5" s="278">
        <v>6.2</v>
      </c>
      <c r="G5" s="278">
        <v>2050</v>
      </c>
    </row>
    <row r="6" spans="1:7" ht="23.25" thickBot="1" x14ac:dyDescent="0.3">
      <c r="A6" s="279">
        <v>3</v>
      </c>
      <c r="B6" s="277" t="s">
        <v>210</v>
      </c>
      <c r="C6" s="277" t="s">
        <v>2286</v>
      </c>
      <c r="D6" s="278">
        <v>10</v>
      </c>
      <c r="E6" s="278">
        <v>20</v>
      </c>
      <c r="F6" s="278">
        <v>6.2</v>
      </c>
      <c r="G6" s="278">
        <v>2050</v>
      </c>
    </row>
    <row r="7" spans="1:7" ht="23.25" thickBot="1" x14ac:dyDescent="0.3">
      <c r="A7" s="279">
        <v>4</v>
      </c>
      <c r="B7" s="277" t="s">
        <v>111</v>
      </c>
      <c r="C7" s="277" t="s">
        <v>2285</v>
      </c>
      <c r="D7" s="278">
        <v>10</v>
      </c>
      <c r="E7" s="278">
        <v>25</v>
      </c>
      <c r="F7" s="278">
        <v>5</v>
      </c>
      <c r="G7" s="278">
        <v>615</v>
      </c>
    </row>
    <row r="8" spans="1:7" ht="23.25" thickBot="1" x14ac:dyDescent="0.3">
      <c r="A8" s="279">
        <v>5</v>
      </c>
      <c r="B8" s="277" t="s">
        <v>111</v>
      </c>
      <c r="C8" s="277" t="s">
        <v>2284</v>
      </c>
      <c r="D8" s="278">
        <v>10</v>
      </c>
      <c r="E8" s="278">
        <v>25</v>
      </c>
      <c r="F8" s="278">
        <v>5</v>
      </c>
      <c r="G8" s="278">
        <v>615</v>
      </c>
    </row>
    <row r="9" spans="1:7" ht="15.75" thickBot="1" x14ac:dyDescent="0.3">
      <c r="A9" s="279">
        <v>6</v>
      </c>
      <c r="B9" s="277" t="s">
        <v>2283</v>
      </c>
      <c r="C9" s="277" t="s">
        <v>2282</v>
      </c>
      <c r="D9" s="278">
        <v>15</v>
      </c>
      <c r="E9" s="278">
        <v>35</v>
      </c>
      <c r="F9" s="278">
        <v>4.2</v>
      </c>
      <c r="G9" s="278">
        <v>215</v>
      </c>
    </row>
    <row r="10" spans="1:7" ht="15.75" thickBot="1" x14ac:dyDescent="0.3">
      <c r="A10" s="279">
        <v>7</v>
      </c>
      <c r="B10" s="277" t="s">
        <v>109</v>
      </c>
      <c r="C10" s="277" t="s">
        <v>2059</v>
      </c>
      <c r="D10" s="278">
        <v>20</v>
      </c>
      <c r="E10" s="278">
        <v>60</v>
      </c>
      <c r="F10" s="278">
        <v>2.8</v>
      </c>
      <c r="G10" s="278">
        <v>175</v>
      </c>
    </row>
    <row r="11" spans="1:7" ht="15.75" thickBot="1" x14ac:dyDescent="0.3">
      <c r="A11" s="279">
        <v>8</v>
      </c>
      <c r="B11" s="277" t="s">
        <v>2281</v>
      </c>
      <c r="C11" s="277" t="s">
        <v>34</v>
      </c>
      <c r="D11" s="278">
        <v>10</v>
      </c>
      <c r="E11" s="278">
        <v>20</v>
      </c>
      <c r="F11" s="278">
        <v>5</v>
      </c>
      <c r="G11" s="278">
        <v>645</v>
      </c>
    </row>
    <row r="12" spans="1:7" ht="15.75" thickBot="1" x14ac:dyDescent="0.3">
      <c r="A12" s="279">
        <v>9</v>
      </c>
      <c r="B12" s="277" t="s">
        <v>2280</v>
      </c>
      <c r="C12" s="277" t="s">
        <v>34</v>
      </c>
      <c r="D12" s="278">
        <v>10</v>
      </c>
      <c r="E12" s="278">
        <v>20</v>
      </c>
      <c r="F12" s="278">
        <v>5</v>
      </c>
      <c r="G12" s="278">
        <v>2150</v>
      </c>
    </row>
    <row r="13" spans="1:7" ht="15.75" thickBot="1" x14ac:dyDescent="0.3">
      <c r="A13" s="279">
        <v>10</v>
      </c>
      <c r="B13" s="277" t="s">
        <v>106</v>
      </c>
      <c r="C13" s="277" t="s">
        <v>34</v>
      </c>
      <c r="D13" s="278">
        <v>10</v>
      </c>
      <c r="E13" s="278">
        <v>25</v>
      </c>
      <c r="F13" s="278">
        <v>4.2</v>
      </c>
      <c r="G13" s="278">
        <v>410</v>
      </c>
    </row>
    <row r="14" spans="1:7" ht="15.75" thickBot="1" x14ac:dyDescent="0.3">
      <c r="A14" s="279">
        <v>11</v>
      </c>
      <c r="B14" s="277" t="s">
        <v>105</v>
      </c>
      <c r="C14" s="277" t="s">
        <v>34</v>
      </c>
      <c r="D14" s="278">
        <v>10</v>
      </c>
      <c r="E14" s="278">
        <v>20</v>
      </c>
      <c r="F14" s="278">
        <v>5</v>
      </c>
      <c r="G14" s="278">
        <v>860</v>
      </c>
    </row>
    <row r="15" spans="1:7" ht="23.25" thickBot="1" x14ac:dyDescent="0.3">
      <c r="A15" s="279">
        <v>12</v>
      </c>
      <c r="B15" s="277" t="s">
        <v>39</v>
      </c>
      <c r="C15" s="277" t="s">
        <v>44</v>
      </c>
      <c r="D15" s="278">
        <v>15</v>
      </c>
      <c r="E15" s="278">
        <v>35</v>
      </c>
      <c r="F15" s="278">
        <v>4.2</v>
      </c>
      <c r="G15" s="278">
        <v>462</v>
      </c>
    </row>
    <row r="16" spans="1:7" ht="23.25" thickBot="1" x14ac:dyDescent="0.3">
      <c r="A16" s="279">
        <v>13</v>
      </c>
      <c r="B16" s="277" t="s">
        <v>85</v>
      </c>
      <c r="C16" s="277" t="s">
        <v>102</v>
      </c>
      <c r="D16" s="278">
        <v>10</v>
      </c>
      <c r="E16" s="278">
        <v>25</v>
      </c>
      <c r="F16" s="278">
        <v>5</v>
      </c>
      <c r="G16" s="278">
        <v>2050</v>
      </c>
    </row>
    <row r="17" spans="1:7" ht="23.25" thickBot="1" x14ac:dyDescent="0.3">
      <c r="A17" s="279">
        <v>14</v>
      </c>
      <c r="B17" s="277" t="s">
        <v>78</v>
      </c>
      <c r="C17" s="277" t="s">
        <v>102</v>
      </c>
      <c r="D17" s="278">
        <v>15</v>
      </c>
      <c r="E17" s="278">
        <v>35</v>
      </c>
      <c r="F17" s="278">
        <v>4.2</v>
      </c>
      <c r="G17" s="278">
        <v>615</v>
      </c>
    </row>
    <row r="18" spans="1:7" ht="23.25" thickBot="1" x14ac:dyDescent="0.3">
      <c r="A18" s="279">
        <v>15</v>
      </c>
      <c r="B18" s="277" t="s">
        <v>103</v>
      </c>
      <c r="C18" s="277" t="s">
        <v>104</v>
      </c>
      <c r="D18" s="278">
        <v>10</v>
      </c>
      <c r="E18" s="278">
        <v>25</v>
      </c>
      <c r="F18" s="278">
        <v>4.2</v>
      </c>
      <c r="G18" s="278">
        <v>592</v>
      </c>
    </row>
    <row r="19" spans="1:7" ht="23.25" thickBot="1" x14ac:dyDescent="0.3">
      <c r="A19" s="279">
        <v>16</v>
      </c>
      <c r="B19" s="277" t="s">
        <v>2279</v>
      </c>
      <c r="C19" s="277" t="s">
        <v>102</v>
      </c>
      <c r="D19" s="278">
        <v>15</v>
      </c>
      <c r="E19" s="278">
        <v>35</v>
      </c>
      <c r="F19" s="278">
        <v>3.8</v>
      </c>
      <c r="G19" s="278">
        <v>219</v>
      </c>
    </row>
    <row r="20" spans="1:7" ht="23.25" thickBot="1" x14ac:dyDescent="0.3">
      <c r="A20" s="279">
        <v>17</v>
      </c>
      <c r="B20" s="277" t="s">
        <v>101</v>
      </c>
      <c r="C20" s="277" t="s">
        <v>2278</v>
      </c>
      <c r="D20" s="278">
        <v>15</v>
      </c>
      <c r="E20" s="278">
        <v>35</v>
      </c>
      <c r="F20" s="278">
        <v>3.2</v>
      </c>
      <c r="G20" s="278">
        <v>187</v>
      </c>
    </row>
    <row r="21" spans="1:7" ht="15.75" thickBot="1" x14ac:dyDescent="0.3">
      <c r="A21" s="279">
        <v>18</v>
      </c>
      <c r="B21" s="277" t="s">
        <v>78</v>
      </c>
      <c r="C21" s="277" t="s">
        <v>73</v>
      </c>
      <c r="D21" s="278">
        <v>10</v>
      </c>
      <c r="E21" s="278">
        <v>25</v>
      </c>
      <c r="F21" s="278">
        <v>4.2</v>
      </c>
      <c r="G21" s="278">
        <v>706</v>
      </c>
    </row>
    <row r="22" spans="1:7" ht="15.75" thickBot="1" x14ac:dyDescent="0.3">
      <c r="A22" s="279">
        <v>19</v>
      </c>
      <c r="B22" s="277" t="s">
        <v>78</v>
      </c>
      <c r="C22" s="277" t="s">
        <v>2269</v>
      </c>
      <c r="D22" s="278">
        <v>15</v>
      </c>
      <c r="E22" s="278">
        <v>35</v>
      </c>
      <c r="F22" s="278">
        <v>5</v>
      </c>
      <c r="G22" s="278">
        <v>872</v>
      </c>
    </row>
    <row r="23" spans="1:7" ht="15.75" thickBot="1" x14ac:dyDescent="0.3">
      <c r="A23" s="279">
        <v>20</v>
      </c>
      <c r="B23" s="277" t="s">
        <v>80</v>
      </c>
      <c r="C23" s="277" t="s">
        <v>2269</v>
      </c>
      <c r="D23" s="278">
        <v>10</v>
      </c>
      <c r="E23" s="278">
        <v>25</v>
      </c>
      <c r="F23" s="278">
        <v>4.2</v>
      </c>
      <c r="G23" s="278">
        <v>640</v>
      </c>
    </row>
    <row r="24" spans="1:7" ht="15.75" thickBot="1" x14ac:dyDescent="0.3">
      <c r="A24" s="279">
        <v>21</v>
      </c>
      <c r="B24" s="277" t="s">
        <v>100</v>
      </c>
      <c r="C24" s="277" t="s">
        <v>2269</v>
      </c>
      <c r="D24" s="278">
        <v>15</v>
      </c>
      <c r="E24" s="278">
        <v>35</v>
      </c>
      <c r="F24" s="278">
        <v>5</v>
      </c>
      <c r="G24" s="278">
        <v>2050</v>
      </c>
    </row>
    <row r="25" spans="1:7" ht="34.5" thickBot="1" x14ac:dyDescent="0.3">
      <c r="A25" s="279">
        <v>22</v>
      </c>
      <c r="B25" s="277" t="s">
        <v>55</v>
      </c>
      <c r="C25" s="277" t="s">
        <v>2271</v>
      </c>
      <c r="D25" s="278">
        <v>15</v>
      </c>
      <c r="E25" s="278">
        <v>35</v>
      </c>
      <c r="F25" s="278">
        <v>4.2</v>
      </c>
      <c r="G25" s="278">
        <v>615</v>
      </c>
    </row>
    <row r="26" spans="1:7" ht="15.75" thickBot="1" x14ac:dyDescent="0.3">
      <c r="A26" s="279">
        <v>23</v>
      </c>
      <c r="B26" s="277" t="s">
        <v>2277</v>
      </c>
      <c r="C26" s="277" t="s">
        <v>2269</v>
      </c>
      <c r="D26" s="278">
        <v>15</v>
      </c>
      <c r="E26" s="278">
        <v>35</v>
      </c>
      <c r="F26" s="278">
        <v>4.2</v>
      </c>
      <c r="G26" s="278">
        <v>649</v>
      </c>
    </row>
    <row r="27" spans="1:7" ht="15.75" thickBot="1" x14ac:dyDescent="0.3">
      <c r="A27" s="279">
        <v>24</v>
      </c>
      <c r="B27" s="277" t="s">
        <v>99</v>
      </c>
      <c r="C27" s="277" t="s">
        <v>2269</v>
      </c>
      <c r="D27" s="278">
        <v>10</v>
      </c>
      <c r="E27" s="278">
        <v>25</v>
      </c>
      <c r="F27" s="278">
        <v>5</v>
      </c>
      <c r="G27" s="278">
        <v>704</v>
      </c>
    </row>
    <row r="28" spans="1:7" ht="34.5" thickBot="1" x14ac:dyDescent="0.3">
      <c r="A28" s="279">
        <v>25</v>
      </c>
      <c r="B28" s="277" t="s">
        <v>2276</v>
      </c>
      <c r="C28" s="277" t="s">
        <v>2271</v>
      </c>
      <c r="D28" s="278">
        <v>15</v>
      </c>
      <c r="E28" s="278">
        <v>35</v>
      </c>
      <c r="F28" s="278">
        <v>4.2</v>
      </c>
      <c r="G28" s="278">
        <v>266</v>
      </c>
    </row>
    <row r="29" spans="1:7" ht="34.5" thickBot="1" x14ac:dyDescent="0.3">
      <c r="A29" s="279">
        <v>26</v>
      </c>
      <c r="B29" s="277" t="s">
        <v>2275</v>
      </c>
      <c r="C29" s="277" t="s">
        <v>2274</v>
      </c>
      <c r="D29" s="278">
        <v>15</v>
      </c>
      <c r="E29" s="278">
        <v>35</v>
      </c>
      <c r="F29" s="278">
        <v>4.2</v>
      </c>
      <c r="G29" s="278">
        <v>498</v>
      </c>
    </row>
    <row r="30" spans="1:7" ht="23.25" thickBot="1" x14ac:dyDescent="0.3">
      <c r="A30" s="279">
        <v>27</v>
      </c>
      <c r="B30" s="277" t="s">
        <v>2273</v>
      </c>
      <c r="C30" s="277" t="s">
        <v>2272</v>
      </c>
      <c r="D30" s="278">
        <v>15</v>
      </c>
      <c r="E30" s="278">
        <v>35</v>
      </c>
      <c r="F30" s="278">
        <v>4.2</v>
      </c>
      <c r="G30" s="278">
        <v>475</v>
      </c>
    </row>
    <row r="31" spans="1:7" ht="34.5" thickBot="1" x14ac:dyDescent="0.3">
      <c r="A31" s="279">
        <v>28</v>
      </c>
      <c r="B31" s="277" t="s">
        <v>93</v>
      </c>
      <c r="C31" s="277" t="s">
        <v>2271</v>
      </c>
      <c r="D31" s="278">
        <v>15</v>
      </c>
      <c r="E31" s="278">
        <v>35</v>
      </c>
      <c r="F31" s="278">
        <v>3.2</v>
      </c>
      <c r="G31" s="278">
        <v>185</v>
      </c>
    </row>
    <row r="32" spans="1:7" ht="34.5" thickBot="1" x14ac:dyDescent="0.3">
      <c r="A32" s="279">
        <v>29</v>
      </c>
      <c r="B32" s="277" t="s">
        <v>92</v>
      </c>
      <c r="C32" s="277" t="s">
        <v>2271</v>
      </c>
      <c r="D32" s="278">
        <v>15</v>
      </c>
      <c r="E32" s="278">
        <v>35</v>
      </c>
      <c r="F32" s="278">
        <v>4.2</v>
      </c>
      <c r="G32" s="278">
        <v>293</v>
      </c>
    </row>
    <row r="33" spans="1:7" ht="15.75" thickBot="1" x14ac:dyDescent="0.3">
      <c r="A33" s="279">
        <v>30</v>
      </c>
      <c r="B33" s="277" t="s">
        <v>2270</v>
      </c>
      <c r="C33" s="277" t="s">
        <v>2269</v>
      </c>
      <c r="D33" s="278">
        <v>10</v>
      </c>
      <c r="E33" s="278">
        <v>25</v>
      </c>
      <c r="F33" s="278">
        <v>4.2</v>
      </c>
      <c r="G33" s="278">
        <v>561</v>
      </c>
    </row>
    <row r="34" spans="1:7" ht="23.25" thickBot="1" x14ac:dyDescent="0.3">
      <c r="A34" s="279">
        <v>31</v>
      </c>
      <c r="B34" s="277" t="s">
        <v>89</v>
      </c>
      <c r="C34" s="277" t="s">
        <v>44</v>
      </c>
      <c r="D34" s="278">
        <v>15</v>
      </c>
      <c r="E34" s="278">
        <v>35</v>
      </c>
      <c r="F34" s="278">
        <v>3.2</v>
      </c>
      <c r="G34" s="278">
        <v>185</v>
      </c>
    </row>
    <row r="35" spans="1:7" ht="23.25" thickBot="1" x14ac:dyDescent="0.3">
      <c r="A35" s="279">
        <v>32</v>
      </c>
      <c r="B35" s="277" t="s">
        <v>53</v>
      </c>
      <c r="C35" s="277" t="s">
        <v>44</v>
      </c>
      <c r="D35" s="278">
        <v>15</v>
      </c>
      <c r="E35" s="278">
        <v>35</v>
      </c>
      <c r="F35" s="278">
        <v>3.8</v>
      </c>
      <c r="G35" s="278">
        <v>390</v>
      </c>
    </row>
    <row r="36" spans="1:7" ht="23.25" thickBot="1" x14ac:dyDescent="0.3">
      <c r="A36" s="279">
        <v>33</v>
      </c>
      <c r="B36" s="277" t="s">
        <v>88</v>
      </c>
      <c r="C36" s="277" t="s">
        <v>44</v>
      </c>
      <c r="D36" s="278">
        <v>15</v>
      </c>
      <c r="E36" s="278">
        <v>35</v>
      </c>
      <c r="F36" s="278">
        <v>3.2</v>
      </c>
      <c r="G36" s="278">
        <v>185</v>
      </c>
    </row>
    <row r="37" spans="1:7" ht="23.25" thickBot="1" x14ac:dyDescent="0.3">
      <c r="A37" s="279">
        <v>34</v>
      </c>
      <c r="B37" s="277" t="s">
        <v>2268</v>
      </c>
      <c r="C37" s="277" t="s">
        <v>44</v>
      </c>
      <c r="D37" s="278">
        <v>15</v>
      </c>
      <c r="E37" s="278">
        <v>35</v>
      </c>
      <c r="F37" s="278">
        <v>3.2</v>
      </c>
      <c r="G37" s="278">
        <v>175</v>
      </c>
    </row>
    <row r="38" spans="1:7" ht="34.5" thickBot="1" x14ac:dyDescent="0.3">
      <c r="A38" s="279">
        <v>35</v>
      </c>
      <c r="B38" s="277" t="s">
        <v>85</v>
      </c>
      <c r="C38" s="277" t="s">
        <v>2266</v>
      </c>
      <c r="D38" s="278">
        <v>10</v>
      </c>
      <c r="E38" s="278">
        <v>25</v>
      </c>
      <c r="F38" s="278">
        <v>5</v>
      </c>
      <c r="G38" s="278">
        <v>2050</v>
      </c>
    </row>
    <row r="39" spans="1:7" ht="34.5" thickBot="1" x14ac:dyDescent="0.3">
      <c r="A39" s="279">
        <v>36</v>
      </c>
      <c r="B39" s="277" t="s">
        <v>81</v>
      </c>
      <c r="C39" s="277" t="s">
        <v>2267</v>
      </c>
      <c r="D39" s="278">
        <v>10</v>
      </c>
      <c r="E39" s="278">
        <v>25</v>
      </c>
      <c r="F39" s="278">
        <v>5</v>
      </c>
      <c r="G39" s="278">
        <v>802</v>
      </c>
    </row>
    <row r="40" spans="1:7" ht="34.5" thickBot="1" x14ac:dyDescent="0.3">
      <c r="A40" s="279">
        <v>37</v>
      </c>
      <c r="B40" s="277" t="s">
        <v>83</v>
      </c>
      <c r="C40" s="277" t="s">
        <v>2266</v>
      </c>
      <c r="D40" s="278">
        <v>10</v>
      </c>
      <c r="E40" s="278">
        <v>25</v>
      </c>
      <c r="F40" s="278">
        <v>5</v>
      </c>
      <c r="G40" s="278">
        <v>895</v>
      </c>
    </row>
    <row r="41" spans="1:7" ht="34.5" thickBot="1" x14ac:dyDescent="0.3">
      <c r="A41" s="279">
        <v>38</v>
      </c>
      <c r="B41" s="277" t="s">
        <v>2265</v>
      </c>
      <c r="C41" s="277" t="s">
        <v>82</v>
      </c>
      <c r="D41" s="278">
        <v>10</v>
      </c>
      <c r="E41" s="278">
        <v>25</v>
      </c>
      <c r="F41" s="278">
        <v>4.2</v>
      </c>
      <c r="G41" s="278">
        <v>645</v>
      </c>
    </row>
    <row r="42" spans="1:7" ht="15.75" thickBot="1" x14ac:dyDescent="0.3">
      <c r="A42" s="279">
        <v>39</v>
      </c>
      <c r="B42" s="277" t="s">
        <v>81</v>
      </c>
      <c r="C42" s="277" t="s">
        <v>73</v>
      </c>
      <c r="D42" s="278">
        <v>10</v>
      </c>
      <c r="E42" s="278">
        <v>25</v>
      </c>
      <c r="F42" s="278">
        <v>4.2</v>
      </c>
      <c r="G42" s="278">
        <v>645</v>
      </c>
    </row>
    <row r="43" spans="1:7" ht="15.75" thickBot="1" x14ac:dyDescent="0.3">
      <c r="A43" s="279">
        <v>40</v>
      </c>
      <c r="B43" s="277" t="s">
        <v>2264</v>
      </c>
      <c r="C43" s="277" t="s">
        <v>73</v>
      </c>
      <c r="D43" s="278">
        <v>10</v>
      </c>
      <c r="E43" s="278">
        <v>25</v>
      </c>
      <c r="F43" s="278">
        <v>5</v>
      </c>
      <c r="G43" s="278">
        <v>723</v>
      </c>
    </row>
    <row r="44" spans="1:7" ht="23.25" thickBot="1" x14ac:dyDescent="0.3">
      <c r="A44" s="279">
        <v>41</v>
      </c>
      <c r="B44" s="277" t="s">
        <v>2263</v>
      </c>
      <c r="C44" s="277" t="s">
        <v>79</v>
      </c>
      <c r="D44" s="278">
        <v>10</v>
      </c>
      <c r="E44" s="278">
        <v>25</v>
      </c>
      <c r="F44" s="278">
        <v>4.2</v>
      </c>
      <c r="G44" s="278">
        <v>615</v>
      </c>
    </row>
    <row r="45" spans="1:7" ht="15.75" thickBot="1" x14ac:dyDescent="0.3">
      <c r="A45" s="279">
        <v>42</v>
      </c>
      <c r="B45" s="277" t="s">
        <v>28</v>
      </c>
      <c r="C45" s="277" t="s">
        <v>73</v>
      </c>
      <c r="D45" s="278">
        <v>10</v>
      </c>
      <c r="E45" s="278">
        <v>25</v>
      </c>
      <c r="F45" s="278">
        <v>5</v>
      </c>
      <c r="G45" s="278">
        <v>765</v>
      </c>
    </row>
    <row r="46" spans="1:7" ht="15.75" thickBot="1" x14ac:dyDescent="0.3">
      <c r="A46" s="279">
        <v>43</v>
      </c>
      <c r="B46" s="277" t="s">
        <v>2648</v>
      </c>
      <c r="C46" s="277" t="s">
        <v>73</v>
      </c>
      <c r="D46" s="278">
        <v>10</v>
      </c>
      <c r="E46" s="278">
        <v>25</v>
      </c>
      <c r="F46" s="278">
        <v>4.2</v>
      </c>
      <c r="G46" s="278">
        <v>597</v>
      </c>
    </row>
    <row r="47" spans="1:7" ht="15.75" thickBot="1" x14ac:dyDescent="0.3">
      <c r="A47" s="279">
        <v>44</v>
      </c>
      <c r="B47" s="277" t="s">
        <v>78</v>
      </c>
      <c r="C47" s="277" t="s">
        <v>29</v>
      </c>
      <c r="D47" s="278">
        <v>10</v>
      </c>
      <c r="E47" s="278">
        <v>25</v>
      </c>
      <c r="F47" s="278">
        <v>5</v>
      </c>
      <c r="G47" s="278">
        <v>501</v>
      </c>
    </row>
    <row r="48" spans="1:7" ht="15.75" thickBot="1" x14ac:dyDescent="0.3">
      <c r="A48" s="279">
        <v>45</v>
      </c>
      <c r="B48" s="277" t="s">
        <v>53</v>
      </c>
      <c r="C48" s="277" t="s">
        <v>75</v>
      </c>
      <c r="D48" s="278">
        <v>10</v>
      </c>
      <c r="E48" s="278">
        <v>25</v>
      </c>
      <c r="F48" s="278">
        <v>4.2</v>
      </c>
      <c r="G48" s="278">
        <v>330</v>
      </c>
    </row>
    <row r="49" spans="1:7" ht="15.75" thickBot="1" x14ac:dyDescent="0.3">
      <c r="A49" s="279">
        <v>46</v>
      </c>
      <c r="B49" s="277" t="s">
        <v>2262</v>
      </c>
      <c r="C49" s="277" t="s">
        <v>74</v>
      </c>
      <c r="D49" s="278">
        <v>10</v>
      </c>
      <c r="E49" s="278">
        <v>25</v>
      </c>
      <c r="F49" s="278">
        <v>4.2</v>
      </c>
      <c r="G49" s="278">
        <v>387</v>
      </c>
    </row>
    <row r="50" spans="1:7" ht="23.25" thickBot="1" x14ac:dyDescent="0.3">
      <c r="A50" s="279">
        <v>47</v>
      </c>
      <c r="B50" s="277" t="s">
        <v>53</v>
      </c>
      <c r="C50" s="277" t="s">
        <v>207</v>
      </c>
      <c r="D50" s="278">
        <v>10</v>
      </c>
      <c r="E50" s="278">
        <v>25</v>
      </c>
      <c r="F50" s="278">
        <v>5</v>
      </c>
      <c r="G50" s="278">
        <v>692</v>
      </c>
    </row>
    <row r="51" spans="1:7" ht="15.75" thickBot="1" x14ac:dyDescent="0.3">
      <c r="A51" s="279">
        <v>48</v>
      </c>
      <c r="B51" s="277" t="s">
        <v>55</v>
      </c>
      <c r="C51" s="277" t="s">
        <v>73</v>
      </c>
      <c r="D51" s="278">
        <v>10</v>
      </c>
      <c r="E51" s="278">
        <v>25</v>
      </c>
      <c r="F51" s="278">
        <v>4.2</v>
      </c>
      <c r="G51" s="278">
        <v>712</v>
      </c>
    </row>
    <row r="52" spans="1:7" ht="23.25" thickBot="1" x14ac:dyDescent="0.3">
      <c r="A52" s="279">
        <v>49</v>
      </c>
      <c r="B52" s="277" t="s">
        <v>72</v>
      </c>
      <c r="C52" s="277" t="s">
        <v>51</v>
      </c>
      <c r="D52" s="278">
        <v>10</v>
      </c>
      <c r="E52" s="278">
        <v>25</v>
      </c>
      <c r="F52" s="278">
        <v>5</v>
      </c>
      <c r="G52" s="278">
        <v>2050</v>
      </c>
    </row>
    <row r="53" spans="1:7" ht="23.25" thickBot="1" x14ac:dyDescent="0.3">
      <c r="A53" s="279">
        <v>50</v>
      </c>
      <c r="B53" s="277" t="s">
        <v>2261</v>
      </c>
      <c r="C53" s="277" t="s">
        <v>51</v>
      </c>
      <c r="D53" s="278">
        <v>10</v>
      </c>
      <c r="E53" s="278">
        <v>25</v>
      </c>
      <c r="F53" s="278">
        <v>5</v>
      </c>
      <c r="G53" s="278">
        <v>2050</v>
      </c>
    </row>
    <row r="54" spans="1:7" ht="23.25" thickBot="1" x14ac:dyDescent="0.3">
      <c r="A54" s="279">
        <v>51</v>
      </c>
      <c r="B54" s="277" t="s">
        <v>2260</v>
      </c>
      <c r="C54" s="277" t="s">
        <v>63</v>
      </c>
      <c r="D54" s="278">
        <v>10</v>
      </c>
      <c r="E54" s="278">
        <v>25</v>
      </c>
      <c r="F54" s="278">
        <v>4.2</v>
      </c>
      <c r="G54" s="278">
        <v>1230</v>
      </c>
    </row>
    <row r="55" spans="1:7" ht="23.25" thickBot="1" x14ac:dyDescent="0.3">
      <c r="A55" s="279">
        <v>52</v>
      </c>
      <c r="B55" s="277" t="s">
        <v>53</v>
      </c>
      <c r="C55" s="277" t="s">
        <v>69</v>
      </c>
      <c r="D55" s="278">
        <v>10</v>
      </c>
      <c r="E55" s="278">
        <v>25</v>
      </c>
      <c r="F55" s="278">
        <v>4.2</v>
      </c>
      <c r="G55" s="278">
        <v>615</v>
      </c>
    </row>
    <row r="56" spans="1:7" ht="23.25" thickBot="1" x14ac:dyDescent="0.3">
      <c r="A56" s="279">
        <v>53</v>
      </c>
      <c r="B56" s="277" t="s">
        <v>53</v>
      </c>
      <c r="C56" s="277" t="s">
        <v>68</v>
      </c>
      <c r="D56" s="278">
        <v>15</v>
      </c>
      <c r="E56" s="278">
        <v>35</v>
      </c>
      <c r="F56" s="278">
        <v>4.2</v>
      </c>
      <c r="G56" s="278">
        <v>615</v>
      </c>
    </row>
    <row r="57" spans="1:7" ht="15.75" thickBot="1" x14ac:dyDescent="0.3">
      <c r="A57" s="279">
        <v>54</v>
      </c>
      <c r="B57" s="277" t="s">
        <v>53</v>
      </c>
      <c r="C57" s="277" t="s">
        <v>67</v>
      </c>
      <c r="D57" s="278">
        <v>10</v>
      </c>
      <c r="E57" s="278">
        <v>25</v>
      </c>
      <c r="F57" s="278">
        <v>4.2</v>
      </c>
      <c r="G57" s="278">
        <v>659</v>
      </c>
    </row>
    <row r="58" spans="1:7" ht="15.75" thickBot="1" x14ac:dyDescent="0.3">
      <c r="A58" s="279">
        <v>55</v>
      </c>
      <c r="B58" s="277" t="s">
        <v>53</v>
      </c>
      <c r="C58" s="277" t="s">
        <v>65</v>
      </c>
      <c r="D58" s="278">
        <v>15</v>
      </c>
      <c r="E58" s="278">
        <v>35</v>
      </c>
      <c r="F58" s="278">
        <v>3.2</v>
      </c>
      <c r="G58" s="278">
        <v>195</v>
      </c>
    </row>
    <row r="59" spans="1:7" ht="23.25" thickBot="1" x14ac:dyDescent="0.3">
      <c r="A59" s="279">
        <v>56</v>
      </c>
      <c r="B59" s="277" t="s">
        <v>53</v>
      </c>
      <c r="C59" s="277" t="s">
        <v>66</v>
      </c>
      <c r="D59" s="278">
        <v>15</v>
      </c>
      <c r="E59" s="278">
        <v>35</v>
      </c>
      <c r="F59" s="278">
        <v>3.8</v>
      </c>
      <c r="G59" s="278">
        <v>398</v>
      </c>
    </row>
    <row r="60" spans="1:7" ht="23.25" thickBot="1" x14ac:dyDescent="0.3">
      <c r="A60" s="279">
        <v>57</v>
      </c>
      <c r="B60" s="277" t="s">
        <v>2259</v>
      </c>
      <c r="C60" s="277" t="s">
        <v>65</v>
      </c>
      <c r="D60" s="278">
        <v>15</v>
      </c>
      <c r="E60" s="278">
        <v>35</v>
      </c>
      <c r="F60" s="278">
        <v>3.2</v>
      </c>
      <c r="G60" s="278">
        <v>195</v>
      </c>
    </row>
    <row r="61" spans="1:7" ht="15.75" thickBot="1" x14ac:dyDescent="0.3">
      <c r="A61" s="279">
        <v>58</v>
      </c>
      <c r="B61" s="277" t="s">
        <v>64</v>
      </c>
      <c r="C61" s="277" t="s">
        <v>63</v>
      </c>
      <c r="D61" s="278">
        <v>10</v>
      </c>
      <c r="E61" s="278">
        <v>25</v>
      </c>
      <c r="F61" s="278">
        <v>4.2</v>
      </c>
      <c r="G61" s="278">
        <v>692</v>
      </c>
    </row>
    <row r="62" spans="1:7" ht="15.75" thickBot="1" x14ac:dyDescent="0.3">
      <c r="A62" s="279">
        <v>59</v>
      </c>
      <c r="B62" s="277" t="s">
        <v>53</v>
      </c>
      <c r="C62" s="277" t="s">
        <v>63</v>
      </c>
      <c r="D62" s="278">
        <v>10</v>
      </c>
      <c r="E62" s="278">
        <v>25</v>
      </c>
      <c r="F62" s="278">
        <v>4.2</v>
      </c>
      <c r="G62" s="278">
        <v>410</v>
      </c>
    </row>
    <row r="63" spans="1:7" ht="15.75" thickBot="1" x14ac:dyDescent="0.3">
      <c r="A63" s="279">
        <v>60</v>
      </c>
      <c r="B63" s="277" t="s">
        <v>62</v>
      </c>
      <c r="C63" s="277" t="s">
        <v>63</v>
      </c>
      <c r="D63" s="278">
        <v>15</v>
      </c>
      <c r="E63" s="278">
        <v>35</v>
      </c>
      <c r="F63" s="278">
        <v>3.2</v>
      </c>
      <c r="G63" s="278">
        <v>195</v>
      </c>
    </row>
    <row r="64" spans="1:7" ht="15.75" thickBot="1" x14ac:dyDescent="0.3">
      <c r="A64" s="279">
        <v>61</v>
      </c>
      <c r="B64" s="277" t="s">
        <v>2258</v>
      </c>
      <c r="C64" s="277" t="s">
        <v>58</v>
      </c>
      <c r="D64" s="278">
        <v>15</v>
      </c>
      <c r="E64" s="278">
        <v>35</v>
      </c>
      <c r="F64" s="278">
        <v>3.2</v>
      </c>
      <c r="G64" s="278">
        <v>195</v>
      </c>
    </row>
    <row r="65" spans="1:7" ht="15.75" thickBot="1" x14ac:dyDescent="0.3">
      <c r="A65" s="279">
        <v>62</v>
      </c>
      <c r="B65" s="277" t="s">
        <v>60</v>
      </c>
      <c r="C65" s="277" t="s">
        <v>61</v>
      </c>
      <c r="D65" s="278">
        <v>15</v>
      </c>
      <c r="E65" s="278">
        <v>35</v>
      </c>
      <c r="F65" s="278">
        <v>3.8</v>
      </c>
      <c r="G65" s="278">
        <v>390</v>
      </c>
    </row>
    <row r="66" spans="1:7" ht="15.75" thickBot="1" x14ac:dyDescent="0.3">
      <c r="A66" s="279">
        <v>63</v>
      </c>
      <c r="B66" s="277" t="s">
        <v>89</v>
      </c>
      <c r="C66" s="277" t="s">
        <v>58</v>
      </c>
      <c r="D66" s="278">
        <v>15</v>
      </c>
      <c r="E66" s="278">
        <v>35</v>
      </c>
      <c r="F66" s="278">
        <v>3.2</v>
      </c>
      <c r="G66" s="278">
        <v>195</v>
      </c>
    </row>
    <row r="67" spans="1:7" ht="23.25" thickBot="1" x14ac:dyDescent="0.3">
      <c r="A67" s="279">
        <v>64</v>
      </c>
      <c r="B67" s="277" t="s">
        <v>2649</v>
      </c>
      <c r="C67" s="277" t="s">
        <v>2257</v>
      </c>
      <c r="D67" s="278">
        <v>15</v>
      </c>
      <c r="E67" s="278">
        <v>35</v>
      </c>
      <c r="F67" s="278">
        <v>3.2</v>
      </c>
      <c r="G67" s="278">
        <v>239</v>
      </c>
    </row>
    <row r="68" spans="1:7" ht="23.25" thickBot="1" x14ac:dyDescent="0.3">
      <c r="A68" s="279">
        <v>65</v>
      </c>
      <c r="B68" s="277" t="s">
        <v>2256</v>
      </c>
      <c r="C68" s="277" t="s">
        <v>2255</v>
      </c>
      <c r="D68" s="278">
        <v>10</v>
      </c>
      <c r="E68" s="278">
        <v>25</v>
      </c>
      <c r="F68" s="278">
        <v>5</v>
      </c>
      <c r="G68" s="278">
        <v>732</v>
      </c>
    </row>
    <row r="69" spans="1:7" ht="23.25" thickBot="1" x14ac:dyDescent="0.3">
      <c r="A69" s="279">
        <v>66</v>
      </c>
      <c r="B69" s="277" t="s">
        <v>2254</v>
      </c>
      <c r="C69" s="277" t="s">
        <v>2253</v>
      </c>
      <c r="D69" s="278">
        <v>10</v>
      </c>
      <c r="E69" s="278">
        <v>25</v>
      </c>
      <c r="F69" s="278">
        <v>4.2</v>
      </c>
      <c r="G69" s="278">
        <v>2050</v>
      </c>
    </row>
    <row r="70" spans="1:7" ht="23.25" thickBot="1" x14ac:dyDescent="0.3">
      <c r="A70" s="279">
        <v>67</v>
      </c>
      <c r="B70" s="277" t="s">
        <v>2252</v>
      </c>
      <c r="C70" s="277" t="s">
        <v>2650</v>
      </c>
      <c r="D70" s="278">
        <v>10</v>
      </c>
      <c r="E70" s="278">
        <v>25</v>
      </c>
      <c r="F70" s="278">
        <v>5</v>
      </c>
      <c r="G70" s="278">
        <v>795</v>
      </c>
    </row>
    <row r="71" spans="1:7" ht="23.25" thickBot="1" x14ac:dyDescent="0.3">
      <c r="A71" s="279">
        <v>68</v>
      </c>
      <c r="B71" s="277" t="s">
        <v>2251</v>
      </c>
      <c r="C71" s="277" t="s">
        <v>2250</v>
      </c>
      <c r="D71" s="278">
        <v>10</v>
      </c>
      <c r="E71" s="278">
        <v>25</v>
      </c>
      <c r="F71" s="278">
        <v>4.2</v>
      </c>
      <c r="G71" s="278">
        <v>780</v>
      </c>
    </row>
    <row r="72" spans="1:7" ht="23.25" thickBot="1" x14ac:dyDescent="0.3">
      <c r="A72" s="279">
        <v>69</v>
      </c>
      <c r="B72" s="277" t="s">
        <v>50</v>
      </c>
      <c r="C72" s="277" t="s">
        <v>51</v>
      </c>
      <c r="D72" s="278">
        <v>10</v>
      </c>
      <c r="E72" s="278">
        <v>25</v>
      </c>
      <c r="F72" s="278">
        <v>4.2</v>
      </c>
      <c r="G72" s="278">
        <v>1850</v>
      </c>
    </row>
    <row r="73" spans="1:7" ht="23.25" thickBot="1" x14ac:dyDescent="0.3">
      <c r="A73" s="279">
        <v>70</v>
      </c>
      <c r="B73" s="277" t="s">
        <v>2249</v>
      </c>
      <c r="C73" s="277" t="s">
        <v>2248</v>
      </c>
      <c r="D73" s="278">
        <v>10</v>
      </c>
      <c r="E73" s="278">
        <v>25</v>
      </c>
      <c r="F73" s="278">
        <v>3.2</v>
      </c>
      <c r="G73" s="278">
        <v>250</v>
      </c>
    </row>
    <row r="74" spans="1:7" ht="23.25" thickBot="1" x14ac:dyDescent="0.3">
      <c r="A74" s="279">
        <v>71</v>
      </c>
      <c r="B74" s="277" t="s">
        <v>2247</v>
      </c>
      <c r="C74" s="277" t="s">
        <v>44</v>
      </c>
      <c r="D74" s="278">
        <v>8</v>
      </c>
      <c r="E74" s="278">
        <v>15</v>
      </c>
      <c r="F74" s="278">
        <v>2.8</v>
      </c>
      <c r="G74" s="278">
        <v>175</v>
      </c>
    </row>
    <row r="75" spans="1:7" ht="15.75" thickBot="1" x14ac:dyDescent="0.3">
      <c r="A75" s="279" t="s">
        <v>211</v>
      </c>
      <c r="B75" s="277" t="s">
        <v>39</v>
      </c>
      <c r="C75" s="277" t="s">
        <v>34</v>
      </c>
      <c r="D75" s="278">
        <v>15</v>
      </c>
      <c r="E75" s="278">
        <v>35</v>
      </c>
      <c r="F75" s="278">
        <v>4.2</v>
      </c>
      <c r="G75" s="278">
        <v>875</v>
      </c>
    </row>
    <row r="76" spans="1:7" ht="15.75" thickBot="1" x14ac:dyDescent="0.3">
      <c r="A76" s="279" t="s">
        <v>212</v>
      </c>
      <c r="B76" s="277" t="s">
        <v>38</v>
      </c>
      <c r="C76" s="277" t="s">
        <v>34</v>
      </c>
      <c r="D76" s="278">
        <v>10</v>
      </c>
      <c r="E76" s="278">
        <v>25</v>
      </c>
      <c r="F76" s="278">
        <v>5</v>
      </c>
      <c r="G76" s="278">
        <v>860</v>
      </c>
    </row>
    <row r="77" spans="1:7" ht="15.75" thickBot="1" x14ac:dyDescent="0.3">
      <c r="A77" s="279" t="s">
        <v>213</v>
      </c>
      <c r="B77" s="277" t="s">
        <v>33</v>
      </c>
      <c r="C77" s="277" t="s">
        <v>34</v>
      </c>
      <c r="D77" s="278">
        <v>10</v>
      </c>
      <c r="E77" s="278">
        <v>20</v>
      </c>
      <c r="F77" s="278">
        <v>5</v>
      </c>
      <c r="G77" s="278">
        <v>2150</v>
      </c>
    </row>
    <row r="78" spans="1:7" ht="15.75" thickBot="1" x14ac:dyDescent="0.3">
      <c r="A78" s="279" t="s">
        <v>208</v>
      </c>
      <c r="B78" s="277" t="s">
        <v>40</v>
      </c>
      <c r="C78" s="277" t="s">
        <v>41</v>
      </c>
      <c r="D78" s="278">
        <v>10</v>
      </c>
      <c r="E78" s="278">
        <v>20</v>
      </c>
      <c r="F78" s="278">
        <v>5</v>
      </c>
      <c r="G78" s="278">
        <v>2150</v>
      </c>
    </row>
    <row r="79" spans="1:7" ht="23.25" thickBot="1" x14ac:dyDescent="0.3">
      <c r="A79" s="279" t="s">
        <v>205</v>
      </c>
      <c r="B79" s="277" t="s">
        <v>204</v>
      </c>
      <c r="C79" s="277" t="s">
        <v>44</v>
      </c>
      <c r="D79" s="278">
        <v>10</v>
      </c>
      <c r="E79" s="278">
        <v>20</v>
      </c>
      <c r="F79" s="278">
        <v>5</v>
      </c>
      <c r="G79" s="278">
        <v>2150</v>
      </c>
    </row>
    <row r="80" spans="1:7" ht="15.75" thickBot="1" x14ac:dyDescent="0.3">
      <c r="A80" s="279" t="s">
        <v>202</v>
      </c>
      <c r="B80" s="277" t="s">
        <v>28</v>
      </c>
      <c r="C80" s="277" t="s">
        <v>29</v>
      </c>
      <c r="D80" s="278">
        <v>10</v>
      </c>
      <c r="E80" s="278">
        <v>25</v>
      </c>
      <c r="F80" s="278">
        <v>4.2</v>
      </c>
      <c r="G80" s="278">
        <v>524</v>
      </c>
    </row>
  </sheetData>
  <mergeCells count="4">
    <mergeCell ref="C2:C3"/>
    <mergeCell ref="A1:G1"/>
    <mergeCell ref="A2:A3"/>
    <mergeCell ref="B2:B3"/>
  </mergeCells>
  <pageMargins left="0.70866141732283472" right="0.70866141732283472" top="0.78740157480314965" bottom="0.78740157480314965" header="0.31496062992125984" footer="0.31496062992125984"/>
  <pageSetup paperSize="9" scale="44" orientation="portrait" r:id="rId1"/>
  <headerFooter>
    <oddFooter>&amp;LARGE StickstoffBW [Hrsg.] (2014)&amp;CBlatt &amp;A, Seite &amp;P von &amp;N&amp;REntwurf, Stand Oktober 2014</oddFooter>
  </headerFooter>
  <pictur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
  <sheetViews>
    <sheetView workbookViewId="0">
      <selection activeCell="C32" sqref="C32"/>
    </sheetView>
  </sheetViews>
  <sheetFormatPr baseColWidth="10" defaultRowHeight="15" x14ac:dyDescent="0.25"/>
  <cols>
    <col min="1" max="1" width="32.85546875" customWidth="1"/>
  </cols>
  <sheetData>
    <row r="1" spans="1:3" ht="71.25" customHeight="1" thickBot="1" x14ac:dyDescent="0.3">
      <c r="A1" s="445" t="s">
        <v>2313</v>
      </c>
      <c r="B1" s="445"/>
      <c r="C1" s="445"/>
    </row>
    <row r="2" spans="1:3" ht="16.5" thickTop="1" thickBot="1" x14ac:dyDescent="0.3">
      <c r="A2" s="27" t="s">
        <v>214</v>
      </c>
      <c r="B2" s="28" t="s">
        <v>215</v>
      </c>
      <c r="C2" s="29" t="s">
        <v>216</v>
      </c>
    </row>
    <row r="3" spans="1:3" ht="15.75" thickBot="1" x14ac:dyDescent="0.3">
      <c r="A3" s="9" t="s">
        <v>36</v>
      </c>
      <c r="B3" s="8">
        <v>10</v>
      </c>
      <c r="C3" s="5">
        <v>17</v>
      </c>
    </row>
    <row r="4" spans="1:3" ht="15.75" thickBot="1" x14ac:dyDescent="0.3">
      <c r="A4" s="9" t="s">
        <v>31</v>
      </c>
      <c r="B4" s="8" t="s">
        <v>217</v>
      </c>
      <c r="C4" s="5">
        <v>24</v>
      </c>
    </row>
    <row r="5" spans="1:3" ht="15.75" thickBot="1" x14ac:dyDescent="0.3">
      <c r="A5" s="10" t="s">
        <v>46</v>
      </c>
      <c r="B5" s="11" t="s">
        <v>218</v>
      </c>
      <c r="C5" s="7"/>
    </row>
    <row r="6" spans="1:3" ht="15.75" thickTop="1" x14ac:dyDescent="0.25"/>
  </sheetData>
  <mergeCells count="1">
    <mergeCell ref="A1:C1"/>
  </mergeCells>
  <pageMargins left="0.70866141732283472" right="0.70866141732283472" top="0.78740157480314965" bottom="0.78740157480314965" header="0.31496062992125984" footer="0.31496062992125984"/>
  <pageSetup paperSize="9" orientation="portrait" r:id="rId1"/>
  <headerFooter>
    <oddFooter>&amp;LARGE StickstoffBW [Hrsg.] (2014)&amp;CBlatt &amp;A, Seite &amp;P von &amp;N&amp;REntwurf, Stand Oktober 2014</oddFooter>
  </headerFooter>
  <pictur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
  <sheetViews>
    <sheetView zoomScale="115" zoomScaleNormal="115" workbookViewId="0">
      <selection activeCell="C32" sqref="C32"/>
    </sheetView>
  </sheetViews>
  <sheetFormatPr baseColWidth="10" defaultRowHeight="15" x14ac:dyDescent="0.25"/>
  <sheetData>
    <row r="1" spans="1:7" ht="33" customHeight="1" x14ac:dyDescent="0.25">
      <c r="A1" s="446" t="s">
        <v>2567</v>
      </c>
      <c r="B1" s="446"/>
      <c r="C1" s="446"/>
      <c r="D1" s="446"/>
      <c r="E1" s="446"/>
      <c r="F1" s="446"/>
      <c r="G1" s="446"/>
    </row>
    <row r="2" spans="1:7" ht="24" x14ac:dyDescent="0.25">
      <c r="A2" s="73" t="s">
        <v>16</v>
      </c>
      <c r="B2" s="74" t="s">
        <v>17</v>
      </c>
      <c r="C2" s="74" t="s">
        <v>18</v>
      </c>
      <c r="D2" s="74" t="s">
        <v>19</v>
      </c>
      <c r="E2" s="74" t="s">
        <v>20</v>
      </c>
      <c r="F2" s="74" t="s">
        <v>21</v>
      </c>
      <c r="G2" s="74" t="s">
        <v>22</v>
      </c>
    </row>
    <row r="3" spans="1:7" ht="28.5" x14ac:dyDescent="0.25">
      <c r="A3" s="75" t="s">
        <v>2566</v>
      </c>
      <c r="B3" s="76">
        <v>35</v>
      </c>
      <c r="C3" s="76">
        <v>28</v>
      </c>
      <c r="D3" s="76">
        <v>24</v>
      </c>
      <c r="E3" s="76">
        <v>17</v>
      </c>
      <c r="F3" s="76">
        <v>14</v>
      </c>
      <c r="G3" s="76">
        <v>11</v>
      </c>
    </row>
  </sheetData>
  <mergeCells count="1">
    <mergeCell ref="A1:G1"/>
  </mergeCells>
  <pageMargins left="0.70866141732283472" right="0.70866141732283472" top="0.78740157480314965" bottom="0.78740157480314965" header="0.31496062992125984" footer="0.31496062992125984"/>
  <pageSetup paperSize="9" orientation="portrait" r:id="rId1"/>
  <headerFooter>
    <oddFooter>&amp;LARGE StickstoffBW [Hrsg.] (2014)&amp;CBlatt &amp;A, Seite &amp;P von &amp;N&amp;REntwurf, Stand Oktober 2014</oddFooter>
  </headerFooter>
  <pictur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9"/>
  <sheetViews>
    <sheetView workbookViewId="0">
      <selection activeCell="C32" sqref="C32"/>
    </sheetView>
  </sheetViews>
  <sheetFormatPr baseColWidth="10" defaultRowHeight="15" x14ac:dyDescent="0.25"/>
  <cols>
    <col min="1" max="2" width="32.28515625" customWidth="1"/>
    <col min="3" max="3" width="39.42578125" customWidth="1"/>
  </cols>
  <sheetData>
    <row r="1" spans="1:3" ht="52.5" customHeight="1" thickBot="1" x14ac:dyDescent="0.3">
      <c r="A1" s="445" t="s">
        <v>2314</v>
      </c>
      <c r="B1" s="445"/>
      <c r="C1" s="445"/>
    </row>
    <row r="2" spans="1:3" ht="39" thickTop="1" x14ac:dyDescent="0.25">
      <c r="A2" s="447" t="s">
        <v>232</v>
      </c>
      <c r="B2" s="31" t="s">
        <v>233</v>
      </c>
      <c r="C2" s="32" t="s">
        <v>234</v>
      </c>
    </row>
    <row r="3" spans="1:3" ht="16.5" thickBot="1" x14ac:dyDescent="0.3">
      <c r="A3" s="448"/>
      <c r="B3" s="4" t="s">
        <v>2685</v>
      </c>
      <c r="C3" s="33" t="s">
        <v>2684</v>
      </c>
    </row>
    <row r="4" spans="1:3" ht="15.75" thickBot="1" x14ac:dyDescent="0.3">
      <c r="A4" s="3" t="s">
        <v>235</v>
      </c>
      <c r="B4" s="8">
        <v>15</v>
      </c>
      <c r="C4" s="5">
        <v>40</v>
      </c>
    </row>
    <row r="5" spans="1:3" ht="15.75" thickBot="1" x14ac:dyDescent="0.3">
      <c r="A5" s="3" t="s">
        <v>236</v>
      </c>
      <c r="B5" s="8">
        <v>15</v>
      </c>
      <c r="C5" s="5">
        <v>35</v>
      </c>
    </row>
    <row r="6" spans="1:3" ht="15.75" thickBot="1" x14ac:dyDescent="0.3">
      <c r="A6" s="3" t="s">
        <v>237</v>
      </c>
      <c r="B6" s="8">
        <v>10</v>
      </c>
      <c r="C6" s="5">
        <v>25</v>
      </c>
    </row>
    <row r="7" spans="1:3" ht="15.75" thickBot="1" x14ac:dyDescent="0.3">
      <c r="A7" s="3" t="s">
        <v>238</v>
      </c>
      <c r="B7" s="8">
        <v>10</v>
      </c>
      <c r="C7" s="5">
        <v>20</v>
      </c>
    </row>
    <row r="8" spans="1:3" ht="15.75" thickBot="1" x14ac:dyDescent="0.3">
      <c r="A8" s="6" t="s">
        <v>239</v>
      </c>
      <c r="B8" s="11">
        <v>10</v>
      </c>
      <c r="C8" s="7">
        <v>20</v>
      </c>
    </row>
    <row r="9" spans="1:3" ht="15.75" thickTop="1" x14ac:dyDescent="0.25"/>
  </sheetData>
  <mergeCells count="2">
    <mergeCell ref="A2:A3"/>
    <mergeCell ref="A1:C1"/>
  </mergeCells>
  <pageMargins left="0.70866141732283472" right="0.70866141732283472" top="0.78740157480314965" bottom="0.78740157480314965" header="0.31496062992125984" footer="0.31496062992125984"/>
  <pageSetup paperSize="9" scale="83" orientation="portrait" r:id="rId1"/>
  <headerFooter>
    <oddFooter>&amp;LARGE StickstoffBW [Hrsg.] (2014)&amp;CBlatt &amp;A, Seite &amp;P von &amp;N&amp;REntwurf, Stand Oktober 2014</oddFooter>
  </headerFooter>
  <pictur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0"/>
  <sheetViews>
    <sheetView zoomScale="130" zoomScaleNormal="130" workbookViewId="0">
      <selection activeCell="C32" sqref="C32"/>
    </sheetView>
  </sheetViews>
  <sheetFormatPr baseColWidth="10" defaultColWidth="11.42578125" defaultRowHeight="15" x14ac:dyDescent="0.25"/>
  <cols>
    <col min="1" max="1" width="11.42578125" style="14"/>
    <col min="2" max="2" width="70.28515625" style="77" customWidth="1"/>
    <col min="3" max="4" width="11.42578125" style="201"/>
    <col min="5" max="16384" width="11.42578125" style="14"/>
  </cols>
  <sheetData>
    <row r="1" spans="1:4" ht="46.5" customHeight="1" x14ac:dyDescent="0.25">
      <c r="A1" s="449" t="s">
        <v>2362</v>
      </c>
      <c r="B1" s="449"/>
      <c r="C1" s="449"/>
      <c r="D1" s="449"/>
    </row>
    <row r="2" spans="1:4" x14ac:dyDescent="0.25">
      <c r="A2" s="93" t="s">
        <v>342</v>
      </c>
      <c r="B2" s="94" t="s">
        <v>343</v>
      </c>
      <c r="C2" s="199" t="s">
        <v>344</v>
      </c>
      <c r="D2" s="199" t="s">
        <v>345</v>
      </c>
    </row>
    <row r="3" spans="1:4" x14ac:dyDescent="0.25">
      <c r="A3" s="93" t="s">
        <v>346</v>
      </c>
      <c r="B3" s="94" t="s">
        <v>347</v>
      </c>
      <c r="C3" s="200">
        <v>10</v>
      </c>
      <c r="D3" s="200">
        <v>12</v>
      </c>
    </row>
    <row r="4" spans="1:4" x14ac:dyDescent="0.25">
      <c r="A4" s="93" t="s">
        <v>348</v>
      </c>
      <c r="B4" s="94" t="s">
        <v>349</v>
      </c>
      <c r="C4" s="200">
        <v>7</v>
      </c>
      <c r="D4" s="200">
        <v>12</v>
      </c>
    </row>
    <row r="5" spans="1:4" x14ac:dyDescent="0.25">
      <c r="A5" s="93" t="s">
        <v>350</v>
      </c>
      <c r="B5" s="94" t="s">
        <v>351</v>
      </c>
      <c r="C5" s="200">
        <v>7</v>
      </c>
      <c r="D5" s="200">
        <v>7</v>
      </c>
    </row>
    <row r="6" spans="1:4" x14ac:dyDescent="0.25">
      <c r="A6" s="93" t="s">
        <v>352</v>
      </c>
      <c r="B6" s="94" t="s">
        <v>353</v>
      </c>
      <c r="C6" s="200">
        <v>10</v>
      </c>
      <c r="D6" s="200">
        <v>11</v>
      </c>
    </row>
    <row r="7" spans="1:4" x14ac:dyDescent="0.25">
      <c r="A7" s="93" t="s">
        <v>354</v>
      </c>
      <c r="B7" s="94" t="s">
        <v>355</v>
      </c>
      <c r="C7" s="200">
        <v>9</v>
      </c>
      <c r="D7" s="200">
        <v>19</v>
      </c>
    </row>
    <row r="8" spans="1:4" x14ac:dyDescent="0.25">
      <c r="A8" s="93" t="s">
        <v>356</v>
      </c>
      <c r="B8" s="94" t="s">
        <v>357</v>
      </c>
      <c r="C8" s="200">
        <v>5</v>
      </c>
      <c r="D8" s="200">
        <v>11</v>
      </c>
    </row>
    <row r="9" spans="1:4" x14ac:dyDescent="0.25">
      <c r="A9" s="93" t="s">
        <v>358</v>
      </c>
      <c r="B9" s="94" t="s">
        <v>359</v>
      </c>
      <c r="C9" s="200">
        <v>4</v>
      </c>
      <c r="D9" s="200">
        <v>19</v>
      </c>
    </row>
    <row r="10" spans="1:4" x14ac:dyDescent="0.25">
      <c r="A10" s="93" t="s">
        <v>360</v>
      </c>
      <c r="B10" s="94" t="s">
        <v>361</v>
      </c>
      <c r="C10" s="200">
        <v>8</v>
      </c>
      <c r="D10" s="200">
        <v>26</v>
      </c>
    </row>
    <row r="11" spans="1:4" x14ac:dyDescent="0.25">
      <c r="A11" s="93" t="s">
        <v>362</v>
      </c>
      <c r="B11" s="94" t="s">
        <v>363</v>
      </c>
      <c r="C11" s="200">
        <v>12</v>
      </c>
      <c r="D11" s="200">
        <v>13</v>
      </c>
    </row>
    <row r="12" spans="1:4" x14ac:dyDescent="0.25">
      <c r="A12" s="93" t="s">
        <v>364</v>
      </c>
      <c r="B12" s="94" t="s">
        <v>365</v>
      </c>
      <c r="C12" s="200">
        <v>5</v>
      </c>
      <c r="D12" s="200">
        <v>24</v>
      </c>
    </row>
    <row r="13" spans="1:4" x14ac:dyDescent="0.25">
      <c r="A13" s="93" t="s">
        <v>366</v>
      </c>
      <c r="B13" s="94" t="s">
        <v>367</v>
      </c>
      <c r="C13" s="200">
        <v>6</v>
      </c>
      <c r="D13" s="200">
        <v>16</v>
      </c>
    </row>
    <row r="14" spans="1:4" x14ac:dyDescent="0.25">
      <c r="A14" s="93" t="s">
        <v>368</v>
      </c>
      <c r="B14" s="94" t="s">
        <v>369</v>
      </c>
      <c r="C14" s="200">
        <v>8</v>
      </c>
      <c r="D14" s="200">
        <v>21</v>
      </c>
    </row>
    <row r="15" spans="1:4" x14ac:dyDescent="0.25">
      <c r="A15" s="93" t="s">
        <v>370</v>
      </c>
      <c r="B15" s="94" t="s">
        <v>371</v>
      </c>
      <c r="C15" s="200">
        <v>7</v>
      </c>
      <c r="D15" s="200">
        <v>19</v>
      </c>
    </row>
    <row r="16" spans="1:4" ht="30" x14ac:dyDescent="0.25">
      <c r="A16" s="93" t="s">
        <v>372</v>
      </c>
      <c r="B16" s="94" t="s">
        <v>373</v>
      </c>
      <c r="C16" s="200">
        <v>18</v>
      </c>
      <c r="D16" s="200">
        <v>18</v>
      </c>
    </row>
    <row r="17" spans="1:4" ht="30" x14ac:dyDescent="0.25">
      <c r="A17" s="93" t="s">
        <v>374</v>
      </c>
      <c r="B17" s="94" t="s">
        <v>375</v>
      </c>
      <c r="C17" s="200">
        <v>11</v>
      </c>
      <c r="D17" s="200">
        <v>14</v>
      </c>
    </row>
    <row r="18" spans="1:4" x14ac:dyDescent="0.25">
      <c r="A18" s="93" t="s">
        <v>376</v>
      </c>
      <c r="B18" s="94" t="s">
        <v>377</v>
      </c>
      <c r="C18" s="200">
        <v>8</v>
      </c>
      <c r="D18" s="200">
        <v>30</v>
      </c>
    </row>
    <row r="19" spans="1:4" x14ac:dyDescent="0.25">
      <c r="A19" s="93" t="s">
        <v>378</v>
      </c>
      <c r="B19" s="94" t="s">
        <v>379</v>
      </c>
      <c r="C19" s="200">
        <v>7</v>
      </c>
      <c r="D19" s="200">
        <v>33</v>
      </c>
    </row>
    <row r="20" spans="1:4" x14ac:dyDescent="0.25">
      <c r="A20" s="93" t="s">
        <v>380</v>
      </c>
      <c r="B20" s="94" t="s">
        <v>381</v>
      </c>
      <c r="C20" s="200">
        <v>11</v>
      </c>
      <c r="D20" s="200">
        <v>21</v>
      </c>
    </row>
    <row r="21" spans="1:4" ht="30" x14ac:dyDescent="0.25">
      <c r="A21" s="93" t="s">
        <v>382</v>
      </c>
      <c r="B21" s="94" t="s">
        <v>383</v>
      </c>
      <c r="C21" s="200">
        <v>13</v>
      </c>
      <c r="D21" s="200">
        <v>28</v>
      </c>
    </row>
    <row r="22" spans="1:4" ht="30" x14ac:dyDescent="0.25">
      <c r="A22" s="93" t="s">
        <v>384</v>
      </c>
      <c r="B22" s="94" t="s">
        <v>383</v>
      </c>
      <c r="C22" s="200">
        <v>12</v>
      </c>
      <c r="D22" s="200">
        <v>30</v>
      </c>
    </row>
    <row r="23" spans="1:4" ht="30" x14ac:dyDescent="0.25">
      <c r="A23" s="93" t="s">
        <v>385</v>
      </c>
      <c r="B23" s="94" t="s">
        <v>383</v>
      </c>
      <c r="C23" s="200">
        <v>13</v>
      </c>
      <c r="D23" s="200">
        <v>35</v>
      </c>
    </row>
    <row r="24" spans="1:4" ht="30" x14ac:dyDescent="0.25">
      <c r="A24" s="93" t="s">
        <v>386</v>
      </c>
      <c r="B24" s="94" t="s">
        <v>387</v>
      </c>
      <c r="C24" s="200">
        <v>10</v>
      </c>
      <c r="D24" s="200">
        <v>24</v>
      </c>
    </row>
    <row r="25" spans="1:4" x14ac:dyDescent="0.25">
      <c r="A25" s="93" t="s">
        <v>388</v>
      </c>
      <c r="B25" s="94" t="s">
        <v>389</v>
      </c>
      <c r="C25" s="200">
        <v>14</v>
      </c>
      <c r="D25" s="200">
        <v>33</v>
      </c>
    </row>
    <row r="26" spans="1:4" ht="30" x14ac:dyDescent="0.25">
      <c r="A26" s="93" t="s">
        <v>390</v>
      </c>
      <c r="B26" s="94" t="s">
        <v>391</v>
      </c>
      <c r="C26" s="200">
        <v>12</v>
      </c>
      <c r="D26" s="200">
        <v>36</v>
      </c>
    </row>
    <row r="27" spans="1:4" x14ac:dyDescent="0.25">
      <c r="A27" s="93" t="s">
        <v>392</v>
      </c>
      <c r="B27" s="94" t="s">
        <v>393</v>
      </c>
      <c r="C27" s="200">
        <v>15</v>
      </c>
      <c r="D27" s="200">
        <v>77</v>
      </c>
    </row>
    <row r="28" spans="1:4" x14ac:dyDescent="0.25">
      <c r="A28" s="93" t="s">
        <v>394</v>
      </c>
      <c r="B28" s="94" t="s">
        <v>393</v>
      </c>
      <c r="C28" s="200">
        <v>11</v>
      </c>
      <c r="D28" s="200">
        <v>28</v>
      </c>
    </row>
    <row r="29" spans="1:4" x14ac:dyDescent="0.25">
      <c r="A29" s="93" t="s">
        <v>395</v>
      </c>
      <c r="B29" s="94" t="s">
        <v>396</v>
      </c>
      <c r="C29" s="200">
        <v>16</v>
      </c>
      <c r="D29" s="200">
        <v>58</v>
      </c>
    </row>
    <row r="30" spans="1:4" ht="30" x14ac:dyDescent="0.25">
      <c r="A30" s="93" t="s">
        <v>397</v>
      </c>
      <c r="B30" s="94" t="s">
        <v>398</v>
      </c>
      <c r="C30" s="200">
        <v>12</v>
      </c>
      <c r="D30" s="200">
        <v>43</v>
      </c>
    </row>
    <row r="31" spans="1:4" x14ac:dyDescent="0.25">
      <c r="A31" s="93" t="s">
        <v>399</v>
      </c>
      <c r="B31" s="94" t="s">
        <v>400</v>
      </c>
      <c r="C31" s="200">
        <v>17</v>
      </c>
      <c r="D31" s="200">
        <v>26</v>
      </c>
    </row>
    <row r="32" spans="1:4" x14ac:dyDescent="0.25">
      <c r="A32" s="93" t="s">
        <v>401</v>
      </c>
      <c r="B32" s="94" t="s">
        <v>402</v>
      </c>
      <c r="C32" s="200">
        <v>5</v>
      </c>
      <c r="D32" s="200">
        <v>23</v>
      </c>
    </row>
    <row r="33" spans="1:4" x14ac:dyDescent="0.25">
      <c r="A33" s="93" t="s">
        <v>403</v>
      </c>
      <c r="B33" s="94" t="s">
        <v>404</v>
      </c>
      <c r="C33" s="200">
        <v>5</v>
      </c>
      <c r="D33" s="200">
        <v>23</v>
      </c>
    </row>
    <row r="34" spans="1:4" x14ac:dyDescent="0.25">
      <c r="A34" s="93" t="s">
        <v>405</v>
      </c>
      <c r="B34" s="94" t="s">
        <v>406</v>
      </c>
      <c r="C34" s="200">
        <v>6</v>
      </c>
      <c r="D34" s="200">
        <v>26</v>
      </c>
    </row>
    <row r="35" spans="1:4" x14ac:dyDescent="0.25">
      <c r="A35" s="93" t="s">
        <v>407</v>
      </c>
      <c r="B35" s="94" t="s">
        <v>408</v>
      </c>
      <c r="C35" s="200">
        <v>7</v>
      </c>
      <c r="D35" s="200">
        <v>17</v>
      </c>
    </row>
    <row r="36" spans="1:4" ht="30" x14ac:dyDescent="0.25">
      <c r="A36" s="93" t="s">
        <v>409</v>
      </c>
      <c r="B36" s="94" t="s">
        <v>410</v>
      </c>
      <c r="C36" s="200">
        <v>11</v>
      </c>
      <c r="D36" s="200">
        <v>23</v>
      </c>
    </row>
    <row r="37" spans="1:4" ht="30" x14ac:dyDescent="0.25">
      <c r="A37" s="93" t="s">
        <v>411</v>
      </c>
      <c r="B37" s="94" t="s">
        <v>412</v>
      </c>
      <c r="C37" s="200">
        <v>10</v>
      </c>
      <c r="D37" s="200">
        <v>23</v>
      </c>
    </row>
    <row r="38" spans="1:4" x14ac:dyDescent="0.25">
      <c r="A38" s="93" t="s">
        <v>413</v>
      </c>
      <c r="B38" s="94" t="s">
        <v>414</v>
      </c>
      <c r="C38" s="200">
        <v>5</v>
      </c>
      <c r="D38" s="200">
        <v>22</v>
      </c>
    </row>
    <row r="39" spans="1:4" x14ac:dyDescent="0.25">
      <c r="A39" s="93" t="s">
        <v>415</v>
      </c>
      <c r="B39" s="94" t="s">
        <v>416</v>
      </c>
      <c r="C39" s="200">
        <v>5</v>
      </c>
      <c r="D39" s="200">
        <v>15</v>
      </c>
    </row>
    <row r="40" spans="1:4" x14ac:dyDescent="0.25">
      <c r="A40" s="93" t="s">
        <v>417</v>
      </c>
      <c r="B40" s="94" t="s">
        <v>418</v>
      </c>
      <c r="C40" s="200">
        <v>7</v>
      </c>
      <c r="D40" s="200">
        <v>23</v>
      </c>
    </row>
    <row r="41" spans="1:4" x14ac:dyDescent="0.25">
      <c r="A41" s="93" t="s">
        <v>419</v>
      </c>
      <c r="B41" s="94" t="s">
        <v>420</v>
      </c>
      <c r="C41" s="200">
        <v>4</v>
      </c>
      <c r="D41" s="200">
        <v>25</v>
      </c>
    </row>
    <row r="42" spans="1:4" ht="30" x14ac:dyDescent="0.25">
      <c r="A42" s="93" t="s">
        <v>421</v>
      </c>
      <c r="B42" s="94" t="s">
        <v>422</v>
      </c>
      <c r="C42" s="200">
        <v>6</v>
      </c>
      <c r="D42" s="200">
        <v>17</v>
      </c>
    </row>
    <row r="43" spans="1:4" x14ac:dyDescent="0.25">
      <c r="A43" s="93" t="s">
        <v>423</v>
      </c>
      <c r="B43" s="94" t="s">
        <v>424</v>
      </c>
      <c r="C43" s="200">
        <v>10</v>
      </c>
      <c r="D43" s="200">
        <v>21</v>
      </c>
    </row>
    <row r="44" spans="1:4" ht="30" x14ac:dyDescent="0.25">
      <c r="A44" s="93" t="s">
        <v>425</v>
      </c>
      <c r="B44" s="94" t="s">
        <v>426</v>
      </c>
      <c r="C44" s="200">
        <v>8</v>
      </c>
      <c r="D44" s="200">
        <v>17</v>
      </c>
    </row>
    <row r="45" spans="1:4" x14ac:dyDescent="0.25">
      <c r="A45" s="93" t="s">
        <v>427</v>
      </c>
      <c r="B45" s="94" t="s">
        <v>428</v>
      </c>
      <c r="C45" s="200">
        <v>9</v>
      </c>
      <c r="D45" s="200">
        <v>22</v>
      </c>
    </row>
    <row r="46" spans="1:4" x14ac:dyDescent="0.25">
      <c r="A46" s="93" t="s">
        <v>429</v>
      </c>
      <c r="B46" s="94" t="s">
        <v>430</v>
      </c>
      <c r="C46" s="200">
        <v>15</v>
      </c>
      <c r="D46" s="200">
        <v>27</v>
      </c>
    </row>
    <row r="47" spans="1:4" x14ac:dyDescent="0.25">
      <c r="A47" s="93" t="s">
        <v>431</v>
      </c>
      <c r="B47" s="94" t="s">
        <v>432</v>
      </c>
      <c r="C47" s="200">
        <v>13</v>
      </c>
      <c r="D47" s="200">
        <v>23</v>
      </c>
    </row>
    <row r="48" spans="1:4" ht="30" x14ac:dyDescent="0.25">
      <c r="A48" s="93" t="s">
        <v>433</v>
      </c>
      <c r="B48" s="94" t="s">
        <v>434</v>
      </c>
      <c r="C48" s="200">
        <v>14</v>
      </c>
      <c r="D48" s="200">
        <v>21</v>
      </c>
    </row>
    <row r="49" spans="1:4" x14ac:dyDescent="0.25">
      <c r="A49" s="93" t="s">
        <v>435</v>
      </c>
      <c r="B49" s="94" t="s">
        <v>436</v>
      </c>
      <c r="C49" s="200">
        <v>11</v>
      </c>
      <c r="D49" s="200">
        <v>23</v>
      </c>
    </row>
    <row r="50" spans="1:4" x14ac:dyDescent="0.25">
      <c r="A50" s="93" t="s">
        <v>437</v>
      </c>
      <c r="B50" s="94" t="s">
        <v>438</v>
      </c>
      <c r="C50" s="200">
        <v>8</v>
      </c>
      <c r="D50" s="200">
        <v>30</v>
      </c>
    </row>
    <row r="51" spans="1:4" x14ac:dyDescent="0.25">
      <c r="A51" s="93" t="s">
        <v>439</v>
      </c>
      <c r="B51" s="94" t="s">
        <v>440</v>
      </c>
      <c r="C51" s="200">
        <v>8</v>
      </c>
      <c r="D51" s="200">
        <v>14</v>
      </c>
    </row>
    <row r="52" spans="1:4" x14ac:dyDescent="0.25">
      <c r="A52" s="93" t="s">
        <v>441</v>
      </c>
      <c r="B52" s="94" t="s">
        <v>442</v>
      </c>
      <c r="C52" s="200">
        <v>7</v>
      </c>
      <c r="D52" s="200">
        <v>28</v>
      </c>
    </row>
    <row r="53" spans="1:4" ht="30" x14ac:dyDescent="0.25">
      <c r="A53" s="93" t="s">
        <v>443</v>
      </c>
      <c r="B53" s="94" t="s">
        <v>444</v>
      </c>
      <c r="C53" s="200">
        <v>6</v>
      </c>
      <c r="D53" s="200">
        <v>28</v>
      </c>
    </row>
    <row r="54" spans="1:4" ht="30" x14ac:dyDescent="0.25">
      <c r="A54" s="93" t="s">
        <v>445</v>
      </c>
      <c r="B54" s="94" t="s">
        <v>446</v>
      </c>
      <c r="C54" s="200">
        <v>11</v>
      </c>
      <c r="D54" s="200">
        <v>31</v>
      </c>
    </row>
    <row r="55" spans="1:4" x14ac:dyDescent="0.25">
      <c r="A55" s="93" t="s">
        <v>447</v>
      </c>
      <c r="B55" s="94" t="s">
        <v>448</v>
      </c>
      <c r="C55" s="200">
        <v>15</v>
      </c>
      <c r="D55" s="200">
        <v>24</v>
      </c>
    </row>
    <row r="56" spans="1:4" x14ac:dyDescent="0.25">
      <c r="A56" s="93" t="s">
        <v>449</v>
      </c>
      <c r="B56" s="94" t="s">
        <v>450</v>
      </c>
      <c r="C56" s="200">
        <v>4</v>
      </c>
      <c r="D56" s="200">
        <v>13</v>
      </c>
    </row>
    <row r="57" spans="1:4" x14ac:dyDescent="0.25">
      <c r="A57" s="93" t="s">
        <v>451</v>
      </c>
      <c r="B57" s="94" t="s">
        <v>452</v>
      </c>
      <c r="C57" s="200">
        <v>6</v>
      </c>
      <c r="D57" s="200">
        <v>18</v>
      </c>
    </row>
    <row r="58" spans="1:4" x14ac:dyDescent="0.25">
      <c r="A58" s="93" t="s">
        <v>453</v>
      </c>
      <c r="B58" s="94" t="s">
        <v>454</v>
      </c>
      <c r="C58" s="200">
        <v>11</v>
      </c>
      <c r="D58" s="200">
        <v>27</v>
      </c>
    </row>
    <row r="59" spans="1:4" x14ac:dyDescent="0.25">
      <c r="A59" s="93" t="s">
        <v>455</v>
      </c>
      <c r="B59" s="94" t="s">
        <v>456</v>
      </c>
      <c r="C59" s="200">
        <v>11</v>
      </c>
      <c r="D59" s="200">
        <v>36</v>
      </c>
    </row>
    <row r="60" spans="1:4" x14ac:dyDescent="0.25">
      <c r="A60" s="93" t="s">
        <v>457</v>
      </c>
      <c r="B60" s="94" t="s">
        <v>458</v>
      </c>
      <c r="C60" s="200">
        <v>12</v>
      </c>
      <c r="D60" s="200">
        <v>29</v>
      </c>
    </row>
  </sheetData>
  <mergeCells count="1">
    <mergeCell ref="A1:D1"/>
  </mergeCells>
  <pageMargins left="0.70866141732283472" right="0.70866141732283472" top="0.78740157480314965" bottom="0.78740157480314965" header="0.31496062992125984" footer="0.31496062992125984"/>
  <pageSetup paperSize="9" scale="64" orientation="portrait" r:id="rId1"/>
  <headerFooter>
    <oddFooter>&amp;LARGE StickstoffBW [Hrsg.] (2014)&amp;CBlatt &amp;A, Seite &amp;P von &amp;N&amp;REntwurf, Stand Oktober 2014</oddFooter>
  </headerFooter>
  <pictur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
  <sheetViews>
    <sheetView zoomScale="145" zoomScaleNormal="145" workbookViewId="0">
      <selection activeCell="C32" sqref="C32"/>
    </sheetView>
  </sheetViews>
  <sheetFormatPr baseColWidth="10" defaultColWidth="11.42578125" defaultRowHeight="15" x14ac:dyDescent="0.25"/>
  <cols>
    <col min="1" max="2" width="11.42578125" style="138"/>
    <col min="3" max="13" width="18.28515625" style="141" customWidth="1"/>
    <col min="14" max="16384" width="11.42578125" style="138"/>
  </cols>
  <sheetData>
    <row r="1" spans="1:13" ht="67.5" customHeight="1" x14ac:dyDescent="0.25">
      <c r="A1" s="450" t="s">
        <v>2315</v>
      </c>
      <c r="B1" s="450"/>
      <c r="C1" s="450"/>
      <c r="D1" s="450"/>
      <c r="E1" s="450"/>
      <c r="F1" s="450"/>
      <c r="G1" s="450"/>
      <c r="H1" s="450"/>
      <c r="I1" s="450"/>
      <c r="J1" s="450"/>
      <c r="K1" s="450"/>
      <c r="L1" s="450"/>
      <c r="M1" s="450"/>
    </row>
    <row r="2" spans="1:13" s="311" customFormat="1" ht="33.75" x14ac:dyDescent="0.2">
      <c r="A2" s="309" t="s">
        <v>2791</v>
      </c>
      <c r="B2" s="309" t="s">
        <v>2792</v>
      </c>
      <c r="C2" s="310" t="s">
        <v>2793</v>
      </c>
      <c r="D2" s="310" t="s">
        <v>2794</v>
      </c>
      <c r="E2" s="308" t="s">
        <v>2544</v>
      </c>
      <c r="F2" s="310" t="s">
        <v>2795</v>
      </c>
      <c r="G2" s="310" t="s">
        <v>2796</v>
      </c>
      <c r="H2" s="310" t="s">
        <v>2797</v>
      </c>
      <c r="I2" s="310" t="s">
        <v>2798</v>
      </c>
      <c r="J2" s="310" t="s">
        <v>2799</v>
      </c>
      <c r="K2" s="310" t="s">
        <v>2800</v>
      </c>
      <c r="L2" s="310" t="s">
        <v>2801</v>
      </c>
      <c r="M2" s="310" t="s">
        <v>2802</v>
      </c>
    </row>
    <row r="3" spans="1:13" ht="26.25" x14ac:dyDescent="0.25">
      <c r="A3" s="139" t="s">
        <v>1973</v>
      </c>
      <c r="B3" s="139" t="s">
        <v>1974</v>
      </c>
      <c r="C3" s="140" t="s">
        <v>1975</v>
      </c>
      <c r="D3" s="140" t="s">
        <v>1976</v>
      </c>
      <c r="E3" s="307" t="s">
        <v>2545</v>
      </c>
      <c r="F3" s="140" t="s">
        <v>1977</v>
      </c>
      <c r="G3" s="140" t="s">
        <v>1978</v>
      </c>
      <c r="H3" s="140" t="s">
        <v>1979</v>
      </c>
      <c r="I3" s="140" t="s">
        <v>1980</v>
      </c>
      <c r="J3" s="140" t="s">
        <v>1981</v>
      </c>
      <c r="K3" s="140" t="s">
        <v>1982</v>
      </c>
      <c r="L3" s="140" t="s">
        <v>1983</v>
      </c>
      <c r="M3" s="140" t="s">
        <v>1984</v>
      </c>
    </row>
    <row r="4" spans="1:13" ht="26.25" x14ac:dyDescent="0.25">
      <c r="A4" s="139" t="s">
        <v>1985</v>
      </c>
      <c r="B4" s="139" t="s">
        <v>1974</v>
      </c>
      <c r="C4" s="140" t="s">
        <v>1986</v>
      </c>
      <c r="D4" s="140" t="s">
        <v>1987</v>
      </c>
      <c r="E4" s="307">
        <f t="shared" ref="E4:E13" si="0">(C4+D4)/2</f>
        <v>5.55</v>
      </c>
      <c r="F4" s="140" t="s">
        <v>1988</v>
      </c>
      <c r="G4" s="140" t="s">
        <v>1989</v>
      </c>
      <c r="H4" s="140" t="s">
        <v>1990</v>
      </c>
      <c r="I4" s="140" t="s">
        <v>1991</v>
      </c>
      <c r="J4" s="140" t="s">
        <v>1992</v>
      </c>
      <c r="K4" s="140" t="s">
        <v>1993</v>
      </c>
      <c r="L4" s="140" t="s">
        <v>1984</v>
      </c>
      <c r="M4" s="140" t="s">
        <v>1994</v>
      </c>
    </row>
    <row r="5" spans="1:13" ht="26.25" x14ac:dyDescent="0.25">
      <c r="A5" s="139" t="s">
        <v>1985</v>
      </c>
      <c r="B5" s="139" t="s">
        <v>1995</v>
      </c>
      <c r="C5" s="140" t="s">
        <v>1996</v>
      </c>
      <c r="D5" s="140" t="s">
        <v>1997</v>
      </c>
      <c r="E5" s="307">
        <f t="shared" si="0"/>
        <v>6.0500000000000007</v>
      </c>
      <c r="F5" s="140" t="s">
        <v>1998</v>
      </c>
      <c r="G5" s="140" t="s">
        <v>1999</v>
      </c>
      <c r="H5" s="140" t="s">
        <v>2000</v>
      </c>
      <c r="I5" s="140" t="s">
        <v>1990</v>
      </c>
      <c r="J5" s="140" t="s">
        <v>2001</v>
      </c>
      <c r="K5" s="140" t="s">
        <v>2002</v>
      </c>
      <c r="L5" s="140" t="s">
        <v>1984</v>
      </c>
      <c r="M5" s="140" t="s">
        <v>1994</v>
      </c>
    </row>
    <row r="6" spans="1:13" ht="26.25" x14ac:dyDescent="0.25">
      <c r="A6" s="139" t="s">
        <v>1985</v>
      </c>
      <c r="B6" s="139" t="s">
        <v>2003</v>
      </c>
      <c r="C6" s="140" t="s">
        <v>2004</v>
      </c>
      <c r="D6" s="140" t="s">
        <v>1997</v>
      </c>
      <c r="E6" s="307">
        <f t="shared" si="0"/>
        <v>6.45</v>
      </c>
      <c r="F6" s="140" t="s">
        <v>2005</v>
      </c>
      <c r="G6" s="140" t="s">
        <v>2006</v>
      </c>
      <c r="H6" s="140" t="s">
        <v>2007</v>
      </c>
      <c r="I6" s="140" t="s">
        <v>2000</v>
      </c>
      <c r="J6" s="140" t="s">
        <v>2008</v>
      </c>
      <c r="K6" s="140" t="s">
        <v>1981</v>
      </c>
      <c r="L6" s="140" t="s">
        <v>1984</v>
      </c>
      <c r="M6" s="140" t="s">
        <v>1994</v>
      </c>
    </row>
    <row r="7" spans="1:13" ht="26.25" x14ac:dyDescent="0.25">
      <c r="A7" s="139" t="s">
        <v>2009</v>
      </c>
      <c r="B7" s="139" t="s">
        <v>1995</v>
      </c>
      <c r="C7" s="140" t="s">
        <v>2010</v>
      </c>
      <c r="D7" s="140" t="s">
        <v>2011</v>
      </c>
      <c r="E7" s="307">
        <f t="shared" si="0"/>
        <v>8.9499999999999993</v>
      </c>
      <c r="F7" s="140" t="s">
        <v>2012</v>
      </c>
      <c r="G7" s="140" t="s">
        <v>2013</v>
      </c>
      <c r="H7" s="140" t="s">
        <v>2014</v>
      </c>
      <c r="I7" s="140" t="s">
        <v>1991</v>
      </c>
      <c r="J7" s="140" t="s">
        <v>2015</v>
      </c>
      <c r="K7" s="140" t="s">
        <v>2002</v>
      </c>
      <c r="L7" s="140" t="s">
        <v>1994</v>
      </c>
      <c r="M7" s="140" t="s">
        <v>2016</v>
      </c>
    </row>
    <row r="8" spans="1:13" ht="26.25" x14ac:dyDescent="0.25">
      <c r="A8" s="139" t="s">
        <v>2009</v>
      </c>
      <c r="B8" s="139" t="s">
        <v>2003</v>
      </c>
      <c r="C8" s="140" t="s">
        <v>2017</v>
      </c>
      <c r="D8" s="140" t="s">
        <v>2011</v>
      </c>
      <c r="E8" s="307">
        <f t="shared" si="0"/>
        <v>9.15</v>
      </c>
      <c r="F8" s="140" t="s">
        <v>2018</v>
      </c>
      <c r="G8" s="140" t="s">
        <v>2019</v>
      </c>
      <c r="H8" s="140" t="s">
        <v>1981</v>
      </c>
      <c r="I8" s="140" t="s">
        <v>2014</v>
      </c>
      <c r="J8" s="140" t="s">
        <v>2020</v>
      </c>
      <c r="K8" s="140" t="s">
        <v>2001</v>
      </c>
      <c r="L8" s="140" t="s">
        <v>1994</v>
      </c>
      <c r="M8" s="140" t="s">
        <v>2016</v>
      </c>
    </row>
    <row r="9" spans="1:13" ht="26.25" x14ac:dyDescent="0.25">
      <c r="A9" s="139" t="s">
        <v>2009</v>
      </c>
      <c r="B9" s="139" t="s">
        <v>2021</v>
      </c>
      <c r="C9" s="140" t="s">
        <v>2022</v>
      </c>
      <c r="D9" s="140" t="s">
        <v>2023</v>
      </c>
      <c r="E9" s="307">
        <f t="shared" si="0"/>
        <v>9.3999999999999986</v>
      </c>
      <c r="F9" s="140" t="s">
        <v>2024</v>
      </c>
      <c r="G9" s="140" t="s">
        <v>2025</v>
      </c>
      <c r="H9" s="140" t="s">
        <v>1987</v>
      </c>
      <c r="I9" s="140" t="s">
        <v>1981</v>
      </c>
      <c r="J9" s="140" t="s">
        <v>2026</v>
      </c>
      <c r="K9" s="140" t="s">
        <v>2020</v>
      </c>
      <c r="L9" s="140" t="s">
        <v>1994</v>
      </c>
      <c r="M9" s="140" t="s">
        <v>2016</v>
      </c>
    </row>
    <row r="10" spans="1:13" ht="26.25" x14ac:dyDescent="0.25">
      <c r="A10" s="139" t="s">
        <v>2009</v>
      </c>
      <c r="B10" s="139" t="s">
        <v>1974</v>
      </c>
      <c r="C10" s="140" t="s">
        <v>2027</v>
      </c>
      <c r="D10" s="140" t="s">
        <v>2011</v>
      </c>
      <c r="E10" s="307">
        <f t="shared" si="0"/>
        <v>9.8000000000000007</v>
      </c>
      <c r="F10" s="140" t="s">
        <v>2012</v>
      </c>
      <c r="G10" s="140" t="s">
        <v>2028</v>
      </c>
      <c r="H10" s="140" t="s">
        <v>2014</v>
      </c>
      <c r="I10" s="140" t="s">
        <v>2000</v>
      </c>
      <c r="J10" s="140" t="s">
        <v>2015</v>
      </c>
      <c r="K10" s="140" t="s">
        <v>1981</v>
      </c>
      <c r="L10" s="140" t="s">
        <v>2029</v>
      </c>
      <c r="M10" s="140" t="s">
        <v>2016</v>
      </c>
    </row>
    <row r="11" spans="1:13" ht="36" x14ac:dyDescent="0.25">
      <c r="A11" s="139" t="s">
        <v>2030</v>
      </c>
      <c r="B11" s="139" t="s">
        <v>2003</v>
      </c>
      <c r="C11" s="140" t="s">
        <v>2031</v>
      </c>
      <c r="D11" s="140" t="s">
        <v>2032</v>
      </c>
      <c r="E11" s="307">
        <f t="shared" si="0"/>
        <v>10.95</v>
      </c>
      <c r="F11" s="140" t="s">
        <v>2033</v>
      </c>
      <c r="G11" s="140" t="s">
        <v>2034</v>
      </c>
      <c r="H11" s="140" t="s">
        <v>1981</v>
      </c>
      <c r="I11" s="140" t="s">
        <v>2014</v>
      </c>
      <c r="J11" s="140" t="s">
        <v>2020</v>
      </c>
      <c r="K11" s="140" t="s">
        <v>2015</v>
      </c>
      <c r="L11" s="140" t="s">
        <v>2016</v>
      </c>
      <c r="M11" s="140" t="s">
        <v>2035</v>
      </c>
    </row>
    <row r="12" spans="1:13" ht="36" x14ac:dyDescent="0.25">
      <c r="A12" s="139" t="s">
        <v>2030</v>
      </c>
      <c r="B12" s="139" t="s">
        <v>2021</v>
      </c>
      <c r="C12" s="140" t="s">
        <v>2036</v>
      </c>
      <c r="D12" s="140" t="s">
        <v>2007</v>
      </c>
      <c r="E12" s="307" t="s">
        <v>2546</v>
      </c>
      <c r="F12" s="140" t="s">
        <v>2037</v>
      </c>
      <c r="G12" s="140" t="s">
        <v>2038</v>
      </c>
      <c r="H12" s="140" t="s">
        <v>2039</v>
      </c>
      <c r="I12" s="140" t="s">
        <v>2036</v>
      </c>
      <c r="J12" s="140" t="s">
        <v>2040</v>
      </c>
      <c r="K12" s="140" t="s">
        <v>2020</v>
      </c>
      <c r="L12" s="140" t="s">
        <v>2016</v>
      </c>
      <c r="M12" s="140" t="s">
        <v>2035</v>
      </c>
    </row>
    <row r="13" spans="1:13" ht="36" x14ac:dyDescent="0.25">
      <c r="A13" s="139" t="s">
        <v>2030</v>
      </c>
      <c r="B13" s="139" t="s">
        <v>1995</v>
      </c>
      <c r="C13" s="140" t="s">
        <v>2036</v>
      </c>
      <c r="D13" s="140" t="s">
        <v>2041</v>
      </c>
      <c r="E13" s="307">
        <f t="shared" si="0"/>
        <v>10.85</v>
      </c>
      <c r="F13" s="140" t="s">
        <v>2042</v>
      </c>
      <c r="G13" s="140" t="s">
        <v>2043</v>
      </c>
      <c r="H13" s="140" t="s">
        <v>2014</v>
      </c>
      <c r="I13" s="140" t="s">
        <v>1990</v>
      </c>
      <c r="J13" s="140" t="s">
        <v>2015</v>
      </c>
      <c r="K13" s="140" t="s">
        <v>1992</v>
      </c>
      <c r="L13" s="140" t="s">
        <v>2016</v>
      </c>
      <c r="M13" s="140" t="s">
        <v>2035</v>
      </c>
    </row>
  </sheetData>
  <autoFilter ref="A2:M13"/>
  <mergeCells count="1">
    <mergeCell ref="A1:M1"/>
  </mergeCells>
  <pageMargins left="0.70866141732283472" right="0.70866141732283472" top="0.78740157480314965" bottom="0.78740157480314965" header="0.31496062992125984" footer="0.31496062992125984"/>
  <pageSetup paperSize="9" scale="38" orientation="portrait" r:id="rId1"/>
  <headerFooter>
    <oddFooter>&amp;LARGE StickstoffBW [Hrsg.] (2014)&amp;CBlatt &amp;A, Seite &amp;P von &amp;N&amp;REntwurf, Stand Oktober 2014</oddFooter>
  </headerFooter>
  <pictur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86"/>
  <sheetViews>
    <sheetView zoomScaleNormal="100" workbookViewId="0">
      <pane ySplit="4" topLeftCell="A41" activePane="bottomLeft" state="frozen"/>
      <selection activeCell="C32" sqref="C32"/>
      <selection pane="bottomLeft" activeCell="C32" sqref="C32"/>
    </sheetView>
  </sheetViews>
  <sheetFormatPr baseColWidth="10" defaultColWidth="11.42578125" defaultRowHeight="15" x14ac:dyDescent="0.25"/>
  <cols>
    <col min="1" max="1" width="11.42578125" style="12" customWidth="1"/>
    <col min="2" max="2" width="25.85546875" style="12" customWidth="1"/>
    <col min="3" max="3" width="13" style="12" customWidth="1"/>
    <col min="4" max="4" width="11.42578125" style="12"/>
    <col min="5" max="5" width="12.5703125" style="12" customWidth="1"/>
    <col min="6" max="7" width="11.42578125" style="12"/>
    <col min="8" max="8" width="36.85546875" style="12" customWidth="1"/>
    <col min="9" max="16384" width="11.42578125" style="12"/>
  </cols>
  <sheetData>
    <row r="1" spans="1:15" x14ac:dyDescent="0.25">
      <c r="A1" s="106" t="s">
        <v>2316</v>
      </c>
    </row>
    <row r="3" spans="1:15" ht="45" x14ac:dyDescent="0.25">
      <c r="A3" s="101" t="s">
        <v>459</v>
      </c>
      <c r="B3" s="101" t="s">
        <v>460</v>
      </c>
      <c r="C3" s="101" t="s">
        <v>461</v>
      </c>
      <c r="D3" s="101"/>
      <c r="E3" s="101" t="s">
        <v>462</v>
      </c>
      <c r="F3" s="101" t="s">
        <v>26</v>
      </c>
      <c r="G3" s="101" t="s">
        <v>27</v>
      </c>
      <c r="H3" s="101" t="s">
        <v>463</v>
      </c>
      <c r="I3" s="451" t="s">
        <v>464</v>
      </c>
      <c r="J3" s="452"/>
      <c r="K3" s="451" t="s">
        <v>465</v>
      </c>
      <c r="L3" s="452"/>
      <c r="M3" s="453" t="s">
        <v>466</v>
      </c>
      <c r="N3" s="454"/>
      <c r="O3" s="96"/>
    </row>
    <row r="4" spans="1:15" x14ac:dyDescent="0.25">
      <c r="A4" s="102"/>
      <c r="B4" s="102"/>
      <c r="C4" s="102" t="s">
        <v>467</v>
      </c>
      <c r="D4" s="102" t="s">
        <v>468</v>
      </c>
      <c r="E4" s="102"/>
      <c r="F4" s="102"/>
      <c r="G4" s="102"/>
      <c r="H4" s="102"/>
      <c r="I4" s="102" t="s">
        <v>180</v>
      </c>
      <c r="J4" s="102" t="s">
        <v>181</v>
      </c>
      <c r="K4" s="102" t="s">
        <v>180</v>
      </c>
      <c r="L4" s="102" t="s">
        <v>181</v>
      </c>
      <c r="M4" s="103" t="s">
        <v>180</v>
      </c>
      <c r="N4" s="103" t="s">
        <v>181</v>
      </c>
      <c r="O4" s="97"/>
    </row>
    <row r="5" spans="1:15" ht="45" x14ac:dyDescent="0.25">
      <c r="A5" s="104" t="s">
        <v>469</v>
      </c>
      <c r="B5" s="104" t="s">
        <v>470</v>
      </c>
      <c r="C5" s="104" t="s">
        <v>471</v>
      </c>
      <c r="D5" s="104" t="s">
        <v>472</v>
      </c>
      <c r="E5" s="104" t="s">
        <v>30</v>
      </c>
      <c r="F5" s="104" t="s">
        <v>31</v>
      </c>
      <c r="G5" s="104" t="s">
        <v>42</v>
      </c>
      <c r="H5" s="104" t="s">
        <v>473</v>
      </c>
      <c r="I5" s="105">
        <v>9.4972999999999992</v>
      </c>
      <c r="J5" s="105">
        <v>11.5853</v>
      </c>
      <c r="K5" s="98">
        <v>56.055999999999997</v>
      </c>
      <c r="L5" s="98">
        <v>56.055999999999997</v>
      </c>
      <c r="M5" s="99">
        <v>9.5</v>
      </c>
      <c r="N5" s="99">
        <v>11.6</v>
      </c>
      <c r="O5" s="100"/>
    </row>
    <row r="6" spans="1:15" ht="45" x14ac:dyDescent="0.25">
      <c r="A6" s="104" t="s">
        <v>474</v>
      </c>
      <c r="B6" s="104" t="s">
        <v>475</v>
      </c>
      <c r="C6" s="104" t="s">
        <v>471</v>
      </c>
      <c r="D6" s="104" t="s">
        <v>472</v>
      </c>
      <c r="E6" s="104" t="s">
        <v>30</v>
      </c>
      <c r="F6" s="104" t="s">
        <v>31</v>
      </c>
      <c r="G6" s="104" t="s">
        <v>42</v>
      </c>
      <c r="H6" s="104" t="s">
        <v>473</v>
      </c>
      <c r="I6" s="105">
        <v>10.5413</v>
      </c>
      <c r="J6" s="105">
        <v>10.5413</v>
      </c>
      <c r="K6" s="98">
        <v>56.055999999999997</v>
      </c>
      <c r="L6" s="98">
        <v>56.055999999999997</v>
      </c>
      <c r="M6" s="99">
        <v>10.5</v>
      </c>
      <c r="N6" s="99">
        <v>10.5</v>
      </c>
      <c r="O6" s="100"/>
    </row>
    <row r="7" spans="1:15" ht="45" x14ac:dyDescent="0.25">
      <c r="A7" s="104" t="s">
        <v>474</v>
      </c>
      <c r="B7" s="104" t="s">
        <v>475</v>
      </c>
      <c r="C7" s="104" t="s">
        <v>471</v>
      </c>
      <c r="D7" s="104" t="s">
        <v>472</v>
      </c>
      <c r="E7" s="104" t="s">
        <v>30</v>
      </c>
      <c r="F7" s="104" t="s">
        <v>31</v>
      </c>
      <c r="G7" s="104" t="s">
        <v>32</v>
      </c>
      <c r="H7" s="104" t="s">
        <v>473</v>
      </c>
      <c r="I7" s="105">
        <v>10.5413</v>
      </c>
      <c r="J7" s="105">
        <v>10.5413</v>
      </c>
      <c r="K7" s="98">
        <v>51.87</v>
      </c>
      <c r="L7" s="98">
        <v>51.87</v>
      </c>
      <c r="M7" s="99">
        <v>10.5</v>
      </c>
      <c r="N7" s="99">
        <v>10.5</v>
      </c>
      <c r="O7" s="100"/>
    </row>
    <row r="8" spans="1:15" ht="45" x14ac:dyDescent="0.25">
      <c r="A8" s="104" t="s">
        <v>474</v>
      </c>
      <c r="B8" s="104" t="s">
        <v>475</v>
      </c>
      <c r="C8" s="104" t="s">
        <v>471</v>
      </c>
      <c r="D8" s="104" t="s">
        <v>472</v>
      </c>
      <c r="E8" s="104" t="s">
        <v>30</v>
      </c>
      <c r="F8" s="104" t="s">
        <v>46</v>
      </c>
      <c r="G8" s="104" t="s">
        <v>47</v>
      </c>
      <c r="H8" s="104" t="s">
        <v>476</v>
      </c>
      <c r="I8" s="105">
        <v>10.8878</v>
      </c>
      <c r="J8" s="105">
        <v>11.916700000000001</v>
      </c>
      <c r="K8" s="98">
        <v>42.308</v>
      </c>
      <c r="L8" s="98">
        <v>42.392000000000003</v>
      </c>
      <c r="M8" s="99">
        <v>10.9</v>
      </c>
      <c r="N8" s="99">
        <v>11.9</v>
      </c>
      <c r="O8" s="100"/>
    </row>
    <row r="9" spans="1:15" ht="45" x14ac:dyDescent="0.25">
      <c r="A9" s="104" t="s">
        <v>474</v>
      </c>
      <c r="B9" s="104" t="s">
        <v>475</v>
      </c>
      <c r="C9" s="104" t="s">
        <v>471</v>
      </c>
      <c r="D9" s="104" t="s">
        <v>472</v>
      </c>
      <c r="E9" s="104" t="s">
        <v>30</v>
      </c>
      <c r="F9" s="104" t="s">
        <v>46</v>
      </c>
      <c r="G9" s="104" t="s">
        <v>47</v>
      </c>
      <c r="H9" s="104" t="s">
        <v>473</v>
      </c>
      <c r="I9" s="105">
        <v>7.1966999999999999</v>
      </c>
      <c r="J9" s="105">
        <v>9.0204000000000004</v>
      </c>
      <c r="K9" s="98">
        <v>40.222000000000001</v>
      </c>
      <c r="L9" s="98">
        <v>40.222000000000001</v>
      </c>
      <c r="M9" s="99">
        <v>7.2</v>
      </c>
      <c r="N9" s="99">
        <v>9</v>
      </c>
      <c r="O9" s="100"/>
    </row>
    <row r="10" spans="1:15" ht="45" x14ac:dyDescent="0.25">
      <c r="A10" s="104" t="s">
        <v>477</v>
      </c>
      <c r="B10" s="104" t="s">
        <v>478</v>
      </c>
      <c r="C10" s="104" t="s">
        <v>471</v>
      </c>
      <c r="D10" s="104" t="s">
        <v>472</v>
      </c>
      <c r="E10" s="104" t="s">
        <v>30</v>
      </c>
      <c r="F10" s="104" t="s">
        <v>46</v>
      </c>
      <c r="G10" s="104" t="s">
        <v>47</v>
      </c>
      <c r="H10" s="104" t="s">
        <v>473</v>
      </c>
      <c r="I10" s="105">
        <v>6.8487</v>
      </c>
      <c r="J10" s="105">
        <v>6.8487</v>
      </c>
      <c r="K10" s="98">
        <v>40.222000000000001</v>
      </c>
      <c r="L10" s="98">
        <v>40.222000000000001</v>
      </c>
      <c r="M10" s="99">
        <v>6.8</v>
      </c>
      <c r="N10" s="99">
        <v>6.8</v>
      </c>
      <c r="O10" s="100"/>
    </row>
    <row r="11" spans="1:15" ht="45" x14ac:dyDescent="0.25">
      <c r="A11" s="104" t="s">
        <v>479</v>
      </c>
      <c r="B11" s="104" t="s">
        <v>480</v>
      </c>
      <c r="C11" s="104" t="s">
        <v>471</v>
      </c>
      <c r="D11" s="104" t="s">
        <v>472</v>
      </c>
      <c r="E11" s="104" t="s">
        <v>30</v>
      </c>
      <c r="F11" s="104" t="s">
        <v>46</v>
      </c>
      <c r="G11" s="104" t="s">
        <v>47</v>
      </c>
      <c r="H11" s="104" t="s">
        <v>476</v>
      </c>
      <c r="I11" s="105">
        <v>9.6738</v>
      </c>
      <c r="J11" s="105">
        <v>11.1127</v>
      </c>
      <c r="K11" s="98">
        <v>40.880000000000003</v>
      </c>
      <c r="L11" s="98">
        <v>40.908000000000001</v>
      </c>
      <c r="M11" s="99">
        <v>9.6999999999999993</v>
      </c>
      <c r="N11" s="99">
        <v>11.1</v>
      </c>
      <c r="O11" s="100"/>
    </row>
    <row r="12" spans="1:15" ht="45" x14ac:dyDescent="0.25">
      <c r="A12" s="104" t="s">
        <v>481</v>
      </c>
      <c r="B12" s="104" t="s">
        <v>482</v>
      </c>
      <c r="C12" s="104" t="s">
        <v>471</v>
      </c>
      <c r="D12" s="104" t="s">
        <v>472</v>
      </c>
      <c r="E12" s="104" t="s">
        <v>30</v>
      </c>
      <c r="F12" s="104" t="s">
        <v>31</v>
      </c>
      <c r="G12" s="104" t="s">
        <v>42</v>
      </c>
      <c r="H12" s="104" t="s">
        <v>483</v>
      </c>
      <c r="I12" s="105">
        <v>9.1493000000000002</v>
      </c>
      <c r="J12" s="105">
        <v>9.1493000000000002</v>
      </c>
      <c r="K12" s="98">
        <v>56.055999999999997</v>
      </c>
      <c r="L12" s="98">
        <v>56.055999999999997</v>
      </c>
      <c r="M12" s="99">
        <v>9.1</v>
      </c>
      <c r="N12" s="99">
        <v>9.1</v>
      </c>
      <c r="O12" s="100"/>
    </row>
    <row r="13" spans="1:15" ht="45" x14ac:dyDescent="0.25">
      <c r="A13" s="104" t="s">
        <v>481</v>
      </c>
      <c r="B13" s="104" t="s">
        <v>482</v>
      </c>
      <c r="C13" s="104" t="s">
        <v>471</v>
      </c>
      <c r="D13" s="104" t="s">
        <v>472</v>
      </c>
      <c r="E13" s="104" t="s">
        <v>30</v>
      </c>
      <c r="F13" s="104" t="s">
        <v>31</v>
      </c>
      <c r="G13" s="104" t="s">
        <v>32</v>
      </c>
      <c r="H13" s="104" t="s">
        <v>483</v>
      </c>
      <c r="I13" s="105">
        <v>9.1493000000000002</v>
      </c>
      <c r="J13" s="105">
        <v>9.1493000000000002</v>
      </c>
      <c r="K13" s="98">
        <v>42.811999999999998</v>
      </c>
      <c r="L13" s="98">
        <v>42.811999999999998</v>
      </c>
      <c r="M13" s="99">
        <v>9.1</v>
      </c>
      <c r="N13" s="99">
        <v>9.1</v>
      </c>
      <c r="O13" s="100"/>
    </row>
    <row r="14" spans="1:15" ht="45" x14ac:dyDescent="0.25">
      <c r="A14" s="104" t="s">
        <v>481</v>
      </c>
      <c r="B14" s="104" t="s">
        <v>482</v>
      </c>
      <c r="C14" s="104" t="s">
        <v>471</v>
      </c>
      <c r="D14" s="104" t="s">
        <v>472</v>
      </c>
      <c r="E14" s="104" t="s">
        <v>35</v>
      </c>
      <c r="F14" s="104" t="s">
        <v>31</v>
      </c>
      <c r="G14" s="104" t="s">
        <v>42</v>
      </c>
      <c r="H14" s="104" t="s">
        <v>483</v>
      </c>
      <c r="I14" s="105">
        <v>18.815999999999999</v>
      </c>
      <c r="J14" s="105">
        <v>18.815999999999999</v>
      </c>
      <c r="K14" s="98">
        <v>176.13399999999999</v>
      </c>
      <c r="L14" s="98">
        <v>176.13399999999999</v>
      </c>
      <c r="M14" s="99">
        <v>18.8</v>
      </c>
      <c r="N14" s="99">
        <v>18.8</v>
      </c>
      <c r="O14" s="100"/>
    </row>
    <row r="15" spans="1:15" ht="45" x14ac:dyDescent="0.25">
      <c r="A15" s="104" t="s">
        <v>484</v>
      </c>
      <c r="B15" s="104" t="s">
        <v>485</v>
      </c>
      <c r="C15" s="104" t="s">
        <v>471</v>
      </c>
      <c r="D15" s="104" t="s">
        <v>472</v>
      </c>
      <c r="E15" s="104" t="s">
        <v>30</v>
      </c>
      <c r="F15" s="104" t="s">
        <v>36</v>
      </c>
      <c r="G15" s="104" t="s">
        <v>42</v>
      </c>
      <c r="H15" s="104" t="s">
        <v>483</v>
      </c>
      <c r="I15" s="105">
        <v>5.1985999999999999</v>
      </c>
      <c r="J15" s="105">
        <v>5.1985999999999999</v>
      </c>
      <c r="K15" s="98">
        <v>65.94</v>
      </c>
      <c r="L15" s="98">
        <v>65.94</v>
      </c>
      <c r="M15" s="99">
        <v>5.2</v>
      </c>
      <c r="N15" s="99">
        <v>5.2</v>
      </c>
      <c r="O15" s="100"/>
    </row>
    <row r="16" spans="1:15" ht="45" x14ac:dyDescent="0.25">
      <c r="A16" s="104" t="s">
        <v>484</v>
      </c>
      <c r="B16" s="104" t="s">
        <v>485</v>
      </c>
      <c r="C16" s="104" t="s">
        <v>471</v>
      </c>
      <c r="D16" s="104" t="s">
        <v>472</v>
      </c>
      <c r="E16" s="104" t="s">
        <v>30</v>
      </c>
      <c r="F16" s="104" t="s">
        <v>31</v>
      </c>
      <c r="G16" s="104" t="s">
        <v>32</v>
      </c>
      <c r="H16" s="104" t="s">
        <v>483</v>
      </c>
      <c r="I16" s="105">
        <v>11.237299999999999</v>
      </c>
      <c r="J16" s="105">
        <v>11.237299999999999</v>
      </c>
      <c r="K16" s="98">
        <v>51.87</v>
      </c>
      <c r="L16" s="98">
        <v>51.87</v>
      </c>
      <c r="M16" s="99">
        <v>11.2</v>
      </c>
      <c r="N16" s="99">
        <v>11.2</v>
      </c>
      <c r="O16" s="100"/>
    </row>
    <row r="17" spans="1:15" ht="45" x14ac:dyDescent="0.25">
      <c r="A17" s="104" t="s">
        <v>484</v>
      </c>
      <c r="B17" s="104" t="s">
        <v>485</v>
      </c>
      <c r="C17" s="104" t="s">
        <v>471</v>
      </c>
      <c r="D17" s="104" t="s">
        <v>472</v>
      </c>
      <c r="E17" s="104" t="s">
        <v>35</v>
      </c>
      <c r="F17" s="104" t="s">
        <v>31</v>
      </c>
      <c r="G17" s="104" t="s">
        <v>42</v>
      </c>
      <c r="H17" s="104" t="s">
        <v>483</v>
      </c>
      <c r="I17" s="105">
        <v>8.0280000000000005</v>
      </c>
      <c r="J17" s="105">
        <v>8.0280000000000005</v>
      </c>
      <c r="K17" s="98">
        <v>176.13399999999999</v>
      </c>
      <c r="L17" s="98">
        <v>176.13399999999999</v>
      </c>
      <c r="M17" s="99">
        <v>8</v>
      </c>
      <c r="N17" s="99">
        <v>8</v>
      </c>
      <c r="O17" s="100"/>
    </row>
    <row r="18" spans="1:15" ht="90" x14ac:dyDescent="0.25">
      <c r="A18" s="104" t="s">
        <v>486</v>
      </c>
      <c r="B18" s="104" t="s">
        <v>487</v>
      </c>
      <c r="C18" s="104" t="s">
        <v>471</v>
      </c>
      <c r="D18" s="104" t="s">
        <v>472</v>
      </c>
      <c r="E18" s="104" t="s">
        <v>30</v>
      </c>
      <c r="F18" s="104" t="s">
        <v>31</v>
      </c>
      <c r="G18" s="104" t="s">
        <v>32</v>
      </c>
      <c r="H18" s="104" t="s">
        <v>488</v>
      </c>
      <c r="I18" s="105">
        <v>10.5341</v>
      </c>
      <c r="J18" s="105">
        <v>10.5341</v>
      </c>
      <c r="K18" s="98">
        <v>41.118000000000002</v>
      </c>
      <c r="L18" s="98">
        <v>41.118000000000002</v>
      </c>
      <c r="M18" s="99">
        <v>10.5</v>
      </c>
      <c r="N18" s="99">
        <v>10.5</v>
      </c>
      <c r="O18" s="100"/>
    </row>
    <row r="19" spans="1:15" ht="90" x14ac:dyDescent="0.25">
      <c r="A19" s="104" t="s">
        <v>486</v>
      </c>
      <c r="B19" s="104" t="s">
        <v>487</v>
      </c>
      <c r="C19" s="104" t="s">
        <v>471</v>
      </c>
      <c r="D19" s="104" t="s">
        <v>472</v>
      </c>
      <c r="E19" s="104" t="s">
        <v>30</v>
      </c>
      <c r="F19" s="104" t="s">
        <v>46</v>
      </c>
      <c r="G19" s="104" t="s">
        <v>47</v>
      </c>
      <c r="H19" s="104" t="s">
        <v>488</v>
      </c>
      <c r="I19" s="105">
        <v>4.3932000000000002</v>
      </c>
      <c r="J19" s="105">
        <v>10.116</v>
      </c>
      <c r="K19" s="98">
        <v>37.142000000000003</v>
      </c>
      <c r="L19" s="98">
        <v>39.9</v>
      </c>
      <c r="M19" s="99">
        <v>4.4000000000000004</v>
      </c>
      <c r="N19" s="99">
        <v>10.1</v>
      </c>
      <c r="O19" s="100"/>
    </row>
    <row r="20" spans="1:15" ht="90" x14ac:dyDescent="0.25">
      <c r="A20" s="104" t="s">
        <v>486</v>
      </c>
      <c r="B20" s="104" t="s">
        <v>487</v>
      </c>
      <c r="C20" s="104" t="s">
        <v>471</v>
      </c>
      <c r="D20" s="104" t="s">
        <v>472</v>
      </c>
      <c r="E20" s="104" t="s">
        <v>35</v>
      </c>
      <c r="F20" s="104" t="s">
        <v>31</v>
      </c>
      <c r="G20" s="104" t="s">
        <v>32</v>
      </c>
      <c r="H20" s="104" t="s">
        <v>488</v>
      </c>
      <c r="I20" s="105">
        <v>11.596</v>
      </c>
      <c r="J20" s="105">
        <v>11.596</v>
      </c>
      <c r="K20" s="98">
        <v>75.837999999999994</v>
      </c>
      <c r="L20" s="98">
        <v>75.837999999999994</v>
      </c>
      <c r="M20" s="99">
        <v>11.6</v>
      </c>
      <c r="N20" s="99">
        <v>11.6</v>
      </c>
      <c r="O20" s="100"/>
    </row>
    <row r="21" spans="1:15" ht="45" x14ac:dyDescent="0.25">
      <c r="A21" s="104" t="s">
        <v>486</v>
      </c>
      <c r="B21" s="104" t="s">
        <v>487</v>
      </c>
      <c r="C21" s="104" t="s">
        <v>471</v>
      </c>
      <c r="D21" s="104" t="s">
        <v>472</v>
      </c>
      <c r="E21" s="104" t="s">
        <v>35</v>
      </c>
      <c r="F21" s="104" t="s">
        <v>46</v>
      </c>
      <c r="G21" s="104" t="s">
        <v>47</v>
      </c>
      <c r="H21" s="104" t="s">
        <v>483</v>
      </c>
      <c r="I21" s="105">
        <v>19.032</v>
      </c>
      <c r="J21" s="105">
        <v>19.032</v>
      </c>
      <c r="K21" s="98">
        <v>315.27999999999997</v>
      </c>
      <c r="L21" s="98">
        <v>315.27999999999997</v>
      </c>
      <c r="M21" s="99">
        <v>19</v>
      </c>
      <c r="N21" s="99">
        <v>19</v>
      </c>
      <c r="O21" s="100"/>
    </row>
    <row r="22" spans="1:15" ht="30" x14ac:dyDescent="0.25">
      <c r="A22" s="104" t="s">
        <v>489</v>
      </c>
      <c r="B22" s="104" t="s">
        <v>490</v>
      </c>
      <c r="C22" s="104" t="s">
        <v>491</v>
      </c>
      <c r="D22" s="104" t="s">
        <v>492</v>
      </c>
      <c r="E22" s="104" t="s">
        <v>30</v>
      </c>
      <c r="F22" s="104" t="s">
        <v>36</v>
      </c>
      <c r="G22" s="104" t="s">
        <v>32</v>
      </c>
      <c r="H22" s="104" t="s">
        <v>493</v>
      </c>
      <c r="I22" s="105">
        <v>20.3018</v>
      </c>
      <c r="J22" s="105">
        <v>20.3018</v>
      </c>
      <c r="K22" s="98">
        <v>21.77</v>
      </c>
      <c r="L22" s="98">
        <v>21.77</v>
      </c>
      <c r="M22" s="99">
        <v>20.3</v>
      </c>
      <c r="N22" s="99">
        <v>20.3</v>
      </c>
      <c r="O22" s="100"/>
    </row>
    <row r="23" spans="1:15" ht="30" x14ac:dyDescent="0.25">
      <c r="A23" s="104" t="s">
        <v>489</v>
      </c>
      <c r="B23" s="104" t="s">
        <v>490</v>
      </c>
      <c r="C23" s="104" t="s">
        <v>491</v>
      </c>
      <c r="D23" s="104" t="s">
        <v>492</v>
      </c>
      <c r="E23" s="104" t="s">
        <v>30</v>
      </c>
      <c r="F23" s="104" t="s">
        <v>31</v>
      </c>
      <c r="G23" s="104" t="s">
        <v>32</v>
      </c>
      <c r="H23" s="104" t="s">
        <v>493</v>
      </c>
      <c r="I23" s="105">
        <v>15.2842</v>
      </c>
      <c r="J23" s="105">
        <v>17.785299999999999</v>
      </c>
      <c r="K23" s="98">
        <v>23.1</v>
      </c>
      <c r="L23" s="98">
        <v>27.257999999999999</v>
      </c>
      <c r="M23" s="99">
        <v>15.3</v>
      </c>
      <c r="N23" s="99">
        <v>17.8</v>
      </c>
      <c r="O23" s="100"/>
    </row>
    <row r="24" spans="1:15" ht="30" x14ac:dyDescent="0.25">
      <c r="A24" s="104" t="s">
        <v>489</v>
      </c>
      <c r="B24" s="104" t="s">
        <v>490</v>
      </c>
      <c r="C24" s="104" t="s">
        <v>491</v>
      </c>
      <c r="D24" s="104" t="s">
        <v>492</v>
      </c>
      <c r="E24" s="104" t="s">
        <v>30</v>
      </c>
      <c r="F24" s="104" t="s">
        <v>46</v>
      </c>
      <c r="G24" s="104" t="s">
        <v>47</v>
      </c>
      <c r="H24" s="104" t="s">
        <v>493</v>
      </c>
      <c r="I24" s="105">
        <v>13.977600000000001</v>
      </c>
      <c r="J24" s="105">
        <v>15.9133</v>
      </c>
      <c r="K24" s="98">
        <v>18.452000000000002</v>
      </c>
      <c r="L24" s="98">
        <v>18.452000000000002</v>
      </c>
      <c r="M24" s="99">
        <v>14</v>
      </c>
      <c r="N24" s="99">
        <v>15.9</v>
      </c>
      <c r="O24" s="100"/>
    </row>
    <row r="25" spans="1:15" ht="30" x14ac:dyDescent="0.25">
      <c r="A25" s="104" t="s">
        <v>489</v>
      </c>
      <c r="B25" s="104" t="s">
        <v>490</v>
      </c>
      <c r="C25" s="104" t="s">
        <v>491</v>
      </c>
      <c r="D25" s="104" t="s">
        <v>472</v>
      </c>
      <c r="E25" s="104" t="s">
        <v>30</v>
      </c>
      <c r="F25" s="104" t="s">
        <v>36</v>
      </c>
      <c r="G25" s="104" t="s">
        <v>32</v>
      </c>
      <c r="H25" s="104" t="s">
        <v>493</v>
      </c>
      <c r="I25" s="105">
        <v>26.173500000000001</v>
      </c>
      <c r="J25" s="105">
        <v>26.173500000000001</v>
      </c>
      <c r="K25" s="98">
        <v>29.344000000000001</v>
      </c>
      <c r="L25" s="98">
        <v>29.344000000000001</v>
      </c>
      <c r="M25" s="99">
        <v>26.2</v>
      </c>
      <c r="N25" s="99">
        <v>26.2</v>
      </c>
      <c r="O25" s="100"/>
    </row>
    <row r="26" spans="1:15" ht="30" x14ac:dyDescent="0.25">
      <c r="A26" s="104" t="s">
        <v>489</v>
      </c>
      <c r="B26" s="104" t="s">
        <v>490</v>
      </c>
      <c r="C26" s="104" t="s">
        <v>491</v>
      </c>
      <c r="D26" s="104" t="s">
        <v>472</v>
      </c>
      <c r="E26" s="104" t="s">
        <v>30</v>
      </c>
      <c r="F26" s="104" t="s">
        <v>31</v>
      </c>
      <c r="G26" s="104" t="s">
        <v>32</v>
      </c>
      <c r="H26" s="104" t="s">
        <v>493</v>
      </c>
      <c r="I26" s="105">
        <v>20.515899999999998</v>
      </c>
      <c r="J26" s="105">
        <v>22.3352</v>
      </c>
      <c r="K26" s="98">
        <v>25.521999999999998</v>
      </c>
      <c r="L26" s="98">
        <v>34.65</v>
      </c>
      <c r="M26" s="99">
        <v>20.5</v>
      </c>
      <c r="N26" s="99">
        <v>22.3</v>
      </c>
      <c r="O26" s="100"/>
    </row>
    <row r="27" spans="1:15" ht="30" x14ac:dyDescent="0.25">
      <c r="A27" s="104" t="s">
        <v>489</v>
      </c>
      <c r="B27" s="104" t="s">
        <v>490</v>
      </c>
      <c r="C27" s="104" t="s">
        <v>491</v>
      </c>
      <c r="D27" s="104" t="s">
        <v>472</v>
      </c>
      <c r="E27" s="104" t="s">
        <v>30</v>
      </c>
      <c r="F27" s="104" t="s">
        <v>46</v>
      </c>
      <c r="G27" s="104" t="s">
        <v>47</v>
      </c>
      <c r="H27" s="104" t="s">
        <v>493</v>
      </c>
      <c r="I27" s="105">
        <v>16.911100000000001</v>
      </c>
      <c r="J27" s="105">
        <v>20.203199999999999</v>
      </c>
      <c r="K27" s="98">
        <v>22.777999999999999</v>
      </c>
      <c r="L27" s="98">
        <v>22.777999999999999</v>
      </c>
      <c r="M27" s="99">
        <v>16.899999999999999</v>
      </c>
      <c r="N27" s="99">
        <v>20.2</v>
      </c>
      <c r="O27" s="100"/>
    </row>
    <row r="28" spans="1:15" ht="45" x14ac:dyDescent="0.25">
      <c r="A28" s="104" t="s">
        <v>489</v>
      </c>
      <c r="B28" s="104" t="s">
        <v>490</v>
      </c>
      <c r="C28" s="104" t="s">
        <v>494</v>
      </c>
      <c r="D28" s="104" t="s">
        <v>492</v>
      </c>
      <c r="E28" s="104" t="s">
        <v>30</v>
      </c>
      <c r="F28" s="104" t="s">
        <v>46</v>
      </c>
      <c r="G28" s="104" t="s">
        <v>47</v>
      </c>
      <c r="H28" s="104" t="s">
        <v>493</v>
      </c>
      <c r="I28" s="105">
        <v>8.8155999999999999</v>
      </c>
      <c r="J28" s="105">
        <v>8.8155999999999999</v>
      </c>
      <c r="K28" s="98">
        <v>16.001999999999999</v>
      </c>
      <c r="L28" s="98">
        <v>16.001999999999999</v>
      </c>
      <c r="M28" s="99">
        <v>8.8000000000000007</v>
      </c>
      <c r="N28" s="99">
        <v>8.8000000000000007</v>
      </c>
      <c r="O28" s="100"/>
    </row>
    <row r="29" spans="1:15" ht="45" x14ac:dyDescent="0.25">
      <c r="A29" s="104" t="s">
        <v>489</v>
      </c>
      <c r="B29" s="104" t="s">
        <v>490</v>
      </c>
      <c r="C29" s="104" t="s">
        <v>471</v>
      </c>
      <c r="D29" s="104" t="s">
        <v>495</v>
      </c>
      <c r="E29" s="104" t="s">
        <v>30</v>
      </c>
      <c r="F29" s="104" t="s">
        <v>46</v>
      </c>
      <c r="G29" s="104" t="s">
        <v>47</v>
      </c>
      <c r="H29" s="104" t="s">
        <v>493</v>
      </c>
      <c r="I29" s="105">
        <v>8.1386000000000003</v>
      </c>
      <c r="J29" s="105">
        <v>9.0728000000000009</v>
      </c>
      <c r="K29" s="98">
        <v>16.282</v>
      </c>
      <c r="L29" s="98">
        <v>16.282</v>
      </c>
      <c r="M29" s="99">
        <v>8.1</v>
      </c>
      <c r="N29" s="99">
        <v>9.1</v>
      </c>
      <c r="O29" s="100"/>
    </row>
    <row r="30" spans="1:15" ht="45" x14ac:dyDescent="0.25">
      <c r="A30" s="104" t="s">
        <v>489</v>
      </c>
      <c r="B30" s="104" t="s">
        <v>490</v>
      </c>
      <c r="C30" s="104" t="s">
        <v>471</v>
      </c>
      <c r="D30" s="104" t="s">
        <v>492</v>
      </c>
      <c r="E30" s="104" t="s">
        <v>30</v>
      </c>
      <c r="F30" s="104" t="s">
        <v>36</v>
      </c>
      <c r="G30" s="104" t="s">
        <v>32</v>
      </c>
      <c r="H30" s="104" t="s">
        <v>493</v>
      </c>
      <c r="I30" s="105">
        <v>16.659700000000001</v>
      </c>
      <c r="J30" s="105">
        <v>16.659700000000001</v>
      </c>
      <c r="K30" s="98">
        <v>31.556000000000001</v>
      </c>
      <c r="L30" s="98">
        <v>31.556000000000001</v>
      </c>
      <c r="M30" s="99">
        <v>16.7</v>
      </c>
      <c r="N30" s="99">
        <v>16.7</v>
      </c>
      <c r="O30" s="100"/>
    </row>
    <row r="31" spans="1:15" ht="45" x14ac:dyDescent="0.25">
      <c r="A31" s="104" t="s">
        <v>489</v>
      </c>
      <c r="B31" s="104" t="s">
        <v>490</v>
      </c>
      <c r="C31" s="104" t="s">
        <v>471</v>
      </c>
      <c r="D31" s="104" t="s">
        <v>492</v>
      </c>
      <c r="E31" s="104" t="s">
        <v>30</v>
      </c>
      <c r="F31" s="104" t="s">
        <v>31</v>
      </c>
      <c r="G31" s="104" t="s">
        <v>32</v>
      </c>
      <c r="H31" s="104" t="s">
        <v>493</v>
      </c>
      <c r="I31" s="105">
        <v>14.0937</v>
      </c>
      <c r="J31" s="105">
        <v>14.0937</v>
      </c>
      <c r="K31" s="98">
        <v>39.171999999999997</v>
      </c>
      <c r="L31" s="98">
        <v>39.171999999999997</v>
      </c>
      <c r="M31" s="99">
        <v>14.1</v>
      </c>
      <c r="N31" s="99">
        <v>14.1</v>
      </c>
      <c r="O31" s="100"/>
    </row>
    <row r="32" spans="1:15" ht="45" x14ac:dyDescent="0.25">
      <c r="A32" s="104" t="s">
        <v>489</v>
      </c>
      <c r="B32" s="104" t="s">
        <v>490</v>
      </c>
      <c r="C32" s="104" t="s">
        <v>471</v>
      </c>
      <c r="D32" s="104" t="s">
        <v>492</v>
      </c>
      <c r="E32" s="104" t="s">
        <v>30</v>
      </c>
      <c r="F32" s="104" t="s">
        <v>46</v>
      </c>
      <c r="G32" s="104" t="s">
        <v>47</v>
      </c>
      <c r="H32" s="104" t="s">
        <v>493</v>
      </c>
      <c r="I32" s="105">
        <v>12.017799999999999</v>
      </c>
      <c r="J32" s="105">
        <v>12.017799999999999</v>
      </c>
      <c r="K32" s="98">
        <v>27.481999999999999</v>
      </c>
      <c r="L32" s="98">
        <v>27.481999999999999</v>
      </c>
      <c r="M32" s="99">
        <v>12</v>
      </c>
      <c r="N32" s="99">
        <v>12</v>
      </c>
      <c r="O32" s="100"/>
    </row>
    <row r="33" spans="1:15" ht="45" x14ac:dyDescent="0.25">
      <c r="A33" s="104" t="s">
        <v>489</v>
      </c>
      <c r="B33" s="104" t="s">
        <v>490</v>
      </c>
      <c r="C33" s="104" t="s">
        <v>471</v>
      </c>
      <c r="D33" s="104" t="s">
        <v>496</v>
      </c>
      <c r="E33" s="104" t="s">
        <v>30</v>
      </c>
      <c r="F33" s="104" t="s">
        <v>36</v>
      </c>
      <c r="G33" s="104" t="s">
        <v>32</v>
      </c>
      <c r="H33" s="104" t="s">
        <v>493</v>
      </c>
      <c r="I33" s="105">
        <v>13.9567</v>
      </c>
      <c r="J33" s="105">
        <v>13.9567</v>
      </c>
      <c r="K33" s="98">
        <v>22.05</v>
      </c>
      <c r="L33" s="98">
        <v>22.05</v>
      </c>
      <c r="M33" s="99">
        <v>14</v>
      </c>
      <c r="N33" s="99">
        <v>14</v>
      </c>
      <c r="O33" s="100"/>
    </row>
    <row r="34" spans="1:15" ht="45" x14ac:dyDescent="0.25">
      <c r="A34" s="104" t="s">
        <v>489</v>
      </c>
      <c r="B34" s="104" t="s">
        <v>490</v>
      </c>
      <c r="C34" s="104" t="s">
        <v>471</v>
      </c>
      <c r="D34" s="104" t="s">
        <v>496</v>
      </c>
      <c r="E34" s="104" t="s">
        <v>30</v>
      </c>
      <c r="F34" s="104" t="s">
        <v>31</v>
      </c>
      <c r="G34" s="104" t="s">
        <v>32</v>
      </c>
      <c r="H34" s="104" t="s">
        <v>493</v>
      </c>
      <c r="I34" s="105">
        <v>11.164099999999999</v>
      </c>
      <c r="J34" s="105">
        <v>12.045299999999999</v>
      </c>
      <c r="K34" s="98">
        <v>21.49</v>
      </c>
      <c r="L34" s="98">
        <v>32.143999999999998</v>
      </c>
      <c r="M34" s="99">
        <v>11.2</v>
      </c>
      <c r="N34" s="99">
        <v>12</v>
      </c>
      <c r="O34" s="100"/>
    </row>
    <row r="35" spans="1:15" ht="45" x14ac:dyDescent="0.25">
      <c r="A35" s="104" t="s">
        <v>489</v>
      </c>
      <c r="B35" s="104" t="s">
        <v>490</v>
      </c>
      <c r="C35" s="104" t="s">
        <v>471</v>
      </c>
      <c r="D35" s="104" t="s">
        <v>496</v>
      </c>
      <c r="E35" s="104" t="s">
        <v>30</v>
      </c>
      <c r="F35" s="104" t="s">
        <v>46</v>
      </c>
      <c r="G35" s="104" t="s">
        <v>47</v>
      </c>
      <c r="H35" s="104" t="s">
        <v>493</v>
      </c>
      <c r="I35" s="105">
        <v>8.9771999999999998</v>
      </c>
      <c r="J35" s="105">
        <v>10.292299999999999</v>
      </c>
      <c r="K35" s="98">
        <v>20.3</v>
      </c>
      <c r="L35" s="98">
        <v>20.3</v>
      </c>
      <c r="M35" s="99">
        <v>9</v>
      </c>
      <c r="N35" s="99">
        <v>10.3</v>
      </c>
      <c r="O35" s="100"/>
    </row>
    <row r="36" spans="1:15" ht="45" x14ac:dyDescent="0.25">
      <c r="A36" s="104" t="s">
        <v>497</v>
      </c>
      <c r="B36" s="104" t="s">
        <v>498</v>
      </c>
      <c r="C36" s="104" t="s">
        <v>471</v>
      </c>
      <c r="D36" s="104" t="s">
        <v>492</v>
      </c>
      <c r="E36" s="104" t="s">
        <v>30</v>
      </c>
      <c r="F36" s="104" t="s">
        <v>31</v>
      </c>
      <c r="G36" s="104" t="s">
        <v>32</v>
      </c>
      <c r="H36" s="104" t="s">
        <v>493</v>
      </c>
      <c r="I36" s="105">
        <v>12.9032</v>
      </c>
      <c r="J36" s="105">
        <v>12.9032</v>
      </c>
      <c r="K36" s="98">
        <v>31.36</v>
      </c>
      <c r="L36" s="98">
        <v>31.36</v>
      </c>
      <c r="M36" s="99">
        <v>12.9</v>
      </c>
      <c r="N36" s="99">
        <v>12.9</v>
      </c>
      <c r="O36" s="100"/>
    </row>
    <row r="37" spans="1:15" ht="45" x14ac:dyDescent="0.25">
      <c r="A37" s="104" t="s">
        <v>497</v>
      </c>
      <c r="B37" s="104" t="s">
        <v>498</v>
      </c>
      <c r="C37" s="104" t="s">
        <v>471</v>
      </c>
      <c r="D37" s="104" t="s">
        <v>472</v>
      </c>
      <c r="E37" s="104" t="s">
        <v>30</v>
      </c>
      <c r="F37" s="104" t="s">
        <v>31</v>
      </c>
      <c r="G37" s="104" t="s">
        <v>32</v>
      </c>
      <c r="H37" s="104" t="s">
        <v>493</v>
      </c>
      <c r="I37" s="105">
        <v>11.926</v>
      </c>
      <c r="J37" s="105">
        <v>11.926</v>
      </c>
      <c r="K37" s="98">
        <v>49.14</v>
      </c>
      <c r="L37" s="98">
        <v>49.14</v>
      </c>
      <c r="M37" s="99">
        <v>11.9</v>
      </c>
      <c r="N37" s="99">
        <v>11.9</v>
      </c>
      <c r="O37" s="100"/>
    </row>
    <row r="38" spans="1:15" ht="45" x14ac:dyDescent="0.25">
      <c r="A38" s="104" t="s">
        <v>499</v>
      </c>
      <c r="B38" s="104" t="s">
        <v>500</v>
      </c>
      <c r="C38" s="104" t="s">
        <v>491</v>
      </c>
      <c r="D38" s="104" t="s">
        <v>492</v>
      </c>
      <c r="E38" s="104" t="s">
        <v>30</v>
      </c>
      <c r="F38" s="104" t="s">
        <v>36</v>
      </c>
      <c r="G38" s="104" t="s">
        <v>32</v>
      </c>
      <c r="H38" s="104" t="s">
        <v>493</v>
      </c>
      <c r="I38" s="105">
        <v>16.046099999999999</v>
      </c>
      <c r="J38" s="105">
        <v>16.046099999999999</v>
      </c>
      <c r="K38" s="98">
        <v>25.62</v>
      </c>
      <c r="L38" s="98">
        <v>25.62</v>
      </c>
      <c r="M38" s="99">
        <v>16</v>
      </c>
      <c r="N38" s="99">
        <v>16</v>
      </c>
      <c r="O38" s="100"/>
    </row>
    <row r="39" spans="1:15" ht="45" x14ac:dyDescent="0.25">
      <c r="A39" s="104" t="s">
        <v>499</v>
      </c>
      <c r="B39" s="104" t="s">
        <v>500</v>
      </c>
      <c r="C39" s="104" t="s">
        <v>491</v>
      </c>
      <c r="D39" s="104" t="s">
        <v>492</v>
      </c>
      <c r="E39" s="104" t="s">
        <v>30</v>
      </c>
      <c r="F39" s="104" t="s">
        <v>31</v>
      </c>
      <c r="G39" s="104" t="s">
        <v>32</v>
      </c>
      <c r="H39" s="104" t="s">
        <v>493</v>
      </c>
      <c r="I39" s="105">
        <v>12.7456</v>
      </c>
      <c r="J39" s="105">
        <v>19.1067</v>
      </c>
      <c r="K39" s="98">
        <v>22.904</v>
      </c>
      <c r="L39" s="98">
        <v>28.126000000000001</v>
      </c>
      <c r="M39" s="99">
        <v>12.7</v>
      </c>
      <c r="N39" s="99">
        <v>19.100000000000001</v>
      </c>
      <c r="O39" s="100"/>
    </row>
    <row r="40" spans="1:15" ht="45" x14ac:dyDescent="0.25">
      <c r="A40" s="104" t="s">
        <v>499</v>
      </c>
      <c r="B40" s="104" t="s">
        <v>500</v>
      </c>
      <c r="C40" s="104" t="s">
        <v>491</v>
      </c>
      <c r="D40" s="104" t="s">
        <v>492</v>
      </c>
      <c r="E40" s="104" t="s">
        <v>30</v>
      </c>
      <c r="F40" s="104" t="s">
        <v>46</v>
      </c>
      <c r="G40" s="104" t="s">
        <v>47</v>
      </c>
      <c r="H40" s="104" t="s">
        <v>473</v>
      </c>
      <c r="I40" s="105">
        <v>10.0716</v>
      </c>
      <c r="J40" s="105">
        <v>13.633100000000001</v>
      </c>
      <c r="K40" s="98">
        <v>11.676</v>
      </c>
      <c r="L40" s="98">
        <v>14.098000000000001</v>
      </c>
      <c r="M40" s="99">
        <v>10.1</v>
      </c>
      <c r="N40" s="99">
        <v>13.6</v>
      </c>
      <c r="O40" s="100"/>
    </row>
    <row r="41" spans="1:15" ht="45" x14ac:dyDescent="0.25">
      <c r="A41" s="104" t="s">
        <v>499</v>
      </c>
      <c r="B41" s="104" t="s">
        <v>500</v>
      </c>
      <c r="C41" s="104" t="s">
        <v>491</v>
      </c>
      <c r="D41" s="104" t="s">
        <v>492</v>
      </c>
      <c r="E41" s="104" t="s">
        <v>35</v>
      </c>
      <c r="F41" s="104" t="s">
        <v>31</v>
      </c>
      <c r="G41" s="104" t="s">
        <v>32</v>
      </c>
      <c r="H41" s="104" t="s">
        <v>473</v>
      </c>
      <c r="I41" s="105">
        <v>11.449299999999999</v>
      </c>
      <c r="J41" s="105">
        <v>11.449299999999999</v>
      </c>
      <c r="K41" s="98">
        <v>19.670000000000002</v>
      </c>
      <c r="L41" s="98">
        <v>19.670000000000002</v>
      </c>
      <c r="M41" s="99">
        <v>11.4</v>
      </c>
      <c r="N41" s="99">
        <v>11.4</v>
      </c>
      <c r="O41" s="100"/>
    </row>
    <row r="42" spans="1:15" ht="45" x14ac:dyDescent="0.25">
      <c r="A42" s="104" t="s">
        <v>499</v>
      </c>
      <c r="B42" s="104" t="s">
        <v>500</v>
      </c>
      <c r="C42" s="104" t="s">
        <v>491</v>
      </c>
      <c r="D42" s="104" t="s">
        <v>472</v>
      </c>
      <c r="E42" s="104" t="s">
        <v>30</v>
      </c>
      <c r="F42" s="104" t="s">
        <v>31</v>
      </c>
      <c r="G42" s="104" t="s">
        <v>32</v>
      </c>
      <c r="H42" s="104" t="s">
        <v>493</v>
      </c>
      <c r="I42" s="105">
        <v>15.7761</v>
      </c>
      <c r="J42" s="105">
        <v>24.898299999999999</v>
      </c>
      <c r="K42" s="98">
        <v>27.257999999999999</v>
      </c>
      <c r="L42" s="98">
        <v>29.666</v>
      </c>
      <c r="M42" s="99">
        <v>15.8</v>
      </c>
      <c r="N42" s="99">
        <v>24.9</v>
      </c>
      <c r="O42" s="100"/>
    </row>
    <row r="43" spans="1:15" ht="45" x14ac:dyDescent="0.25">
      <c r="A43" s="104" t="s">
        <v>499</v>
      </c>
      <c r="B43" s="104" t="s">
        <v>500</v>
      </c>
      <c r="C43" s="104" t="s">
        <v>491</v>
      </c>
      <c r="D43" s="104" t="s">
        <v>472</v>
      </c>
      <c r="E43" s="104" t="s">
        <v>30</v>
      </c>
      <c r="F43" s="104" t="s">
        <v>31</v>
      </c>
      <c r="G43" s="104" t="s">
        <v>32</v>
      </c>
      <c r="H43" s="104" t="s">
        <v>473</v>
      </c>
      <c r="I43" s="105">
        <v>23.712199999999999</v>
      </c>
      <c r="J43" s="105">
        <v>23.712199999999999</v>
      </c>
      <c r="K43" s="98">
        <v>31.542000000000002</v>
      </c>
      <c r="L43" s="98">
        <v>31.542000000000002</v>
      </c>
      <c r="M43" s="99">
        <v>23.7</v>
      </c>
      <c r="N43" s="99">
        <v>23.7</v>
      </c>
      <c r="O43" s="100"/>
    </row>
    <row r="44" spans="1:15" ht="45" x14ac:dyDescent="0.25">
      <c r="A44" s="104" t="s">
        <v>499</v>
      </c>
      <c r="B44" s="104" t="s">
        <v>500</v>
      </c>
      <c r="C44" s="104" t="s">
        <v>491</v>
      </c>
      <c r="D44" s="104" t="s">
        <v>472</v>
      </c>
      <c r="E44" s="104" t="s">
        <v>30</v>
      </c>
      <c r="F44" s="104" t="s">
        <v>46</v>
      </c>
      <c r="G44" s="104" t="s">
        <v>47</v>
      </c>
      <c r="H44" s="104" t="s">
        <v>473</v>
      </c>
      <c r="I44" s="105">
        <v>13.7431</v>
      </c>
      <c r="J44" s="105">
        <v>17.8203</v>
      </c>
      <c r="K44" s="98">
        <v>22.106000000000002</v>
      </c>
      <c r="L44" s="98">
        <v>22.106000000000002</v>
      </c>
      <c r="M44" s="99">
        <v>13.7</v>
      </c>
      <c r="N44" s="99">
        <v>17.8</v>
      </c>
      <c r="O44" s="100"/>
    </row>
    <row r="45" spans="1:15" ht="45" x14ac:dyDescent="0.25">
      <c r="A45" s="104" t="s">
        <v>499</v>
      </c>
      <c r="B45" s="104" t="s">
        <v>500</v>
      </c>
      <c r="C45" s="104" t="s">
        <v>491</v>
      </c>
      <c r="D45" s="104" t="s">
        <v>472</v>
      </c>
      <c r="E45" s="104" t="s">
        <v>35</v>
      </c>
      <c r="F45" s="104" t="s">
        <v>31</v>
      </c>
      <c r="G45" s="104" t="s">
        <v>32</v>
      </c>
      <c r="H45" s="104" t="s">
        <v>473</v>
      </c>
      <c r="I45" s="105">
        <v>16.086200000000002</v>
      </c>
      <c r="J45" s="105">
        <v>16.086200000000002</v>
      </c>
      <c r="K45" s="98">
        <v>36.26</v>
      </c>
      <c r="L45" s="98">
        <v>36.26</v>
      </c>
      <c r="M45" s="99">
        <v>16.100000000000001</v>
      </c>
      <c r="N45" s="99">
        <v>16.100000000000001</v>
      </c>
      <c r="O45" s="100"/>
    </row>
    <row r="46" spans="1:15" ht="45" x14ac:dyDescent="0.25">
      <c r="A46" s="104" t="s">
        <v>499</v>
      </c>
      <c r="B46" s="104" t="s">
        <v>500</v>
      </c>
      <c r="C46" s="104" t="s">
        <v>494</v>
      </c>
      <c r="D46" s="104" t="s">
        <v>492</v>
      </c>
      <c r="E46" s="104" t="s">
        <v>30</v>
      </c>
      <c r="F46" s="104" t="s">
        <v>31</v>
      </c>
      <c r="G46" s="104" t="s">
        <v>32</v>
      </c>
      <c r="H46" s="104" t="s">
        <v>493</v>
      </c>
      <c r="I46" s="105">
        <v>18.3567</v>
      </c>
      <c r="J46" s="105">
        <v>18.3567</v>
      </c>
      <c r="K46" s="98">
        <v>20.02</v>
      </c>
      <c r="L46" s="98">
        <v>20.02</v>
      </c>
      <c r="M46" s="99">
        <v>18.399999999999999</v>
      </c>
      <c r="N46" s="99">
        <v>18.399999999999999</v>
      </c>
      <c r="O46" s="100"/>
    </row>
    <row r="47" spans="1:15" ht="45" x14ac:dyDescent="0.25">
      <c r="A47" s="104" t="s">
        <v>499</v>
      </c>
      <c r="B47" s="104" t="s">
        <v>500</v>
      </c>
      <c r="C47" s="104" t="s">
        <v>494</v>
      </c>
      <c r="D47" s="104" t="s">
        <v>492</v>
      </c>
      <c r="E47" s="104" t="s">
        <v>30</v>
      </c>
      <c r="F47" s="104" t="s">
        <v>46</v>
      </c>
      <c r="G47" s="104" t="s">
        <v>47</v>
      </c>
      <c r="H47" s="104" t="s">
        <v>473</v>
      </c>
      <c r="I47" s="105">
        <v>6.7153</v>
      </c>
      <c r="J47" s="105">
        <v>10.5587</v>
      </c>
      <c r="K47" s="98">
        <v>8.33</v>
      </c>
      <c r="L47" s="98">
        <v>13.454000000000001</v>
      </c>
      <c r="M47" s="99">
        <v>6.7</v>
      </c>
      <c r="N47" s="99">
        <v>8.3000000000000007</v>
      </c>
      <c r="O47" s="100"/>
    </row>
    <row r="48" spans="1:15" ht="45" x14ac:dyDescent="0.25">
      <c r="A48" s="104" t="s">
        <v>499</v>
      </c>
      <c r="B48" s="104" t="s">
        <v>500</v>
      </c>
      <c r="C48" s="104" t="s">
        <v>494</v>
      </c>
      <c r="D48" s="104" t="s">
        <v>492</v>
      </c>
      <c r="E48" s="104" t="s">
        <v>35</v>
      </c>
      <c r="F48" s="104" t="s">
        <v>31</v>
      </c>
      <c r="G48" s="104" t="s">
        <v>32</v>
      </c>
      <c r="H48" s="104" t="s">
        <v>473</v>
      </c>
      <c r="I48" s="105">
        <v>8.5945</v>
      </c>
      <c r="J48" s="105">
        <v>8.5945</v>
      </c>
      <c r="K48" s="98">
        <v>20.552</v>
      </c>
      <c r="L48" s="98">
        <v>20.552</v>
      </c>
      <c r="M48" s="99">
        <v>8.6</v>
      </c>
      <c r="N48" s="99">
        <v>8.6</v>
      </c>
      <c r="O48" s="100"/>
    </row>
    <row r="49" spans="1:15" ht="45" x14ac:dyDescent="0.25">
      <c r="A49" s="104" t="s">
        <v>499</v>
      </c>
      <c r="B49" s="104" t="s">
        <v>500</v>
      </c>
      <c r="C49" s="104" t="s">
        <v>494</v>
      </c>
      <c r="D49" s="104" t="s">
        <v>496</v>
      </c>
      <c r="E49" s="104" t="s">
        <v>30</v>
      </c>
      <c r="F49" s="104" t="s">
        <v>31</v>
      </c>
      <c r="G49" s="104" t="s">
        <v>32</v>
      </c>
      <c r="H49" s="104" t="s">
        <v>493</v>
      </c>
      <c r="I49" s="105">
        <v>19.051100000000002</v>
      </c>
      <c r="J49" s="105">
        <v>19.051100000000002</v>
      </c>
      <c r="K49" s="98">
        <v>19.824000000000002</v>
      </c>
      <c r="L49" s="98">
        <v>19.824000000000002</v>
      </c>
      <c r="M49" s="99">
        <v>19.100000000000001</v>
      </c>
      <c r="N49" s="99">
        <v>19.100000000000001</v>
      </c>
      <c r="O49" s="100"/>
    </row>
    <row r="50" spans="1:15" ht="45" x14ac:dyDescent="0.25">
      <c r="A50" s="104" t="s">
        <v>499</v>
      </c>
      <c r="B50" s="104" t="s">
        <v>500</v>
      </c>
      <c r="C50" s="104" t="s">
        <v>494</v>
      </c>
      <c r="D50" s="104" t="s">
        <v>496</v>
      </c>
      <c r="E50" s="104" t="s">
        <v>30</v>
      </c>
      <c r="F50" s="104" t="s">
        <v>46</v>
      </c>
      <c r="G50" s="104" t="s">
        <v>47</v>
      </c>
      <c r="H50" s="104" t="s">
        <v>473</v>
      </c>
      <c r="I50" s="105">
        <v>11.398099999999999</v>
      </c>
      <c r="J50" s="105">
        <v>11.398099999999999</v>
      </c>
      <c r="K50" s="98">
        <v>6.65</v>
      </c>
      <c r="L50" s="98">
        <v>6.6639999999999997</v>
      </c>
      <c r="M50" s="99">
        <v>6.7</v>
      </c>
      <c r="N50" s="99">
        <v>6.7</v>
      </c>
      <c r="O50" s="100"/>
    </row>
    <row r="51" spans="1:15" ht="45" x14ac:dyDescent="0.25">
      <c r="A51" s="104" t="s">
        <v>499</v>
      </c>
      <c r="B51" s="104" t="s">
        <v>500</v>
      </c>
      <c r="C51" s="104" t="s">
        <v>471</v>
      </c>
      <c r="D51" s="104" t="s">
        <v>495</v>
      </c>
      <c r="E51" s="104" t="s">
        <v>30</v>
      </c>
      <c r="F51" s="104" t="s">
        <v>31</v>
      </c>
      <c r="G51" s="104" t="s">
        <v>32</v>
      </c>
      <c r="H51" s="104" t="s">
        <v>493</v>
      </c>
      <c r="I51" s="105">
        <v>16.162199999999999</v>
      </c>
      <c r="J51" s="105">
        <v>16.162199999999999</v>
      </c>
      <c r="K51" s="98">
        <v>19.46</v>
      </c>
      <c r="L51" s="98">
        <v>19.46</v>
      </c>
      <c r="M51" s="99">
        <v>16.2</v>
      </c>
      <c r="N51" s="99">
        <v>16.2</v>
      </c>
      <c r="O51" s="100"/>
    </row>
    <row r="52" spans="1:15" ht="45" x14ac:dyDescent="0.25">
      <c r="A52" s="104" t="s">
        <v>499</v>
      </c>
      <c r="B52" s="104" t="s">
        <v>500</v>
      </c>
      <c r="C52" s="104" t="s">
        <v>471</v>
      </c>
      <c r="D52" s="104" t="s">
        <v>495</v>
      </c>
      <c r="E52" s="104" t="s">
        <v>30</v>
      </c>
      <c r="F52" s="104" t="s">
        <v>46</v>
      </c>
      <c r="G52" s="104" t="s">
        <v>47</v>
      </c>
      <c r="H52" s="104" t="s">
        <v>473</v>
      </c>
      <c r="I52" s="105">
        <v>5.0107999999999997</v>
      </c>
      <c r="J52" s="105">
        <v>8.4271999999999991</v>
      </c>
      <c r="K52" s="98">
        <v>8.1199999999999992</v>
      </c>
      <c r="L52" s="98">
        <v>13.734</v>
      </c>
      <c r="M52" s="99">
        <v>5</v>
      </c>
      <c r="N52" s="99">
        <v>8.1</v>
      </c>
      <c r="O52" s="100"/>
    </row>
    <row r="53" spans="1:15" ht="45" x14ac:dyDescent="0.25">
      <c r="A53" s="104" t="s">
        <v>499</v>
      </c>
      <c r="B53" s="104" t="s">
        <v>500</v>
      </c>
      <c r="C53" s="104" t="s">
        <v>471</v>
      </c>
      <c r="D53" s="104" t="s">
        <v>492</v>
      </c>
      <c r="E53" s="104" t="s">
        <v>30</v>
      </c>
      <c r="F53" s="104" t="s">
        <v>31</v>
      </c>
      <c r="G53" s="104" t="s">
        <v>32</v>
      </c>
      <c r="H53" s="104" t="s">
        <v>493</v>
      </c>
      <c r="I53" s="105">
        <v>19.3233</v>
      </c>
      <c r="J53" s="105">
        <v>19.3233</v>
      </c>
      <c r="K53" s="98">
        <v>30.254000000000001</v>
      </c>
      <c r="L53" s="98">
        <v>30.254000000000001</v>
      </c>
      <c r="M53" s="99">
        <v>19.3</v>
      </c>
      <c r="N53" s="99">
        <v>19.3</v>
      </c>
      <c r="O53" s="100"/>
    </row>
    <row r="54" spans="1:15" ht="45" x14ac:dyDescent="0.25">
      <c r="A54" s="104" t="s">
        <v>499</v>
      </c>
      <c r="B54" s="104" t="s">
        <v>500</v>
      </c>
      <c r="C54" s="104" t="s">
        <v>471</v>
      </c>
      <c r="D54" s="104" t="s">
        <v>492</v>
      </c>
      <c r="E54" s="104" t="s">
        <v>30</v>
      </c>
      <c r="F54" s="104" t="s">
        <v>46</v>
      </c>
      <c r="G54" s="104" t="s">
        <v>47</v>
      </c>
      <c r="H54" s="104" t="s">
        <v>473</v>
      </c>
      <c r="I54" s="105">
        <v>12.8293</v>
      </c>
      <c r="J54" s="105">
        <v>12.8293</v>
      </c>
      <c r="K54" s="98">
        <v>23.393999999999998</v>
      </c>
      <c r="L54" s="98">
        <v>23.422000000000001</v>
      </c>
      <c r="M54" s="99">
        <v>12.8</v>
      </c>
      <c r="N54" s="99">
        <v>12.8</v>
      </c>
      <c r="O54" s="100"/>
    </row>
    <row r="55" spans="1:15" ht="45" x14ac:dyDescent="0.25">
      <c r="A55" s="104" t="s">
        <v>499</v>
      </c>
      <c r="B55" s="104" t="s">
        <v>500</v>
      </c>
      <c r="C55" s="104" t="s">
        <v>471</v>
      </c>
      <c r="D55" s="104" t="s">
        <v>496</v>
      </c>
      <c r="E55" s="104" t="s">
        <v>30</v>
      </c>
      <c r="F55" s="104" t="s">
        <v>36</v>
      </c>
      <c r="G55" s="104" t="s">
        <v>32</v>
      </c>
      <c r="H55" s="104" t="s">
        <v>493</v>
      </c>
      <c r="I55" s="105">
        <v>14.745799999999999</v>
      </c>
      <c r="J55" s="105">
        <v>14.745799999999999</v>
      </c>
      <c r="K55" s="98">
        <v>24.108000000000001</v>
      </c>
      <c r="L55" s="98">
        <v>24.108000000000001</v>
      </c>
      <c r="M55" s="99">
        <v>14.7</v>
      </c>
      <c r="N55" s="99">
        <v>14.7</v>
      </c>
      <c r="O55" s="100"/>
    </row>
    <row r="56" spans="1:15" ht="45" x14ac:dyDescent="0.25">
      <c r="A56" s="104" t="s">
        <v>499</v>
      </c>
      <c r="B56" s="104" t="s">
        <v>500</v>
      </c>
      <c r="C56" s="104" t="s">
        <v>471</v>
      </c>
      <c r="D56" s="104" t="s">
        <v>496</v>
      </c>
      <c r="E56" s="104" t="s">
        <v>30</v>
      </c>
      <c r="F56" s="104" t="s">
        <v>31</v>
      </c>
      <c r="G56" s="104" t="s">
        <v>42</v>
      </c>
      <c r="H56" s="104" t="s">
        <v>493</v>
      </c>
      <c r="I56" s="105">
        <v>14.8767</v>
      </c>
      <c r="J56" s="105">
        <v>14.8767</v>
      </c>
      <c r="K56" s="98">
        <v>36.54</v>
      </c>
      <c r="L56" s="98">
        <v>36.54</v>
      </c>
      <c r="M56" s="99">
        <v>14.9</v>
      </c>
      <c r="N56" s="99">
        <v>14.9</v>
      </c>
      <c r="O56" s="100"/>
    </row>
    <row r="57" spans="1:15" ht="45" x14ac:dyDescent="0.25">
      <c r="A57" s="104" t="s">
        <v>499</v>
      </c>
      <c r="B57" s="104" t="s">
        <v>500</v>
      </c>
      <c r="C57" s="104" t="s">
        <v>471</v>
      </c>
      <c r="D57" s="104" t="s">
        <v>496</v>
      </c>
      <c r="E57" s="104" t="s">
        <v>30</v>
      </c>
      <c r="F57" s="104" t="s">
        <v>31</v>
      </c>
      <c r="G57" s="104" t="s">
        <v>32</v>
      </c>
      <c r="H57" s="104" t="s">
        <v>493</v>
      </c>
      <c r="I57" s="105">
        <v>11.7927</v>
      </c>
      <c r="J57" s="105">
        <v>18.328900000000001</v>
      </c>
      <c r="K57" s="98">
        <v>22.036000000000001</v>
      </c>
      <c r="L57" s="98">
        <v>26.123999999999999</v>
      </c>
      <c r="M57" s="99">
        <v>11.8</v>
      </c>
      <c r="N57" s="99">
        <v>18.3</v>
      </c>
      <c r="O57" s="100"/>
    </row>
    <row r="58" spans="1:15" ht="45" x14ac:dyDescent="0.25">
      <c r="A58" s="104" t="s">
        <v>499</v>
      </c>
      <c r="B58" s="104" t="s">
        <v>500</v>
      </c>
      <c r="C58" s="104" t="s">
        <v>471</v>
      </c>
      <c r="D58" s="104" t="s">
        <v>496</v>
      </c>
      <c r="E58" s="104" t="s">
        <v>30</v>
      </c>
      <c r="F58" s="104" t="s">
        <v>46</v>
      </c>
      <c r="G58" s="104" t="s">
        <v>47</v>
      </c>
      <c r="H58" s="104" t="s">
        <v>473</v>
      </c>
      <c r="I58" s="105">
        <v>5.8372999999999999</v>
      </c>
      <c r="J58" s="105">
        <v>11.402900000000001</v>
      </c>
      <c r="K58" s="98">
        <v>15.022</v>
      </c>
      <c r="L58" s="98">
        <v>19.628</v>
      </c>
      <c r="M58" s="99">
        <v>5.8</v>
      </c>
      <c r="N58" s="99">
        <v>11.4</v>
      </c>
      <c r="O58" s="100"/>
    </row>
    <row r="59" spans="1:15" ht="45" x14ac:dyDescent="0.25">
      <c r="A59" s="104" t="s">
        <v>501</v>
      </c>
      <c r="B59" s="104" t="s">
        <v>502</v>
      </c>
      <c r="C59" s="104" t="s">
        <v>471</v>
      </c>
      <c r="D59" s="104" t="s">
        <v>492</v>
      </c>
      <c r="E59" s="104" t="s">
        <v>35</v>
      </c>
      <c r="F59" s="104" t="s">
        <v>36</v>
      </c>
      <c r="G59" s="104" t="s">
        <v>32</v>
      </c>
      <c r="H59" s="104" t="s">
        <v>473</v>
      </c>
      <c r="I59" s="105">
        <v>15.417</v>
      </c>
      <c r="J59" s="105">
        <v>15.417</v>
      </c>
      <c r="K59" s="98">
        <v>181.678</v>
      </c>
      <c r="L59" s="98">
        <v>181.678</v>
      </c>
      <c r="M59" s="99">
        <v>15.4</v>
      </c>
      <c r="N59" s="99">
        <v>15.4</v>
      </c>
      <c r="O59" s="100"/>
    </row>
    <row r="60" spans="1:15" ht="45" x14ac:dyDescent="0.25">
      <c r="A60" s="104" t="s">
        <v>501</v>
      </c>
      <c r="B60" s="104" t="s">
        <v>502</v>
      </c>
      <c r="C60" s="104" t="s">
        <v>471</v>
      </c>
      <c r="D60" s="104" t="s">
        <v>492</v>
      </c>
      <c r="E60" s="104" t="s">
        <v>35</v>
      </c>
      <c r="F60" s="104" t="s">
        <v>46</v>
      </c>
      <c r="G60" s="104" t="s">
        <v>47</v>
      </c>
      <c r="H60" s="104" t="s">
        <v>503</v>
      </c>
      <c r="I60" s="105">
        <v>15.013999999999999</v>
      </c>
      <c r="J60" s="105">
        <v>15.904999999999999</v>
      </c>
      <c r="K60" s="98">
        <v>52.01</v>
      </c>
      <c r="L60" s="98">
        <v>52.01</v>
      </c>
      <c r="M60" s="99">
        <v>15</v>
      </c>
      <c r="N60" s="99">
        <v>15.9</v>
      </c>
      <c r="O60" s="100"/>
    </row>
    <row r="61" spans="1:15" ht="45" x14ac:dyDescent="0.25">
      <c r="A61" s="104" t="s">
        <v>501</v>
      </c>
      <c r="B61" s="104" t="s">
        <v>502</v>
      </c>
      <c r="C61" s="104" t="s">
        <v>471</v>
      </c>
      <c r="D61" s="104" t="s">
        <v>492</v>
      </c>
      <c r="E61" s="104" t="s">
        <v>35</v>
      </c>
      <c r="F61" s="104" t="s">
        <v>46</v>
      </c>
      <c r="G61" s="104" t="s">
        <v>47</v>
      </c>
      <c r="H61" s="104" t="s">
        <v>473</v>
      </c>
      <c r="I61" s="105">
        <v>8.4975000000000005</v>
      </c>
      <c r="J61" s="105">
        <v>8.4975000000000005</v>
      </c>
      <c r="K61" s="98">
        <v>183.89</v>
      </c>
      <c r="L61" s="98">
        <v>183.89</v>
      </c>
      <c r="M61" s="99">
        <v>8.5</v>
      </c>
      <c r="N61" s="99">
        <v>8.5</v>
      </c>
      <c r="O61" s="100"/>
    </row>
    <row r="62" spans="1:15" ht="45" x14ac:dyDescent="0.25">
      <c r="A62" s="104" t="s">
        <v>501</v>
      </c>
      <c r="B62" s="104" t="s">
        <v>502</v>
      </c>
      <c r="C62" s="104" t="s">
        <v>471</v>
      </c>
      <c r="D62" s="104" t="s">
        <v>496</v>
      </c>
      <c r="E62" s="104" t="s">
        <v>35</v>
      </c>
      <c r="F62" s="104" t="s">
        <v>36</v>
      </c>
      <c r="G62" s="104" t="s">
        <v>32</v>
      </c>
      <c r="H62" s="104" t="s">
        <v>473</v>
      </c>
      <c r="I62" s="105">
        <v>10.738</v>
      </c>
      <c r="J62" s="105">
        <v>10.738</v>
      </c>
      <c r="K62" s="98">
        <v>114.33799999999999</v>
      </c>
      <c r="L62" s="98">
        <v>114.33799999999999</v>
      </c>
      <c r="M62" s="99">
        <v>10.7</v>
      </c>
      <c r="N62" s="99">
        <v>10.7</v>
      </c>
      <c r="O62" s="100"/>
    </row>
    <row r="63" spans="1:15" ht="45" x14ac:dyDescent="0.25">
      <c r="A63" s="104" t="s">
        <v>501</v>
      </c>
      <c r="B63" s="104" t="s">
        <v>502</v>
      </c>
      <c r="C63" s="104" t="s">
        <v>471</v>
      </c>
      <c r="D63" s="104" t="s">
        <v>496</v>
      </c>
      <c r="E63" s="104" t="s">
        <v>35</v>
      </c>
      <c r="F63" s="104" t="s">
        <v>46</v>
      </c>
      <c r="G63" s="104" t="s">
        <v>47</v>
      </c>
      <c r="H63" s="104" t="s">
        <v>503</v>
      </c>
      <c r="I63" s="105">
        <v>12.786</v>
      </c>
      <c r="J63" s="105">
        <v>13.375999999999999</v>
      </c>
      <c r="K63" s="98">
        <v>32.423999999999999</v>
      </c>
      <c r="L63" s="98">
        <v>32.423999999999999</v>
      </c>
      <c r="M63" s="99">
        <v>12.8</v>
      </c>
      <c r="N63" s="99">
        <v>13.4</v>
      </c>
      <c r="O63" s="100"/>
    </row>
    <row r="64" spans="1:15" ht="45" x14ac:dyDescent="0.25">
      <c r="A64" s="104" t="s">
        <v>501</v>
      </c>
      <c r="B64" s="104" t="s">
        <v>502</v>
      </c>
      <c r="C64" s="104" t="s">
        <v>471</v>
      </c>
      <c r="D64" s="104" t="s">
        <v>496</v>
      </c>
      <c r="E64" s="104" t="s">
        <v>35</v>
      </c>
      <c r="F64" s="104" t="s">
        <v>46</v>
      </c>
      <c r="G64" s="104" t="s">
        <v>47</v>
      </c>
      <c r="H64" s="104" t="s">
        <v>473</v>
      </c>
      <c r="I64" s="105">
        <v>6.1565000000000003</v>
      </c>
      <c r="J64" s="105">
        <v>6.1565000000000003</v>
      </c>
      <c r="K64" s="98">
        <v>118.188</v>
      </c>
      <c r="L64" s="98">
        <v>118.188</v>
      </c>
      <c r="M64" s="99">
        <v>6.2</v>
      </c>
      <c r="N64" s="99">
        <v>6.2</v>
      </c>
      <c r="O64" s="100"/>
    </row>
    <row r="65" spans="1:15" ht="30" x14ac:dyDescent="0.25">
      <c r="A65" s="104" t="s">
        <v>504</v>
      </c>
      <c r="B65" s="104" t="s">
        <v>505</v>
      </c>
      <c r="C65" s="104" t="s">
        <v>491</v>
      </c>
      <c r="D65" s="104" t="s">
        <v>492</v>
      </c>
      <c r="E65" s="104" t="s">
        <v>30</v>
      </c>
      <c r="F65" s="104" t="s">
        <v>31</v>
      </c>
      <c r="G65" s="104" t="s">
        <v>32</v>
      </c>
      <c r="H65" s="104" t="s">
        <v>493</v>
      </c>
      <c r="I65" s="105">
        <v>14.1928</v>
      </c>
      <c r="J65" s="105">
        <v>17.012</v>
      </c>
      <c r="K65" s="98">
        <v>22.736000000000001</v>
      </c>
      <c r="L65" s="98">
        <v>27.257999999999999</v>
      </c>
      <c r="M65" s="99">
        <v>14.2</v>
      </c>
      <c r="N65" s="99">
        <v>17</v>
      </c>
      <c r="O65" s="100"/>
    </row>
    <row r="66" spans="1:15" ht="30" x14ac:dyDescent="0.25">
      <c r="A66" s="104" t="s">
        <v>504</v>
      </c>
      <c r="B66" s="104" t="s">
        <v>505</v>
      </c>
      <c r="C66" s="104" t="s">
        <v>491</v>
      </c>
      <c r="D66" s="104" t="s">
        <v>472</v>
      </c>
      <c r="E66" s="104" t="s">
        <v>30</v>
      </c>
      <c r="F66" s="104" t="s">
        <v>31</v>
      </c>
      <c r="G66" s="104" t="s">
        <v>42</v>
      </c>
      <c r="H66" s="104" t="s">
        <v>493</v>
      </c>
      <c r="I66" s="105">
        <v>17.0715</v>
      </c>
      <c r="J66" s="105">
        <v>17.0715</v>
      </c>
      <c r="K66" s="98">
        <v>51.996000000000002</v>
      </c>
      <c r="L66" s="98">
        <v>51.996000000000002</v>
      </c>
      <c r="M66" s="99">
        <v>17.100000000000001</v>
      </c>
      <c r="N66" s="99">
        <v>17.100000000000001</v>
      </c>
      <c r="O66" s="100"/>
    </row>
    <row r="67" spans="1:15" ht="30" x14ac:dyDescent="0.25">
      <c r="A67" s="104" t="s">
        <v>504</v>
      </c>
      <c r="B67" s="104" t="s">
        <v>505</v>
      </c>
      <c r="C67" s="104" t="s">
        <v>491</v>
      </c>
      <c r="D67" s="104" t="s">
        <v>472</v>
      </c>
      <c r="E67" s="104" t="s">
        <v>30</v>
      </c>
      <c r="F67" s="104" t="s">
        <v>31</v>
      </c>
      <c r="G67" s="104" t="s">
        <v>32</v>
      </c>
      <c r="H67" s="104" t="s">
        <v>493</v>
      </c>
      <c r="I67" s="105">
        <v>17.381499999999999</v>
      </c>
      <c r="J67" s="105">
        <v>20.620899999999999</v>
      </c>
      <c r="K67" s="98">
        <v>25.521999999999998</v>
      </c>
      <c r="L67" s="98">
        <v>28.783999999999999</v>
      </c>
      <c r="M67" s="99">
        <v>17.399999999999999</v>
      </c>
      <c r="N67" s="99">
        <v>20.6</v>
      </c>
      <c r="O67" s="100"/>
    </row>
    <row r="68" spans="1:15" ht="30" x14ac:dyDescent="0.25">
      <c r="A68" s="104" t="s">
        <v>504</v>
      </c>
      <c r="B68" s="104" t="s">
        <v>505</v>
      </c>
      <c r="C68" s="104" t="s">
        <v>491</v>
      </c>
      <c r="D68" s="104" t="s">
        <v>472</v>
      </c>
      <c r="E68" s="104" t="s">
        <v>30</v>
      </c>
      <c r="F68" s="104" t="s">
        <v>46</v>
      </c>
      <c r="G68" s="104" t="s">
        <v>47</v>
      </c>
      <c r="H68" s="104" t="s">
        <v>493</v>
      </c>
      <c r="I68" s="105">
        <v>15.200100000000001</v>
      </c>
      <c r="J68" s="105">
        <v>16.940100000000001</v>
      </c>
      <c r="K68" s="98">
        <v>22.777999999999999</v>
      </c>
      <c r="L68" s="98">
        <v>23.044</v>
      </c>
      <c r="M68" s="99">
        <v>15.2</v>
      </c>
      <c r="N68" s="99">
        <v>16.899999999999999</v>
      </c>
      <c r="O68" s="100"/>
    </row>
    <row r="69" spans="1:15" ht="45" x14ac:dyDescent="0.25">
      <c r="A69" s="104" t="s">
        <v>504</v>
      </c>
      <c r="B69" s="104" t="s">
        <v>505</v>
      </c>
      <c r="C69" s="104" t="s">
        <v>471</v>
      </c>
      <c r="D69" s="104" t="s">
        <v>495</v>
      </c>
      <c r="E69" s="104" t="s">
        <v>30</v>
      </c>
      <c r="F69" s="104" t="s">
        <v>46</v>
      </c>
      <c r="G69" s="104" t="s">
        <v>47</v>
      </c>
      <c r="H69" s="104" t="s">
        <v>493</v>
      </c>
      <c r="I69" s="105">
        <v>7.6523000000000003</v>
      </c>
      <c r="J69" s="105">
        <v>9.3923000000000005</v>
      </c>
      <c r="K69" s="98">
        <v>16.282</v>
      </c>
      <c r="L69" s="98">
        <v>20.425999999999998</v>
      </c>
      <c r="M69" s="99">
        <v>7.7</v>
      </c>
      <c r="N69" s="99">
        <v>9.4</v>
      </c>
      <c r="O69" s="100"/>
    </row>
    <row r="70" spans="1:15" ht="45" x14ac:dyDescent="0.25">
      <c r="A70" s="104" t="s">
        <v>504</v>
      </c>
      <c r="B70" s="104" t="s">
        <v>505</v>
      </c>
      <c r="C70" s="104" t="s">
        <v>471</v>
      </c>
      <c r="D70" s="104" t="s">
        <v>492</v>
      </c>
      <c r="E70" s="104" t="s">
        <v>30</v>
      </c>
      <c r="F70" s="104" t="s">
        <v>31</v>
      </c>
      <c r="G70" s="104" t="s">
        <v>32</v>
      </c>
      <c r="H70" s="104" t="s">
        <v>493</v>
      </c>
      <c r="I70" s="105">
        <v>10.4069</v>
      </c>
      <c r="J70" s="105">
        <v>13.2212</v>
      </c>
      <c r="K70" s="98">
        <v>31.36</v>
      </c>
      <c r="L70" s="98">
        <v>39.171999999999997</v>
      </c>
      <c r="M70" s="99">
        <v>10.4</v>
      </c>
      <c r="N70" s="99">
        <v>13.2</v>
      </c>
      <c r="O70" s="100"/>
    </row>
    <row r="71" spans="1:15" ht="45" x14ac:dyDescent="0.25">
      <c r="A71" s="104" t="s">
        <v>504</v>
      </c>
      <c r="B71" s="104" t="s">
        <v>505</v>
      </c>
      <c r="C71" s="104" t="s">
        <v>471</v>
      </c>
      <c r="D71" s="104" t="s">
        <v>492</v>
      </c>
      <c r="E71" s="104" t="s">
        <v>35</v>
      </c>
      <c r="F71" s="104" t="s">
        <v>46</v>
      </c>
      <c r="G71" s="104" t="s">
        <v>47</v>
      </c>
      <c r="H71" s="104" t="s">
        <v>493</v>
      </c>
      <c r="I71" s="105">
        <v>15.904999999999999</v>
      </c>
      <c r="J71" s="105">
        <v>15.904999999999999</v>
      </c>
      <c r="K71" s="98">
        <v>52.01</v>
      </c>
      <c r="L71" s="98">
        <v>52.01</v>
      </c>
      <c r="M71" s="99">
        <v>15.9</v>
      </c>
      <c r="N71" s="99">
        <v>15.9</v>
      </c>
      <c r="O71" s="100"/>
    </row>
    <row r="72" spans="1:15" ht="45" x14ac:dyDescent="0.25">
      <c r="A72" s="104" t="s">
        <v>504</v>
      </c>
      <c r="B72" s="104" t="s">
        <v>505</v>
      </c>
      <c r="C72" s="104" t="s">
        <v>471</v>
      </c>
      <c r="D72" s="104" t="s">
        <v>496</v>
      </c>
      <c r="E72" s="104" t="s">
        <v>30</v>
      </c>
      <c r="F72" s="104" t="s">
        <v>46</v>
      </c>
      <c r="G72" s="104" t="s">
        <v>47</v>
      </c>
      <c r="H72" s="104" t="s">
        <v>493</v>
      </c>
      <c r="I72" s="105">
        <v>8.2941000000000003</v>
      </c>
      <c r="J72" s="105">
        <v>10.6713</v>
      </c>
      <c r="K72" s="98">
        <v>20.3</v>
      </c>
      <c r="L72" s="98">
        <v>20.565999999999999</v>
      </c>
      <c r="M72" s="99">
        <v>8.3000000000000007</v>
      </c>
      <c r="N72" s="99">
        <v>10.7</v>
      </c>
      <c r="O72" s="100"/>
    </row>
    <row r="73" spans="1:15" ht="45" x14ac:dyDescent="0.25">
      <c r="A73" s="104" t="s">
        <v>504</v>
      </c>
      <c r="B73" s="104" t="s">
        <v>505</v>
      </c>
      <c r="C73" s="104" t="s">
        <v>471</v>
      </c>
      <c r="D73" s="104" t="s">
        <v>496</v>
      </c>
      <c r="E73" s="104" t="s">
        <v>35</v>
      </c>
      <c r="F73" s="104" t="s">
        <v>46</v>
      </c>
      <c r="G73" s="104" t="s">
        <v>47</v>
      </c>
      <c r="H73" s="104" t="s">
        <v>493</v>
      </c>
      <c r="I73" s="105">
        <v>13.375999999999999</v>
      </c>
      <c r="J73" s="105">
        <v>13.375999999999999</v>
      </c>
      <c r="K73" s="98">
        <v>32.423999999999999</v>
      </c>
      <c r="L73" s="98">
        <v>32.423999999999999</v>
      </c>
      <c r="M73" s="99">
        <v>13.4</v>
      </c>
      <c r="N73" s="99">
        <v>13.4</v>
      </c>
      <c r="O73" s="100"/>
    </row>
    <row r="74" spans="1:15" ht="30" x14ac:dyDescent="0.25">
      <c r="A74" s="104" t="s">
        <v>506</v>
      </c>
      <c r="B74" s="104" t="s">
        <v>507</v>
      </c>
      <c r="C74" s="104" t="s">
        <v>508</v>
      </c>
      <c r="D74" s="104" t="s">
        <v>472</v>
      </c>
      <c r="E74" s="104" t="s">
        <v>30</v>
      </c>
      <c r="F74" s="104" t="s">
        <v>36</v>
      </c>
      <c r="G74" s="104" t="s">
        <v>42</v>
      </c>
      <c r="H74" s="104" t="s">
        <v>473</v>
      </c>
      <c r="I74" s="105">
        <v>14.6814</v>
      </c>
      <c r="J74" s="105">
        <v>17.988600000000002</v>
      </c>
      <c r="K74" s="98">
        <v>94.331999999999994</v>
      </c>
      <c r="L74" s="98">
        <v>94.331999999999994</v>
      </c>
      <c r="M74" s="99">
        <v>14.7</v>
      </c>
      <c r="N74" s="99">
        <v>18</v>
      </c>
      <c r="O74" s="100"/>
    </row>
    <row r="75" spans="1:15" ht="30" x14ac:dyDescent="0.25">
      <c r="A75" s="104" t="s">
        <v>506</v>
      </c>
      <c r="B75" s="104" t="s">
        <v>507</v>
      </c>
      <c r="C75" s="104" t="s">
        <v>508</v>
      </c>
      <c r="D75" s="104" t="s">
        <v>472</v>
      </c>
      <c r="E75" s="104" t="s">
        <v>30</v>
      </c>
      <c r="F75" s="104" t="s">
        <v>31</v>
      </c>
      <c r="G75" s="104" t="s">
        <v>42</v>
      </c>
      <c r="H75" s="104" t="s">
        <v>473</v>
      </c>
      <c r="I75" s="105">
        <v>15.2204</v>
      </c>
      <c r="J75" s="105">
        <v>18.997599999999998</v>
      </c>
      <c r="K75" s="98">
        <v>47.404000000000003</v>
      </c>
      <c r="L75" s="98">
        <v>47.404000000000003</v>
      </c>
      <c r="M75" s="99">
        <v>15.2</v>
      </c>
      <c r="N75" s="99">
        <v>19</v>
      </c>
      <c r="O75" s="100"/>
    </row>
    <row r="76" spans="1:15" ht="30" x14ac:dyDescent="0.25">
      <c r="A76" s="104" t="s">
        <v>506</v>
      </c>
      <c r="B76" s="104" t="s">
        <v>507</v>
      </c>
      <c r="C76" s="104" t="s">
        <v>508</v>
      </c>
      <c r="D76" s="104" t="s">
        <v>472</v>
      </c>
      <c r="E76" s="104" t="s">
        <v>30</v>
      </c>
      <c r="F76" s="104" t="s">
        <v>31</v>
      </c>
      <c r="G76" s="104" t="s">
        <v>32</v>
      </c>
      <c r="H76" s="104" t="s">
        <v>473</v>
      </c>
      <c r="I76" s="105">
        <v>14.428100000000001</v>
      </c>
      <c r="J76" s="105">
        <v>15.2523</v>
      </c>
      <c r="K76" s="98">
        <v>25.326000000000001</v>
      </c>
      <c r="L76" s="98">
        <v>31.065999999999999</v>
      </c>
      <c r="M76" s="99">
        <v>14.4</v>
      </c>
      <c r="N76" s="99">
        <v>15.3</v>
      </c>
      <c r="O76" s="100"/>
    </row>
    <row r="77" spans="1:15" ht="30" x14ac:dyDescent="0.25">
      <c r="A77" s="104" t="s">
        <v>506</v>
      </c>
      <c r="B77" s="104" t="s">
        <v>507</v>
      </c>
      <c r="C77" s="104" t="s">
        <v>491</v>
      </c>
      <c r="D77" s="104" t="s">
        <v>492</v>
      </c>
      <c r="E77" s="104" t="s">
        <v>30</v>
      </c>
      <c r="F77" s="104" t="s">
        <v>36</v>
      </c>
      <c r="G77" s="104" t="s">
        <v>42</v>
      </c>
      <c r="H77" s="104" t="s">
        <v>473</v>
      </c>
      <c r="I77" s="105">
        <v>7.1605999999999996</v>
      </c>
      <c r="J77" s="105">
        <v>7.1605999999999996</v>
      </c>
      <c r="K77" s="98">
        <v>85.876000000000005</v>
      </c>
      <c r="L77" s="98">
        <v>85.876000000000005</v>
      </c>
      <c r="M77" s="99">
        <v>7.2</v>
      </c>
      <c r="N77" s="99">
        <v>7.2</v>
      </c>
      <c r="O77" s="100"/>
    </row>
    <row r="78" spans="1:15" ht="30" x14ac:dyDescent="0.25">
      <c r="A78" s="104" t="s">
        <v>506</v>
      </c>
      <c r="B78" s="104" t="s">
        <v>507</v>
      </c>
      <c r="C78" s="104" t="s">
        <v>491</v>
      </c>
      <c r="D78" s="104" t="s">
        <v>492</v>
      </c>
      <c r="E78" s="104" t="s">
        <v>30</v>
      </c>
      <c r="F78" s="104" t="s">
        <v>31</v>
      </c>
      <c r="G78" s="104" t="s">
        <v>42</v>
      </c>
      <c r="H78" s="104" t="s">
        <v>473</v>
      </c>
      <c r="I78" s="105">
        <v>7.1276000000000002</v>
      </c>
      <c r="J78" s="105">
        <v>7.1605999999999996</v>
      </c>
      <c r="K78" s="98">
        <v>38.975999999999999</v>
      </c>
      <c r="L78" s="98">
        <v>38.975999999999999</v>
      </c>
      <c r="M78" s="99">
        <v>7.1</v>
      </c>
      <c r="N78" s="99">
        <v>7.2</v>
      </c>
      <c r="O78" s="100"/>
    </row>
    <row r="79" spans="1:15" ht="30" x14ac:dyDescent="0.25">
      <c r="A79" s="104" t="s">
        <v>506</v>
      </c>
      <c r="B79" s="104" t="s">
        <v>507</v>
      </c>
      <c r="C79" s="104" t="s">
        <v>491</v>
      </c>
      <c r="D79" s="104" t="s">
        <v>492</v>
      </c>
      <c r="E79" s="104" t="s">
        <v>30</v>
      </c>
      <c r="F79" s="104" t="s">
        <v>31</v>
      </c>
      <c r="G79" s="104" t="s">
        <v>32</v>
      </c>
      <c r="H79" s="104" t="s">
        <v>473</v>
      </c>
      <c r="I79" s="105">
        <v>6.7390999999999996</v>
      </c>
      <c r="J79" s="105">
        <v>9.5533000000000001</v>
      </c>
      <c r="K79" s="98">
        <v>15.497999999999999</v>
      </c>
      <c r="L79" s="98">
        <v>22.638000000000002</v>
      </c>
      <c r="M79" s="99">
        <v>6.7</v>
      </c>
      <c r="N79" s="99">
        <v>9.6</v>
      </c>
      <c r="O79" s="100"/>
    </row>
    <row r="80" spans="1:15" ht="30" x14ac:dyDescent="0.25">
      <c r="A80" s="104" t="s">
        <v>506</v>
      </c>
      <c r="B80" s="104" t="s">
        <v>507</v>
      </c>
      <c r="C80" s="104" t="s">
        <v>491</v>
      </c>
      <c r="D80" s="104" t="s">
        <v>492</v>
      </c>
      <c r="E80" s="104" t="s">
        <v>30</v>
      </c>
      <c r="F80" s="104" t="s">
        <v>46</v>
      </c>
      <c r="G80" s="104" t="s">
        <v>47</v>
      </c>
      <c r="H80" s="104" t="s">
        <v>473</v>
      </c>
      <c r="I80" s="105">
        <v>8.3988999999999994</v>
      </c>
      <c r="J80" s="105">
        <v>8.3988999999999994</v>
      </c>
      <c r="K80" s="98">
        <v>14.35</v>
      </c>
      <c r="L80" s="98">
        <v>14.35</v>
      </c>
      <c r="M80" s="99">
        <v>8.4</v>
      </c>
      <c r="N80" s="99">
        <v>8.4</v>
      </c>
      <c r="O80" s="100"/>
    </row>
    <row r="81" spans="1:15" ht="30" x14ac:dyDescent="0.25">
      <c r="A81" s="104" t="s">
        <v>506</v>
      </c>
      <c r="B81" s="104" t="s">
        <v>507</v>
      </c>
      <c r="C81" s="104" t="s">
        <v>491</v>
      </c>
      <c r="D81" s="104" t="s">
        <v>496</v>
      </c>
      <c r="E81" s="104" t="s">
        <v>30</v>
      </c>
      <c r="F81" s="104" t="s">
        <v>31</v>
      </c>
      <c r="G81" s="104" t="s">
        <v>32</v>
      </c>
      <c r="H81" s="104" t="s">
        <v>473</v>
      </c>
      <c r="I81" s="105">
        <v>6.9242999999999997</v>
      </c>
      <c r="J81" s="105">
        <v>7.8348000000000004</v>
      </c>
      <c r="K81" s="98">
        <v>16.632000000000001</v>
      </c>
      <c r="L81" s="98">
        <v>23.1</v>
      </c>
      <c r="M81" s="99">
        <v>6.9</v>
      </c>
      <c r="N81" s="99">
        <v>7.8</v>
      </c>
      <c r="O81" s="100"/>
    </row>
    <row r="82" spans="1:15" ht="30" x14ac:dyDescent="0.25">
      <c r="A82" s="104" t="s">
        <v>506</v>
      </c>
      <c r="B82" s="104" t="s">
        <v>507</v>
      </c>
      <c r="C82" s="104" t="s">
        <v>491</v>
      </c>
      <c r="D82" s="104" t="s">
        <v>496</v>
      </c>
      <c r="E82" s="104" t="s">
        <v>30</v>
      </c>
      <c r="F82" s="104" t="s">
        <v>46</v>
      </c>
      <c r="G82" s="104" t="s">
        <v>47</v>
      </c>
      <c r="H82" s="104" t="s">
        <v>473</v>
      </c>
      <c r="I82" s="105">
        <v>6.9530000000000003</v>
      </c>
      <c r="J82" s="105">
        <v>6.9530000000000003</v>
      </c>
      <c r="K82" s="98">
        <v>15.778</v>
      </c>
      <c r="L82" s="98">
        <v>15.778</v>
      </c>
      <c r="M82" s="99">
        <v>7</v>
      </c>
      <c r="N82" s="99">
        <v>7</v>
      </c>
      <c r="O82" s="100"/>
    </row>
    <row r="83" spans="1:15" ht="30" x14ac:dyDescent="0.25">
      <c r="A83" s="104" t="s">
        <v>506</v>
      </c>
      <c r="B83" s="104" t="s">
        <v>507</v>
      </c>
      <c r="C83" s="104" t="s">
        <v>491</v>
      </c>
      <c r="D83" s="104" t="s">
        <v>472</v>
      </c>
      <c r="E83" s="104" t="s">
        <v>30</v>
      </c>
      <c r="F83" s="104" t="s">
        <v>36</v>
      </c>
      <c r="G83" s="104" t="s">
        <v>42</v>
      </c>
      <c r="H83" s="104" t="s">
        <v>473</v>
      </c>
      <c r="I83" s="105">
        <v>8.7929999999999993</v>
      </c>
      <c r="J83" s="105">
        <v>8.7929999999999993</v>
      </c>
      <c r="K83" s="98">
        <v>101.556</v>
      </c>
      <c r="L83" s="98">
        <v>101.556</v>
      </c>
      <c r="M83" s="99">
        <v>8.8000000000000007</v>
      </c>
      <c r="N83" s="99">
        <v>8.8000000000000007</v>
      </c>
      <c r="O83" s="100"/>
    </row>
    <row r="84" spans="1:15" ht="30" x14ac:dyDescent="0.25">
      <c r="A84" s="104" t="s">
        <v>506</v>
      </c>
      <c r="B84" s="104" t="s">
        <v>507</v>
      </c>
      <c r="C84" s="104" t="s">
        <v>491</v>
      </c>
      <c r="D84" s="104" t="s">
        <v>472</v>
      </c>
      <c r="E84" s="104" t="s">
        <v>30</v>
      </c>
      <c r="F84" s="104" t="s">
        <v>31</v>
      </c>
      <c r="G84" s="104" t="s">
        <v>42</v>
      </c>
      <c r="H84" s="104" t="s">
        <v>473</v>
      </c>
      <c r="I84" s="105">
        <v>8.7370000000000001</v>
      </c>
      <c r="J84" s="105">
        <v>8.7929999999999993</v>
      </c>
      <c r="K84" s="98">
        <v>54.642000000000003</v>
      </c>
      <c r="L84" s="98">
        <v>54.642000000000003</v>
      </c>
      <c r="M84" s="99">
        <v>8.6999999999999993</v>
      </c>
      <c r="N84" s="99">
        <v>8.8000000000000007</v>
      </c>
      <c r="O84" s="100"/>
    </row>
    <row r="85" spans="1:15" ht="30" x14ac:dyDescent="0.25">
      <c r="A85" s="104" t="s">
        <v>506</v>
      </c>
      <c r="B85" s="104" t="s">
        <v>507</v>
      </c>
      <c r="C85" s="104" t="s">
        <v>491</v>
      </c>
      <c r="D85" s="104" t="s">
        <v>472</v>
      </c>
      <c r="E85" s="104" t="s">
        <v>30</v>
      </c>
      <c r="F85" s="104" t="s">
        <v>31</v>
      </c>
      <c r="G85" s="104" t="s">
        <v>32</v>
      </c>
      <c r="H85" s="104" t="s">
        <v>473</v>
      </c>
      <c r="I85" s="105">
        <v>8.0752000000000006</v>
      </c>
      <c r="J85" s="105">
        <v>11.9621</v>
      </c>
      <c r="K85" s="98">
        <v>27.706</v>
      </c>
      <c r="L85" s="98">
        <v>37.786000000000001</v>
      </c>
      <c r="M85" s="99">
        <v>8.1</v>
      </c>
      <c r="N85" s="99">
        <v>12</v>
      </c>
      <c r="O85" s="100"/>
    </row>
    <row r="86" spans="1:15" ht="60" x14ac:dyDescent="0.25">
      <c r="A86" s="104" t="s">
        <v>509</v>
      </c>
      <c r="B86" s="104" t="s">
        <v>510</v>
      </c>
      <c r="C86" s="104" t="s">
        <v>508</v>
      </c>
      <c r="D86" s="104" t="s">
        <v>472</v>
      </c>
      <c r="E86" s="104" t="s">
        <v>30</v>
      </c>
      <c r="F86" s="104" t="s">
        <v>36</v>
      </c>
      <c r="G86" s="104" t="s">
        <v>42</v>
      </c>
      <c r="H86" s="104" t="s">
        <v>473</v>
      </c>
      <c r="I86" s="105">
        <v>18.406600000000001</v>
      </c>
      <c r="J86" s="105">
        <v>18.406600000000001</v>
      </c>
      <c r="K86" s="98">
        <v>94.331999999999994</v>
      </c>
      <c r="L86" s="98">
        <v>94.331999999999994</v>
      </c>
      <c r="M86" s="99">
        <v>18.399999999999999</v>
      </c>
      <c r="N86" s="99">
        <v>18.399999999999999</v>
      </c>
      <c r="O86" s="100"/>
    </row>
    <row r="87" spans="1:15" ht="60" x14ac:dyDescent="0.25">
      <c r="A87" s="104" t="s">
        <v>509</v>
      </c>
      <c r="B87" s="104" t="s">
        <v>510</v>
      </c>
      <c r="C87" s="104" t="s">
        <v>508</v>
      </c>
      <c r="D87" s="104" t="s">
        <v>472</v>
      </c>
      <c r="E87" s="104" t="s">
        <v>30</v>
      </c>
      <c r="F87" s="104" t="s">
        <v>36</v>
      </c>
      <c r="G87" s="104" t="s">
        <v>37</v>
      </c>
      <c r="H87" s="104" t="s">
        <v>473</v>
      </c>
      <c r="I87" s="105">
        <v>17.5381</v>
      </c>
      <c r="J87" s="105">
        <v>17.988600000000002</v>
      </c>
      <c r="K87" s="98">
        <v>67.256</v>
      </c>
      <c r="L87" s="98">
        <v>85.287999999999997</v>
      </c>
      <c r="M87" s="99">
        <v>17.5</v>
      </c>
      <c r="N87" s="99">
        <v>18</v>
      </c>
      <c r="O87" s="100"/>
    </row>
    <row r="88" spans="1:15" ht="60" x14ac:dyDescent="0.25">
      <c r="A88" s="104" t="s">
        <v>509</v>
      </c>
      <c r="B88" s="104" t="s">
        <v>510</v>
      </c>
      <c r="C88" s="104" t="s">
        <v>508</v>
      </c>
      <c r="D88" s="104" t="s">
        <v>472</v>
      </c>
      <c r="E88" s="104" t="s">
        <v>30</v>
      </c>
      <c r="F88" s="104" t="s">
        <v>31</v>
      </c>
      <c r="G88" s="104" t="s">
        <v>42</v>
      </c>
      <c r="H88" s="104" t="s">
        <v>473</v>
      </c>
      <c r="I88" s="105">
        <v>17.988600000000002</v>
      </c>
      <c r="J88" s="105">
        <v>17.988600000000002</v>
      </c>
      <c r="K88" s="98">
        <v>47.404000000000003</v>
      </c>
      <c r="L88" s="98">
        <v>47.404000000000003</v>
      </c>
      <c r="M88" s="99">
        <v>18</v>
      </c>
      <c r="N88" s="99">
        <v>18</v>
      </c>
      <c r="O88" s="100"/>
    </row>
    <row r="89" spans="1:15" ht="90" x14ac:dyDescent="0.25">
      <c r="A89" s="104" t="s">
        <v>511</v>
      </c>
      <c r="B89" s="104" t="s">
        <v>512</v>
      </c>
      <c r="C89" s="104" t="s">
        <v>494</v>
      </c>
      <c r="D89" s="104" t="s">
        <v>496</v>
      </c>
      <c r="E89" s="104" t="s">
        <v>30</v>
      </c>
      <c r="F89" s="104" t="s">
        <v>36</v>
      </c>
      <c r="G89" s="104" t="s">
        <v>37</v>
      </c>
      <c r="H89" s="104" t="s">
        <v>488</v>
      </c>
      <c r="I89" s="105">
        <v>12.9872</v>
      </c>
      <c r="J89" s="105">
        <v>14.075200000000001</v>
      </c>
      <c r="K89" s="98">
        <v>51.758000000000003</v>
      </c>
      <c r="L89" s="98">
        <v>59.892000000000003</v>
      </c>
      <c r="M89" s="99">
        <v>13</v>
      </c>
      <c r="N89" s="99">
        <v>14.1</v>
      </c>
      <c r="O89" s="100"/>
    </row>
    <row r="90" spans="1:15" ht="75" x14ac:dyDescent="0.25">
      <c r="A90" s="104" t="s">
        <v>511</v>
      </c>
      <c r="B90" s="104" t="s">
        <v>512</v>
      </c>
      <c r="C90" s="104" t="s">
        <v>494</v>
      </c>
      <c r="D90" s="104" t="s">
        <v>496</v>
      </c>
      <c r="E90" s="104" t="s">
        <v>30</v>
      </c>
      <c r="F90" s="104" t="s">
        <v>36</v>
      </c>
      <c r="G90" s="104" t="s">
        <v>37</v>
      </c>
      <c r="H90" s="104" t="s">
        <v>473</v>
      </c>
      <c r="I90" s="105">
        <v>11.111800000000001</v>
      </c>
      <c r="J90" s="105">
        <v>11.111800000000001</v>
      </c>
      <c r="K90" s="98">
        <v>52.094000000000001</v>
      </c>
      <c r="L90" s="98">
        <v>52.094000000000001</v>
      </c>
      <c r="M90" s="99">
        <v>11.1</v>
      </c>
      <c r="N90" s="99">
        <v>11.1</v>
      </c>
      <c r="O90" s="100"/>
    </row>
    <row r="91" spans="1:15" ht="45" x14ac:dyDescent="0.25">
      <c r="A91" s="104" t="s">
        <v>513</v>
      </c>
      <c r="B91" s="104" t="s">
        <v>514</v>
      </c>
      <c r="C91" s="104" t="s">
        <v>491</v>
      </c>
      <c r="D91" s="104" t="s">
        <v>492</v>
      </c>
      <c r="E91" s="104" t="s">
        <v>30</v>
      </c>
      <c r="F91" s="104" t="s">
        <v>36</v>
      </c>
      <c r="G91" s="104" t="s">
        <v>42</v>
      </c>
      <c r="H91" s="104" t="s">
        <v>515</v>
      </c>
      <c r="I91" s="105">
        <v>22.7346</v>
      </c>
      <c r="J91" s="105">
        <v>22.7346</v>
      </c>
      <c r="K91" s="98">
        <v>24.513999999999999</v>
      </c>
      <c r="L91" s="98">
        <v>24.513999999999999</v>
      </c>
      <c r="M91" s="99">
        <v>22.7</v>
      </c>
      <c r="N91" s="99">
        <v>22.7</v>
      </c>
      <c r="O91" s="100"/>
    </row>
    <row r="92" spans="1:15" ht="45" x14ac:dyDescent="0.25">
      <c r="A92" s="104" t="s">
        <v>513</v>
      </c>
      <c r="B92" s="104" t="s">
        <v>514</v>
      </c>
      <c r="C92" s="104" t="s">
        <v>491</v>
      </c>
      <c r="D92" s="104" t="s">
        <v>492</v>
      </c>
      <c r="E92" s="104" t="s">
        <v>30</v>
      </c>
      <c r="F92" s="104" t="s">
        <v>31</v>
      </c>
      <c r="G92" s="104" t="s">
        <v>32</v>
      </c>
      <c r="H92" s="104" t="s">
        <v>493</v>
      </c>
      <c r="I92" s="105">
        <v>15.845800000000001</v>
      </c>
      <c r="J92" s="105">
        <v>15.845800000000001</v>
      </c>
      <c r="K92" s="98">
        <v>22.736000000000001</v>
      </c>
      <c r="L92" s="98">
        <v>22.736000000000001</v>
      </c>
      <c r="M92" s="99">
        <v>15.8</v>
      </c>
      <c r="N92" s="99">
        <v>15.8</v>
      </c>
      <c r="O92" s="100"/>
    </row>
    <row r="93" spans="1:15" ht="45" x14ac:dyDescent="0.25">
      <c r="A93" s="104" t="s">
        <v>513</v>
      </c>
      <c r="B93" s="104" t="s">
        <v>514</v>
      </c>
      <c r="C93" s="104" t="s">
        <v>491</v>
      </c>
      <c r="D93" s="104" t="s">
        <v>492</v>
      </c>
      <c r="E93" s="104" t="s">
        <v>30</v>
      </c>
      <c r="F93" s="104" t="s">
        <v>31</v>
      </c>
      <c r="G93" s="104" t="s">
        <v>32</v>
      </c>
      <c r="H93" s="104" t="s">
        <v>515</v>
      </c>
      <c r="I93" s="105">
        <v>16.183800000000002</v>
      </c>
      <c r="J93" s="105">
        <v>21.732700000000001</v>
      </c>
      <c r="K93" s="98">
        <v>20.495999999999999</v>
      </c>
      <c r="L93" s="98">
        <v>23.1</v>
      </c>
      <c r="M93" s="99">
        <v>16.2</v>
      </c>
      <c r="N93" s="99">
        <v>21.7</v>
      </c>
      <c r="O93" s="100"/>
    </row>
    <row r="94" spans="1:15" ht="45" x14ac:dyDescent="0.25">
      <c r="A94" s="104" t="s">
        <v>513</v>
      </c>
      <c r="B94" s="104" t="s">
        <v>514</v>
      </c>
      <c r="C94" s="104" t="s">
        <v>491</v>
      </c>
      <c r="D94" s="104" t="s">
        <v>492</v>
      </c>
      <c r="E94" s="104" t="s">
        <v>30</v>
      </c>
      <c r="F94" s="104" t="s">
        <v>46</v>
      </c>
      <c r="G94" s="104" t="s">
        <v>47</v>
      </c>
      <c r="H94" s="104" t="s">
        <v>493</v>
      </c>
      <c r="I94" s="105">
        <v>12.6578</v>
      </c>
      <c r="J94" s="105">
        <v>15.399100000000001</v>
      </c>
      <c r="K94" s="98">
        <v>18.452000000000002</v>
      </c>
      <c r="L94" s="98">
        <v>30.771999999999998</v>
      </c>
      <c r="M94" s="99">
        <v>12.7</v>
      </c>
      <c r="N94" s="99">
        <v>15.4</v>
      </c>
      <c r="O94" s="100"/>
    </row>
    <row r="95" spans="1:15" ht="45" x14ac:dyDescent="0.25">
      <c r="A95" s="104" t="s">
        <v>513</v>
      </c>
      <c r="B95" s="104" t="s">
        <v>514</v>
      </c>
      <c r="C95" s="104" t="s">
        <v>491</v>
      </c>
      <c r="D95" s="104" t="s">
        <v>492</v>
      </c>
      <c r="E95" s="104" t="s">
        <v>30</v>
      </c>
      <c r="F95" s="104" t="s">
        <v>46</v>
      </c>
      <c r="G95" s="104" t="s">
        <v>47</v>
      </c>
      <c r="H95" s="104" t="s">
        <v>515</v>
      </c>
      <c r="I95" s="105">
        <v>14.2256</v>
      </c>
      <c r="J95" s="105">
        <v>14.2256</v>
      </c>
      <c r="K95" s="98">
        <v>18.452000000000002</v>
      </c>
      <c r="L95" s="98">
        <v>18.452000000000002</v>
      </c>
      <c r="M95" s="99">
        <v>14.2</v>
      </c>
      <c r="N95" s="99">
        <v>14.2</v>
      </c>
      <c r="O95" s="100"/>
    </row>
    <row r="96" spans="1:15" ht="45" x14ac:dyDescent="0.25">
      <c r="A96" s="104" t="s">
        <v>513</v>
      </c>
      <c r="B96" s="104" t="s">
        <v>514</v>
      </c>
      <c r="C96" s="104" t="s">
        <v>491</v>
      </c>
      <c r="D96" s="104" t="s">
        <v>472</v>
      </c>
      <c r="E96" s="104" t="s">
        <v>30</v>
      </c>
      <c r="F96" s="104" t="s">
        <v>36</v>
      </c>
      <c r="G96" s="104" t="s">
        <v>42</v>
      </c>
      <c r="H96" s="104" t="s">
        <v>515</v>
      </c>
      <c r="I96" s="105">
        <v>30.1569</v>
      </c>
      <c r="J96" s="105">
        <v>30.1569</v>
      </c>
      <c r="K96" s="98">
        <v>37.142000000000003</v>
      </c>
      <c r="L96" s="98">
        <v>37.142000000000003</v>
      </c>
      <c r="M96" s="99">
        <v>30.2</v>
      </c>
      <c r="N96" s="99">
        <v>30.2</v>
      </c>
      <c r="O96" s="100"/>
    </row>
    <row r="97" spans="1:15" ht="45" x14ac:dyDescent="0.25">
      <c r="A97" s="104" t="s">
        <v>513</v>
      </c>
      <c r="B97" s="104" t="s">
        <v>514</v>
      </c>
      <c r="C97" s="104" t="s">
        <v>491</v>
      </c>
      <c r="D97" s="104" t="s">
        <v>472</v>
      </c>
      <c r="E97" s="104" t="s">
        <v>30</v>
      </c>
      <c r="F97" s="104" t="s">
        <v>31</v>
      </c>
      <c r="G97" s="104" t="s">
        <v>32</v>
      </c>
      <c r="H97" s="104" t="s">
        <v>493</v>
      </c>
      <c r="I97" s="105">
        <v>17.944099999999999</v>
      </c>
      <c r="J97" s="105">
        <v>17.944099999999999</v>
      </c>
      <c r="K97" s="98">
        <v>28.783999999999999</v>
      </c>
      <c r="L97" s="98">
        <v>28.783999999999999</v>
      </c>
      <c r="M97" s="99">
        <v>17.899999999999999</v>
      </c>
      <c r="N97" s="99">
        <v>17.899999999999999</v>
      </c>
      <c r="O97" s="100"/>
    </row>
    <row r="98" spans="1:15" ht="45" x14ac:dyDescent="0.25">
      <c r="A98" s="104" t="s">
        <v>513</v>
      </c>
      <c r="B98" s="104" t="s">
        <v>514</v>
      </c>
      <c r="C98" s="104" t="s">
        <v>491</v>
      </c>
      <c r="D98" s="104" t="s">
        <v>472</v>
      </c>
      <c r="E98" s="104" t="s">
        <v>30</v>
      </c>
      <c r="F98" s="104" t="s">
        <v>31</v>
      </c>
      <c r="G98" s="104" t="s">
        <v>32</v>
      </c>
      <c r="H98" s="104" t="s">
        <v>515</v>
      </c>
      <c r="I98" s="105">
        <v>20.361499999999999</v>
      </c>
      <c r="J98" s="105">
        <v>29.048300000000001</v>
      </c>
      <c r="K98" s="98">
        <v>32.143999999999998</v>
      </c>
      <c r="L98" s="98">
        <v>34.65</v>
      </c>
      <c r="M98" s="99">
        <v>20.399999999999999</v>
      </c>
      <c r="N98" s="99">
        <v>29</v>
      </c>
      <c r="O98" s="100"/>
    </row>
    <row r="99" spans="1:15" ht="45" x14ac:dyDescent="0.25">
      <c r="A99" s="104" t="s">
        <v>513</v>
      </c>
      <c r="B99" s="104" t="s">
        <v>514</v>
      </c>
      <c r="C99" s="104" t="s">
        <v>491</v>
      </c>
      <c r="D99" s="104" t="s">
        <v>472</v>
      </c>
      <c r="E99" s="104" t="s">
        <v>30</v>
      </c>
      <c r="F99" s="104" t="s">
        <v>46</v>
      </c>
      <c r="G99" s="104" t="s">
        <v>47</v>
      </c>
      <c r="H99" s="104" t="s">
        <v>493</v>
      </c>
      <c r="I99" s="105">
        <v>13.623100000000001</v>
      </c>
      <c r="J99" s="105">
        <v>16.911100000000001</v>
      </c>
      <c r="K99" s="98">
        <v>22.777999999999999</v>
      </c>
      <c r="L99" s="98">
        <v>30.841999999999999</v>
      </c>
      <c r="M99" s="99">
        <v>13.6</v>
      </c>
      <c r="N99" s="99">
        <v>16.899999999999999</v>
      </c>
      <c r="O99" s="100"/>
    </row>
    <row r="100" spans="1:15" ht="45" x14ac:dyDescent="0.25">
      <c r="A100" s="104" t="s">
        <v>513</v>
      </c>
      <c r="B100" s="104" t="s">
        <v>514</v>
      </c>
      <c r="C100" s="104" t="s">
        <v>491</v>
      </c>
      <c r="D100" s="104" t="s">
        <v>472</v>
      </c>
      <c r="E100" s="104" t="s">
        <v>30</v>
      </c>
      <c r="F100" s="104" t="s">
        <v>46</v>
      </c>
      <c r="G100" s="104" t="s">
        <v>47</v>
      </c>
      <c r="H100" s="104" t="s">
        <v>515</v>
      </c>
      <c r="I100" s="105">
        <v>17.332100000000001</v>
      </c>
      <c r="J100" s="105">
        <v>17.332100000000001</v>
      </c>
      <c r="K100" s="98">
        <v>22.777999999999999</v>
      </c>
      <c r="L100" s="98">
        <v>22.777999999999999</v>
      </c>
      <c r="M100" s="99">
        <v>17.3</v>
      </c>
      <c r="N100" s="99">
        <v>17.3</v>
      </c>
      <c r="O100" s="100"/>
    </row>
    <row r="101" spans="1:15" ht="45" x14ac:dyDescent="0.25">
      <c r="A101" s="104" t="s">
        <v>513</v>
      </c>
      <c r="B101" s="104" t="s">
        <v>514</v>
      </c>
      <c r="C101" s="104" t="s">
        <v>471</v>
      </c>
      <c r="D101" s="104" t="s">
        <v>495</v>
      </c>
      <c r="E101" s="104" t="s">
        <v>30</v>
      </c>
      <c r="F101" s="104" t="s">
        <v>46</v>
      </c>
      <c r="G101" s="104" t="s">
        <v>47</v>
      </c>
      <c r="H101" s="104" t="s">
        <v>493</v>
      </c>
      <c r="I101" s="105">
        <v>8.1386000000000003</v>
      </c>
      <c r="J101" s="105">
        <v>8.1386000000000003</v>
      </c>
      <c r="K101" s="98">
        <v>16.282</v>
      </c>
      <c r="L101" s="98">
        <v>16.282</v>
      </c>
      <c r="M101" s="99">
        <v>8.1</v>
      </c>
      <c r="N101" s="99">
        <v>8.1</v>
      </c>
      <c r="O101" s="100"/>
    </row>
    <row r="102" spans="1:15" ht="45" x14ac:dyDescent="0.25">
      <c r="A102" s="104" t="s">
        <v>513</v>
      </c>
      <c r="B102" s="104" t="s">
        <v>514</v>
      </c>
      <c r="C102" s="104" t="s">
        <v>471</v>
      </c>
      <c r="D102" s="104" t="s">
        <v>492</v>
      </c>
      <c r="E102" s="104" t="s">
        <v>30</v>
      </c>
      <c r="F102" s="104" t="s">
        <v>31</v>
      </c>
      <c r="G102" s="104" t="s">
        <v>32</v>
      </c>
      <c r="H102" s="104" t="s">
        <v>493</v>
      </c>
      <c r="I102" s="105">
        <v>10.2555</v>
      </c>
      <c r="J102" s="105">
        <v>10.2555</v>
      </c>
      <c r="K102" s="98">
        <v>33.067999999999998</v>
      </c>
      <c r="L102" s="98">
        <v>33.067999999999998</v>
      </c>
      <c r="M102" s="99">
        <v>10.3</v>
      </c>
      <c r="N102" s="99">
        <v>10.3</v>
      </c>
      <c r="O102" s="100"/>
    </row>
    <row r="103" spans="1:15" ht="45" x14ac:dyDescent="0.25">
      <c r="A103" s="104" t="s">
        <v>513</v>
      </c>
      <c r="B103" s="104" t="s">
        <v>514</v>
      </c>
      <c r="C103" s="104" t="s">
        <v>471</v>
      </c>
      <c r="D103" s="104" t="s">
        <v>492</v>
      </c>
      <c r="E103" s="104" t="s">
        <v>35</v>
      </c>
      <c r="F103" s="104" t="s">
        <v>31</v>
      </c>
      <c r="G103" s="104" t="s">
        <v>32</v>
      </c>
      <c r="H103" s="104" t="s">
        <v>493</v>
      </c>
      <c r="I103" s="105">
        <v>10.479699999999999</v>
      </c>
      <c r="J103" s="105">
        <v>10.479699999999999</v>
      </c>
      <c r="K103" s="98">
        <v>43.33</v>
      </c>
      <c r="L103" s="98">
        <v>43.33</v>
      </c>
      <c r="M103" s="99">
        <v>10.5</v>
      </c>
      <c r="N103" s="99">
        <v>10.5</v>
      </c>
      <c r="O103" s="100"/>
    </row>
    <row r="104" spans="1:15" ht="45" x14ac:dyDescent="0.25">
      <c r="A104" s="104" t="s">
        <v>513</v>
      </c>
      <c r="B104" s="104" t="s">
        <v>514</v>
      </c>
      <c r="C104" s="104" t="s">
        <v>471</v>
      </c>
      <c r="D104" s="104" t="s">
        <v>492</v>
      </c>
      <c r="E104" s="104" t="s">
        <v>35</v>
      </c>
      <c r="F104" s="104" t="s">
        <v>46</v>
      </c>
      <c r="G104" s="104" t="s">
        <v>47</v>
      </c>
      <c r="H104" s="104" t="s">
        <v>493</v>
      </c>
      <c r="I104" s="105">
        <v>11.349</v>
      </c>
      <c r="J104" s="105">
        <v>11.349</v>
      </c>
      <c r="K104" s="98">
        <v>52.01</v>
      </c>
      <c r="L104" s="98">
        <v>52.01</v>
      </c>
      <c r="M104" s="99">
        <v>11.3</v>
      </c>
      <c r="N104" s="99">
        <v>11.3</v>
      </c>
      <c r="O104" s="100"/>
    </row>
    <row r="105" spans="1:15" ht="45" x14ac:dyDescent="0.25">
      <c r="A105" s="104" t="s">
        <v>513</v>
      </c>
      <c r="B105" s="104" t="s">
        <v>514</v>
      </c>
      <c r="C105" s="104" t="s">
        <v>471</v>
      </c>
      <c r="D105" s="104" t="s">
        <v>496</v>
      </c>
      <c r="E105" s="104" t="s">
        <v>30</v>
      </c>
      <c r="F105" s="104" t="s">
        <v>36</v>
      </c>
      <c r="G105" s="104" t="s">
        <v>42</v>
      </c>
      <c r="H105" s="104" t="s">
        <v>515</v>
      </c>
      <c r="I105" s="105">
        <v>16.3233</v>
      </c>
      <c r="J105" s="105">
        <v>16.3233</v>
      </c>
      <c r="K105" s="98">
        <v>27.678000000000001</v>
      </c>
      <c r="L105" s="98">
        <v>27.678000000000001</v>
      </c>
      <c r="M105" s="99">
        <v>16.3</v>
      </c>
      <c r="N105" s="99">
        <v>16.3</v>
      </c>
      <c r="O105" s="100"/>
    </row>
    <row r="106" spans="1:15" ht="45" x14ac:dyDescent="0.25">
      <c r="A106" s="104" t="s">
        <v>513</v>
      </c>
      <c r="B106" s="104" t="s">
        <v>514</v>
      </c>
      <c r="C106" s="104" t="s">
        <v>471</v>
      </c>
      <c r="D106" s="104" t="s">
        <v>496</v>
      </c>
      <c r="E106" s="104" t="s">
        <v>30</v>
      </c>
      <c r="F106" s="104" t="s">
        <v>31</v>
      </c>
      <c r="G106" s="104" t="s">
        <v>32</v>
      </c>
      <c r="H106" s="104" t="s">
        <v>493</v>
      </c>
      <c r="I106" s="105">
        <v>9.5244999999999997</v>
      </c>
      <c r="J106" s="105">
        <v>9.5244999999999997</v>
      </c>
      <c r="K106" s="98">
        <v>23.954000000000001</v>
      </c>
      <c r="L106" s="98">
        <v>23.954000000000001</v>
      </c>
      <c r="M106" s="99">
        <v>9.5</v>
      </c>
      <c r="N106" s="99">
        <v>9.5</v>
      </c>
      <c r="O106" s="100"/>
    </row>
    <row r="107" spans="1:15" ht="45" x14ac:dyDescent="0.25">
      <c r="A107" s="104" t="s">
        <v>513</v>
      </c>
      <c r="B107" s="104" t="s">
        <v>514</v>
      </c>
      <c r="C107" s="104" t="s">
        <v>471</v>
      </c>
      <c r="D107" s="104" t="s">
        <v>496</v>
      </c>
      <c r="E107" s="104" t="s">
        <v>30</v>
      </c>
      <c r="F107" s="104" t="s">
        <v>31</v>
      </c>
      <c r="G107" s="104" t="s">
        <v>32</v>
      </c>
      <c r="H107" s="104" t="s">
        <v>515</v>
      </c>
      <c r="I107" s="105">
        <v>11.7866</v>
      </c>
      <c r="J107" s="105">
        <v>11.7866</v>
      </c>
      <c r="K107" s="98">
        <v>25.297999999999998</v>
      </c>
      <c r="L107" s="98">
        <v>25.297999999999998</v>
      </c>
      <c r="M107" s="99">
        <v>11.8</v>
      </c>
      <c r="N107" s="99">
        <v>11.8</v>
      </c>
      <c r="O107" s="100"/>
    </row>
    <row r="108" spans="1:15" ht="45" x14ac:dyDescent="0.25">
      <c r="A108" s="104" t="s">
        <v>513</v>
      </c>
      <c r="B108" s="104" t="s">
        <v>514</v>
      </c>
      <c r="C108" s="104" t="s">
        <v>471</v>
      </c>
      <c r="D108" s="104" t="s">
        <v>496</v>
      </c>
      <c r="E108" s="104" t="s">
        <v>30</v>
      </c>
      <c r="F108" s="104" t="s">
        <v>46</v>
      </c>
      <c r="G108" s="104" t="s">
        <v>47</v>
      </c>
      <c r="H108" s="104" t="s">
        <v>493</v>
      </c>
      <c r="I108" s="105">
        <v>8.9771999999999998</v>
      </c>
      <c r="J108" s="105">
        <v>8.9861000000000004</v>
      </c>
      <c r="K108" s="98">
        <v>20.3</v>
      </c>
      <c r="L108" s="98">
        <v>21.49</v>
      </c>
      <c r="M108" s="99">
        <v>9</v>
      </c>
      <c r="N108" s="99">
        <v>9</v>
      </c>
      <c r="O108" s="100"/>
    </row>
    <row r="109" spans="1:15" ht="45" x14ac:dyDescent="0.25">
      <c r="A109" s="104" t="s">
        <v>513</v>
      </c>
      <c r="B109" s="104" t="s">
        <v>514</v>
      </c>
      <c r="C109" s="104" t="s">
        <v>471</v>
      </c>
      <c r="D109" s="104" t="s">
        <v>496</v>
      </c>
      <c r="E109" s="104" t="s">
        <v>30</v>
      </c>
      <c r="F109" s="104" t="s">
        <v>46</v>
      </c>
      <c r="G109" s="104" t="s">
        <v>47</v>
      </c>
      <c r="H109" s="104" t="s">
        <v>515</v>
      </c>
      <c r="I109" s="105">
        <v>9.1452000000000009</v>
      </c>
      <c r="J109" s="105">
        <v>9.1452000000000009</v>
      </c>
      <c r="K109" s="98">
        <v>20.3</v>
      </c>
      <c r="L109" s="98">
        <v>20.3</v>
      </c>
      <c r="M109" s="99">
        <v>9.1</v>
      </c>
      <c r="N109" s="99">
        <v>9.1</v>
      </c>
      <c r="O109" s="100"/>
    </row>
    <row r="110" spans="1:15" ht="45" x14ac:dyDescent="0.25">
      <c r="A110" s="104" t="s">
        <v>513</v>
      </c>
      <c r="B110" s="104" t="s">
        <v>514</v>
      </c>
      <c r="C110" s="104" t="s">
        <v>471</v>
      </c>
      <c r="D110" s="104" t="s">
        <v>496</v>
      </c>
      <c r="E110" s="104" t="s">
        <v>35</v>
      </c>
      <c r="F110" s="104" t="s">
        <v>31</v>
      </c>
      <c r="G110" s="104" t="s">
        <v>32</v>
      </c>
      <c r="H110" s="104" t="s">
        <v>493</v>
      </c>
      <c r="I110" s="105">
        <v>9.6052999999999997</v>
      </c>
      <c r="J110" s="105">
        <v>9.6052999999999997</v>
      </c>
      <c r="K110" s="98">
        <v>27.93</v>
      </c>
      <c r="L110" s="98">
        <v>27.93</v>
      </c>
      <c r="M110" s="99">
        <v>9.6</v>
      </c>
      <c r="N110" s="99">
        <v>9.6</v>
      </c>
      <c r="O110" s="100"/>
    </row>
    <row r="111" spans="1:15" ht="45" x14ac:dyDescent="0.25">
      <c r="A111" s="104" t="s">
        <v>513</v>
      </c>
      <c r="B111" s="104" t="s">
        <v>514</v>
      </c>
      <c r="C111" s="104" t="s">
        <v>471</v>
      </c>
      <c r="D111" s="104" t="s">
        <v>496</v>
      </c>
      <c r="E111" s="104" t="s">
        <v>35</v>
      </c>
      <c r="F111" s="104" t="s">
        <v>46</v>
      </c>
      <c r="G111" s="104" t="s">
        <v>47</v>
      </c>
      <c r="H111" s="104" t="s">
        <v>493</v>
      </c>
      <c r="I111" s="105">
        <v>10.36</v>
      </c>
      <c r="J111" s="105">
        <v>10.36</v>
      </c>
      <c r="K111" s="98">
        <v>32.423999999999999</v>
      </c>
      <c r="L111" s="98">
        <v>32.423999999999999</v>
      </c>
      <c r="M111" s="99">
        <v>10.4</v>
      </c>
      <c r="N111" s="99">
        <v>10.4</v>
      </c>
      <c r="O111" s="100"/>
    </row>
    <row r="112" spans="1:15" ht="45" x14ac:dyDescent="0.25">
      <c r="A112" s="104" t="s">
        <v>513</v>
      </c>
      <c r="B112" s="104" t="s">
        <v>514</v>
      </c>
      <c r="C112" s="104" t="s">
        <v>471</v>
      </c>
      <c r="D112" s="104" t="s">
        <v>472</v>
      </c>
      <c r="E112" s="104" t="s">
        <v>30</v>
      </c>
      <c r="F112" s="104" t="s">
        <v>46</v>
      </c>
      <c r="G112" s="104" t="s">
        <v>47</v>
      </c>
      <c r="H112" s="104" t="s">
        <v>515</v>
      </c>
      <c r="I112" s="105">
        <v>9.5337999999999994</v>
      </c>
      <c r="J112" s="105">
        <v>9.5337999999999994</v>
      </c>
      <c r="K112" s="98">
        <v>40.880000000000003</v>
      </c>
      <c r="L112" s="98">
        <v>40.880000000000003</v>
      </c>
      <c r="M112" s="99">
        <v>9.5</v>
      </c>
      <c r="N112" s="99">
        <v>9.5</v>
      </c>
      <c r="O112" s="100"/>
    </row>
    <row r="113" spans="1:15" ht="45" x14ac:dyDescent="0.25">
      <c r="A113" s="104" t="s">
        <v>516</v>
      </c>
      <c r="B113" s="104" t="s">
        <v>517</v>
      </c>
      <c r="C113" s="104" t="s">
        <v>491</v>
      </c>
      <c r="D113" s="104" t="s">
        <v>492</v>
      </c>
      <c r="E113" s="104" t="s">
        <v>30</v>
      </c>
      <c r="F113" s="104" t="s">
        <v>36</v>
      </c>
      <c r="G113" s="104" t="s">
        <v>42</v>
      </c>
      <c r="H113" s="104" t="s">
        <v>483</v>
      </c>
      <c r="I113" s="105">
        <v>19.815899999999999</v>
      </c>
      <c r="J113" s="105">
        <v>20.693300000000001</v>
      </c>
      <c r="K113" s="98">
        <v>26.04</v>
      </c>
      <c r="L113" s="98">
        <v>27.524000000000001</v>
      </c>
      <c r="M113" s="99">
        <v>19.8</v>
      </c>
      <c r="N113" s="99">
        <v>20.7</v>
      </c>
      <c r="O113" s="100"/>
    </row>
    <row r="114" spans="1:15" ht="45" x14ac:dyDescent="0.25">
      <c r="A114" s="104" t="s">
        <v>516</v>
      </c>
      <c r="B114" s="104" t="s">
        <v>517</v>
      </c>
      <c r="C114" s="104" t="s">
        <v>491</v>
      </c>
      <c r="D114" s="104" t="s">
        <v>492</v>
      </c>
      <c r="E114" s="104" t="s">
        <v>30</v>
      </c>
      <c r="F114" s="104" t="s">
        <v>36</v>
      </c>
      <c r="G114" s="104" t="s">
        <v>37</v>
      </c>
      <c r="H114" s="104" t="s">
        <v>483</v>
      </c>
      <c r="I114" s="105">
        <v>11.304</v>
      </c>
      <c r="J114" s="105">
        <v>21.480599999999999</v>
      </c>
      <c r="K114" s="98">
        <v>54.655999999999999</v>
      </c>
      <c r="L114" s="98">
        <v>81.424000000000007</v>
      </c>
      <c r="M114" s="99">
        <v>11.3</v>
      </c>
      <c r="N114" s="99">
        <v>21.5</v>
      </c>
      <c r="O114" s="100"/>
    </row>
    <row r="115" spans="1:15" ht="45" x14ac:dyDescent="0.25">
      <c r="A115" s="104" t="s">
        <v>516</v>
      </c>
      <c r="B115" s="104" t="s">
        <v>517</v>
      </c>
      <c r="C115" s="104" t="s">
        <v>491</v>
      </c>
      <c r="D115" s="104" t="s">
        <v>492</v>
      </c>
      <c r="E115" s="104" t="s">
        <v>35</v>
      </c>
      <c r="F115" s="104" t="s">
        <v>31</v>
      </c>
      <c r="G115" s="104" t="s">
        <v>42</v>
      </c>
      <c r="H115" s="104" t="s">
        <v>483</v>
      </c>
      <c r="I115" s="105">
        <v>21.302199999999999</v>
      </c>
      <c r="J115" s="105">
        <v>21.302199999999999</v>
      </c>
      <c r="K115" s="98">
        <v>37.814</v>
      </c>
      <c r="L115" s="98">
        <v>37.814</v>
      </c>
      <c r="M115" s="99">
        <v>21.3</v>
      </c>
      <c r="N115" s="99">
        <v>21.3</v>
      </c>
      <c r="O115" s="100"/>
    </row>
    <row r="116" spans="1:15" ht="45" x14ac:dyDescent="0.25">
      <c r="A116" s="104" t="s">
        <v>516</v>
      </c>
      <c r="B116" s="104" t="s">
        <v>517</v>
      </c>
      <c r="C116" s="104" t="s">
        <v>491</v>
      </c>
      <c r="D116" s="104" t="s">
        <v>496</v>
      </c>
      <c r="E116" s="104" t="s">
        <v>30</v>
      </c>
      <c r="F116" s="104" t="s">
        <v>36</v>
      </c>
      <c r="G116" s="104" t="s">
        <v>37</v>
      </c>
      <c r="H116" s="104" t="s">
        <v>483</v>
      </c>
      <c r="I116" s="105">
        <v>9.1727000000000007</v>
      </c>
      <c r="J116" s="105">
        <v>9.1727000000000007</v>
      </c>
      <c r="K116" s="98">
        <v>64.554000000000002</v>
      </c>
      <c r="L116" s="98">
        <v>64.554000000000002</v>
      </c>
      <c r="M116" s="99">
        <v>9.1999999999999993</v>
      </c>
      <c r="N116" s="99">
        <v>9.1999999999999993</v>
      </c>
      <c r="O116" s="100"/>
    </row>
    <row r="117" spans="1:15" ht="45" x14ac:dyDescent="0.25">
      <c r="A117" s="104" t="s">
        <v>516</v>
      </c>
      <c r="B117" s="104" t="s">
        <v>517</v>
      </c>
      <c r="C117" s="104" t="s">
        <v>491</v>
      </c>
      <c r="D117" s="104" t="s">
        <v>472</v>
      </c>
      <c r="E117" s="104" t="s">
        <v>30</v>
      </c>
      <c r="F117" s="104" t="s">
        <v>36</v>
      </c>
      <c r="G117" s="104" t="s">
        <v>42</v>
      </c>
      <c r="H117" s="104" t="s">
        <v>483</v>
      </c>
      <c r="I117" s="105">
        <v>30.315000000000001</v>
      </c>
      <c r="J117" s="105">
        <v>31.807099999999998</v>
      </c>
      <c r="K117" s="98">
        <v>36.624000000000002</v>
      </c>
      <c r="L117" s="98">
        <v>36.96</v>
      </c>
      <c r="M117" s="99">
        <v>30.3</v>
      </c>
      <c r="N117" s="99">
        <v>31.8</v>
      </c>
      <c r="O117" s="100"/>
    </row>
    <row r="118" spans="1:15" ht="45" x14ac:dyDescent="0.25">
      <c r="A118" s="104" t="s">
        <v>516</v>
      </c>
      <c r="B118" s="104" t="s">
        <v>517</v>
      </c>
      <c r="C118" s="104" t="s">
        <v>491</v>
      </c>
      <c r="D118" s="104" t="s">
        <v>472</v>
      </c>
      <c r="E118" s="104" t="s">
        <v>30</v>
      </c>
      <c r="F118" s="104" t="s">
        <v>36</v>
      </c>
      <c r="G118" s="104" t="s">
        <v>37</v>
      </c>
      <c r="H118" s="104" t="s">
        <v>483</v>
      </c>
      <c r="I118" s="105">
        <v>14.151899999999999</v>
      </c>
      <c r="J118" s="105">
        <v>33.146000000000001</v>
      </c>
      <c r="K118" s="98">
        <v>63.097999999999999</v>
      </c>
      <c r="L118" s="98">
        <v>93.995999999999995</v>
      </c>
      <c r="M118" s="99">
        <v>14.2</v>
      </c>
      <c r="N118" s="99">
        <v>33.1</v>
      </c>
      <c r="O118" s="100"/>
    </row>
    <row r="119" spans="1:15" ht="45" x14ac:dyDescent="0.25">
      <c r="A119" s="104" t="s">
        <v>516</v>
      </c>
      <c r="B119" s="104" t="s">
        <v>517</v>
      </c>
      <c r="C119" s="104" t="s">
        <v>491</v>
      </c>
      <c r="D119" s="104" t="s">
        <v>472</v>
      </c>
      <c r="E119" s="104" t="s">
        <v>35</v>
      </c>
      <c r="F119" s="104" t="s">
        <v>31</v>
      </c>
      <c r="G119" s="104" t="s">
        <v>42</v>
      </c>
      <c r="H119" s="104" t="s">
        <v>483</v>
      </c>
      <c r="I119" s="105">
        <v>32.8414</v>
      </c>
      <c r="J119" s="105">
        <v>32.8414</v>
      </c>
      <c r="K119" s="98">
        <v>55.188000000000002</v>
      </c>
      <c r="L119" s="98">
        <v>55.188000000000002</v>
      </c>
      <c r="M119" s="99">
        <v>32.799999999999997</v>
      </c>
      <c r="N119" s="99">
        <v>32.799999999999997</v>
      </c>
      <c r="O119" s="100"/>
    </row>
    <row r="120" spans="1:15" ht="45" x14ac:dyDescent="0.25">
      <c r="A120" s="104" t="s">
        <v>516</v>
      </c>
      <c r="B120" s="104" t="s">
        <v>517</v>
      </c>
      <c r="C120" s="104" t="s">
        <v>494</v>
      </c>
      <c r="D120" s="104" t="s">
        <v>496</v>
      </c>
      <c r="E120" s="104" t="s">
        <v>30</v>
      </c>
      <c r="F120" s="104" t="s">
        <v>36</v>
      </c>
      <c r="G120" s="104" t="s">
        <v>37</v>
      </c>
      <c r="H120" s="104" t="s">
        <v>483</v>
      </c>
      <c r="I120" s="105">
        <v>16.635300000000001</v>
      </c>
      <c r="J120" s="105">
        <v>16.635300000000001</v>
      </c>
      <c r="K120" s="98">
        <v>52.094000000000001</v>
      </c>
      <c r="L120" s="98">
        <v>52.094000000000001</v>
      </c>
      <c r="M120" s="99">
        <v>16.600000000000001</v>
      </c>
      <c r="N120" s="99">
        <v>16.600000000000001</v>
      </c>
      <c r="O120" s="100"/>
    </row>
    <row r="121" spans="1:15" ht="45" x14ac:dyDescent="0.25">
      <c r="A121" s="104" t="s">
        <v>516</v>
      </c>
      <c r="B121" s="104" t="s">
        <v>517</v>
      </c>
      <c r="C121" s="104" t="s">
        <v>471</v>
      </c>
      <c r="D121" s="104" t="s">
        <v>492</v>
      </c>
      <c r="E121" s="104" t="s">
        <v>30</v>
      </c>
      <c r="F121" s="104" t="s">
        <v>36</v>
      </c>
      <c r="G121" s="104" t="s">
        <v>37</v>
      </c>
      <c r="H121" s="104" t="s">
        <v>483</v>
      </c>
      <c r="I121" s="105">
        <v>6.5932000000000004</v>
      </c>
      <c r="J121" s="105">
        <v>6.5932000000000004</v>
      </c>
      <c r="K121" s="98">
        <v>79.66</v>
      </c>
      <c r="L121" s="98">
        <v>79.66</v>
      </c>
      <c r="M121" s="99">
        <v>6.6</v>
      </c>
      <c r="N121" s="99">
        <v>6.6</v>
      </c>
      <c r="O121" s="100"/>
    </row>
    <row r="122" spans="1:15" ht="30" x14ac:dyDescent="0.25">
      <c r="A122" s="104" t="s">
        <v>518</v>
      </c>
      <c r="B122" s="104" t="s">
        <v>519</v>
      </c>
      <c r="C122" s="104" t="s">
        <v>491</v>
      </c>
      <c r="D122" s="104" t="s">
        <v>492</v>
      </c>
      <c r="E122" s="104" t="s">
        <v>30</v>
      </c>
      <c r="F122" s="104" t="s">
        <v>31</v>
      </c>
      <c r="G122" s="104" t="s">
        <v>32</v>
      </c>
      <c r="H122" s="104" t="s">
        <v>493</v>
      </c>
      <c r="I122" s="105">
        <v>17.14</v>
      </c>
      <c r="J122" s="105">
        <v>17.14</v>
      </c>
      <c r="K122" s="98">
        <v>28.294</v>
      </c>
      <c r="L122" s="98">
        <v>28.294</v>
      </c>
      <c r="M122" s="99">
        <v>17.100000000000001</v>
      </c>
      <c r="N122" s="99">
        <v>17.100000000000001</v>
      </c>
      <c r="O122" s="100"/>
    </row>
    <row r="123" spans="1:15" ht="30" x14ac:dyDescent="0.25">
      <c r="A123" s="104" t="s">
        <v>518</v>
      </c>
      <c r="B123" s="104" t="s">
        <v>519</v>
      </c>
      <c r="C123" s="104" t="s">
        <v>491</v>
      </c>
      <c r="D123" s="104" t="s">
        <v>492</v>
      </c>
      <c r="E123" s="104" t="s">
        <v>30</v>
      </c>
      <c r="F123" s="104" t="s">
        <v>46</v>
      </c>
      <c r="G123" s="104" t="s">
        <v>47</v>
      </c>
      <c r="H123" s="104" t="s">
        <v>493</v>
      </c>
      <c r="I123" s="105">
        <v>13.5611</v>
      </c>
      <c r="J123" s="105">
        <v>13.5611</v>
      </c>
      <c r="K123" s="98">
        <v>20.454000000000001</v>
      </c>
      <c r="L123" s="98">
        <v>20.454000000000001</v>
      </c>
      <c r="M123" s="99">
        <v>13.6</v>
      </c>
      <c r="N123" s="99">
        <v>13.6</v>
      </c>
      <c r="O123" s="100"/>
    </row>
    <row r="124" spans="1:15" ht="45" x14ac:dyDescent="0.25">
      <c r="A124" s="104" t="s">
        <v>518</v>
      </c>
      <c r="B124" s="104" t="s">
        <v>519</v>
      </c>
      <c r="C124" s="104" t="s">
        <v>494</v>
      </c>
      <c r="D124" s="104" t="s">
        <v>496</v>
      </c>
      <c r="E124" s="104" t="s">
        <v>30</v>
      </c>
      <c r="F124" s="104" t="s">
        <v>36</v>
      </c>
      <c r="G124" s="104" t="s">
        <v>37</v>
      </c>
      <c r="H124" s="104" t="s">
        <v>493</v>
      </c>
      <c r="I124" s="105">
        <v>16.8383</v>
      </c>
      <c r="J124" s="105">
        <v>21.421299999999999</v>
      </c>
      <c r="K124" s="98">
        <v>50.12</v>
      </c>
      <c r="L124" s="98">
        <v>54.53</v>
      </c>
      <c r="M124" s="99">
        <v>16.8</v>
      </c>
      <c r="N124" s="99">
        <v>21.4</v>
      </c>
      <c r="O124" s="100"/>
    </row>
    <row r="125" spans="1:15" ht="45" x14ac:dyDescent="0.25">
      <c r="A125" s="104" t="s">
        <v>518</v>
      </c>
      <c r="B125" s="104" t="s">
        <v>519</v>
      </c>
      <c r="C125" s="104" t="s">
        <v>494</v>
      </c>
      <c r="D125" s="104" t="s">
        <v>496</v>
      </c>
      <c r="E125" s="104" t="s">
        <v>30</v>
      </c>
      <c r="F125" s="104" t="s">
        <v>31</v>
      </c>
      <c r="G125" s="104" t="s">
        <v>32</v>
      </c>
      <c r="H125" s="104" t="s">
        <v>493</v>
      </c>
      <c r="I125" s="105">
        <v>16.9983</v>
      </c>
      <c r="J125" s="105">
        <v>16.9983</v>
      </c>
      <c r="K125" s="98">
        <v>28.097999999999999</v>
      </c>
      <c r="L125" s="98">
        <v>28.097999999999999</v>
      </c>
      <c r="M125" s="99">
        <v>17</v>
      </c>
      <c r="N125" s="99">
        <v>17</v>
      </c>
      <c r="O125" s="100"/>
    </row>
    <row r="126" spans="1:15" ht="45" x14ac:dyDescent="0.25">
      <c r="A126" s="104" t="s">
        <v>518</v>
      </c>
      <c r="B126" s="104" t="s">
        <v>519</v>
      </c>
      <c r="C126" s="104" t="s">
        <v>471</v>
      </c>
      <c r="D126" s="104" t="s">
        <v>495</v>
      </c>
      <c r="E126" s="104" t="s">
        <v>30</v>
      </c>
      <c r="F126" s="104" t="s">
        <v>36</v>
      </c>
      <c r="G126" s="104" t="s">
        <v>32</v>
      </c>
      <c r="H126" s="104" t="s">
        <v>493</v>
      </c>
      <c r="I126" s="105">
        <v>16.186800000000002</v>
      </c>
      <c r="J126" s="105">
        <v>16.186800000000002</v>
      </c>
      <c r="K126" s="98">
        <v>23.114000000000001</v>
      </c>
      <c r="L126" s="98">
        <v>23.114000000000001</v>
      </c>
      <c r="M126" s="99">
        <v>16.2</v>
      </c>
      <c r="N126" s="99">
        <v>16.2</v>
      </c>
      <c r="O126" s="100"/>
    </row>
    <row r="127" spans="1:15" ht="45" x14ac:dyDescent="0.25">
      <c r="A127" s="104" t="s">
        <v>518</v>
      </c>
      <c r="B127" s="104" t="s">
        <v>519</v>
      </c>
      <c r="C127" s="104" t="s">
        <v>471</v>
      </c>
      <c r="D127" s="104" t="s">
        <v>495</v>
      </c>
      <c r="E127" s="104" t="s">
        <v>30</v>
      </c>
      <c r="F127" s="104" t="s">
        <v>31</v>
      </c>
      <c r="G127" s="104" t="s">
        <v>32</v>
      </c>
      <c r="H127" s="104" t="s">
        <v>493</v>
      </c>
      <c r="I127" s="105">
        <v>11.7849</v>
      </c>
      <c r="J127" s="105">
        <v>11.7849</v>
      </c>
      <c r="K127" s="98">
        <v>19.25</v>
      </c>
      <c r="L127" s="98">
        <v>19.25</v>
      </c>
      <c r="M127" s="99">
        <v>11.8</v>
      </c>
      <c r="N127" s="99">
        <v>11.8</v>
      </c>
      <c r="O127" s="100"/>
    </row>
    <row r="128" spans="1:15" ht="45" x14ac:dyDescent="0.25">
      <c r="A128" s="104" t="s">
        <v>518</v>
      </c>
      <c r="B128" s="104" t="s">
        <v>519</v>
      </c>
      <c r="C128" s="104" t="s">
        <v>471</v>
      </c>
      <c r="D128" s="104" t="s">
        <v>496</v>
      </c>
      <c r="E128" s="104" t="s">
        <v>30</v>
      </c>
      <c r="F128" s="104" t="s">
        <v>36</v>
      </c>
      <c r="G128" s="104" t="s">
        <v>37</v>
      </c>
      <c r="H128" s="104" t="s">
        <v>493</v>
      </c>
      <c r="I128" s="105">
        <v>16.296700000000001</v>
      </c>
      <c r="J128" s="105">
        <v>20.476500000000001</v>
      </c>
      <c r="K128" s="98">
        <v>57.106000000000002</v>
      </c>
      <c r="L128" s="98">
        <v>62.328000000000003</v>
      </c>
      <c r="M128" s="99">
        <v>16.3</v>
      </c>
      <c r="N128" s="99">
        <v>20.5</v>
      </c>
      <c r="O128" s="100"/>
    </row>
    <row r="129" spans="1:15" ht="45" x14ac:dyDescent="0.25">
      <c r="A129" s="104" t="s">
        <v>518</v>
      </c>
      <c r="B129" s="104" t="s">
        <v>519</v>
      </c>
      <c r="C129" s="104" t="s">
        <v>471</v>
      </c>
      <c r="D129" s="104" t="s">
        <v>496</v>
      </c>
      <c r="E129" s="104" t="s">
        <v>30</v>
      </c>
      <c r="F129" s="104" t="s">
        <v>36</v>
      </c>
      <c r="G129" s="104" t="s">
        <v>32</v>
      </c>
      <c r="H129" s="104" t="s">
        <v>493</v>
      </c>
      <c r="I129" s="105">
        <v>17.895399999999999</v>
      </c>
      <c r="J129" s="105">
        <v>17.895399999999999</v>
      </c>
      <c r="K129" s="98">
        <v>24.108000000000001</v>
      </c>
      <c r="L129" s="98">
        <v>24.108000000000001</v>
      </c>
      <c r="M129" s="99">
        <v>17.899999999999999</v>
      </c>
      <c r="N129" s="99">
        <v>17.899999999999999</v>
      </c>
      <c r="O129" s="100"/>
    </row>
    <row r="130" spans="1:15" ht="45" x14ac:dyDescent="0.25">
      <c r="A130" s="104" t="s">
        <v>518</v>
      </c>
      <c r="B130" s="104" t="s">
        <v>519</v>
      </c>
      <c r="C130" s="104" t="s">
        <v>471</v>
      </c>
      <c r="D130" s="104" t="s">
        <v>496</v>
      </c>
      <c r="E130" s="104" t="s">
        <v>30</v>
      </c>
      <c r="F130" s="104" t="s">
        <v>31</v>
      </c>
      <c r="G130" s="104" t="s">
        <v>32</v>
      </c>
      <c r="H130" s="104" t="s">
        <v>493</v>
      </c>
      <c r="I130" s="105">
        <v>11.7927</v>
      </c>
      <c r="J130" s="105">
        <v>13.046200000000001</v>
      </c>
      <c r="K130" s="98">
        <v>26.123999999999999</v>
      </c>
      <c r="L130" s="98">
        <v>28.251999999999999</v>
      </c>
      <c r="M130" s="99">
        <v>11.8</v>
      </c>
      <c r="N130" s="99">
        <v>13</v>
      </c>
      <c r="O130" s="100"/>
    </row>
    <row r="131" spans="1:15" ht="45" x14ac:dyDescent="0.25">
      <c r="A131" s="104" t="s">
        <v>518</v>
      </c>
      <c r="B131" s="104" t="s">
        <v>519</v>
      </c>
      <c r="C131" s="104" t="s">
        <v>471</v>
      </c>
      <c r="D131" s="104" t="s">
        <v>496</v>
      </c>
      <c r="E131" s="104" t="s">
        <v>30</v>
      </c>
      <c r="F131" s="104" t="s">
        <v>46</v>
      </c>
      <c r="G131" s="104" t="s">
        <v>47</v>
      </c>
      <c r="H131" s="104" t="s">
        <v>493</v>
      </c>
      <c r="I131" s="105">
        <v>10.8583</v>
      </c>
      <c r="J131" s="105">
        <v>10.8583</v>
      </c>
      <c r="K131" s="98">
        <v>21.49</v>
      </c>
      <c r="L131" s="98">
        <v>21.49</v>
      </c>
      <c r="M131" s="99">
        <v>10.9</v>
      </c>
      <c r="N131" s="99">
        <v>10.9</v>
      </c>
      <c r="O131" s="100"/>
    </row>
    <row r="132" spans="1:15" ht="105" x14ac:dyDescent="0.25">
      <c r="A132" s="104" t="s">
        <v>520</v>
      </c>
      <c r="B132" s="104" t="s">
        <v>521</v>
      </c>
      <c r="C132" s="104" t="s">
        <v>491</v>
      </c>
      <c r="D132" s="104" t="s">
        <v>492</v>
      </c>
      <c r="E132" s="104" t="s">
        <v>30</v>
      </c>
      <c r="F132" s="104" t="s">
        <v>36</v>
      </c>
      <c r="G132" s="104" t="s">
        <v>37</v>
      </c>
      <c r="H132" s="104" t="s">
        <v>522</v>
      </c>
      <c r="I132" s="105">
        <v>23.1478</v>
      </c>
      <c r="J132" s="105">
        <v>25.61</v>
      </c>
      <c r="K132" s="98">
        <v>42.84</v>
      </c>
      <c r="L132" s="98">
        <v>52.29</v>
      </c>
      <c r="M132" s="99">
        <v>23.1</v>
      </c>
      <c r="N132" s="99">
        <v>25.6</v>
      </c>
      <c r="O132" s="100"/>
    </row>
    <row r="133" spans="1:15" ht="105" x14ac:dyDescent="0.25">
      <c r="A133" s="104" t="s">
        <v>520</v>
      </c>
      <c r="B133" s="104" t="s">
        <v>521</v>
      </c>
      <c r="C133" s="104" t="s">
        <v>491</v>
      </c>
      <c r="D133" s="104" t="s">
        <v>492</v>
      </c>
      <c r="E133" s="104" t="s">
        <v>30</v>
      </c>
      <c r="F133" s="104" t="s">
        <v>36</v>
      </c>
      <c r="G133" s="104" t="s">
        <v>37</v>
      </c>
      <c r="H133" s="104" t="s">
        <v>493</v>
      </c>
      <c r="I133" s="105">
        <v>20.392199999999999</v>
      </c>
      <c r="J133" s="105">
        <v>25.761399999999998</v>
      </c>
      <c r="K133" s="98">
        <v>42.84</v>
      </c>
      <c r="L133" s="98">
        <v>62.804000000000002</v>
      </c>
      <c r="M133" s="99">
        <v>20.399999999999999</v>
      </c>
      <c r="N133" s="99">
        <v>25.8</v>
      </c>
      <c r="O133" s="100"/>
    </row>
    <row r="134" spans="1:15" ht="105" x14ac:dyDescent="0.25">
      <c r="A134" s="104" t="s">
        <v>520</v>
      </c>
      <c r="B134" s="104" t="s">
        <v>521</v>
      </c>
      <c r="C134" s="104" t="s">
        <v>491</v>
      </c>
      <c r="D134" s="104" t="s">
        <v>492</v>
      </c>
      <c r="E134" s="104" t="s">
        <v>30</v>
      </c>
      <c r="F134" s="104" t="s">
        <v>31</v>
      </c>
      <c r="G134" s="104" t="s">
        <v>32</v>
      </c>
      <c r="H134" s="104" t="s">
        <v>493</v>
      </c>
      <c r="I134" s="105">
        <v>24.295999999999999</v>
      </c>
      <c r="J134" s="105">
        <v>28.4343</v>
      </c>
      <c r="K134" s="98">
        <v>29.988</v>
      </c>
      <c r="L134" s="98">
        <v>41.09</v>
      </c>
      <c r="M134" s="99">
        <v>24.3</v>
      </c>
      <c r="N134" s="99">
        <v>28.4</v>
      </c>
      <c r="O134" s="100"/>
    </row>
    <row r="135" spans="1:15" ht="105" x14ac:dyDescent="0.25">
      <c r="A135" s="104" t="s">
        <v>520</v>
      </c>
      <c r="B135" s="104" t="s">
        <v>521</v>
      </c>
      <c r="C135" s="104" t="s">
        <v>491</v>
      </c>
      <c r="D135" s="104" t="s">
        <v>496</v>
      </c>
      <c r="E135" s="104" t="s">
        <v>30</v>
      </c>
      <c r="F135" s="104" t="s">
        <v>36</v>
      </c>
      <c r="G135" s="104" t="s">
        <v>37</v>
      </c>
      <c r="H135" s="104" t="s">
        <v>523</v>
      </c>
      <c r="I135" s="105">
        <v>23.1997</v>
      </c>
      <c r="J135" s="105">
        <v>23.1997</v>
      </c>
      <c r="K135" s="98">
        <v>64.554000000000002</v>
      </c>
      <c r="L135" s="98">
        <v>64.554000000000002</v>
      </c>
      <c r="M135" s="99">
        <v>23.2</v>
      </c>
      <c r="N135" s="99">
        <v>23.2</v>
      </c>
      <c r="O135" s="100"/>
    </row>
    <row r="136" spans="1:15" ht="105" x14ac:dyDescent="0.25">
      <c r="A136" s="104" t="s">
        <v>520</v>
      </c>
      <c r="B136" s="104" t="s">
        <v>521</v>
      </c>
      <c r="C136" s="104" t="s">
        <v>494</v>
      </c>
      <c r="D136" s="104" t="s">
        <v>496</v>
      </c>
      <c r="E136" s="104" t="s">
        <v>30</v>
      </c>
      <c r="F136" s="104" t="s">
        <v>36</v>
      </c>
      <c r="G136" s="104" t="s">
        <v>37</v>
      </c>
      <c r="H136" s="104" t="s">
        <v>522</v>
      </c>
      <c r="I136" s="105">
        <v>19.633900000000001</v>
      </c>
      <c r="J136" s="105">
        <v>21.6569</v>
      </c>
      <c r="K136" s="98">
        <v>42.741999999999997</v>
      </c>
      <c r="L136" s="98">
        <v>52.177999999999997</v>
      </c>
      <c r="M136" s="99">
        <v>19.600000000000001</v>
      </c>
      <c r="N136" s="99">
        <v>21.7</v>
      </c>
      <c r="O136" s="100"/>
    </row>
    <row r="137" spans="1:15" ht="105" x14ac:dyDescent="0.25">
      <c r="A137" s="104" t="s">
        <v>520</v>
      </c>
      <c r="B137" s="104" t="s">
        <v>521</v>
      </c>
      <c r="C137" s="104" t="s">
        <v>494</v>
      </c>
      <c r="D137" s="104" t="s">
        <v>496</v>
      </c>
      <c r="E137" s="104" t="s">
        <v>30</v>
      </c>
      <c r="F137" s="104" t="s">
        <v>36</v>
      </c>
      <c r="G137" s="104" t="s">
        <v>37</v>
      </c>
      <c r="H137" s="104" t="s">
        <v>493</v>
      </c>
      <c r="I137" s="105">
        <v>17.581099999999999</v>
      </c>
      <c r="J137" s="105">
        <v>22.147099999999998</v>
      </c>
      <c r="K137" s="98">
        <v>42.741999999999997</v>
      </c>
      <c r="L137" s="98">
        <v>62.692</v>
      </c>
      <c r="M137" s="99">
        <v>17.600000000000001</v>
      </c>
      <c r="N137" s="99">
        <v>22.1</v>
      </c>
      <c r="O137" s="100"/>
    </row>
    <row r="138" spans="1:15" ht="105" x14ac:dyDescent="0.25">
      <c r="A138" s="104" t="s">
        <v>520</v>
      </c>
      <c r="B138" s="104" t="s">
        <v>521</v>
      </c>
      <c r="C138" s="104" t="s">
        <v>471</v>
      </c>
      <c r="D138" s="104" t="s">
        <v>495</v>
      </c>
      <c r="E138" s="104" t="s">
        <v>30</v>
      </c>
      <c r="F138" s="104" t="s">
        <v>36</v>
      </c>
      <c r="G138" s="104" t="s">
        <v>37</v>
      </c>
      <c r="H138" s="104" t="s">
        <v>523</v>
      </c>
      <c r="I138" s="105">
        <v>13.1464</v>
      </c>
      <c r="J138" s="105">
        <v>13.1464</v>
      </c>
      <c r="K138" s="98">
        <v>62.747999999999998</v>
      </c>
      <c r="L138" s="98">
        <v>62.747999999999998</v>
      </c>
      <c r="M138" s="99">
        <v>13.1</v>
      </c>
      <c r="N138" s="99">
        <v>13.1</v>
      </c>
      <c r="O138" s="100"/>
    </row>
    <row r="139" spans="1:15" ht="105" x14ac:dyDescent="0.25">
      <c r="A139" s="104" t="s">
        <v>520</v>
      </c>
      <c r="B139" s="104" t="s">
        <v>521</v>
      </c>
      <c r="C139" s="104" t="s">
        <v>471</v>
      </c>
      <c r="D139" s="104" t="s">
        <v>496</v>
      </c>
      <c r="E139" s="104" t="s">
        <v>30</v>
      </c>
      <c r="F139" s="104" t="s">
        <v>36</v>
      </c>
      <c r="G139" s="104" t="s">
        <v>37</v>
      </c>
      <c r="H139" s="104" t="s">
        <v>522</v>
      </c>
      <c r="I139" s="105">
        <v>18.731100000000001</v>
      </c>
      <c r="J139" s="105">
        <v>20.641200000000001</v>
      </c>
      <c r="K139" s="98">
        <v>49.741999999999997</v>
      </c>
      <c r="L139" s="98">
        <v>61.305999999999997</v>
      </c>
      <c r="M139" s="99">
        <v>18.7</v>
      </c>
      <c r="N139" s="99">
        <v>20.6</v>
      </c>
      <c r="O139" s="100"/>
    </row>
    <row r="140" spans="1:15" ht="105" x14ac:dyDescent="0.25">
      <c r="A140" s="104" t="s">
        <v>520</v>
      </c>
      <c r="B140" s="104" t="s">
        <v>521</v>
      </c>
      <c r="C140" s="104" t="s">
        <v>471</v>
      </c>
      <c r="D140" s="104" t="s">
        <v>496</v>
      </c>
      <c r="E140" s="104" t="s">
        <v>30</v>
      </c>
      <c r="F140" s="104" t="s">
        <v>36</v>
      </c>
      <c r="G140" s="104" t="s">
        <v>37</v>
      </c>
      <c r="H140" s="104" t="s">
        <v>493</v>
      </c>
      <c r="I140" s="105">
        <v>16.858899999999998</v>
      </c>
      <c r="J140" s="105">
        <v>21.218599999999999</v>
      </c>
      <c r="K140" s="98">
        <v>49.741999999999997</v>
      </c>
      <c r="L140" s="98">
        <v>74.55</v>
      </c>
      <c r="M140" s="99">
        <v>16.899999999999999</v>
      </c>
      <c r="N140" s="99">
        <v>21.2</v>
      </c>
      <c r="O140" s="100"/>
    </row>
    <row r="141" spans="1:15" ht="105" x14ac:dyDescent="0.25">
      <c r="A141" s="104" t="s">
        <v>524</v>
      </c>
      <c r="B141" s="104" t="s">
        <v>521</v>
      </c>
      <c r="C141" s="104" t="s">
        <v>491</v>
      </c>
      <c r="D141" s="104" t="s">
        <v>492</v>
      </c>
      <c r="E141" s="104" t="s">
        <v>30</v>
      </c>
      <c r="F141" s="104" t="s">
        <v>36</v>
      </c>
      <c r="G141" s="104" t="s">
        <v>42</v>
      </c>
      <c r="H141" s="104" t="s">
        <v>483</v>
      </c>
      <c r="I141" s="105">
        <v>28.512899999999998</v>
      </c>
      <c r="J141" s="105">
        <v>29.1008</v>
      </c>
      <c r="K141" s="98">
        <v>22.204000000000001</v>
      </c>
      <c r="L141" s="98">
        <v>27.524000000000001</v>
      </c>
      <c r="M141" s="99">
        <v>22.2</v>
      </c>
      <c r="N141" s="99">
        <v>27.5</v>
      </c>
      <c r="O141" s="100"/>
    </row>
    <row r="142" spans="1:15" ht="105" x14ac:dyDescent="0.25">
      <c r="A142" s="104" t="s">
        <v>524</v>
      </c>
      <c r="B142" s="104" t="s">
        <v>521</v>
      </c>
      <c r="C142" s="104" t="s">
        <v>491</v>
      </c>
      <c r="D142" s="104" t="s">
        <v>492</v>
      </c>
      <c r="E142" s="104" t="s">
        <v>30</v>
      </c>
      <c r="F142" s="104" t="s">
        <v>36</v>
      </c>
      <c r="G142" s="104" t="s">
        <v>37</v>
      </c>
      <c r="H142" s="104" t="s">
        <v>483</v>
      </c>
      <c r="I142" s="105">
        <v>26.167200000000001</v>
      </c>
      <c r="J142" s="105">
        <v>29.661000000000001</v>
      </c>
      <c r="K142" s="98">
        <v>49.448</v>
      </c>
      <c r="L142" s="98">
        <v>63.433999999999997</v>
      </c>
      <c r="M142" s="99">
        <v>26.2</v>
      </c>
      <c r="N142" s="99">
        <v>29.7</v>
      </c>
      <c r="O142" s="100"/>
    </row>
    <row r="143" spans="1:15" ht="105" x14ac:dyDescent="0.25">
      <c r="A143" s="104" t="s">
        <v>524</v>
      </c>
      <c r="B143" s="104" t="s">
        <v>521</v>
      </c>
      <c r="C143" s="104" t="s">
        <v>491</v>
      </c>
      <c r="D143" s="104" t="s">
        <v>496</v>
      </c>
      <c r="E143" s="104" t="s">
        <v>30</v>
      </c>
      <c r="F143" s="104" t="s">
        <v>36</v>
      </c>
      <c r="G143" s="104" t="s">
        <v>42</v>
      </c>
      <c r="H143" s="104" t="s">
        <v>483</v>
      </c>
      <c r="I143" s="105">
        <v>22.322399999999998</v>
      </c>
      <c r="J143" s="105">
        <v>22.771699999999999</v>
      </c>
      <c r="K143" s="98">
        <v>23.071999999999999</v>
      </c>
      <c r="L143" s="98">
        <v>28.518000000000001</v>
      </c>
      <c r="M143" s="99">
        <v>22.3</v>
      </c>
      <c r="N143" s="99">
        <v>22.8</v>
      </c>
      <c r="O143" s="100"/>
    </row>
    <row r="144" spans="1:15" ht="105" x14ac:dyDescent="0.25">
      <c r="A144" s="104" t="s">
        <v>524</v>
      </c>
      <c r="B144" s="104" t="s">
        <v>521</v>
      </c>
      <c r="C144" s="104" t="s">
        <v>491</v>
      </c>
      <c r="D144" s="104" t="s">
        <v>496</v>
      </c>
      <c r="E144" s="104" t="s">
        <v>30</v>
      </c>
      <c r="F144" s="104" t="s">
        <v>36</v>
      </c>
      <c r="G144" s="104" t="s">
        <v>37</v>
      </c>
      <c r="H144" s="104" t="s">
        <v>483</v>
      </c>
      <c r="I144" s="105">
        <v>21.883800000000001</v>
      </c>
      <c r="J144" s="105">
        <v>23.1997</v>
      </c>
      <c r="K144" s="98">
        <v>50.176000000000002</v>
      </c>
      <c r="L144" s="98">
        <v>64.554000000000002</v>
      </c>
      <c r="M144" s="99">
        <v>21.9</v>
      </c>
      <c r="N144" s="99">
        <v>23.2</v>
      </c>
      <c r="O144" s="100"/>
    </row>
    <row r="145" spans="1:15" ht="105" x14ac:dyDescent="0.25">
      <c r="A145" s="104" t="s">
        <v>524</v>
      </c>
      <c r="B145" s="104" t="s">
        <v>521</v>
      </c>
      <c r="C145" s="104" t="s">
        <v>494</v>
      </c>
      <c r="D145" s="104" t="s">
        <v>495</v>
      </c>
      <c r="E145" s="104" t="s">
        <v>30</v>
      </c>
      <c r="F145" s="104" t="s">
        <v>36</v>
      </c>
      <c r="G145" s="104" t="s">
        <v>37</v>
      </c>
      <c r="H145" s="104" t="s">
        <v>483</v>
      </c>
      <c r="I145" s="105">
        <v>13.1219</v>
      </c>
      <c r="J145" s="105">
        <v>13.945499999999999</v>
      </c>
      <c r="K145" s="98">
        <v>48.103999999999999</v>
      </c>
      <c r="L145" s="98">
        <v>62.468000000000004</v>
      </c>
      <c r="M145" s="99">
        <v>13.1</v>
      </c>
      <c r="N145" s="99">
        <v>13.9</v>
      </c>
      <c r="O145" s="100"/>
    </row>
    <row r="146" spans="1:15" ht="105" x14ac:dyDescent="0.25">
      <c r="A146" s="104" t="s">
        <v>524</v>
      </c>
      <c r="B146" s="104" t="s">
        <v>521</v>
      </c>
      <c r="C146" s="104" t="s">
        <v>494</v>
      </c>
      <c r="D146" s="104" t="s">
        <v>496</v>
      </c>
      <c r="E146" s="104" t="s">
        <v>30</v>
      </c>
      <c r="F146" s="104" t="s">
        <v>36</v>
      </c>
      <c r="G146" s="104" t="s">
        <v>42</v>
      </c>
      <c r="H146" s="104" t="s">
        <v>483</v>
      </c>
      <c r="I146" s="105">
        <v>17.822600000000001</v>
      </c>
      <c r="J146" s="105">
        <v>18.2605</v>
      </c>
      <c r="K146" s="98">
        <v>19.641999999999999</v>
      </c>
      <c r="L146" s="98">
        <v>24.962</v>
      </c>
      <c r="M146" s="99">
        <v>17.8</v>
      </c>
      <c r="N146" s="99">
        <v>18.3</v>
      </c>
      <c r="O146" s="100"/>
    </row>
    <row r="147" spans="1:15" ht="105" x14ac:dyDescent="0.25">
      <c r="A147" s="104" t="s">
        <v>524</v>
      </c>
      <c r="B147" s="104" t="s">
        <v>521</v>
      </c>
      <c r="C147" s="104" t="s">
        <v>494</v>
      </c>
      <c r="D147" s="104" t="s">
        <v>496</v>
      </c>
      <c r="E147" s="104" t="s">
        <v>30</v>
      </c>
      <c r="F147" s="104" t="s">
        <v>36</v>
      </c>
      <c r="G147" s="104" t="s">
        <v>37</v>
      </c>
      <c r="H147" s="104" t="s">
        <v>483</v>
      </c>
      <c r="I147" s="105">
        <v>17.3949</v>
      </c>
      <c r="J147" s="105">
        <v>21.135899999999999</v>
      </c>
      <c r="K147" s="98">
        <v>46.886000000000003</v>
      </c>
      <c r="L147" s="98">
        <v>60.872</v>
      </c>
      <c r="M147" s="99">
        <v>17.399999999999999</v>
      </c>
      <c r="N147" s="99">
        <v>21.1</v>
      </c>
      <c r="O147" s="100"/>
    </row>
    <row r="148" spans="1:15" ht="105" x14ac:dyDescent="0.25">
      <c r="A148" s="104" t="s">
        <v>524</v>
      </c>
      <c r="B148" s="104" t="s">
        <v>521</v>
      </c>
      <c r="C148" s="104" t="s">
        <v>471</v>
      </c>
      <c r="D148" s="104" t="s">
        <v>495</v>
      </c>
      <c r="E148" s="104" t="s">
        <v>30</v>
      </c>
      <c r="F148" s="104" t="s">
        <v>36</v>
      </c>
      <c r="G148" s="104" t="s">
        <v>37</v>
      </c>
      <c r="H148" s="104" t="s">
        <v>483</v>
      </c>
      <c r="I148" s="105">
        <v>11.459199999999999</v>
      </c>
      <c r="J148" s="105">
        <v>13.1464</v>
      </c>
      <c r="K148" s="98">
        <v>48.384</v>
      </c>
      <c r="L148" s="98">
        <v>62.747999999999998</v>
      </c>
      <c r="M148" s="99">
        <v>11.5</v>
      </c>
      <c r="N148" s="99">
        <v>13.1</v>
      </c>
      <c r="O148" s="100"/>
    </row>
    <row r="149" spans="1:15" ht="105" x14ac:dyDescent="0.25">
      <c r="A149" s="104" t="s">
        <v>524</v>
      </c>
      <c r="B149" s="104" t="s">
        <v>521</v>
      </c>
      <c r="C149" s="104" t="s">
        <v>471</v>
      </c>
      <c r="D149" s="104" t="s">
        <v>496</v>
      </c>
      <c r="E149" s="104" t="s">
        <v>30</v>
      </c>
      <c r="F149" s="104" t="s">
        <v>36</v>
      </c>
      <c r="G149" s="104" t="s">
        <v>37</v>
      </c>
      <c r="H149" s="104" t="s">
        <v>483</v>
      </c>
      <c r="I149" s="105">
        <v>15.668900000000001</v>
      </c>
      <c r="J149" s="105">
        <v>20.284199999999998</v>
      </c>
      <c r="K149" s="98">
        <v>54.347999999999999</v>
      </c>
      <c r="L149" s="98">
        <v>70.447999999999993</v>
      </c>
      <c r="M149" s="99">
        <v>15.7</v>
      </c>
      <c r="N149" s="99">
        <v>20.3</v>
      </c>
      <c r="O149" s="100"/>
    </row>
    <row r="150" spans="1:15" ht="105" x14ac:dyDescent="0.25">
      <c r="A150" s="104" t="s">
        <v>525</v>
      </c>
      <c r="B150" s="104" t="s">
        <v>521</v>
      </c>
      <c r="C150" s="104" t="s">
        <v>491</v>
      </c>
      <c r="D150" s="104" t="s">
        <v>492</v>
      </c>
      <c r="E150" s="104" t="s">
        <v>30</v>
      </c>
      <c r="F150" s="104" t="s">
        <v>36</v>
      </c>
      <c r="G150" s="104" t="s">
        <v>42</v>
      </c>
      <c r="H150" s="104" t="s">
        <v>493</v>
      </c>
      <c r="I150" s="105">
        <v>28.28</v>
      </c>
      <c r="J150" s="105">
        <v>35.405200000000001</v>
      </c>
      <c r="K150" s="98">
        <v>28.49</v>
      </c>
      <c r="L150" s="98">
        <v>62.887999999999998</v>
      </c>
      <c r="M150" s="99">
        <v>28.3</v>
      </c>
      <c r="N150" s="99">
        <v>35.4</v>
      </c>
      <c r="O150" s="100"/>
    </row>
    <row r="151" spans="1:15" ht="105" x14ac:dyDescent="0.25">
      <c r="A151" s="104" t="s">
        <v>525</v>
      </c>
      <c r="B151" s="104" t="s">
        <v>521</v>
      </c>
      <c r="C151" s="104" t="s">
        <v>491</v>
      </c>
      <c r="D151" s="104" t="s">
        <v>492</v>
      </c>
      <c r="E151" s="104" t="s">
        <v>30</v>
      </c>
      <c r="F151" s="104" t="s">
        <v>31</v>
      </c>
      <c r="G151" s="104" t="s">
        <v>32</v>
      </c>
      <c r="H151" s="104" t="s">
        <v>493</v>
      </c>
      <c r="I151" s="105">
        <v>22.7012</v>
      </c>
      <c r="J151" s="105">
        <v>25.767800000000001</v>
      </c>
      <c r="K151" s="98">
        <v>24.626000000000001</v>
      </c>
      <c r="L151" s="98">
        <v>29.021999999999998</v>
      </c>
      <c r="M151" s="99">
        <v>22.7</v>
      </c>
      <c r="N151" s="99">
        <v>24.6</v>
      </c>
      <c r="O151" s="100"/>
    </row>
    <row r="152" spans="1:15" ht="105" x14ac:dyDescent="0.25">
      <c r="A152" s="104" t="s">
        <v>525</v>
      </c>
      <c r="B152" s="104" t="s">
        <v>521</v>
      </c>
      <c r="C152" s="104" t="s">
        <v>494</v>
      </c>
      <c r="D152" s="104" t="s">
        <v>496</v>
      </c>
      <c r="E152" s="104" t="s">
        <v>30</v>
      </c>
      <c r="F152" s="104" t="s">
        <v>31</v>
      </c>
      <c r="G152" s="104" t="s">
        <v>42</v>
      </c>
      <c r="H152" s="104" t="s">
        <v>493</v>
      </c>
      <c r="I152" s="105">
        <v>17.4711</v>
      </c>
      <c r="J152" s="105">
        <v>17.4711</v>
      </c>
      <c r="K152" s="98">
        <v>29.834</v>
      </c>
      <c r="L152" s="98">
        <v>29.834</v>
      </c>
      <c r="M152" s="99">
        <v>17.5</v>
      </c>
      <c r="N152" s="99">
        <v>17.5</v>
      </c>
      <c r="O152" s="100"/>
    </row>
    <row r="153" spans="1:15" ht="105" x14ac:dyDescent="0.25">
      <c r="A153" s="104" t="s">
        <v>525</v>
      </c>
      <c r="B153" s="104" t="s">
        <v>521</v>
      </c>
      <c r="C153" s="104" t="s">
        <v>494</v>
      </c>
      <c r="D153" s="104" t="s">
        <v>496</v>
      </c>
      <c r="E153" s="104" t="s">
        <v>30</v>
      </c>
      <c r="F153" s="104" t="s">
        <v>31</v>
      </c>
      <c r="G153" s="104" t="s">
        <v>32</v>
      </c>
      <c r="H153" s="104" t="s">
        <v>493</v>
      </c>
      <c r="I153" s="105">
        <v>16.9983</v>
      </c>
      <c r="J153" s="105">
        <v>16.9983</v>
      </c>
      <c r="K153" s="98">
        <v>20.608000000000001</v>
      </c>
      <c r="L153" s="98">
        <v>20.608000000000001</v>
      </c>
      <c r="M153" s="99">
        <v>17</v>
      </c>
      <c r="N153" s="99">
        <v>17</v>
      </c>
      <c r="O153" s="100"/>
    </row>
    <row r="154" spans="1:15" ht="105" x14ac:dyDescent="0.25">
      <c r="A154" s="104" t="s">
        <v>525</v>
      </c>
      <c r="B154" s="104" t="s">
        <v>521</v>
      </c>
      <c r="C154" s="104" t="s">
        <v>471</v>
      </c>
      <c r="D154" s="104" t="s">
        <v>496</v>
      </c>
      <c r="E154" s="104" t="s">
        <v>30</v>
      </c>
      <c r="F154" s="104" t="s">
        <v>36</v>
      </c>
      <c r="G154" s="104" t="s">
        <v>42</v>
      </c>
      <c r="H154" s="104" t="s">
        <v>493</v>
      </c>
      <c r="I154" s="105">
        <v>21.204999999999998</v>
      </c>
      <c r="J154" s="105">
        <v>25.561699999999998</v>
      </c>
      <c r="K154" s="98">
        <v>32.326000000000001</v>
      </c>
      <c r="L154" s="98">
        <v>77.951999999999998</v>
      </c>
      <c r="M154" s="99">
        <v>21.2</v>
      </c>
      <c r="N154" s="99">
        <v>25.6</v>
      </c>
      <c r="O154" s="100"/>
    </row>
    <row r="155" spans="1:15" ht="105" x14ac:dyDescent="0.25">
      <c r="A155" s="104" t="s">
        <v>525</v>
      </c>
      <c r="B155" s="104" t="s">
        <v>521</v>
      </c>
      <c r="C155" s="104" t="s">
        <v>471</v>
      </c>
      <c r="D155" s="104" t="s">
        <v>496</v>
      </c>
      <c r="E155" s="104" t="s">
        <v>30</v>
      </c>
      <c r="F155" s="104" t="s">
        <v>31</v>
      </c>
      <c r="G155" s="104" t="s">
        <v>42</v>
      </c>
      <c r="H155" s="104" t="s">
        <v>493</v>
      </c>
      <c r="I155" s="105">
        <v>16.748899999999999</v>
      </c>
      <c r="J155" s="105">
        <v>16.748899999999999</v>
      </c>
      <c r="K155" s="98">
        <v>36.54</v>
      </c>
      <c r="L155" s="98">
        <v>36.54</v>
      </c>
      <c r="M155" s="99">
        <v>16.7</v>
      </c>
      <c r="N155" s="99">
        <v>16.7</v>
      </c>
      <c r="O155" s="100"/>
    </row>
    <row r="156" spans="1:15" ht="105" x14ac:dyDescent="0.25">
      <c r="A156" s="104" t="s">
        <v>525</v>
      </c>
      <c r="B156" s="104" t="s">
        <v>521</v>
      </c>
      <c r="C156" s="104" t="s">
        <v>471</v>
      </c>
      <c r="D156" s="104" t="s">
        <v>496</v>
      </c>
      <c r="E156" s="104" t="s">
        <v>30</v>
      </c>
      <c r="F156" s="104" t="s">
        <v>31</v>
      </c>
      <c r="G156" s="104" t="s">
        <v>32</v>
      </c>
      <c r="H156" s="104" t="s">
        <v>493</v>
      </c>
      <c r="I156" s="105">
        <v>12.9186</v>
      </c>
      <c r="J156" s="105">
        <v>19.943899999999999</v>
      </c>
      <c r="K156" s="98">
        <v>22.917999999999999</v>
      </c>
      <c r="L156" s="98">
        <v>27.481999999999999</v>
      </c>
      <c r="M156" s="99">
        <v>12.9</v>
      </c>
      <c r="N156" s="99">
        <v>19.899999999999999</v>
      </c>
      <c r="O156" s="100"/>
    </row>
    <row r="157" spans="1:15" ht="75" x14ac:dyDescent="0.25">
      <c r="A157" s="104" t="s">
        <v>526</v>
      </c>
      <c r="B157" s="104" t="s">
        <v>527</v>
      </c>
      <c r="C157" s="104" t="s">
        <v>491</v>
      </c>
      <c r="D157" s="104" t="s">
        <v>492</v>
      </c>
      <c r="E157" s="104" t="s">
        <v>30</v>
      </c>
      <c r="F157" s="104" t="s">
        <v>31</v>
      </c>
      <c r="G157" s="104" t="s">
        <v>32</v>
      </c>
      <c r="H157" s="104" t="s">
        <v>528</v>
      </c>
      <c r="I157" s="105">
        <v>14.047000000000001</v>
      </c>
      <c r="J157" s="105">
        <v>14.047000000000001</v>
      </c>
      <c r="K157" s="98">
        <v>24.878</v>
      </c>
      <c r="L157" s="98">
        <v>24.878</v>
      </c>
      <c r="M157" s="99">
        <v>14</v>
      </c>
      <c r="N157" s="99">
        <v>14</v>
      </c>
      <c r="O157" s="100"/>
    </row>
    <row r="158" spans="1:15" ht="75" x14ac:dyDescent="0.25">
      <c r="A158" s="104" t="s">
        <v>526</v>
      </c>
      <c r="B158" s="104" t="s">
        <v>527</v>
      </c>
      <c r="C158" s="104" t="s">
        <v>491</v>
      </c>
      <c r="D158" s="104" t="s">
        <v>492</v>
      </c>
      <c r="E158" s="104" t="s">
        <v>30</v>
      </c>
      <c r="F158" s="104" t="s">
        <v>31</v>
      </c>
      <c r="G158" s="104" t="s">
        <v>32</v>
      </c>
      <c r="H158" s="104" t="s">
        <v>529</v>
      </c>
      <c r="I158" s="105">
        <v>13.44</v>
      </c>
      <c r="J158" s="105">
        <v>15.091799999999999</v>
      </c>
      <c r="K158" s="98">
        <v>21.196000000000002</v>
      </c>
      <c r="L158" s="98">
        <v>31.654</v>
      </c>
      <c r="M158" s="99">
        <v>13.4</v>
      </c>
      <c r="N158" s="99">
        <v>15.1</v>
      </c>
      <c r="O158" s="100"/>
    </row>
    <row r="159" spans="1:15" ht="75" x14ac:dyDescent="0.25">
      <c r="A159" s="104" t="s">
        <v>526</v>
      </c>
      <c r="B159" s="104" t="s">
        <v>527</v>
      </c>
      <c r="C159" s="104" t="s">
        <v>491</v>
      </c>
      <c r="D159" s="104" t="s">
        <v>492</v>
      </c>
      <c r="E159" s="104" t="s">
        <v>30</v>
      </c>
      <c r="F159" s="104" t="s">
        <v>46</v>
      </c>
      <c r="G159" s="104" t="s">
        <v>47</v>
      </c>
      <c r="H159" s="104" t="s">
        <v>530</v>
      </c>
      <c r="I159" s="105">
        <v>15.7691</v>
      </c>
      <c r="J159" s="105">
        <v>15.7691</v>
      </c>
      <c r="K159" s="98">
        <v>25.718</v>
      </c>
      <c r="L159" s="98">
        <v>25.718</v>
      </c>
      <c r="M159" s="99">
        <v>15.8</v>
      </c>
      <c r="N159" s="99">
        <v>15.8</v>
      </c>
      <c r="O159" s="100"/>
    </row>
    <row r="160" spans="1:15" ht="75" x14ac:dyDescent="0.25">
      <c r="A160" s="104" t="s">
        <v>526</v>
      </c>
      <c r="B160" s="104" t="s">
        <v>527</v>
      </c>
      <c r="C160" s="104" t="s">
        <v>491</v>
      </c>
      <c r="D160" s="104" t="s">
        <v>492</v>
      </c>
      <c r="E160" s="104" t="s">
        <v>30</v>
      </c>
      <c r="F160" s="104" t="s">
        <v>46</v>
      </c>
      <c r="G160" s="104" t="s">
        <v>47</v>
      </c>
      <c r="H160" s="104" t="s">
        <v>529</v>
      </c>
      <c r="I160" s="105">
        <v>11.687799999999999</v>
      </c>
      <c r="J160" s="105">
        <v>15.399100000000001</v>
      </c>
      <c r="K160" s="98">
        <v>21.63</v>
      </c>
      <c r="L160" s="98">
        <v>30.771999999999998</v>
      </c>
      <c r="M160" s="99">
        <v>11.7</v>
      </c>
      <c r="N160" s="99">
        <v>15.4</v>
      </c>
      <c r="O160" s="100"/>
    </row>
    <row r="161" spans="1:15" ht="75" x14ac:dyDescent="0.25">
      <c r="A161" s="104" t="s">
        <v>526</v>
      </c>
      <c r="B161" s="104" t="s">
        <v>527</v>
      </c>
      <c r="C161" s="104" t="s">
        <v>491</v>
      </c>
      <c r="D161" s="104" t="s">
        <v>492</v>
      </c>
      <c r="E161" s="104" t="s">
        <v>35</v>
      </c>
      <c r="F161" s="104" t="s">
        <v>31</v>
      </c>
      <c r="G161" s="104" t="s">
        <v>32</v>
      </c>
      <c r="H161" s="104" t="s">
        <v>528</v>
      </c>
      <c r="I161" s="105">
        <v>14.260300000000001</v>
      </c>
      <c r="J161" s="105">
        <v>14.260300000000001</v>
      </c>
      <c r="K161" s="98">
        <v>28.588000000000001</v>
      </c>
      <c r="L161" s="98">
        <v>28.588000000000001</v>
      </c>
      <c r="M161" s="99">
        <v>14.3</v>
      </c>
      <c r="N161" s="99">
        <v>14.3</v>
      </c>
      <c r="O161" s="100"/>
    </row>
    <row r="162" spans="1:15" ht="75" x14ac:dyDescent="0.25">
      <c r="A162" s="104" t="s">
        <v>526</v>
      </c>
      <c r="B162" s="104" t="s">
        <v>527</v>
      </c>
      <c r="C162" s="104" t="s">
        <v>491</v>
      </c>
      <c r="D162" s="104" t="s">
        <v>492</v>
      </c>
      <c r="E162" s="104" t="s">
        <v>35</v>
      </c>
      <c r="F162" s="104" t="s">
        <v>46</v>
      </c>
      <c r="G162" s="104" t="s">
        <v>47</v>
      </c>
      <c r="H162" s="104" t="s">
        <v>528</v>
      </c>
      <c r="I162" s="105">
        <v>15.121</v>
      </c>
      <c r="J162" s="105">
        <v>15.121</v>
      </c>
      <c r="K162" s="98">
        <v>34.496000000000002</v>
      </c>
      <c r="L162" s="98">
        <v>34.496000000000002</v>
      </c>
      <c r="M162" s="99">
        <v>15.1</v>
      </c>
      <c r="N162" s="99">
        <v>15.1</v>
      </c>
      <c r="O162" s="100"/>
    </row>
    <row r="163" spans="1:15" ht="75" x14ac:dyDescent="0.25">
      <c r="A163" s="104" t="s">
        <v>526</v>
      </c>
      <c r="B163" s="104" t="s">
        <v>527</v>
      </c>
      <c r="C163" s="104" t="s">
        <v>491</v>
      </c>
      <c r="D163" s="104" t="s">
        <v>496</v>
      </c>
      <c r="E163" s="104" t="s">
        <v>30</v>
      </c>
      <c r="F163" s="104" t="s">
        <v>31</v>
      </c>
      <c r="G163" s="104" t="s">
        <v>32</v>
      </c>
      <c r="H163" s="104" t="s">
        <v>528</v>
      </c>
      <c r="I163" s="105">
        <v>14.3988</v>
      </c>
      <c r="J163" s="105">
        <v>14.3988</v>
      </c>
      <c r="K163" s="98">
        <v>24.416</v>
      </c>
      <c r="L163" s="98">
        <v>24.416</v>
      </c>
      <c r="M163" s="99">
        <v>14.4</v>
      </c>
      <c r="N163" s="99">
        <v>14.4</v>
      </c>
      <c r="O163" s="100"/>
    </row>
    <row r="164" spans="1:15" ht="75" x14ac:dyDescent="0.25">
      <c r="A164" s="104" t="s">
        <v>526</v>
      </c>
      <c r="B164" s="104" t="s">
        <v>527</v>
      </c>
      <c r="C164" s="104" t="s">
        <v>491</v>
      </c>
      <c r="D164" s="104" t="s">
        <v>496</v>
      </c>
      <c r="E164" s="104" t="s">
        <v>35</v>
      </c>
      <c r="F164" s="104" t="s">
        <v>31</v>
      </c>
      <c r="G164" s="104" t="s">
        <v>32</v>
      </c>
      <c r="H164" s="104" t="s">
        <v>528</v>
      </c>
      <c r="I164" s="105">
        <v>14.988300000000001</v>
      </c>
      <c r="J164" s="105">
        <v>14.988300000000001</v>
      </c>
      <c r="K164" s="98">
        <v>28.126000000000001</v>
      </c>
      <c r="L164" s="98">
        <v>28.126000000000001</v>
      </c>
      <c r="M164" s="99">
        <v>15</v>
      </c>
      <c r="N164" s="99">
        <v>15</v>
      </c>
      <c r="O164" s="100"/>
    </row>
    <row r="165" spans="1:15" ht="75" x14ac:dyDescent="0.25">
      <c r="A165" s="104" t="s">
        <v>526</v>
      </c>
      <c r="B165" s="104" t="s">
        <v>527</v>
      </c>
      <c r="C165" s="104" t="s">
        <v>491</v>
      </c>
      <c r="D165" s="104" t="s">
        <v>496</v>
      </c>
      <c r="E165" s="104" t="s">
        <v>35</v>
      </c>
      <c r="F165" s="104" t="s">
        <v>46</v>
      </c>
      <c r="G165" s="104" t="s">
        <v>47</v>
      </c>
      <c r="H165" s="104" t="s">
        <v>528</v>
      </c>
      <c r="I165" s="105">
        <v>16.149999999999999</v>
      </c>
      <c r="J165" s="105">
        <v>16.149999999999999</v>
      </c>
      <c r="K165" s="98">
        <v>34.020000000000003</v>
      </c>
      <c r="L165" s="98">
        <v>34.020000000000003</v>
      </c>
      <c r="M165" s="99">
        <v>16.2</v>
      </c>
      <c r="N165" s="99">
        <v>16.2</v>
      </c>
      <c r="O165" s="100"/>
    </row>
    <row r="166" spans="1:15" ht="75" x14ac:dyDescent="0.25">
      <c r="A166" s="104" t="s">
        <v>526</v>
      </c>
      <c r="B166" s="104" t="s">
        <v>527</v>
      </c>
      <c r="C166" s="104" t="s">
        <v>491</v>
      </c>
      <c r="D166" s="104" t="s">
        <v>472</v>
      </c>
      <c r="E166" s="104" t="s">
        <v>30</v>
      </c>
      <c r="F166" s="104" t="s">
        <v>31</v>
      </c>
      <c r="G166" s="104" t="s">
        <v>32</v>
      </c>
      <c r="H166" s="104" t="s">
        <v>528</v>
      </c>
      <c r="I166" s="105">
        <v>15.9358</v>
      </c>
      <c r="J166" s="105">
        <v>15.9358</v>
      </c>
      <c r="K166" s="98">
        <v>26.446000000000002</v>
      </c>
      <c r="L166" s="98">
        <v>26.446000000000002</v>
      </c>
      <c r="M166" s="99">
        <v>15.9</v>
      </c>
      <c r="N166" s="99">
        <v>15.9</v>
      </c>
      <c r="O166" s="100"/>
    </row>
    <row r="167" spans="1:15" ht="75" x14ac:dyDescent="0.25">
      <c r="A167" s="104" t="s">
        <v>526</v>
      </c>
      <c r="B167" s="104" t="s">
        <v>527</v>
      </c>
      <c r="C167" s="104" t="s">
        <v>491</v>
      </c>
      <c r="D167" s="104" t="s">
        <v>472</v>
      </c>
      <c r="E167" s="104" t="s">
        <v>30</v>
      </c>
      <c r="F167" s="104" t="s">
        <v>31</v>
      </c>
      <c r="G167" s="104" t="s">
        <v>32</v>
      </c>
      <c r="H167" s="104" t="s">
        <v>529</v>
      </c>
      <c r="I167" s="105">
        <v>14.5259</v>
      </c>
      <c r="J167" s="105">
        <v>16.619399999999999</v>
      </c>
      <c r="K167" s="98">
        <v>25.521999999999998</v>
      </c>
      <c r="L167" s="98">
        <v>34.65</v>
      </c>
      <c r="M167" s="99">
        <v>14.5</v>
      </c>
      <c r="N167" s="99">
        <v>16.600000000000001</v>
      </c>
      <c r="O167" s="100"/>
    </row>
    <row r="168" spans="1:15" ht="75" x14ac:dyDescent="0.25">
      <c r="A168" s="104" t="s">
        <v>526</v>
      </c>
      <c r="B168" s="104" t="s">
        <v>527</v>
      </c>
      <c r="C168" s="104" t="s">
        <v>491</v>
      </c>
      <c r="D168" s="104" t="s">
        <v>472</v>
      </c>
      <c r="E168" s="104" t="s">
        <v>30</v>
      </c>
      <c r="F168" s="104" t="s">
        <v>46</v>
      </c>
      <c r="G168" s="104" t="s">
        <v>47</v>
      </c>
      <c r="H168" s="104" t="s">
        <v>530</v>
      </c>
      <c r="I168" s="105">
        <v>17.715299999999999</v>
      </c>
      <c r="J168" s="105">
        <v>17.715299999999999</v>
      </c>
      <c r="K168" s="98">
        <v>26.152000000000001</v>
      </c>
      <c r="L168" s="98">
        <v>26.152000000000001</v>
      </c>
      <c r="M168" s="99">
        <v>17.7</v>
      </c>
      <c r="N168" s="99">
        <v>17.7</v>
      </c>
      <c r="O168" s="100"/>
    </row>
    <row r="169" spans="1:15" ht="75" x14ac:dyDescent="0.25">
      <c r="A169" s="104" t="s">
        <v>526</v>
      </c>
      <c r="B169" s="104" t="s">
        <v>527</v>
      </c>
      <c r="C169" s="104" t="s">
        <v>491</v>
      </c>
      <c r="D169" s="104" t="s">
        <v>472</v>
      </c>
      <c r="E169" s="104" t="s">
        <v>30</v>
      </c>
      <c r="F169" s="104" t="s">
        <v>46</v>
      </c>
      <c r="G169" s="104" t="s">
        <v>47</v>
      </c>
      <c r="H169" s="104" t="s">
        <v>529</v>
      </c>
      <c r="I169" s="105">
        <v>12.6531</v>
      </c>
      <c r="J169" s="105">
        <v>18.348299999999998</v>
      </c>
      <c r="K169" s="98">
        <v>22.931999999999999</v>
      </c>
      <c r="L169" s="98">
        <v>30.841999999999999</v>
      </c>
      <c r="M169" s="99">
        <v>12.7</v>
      </c>
      <c r="N169" s="99">
        <v>18.3</v>
      </c>
      <c r="O169" s="100"/>
    </row>
    <row r="170" spans="1:15" ht="75" x14ac:dyDescent="0.25">
      <c r="A170" s="104" t="s">
        <v>526</v>
      </c>
      <c r="B170" s="104" t="s">
        <v>527</v>
      </c>
      <c r="C170" s="104" t="s">
        <v>491</v>
      </c>
      <c r="D170" s="104" t="s">
        <v>472</v>
      </c>
      <c r="E170" s="104" t="s">
        <v>35</v>
      </c>
      <c r="F170" s="104" t="s">
        <v>31</v>
      </c>
      <c r="G170" s="104" t="s">
        <v>32</v>
      </c>
      <c r="H170" s="104" t="s">
        <v>528</v>
      </c>
      <c r="I170" s="105">
        <v>16.438700000000001</v>
      </c>
      <c r="J170" s="105">
        <v>16.438700000000001</v>
      </c>
      <c r="K170" s="98">
        <v>30.45</v>
      </c>
      <c r="L170" s="98">
        <v>30.45</v>
      </c>
      <c r="M170" s="99">
        <v>16.399999999999999</v>
      </c>
      <c r="N170" s="99">
        <v>16.399999999999999</v>
      </c>
      <c r="O170" s="100"/>
    </row>
    <row r="171" spans="1:15" ht="75" x14ac:dyDescent="0.25">
      <c r="A171" s="104" t="s">
        <v>526</v>
      </c>
      <c r="B171" s="104" t="s">
        <v>527</v>
      </c>
      <c r="C171" s="104" t="s">
        <v>491</v>
      </c>
      <c r="D171" s="104" t="s">
        <v>472</v>
      </c>
      <c r="E171" s="104" t="s">
        <v>35</v>
      </c>
      <c r="F171" s="104" t="s">
        <v>46</v>
      </c>
      <c r="G171" s="104" t="s">
        <v>47</v>
      </c>
      <c r="H171" s="104" t="s">
        <v>528</v>
      </c>
      <c r="I171" s="105">
        <v>17.530999999999999</v>
      </c>
      <c r="J171" s="105">
        <v>17.530999999999999</v>
      </c>
      <c r="K171" s="98">
        <v>34.985999999999997</v>
      </c>
      <c r="L171" s="98">
        <v>34.985999999999997</v>
      </c>
      <c r="M171" s="99">
        <v>17.5</v>
      </c>
      <c r="N171" s="99">
        <v>17.5</v>
      </c>
      <c r="O171" s="100"/>
    </row>
    <row r="172" spans="1:15" ht="75" x14ac:dyDescent="0.25">
      <c r="A172" s="104" t="s">
        <v>526</v>
      </c>
      <c r="B172" s="104" t="s">
        <v>527</v>
      </c>
      <c r="C172" s="104" t="s">
        <v>494</v>
      </c>
      <c r="D172" s="104" t="s">
        <v>492</v>
      </c>
      <c r="E172" s="104" t="s">
        <v>30</v>
      </c>
      <c r="F172" s="104" t="s">
        <v>31</v>
      </c>
      <c r="G172" s="104" t="s">
        <v>32</v>
      </c>
      <c r="H172" s="104" t="s">
        <v>529</v>
      </c>
      <c r="I172" s="105">
        <v>14.0159</v>
      </c>
      <c r="J172" s="105">
        <v>14.7088</v>
      </c>
      <c r="K172" s="98">
        <v>29.161999999999999</v>
      </c>
      <c r="L172" s="98">
        <v>31.64</v>
      </c>
      <c r="M172" s="99">
        <v>14</v>
      </c>
      <c r="N172" s="99">
        <v>14.7</v>
      </c>
      <c r="O172" s="100"/>
    </row>
    <row r="173" spans="1:15" ht="75" x14ac:dyDescent="0.25">
      <c r="A173" s="104" t="s">
        <v>526</v>
      </c>
      <c r="B173" s="104" t="s">
        <v>527</v>
      </c>
      <c r="C173" s="104" t="s">
        <v>494</v>
      </c>
      <c r="D173" s="104" t="s">
        <v>492</v>
      </c>
      <c r="E173" s="104" t="s">
        <v>30</v>
      </c>
      <c r="F173" s="104" t="s">
        <v>46</v>
      </c>
      <c r="G173" s="104" t="s">
        <v>47</v>
      </c>
      <c r="H173" s="104" t="s">
        <v>529</v>
      </c>
      <c r="I173" s="105">
        <v>11.808299999999999</v>
      </c>
      <c r="J173" s="105">
        <v>15.2712</v>
      </c>
      <c r="K173" s="98">
        <v>20.440000000000001</v>
      </c>
      <c r="L173" s="98">
        <v>30.771999999999998</v>
      </c>
      <c r="M173" s="99">
        <v>11.8</v>
      </c>
      <c r="N173" s="99">
        <v>15.3</v>
      </c>
      <c r="O173" s="100"/>
    </row>
    <row r="174" spans="1:15" ht="75" x14ac:dyDescent="0.25">
      <c r="A174" s="104" t="s">
        <v>526</v>
      </c>
      <c r="B174" s="104" t="s">
        <v>527</v>
      </c>
      <c r="C174" s="104" t="s">
        <v>471</v>
      </c>
      <c r="D174" s="104" t="s">
        <v>495</v>
      </c>
      <c r="E174" s="104" t="s">
        <v>30</v>
      </c>
      <c r="F174" s="104" t="s">
        <v>31</v>
      </c>
      <c r="G174" s="104" t="s">
        <v>32</v>
      </c>
      <c r="H174" s="104" t="s">
        <v>528</v>
      </c>
      <c r="I174" s="105">
        <v>9.9839000000000002</v>
      </c>
      <c r="J174" s="105">
        <v>9.9839000000000002</v>
      </c>
      <c r="K174" s="98">
        <v>22.693999999999999</v>
      </c>
      <c r="L174" s="98">
        <v>22.693999999999999</v>
      </c>
      <c r="M174" s="99">
        <v>10</v>
      </c>
      <c r="N174" s="99">
        <v>10</v>
      </c>
      <c r="O174" s="100"/>
    </row>
    <row r="175" spans="1:15" ht="75" x14ac:dyDescent="0.25">
      <c r="A175" s="104" t="s">
        <v>526</v>
      </c>
      <c r="B175" s="104" t="s">
        <v>527</v>
      </c>
      <c r="C175" s="104" t="s">
        <v>471</v>
      </c>
      <c r="D175" s="104" t="s">
        <v>495</v>
      </c>
      <c r="E175" s="104" t="s">
        <v>35</v>
      </c>
      <c r="F175" s="104" t="s">
        <v>31</v>
      </c>
      <c r="G175" s="104" t="s">
        <v>32</v>
      </c>
      <c r="H175" s="104" t="s">
        <v>528</v>
      </c>
      <c r="I175" s="105">
        <v>10.2828</v>
      </c>
      <c r="J175" s="105">
        <v>10.2828</v>
      </c>
      <c r="K175" s="98">
        <v>26.39</v>
      </c>
      <c r="L175" s="98">
        <v>26.39</v>
      </c>
      <c r="M175" s="99">
        <v>10.3</v>
      </c>
      <c r="N175" s="99">
        <v>10.3</v>
      </c>
      <c r="O175" s="100"/>
    </row>
    <row r="176" spans="1:15" ht="75" x14ac:dyDescent="0.25">
      <c r="A176" s="104" t="s">
        <v>526</v>
      </c>
      <c r="B176" s="104" t="s">
        <v>527</v>
      </c>
      <c r="C176" s="104" t="s">
        <v>471</v>
      </c>
      <c r="D176" s="104" t="s">
        <v>495</v>
      </c>
      <c r="E176" s="104" t="s">
        <v>35</v>
      </c>
      <c r="F176" s="104" t="s">
        <v>46</v>
      </c>
      <c r="G176" s="104" t="s">
        <v>47</v>
      </c>
      <c r="H176" s="104" t="s">
        <v>528</v>
      </c>
      <c r="I176" s="105">
        <v>11.212</v>
      </c>
      <c r="J176" s="105">
        <v>11.212</v>
      </c>
      <c r="K176" s="98">
        <v>32.270000000000003</v>
      </c>
      <c r="L176" s="98">
        <v>32.270000000000003</v>
      </c>
      <c r="M176" s="99">
        <v>11.2</v>
      </c>
      <c r="N176" s="99">
        <v>11.2</v>
      </c>
      <c r="O176" s="100"/>
    </row>
    <row r="177" spans="1:15" ht="75" x14ac:dyDescent="0.25">
      <c r="A177" s="104" t="s">
        <v>526</v>
      </c>
      <c r="B177" s="104" t="s">
        <v>527</v>
      </c>
      <c r="C177" s="104" t="s">
        <v>471</v>
      </c>
      <c r="D177" s="104" t="s">
        <v>492</v>
      </c>
      <c r="E177" s="104" t="s">
        <v>30</v>
      </c>
      <c r="F177" s="104" t="s">
        <v>31</v>
      </c>
      <c r="G177" s="104" t="s">
        <v>32</v>
      </c>
      <c r="H177" s="104" t="s">
        <v>528</v>
      </c>
      <c r="I177" s="105">
        <v>10.2555</v>
      </c>
      <c r="J177" s="105">
        <v>12.7752</v>
      </c>
      <c r="K177" s="98">
        <v>33.067999999999998</v>
      </c>
      <c r="L177" s="98">
        <v>33.067999999999998</v>
      </c>
      <c r="M177" s="99">
        <v>10.3</v>
      </c>
      <c r="N177" s="99">
        <v>12.8</v>
      </c>
      <c r="O177" s="100"/>
    </row>
    <row r="178" spans="1:15" ht="75" x14ac:dyDescent="0.25">
      <c r="A178" s="104" t="s">
        <v>526</v>
      </c>
      <c r="B178" s="104" t="s">
        <v>527</v>
      </c>
      <c r="C178" s="104" t="s">
        <v>471</v>
      </c>
      <c r="D178" s="104" t="s">
        <v>492</v>
      </c>
      <c r="E178" s="104" t="s">
        <v>30</v>
      </c>
      <c r="F178" s="104" t="s">
        <v>46</v>
      </c>
      <c r="G178" s="104" t="s">
        <v>47</v>
      </c>
      <c r="H178" s="104" t="s">
        <v>530</v>
      </c>
      <c r="I178" s="105">
        <v>11.98</v>
      </c>
      <c r="J178" s="105">
        <v>11.98</v>
      </c>
      <c r="K178" s="98">
        <v>28.378</v>
      </c>
      <c r="L178" s="98">
        <v>28.378</v>
      </c>
      <c r="M178" s="99">
        <v>12</v>
      </c>
      <c r="N178" s="99">
        <v>12</v>
      </c>
      <c r="O178" s="100"/>
    </row>
    <row r="179" spans="1:15" ht="75" x14ac:dyDescent="0.25">
      <c r="A179" s="104" t="s">
        <v>526</v>
      </c>
      <c r="B179" s="104" t="s">
        <v>527</v>
      </c>
      <c r="C179" s="104" t="s">
        <v>471</v>
      </c>
      <c r="D179" s="104" t="s">
        <v>492</v>
      </c>
      <c r="E179" s="104" t="s">
        <v>30</v>
      </c>
      <c r="F179" s="104" t="s">
        <v>46</v>
      </c>
      <c r="G179" s="104" t="s">
        <v>47</v>
      </c>
      <c r="H179" s="104" t="s">
        <v>529</v>
      </c>
      <c r="I179" s="105">
        <v>12.291700000000001</v>
      </c>
      <c r="J179" s="105">
        <v>12.9717</v>
      </c>
      <c r="K179" s="98">
        <v>28.42</v>
      </c>
      <c r="L179" s="98">
        <v>28.658000000000001</v>
      </c>
      <c r="M179" s="99">
        <v>12.3</v>
      </c>
      <c r="N179" s="99">
        <v>13</v>
      </c>
      <c r="O179" s="100"/>
    </row>
    <row r="180" spans="1:15" ht="75" x14ac:dyDescent="0.25">
      <c r="A180" s="104" t="s">
        <v>526</v>
      </c>
      <c r="B180" s="104" t="s">
        <v>527</v>
      </c>
      <c r="C180" s="104" t="s">
        <v>471</v>
      </c>
      <c r="D180" s="104" t="s">
        <v>492</v>
      </c>
      <c r="E180" s="104" t="s">
        <v>35</v>
      </c>
      <c r="F180" s="104" t="s">
        <v>31</v>
      </c>
      <c r="G180" s="104" t="s">
        <v>32</v>
      </c>
      <c r="H180" s="104" t="s">
        <v>528</v>
      </c>
      <c r="I180" s="105">
        <v>10.479699999999999</v>
      </c>
      <c r="J180" s="105">
        <v>13.6357</v>
      </c>
      <c r="K180" s="98">
        <v>43.33</v>
      </c>
      <c r="L180" s="98">
        <v>43.33</v>
      </c>
      <c r="M180" s="99">
        <v>10.5</v>
      </c>
      <c r="N180" s="99">
        <v>13.6</v>
      </c>
      <c r="O180" s="100"/>
    </row>
    <row r="181" spans="1:15" ht="75" x14ac:dyDescent="0.25">
      <c r="A181" s="104" t="s">
        <v>526</v>
      </c>
      <c r="B181" s="104" t="s">
        <v>527</v>
      </c>
      <c r="C181" s="104" t="s">
        <v>471</v>
      </c>
      <c r="D181" s="104" t="s">
        <v>492</v>
      </c>
      <c r="E181" s="104" t="s">
        <v>35</v>
      </c>
      <c r="F181" s="104" t="s">
        <v>46</v>
      </c>
      <c r="G181" s="104" t="s">
        <v>47</v>
      </c>
      <c r="H181" s="104" t="s">
        <v>528</v>
      </c>
      <c r="I181" s="105">
        <v>11.349</v>
      </c>
      <c r="J181" s="105">
        <v>15.013999999999999</v>
      </c>
      <c r="K181" s="98">
        <v>52.01</v>
      </c>
      <c r="L181" s="98">
        <v>52.01</v>
      </c>
      <c r="M181" s="99">
        <v>11.3</v>
      </c>
      <c r="N181" s="99">
        <v>15</v>
      </c>
      <c r="O181" s="100"/>
    </row>
    <row r="182" spans="1:15" ht="75" x14ac:dyDescent="0.25">
      <c r="A182" s="104" t="s">
        <v>526</v>
      </c>
      <c r="B182" s="104" t="s">
        <v>527</v>
      </c>
      <c r="C182" s="104" t="s">
        <v>471</v>
      </c>
      <c r="D182" s="104" t="s">
        <v>496</v>
      </c>
      <c r="E182" s="104" t="s">
        <v>30</v>
      </c>
      <c r="F182" s="104" t="s">
        <v>31</v>
      </c>
      <c r="G182" s="104" t="s">
        <v>32</v>
      </c>
      <c r="H182" s="104" t="s">
        <v>528</v>
      </c>
      <c r="I182" s="105">
        <v>9.5244999999999997</v>
      </c>
      <c r="J182" s="105">
        <v>11.1922</v>
      </c>
      <c r="K182" s="98">
        <v>23.954000000000001</v>
      </c>
      <c r="L182" s="98">
        <v>23.954000000000001</v>
      </c>
      <c r="M182" s="99">
        <v>9.5</v>
      </c>
      <c r="N182" s="99">
        <v>11.2</v>
      </c>
      <c r="O182" s="100"/>
    </row>
    <row r="183" spans="1:15" ht="75" x14ac:dyDescent="0.25">
      <c r="A183" s="104" t="s">
        <v>526</v>
      </c>
      <c r="B183" s="104" t="s">
        <v>527</v>
      </c>
      <c r="C183" s="104" t="s">
        <v>471</v>
      </c>
      <c r="D183" s="104" t="s">
        <v>496</v>
      </c>
      <c r="E183" s="104" t="s">
        <v>30</v>
      </c>
      <c r="F183" s="104" t="s">
        <v>46</v>
      </c>
      <c r="G183" s="104" t="s">
        <v>47</v>
      </c>
      <c r="H183" s="104" t="s">
        <v>530</v>
      </c>
      <c r="I183" s="105">
        <v>11.2204</v>
      </c>
      <c r="J183" s="105">
        <v>11.2204</v>
      </c>
      <c r="K183" s="98">
        <v>23.687999999999999</v>
      </c>
      <c r="L183" s="98">
        <v>23.687999999999999</v>
      </c>
      <c r="M183" s="99">
        <v>11.2</v>
      </c>
      <c r="N183" s="99">
        <v>11.2</v>
      </c>
      <c r="O183" s="100"/>
    </row>
    <row r="184" spans="1:15" ht="75" x14ac:dyDescent="0.25">
      <c r="A184" s="104" t="s">
        <v>526</v>
      </c>
      <c r="B184" s="104" t="s">
        <v>527</v>
      </c>
      <c r="C184" s="104" t="s">
        <v>471</v>
      </c>
      <c r="D184" s="104" t="s">
        <v>496</v>
      </c>
      <c r="E184" s="104" t="s">
        <v>30</v>
      </c>
      <c r="F184" s="104" t="s">
        <v>46</v>
      </c>
      <c r="G184" s="104" t="s">
        <v>47</v>
      </c>
      <c r="H184" s="104" t="s">
        <v>529</v>
      </c>
      <c r="I184" s="105">
        <v>10.8583</v>
      </c>
      <c r="J184" s="105">
        <v>11.5383</v>
      </c>
      <c r="K184" s="98">
        <v>21.49</v>
      </c>
      <c r="L184" s="98">
        <v>21.728000000000002</v>
      </c>
      <c r="M184" s="99">
        <v>10.9</v>
      </c>
      <c r="N184" s="99">
        <v>11.5</v>
      </c>
      <c r="O184" s="100"/>
    </row>
    <row r="185" spans="1:15" ht="75" x14ac:dyDescent="0.25">
      <c r="A185" s="104" t="s">
        <v>526</v>
      </c>
      <c r="B185" s="104" t="s">
        <v>527</v>
      </c>
      <c r="C185" s="104" t="s">
        <v>471</v>
      </c>
      <c r="D185" s="104" t="s">
        <v>496</v>
      </c>
      <c r="E185" s="104" t="s">
        <v>35</v>
      </c>
      <c r="F185" s="104" t="s">
        <v>31</v>
      </c>
      <c r="G185" s="104" t="s">
        <v>32</v>
      </c>
      <c r="H185" s="104" t="s">
        <v>528</v>
      </c>
      <c r="I185" s="105">
        <v>9.6052999999999997</v>
      </c>
      <c r="J185" s="105">
        <v>11.6943</v>
      </c>
      <c r="K185" s="98">
        <v>27.93</v>
      </c>
      <c r="L185" s="98">
        <v>27.93</v>
      </c>
      <c r="M185" s="99">
        <v>9.6</v>
      </c>
      <c r="N185" s="99">
        <v>11.7</v>
      </c>
      <c r="O185" s="100"/>
    </row>
    <row r="186" spans="1:15" ht="75" x14ac:dyDescent="0.25">
      <c r="A186" s="104" t="s">
        <v>526</v>
      </c>
      <c r="B186" s="104" t="s">
        <v>527</v>
      </c>
      <c r="C186" s="104" t="s">
        <v>471</v>
      </c>
      <c r="D186" s="104" t="s">
        <v>496</v>
      </c>
      <c r="E186" s="104" t="s">
        <v>35</v>
      </c>
      <c r="F186" s="104" t="s">
        <v>46</v>
      </c>
      <c r="G186" s="104" t="s">
        <v>47</v>
      </c>
      <c r="H186" s="104" t="s">
        <v>528</v>
      </c>
      <c r="I186" s="105">
        <v>10.36</v>
      </c>
      <c r="J186" s="105">
        <v>12.786</v>
      </c>
      <c r="K186" s="98">
        <v>32.423999999999999</v>
      </c>
      <c r="L186" s="98">
        <v>32.423999999999999</v>
      </c>
      <c r="M186" s="99">
        <v>10.4</v>
      </c>
      <c r="N186" s="99">
        <v>12.8</v>
      </c>
      <c r="O186" s="100"/>
    </row>
    <row r="187" spans="1:15" ht="30" x14ac:dyDescent="0.25">
      <c r="A187" s="104" t="s">
        <v>531</v>
      </c>
      <c r="B187" s="104" t="s">
        <v>532</v>
      </c>
      <c r="C187" s="104" t="s">
        <v>491</v>
      </c>
      <c r="D187" s="104" t="s">
        <v>492</v>
      </c>
      <c r="E187" s="104" t="s">
        <v>30</v>
      </c>
      <c r="F187" s="104" t="s">
        <v>36</v>
      </c>
      <c r="G187" s="104" t="s">
        <v>42</v>
      </c>
      <c r="H187" s="104" t="s">
        <v>493</v>
      </c>
      <c r="I187" s="105">
        <v>24.24</v>
      </c>
      <c r="J187" s="105">
        <v>28.097100000000001</v>
      </c>
      <c r="K187" s="98">
        <v>28.574000000000002</v>
      </c>
      <c r="L187" s="98">
        <v>35.896000000000001</v>
      </c>
      <c r="M187" s="99">
        <v>24.2</v>
      </c>
      <c r="N187" s="99">
        <v>28.1</v>
      </c>
      <c r="O187" s="100"/>
    </row>
    <row r="188" spans="1:15" ht="30" x14ac:dyDescent="0.25">
      <c r="A188" s="104" t="s">
        <v>531</v>
      </c>
      <c r="B188" s="104" t="s">
        <v>532</v>
      </c>
      <c r="C188" s="104" t="s">
        <v>491</v>
      </c>
      <c r="D188" s="104" t="s">
        <v>492</v>
      </c>
      <c r="E188" s="104" t="s">
        <v>30</v>
      </c>
      <c r="F188" s="104" t="s">
        <v>36</v>
      </c>
      <c r="G188" s="104" t="s">
        <v>42</v>
      </c>
      <c r="H188" s="104" t="s">
        <v>515</v>
      </c>
      <c r="I188" s="105">
        <v>32.705199999999998</v>
      </c>
      <c r="J188" s="105">
        <v>32.705199999999998</v>
      </c>
      <c r="K188" s="98">
        <v>52.78</v>
      </c>
      <c r="L188" s="98">
        <v>52.78</v>
      </c>
      <c r="M188" s="99">
        <v>32.700000000000003</v>
      </c>
      <c r="N188" s="99">
        <v>32.700000000000003</v>
      </c>
      <c r="O188" s="100"/>
    </row>
    <row r="189" spans="1:15" ht="30" x14ac:dyDescent="0.25">
      <c r="A189" s="104" t="s">
        <v>531</v>
      </c>
      <c r="B189" s="104" t="s">
        <v>532</v>
      </c>
      <c r="C189" s="104" t="s">
        <v>491</v>
      </c>
      <c r="D189" s="104" t="s">
        <v>492</v>
      </c>
      <c r="E189" s="104" t="s">
        <v>30</v>
      </c>
      <c r="F189" s="104" t="s">
        <v>36</v>
      </c>
      <c r="G189" s="104" t="s">
        <v>37</v>
      </c>
      <c r="H189" s="104" t="s">
        <v>493</v>
      </c>
      <c r="I189" s="105">
        <v>23.788599999999999</v>
      </c>
      <c r="J189" s="105">
        <v>25.761399999999998</v>
      </c>
      <c r="K189" s="98">
        <v>46.578000000000003</v>
      </c>
      <c r="L189" s="98">
        <v>62.804000000000002</v>
      </c>
      <c r="M189" s="99">
        <v>23.8</v>
      </c>
      <c r="N189" s="99">
        <v>25.8</v>
      </c>
      <c r="O189" s="100"/>
    </row>
    <row r="190" spans="1:15" ht="30" x14ac:dyDescent="0.25">
      <c r="A190" s="104" t="s">
        <v>531</v>
      </c>
      <c r="B190" s="104" t="s">
        <v>532</v>
      </c>
      <c r="C190" s="104" t="s">
        <v>491</v>
      </c>
      <c r="D190" s="104" t="s">
        <v>492</v>
      </c>
      <c r="E190" s="104" t="s">
        <v>30</v>
      </c>
      <c r="F190" s="104" t="s">
        <v>36</v>
      </c>
      <c r="G190" s="104" t="s">
        <v>37</v>
      </c>
      <c r="H190" s="104" t="s">
        <v>515</v>
      </c>
      <c r="I190" s="105">
        <v>25.61</v>
      </c>
      <c r="J190" s="105">
        <v>25.61</v>
      </c>
      <c r="K190" s="98">
        <v>52.29</v>
      </c>
      <c r="L190" s="98">
        <v>52.29</v>
      </c>
      <c r="M190" s="99">
        <v>25.6</v>
      </c>
      <c r="N190" s="99">
        <v>25.6</v>
      </c>
      <c r="O190" s="100"/>
    </row>
    <row r="191" spans="1:15" ht="30" x14ac:dyDescent="0.25">
      <c r="A191" s="104" t="s">
        <v>531</v>
      </c>
      <c r="B191" s="104" t="s">
        <v>532</v>
      </c>
      <c r="C191" s="104" t="s">
        <v>491</v>
      </c>
      <c r="D191" s="104" t="s">
        <v>492</v>
      </c>
      <c r="E191" s="104" t="s">
        <v>30</v>
      </c>
      <c r="F191" s="104" t="s">
        <v>31</v>
      </c>
      <c r="G191" s="104" t="s">
        <v>42</v>
      </c>
      <c r="H191" s="104" t="s">
        <v>493</v>
      </c>
      <c r="I191" s="105">
        <v>22.347799999999999</v>
      </c>
      <c r="J191" s="105">
        <v>22.347799999999999</v>
      </c>
      <c r="K191" s="98">
        <v>25.312000000000001</v>
      </c>
      <c r="L191" s="98">
        <v>25.312000000000001</v>
      </c>
      <c r="M191" s="99">
        <v>22.3</v>
      </c>
      <c r="N191" s="99">
        <v>22.3</v>
      </c>
      <c r="O191" s="100"/>
    </row>
    <row r="192" spans="1:15" ht="30" x14ac:dyDescent="0.25">
      <c r="A192" s="104" t="s">
        <v>531</v>
      </c>
      <c r="B192" s="104" t="s">
        <v>532</v>
      </c>
      <c r="C192" s="104" t="s">
        <v>491</v>
      </c>
      <c r="D192" s="104" t="s">
        <v>492</v>
      </c>
      <c r="E192" s="104" t="s">
        <v>30</v>
      </c>
      <c r="F192" s="104" t="s">
        <v>31</v>
      </c>
      <c r="G192" s="104" t="s">
        <v>42</v>
      </c>
      <c r="H192" s="104" t="s">
        <v>515</v>
      </c>
      <c r="I192" s="105">
        <v>22.801400000000001</v>
      </c>
      <c r="J192" s="105">
        <v>22.801400000000001</v>
      </c>
      <c r="K192" s="98">
        <v>33.81</v>
      </c>
      <c r="L192" s="98">
        <v>33.81</v>
      </c>
      <c r="M192" s="99">
        <v>22.8</v>
      </c>
      <c r="N192" s="99">
        <v>22.8</v>
      </c>
      <c r="O192" s="100"/>
    </row>
    <row r="193" spans="1:15" ht="30" x14ac:dyDescent="0.25">
      <c r="A193" s="104" t="s">
        <v>531</v>
      </c>
      <c r="B193" s="104" t="s">
        <v>532</v>
      </c>
      <c r="C193" s="104" t="s">
        <v>491</v>
      </c>
      <c r="D193" s="104" t="s">
        <v>492</v>
      </c>
      <c r="E193" s="104" t="s">
        <v>30</v>
      </c>
      <c r="F193" s="104" t="s">
        <v>31</v>
      </c>
      <c r="G193" s="104" t="s">
        <v>32</v>
      </c>
      <c r="H193" s="104" t="s">
        <v>515</v>
      </c>
      <c r="I193" s="105">
        <v>23.887799999999999</v>
      </c>
      <c r="J193" s="105">
        <v>24.9754</v>
      </c>
      <c r="K193" s="98">
        <v>28.994</v>
      </c>
      <c r="L193" s="98">
        <v>41.09</v>
      </c>
      <c r="M193" s="99">
        <v>23.9</v>
      </c>
      <c r="N193" s="99">
        <v>25</v>
      </c>
      <c r="O193" s="100"/>
    </row>
    <row r="194" spans="1:15" ht="30" x14ac:dyDescent="0.25">
      <c r="A194" s="104" t="s">
        <v>531</v>
      </c>
      <c r="B194" s="104" t="s">
        <v>532</v>
      </c>
      <c r="C194" s="104" t="s">
        <v>491</v>
      </c>
      <c r="D194" s="104" t="s">
        <v>496</v>
      </c>
      <c r="E194" s="104" t="s">
        <v>30</v>
      </c>
      <c r="F194" s="104" t="s">
        <v>36</v>
      </c>
      <c r="G194" s="104" t="s">
        <v>42</v>
      </c>
      <c r="H194" s="104" t="s">
        <v>493</v>
      </c>
      <c r="I194" s="105">
        <v>21.220600000000001</v>
      </c>
      <c r="J194" s="105">
        <v>24.351900000000001</v>
      </c>
      <c r="K194" s="98">
        <v>28.49</v>
      </c>
      <c r="L194" s="98">
        <v>35.798000000000002</v>
      </c>
      <c r="M194" s="99">
        <v>21.2</v>
      </c>
      <c r="N194" s="99">
        <v>24.4</v>
      </c>
      <c r="O194" s="100"/>
    </row>
    <row r="195" spans="1:15" ht="30" x14ac:dyDescent="0.25">
      <c r="A195" s="104" t="s">
        <v>531</v>
      </c>
      <c r="B195" s="104" t="s">
        <v>532</v>
      </c>
      <c r="C195" s="104" t="s">
        <v>491</v>
      </c>
      <c r="D195" s="104" t="s">
        <v>496</v>
      </c>
      <c r="E195" s="104" t="s">
        <v>30</v>
      </c>
      <c r="F195" s="104" t="s">
        <v>36</v>
      </c>
      <c r="G195" s="104" t="s">
        <v>42</v>
      </c>
      <c r="H195" s="104" t="s">
        <v>515</v>
      </c>
      <c r="I195" s="105">
        <v>27.618300000000001</v>
      </c>
      <c r="J195" s="105">
        <v>27.618300000000001</v>
      </c>
      <c r="K195" s="98">
        <v>51.618000000000002</v>
      </c>
      <c r="L195" s="98">
        <v>51.618000000000002</v>
      </c>
      <c r="M195" s="99">
        <v>27.6</v>
      </c>
      <c r="N195" s="99">
        <v>27.6</v>
      </c>
      <c r="O195" s="100"/>
    </row>
    <row r="196" spans="1:15" ht="30" x14ac:dyDescent="0.25">
      <c r="A196" s="104" t="s">
        <v>531</v>
      </c>
      <c r="B196" s="104" t="s">
        <v>532</v>
      </c>
      <c r="C196" s="104" t="s">
        <v>491</v>
      </c>
      <c r="D196" s="104" t="s">
        <v>496</v>
      </c>
      <c r="E196" s="104" t="s">
        <v>30</v>
      </c>
      <c r="F196" s="104" t="s">
        <v>36</v>
      </c>
      <c r="G196" s="104" t="s">
        <v>37</v>
      </c>
      <c r="H196" s="104" t="s">
        <v>493</v>
      </c>
      <c r="I196" s="105">
        <v>20.3874</v>
      </c>
      <c r="J196" s="105">
        <v>21.995000000000001</v>
      </c>
      <c r="K196" s="98">
        <v>47.88</v>
      </c>
      <c r="L196" s="98">
        <v>53.83</v>
      </c>
      <c r="M196" s="99">
        <v>20.399999999999999</v>
      </c>
      <c r="N196" s="99">
        <v>22</v>
      </c>
      <c r="O196" s="100"/>
    </row>
    <row r="197" spans="1:15" ht="30" x14ac:dyDescent="0.25">
      <c r="A197" s="104" t="s">
        <v>531</v>
      </c>
      <c r="B197" s="104" t="s">
        <v>532</v>
      </c>
      <c r="C197" s="104" t="s">
        <v>491</v>
      </c>
      <c r="D197" s="104" t="s">
        <v>496</v>
      </c>
      <c r="E197" s="104" t="s">
        <v>30</v>
      </c>
      <c r="F197" s="104" t="s">
        <v>36</v>
      </c>
      <c r="G197" s="104" t="s">
        <v>37</v>
      </c>
      <c r="H197" s="104" t="s">
        <v>515</v>
      </c>
      <c r="I197" s="105">
        <v>21.953800000000001</v>
      </c>
      <c r="J197" s="105">
        <v>21.953800000000001</v>
      </c>
      <c r="K197" s="98">
        <v>53.83</v>
      </c>
      <c r="L197" s="98">
        <v>53.83</v>
      </c>
      <c r="M197" s="99">
        <v>22</v>
      </c>
      <c r="N197" s="99">
        <v>22</v>
      </c>
      <c r="O197" s="100"/>
    </row>
    <row r="198" spans="1:15" ht="30" x14ac:dyDescent="0.25">
      <c r="A198" s="104" t="s">
        <v>531</v>
      </c>
      <c r="B198" s="104" t="s">
        <v>532</v>
      </c>
      <c r="C198" s="104" t="s">
        <v>491</v>
      </c>
      <c r="D198" s="104" t="s">
        <v>496</v>
      </c>
      <c r="E198" s="104" t="s">
        <v>30</v>
      </c>
      <c r="F198" s="104" t="s">
        <v>31</v>
      </c>
      <c r="G198" s="104" t="s">
        <v>42</v>
      </c>
      <c r="H198" s="104" t="s">
        <v>493</v>
      </c>
      <c r="I198" s="105">
        <v>16.9922</v>
      </c>
      <c r="J198" s="105">
        <v>16.9922</v>
      </c>
      <c r="K198" s="98">
        <v>24.626000000000001</v>
      </c>
      <c r="L198" s="98">
        <v>24.626000000000001</v>
      </c>
      <c r="M198" s="99">
        <v>17</v>
      </c>
      <c r="N198" s="99">
        <v>17</v>
      </c>
      <c r="O198" s="100"/>
    </row>
    <row r="199" spans="1:15" ht="30" x14ac:dyDescent="0.25">
      <c r="A199" s="104" t="s">
        <v>531</v>
      </c>
      <c r="B199" s="104" t="s">
        <v>532</v>
      </c>
      <c r="C199" s="104" t="s">
        <v>491</v>
      </c>
      <c r="D199" s="104" t="s">
        <v>496</v>
      </c>
      <c r="E199" s="104" t="s">
        <v>30</v>
      </c>
      <c r="F199" s="104" t="s">
        <v>31</v>
      </c>
      <c r="G199" s="104" t="s">
        <v>42</v>
      </c>
      <c r="H199" s="104" t="s">
        <v>515</v>
      </c>
      <c r="I199" s="105">
        <v>19.458600000000001</v>
      </c>
      <c r="J199" s="105">
        <v>19.458600000000001</v>
      </c>
      <c r="K199" s="98">
        <v>32.661999999999999</v>
      </c>
      <c r="L199" s="98">
        <v>32.661999999999999</v>
      </c>
      <c r="M199" s="99">
        <v>19.5</v>
      </c>
      <c r="N199" s="99">
        <v>19.5</v>
      </c>
      <c r="O199" s="100"/>
    </row>
    <row r="200" spans="1:15" ht="30" x14ac:dyDescent="0.25">
      <c r="A200" s="104" t="s">
        <v>531</v>
      </c>
      <c r="B200" s="104" t="s">
        <v>532</v>
      </c>
      <c r="C200" s="104" t="s">
        <v>491</v>
      </c>
      <c r="D200" s="104" t="s">
        <v>496</v>
      </c>
      <c r="E200" s="104" t="s">
        <v>30</v>
      </c>
      <c r="F200" s="104" t="s">
        <v>31</v>
      </c>
      <c r="G200" s="104" t="s">
        <v>32</v>
      </c>
      <c r="H200" s="104" t="s">
        <v>515</v>
      </c>
      <c r="I200" s="105">
        <v>20.637799999999999</v>
      </c>
      <c r="J200" s="105">
        <v>21.7118</v>
      </c>
      <c r="K200" s="98">
        <v>27.86</v>
      </c>
      <c r="L200" s="98">
        <v>39.942</v>
      </c>
      <c r="M200" s="99">
        <v>20.6</v>
      </c>
      <c r="N200" s="99">
        <v>21.7</v>
      </c>
      <c r="O200" s="100"/>
    </row>
    <row r="201" spans="1:15" ht="45" x14ac:dyDescent="0.25">
      <c r="A201" s="104" t="s">
        <v>531</v>
      </c>
      <c r="B201" s="104" t="s">
        <v>532</v>
      </c>
      <c r="C201" s="104" t="s">
        <v>494</v>
      </c>
      <c r="D201" s="104" t="s">
        <v>495</v>
      </c>
      <c r="E201" s="104" t="s">
        <v>30</v>
      </c>
      <c r="F201" s="104" t="s">
        <v>36</v>
      </c>
      <c r="G201" s="104" t="s">
        <v>37</v>
      </c>
      <c r="H201" s="104" t="s">
        <v>493</v>
      </c>
      <c r="I201" s="105">
        <v>17.9892</v>
      </c>
      <c r="J201" s="105">
        <v>17.9892</v>
      </c>
      <c r="K201" s="98">
        <v>47.823999999999998</v>
      </c>
      <c r="L201" s="98">
        <v>47.823999999999998</v>
      </c>
      <c r="M201" s="99">
        <v>18</v>
      </c>
      <c r="N201" s="99">
        <v>18</v>
      </c>
      <c r="O201" s="100"/>
    </row>
    <row r="202" spans="1:15" ht="45" x14ac:dyDescent="0.25">
      <c r="A202" s="104" t="s">
        <v>531</v>
      </c>
      <c r="B202" s="104" t="s">
        <v>532</v>
      </c>
      <c r="C202" s="104" t="s">
        <v>494</v>
      </c>
      <c r="D202" s="104" t="s">
        <v>496</v>
      </c>
      <c r="E202" s="104" t="s">
        <v>30</v>
      </c>
      <c r="F202" s="104" t="s">
        <v>36</v>
      </c>
      <c r="G202" s="104" t="s">
        <v>42</v>
      </c>
      <c r="H202" s="104" t="s">
        <v>493</v>
      </c>
      <c r="I202" s="105">
        <v>20.9755</v>
      </c>
      <c r="J202" s="105">
        <v>24.047799999999999</v>
      </c>
      <c r="K202" s="98">
        <v>28.475999999999999</v>
      </c>
      <c r="L202" s="98">
        <v>35.783999999999999</v>
      </c>
      <c r="M202" s="99">
        <v>21</v>
      </c>
      <c r="N202" s="99">
        <v>24</v>
      </c>
      <c r="O202" s="100"/>
    </row>
    <row r="203" spans="1:15" ht="45" x14ac:dyDescent="0.25">
      <c r="A203" s="104" t="s">
        <v>531</v>
      </c>
      <c r="B203" s="104" t="s">
        <v>532</v>
      </c>
      <c r="C203" s="104" t="s">
        <v>494</v>
      </c>
      <c r="D203" s="104" t="s">
        <v>496</v>
      </c>
      <c r="E203" s="104" t="s">
        <v>30</v>
      </c>
      <c r="F203" s="104" t="s">
        <v>36</v>
      </c>
      <c r="G203" s="104" t="s">
        <v>42</v>
      </c>
      <c r="H203" s="104" t="s">
        <v>515</v>
      </c>
      <c r="I203" s="105">
        <v>27.205200000000001</v>
      </c>
      <c r="J203" s="105">
        <v>27.205200000000001</v>
      </c>
      <c r="K203" s="98">
        <v>51.52</v>
      </c>
      <c r="L203" s="98">
        <v>51.52</v>
      </c>
      <c r="M203" s="99">
        <v>27.2</v>
      </c>
      <c r="N203" s="99">
        <v>27.2</v>
      </c>
      <c r="O203" s="100"/>
    </row>
    <row r="204" spans="1:15" ht="45" x14ac:dyDescent="0.25">
      <c r="A204" s="104" t="s">
        <v>531</v>
      </c>
      <c r="B204" s="104" t="s">
        <v>532</v>
      </c>
      <c r="C204" s="104" t="s">
        <v>494</v>
      </c>
      <c r="D204" s="104" t="s">
        <v>496</v>
      </c>
      <c r="E204" s="104" t="s">
        <v>30</v>
      </c>
      <c r="F204" s="104" t="s">
        <v>36</v>
      </c>
      <c r="G204" s="104" t="s">
        <v>37</v>
      </c>
      <c r="H204" s="104" t="s">
        <v>493</v>
      </c>
      <c r="I204" s="105">
        <v>20.1113</v>
      </c>
      <c r="J204" s="105">
        <v>22.147099999999998</v>
      </c>
      <c r="K204" s="98">
        <v>46.48</v>
      </c>
      <c r="L204" s="98">
        <v>62.692</v>
      </c>
      <c r="M204" s="99">
        <v>20.100000000000001</v>
      </c>
      <c r="N204" s="99">
        <v>22.1</v>
      </c>
      <c r="O204" s="100"/>
    </row>
    <row r="205" spans="1:15" ht="45" x14ac:dyDescent="0.25">
      <c r="A205" s="104" t="s">
        <v>531</v>
      </c>
      <c r="B205" s="104" t="s">
        <v>532</v>
      </c>
      <c r="C205" s="104" t="s">
        <v>494</v>
      </c>
      <c r="D205" s="104" t="s">
        <v>496</v>
      </c>
      <c r="E205" s="104" t="s">
        <v>30</v>
      </c>
      <c r="F205" s="104" t="s">
        <v>36</v>
      </c>
      <c r="G205" s="104" t="s">
        <v>37</v>
      </c>
      <c r="H205" s="104" t="s">
        <v>515</v>
      </c>
      <c r="I205" s="105">
        <v>21.6569</v>
      </c>
      <c r="J205" s="105">
        <v>21.6569</v>
      </c>
      <c r="K205" s="98">
        <v>52.177999999999997</v>
      </c>
      <c r="L205" s="98">
        <v>52.177999999999997</v>
      </c>
      <c r="M205" s="99">
        <v>21.7</v>
      </c>
      <c r="N205" s="99">
        <v>21.7</v>
      </c>
      <c r="O205" s="100"/>
    </row>
    <row r="206" spans="1:15" ht="45" x14ac:dyDescent="0.25">
      <c r="A206" s="104" t="s">
        <v>531</v>
      </c>
      <c r="B206" s="104" t="s">
        <v>532</v>
      </c>
      <c r="C206" s="104" t="s">
        <v>494</v>
      </c>
      <c r="D206" s="104" t="s">
        <v>496</v>
      </c>
      <c r="E206" s="104" t="s">
        <v>30</v>
      </c>
      <c r="F206" s="104" t="s">
        <v>31</v>
      </c>
      <c r="G206" s="104" t="s">
        <v>42</v>
      </c>
      <c r="H206" s="104" t="s">
        <v>493</v>
      </c>
      <c r="I206" s="105">
        <v>16.781099999999999</v>
      </c>
      <c r="J206" s="105">
        <v>16.781099999999999</v>
      </c>
      <c r="K206" s="98">
        <v>24.08</v>
      </c>
      <c r="L206" s="98">
        <v>24.08</v>
      </c>
      <c r="M206" s="99">
        <v>16.8</v>
      </c>
      <c r="N206" s="99">
        <v>16.8</v>
      </c>
      <c r="O206" s="100"/>
    </row>
    <row r="207" spans="1:15" ht="45" x14ac:dyDescent="0.25">
      <c r="A207" s="104" t="s">
        <v>531</v>
      </c>
      <c r="B207" s="104" t="s">
        <v>532</v>
      </c>
      <c r="C207" s="104" t="s">
        <v>494</v>
      </c>
      <c r="D207" s="104" t="s">
        <v>496</v>
      </c>
      <c r="E207" s="104" t="s">
        <v>30</v>
      </c>
      <c r="F207" s="104" t="s">
        <v>31</v>
      </c>
      <c r="G207" s="104" t="s">
        <v>42</v>
      </c>
      <c r="H207" s="104" t="s">
        <v>515</v>
      </c>
      <c r="I207" s="105">
        <v>19.187100000000001</v>
      </c>
      <c r="J207" s="105">
        <v>19.187100000000001</v>
      </c>
      <c r="K207" s="98">
        <v>32.578000000000003</v>
      </c>
      <c r="L207" s="98">
        <v>32.578000000000003</v>
      </c>
      <c r="M207" s="99">
        <v>19.2</v>
      </c>
      <c r="N207" s="99">
        <v>19.2</v>
      </c>
      <c r="O207" s="100"/>
    </row>
    <row r="208" spans="1:15" ht="45" x14ac:dyDescent="0.25">
      <c r="A208" s="104" t="s">
        <v>531</v>
      </c>
      <c r="B208" s="104" t="s">
        <v>532</v>
      </c>
      <c r="C208" s="104" t="s">
        <v>494</v>
      </c>
      <c r="D208" s="104" t="s">
        <v>496</v>
      </c>
      <c r="E208" s="104" t="s">
        <v>30</v>
      </c>
      <c r="F208" s="104" t="s">
        <v>31</v>
      </c>
      <c r="G208" s="104" t="s">
        <v>32</v>
      </c>
      <c r="H208" s="104" t="s">
        <v>515</v>
      </c>
      <c r="I208" s="105">
        <v>20.373899999999999</v>
      </c>
      <c r="J208" s="105">
        <v>21.4468</v>
      </c>
      <c r="K208" s="98">
        <v>27.762</v>
      </c>
      <c r="L208" s="98">
        <v>39.844000000000001</v>
      </c>
      <c r="M208" s="99">
        <v>20.399999999999999</v>
      </c>
      <c r="N208" s="99">
        <v>21.4</v>
      </c>
      <c r="O208" s="100"/>
    </row>
    <row r="209" spans="1:15" ht="45" x14ac:dyDescent="0.25">
      <c r="A209" s="104" t="s">
        <v>531</v>
      </c>
      <c r="B209" s="104" t="s">
        <v>532</v>
      </c>
      <c r="C209" s="104" t="s">
        <v>471</v>
      </c>
      <c r="D209" s="104" t="s">
        <v>495</v>
      </c>
      <c r="E209" s="104" t="s">
        <v>30</v>
      </c>
      <c r="F209" s="104" t="s">
        <v>36</v>
      </c>
      <c r="G209" s="104" t="s">
        <v>42</v>
      </c>
      <c r="H209" s="104" t="s">
        <v>493</v>
      </c>
      <c r="I209" s="105">
        <v>18.07</v>
      </c>
      <c r="J209" s="105">
        <v>19.886500000000002</v>
      </c>
      <c r="K209" s="98">
        <v>28.378</v>
      </c>
      <c r="L209" s="98">
        <v>35.686</v>
      </c>
      <c r="M209" s="99">
        <v>18.100000000000001</v>
      </c>
      <c r="N209" s="99">
        <v>19.899999999999999</v>
      </c>
      <c r="O209" s="100"/>
    </row>
    <row r="210" spans="1:15" ht="45" x14ac:dyDescent="0.25">
      <c r="A210" s="104" t="s">
        <v>531</v>
      </c>
      <c r="B210" s="104" t="s">
        <v>532</v>
      </c>
      <c r="C210" s="104" t="s">
        <v>471</v>
      </c>
      <c r="D210" s="104" t="s">
        <v>495</v>
      </c>
      <c r="E210" s="104" t="s">
        <v>30</v>
      </c>
      <c r="F210" s="104" t="s">
        <v>36</v>
      </c>
      <c r="G210" s="104" t="s">
        <v>37</v>
      </c>
      <c r="H210" s="104" t="s">
        <v>493</v>
      </c>
      <c r="I210" s="105">
        <v>16.3322</v>
      </c>
      <c r="J210" s="105">
        <v>18.5075</v>
      </c>
      <c r="K210" s="98">
        <v>47.768000000000001</v>
      </c>
      <c r="L210" s="98">
        <v>53.718000000000004</v>
      </c>
      <c r="M210" s="99">
        <v>16.3</v>
      </c>
      <c r="N210" s="99">
        <v>18.5</v>
      </c>
      <c r="O210" s="100"/>
    </row>
    <row r="211" spans="1:15" ht="45" x14ac:dyDescent="0.25">
      <c r="A211" s="104" t="s">
        <v>531</v>
      </c>
      <c r="B211" s="104" t="s">
        <v>532</v>
      </c>
      <c r="C211" s="104" t="s">
        <v>471</v>
      </c>
      <c r="D211" s="104" t="s">
        <v>495</v>
      </c>
      <c r="E211" s="104" t="s">
        <v>30</v>
      </c>
      <c r="F211" s="104" t="s">
        <v>31</v>
      </c>
      <c r="G211" s="104" t="s">
        <v>42</v>
      </c>
      <c r="H211" s="104" t="s">
        <v>493</v>
      </c>
      <c r="I211" s="105">
        <v>13.892200000000001</v>
      </c>
      <c r="J211" s="105">
        <v>13.892200000000001</v>
      </c>
      <c r="K211" s="98">
        <v>23.268000000000001</v>
      </c>
      <c r="L211" s="98">
        <v>23.268000000000001</v>
      </c>
      <c r="M211" s="99">
        <v>13.9</v>
      </c>
      <c r="N211" s="99">
        <v>13.9</v>
      </c>
      <c r="O211" s="100"/>
    </row>
    <row r="212" spans="1:15" ht="45" x14ac:dyDescent="0.25">
      <c r="A212" s="104" t="s">
        <v>531</v>
      </c>
      <c r="B212" s="104" t="s">
        <v>532</v>
      </c>
      <c r="C212" s="104" t="s">
        <v>471</v>
      </c>
      <c r="D212" s="104" t="s">
        <v>496</v>
      </c>
      <c r="E212" s="104" t="s">
        <v>30</v>
      </c>
      <c r="F212" s="104" t="s">
        <v>36</v>
      </c>
      <c r="G212" s="104" t="s">
        <v>42</v>
      </c>
      <c r="H212" s="104" t="s">
        <v>493</v>
      </c>
      <c r="I212" s="105">
        <v>20.136800000000001</v>
      </c>
      <c r="J212" s="105">
        <v>23.0075</v>
      </c>
      <c r="K212" s="98">
        <v>28.462</v>
      </c>
      <c r="L212" s="98">
        <v>35.756</v>
      </c>
      <c r="M212" s="99">
        <v>20.100000000000001</v>
      </c>
      <c r="N212" s="99">
        <v>23</v>
      </c>
      <c r="O212" s="100"/>
    </row>
    <row r="213" spans="1:15" ht="45" x14ac:dyDescent="0.25">
      <c r="A213" s="104" t="s">
        <v>531</v>
      </c>
      <c r="B213" s="104" t="s">
        <v>532</v>
      </c>
      <c r="C213" s="104" t="s">
        <v>471</v>
      </c>
      <c r="D213" s="104" t="s">
        <v>496</v>
      </c>
      <c r="E213" s="104" t="s">
        <v>30</v>
      </c>
      <c r="F213" s="104" t="s">
        <v>36</v>
      </c>
      <c r="G213" s="104" t="s">
        <v>37</v>
      </c>
      <c r="H213" s="104" t="s">
        <v>493</v>
      </c>
      <c r="I213" s="105">
        <v>19.166499999999999</v>
      </c>
      <c r="J213" s="105">
        <v>20.945</v>
      </c>
      <c r="K213" s="98">
        <v>46.451999999999998</v>
      </c>
      <c r="L213" s="98">
        <v>61.305999999999997</v>
      </c>
      <c r="M213" s="99">
        <v>19.2</v>
      </c>
      <c r="N213" s="99">
        <v>20.9</v>
      </c>
      <c r="O213" s="100"/>
    </row>
    <row r="214" spans="1:15" ht="45" x14ac:dyDescent="0.25">
      <c r="A214" s="104" t="s">
        <v>531</v>
      </c>
      <c r="B214" s="104" t="s">
        <v>532</v>
      </c>
      <c r="C214" s="104" t="s">
        <v>471</v>
      </c>
      <c r="D214" s="104" t="s">
        <v>496</v>
      </c>
      <c r="E214" s="104" t="s">
        <v>30</v>
      </c>
      <c r="F214" s="104" t="s">
        <v>31</v>
      </c>
      <c r="G214" s="104" t="s">
        <v>42</v>
      </c>
      <c r="H214" s="104" t="s">
        <v>493</v>
      </c>
      <c r="I214" s="105">
        <v>16.058900000000001</v>
      </c>
      <c r="J214" s="105">
        <v>16.058900000000001</v>
      </c>
      <c r="K214" s="98">
        <v>29.974</v>
      </c>
      <c r="L214" s="98">
        <v>29.974</v>
      </c>
      <c r="M214" s="99">
        <v>16.100000000000001</v>
      </c>
      <c r="N214" s="99">
        <v>16.100000000000001</v>
      </c>
      <c r="O214" s="100"/>
    </row>
    <row r="215" spans="1:15" ht="75" x14ac:dyDescent="0.25">
      <c r="A215" s="104" t="s">
        <v>533</v>
      </c>
      <c r="B215" s="104" t="s">
        <v>534</v>
      </c>
      <c r="C215" s="104" t="s">
        <v>508</v>
      </c>
      <c r="D215" s="104" t="s">
        <v>472</v>
      </c>
      <c r="E215" s="104" t="s">
        <v>35</v>
      </c>
      <c r="F215" s="104" t="s">
        <v>36</v>
      </c>
      <c r="G215" s="104" t="s">
        <v>32</v>
      </c>
      <c r="H215" s="104" t="s">
        <v>535</v>
      </c>
      <c r="I215" s="105">
        <v>35.628700000000002</v>
      </c>
      <c r="J215" s="105">
        <v>35.628700000000002</v>
      </c>
      <c r="K215" s="98">
        <v>44.786000000000001</v>
      </c>
      <c r="L215" s="98">
        <v>44.786000000000001</v>
      </c>
      <c r="M215" s="99">
        <v>35.6</v>
      </c>
      <c r="N215" s="99">
        <v>35.6</v>
      </c>
      <c r="O215" s="100"/>
    </row>
    <row r="216" spans="1:15" ht="75" x14ac:dyDescent="0.25">
      <c r="A216" s="104" t="s">
        <v>533</v>
      </c>
      <c r="B216" s="104" t="s">
        <v>534</v>
      </c>
      <c r="C216" s="104" t="s">
        <v>491</v>
      </c>
      <c r="D216" s="104" t="s">
        <v>492</v>
      </c>
      <c r="E216" s="104" t="s">
        <v>35</v>
      </c>
      <c r="F216" s="104" t="s">
        <v>36</v>
      </c>
      <c r="G216" s="104" t="s">
        <v>32</v>
      </c>
      <c r="H216" s="104" t="s">
        <v>535</v>
      </c>
      <c r="I216" s="105">
        <v>20.2667</v>
      </c>
      <c r="J216" s="105">
        <v>24.4</v>
      </c>
      <c r="K216" s="98">
        <v>36.33</v>
      </c>
      <c r="L216" s="98">
        <v>36.33</v>
      </c>
      <c r="M216" s="99">
        <v>20.3</v>
      </c>
      <c r="N216" s="99">
        <v>24.4</v>
      </c>
      <c r="O216" s="100"/>
    </row>
    <row r="217" spans="1:15" ht="75" x14ac:dyDescent="0.25">
      <c r="A217" s="104" t="s">
        <v>533</v>
      </c>
      <c r="B217" s="104" t="s">
        <v>534</v>
      </c>
      <c r="C217" s="104" t="s">
        <v>491</v>
      </c>
      <c r="D217" s="104" t="s">
        <v>492</v>
      </c>
      <c r="E217" s="104" t="s">
        <v>35</v>
      </c>
      <c r="F217" s="104" t="s">
        <v>31</v>
      </c>
      <c r="G217" s="104" t="s">
        <v>32</v>
      </c>
      <c r="H217" s="104" t="s">
        <v>535</v>
      </c>
      <c r="I217" s="105">
        <v>22.416699999999999</v>
      </c>
      <c r="J217" s="105">
        <v>26.55</v>
      </c>
      <c r="K217" s="98">
        <v>31.388000000000002</v>
      </c>
      <c r="L217" s="98">
        <v>31.388000000000002</v>
      </c>
      <c r="M217" s="99">
        <v>22.4</v>
      </c>
      <c r="N217" s="99">
        <v>26.6</v>
      </c>
      <c r="O217" s="100"/>
    </row>
    <row r="218" spans="1:15" ht="75" x14ac:dyDescent="0.25">
      <c r="A218" s="104" t="s">
        <v>533</v>
      </c>
      <c r="B218" s="104" t="s">
        <v>534</v>
      </c>
      <c r="C218" s="104" t="s">
        <v>491</v>
      </c>
      <c r="D218" s="104" t="s">
        <v>496</v>
      </c>
      <c r="E218" s="104" t="s">
        <v>35</v>
      </c>
      <c r="F218" s="104" t="s">
        <v>36</v>
      </c>
      <c r="G218" s="104" t="s">
        <v>42</v>
      </c>
      <c r="H218" s="104" t="s">
        <v>535</v>
      </c>
      <c r="I218" s="105">
        <v>22.771000000000001</v>
      </c>
      <c r="J218" s="105">
        <v>22.771000000000001</v>
      </c>
      <c r="K218" s="98">
        <v>33.585999999999999</v>
      </c>
      <c r="L218" s="98">
        <v>33.585999999999999</v>
      </c>
      <c r="M218" s="99">
        <v>22.8</v>
      </c>
      <c r="N218" s="99">
        <v>22.8</v>
      </c>
      <c r="O218" s="100"/>
    </row>
    <row r="219" spans="1:15" ht="75" x14ac:dyDescent="0.25">
      <c r="A219" s="104" t="s">
        <v>533</v>
      </c>
      <c r="B219" s="104" t="s">
        <v>534</v>
      </c>
      <c r="C219" s="104" t="s">
        <v>491</v>
      </c>
      <c r="D219" s="104" t="s">
        <v>496</v>
      </c>
      <c r="E219" s="104" t="s">
        <v>35</v>
      </c>
      <c r="F219" s="104" t="s">
        <v>36</v>
      </c>
      <c r="G219" s="104" t="s">
        <v>37</v>
      </c>
      <c r="H219" s="104" t="s">
        <v>535</v>
      </c>
      <c r="I219" s="105">
        <v>26.538499999999999</v>
      </c>
      <c r="J219" s="105">
        <v>26.538499999999999</v>
      </c>
      <c r="K219" s="98">
        <v>176.58199999999999</v>
      </c>
      <c r="L219" s="98">
        <v>176.58199999999999</v>
      </c>
      <c r="M219" s="99">
        <v>26.5</v>
      </c>
      <c r="N219" s="99">
        <v>26.5</v>
      </c>
      <c r="O219" s="100"/>
    </row>
    <row r="220" spans="1:15" ht="75" x14ac:dyDescent="0.25">
      <c r="A220" s="104" t="s">
        <v>533</v>
      </c>
      <c r="B220" s="104" t="s">
        <v>534</v>
      </c>
      <c r="C220" s="104" t="s">
        <v>491</v>
      </c>
      <c r="D220" s="104" t="s">
        <v>472</v>
      </c>
      <c r="E220" s="104" t="s">
        <v>35</v>
      </c>
      <c r="F220" s="104" t="s">
        <v>36</v>
      </c>
      <c r="G220" s="104" t="s">
        <v>32</v>
      </c>
      <c r="H220" s="104" t="s">
        <v>535</v>
      </c>
      <c r="I220" s="105">
        <v>26.8003</v>
      </c>
      <c r="J220" s="105">
        <v>26.8003</v>
      </c>
      <c r="K220" s="98">
        <v>55.677999999999997</v>
      </c>
      <c r="L220" s="98">
        <v>55.677999999999997</v>
      </c>
      <c r="M220" s="99">
        <v>26.8</v>
      </c>
      <c r="N220" s="99">
        <v>26.8</v>
      </c>
      <c r="O220" s="100"/>
    </row>
    <row r="221" spans="1:15" ht="75" x14ac:dyDescent="0.25">
      <c r="A221" s="104" t="s">
        <v>533</v>
      </c>
      <c r="B221" s="104" t="s">
        <v>534</v>
      </c>
      <c r="C221" s="104" t="s">
        <v>491</v>
      </c>
      <c r="D221" s="104" t="s">
        <v>472</v>
      </c>
      <c r="E221" s="104" t="s">
        <v>35</v>
      </c>
      <c r="F221" s="104" t="s">
        <v>31</v>
      </c>
      <c r="G221" s="104" t="s">
        <v>32</v>
      </c>
      <c r="H221" s="104" t="s">
        <v>535</v>
      </c>
      <c r="I221" s="105">
        <v>28.950299999999999</v>
      </c>
      <c r="J221" s="105">
        <v>28.950299999999999</v>
      </c>
      <c r="K221" s="98">
        <v>50.652000000000001</v>
      </c>
      <c r="L221" s="98">
        <v>50.652000000000001</v>
      </c>
      <c r="M221" s="99">
        <v>29</v>
      </c>
      <c r="N221" s="99">
        <v>29</v>
      </c>
      <c r="O221" s="100"/>
    </row>
    <row r="222" spans="1:15" ht="75" x14ac:dyDescent="0.25">
      <c r="A222" s="104" t="s">
        <v>533</v>
      </c>
      <c r="B222" s="104" t="s">
        <v>534</v>
      </c>
      <c r="C222" s="104" t="s">
        <v>494</v>
      </c>
      <c r="D222" s="104" t="s">
        <v>492</v>
      </c>
      <c r="E222" s="104" t="s">
        <v>35</v>
      </c>
      <c r="F222" s="104" t="s">
        <v>36</v>
      </c>
      <c r="G222" s="104" t="s">
        <v>32</v>
      </c>
      <c r="H222" s="104" t="s">
        <v>535</v>
      </c>
      <c r="I222" s="105">
        <v>18.396999999999998</v>
      </c>
      <c r="J222" s="105">
        <v>18.396999999999998</v>
      </c>
      <c r="K222" s="98">
        <v>36.231999999999999</v>
      </c>
      <c r="L222" s="98">
        <v>36.231999999999999</v>
      </c>
      <c r="M222" s="99">
        <v>18.399999999999999</v>
      </c>
      <c r="N222" s="99">
        <v>18.399999999999999</v>
      </c>
      <c r="O222" s="100"/>
    </row>
    <row r="223" spans="1:15" ht="75" x14ac:dyDescent="0.25">
      <c r="A223" s="104" t="s">
        <v>533</v>
      </c>
      <c r="B223" s="104" t="s">
        <v>534</v>
      </c>
      <c r="C223" s="104" t="s">
        <v>494</v>
      </c>
      <c r="D223" s="104" t="s">
        <v>492</v>
      </c>
      <c r="E223" s="104" t="s">
        <v>35</v>
      </c>
      <c r="F223" s="104" t="s">
        <v>31</v>
      </c>
      <c r="G223" s="104" t="s">
        <v>32</v>
      </c>
      <c r="H223" s="104" t="s">
        <v>535</v>
      </c>
      <c r="I223" s="105">
        <v>20.547000000000001</v>
      </c>
      <c r="J223" s="105">
        <v>20.547000000000001</v>
      </c>
      <c r="K223" s="98">
        <v>31.206</v>
      </c>
      <c r="L223" s="98">
        <v>31.206</v>
      </c>
      <c r="M223" s="99">
        <v>20.5</v>
      </c>
      <c r="N223" s="99">
        <v>20.5</v>
      </c>
      <c r="O223" s="100"/>
    </row>
    <row r="224" spans="1:15" ht="75" x14ac:dyDescent="0.25">
      <c r="A224" s="104" t="s">
        <v>533</v>
      </c>
      <c r="B224" s="104" t="s">
        <v>534</v>
      </c>
      <c r="C224" s="104" t="s">
        <v>494</v>
      </c>
      <c r="D224" s="104" t="s">
        <v>496</v>
      </c>
      <c r="E224" s="104" t="s">
        <v>35</v>
      </c>
      <c r="F224" s="104" t="s">
        <v>36</v>
      </c>
      <c r="G224" s="104" t="s">
        <v>32</v>
      </c>
      <c r="H224" s="104" t="s">
        <v>535</v>
      </c>
      <c r="I224" s="105">
        <v>16.317499999999999</v>
      </c>
      <c r="J224" s="105">
        <v>16.317499999999999</v>
      </c>
      <c r="K224" s="98">
        <v>32.634</v>
      </c>
      <c r="L224" s="98">
        <v>32.634</v>
      </c>
      <c r="M224" s="99">
        <v>16.3</v>
      </c>
      <c r="N224" s="99">
        <v>16.3</v>
      </c>
      <c r="O224" s="100"/>
    </row>
    <row r="225" spans="1:15" ht="75" x14ac:dyDescent="0.25">
      <c r="A225" s="104" t="s">
        <v>533</v>
      </c>
      <c r="B225" s="104" t="s">
        <v>534</v>
      </c>
      <c r="C225" s="104" t="s">
        <v>494</v>
      </c>
      <c r="D225" s="104" t="s">
        <v>496</v>
      </c>
      <c r="E225" s="104" t="s">
        <v>35</v>
      </c>
      <c r="F225" s="104" t="s">
        <v>31</v>
      </c>
      <c r="G225" s="104" t="s">
        <v>32</v>
      </c>
      <c r="H225" s="104" t="s">
        <v>535</v>
      </c>
      <c r="I225" s="105">
        <v>18.467500000000001</v>
      </c>
      <c r="J225" s="105">
        <v>18.467500000000001</v>
      </c>
      <c r="K225" s="98">
        <v>27.692</v>
      </c>
      <c r="L225" s="98">
        <v>27.692</v>
      </c>
      <c r="M225" s="99">
        <v>18.5</v>
      </c>
      <c r="N225" s="99">
        <v>18.5</v>
      </c>
      <c r="O225" s="100"/>
    </row>
    <row r="226" spans="1:15" ht="75" x14ac:dyDescent="0.25">
      <c r="A226" s="104" t="s">
        <v>533</v>
      </c>
      <c r="B226" s="104" t="s">
        <v>534</v>
      </c>
      <c r="C226" s="104" t="s">
        <v>471</v>
      </c>
      <c r="D226" s="104" t="s">
        <v>495</v>
      </c>
      <c r="E226" s="104" t="s">
        <v>35</v>
      </c>
      <c r="F226" s="104" t="s">
        <v>36</v>
      </c>
      <c r="G226" s="104" t="s">
        <v>42</v>
      </c>
      <c r="H226" s="104" t="s">
        <v>535</v>
      </c>
      <c r="I226" s="105">
        <v>15.9155</v>
      </c>
      <c r="J226" s="105">
        <v>15.9155</v>
      </c>
      <c r="K226" s="98">
        <v>31.765999999999998</v>
      </c>
      <c r="L226" s="98">
        <v>31.765999999999998</v>
      </c>
      <c r="M226" s="99">
        <v>15.9</v>
      </c>
      <c r="N226" s="99">
        <v>15.9</v>
      </c>
      <c r="O226" s="100"/>
    </row>
    <row r="227" spans="1:15" ht="75" x14ac:dyDescent="0.25">
      <c r="A227" s="104" t="s">
        <v>533</v>
      </c>
      <c r="B227" s="104" t="s">
        <v>534</v>
      </c>
      <c r="C227" s="104" t="s">
        <v>471</v>
      </c>
      <c r="D227" s="104" t="s">
        <v>495</v>
      </c>
      <c r="E227" s="104" t="s">
        <v>35</v>
      </c>
      <c r="F227" s="104" t="s">
        <v>36</v>
      </c>
      <c r="G227" s="104" t="s">
        <v>37</v>
      </c>
      <c r="H227" s="104" t="s">
        <v>535</v>
      </c>
      <c r="I227" s="105">
        <v>17.9392</v>
      </c>
      <c r="J227" s="105">
        <v>17.9392</v>
      </c>
      <c r="K227" s="98">
        <v>174.70599999999999</v>
      </c>
      <c r="L227" s="98">
        <v>174.70599999999999</v>
      </c>
      <c r="M227" s="99">
        <v>17.899999999999999</v>
      </c>
      <c r="N227" s="99">
        <v>17.899999999999999</v>
      </c>
      <c r="O227" s="100"/>
    </row>
    <row r="228" spans="1:15" ht="75" x14ac:dyDescent="0.25">
      <c r="A228" s="104" t="s">
        <v>533</v>
      </c>
      <c r="B228" s="104" t="s">
        <v>534</v>
      </c>
      <c r="C228" s="104" t="s">
        <v>471</v>
      </c>
      <c r="D228" s="104" t="s">
        <v>495</v>
      </c>
      <c r="E228" s="104" t="s">
        <v>35</v>
      </c>
      <c r="F228" s="104" t="s">
        <v>36</v>
      </c>
      <c r="G228" s="104" t="s">
        <v>32</v>
      </c>
      <c r="H228" s="104" t="s">
        <v>535</v>
      </c>
      <c r="I228" s="105">
        <v>12.3355</v>
      </c>
      <c r="J228" s="105">
        <v>12.3355</v>
      </c>
      <c r="K228" s="98">
        <v>45.247999999999998</v>
      </c>
      <c r="L228" s="98">
        <v>45.247999999999998</v>
      </c>
      <c r="M228" s="99">
        <v>12.3</v>
      </c>
      <c r="N228" s="99">
        <v>12.3</v>
      </c>
      <c r="O228" s="100"/>
    </row>
    <row r="229" spans="1:15" ht="75" x14ac:dyDescent="0.25">
      <c r="A229" s="104" t="s">
        <v>533</v>
      </c>
      <c r="B229" s="104" t="s">
        <v>534</v>
      </c>
      <c r="C229" s="104" t="s">
        <v>471</v>
      </c>
      <c r="D229" s="104" t="s">
        <v>492</v>
      </c>
      <c r="E229" s="104" t="s">
        <v>35</v>
      </c>
      <c r="F229" s="104" t="s">
        <v>36</v>
      </c>
      <c r="G229" s="104" t="s">
        <v>32</v>
      </c>
      <c r="H229" s="104" t="s">
        <v>535</v>
      </c>
      <c r="I229" s="105">
        <v>29.956</v>
      </c>
      <c r="J229" s="105">
        <v>29.956</v>
      </c>
      <c r="K229" s="98">
        <v>65.701999999999998</v>
      </c>
      <c r="L229" s="98">
        <v>65.701999999999998</v>
      </c>
      <c r="M229" s="99">
        <v>30</v>
      </c>
      <c r="N229" s="99">
        <v>30</v>
      </c>
      <c r="O229" s="100"/>
    </row>
    <row r="230" spans="1:15" ht="75" x14ac:dyDescent="0.25">
      <c r="A230" s="104" t="s">
        <v>533</v>
      </c>
      <c r="B230" s="104" t="s">
        <v>534</v>
      </c>
      <c r="C230" s="104" t="s">
        <v>471</v>
      </c>
      <c r="D230" s="104" t="s">
        <v>492</v>
      </c>
      <c r="E230" s="104" t="s">
        <v>35</v>
      </c>
      <c r="F230" s="104" t="s">
        <v>36</v>
      </c>
      <c r="G230" s="104" t="s">
        <v>32</v>
      </c>
      <c r="H230" s="104" t="s">
        <v>536</v>
      </c>
      <c r="I230" s="105">
        <v>19.460999999999999</v>
      </c>
      <c r="J230" s="105">
        <v>19.460999999999999</v>
      </c>
      <c r="K230" s="98">
        <v>149.19800000000001</v>
      </c>
      <c r="L230" s="98">
        <v>149.19800000000001</v>
      </c>
      <c r="M230" s="99">
        <v>19.5</v>
      </c>
      <c r="N230" s="99">
        <v>19.5</v>
      </c>
      <c r="O230" s="100"/>
    </row>
    <row r="231" spans="1:15" ht="75" x14ac:dyDescent="0.25">
      <c r="A231" s="104" t="s">
        <v>533</v>
      </c>
      <c r="B231" s="104" t="s">
        <v>534</v>
      </c>
      <c r="C231" s="104" t="s">
        <v>471</v>
      </c>
      <c r="D231" s="104" t="s">
        <v>496</v>
      </c>
      <c r="E231" s="104" t="s">
        <v>35</v>
      </c>
      <c r="F231" s="104" t="s">
        <v>36</v>
      </c>
      <c r="G231" s="104" t="s">
        <v>42</v>
      </c>
      <c r="H231" s="104" t="s">
        <v>535</v>
      </c>
      <c r="I231" s="105">
        <v>18.577000000000002</v>
      </c>
      <c r="J231" s="105">
        <v>25.755299999999998</v>
      </c>
      <c r="K231" s="98">
        <v>44.73</v>
      </c>
      <c r="L231" s="98">
        <v>100.968</v>
      </c>
      <c r="M231" s="99">
        <v>18.600000000000001</v>
      </c>
      <c r="N231" s="99">
        <v>25.8</v>
      </c>
      <c r="O231" s="100"/>
    </row>
    <row r="232" spans="1:15" ht="75" x14ac:dyDescent="0.25">
      <c r="A232" s="104" t="s">
        <v>533</v>
      </c>
      <c r="B232" s="104" t="s">
        <v>534</v>
      </c>
      <c r="C232" s="104" t="s">
        <v>471</v>
      </c>
      <c r="D232" s="104" t="s">
        <v>496</v>
      </c>
      <c r="E232" s="104" t="s">
        <v>35</v>
      </c>
      <c r="F232" s="104" t="s">
        <v>36</v>
      </c>
      <c r="G232" s="104" t="s">
        <v>32</v>
      </c>
      <c r="H232" s="104" t="s">
        <v>535</v>
      </c>
      <c r="I232" s="105">
        <v>13.6187</v>
      </c>
      <c r="J232" s="105">
        <v>24.632000000000001</v>
      </c>
      <c r="K232" s="98">
        <v>48.006</v>
      </c>
      <c r="L232" s="98">
        <v>48.3</v>
      </c>
      <c r="M232" s="99">
        <v>13.6</v>
      </c>
      <c r="N232" s="99">
        <v>24.6</v>
      </c>
      <c r="O232" s="100"/>
    </row>
    <row r="233" spans="1:15" ht="75" x14ac:dyDescent="0.25">
      <c r="A233" s="104" t="s">
        <v>533</v>
      </c>
      <c r="B233" s="104" t="s">
        <v>534</v>
      </c>
      <c r="C233" s="104" t="s">
        <v>471</v>
      </c>
      <c r="D233" s="104" t="s">
        <v>496</v>
      </c>
      <c r="E233" s="104" t="s">
        <v>35</v>
      </c>
      <c r="F233" s="104" t="s">
        <v>36</v>
      </c>
      <c r="G233" s="104" t="s">
        <v>32</v>
      </c>
      <c r="H233" s="104" t="s">
        <v>536</v>
      </c>
      <c r="I233" s="105">
        <v>14.997</v>
      </c>
      <c r="J233" s="105">
        <v>14.997</v>
      </c>
      <c r="K233" s="98">
        <v>81.858000000000004</v>
      </c>
      <c r="L233" s="98">
        <v>81.858000000000004</v>
      </c>
      <c r="M233" s="99">
        <v>15</v>
      </c>
      <c r="N233" s="99">
        <v>15</v>
      </c>
      <c r="O233" s="100"/>
    </row>
    <row r="234" spans="1:15" ht="75" x14ac:dyDescent="0.25">
      <c r="A234" s="104" t="s">
        <v>533</v>
      </c>
      <c r="B234" s="104" t="s">
        <v>534</v>
      </c>
      <c r="C234" s="104" t="s">
        <v>471</v>
      </c>
      <c r="D234" s="104" t="s">
        <v>496</v>
      </c>
      <c r="E234" s="104" t="s">
        <v>35</v>
      </c>
      <c r="F234" s="104" t="s">
        <v>31</v>
      </c>
      <c r="G234" s="104" t="s">
        <v>42</v>
      </c>
      <c r="H234" s="104" t="s">
        <v>535</v>
      </c>
      <c r="I234" s="105">
        <v>13.5245</v>
      </c>
      <c r="J234" s="105">
        <v>13.5245</v>
      </c>
      <c r="K234" s="98">
        <v>73.724000000000004</v>
      </c>
      <c r="L234" s="98">
        <v>73.724000000000004</v>
      </c>
      <c r="M234" s="99">
        <v>13.5</v>
      </c>
      <c r="N234" s="99">
        <v>13.5</v>
      </c>
      <c r="O234" s="100"/>
    </row>
    <row r="235" spans="1:15" ht="75" x14ac:dyDescent="0.25">
      <c r="A235" s="104" t="s">
        <v>533</v>
      </c>
      <c r="B235" s="104" t="s">
        <v>534</v>
      </c>
      <c r="C235" s="104" t="s">
        <v>471</v>
      </c>
      <c r="D235" s="104" t="s">
        <v>496</v>
      </c>
      <c r="E235" s="104" t="s">
        <v>35</v>
      </c>
      <c r="F235" s="104" t="s">
        <v>31</v>
      </c>
      <c r="G235" s="104" t="s">
        <v>32</v>
      </c>
      <c r="H235" s="104" t="s">
        <v>535</v>
      </c>
      <c r="I235" s="105">
        <v>15.768700000000001</v>
      </c>
      <c r="J235" s="105">
        <v>18.577000000000002</v>
      </c>
      <c r="K235" s="98">
        <v>43.274000000000001</v>
      </c>
      <c r="L235" s="98">
        <v>43.274000000000001</v>
      </c>
      <c r="M235" s="99">
        <v>15.8</v>
      </c>
      <c r="N235" s="99">
        <v>18.600000000000001</v>
      </c>
      <c r="O235" s="100"/>
    </row>
    <row r="236" spans="1:15" ht="45" x14ac:dyDescent="0.25">
      <c r="A236" s="104" t="s">
        <v>537</v>
      </c>
      <c r="B236" s="104" t="s">
        <v>538</v>
      </c>
      <c r="C236" s="104" t="s">
        <v>491</v>
      </c>
      <c r="D236" s="104" t="s">
        <v>492</v>
      </c>
      <c r="E236" s="104" t="s">
        <v>35</v>
      </c>
      <c r="F236" s="104" t="s">
        <v>36</v>
      </c>
      <c r="G236" s="104" t="s">
        <v>42</v>
      </c>
      <c r="H236" s="104" t="s">
        <v>523</v>
      </c>
      <c r="I236" s="105">
        <v>35.65</v>
      </c>
      <c r="J236" s="105">
        <v>47.223300000000002</v>
      </c>
      <c r="K236" s="98">
        <v>59.08</v>
      </c>
      <c r="L236" s="98">
        <v>189.392</v>
      </c>
      <c r="M236" s="99">
        <v>35.6</v>
      </c>
      <c r="N236" s="99">
        <v>47.2</v>
      </c>
      <c r="O236" s="100"/>
    </row>
    <row r="237" spans="1:15" ht="45" x14ac:dyDescent="0.25">
      <c r="A237" s="104" t="s">
        <v>537</v>
      </c>
      <c r="B237" s="104" t="s">
        <v>538</v>
      </c>
      <c r="C237" s="104" t="s">
        <v>491</v>
      </c>
      <c r="D237" s="104" t="s">
        <v>492</v>
      </c>
      <c r="E237" s="104" t="s">
        <v>35</v>
      </c>
      <c r="F237" s="104" t="s">
        <v>36</v>
      </c>
      <c r="G237" s="104" t="s">
        <v>32</v>
      </c>
      <c r="H237" s="104" t="s">
        <v>523</v>
      </c>
      <c r="I237" s="105">
        <v>29.859000000000002</v>
      </c>
      <c r="J237" s="105">
        <v>41.973999999999997</v>
      </c>
      <c r="K237" s="98">
        <v>44.898000000000003</v>
      </c>
      <c r="L237" s="98">
        <v>51.351999999999997</v>
      </c>
      <c r="M237" s="99">
        <v>29.9</v>
      </c>
      <c r="N237" s="99">
        <v>42</v>
      </c>
      <c r="O237" s="100"/>
    </row>
    <row r="238" spans="1:15" ht="45" x14ac:dyDescent="0.25">
      <c r="A238" s="104" t="s">
        <v>537</v>
      </c>
      <c r="B238" s="104" t="s">
        <v>538</v>
      </c>
      <c r="C238" s="104" t="s">
        <v>491</v>
      </c>
      <c r="D238" s="104" t="s">
        <v>492</v>
      </c>
      <c r="E238" s="104" t="s">
        <v>35</v>
      </c>
      <c r="F238" s="104" t="s">
        <v>31</v>
      </c>
      <c r="G238" s="104" t="s">
        <v>42</v>
      </c>
      <c r="H238" s="104" t="s">
        <v>523</v>
      </c>
      <c r="I238" s="105">
        <v>33.79</v>
      </c>
      <c r="J238" s="105">
        <v>33.79</v>
      </c>
      <c r="K238" s="98">
        <v>66.64</v>
      </c>
      <c r="L238" s="98">
        <v>66.64</v>
      </c>
      <c r="M238" s="99">
        <v>33.799999999999997</v>
      </c>
      <c r="N238" s="99">
        <v>33.799999999999997</v>
      </c>
      <c r="O238" s="100"/>
    </row>
    <row r="239" spans="1:15" ht="45" x14ac:dyDescent="0.25">
      <c r="A239" s="104" t="s">
        <v>537</v>
      </c>
      <c r="B239" s="104" t="s">
        <v>538</v>
      </c>
      <c r="C239" s="104" t="s">
        <v>491</v>
      </c>
      <c r="D239" s="104" t="s">
        <v>492</v>
      </c>
      <c r="E239" s="104" t="s">
        <v>35</v>
      </c>
      <c r="F239" s="104" t="s">
        <v>31</v>
      </c>
      <c r="G239" s="104" t="s">
        <v>37</v>
      </c>
      <c r="H239" s="104" t="s">
        <v>523</v>
      </c>
      <c r="I239" s="105">
        <v>29.859000000000002</v>
      </c>
      <c r="J239" s="105">
        <v>30.69</v>
      </c>
      <c r="K239" s="98">
        <v>143.458</v>
      </c>
      <c r="L239" s="98">
        <v>143.458</v>
      </c>
      <c r="M239" s="99">
        <v>29.9</v>
      </c>
      <c r="N239" s="99">
        <v>30.7</v>
      </c>
      <c r="O239" s="100"/>
    </row>
    <row r="240" spans="1:15" ht="45" x14ac:dyDescent="0.25">
      <c r="A240" s="104" t="s">
        <v>537</v>
      </c>
      <c r="B240" s="104" t="s">
        <v>538</v>
      </c>
      <c r="C240" s="104" t="s">
        <v>491</v>
      </c>
      <c r="D240" s="104" t="s">
        <v>492</v>
      </c>
      <c r="E240" s="104" t="s">
        <v>35</v>
      </c>
      <c r="F240" s="104" t="s">
        <v>31</v>
      </c>
      <c r="G240" s="104" t="s">
        <v>32</v>
      </c>
      <c r="H240" s="104" t="s">
        <v>523</v>
      </c>
      <c r="I240" s="105">
        <v>35.03</v>
      </c>
      <c r="J240" s="105">
        <v>35.03</v>
      </c>
      <c r="K240" s="98">
        <v>49.56</v>
      </c>
      <c r="L240" s="98">
        <v>49.56</v>
      </c>
      <c r="M240" s="99">
        <v>35</v>
      </c>
      <c r="N240" s="99">
        <v>35</v>
      </c>
      <c r="O240" s="100"/>
    </row>
    <row r="241" spans="1:15" ht="45" x14ac:dyDescent="0.25">
      <c r="A241" s="104" t="s">
        <v>537</v>
      </c>
      <c r="B241" s="104" t="s">
        <v>538</v>
      </c>
      <c r="C241" s="104" t="s">
        <v>491</v>
      </c>
      <c r="D241" s="104" t="s">
        <v>472</v>
      </c>
      <c r="E241" s="104" t="s">
        <v>35</v>
      </c>
      <c r="F241" s="104" t="s">
        <v>36</v>
      </c>
      <c r="G241" s="104" t="s">
        <v>42</v>
      </c>
      <c r="H241" s="104" t="s">
        <v>523</v>
      </c>
      <c r="I241" s="105">
        <v>57.241799999999998</v>
      </c>
      <c r="J241" s="105">
        <v>76.923699999999997</v>
      </c>
      <c r="K241" s="98">
        <v>88.158000000000001</v>
      </c>
      <c r="L241" s="98">
        <v>218.49799999999999</v>
      </c>
      <c r="M241" s="99">
        <v>57.2</v>
      </c>
      <c r="N241" s="99">
        <v>76.900000000000006</v>
      </c>
      <c r="O241" s="100"/>
    </row>
    <row r="242" spans="1:15" ht="45" x14ac:dyDescent="0.25">
      <c r="A242" s="104" t="s">
        <v>537</v>
      </c>
      <c r="B242" s="104" t="s">
        <v>538</v>
      </c>
      <c r="C242" s="104" t="s">
        <v>491</v>
      </c>
      <c r="D242" s="104" t="s">
        <v>472</v>
      </c>
      <c r="E242" s="104" t="s">
        <v>35</v>
      </c>
      <c r="F242" s="104" t="s">
        <v>36</v>
      </c>
      <c r="G242" s="104" t="s">
        <v>32</v>
      </c>
      <c r="H242" s="104" t="s">
        <v>523</v>
      </c>
      <c r="I242" s="105">
        <v>47.393999999999998</v>
      </c>
      <c r="J242" s="105">
        <v>67.996499999999997</v>
      </c>
      <c r="K242" s="98">
        <v>69.510000000000005</v>
      </c>
      <c r="L242" s="98">
        <v>121.142</v>
      </c>
      <c r="M242" s="99">
        <v>47.4</v>
      </c>
      <c r="N242" s="99">
        <v>68</v>
      </c>
      <c r="O242" s="100"/>
    </row>
    <row r="243" spans="1:15" ht="45" x14ac:dyDescent="0.25">
      <c r="A243" s="104" t="s">
        <v>537</v>
      </c>
      <c r="B243" s="104" t="s">
        <v>538</v>
      </c>
      <c r="C243" s="104" t="s">
        <v>491</v>
      </c>
      <c r="D243" s="104" t="s">
        <v>472</v>
      </c>
      <c r="E243" s="104" t="s">
        <v>35</v>
      </c>
      <c r="F243" s="104" t="s">
        <v>31</v>
      </c>
      <c r="G243" s="104" t="s">
        <v>42</v>
      </c>
      <c r="H243" s="104" t="s">
        <v>523</v>
      </c>
      <c r="I243" s="105">
        <v>54.078800000000001</v>
      </c>
      <c r="J243" s="105">
        <v>54.078800000000001</v>
      </c>
      <c r="K243" s="98">
        <v>98.825999999999993</v>
      </c>
      <c r="L243" s="98">
        <v>98.825999999999993</v>
      </c>
      <c r="M243" s="99">
        <v>54.1</v>
      </c>
      <c r="N243" s="99">
        <v>54.1</v>
      </c>
      <c r="O243" s="100"/>
    </row>
    <row r="244" spans="1:15" ht="45" x14ac:dyDescent="0.25">
      <c r="A244" s="104" t="s">
        <v>537</v>
      </c>
      <c r="B244" s="104" t="s">
        <v>538</v>
      </c>
      <c r="C244" s="104" t="s">
        <v>491</v>
      </c>
      <c r="D244" s="104" t="s">
        <v>472</v>
      </c>
      <c r="E244" s="104" t="s">
        <v>35</v>
      </c>
      <c r="F244" s="104" t="s">
        <v>31</v>
      </c>
      <c r="G244" s="104" t="s">
        <v>37</v>
      </c>
      <c r="H244" s="104" t="s">
        <v>523</v>
      </c>
      <c r="I244" s="105">
        <v>47.393999999999998</v>
      </c>
      <c r="J244" s="105">
        <v>48.807000000000002</v>
      </c>
      <c r="K244" s="98">
        <v>167.958</v>
      </c>
      <c r="L244" s="98">
        <v>167.958</v>
      </c>
      <c r="M244" s="99">
        <v>47.4</v>
      </c>
      <c r="N244" s="99">
        <v>48.8</v>
      </c>
      <c r="O244" s="100"/>
    </row>
    <row r="245" spans="1:15" ht="45" x14ac:dyDescent="0.25">
      <c r="A245" s="104" t="s">
        <v>537</v>
      </c>
      <c r="B245" s="104" t="s">
        <v>538</v>
      </c>
      <c r="C245" s="104" t="s">
        <v>491</v>
      </c>
      <c r="D245" s="104" t="s">
        <v>472</v>
      </c>
      <c r="E245" s="104" t="s">
        <v>35</v>
      </c>
      <c r="F245" s="104" t="s">
        <v>31</v>
      </c>
      <c r="G245" s="104" t="s">
        <v>32</v>
      </c>
      <c r="H245" s="104" t="s">
        <v>523</v>
      </c>
      <c r="I245" s="105">
        <v>56.187800000000003</v>
      </c>
      <c r="J245" s="105">
        <v>56.187800000000003</v>
      </c>
      <c r="K245" s="98">
        <v>81.745999999999995</v>
      </c>
      <c r="L245" s="98">
        <v>81.745999999999995</v>
      </c>
      <c r="M245" s="99">
        <v>56.2</v>
      </c>
      <c r="N245" s="99">
        <v>56.2</v>
      </c>
      <c r="O245" s="100"/>
    </row>
    <row r="246" spans="1:15" ht="45" x14ac:dyDescent="0.25">
      <c r="A246" s="104" t="s">
        <v>537</v>
      </c>
      <c r="B246" s="104" t="s">
        <v>538</v>
      </c>
      <c r="C246" s="104" t="s">
        <v>494</v>
      </c>
      <c r="D246" s="104" t="s">
        <v>495</v>
      </c>
      <c r="E246" s="104" t="s">
        <v>35</v>
      </c>
      <c r="F246" s="104" t="s">
        <v>36</v>
      </c>
      <c r="G246" s="104" t="s">
        <v>42</v>
      </c>
      <c r="H246" s="104" t="s">
        <v>523</v>
      </c>
      <c r="I246" s="105">
        <v>21.014199999999999</v>
      </c>
      <c r="J246" s="105">
        <v>22.496200000000002</v>
      </c>
      <c r="K246" s="98">
        <v>61.473999999999997</v>
      </c>
      <c r="L246" s="98">
        <v>191.73</v>
      </c>
      <c r="M246" s="99">
        <v>21</v>
      </c>
      <c r="N246" s="99">
        <v>22.5</v>
      </c>
      <c r="O246" s="100"/>
    </row>
    <row r="247" spans="1:15" ht="45" x14ac:dyDescent="0.25">
      <c r="A247" s="104" t="s">
        <v>537</v>
      </c>
      <c r="B247" s="104" t="s">
        <v>538</v>
      </c>
      <c r="C247" s="104" t="s">
        <v>494</v>
      </c>
      <c r="D247" s="104" t="s">
        <v>492</v>
      </c>
      <c r="E247" s="104" t="s">
        <v>35</v>
      </c>
      <c r="F247" s="104" t="s">
        <v>36</v>
      </c>
      <c r="G247" s="104" t="s">
        <v>42</v>
      </c>
      <c r="H247" s="104" t="s">
        <v>523</v>
      </c>
      <c r="I247" s="105">
        <v>31.454499999999999</v>
      </c>
      <c r="J247" s="105">
        <v>38.595300000000002</v>
      </c>
      <c r="K247" s="98">
        <v>80.275999999999996</v>
      </c>
      <c r="L247" s="98">
        <v>116.14400000000001</v>
      </c>
      <c r="M247" s="99">
        <v>31.5</v>
      </c>
      <c r="N247" s="99">
        <v>38.6</v>
      </c>
      <c r="O247" s="100"/>
    </row>
    <row r="248" spans="1:15" ht="45" x14ac:dyDescent="0.25">
      <c r="A248" s="104" t="s">
        <v>537</v>
      </c>
      <c r="B248" s="104" t="s">
        <v>538</v>
      </c>
      <c r="C248" s="104" t="s">
        <v>494</v>
      </c>
      <c r="D248" s="104" t="s">
        <v>492</v>
      </c>
      <c r="E248" s="104" t="s">
        <v>35</v>
      </c>
      <c r="F248" s="104" t="s">
        <v>31</v>
      </c>
      <c r="G248" s="104" t="s">
        <v>42</v>
      </c>
      <c r="H248" s="104" t="s">
        <v>523</v>
      </c>
      <c r="I248" s="105">
        <v>26.380500000000001</v>
      </c>
      <c r="J248" s="105">
        <v>26.380500000000001</v>
      </c>
      <c r="K248" s="98">
        <v>68.81</v>
      </c>
      <c r="L248" s="98">
        <v>68.81</v>
      </c>
      <c r="M248" s="99">
        <v>26.4</v>
      </c>
      <c r="N248" s="99">
        <v>26.4</v>
      </c>
      <c r="O248" s="100"/>
    </row>
    <row r="249" spans="1:15" ht="45" x14ac:dyDescent="0.25">
      <c r="A249" s="104" t="s">
        <v>537</v>
      </c>
      <c r="B249" s="104" t="s">
        <v>538</v>
      </c>
      <c r="C249" s="104" t="s">
        <v>494</v>
      </c>
      <c r="D249" s="104" t="s">
        <v>492</v>
      </c>
      <c r="E249" s="104" t="s">
        <v>35</v>
      </c>
      <c r="F249" s="104" t="s">
        <v>31</v>
      </c>
      <c r="G249" s="104" t="s">
        <v>37</v>
      </c>
      <c r="H249" s="104" t="s">
        <v>523</v>
      </c>
      <c r="I249" s="105">
        <v>23.562000000000001</v>
      </c>
      <c r="J249" s="105">
        <v>23.562000000000001</v>
      </c>
      <c r="K249" s="98">
        <v>144.256</v>
      </c>
      <c r="L249" s="98">
        <v>144.256</v>
      </c>
      <c r="M249" s="99">
        <v>23.6</v>
      </c>
      <c r="N249" s="99">
        <v>23.6</v>
      </c>
      <c r="O249" s="100"/>
    </row>
    <row r="250" spans="1:15" ht="45" x14ac:dyDescent="0.25">
      <c r="A250" s="104" t="s">
        <v>537</v>
      </c>
      <c r="B250" s="104" t="s">
        <v>538</v>
      </c>
      <c r="C250" s="104" t="s">
        <v>494</v>
      </c>
      <c r="D250" s="104" t="s">
        <v>496</v>
      </c>
      <c r="E250" s="104" t="s">
        <v>35</v>
      </c>
      <c r="F250" s="104" t="s">
        <v>36</v>
      </c>
      <c r="G250" s="104" t="s">
        <v>42</v>
      </c>
      <c r="H250" s="104" t="s">
        <v>523</v>
      </c>
      <c r="I250" s="105">
        <v>31.761700000000001</v>
      </c>
      <c r="J250" s="105">
        <v>31.761700000000001</v>
      </c>
      <c r="K250" s="98">
        <v>108.654</v>
      </c>
      <c r="L250" s="98">
        <v>108.654</v>
      </c>
      <c r="M250" s="99">
        <v>31.8</v>
      </c>
      <c r="N250" s="99">
        <v>31.8</v>
      </c>
      <c r="O250" s="100"/>
    </row>
    <row r="251" spans="1:15" ht="45" x14ac:dyDescent="0.25">
      <c r="A251" s="104" t="s">
        <v>537</v>
      </c>
      <c r="B251" s="104" t="s">
        <v>538</v>
      </c>
      <c r="C251" s="104" t="s">
        <v>494</v>
      </c>
      <c r="D251" s="104" t="s">
        <v>496</v>
      </c>
      <c r="E251" s="104" t="s">
        <v>35</v>
      </c>
      <c r="F251" s="104" t="s">
        <v>31</v>
      </c>
      <c r="G251" s="104" t="s">
        <v>42</v>
      </c>
      <c r="H251" s="104" t="s">
        <v>523</v>
      </c>
      <c r="I251" s="105">
        <v>21.754799999999999</v>
      </c>
      <c r="J251" s="105">
        <v>21.754799999999999</v>
      </c>
      <c r="K251" s="98">
        <v>62.887999999999998</v>
      </c>
      <c r="L251" s="98">
        <v>62.887999999999998</v>
      </c>
      <c r="M251" s="99">
        <v>21.8</v>
      </c>
      <c r="N251" s="99">
        <v>21.8</v>
      </c>
      <c r="O251" s="100"/>
    </row>
    <row r="252" spans="1:15" ht="45" x14ac:dyDescent="0.25">
      <c r="A252" s="104" t="s">
        <v>537</v>
      </c>
      <c r="B252" s="104" t="s">
        <v>538</v>
      </c>
      <c r="C252" s="104" t="s">
        <v>494</v>
      </c>
      <c r="D252" s="104" t="s">
        <v>496</v>
      </c>
      <c r="E252" s="104" t="s">
        <v>35</v>
      </c>
      <c r="F252" s="104" t="s">
        <v>31</v>
      </c>
      <c r="G252" s="104" t="s">
        <v>37</v>
      </c>
      <c r="H252" s="104" t="s">
        <v>523</v>
      </c>
      <c r="I252" s="105">
        <v>19.445</v>
      </c>
      <c r="J252" s="105">
        <v>19.445</v>
      </c>
      <c r="K252" s="98">
        <v>139.72</v>
      </c>
      <c r="L252" s="98">
        <v>139.72</v>
      </c>
      <c r="M252" s="99">
        <v>19.399999999999999</v>
      </c>
      <c r="N252" s="99">
        <v>19.399999999999999</v>
      </c>
      <c r="O252" s="100"/>
    </row>
    <row r="253" spans="1:15" ht="45" x14ac:dyDescent="0.25">
      <c r="A253" s="104" t="s">
        <v>537</v>
      </c>
      <c r="B253" s="104" t="s">
        <v>538</v>
      </c>
      <c r="C253" s="104" t="s">
        <v>471</v>
      </c>
      <c r="D253" s="104" t="s">
        <v>495</v>
      </c>
      <c r="E253" s="104" t="s">
        <v>35</v>
      </c>
      <c r="F253" s="104" t="s">
        <v>36</v>
      </c>
      <c r="G253" s="104" t="s">
        <v>42</v>
      </c>
      <c r="H253" s="104" t="s">
        <v>523</v>
      </c>
      <c r="I253" s="105">
        <v>17.8337</v>
      </c>
      <c r="J253" s="105">
        <v>19.0318</v>
      </c>
      <c r="K253" s="98">
        <v>61.74</v>
      </c>
      <c r="L253" s="98">
        <v>191.982</v>
      </c>
      <c r="M253" s="99">
        <v>17.8</v>
      </c>
      <c r="N253" s="99">
        <v>19</v>
      </c>
      <c r="O253" s="100"/>
    </row>
    <row r="254" spans="1:15" ht="45" x14ac:dyDescent="0.25">
      <c r="A254" s="104" t="s">
        <v>537</v>
      </c>
      <c r="B254" s="104" t="s">
        <v>538</v>
      </c>
      <c r="C254" s="104" t="s">
        <v>471</v>
      </c>
      <c r="D254" s="104" t="s">
        <v>495</v>
      </c>
      <c r="E254" s="104" t="s">
        <v>35</v>
      </c>
      <c r="F254" s="104" t="s">
        <v>36</v>
      </c>
      <c r="G254" s="104" t="s">
        <v>32</v>
      </c>
      <c r="H254" s="104" t="s">
        <v>523</v>
      </c>
      <c r="I254" s="105">
        <v>17.037800000000001</v>
      </c>
      <c r="J254" s="105">
        <v>17.037800000000001</v>
      </c>
      <c r="K254" s="98">
        <v>45.276000000000003</v>
      </c>
      <c r="L254" s="98">
        <v>45.276000000000003</v>
      </c>
      <c r="M254" s="99">
        <v>17</v>
      </c>
      <c r="N254" s="99">
        <v>17</v>
      </c>
      <c r="O254" s="100"/>
    </row>
    <row r="255" spans="1:15" ht="45" x14ac:dyDescent="0.25">
      <c r="A255" s="104" t="s">
        <v>537</v>
      </c>
      <c r="B255" s="104" t="s">
        <v>538</v>
      </c>
      <c r="C255" s="104" t="s">
        <v>471</v>
      </c>
      <c r="D255" s="104" t="s">
        <v>495</v>
      </c>
      <c r="E255" s="104" t="s">
        <v>35</v>
      </c>
      <c r="F255" s="104" t="s">
        <v>31</v>
      </c>
      <c r="G255" s="104" t="s">
        <v>32</v>
      </c>
      <c r="H255" s="104" t="s">
        <v>523</v>
      </c>
      <c r="I255" s="105">
        <v>15.438800000000001</v>
      </c>
      <c r="J255" s="105">
        <v>15.438800000000001</v>
      </c>
      <c r="K255" s="98">
        <v>49.923999999999999</v>
      </c>
      <c r="L255" s="98">
        <v>49.923999999999999</v>
      </c>
      <c r="M255" s="99">
        <v>15.4</v>
      </c>
      <c r="N255" s="99">
        <v>15.4</v>
      </c>
      <c r="O255" s="100"/>
    </row>
    <row r="256" spans="1:15" ht="45" x14ac:dyDescent="0.25">
      <c r="A256" s="104" t="s">
        <v>537</v>
      </c>
      <c r="B256" s="104" t="s">
        <v>538</v>
      </c>
      <c r="C256" s="104" t="s">
        <v>471</v>
      </c>
      <c r="D256" s="104" t="s">
        <v>492</v>
      </c>
      <c r="E256" s="104" t="s">
        <v>35</v>
      </c>
      <c r="F256" s="104" t="s">
        <v>36</v>
      </c>
      <c r="G256" s="104" t="s">
        <v>42</v>
      </c>
      <c r="H256" s="104" t="s">
        <v>523</v>
      </c>
      <c r="I256" s="105">
        <v>32.595500000000001</v>
      </c>
      <c r="J256" s="105">
        <v>44.472700000000003</v>
      </c>
      <c r="K256" s="98">
        <v>113.26</v>
      </c>
      <c r="L256" s="98">
        <v>243.53</v>
      </c>
      <c r="M256" s="99">
        <v>32.6</v>
      </c>
      <c r="N256" s="99">
        <v>44.5</v>
      </c>
      <c r="O256" s="100"/>
    </row>
    <row r="257" spans="1:15" ht="45" x14ac:dyDescent="0.25">
      <c r="A257" s="104" t="s">
        <v>537</v>
      </c>
      <c r="B257" s="104" t="s">
        <v>538</v>
      </c>
      <c r="C257" s="104" t="s">
        <v>471</v>
      </c>
      <c r="D257" s="104" t="s">
        <v>492</v>
      </c>
      <c r="E257" s="104" t="s">
        <v>35</v>
      </c>
      <c r="F257" s="104" t="s">
        <v>36</v>
      </c>
      <c r="G257" s="104" t="s">
        <v>32</v>
      </c>
      <c r="H257" s="104" t="s">
        <v>523</v>
      </c>
      <c r="I257" s="105">
        <v>26.652999999999999</v>
      </c>
      <c r="J257" s="105">
        <v>39.085999999999999</v>
      </c>
      <c r="K257" s="98">
        <v>84.14</v>
      </c>
      <c r="L257" s="98">
        <v>181.678</v>
      </c>
      <c r="M257" s="99">
        <v>26.7</v>
      </c>
      <c r="N257" s="99">
        <v>39.1</v>
      </c>
      <c r="O257" s="100"/>
    </row>
    <row r="258" spans="1:15" ht="45" x14ac:dyDescent="0.25">
      <c r="A258" s="104" t="s">
        <v>537</v>
      </c>
      <c r="B258" s="104" t="s">
        <v>538</v>
      </c>
      <c r="C258" s="104" t="s">
        <v>471</v>
      </c>
      <c r="D258" s="104" t="s">
        <v>492</v>
      </c>
      <c r="E258" s="104" t="s">
        <v>35</v>
      </c>
      <c r="F258" s="104" t="s">
        <v>31</v>
      </c>
      <c r="G258" s="104" t="s">
        <v>42</v>
      </c>
      <c r="H258" s="104" t="s">
        <v>523</v>
      </c>
      <c r="I258" s="105">
        <v>30.6875</v>
      </c>
      <c r="J258" s="105">
        <v>30.6875</v>
      </c>
      <c r="K258" s="98">
        <v>120.932</v>
      </c>
      <c r="L258" s="98">
        <v>120.932</v>
      </c>
      <c r="M258" s="99">
        <v>30.7</v>
      </c>
      <c r="N258" s="99">
        <v>30.7</v>
      </c>
      <c r="O258" s="100"/>
    </row>
    <row r="259" spans="1:15" ht="45" x14ac:dyDescent="0.25">
      <c r="A259" s="104" t="s">
        <v>537</v>
      </c>
      <c r="B259" s="104" t="s">
        <v>538</v>
      </c>
      <c r="C259" s="104" t="s">
        <v>471</v>
      </c>
      <c r="D259" s="104" t="s">
        <v>492</v>
      </c>
      <c r="E259" s="104" t="s">
        <v>35</v>
      </c>
      <c r="F259" s="104" t="s">
        <v>31</v>
      </c>
      <c r="G259" s="104" t="s">
        <v>37</v>
      </c>
      <c r="H259" s="104" t="s">
        <v>523</v>
      </c>
      <c r="I259" s="105">
        <v>26.652999999999999</v>
      </c>
      <c r="J259" s="105">
        <v>27.506</v>
      </c>
      <c r="K259" s="98">
        <v>182.54599999999999</v>
      </c>
      <c r="L259" s="98">
        <v>182.54599999999999</v>
      </c>
      <c r="M259" s="99">
        <v>26.7</v>
      </c>
      <c r="N259" s="99">
        <v>27.5</v>
      </c>
      <c r="O259" s="100"/>
    </row>
    <row r="260" spans="1:15" ht="45" x14ac:dyDescent="0.25">
      <c r="A260" s="104" t="s">
        <v>537</v>
      </c>
      <c r="B260" s="104" t="s">
        <v>538</v>
      </c>
      <c r="C260" s="104" t="s">
        <v>471</v>
      </c>
      <c r="D260" s="104" t="s">
        <v>492</v>
      </c>
      <c r="E260" s="104" t="s">
        <v>35</v>
      </c>
      <c r="F260" s="104" t="s">
        <v>31</v>
      </c>
      <c r="G260" s="104" t="s">
        <v>32</v>
      </c>
      <c r="H260" s="104" t="s">
        <v>523</v>
      </c>
      <c r="I260" s="105">
        <v>31.959499999999998</v>
      </c>
      <c r="J260" s="105">
        <v>31.959499999999998</v>
      </c>
      <c r="K260" s="98">
        <v>103.866</v>
      </c>
      <c r="L260" s="98">
        <v>103.866</v>
      </c>
      <c r="M260" s="99">
        <v>32</v>
      </c>
      <c r="N260" s="99">
        <v>32</v>
      </c>
      <c r="O260" s="100"/>
    </row>
    <row r="261" spans="1:15" ht="45" x14ac:dyDescent="0.25">
      <c r="A261" s="104" t="s">
        <v>537</v>
      </c>
      <c r="B261" s="104" t="s">
        <v>538</v>
      </c>
      <c r="C261" s="104" t="s">
        <v>471</v>
      </c>
      <c r="D261" s="104" t="s">
        <v>496</v>
      </c>
      <c r="E261" s="104" t="s">
        <v>35</v>
      </c>
      <c r="F261" s="104" t="s">
        <v>36</v>
      </c>
      <c r="G261" s="104" t="s">
        <v>42</v>
      </c>
      <c r="H261" s="104" t="s">
        <v>523</v>
      </c>
      <c r="I261" s="105">
        <v>22.111499999999999</v>
      </c>
      <c r="J261" s="105">
        <v>29.975300000000001</v>
      </c>
      <c r="K261" s="98">
        <v>85.203999999999994</v>
      </c>
      <c r="L261" s="98">
        <v>215.46</v>
      </c>
      <c r="M261" s="99">
        <v>22.1</v>
      </c>
      <c r="N261" s="99">
        <v>30</v>
      </c>
      <c r="O261" s="100"/>
    </row>
    <row r="262" spans="1:15" ht="45" x14ac:dyDescent="0.25">
      <c r="A262" s="104" t="s">
        <v>537</v>
      </c>
      <c r="B262" s="104" t="s">
        <v>538</v>
      </c>
      <c r="C262" s="104" t="s">
        <v>471</v>
      </c>
      <c r="D262" s="104" t="s">
        <v>496</v>
      </c>
      <c r="E262" s="104" t="s">
        <v>35</v>
      </c>
      <c r="F262" s="104" t="s">
        <v>36</v>
      </c>
      <c r="G262" s="104" t="s">
        <v>32</v>
      </c>
      <c r="H262" s="104" t="s">
        <v>523</v>
      </c>
      <c r="I262" s="105">
        <v>18.178000000000001</v>
      </c>
      <c r="J262" s="105">
        <v>26.408999999999999</v>
      </c>
      <c r="K262" s="98">
        <v>62.076000000000001</v>
      </c>
      <c r="L262" s="98">
        <v>114.33799999999999</v>
      </c>
      <c r="M262" s="99">
        <v>18.2</v>
      </c>
      <c r="N262" s="99">
        <v>26.4</v>
      </c>
      <c r="O262" s="100"/>
    </row>
    <row r="263" spans="1:15" ht="45" x14ac:dyDescent="0.25">
      <c r="A263" s="104" t="s">
        <v>537</v>
      </c>
      <c r="B263" s="104" t="s">
        <v>538</v>
      </c>
      <c r="C263" s="104" t="s">
        <v>471</v>
      </c>
      <c r="D263" s="104" t="s">
        <v>496</v>
      </c>
      <c r="E263" s="104" t="s">
        <v>35</v>
      </c>
      <c r="F263" s="104" t="s">
        <v>31</v>
      </c>
      <c r="G263" s="104" t="s">
        <v>42</v>
      </c>
      <c r="H263" s="104" t="s">
        <v>523</v>
      </c>
      <c r="I263" s="105">
        <v>20.848500000000001</v>
      </c>
      <c r="J263" s="105">
        <v>20.848500000000001</v>
      </c>
      <c r="K263" s="98">
        <v>91.322000000000003</v>
      </c>
      <c r="L263" s="98">
        <v>91.322000000000003</v>
      </c>
      <c r="M263" s="99">
        <v>20.8</v>
      </c>
      <c r="N263" s="99">
        <v>20.8</v>
      </c>
      <c r="O263" s="100"/>
    </row>
    <row r="264" spans="1:15" ht="45" x14ac:dyDescent="0.25">
      <c r="A264" s="104" t="s">
        <v>537</v>
      </c>
      <c r="B264" s="104" t="s">
        <v>538</v>
      </c>
      <c r="C264" s="104" t="s">
        <v>471</v>
      </c>
      <c r="D264" s="104" t="s">
        <v>496</v>
      </c>
      <c r="E264" s="104" t="s">
        <v>35</v>
      </c>
      <c r="F264" s="104" t="s">
        <v>31</v>
      </c>
      <c r="G264" s="104" t="s">
        <v>37</v>
      </c>
      <c r="H264" s="104" t="s">
        <v>523</v>
      </c>
      <c r="I264" s="105">
        <v>18.178000000000001</v>
      </c>
      <c r="J264" s="105">
        <v>18.742000000000001</v>
      </c>
      <c r="K264" s="98">
        <v>160.482</v>
      </c>
      <c r="L264" s="98">
        <v>160.482</v>
      </c>
      <c r="M264" s="99">
        <v>18.2</v>
      </c>
      <c r="N264" s="99">
        <v>18.7</v>
      </c>
      <c r="O264" s="100"/>
    </row>
    <row r="265" spans="1:15" ht="45" x14ac:dyDescent="0.25">
      <c r="A265" s="104" t="s">
        <v>537</v>
      </c>
      <c r="B265" s="104" t="s">
        <v>538</v>
      </c>
      <c r="C265" s="104" t="s">
        <v>471</v>
      </c>
      <c r="D265" s="104" t="s">
        <v>496</v>
      </c>
      <c r="E265" s="104" t="s">
        <v>35</v>
      </c>
      <c r="F265" s="104" t="s">
        <v>31</v>
      </c>
      <c r="G265" s="104" t="s">
        <v>32</v>
      </c>
      <c r="H265" s="104" t="s">
        <v>523</v>
      </c>
      <c r="I265" s="105">
        <v>21.269500000000001</v>
      </c>
      <c r="J265" s="105">
        <v>21.6905</v>
      </c>
      <c r="K265" s="98">
        <v>74.256</v>
      </c>
      <c r="L265" s="98">
        <v>74.256</v>
      </c>
      <c r="M265" s="99">
        <v>21.3</v>
      </c>
      <c r="N265" s="99">
        <v>21.7</v>
      </c>
      <c r="O265" s="100"/>
    </row>
    <row r="266" spans="1:15" ht="45" x14ac:dyDescent="0.25">
      <c r="A266" s="104" t="s">
        <v>537</v>
      </c>
      <c r="B266" s="104" t="s">
        <v>538</v>
      </c>
      <c r="C266" s="104" t="s">
        <v>471</v>
      </c>
      <c r="D266" s="104" t="s">
        <v>472</v>
      </c>
      <c r="E266" s="104" t="s">
        <v>35</v>
      </c>
      <c r="F266" s="104" t="s">
        <v>36</v>
      </c>
      <c r="G266" s="104" t="s">
        <v>42</v>
      </c>
      <c r="H266" s="104" t="s">
        <v>523</v>
      </c>
      <c r="I266" s="105">
        <v>32.735999999999997</v>
      </c>
      <c r="J266" s="105">
        <v>32.735999999999997</v>
      </c>
      <c r="K266" s="98">
        <v>168.86799999999999</v>
      </c>
      <c r="L266" s="98">
        <v>187.488</v>
      </c>
      <c r="M266" s="99">
        <v>32.700000000000003</v>
      </c>
      <c r="N266" s="99">
        <v>32.700000000000003</v>
      </c>
      <c r="O266" s="100"/>
    </row>
    <row r="267" spans="1:15" ht="45" x14ac:dyDescent="0.25">
      <c r="A267" s="104" t="s">
        <v>537</v>
      </c>
      <c r="B267" s="104" t="s">
        <v>538</v>
      </c>
      <c r="C267" s="104" t="s">
        <v>471</v>
      </c>
      <c r="D267" s="104" t="s">
        <v>472</v>
      </c>
      <c r="E267" s="104" t="s">
        <v>35</v>
      </c>
      <c r="F267" s="104" t="s">
        <v>36</v>
      </c>
      <c r="G267" s="104" t="s">
        <v>32</v>
      </c>
      <c r="H267" s="104" t="s">
        <v>523</v>
      </c>
      <c r="I267" s="105">
        <v>35.171999999999997</v>
      </c>
      <c r="J267" s="105">
        <v>35.171999999999997</v>
      </c>
      <c r="K267" s="98">
        <v>312.64800000000002</v>
      </c>
      <c r="L267" s="98">
        <v>312.64800000000002</v>
      </c>
      <c r="M267" s="99">
        <v>35.200000000000003</v>
      </c>
      <c r="N267" s="99">
        <v>35.200000000000003</v>
      </c>
      <c r="O267" s="100"/>
    </row>
    <row r="268" spans="1:15" ht="45" x14ac:dyDescent="0.25">
      <c r="A268" s="104" t="s">
        <v>537</v>
      </c>
      <c r="B268" s="104" t="s">
        <v>538</v>
      </c>
      <c r="C268" s="104" t="s">
        <v>471</v>
      </c>
      <c r="D268" s="104" t="s">
        <v>472</v>
      </c>
      <c r="E268" s="104" t="s">
        <v>35</v>
      </c>
      <c r="F268" s="104" t="s">
        <v>31</v>
      </c>
      <c r="G268" s="104" t="s">
        <v>32</v>
      </c>
      <c r="H268" s="104" t="s">
        <v>523</v>
      </c>
      <c r="I268" s="105">
        <v>28.675999999999998</v>
      </c>
      <c r="J268" s="105">
        <v>28.675999999999998</v>
      </c>
      <c r="K268" s="98">
        <v>159.08199999999999</v>
      </c>
      <c r="L268" s="98">
        <v>159.08199999999999</v>
      </c>
      <c r="M268" s="99">
        <v>28.7</v>
      </c>
      <c r="N268" s="99">
        <v>28.7</v>
      </c>
      <c r="O268" s="100"/>
    </row>
    <row r="269" spans="1:15" ht="45" x14ac:dyDescent="0.25">
      <c r="A269" s="104" t="s">
        <v>539</v>
      </c>
      <c r="B269" s="104" t="s">
        <v>538</v>
      </c>
      <c r="C269" s="104" t="s">
        <v>508</v>
      </c>
      <c r="D269" s="104" t="s">
        <v>472</v>
      </c>
      <c r="E269" s="104" t="s">
        <v>35</v>
      </c>
      <c r="F269" s="104" t="s">
        <v>36</v>
      </c>
      <c r="G269" s="104" t="s">
        <v>32</v>
      </c>
      <c r="H269" s="104" t="s">
        <v>523</v>
      </c>
      <c r="I269" s="105">
        <v>26.493300000000001</v>
      </c>
      <c r="J269" s="105">
        <v>26.493300000000001</v>
      </c>
      <c r="K269" s="98">
        <v>50.008000000000003</v>
      </c>
      <c r="L269" s="98">
        <v>50.008000000000003</v>
      </c>
      <c r="M269" s="99">
        <v>26.5</v>
      </c>
      <c r="N269" s="99">
        <v>26.5</v>
      </c>
      <c r="O269" s="100"/>
    </row>
    <row r="270" spans="1:15" ht="45" x14ac:dyDescent="0.25">
      <c r="A270" s="104" t="s">
        <v>539</v>
      </c>
      <c r="B270" s="104" t="s">
        <v>538</v>
      </c>
      <c r="C270" s="104" t="s">
        <v>508</v>
      </c>
      <c r="D270" s="104" t="s">
        <v>472</v>
      </c>
      <c r="E270" s="104" t="s">
        <v>35</v>
      </c>
      <c r="F270" s="104" t="s">
        <v>31</v>
      </c>
      <c r="G270" s="104" t="s">
        <v>42</v>
      </c>
      <c r="H270" s="104" t="s">
        <v>523</v>
      </c>
      <c r="I270" s="105">
        <v>25.846499999999999</v>
      </c>
      <c r="J270" s="105">
        <v>25.846499999999999</v>
      </c>
      <c r="K270" s="98">
        <v>46.27</v>
      </c>
      <c r="L270" s="98">
        <v>46.27</v>
      </c>
      <c r="M270" s="99">
        <v>25.8</v>
      </c>
      <c r="N270" s="99">
        <v>25.8</v>
      </c>
      <c r="O270" s="100"/>
    </row>
    <row r="271" spans="1:15" ht="45" x14ac:dyDescent="0.25">
      <c r="A271" s="104" t="s">
        <v>539</v>
      </c>
      <c r="B271" s="104" t="s">
        <v>538</v>
      </c>
      <c r="C271" s="104" t="s">
        <v>508</v>
      </c>
      <c r="D271" s="104" t="s">
        <v>472</v>
      </c>
      <c r="E271" s="104" t="s">
        <v>35</v>
      </c>
      <c r="F271" s="104" t="s">
        <v>31</v>
      </c>
      <c r="G271" s="104" t="s">
        <v>37</v>
      </c>
      <c r="H271" s="104" t="s">
        <v>523</v>
      </c>
      <c r="I271" s="105">
        <v>28.175000000000001</v>
      </c>
      <c r="J271" s="105">
        <v>28.175000000000001</v>
      </c>
      <c r="K271" s="98">
        <v>152.012</v>
      </c>
      <c r="L271" s="98">
        <v>152.012</v>
      </c>
      <c r="M271" s="99">
        <v>28.2</v>
      </c>
      <c r="N271" s="99">
        <v>28.2</v>
      </c>
      <c r="O271" s="100"/>
    </row>
    <row r="272" spans="1:15" ht="45" x14ac:dyDescent="0.25">
      <c r="A272" s="104" t="s">
        <v>539</v>
      </c>
      <c r="B272" s="104" t="s">
        <v>538</v>
      </c>
      <c r="C272" s="104" t="s">
        <v>508</v>
      </c>
      <c r="D272" s="104" t="s">
        <v>472</v>
      </c>
      <c r="E272" s="104" t="s">
        <v>35</v>
      </c>
      <c r="F272" s="104" t="s">
        <v>31</v>
      </c>
      <c r="G272" s="104" t="s">
        <v>32</v>
      </c>
      <c r="H272" s="104" t="s">
        <v>523</v>
      </c>
      <c r="I272" s="105">
        <v>26.493300000000001</v>
      </c>
      <c r="J272" s="105">
        <v>26.493300000000001</v>
      </c>
      <c r="K272" s="98">
        <v>26.026</v>
      </c>
      <c r="L272" s="98">
        <v>26.026</v>
      </c>
      <c r="M272" s="99">
        <v>26</v>
      </c>
      <c r="N272" s="99">
        <v>26</v>
      </c>
      <c r="O272" s="100"/>
    </row>
    <row r="273" spans="1:15" ht="45" x14ac:dyDescent="0.25">
      <c r="A273" s="104" t="s">
        <v>539</v>
      </c>
      <c r="B273" s="104" t="s">
        <v>538</v>
      </c>
      <c r="C273" s="104" t="s">
        <v>491</v>
      </c>
      <c r="D273" s="104" t="s">
        <v>492</v>
      </c>
      <c r="E273" s="104" t="s">
        <v>35</v>
      </c>
      <c r="F273" s="104" t="s">
        <v>36</v>
      </c>
      <c r="G273" s="104" t="s">
        <v>32</v>
      </c>
      <c r="H273" s="104" t="s">
        <v>523</v>
      </c>
      <c r="I273" s="105">
        <v>12.6693</v>
      </c>
      <c r="J273" s="105">
        <v>12.6693</v>
      </c>
      <c r="K273" s="98">
        <v>41.537999999999997</v>
      </c>
      <c r="L273" s="98">
        <v>41.537999999999997</v>
      </c>
      <c r="M273" s="99">
        <v>12.7</v>
      </c>
      <c r="N273" s="99">
        <v>12.7</v>
      </c>
      <c r="O273" s="100"/>
    </row>
    <row r="274" spans="1:15" ht="45" x14ac:dyDescent="0.25">
      <c r="A274" s="104" t="s">
        <v>539</v>
      </c>
      <c r="B274" s="104" t="s">
        <v>538</v>
      </c>
      <c r="C274" s="104" t="s">
        <v>491</v>
      </c>
      <c r="D274" s="104" t="s">
        <v>492</v>
      </c>
      <c r="E274" s="104" t="s">
        <v>35</v>
      </c>
      <c r="F274" s="104" t="s">
        <v>31</v>
      </c>
      <c r="G274" s="104" t="s">
        <v>42</v>
      </c>
      <c r="H274" s="104" t="s">
        <v>523</v>
      </c>
      <c r="I274" s="105">
        <v>11.359400000000001</v>
      </c>
      <c r="J274" s="105">
        <v>12.3514</v>
      </c>
      <c r="K274" s="98">
        <v>37.814</v>
      </c>
      <c r="L274" s="98">
        <v>37.814</v>
      </c>
      <c r="M274" s="99">
        <v>11.4</v>
      </c>
      <c r="N274" s="99">
        <v>12.4</v>
      </c>
      <c r="O274" s="100"/>
    </row>
    <row r="275" spans="1:15" ht="45" x14ac:dyDescent="0.25">
      <c r="A275" s="104" t="s">
        <v>539</v>
      </c>
      <c r="B275" s="104" t="s">
        <v>538</v>
      </c>
      <c r="C275" s="104" t="s">
        <v>491</v>
      </c>
      <c r="D275" s="104" t="s">
        <v>492</v>
      </c>
      <c r="E275" s="104" t="s">
        <v>35</v>
      </c>
      <c r="F275" s="104" t="s">
        <v>31</v>
      </c>
      <c r="G275" s="104" t="s">
        <v>37</v>
      </c>
      <c r="H275" s="104" t="s">
        <v>523</v>
      </c>
      <c r="I275" s="105">
        <v>13.496</v>
      </c>
      <c r="J275" s="105">
        <v>13.496</v>
      </c>
      <c r="K275" s="98">
        <v>143.458</v>
      </c>
      <c r="L275" s="98">
        <v>143.458</v>
      </c>
      <c r="M275" s="99">
        <v>13.5</v>
      </c>
      <c r="N275" s="99">
        <v>13.5</v>
      </c>
      <c r="O275" s="100"/>
    </row>
    <row r="276" spans="1:15" ht="45" x14ac:dyDescent="0.25">
      <c r="A276" s="104" t="s">
        <v>539</v>
      </c>
      <c r="B276" s="104" t="s">
        <v>538</v>
      </c>
      <c r="C276" s="104" t="s">
        <v>491</v>
      </c>
      <c r="D276" s="104" t="s">
        <v>472</v>
      </c>
      <c r="E276" s="104" t="s">
        <v>35</v>
      </c>
      <c r="F276" s="104" t="s">
        <v>36</v>
      </c>
      <c r="G276" s="104" t="s">
        <v>32</v>
      </c>
      <c r="H276" s="104" t="s">
        <v>523</v>
      </c>
      <c r="I276" s="105">
        <v>18.161200000000001</v>
      </c>
      <c r="J276" s="105">
        <v>18.161200000000001</v>
      </c>
      <c r="K276" s="98">
        <v>60.886000000000003</v>
      </c>
      <c r="L276" s="98">
        <v>60.886000000000003</v>
      </c>
      <c r="M276" s="99">
        <v>18.2</v>
      </c>
      <c r="N276" s="99">
        <v>18.2</v>
      </c>
      <c r="O276" s="100"/>
    </row>
    <row r="277" spans="1:15" ht="45" x14ac:dyDescent="0.25">
      <c r="A277" s="104" t="s">
        <v>539</v>
      </c>
      <c r="B277" s="104" t="s">
        <v>538</v>
      </c>
      <c r="C277" s="104" t="s">
        <v>491</v>
      </c>
      <c r="D277" s="104" t="s">
        <v>472</v>
      </c>
      <c r="E277" s="104" t="s">
        <v>35</v>
      </c>
      <c r="F277" s="104" t="s">
        <v>31</v>
      </c>
      <c r="G277" s="104" t="s">
        <v>42</v>
      </c>
      <c r="H277" s="104" t="s">
        <v>523</v>
      </c>
      <c r="I277" s="105">
        <v>15.9335</v>
      </c>
      <c r="J277" s="105">
        <v>17.6205</v>
      </c>
      <c r="K277" s="98">
        <v>55.188000000000002</v>
      </c>
      <c r="L277" s="98">
        <v>55.188000000000002</v>
      </c>
      <c r="M277" s="99">
        <v>15.9</v>
      </c>
      <c r="N277" s="99">
        <v>17.600000000000001</v>
      </c>
      <c r="O277" s="100"/>
    </row>
    <row r="278" spans="1:15" ht="45" x14ac:dyDescent="0.25">
      <c r="A278" s="104" t="s">
        <v>539</v>
      </c>
      <c r="B278" s="104" t="s">
        <v>538</v>
      </c>
      <c r="C278" s="104" t="s">
        <v>491</v>
      </c>
      <c r="D278" s="104" t="s">
        <v>472</v>
      </c>
      <c r="E278" s="104" t="s">
        <v>35</v>
      </c>
      <c r="F278" s="104" t="s">
        <v>31</v>
      </c>
      <c r="G278" s="104" t="s">
        <v>37</v>
      </c>
      <c r="H278" s="104" t="s">
        <v>523</v>
      </c>
      <c r="I278" s="105">
        <v>19.567</v>
      </c>
      <c r="J278" s="105">
        <v>19.567</v>
      </c>
      <c r="K278" s="98">
        <v>167.958</v>
      </c>
      <c r="L278" s="98">
        <v>167.958</v>
      </c>
      <c r="M278" s="99">
        <v>19.600000000000001</v>
      </c>
      <c r="N278" s="99">
        <v>19.600000000000001</v>
      </c>
      <c r="O278" s="100"/>
    </row>
    <row r="279" spans="1:15" ht="45" x14ac:dyDescent="0.25">
      <c r="A279" s="104" t="s">
        <v>539</v>
      </c>
      <c r="B279" s="104" t="s">
        <v>538</v>
      </c>
      <c r="C279" s="104" t="s">
        <v>491</v>
      </c>
      <c r="D279" s="104" t="s">
        <v>472</v>
      </c>
      <c r="E279" s="104" t="s">
        <v>35</v>
      </c>
      <c r="F279" s="104" t="s">
        <v>31</v>
      </c>
      <c r="G279" s="104" t="s">
        <v>32</v>
      </c>
      <c r="H279" s="104" t="s">
        <v>523</v>
      </c>
      <c r="I279" s="105">
        <v>18.161200000000001</v>
      </c>
      <c r="J279" s="105">
        <v>18.161200000000001</v>
      </c>
      <c r="K279" s="98">
        <v>39.130000000000003</v>
      </c>
      <c r="L279" s="98">
        <v>39.130000000000003</v>
      </c>
      <c r="M279" s="99">
        <v>18.2</v>
      </c>
      <c r="N279" s="99">
        <v>18.2</v>
      </c>
      <c r="O279" s="100"/>
    </row>
    <row r="280" spans="1:15" ht="30" x14ac:dyDescent="0.25">
      <c r="A280" s="104" t="s">
        <v>540</v>
      </c>
      <c r="B280" s="104" t="s">
        <v>541</v>
      </c>
      <c r="C280" s="104" t="s">
        <v>491</v>
      </c>
      <c r="D280" s="104" t="s">
        <v>492</v>
      </c>
      <c r="E280" s="104" t="s">
        <v>35</v>
      </c>
      <c r="F280" s="104" t="s">
        <v>36</v>
      </c>
      <c r="G280" s="104" t="s">
        <v>42</v>
      </c>
      <c r="H280" s="104" t="s">
        <v>535</v>
      </c>
      <c r="I280" s="105">
        <v>44.4</v>
      </c>
      <c r="J280" s="105">
        <v>44.4</v>
      </c>
      <c r="K280" s="98">
        <v>107.81399999999999</v>
      </c>
      <c r="L280" s="98">
        <v>107.81399999999999</v>
      </c>
      <c r="M280" s="99">
        <v>44.4</v>
      </c>
      <c r="N280" s="99">
        <v>44.4</v>
      </c>
      <c r="O280" s="100"/>
    </row>
    <row r="281" spans="1:15" ht="30" x14ac:dyDescent="0.25">
      <c r="A281" s="104" t="s">
        <v>540</v>
      </c>
      <c r="B281" s="104" t="s">
        <v>541</v>
      </c>
      <c r="C281" s="104" t="s">
        <v>491</v>
      </c>
      <c r="D281" s="104" t="s">
        <v>472</v>
      </c>
      <c r="E281" s="104" t="s">
        <v>35</v>
      </c>
      <c r="F281" s="104" t="s">
        <v>36</v>
      </c>
      <c r="G281" s="104" t="s">
        <v>42</v>
      </c>
      <c r="H281" s="104" t="s">
        <v>535</v>
      </c>
      <c r="I281" s="105">
        <v>58.173200000000001</v>
      </c>
      <c r="J281" s="105">
        <v>58.173200000000001</v>
      </c>
      <c r="K281" s="98">
        <v>108.584</v>
      </c>
      <c r="L281" s="98">
        <v>108.584</v>
      </c>
      <c r="M281" s="99">
        <v>58.2</v>
      </c>
      <c r="N281" s="99">
        <v>58.2</v>
      </c>
      <c r="O281" s="100"/>
    </row>
    <row r="282" spans="1:15" ht="45" x14ac:dyDescent="0.25">
      <c r="A282" s="104" t="s">
        <v>540</v>
      </c>
      <c r="B282" s="104" t="s">
        <v>541</v>
      </c>
      <c r="C282" s="104" t="s">
        <v>494</v>
      </c>
      <c r="D282" s="104" t="s">
        <v>492</v>
      </c>
      <c r="E282" s="104" t="s">
        <v>35</v>
      </c>
      <c r="F282" s="104" t="s">
        <v>36</v>
      </c>
      <c r="G282" s="104" t="s">
        <v>32</v>
      </c>
      <c r="H282" s="104" t="s">
        <v>535</v>
      </c>
      <c r="I282" s="105">
        <v>18.396999999999998</v>
      </c>
      <c r="J282" s="105">
        <v>18.396999999999998</v>
      </c>
      <c r="K282" s="98">
        <v>36.231999999999999</v>
      </c>
      <c r="L282" s="98">
        <v>36.231999999999999</v>
      </c>
      <c r="M282" s="99">
        <v>18.399999999999999</v>
      </c>
      <c r="N282" s="99">
        <v>18.399999999999999</v>
      </c>
      <c r="O282" s="100"/>
    </row>
    <row r="283" spans="1:15" ht="45" x14ac:dyDescent="0.25">
      <c r="A283" s="104" t="s">
        <v>540</v>
      </c>
      <c r="B283" s="104" t="s">
        <v>541</v>
      </c>
      <c r="C283" s="104" t="s">
        <v>494</v>
      </c>
      <c r="D283" s="104" t="s">
        <v>492</v>
      </c>
      <c r="E283" s="104" t="s">
        <v>35</v>
      </c>
      <c r="F283" s="104" t="s">
        <v>31</v>
      </c>
      <c r="G283" s="104" t="s">
        <v>32</v>
      </c>
      <c r="H283" s="104" t="s">
        <v>535</v>
      </c>
      <c r="I283" s="105">
        <v>20.547000000000001</v>
      </c>
      <c r="J283" s="105">
        <v>20.547000000000001</v>
      </c>
      <c r="K283" s="98">
        <v>31.206</v>
      </c>
      <c r="L283" s="98">
        <v>31.206</v>
      </c>
      <c r="M283" s="99">
        <v>20.5</v>
      </c>
      <c r="N283" s="99">
        <v>20.5</v>
      </c>
      <c r="O283" s="100"/>
    </row>
    <row r="284" spans="1:15" ht="45" x14ac:dyDescent="0.25">
      <c r="A284" s="104" t="s">
        <v>540</v>
      </c>
      <c r="B284" s="104" t="s">
        <v>541</v>
      </c>
      <c r="C284" s="104" t="s">
        <v>494</v>
      </c>
      <c r="D284" s="104" t="s">
        <v>496</v>
      </c>
      <c r="E284" s="104" t="s">
        <v>35</v>
      </c>
      <c r="F284" s="104" t="s">
        <v>36</v>
      </c>
      <c r="G284" s="104" t="s">
        <v>42</v>
      </c>
      <c r="H284" s="104" t="s">
        <v>535</v>
      </c>
      <c r="I284" s="105">
        <v>34.736199999999997</v>
      </c>
      <c r="J284" s="105">
        <v>43.686199999999999</v>
      </c>
      <c r="K284" s="98">
        <v>105.196</v>
      </c>
      <c r="L284" s="98">
        <v>152.06800000000001</v>
      </c>
      <c r="M284" s="99">
        <v>34.700000000000003</v>
      </c>
      <c r="N284" s="99">
        <v>43.7</v>
      </c>
      <c r="O284" s="100"/>
    </row>
    <row r="285" spans="1:15" ht="45" x14ac:dyDescent="0.25">
      <c r="A285" s="104" t="s">
        <v>540</v>
      </c>
      <c r="B285" s="104" t="s">
        <v>541</v>
      </c>
      <c r="C285" s="104" t="s">
        <v>494</v>
      </c>
      <c r="D285" s="104" t="s">
        <v>496</v>
      </c>
      <c r="E285" s="104" t="s">
        <v>35</v>
      </c>
      <c r="F285" s="104" t="s">
        <v>36</v>
      </c>
      <c r="G285" s="104" t="s">
        <v>32</v>
      </c>
      <c r="H285" s="104" t="s">
        <v>535</v>
      </c>
      <c r="I285" s="105">
        <v>16.317499999999999</v>
      </c>
      <c r="J285" s="105">
        <v>16.317499999999999</v>
      </c>
      <c r="K285" s="98">
        <v>32.634</v>
      </c>
      <c r="L285" s="98">
        <v>32.634</v>
      </c>
      <c r="M285" s="99">
        <v>16.3</v>
      </c>
      <c r="N285" s="99">
        <v>16.3</v>
      </c>
      <c r="O285" s="100"/>
    </row>
    <row r="286" spans="1:15" ht="45" x14ac:dyDescent="0.25">
      <c r="A286" s="104" t="s">
        <v>540</v>
      </c>
      <c r="B286" s="104" t="s">
        <v>541</v>
      </c>
      <c r="C286" s="104" t="s">
        <v>494</v>
      </c>
      <c r="D286" s="104" t="s">
        <v>496</v>
      </c>
      <c r="E286" s="104" t="s">
        <v>35</v>
      </c>
      <c r="F286" s="104" t="s">
        <v>31</v>
      </c>
      <c r="G286" s="104" t="s">
        <v>32</v>
      </c>
      <c r="H286" s="104" t="s">
        <v>535</v>
      </c>
      <c r="I286" s="105">
        <v>18.467500000000001</v>
      </c>
      <c r="J286" s="105">
        <v>18.467500000000001</v>
      </c>
      <c r="K286" s="98">
        <v>27.692</v>
      </c>
      <c r="L286" s="98">
        <v>27.692</v>
      </c>
      <c r="M286" s="99">
        <v>18.5</v>
      </c>
      <c r="N286" s="99">
        <v>18.5</v>
      </c>
      <c r="O286" s="100"/>
    </row>
    <row r="287" spans="1:15" ht="45" x14ac:dyDescent="0.25">
      <c r="A287" s="104" t="s">
        <v>540</v>
      </c>
      <c r="B287" s="104" t="s">
        <v>541</v>
      </c>
      <c r="C287" s="104" t="s">
        <v>471</v>
      </c>
      <c r="D287" s="104" t="s">
        <v>495</v>
      </c>
      <c r="E287" s="104" t="s">
        <v>35</v>
      </c>
      <c r="F287" s="104" t="s">
        <v>36</v>
      </c>
      <c r="G287" s="104" t="s">
        <v>42</v>
      </c>
      <c r="H287" s="104" t="s">
        <v>535</v>
      </c>
      <c r="I287" s="105">
        <v>30.559200000000001</v>
      </c>
      <c r="J287" s="105">
        <v>39.5092</v>
      </c>
      <c r="K287" s="98">
        <v>105.378</v>
      </c>
      <c r="L287" s="98">
        <v>152.23599999999999</v>
      </c>
      <c r="M287" s="99">
        <v>30.6</v>
      </c>
      <c r="N287" s="99">
        <v>39.5</v>
      </c>
      <c r="O287" s="100"/>
    </row>
    <row r="288" spans="1:15" ht="45" x14ac:dyDescent="0.25">
      <c r="A288" s="104" t="s">
        <v>540</v>
      </c>
      <c r="B288" s="104" t="s">
        <v>541</v>
      </c>
      <c r="C288" s="104" t="s">
        <v>471</v>
      </c>
      <c r="D288" s="104" t="s">
        <v>492</v>
      </c>
      <c r="E288" s="104" t="s">
        <v>35</v>
      </c>
      <c r="F288" s="104" t="s">
        <v>36</v>
      </c>
      <c r="G288" s="104" t="s">
        <v>42</v>
      </c>
      <c r="H288" s="104" t="s">
        <v>535</v>
      </c>
      <c r="I288" s="105">
        <v>41.0535</v>
      </c>
      <c r="J288" s="105">
        <v>50.003500000000003</v>
      </c>
      <c r="K288" s="98">
        <v>105.91</v>
      </c>
      <c r="L288" s="98">
        <v>152.78200000000001</v>
      </c>
      <c r="M288" s="99">
        <v>41.1</v>
      </c>
      <c r="N288" s="99">
        <v>50</v>
      </c>
      <c r="O288" s="100"/>
    </row>
    <row r="289" spans="1:15" ht="45" x14ac:dyDescent="0.25">
      <c r="A289" s="104" t="s">
        <v>540</v>
      </c>
      <c r="B289" s="104" t="s">
        <v>541</v>
      </c>
      <c r="C289" s="104" t="s">
        <v>471</v>
      </c>
      <c r="D289" s="104" t="s">
        <v>492</v>
      </c>
      <c r="E289" s="104" t="s">
        <v>35</v>
      </c>
      <c r="F289" s="104" t="s">
        <v>31</v>
      </c>
      <c r="G289" s="104" t="s">
        <v>32</v>
      </c>
      <c r="H289" s="104" t="s">
        <v>535</v>
      </c>
      <c r="I289" s="105">
        <v>29.243500000000001</v>
      </c>
      <c r="J289" s="105">
        <v>29.243500000000001</v>
      </c>
      <c r="K289" s="98">
        <v>77.644000000000005</v>
      </c>
      <c r="L289" s="98">
        <v>77.644000000000005</v>
      </c>
      <c r="M289" s="99">
        <v>29.2</v>
      </c>
      <c r="N289" s="99">
        <v>29.2</v>
      </c>
      <c r="O289" s="100"/>
    </row>
    <row r="290" spans="1:15" ht="45" x14ac:dyDescent="0.25">
      <c r="A290" s="104" t="s">
        <v>540</v>
      </c>
      <c r="B290" s="104" t="s">
        <v>541</v>
      </c>
      <c r="C290" s="104" t="s">
        <v>471</v>
      </c>
      <c r="D290" s="104" t="s">
        <v>496</v>
      </c>
      <c r="E290" s="104" t="s">
        <v>35</v>
      </c>
      <c r="F290" s="104" t="s">
        <v>36</v>
      </c>
      <c r="G290" s="104" t="s">
        <v>42</v>
      </c>
      <c r="H290" s="104" t="s">
        <v>535</v>
      </c>
      <c r="I290" s="105">
        <v>34.439500000000002</v>
      </c>
      <c r="J290" s="105">
        <v>43.389499999999998</v>
      </c>
      <c r="K290" s="98">
        <v>105.616</v>
      </c>
      <c r="L290" s="98">
        <v>152.47399999999999</v>
      </c>
      <c r="M290" s="99">
        <v>34.4</v>
      </c>
      <c r="N290" s="99">
        <v>43.4</v>
      </c>
      <c r="O290" s="100"/>
    </row>
    <row r="291" spans="1:15" ht="45" x14ac:dyDescent="0.25">
      <c r="A291" s="104" t="s">
        <v>540</v>
      </c>
      <c r="B291" s="104" t="s">
        <v>541</v>
      </c>
      <c r="C291" s="104" t="s">
        <v>471</v>
      </c>
      <c r="D291" s="104" t="s">
        <v>496</v>
      </c>
      <c r="E291" s="104" t="s">
        <v>35</v>
      </c>
      <c r="F291" s="104" t="s">
        <v>31</v>
      </c>
      <c r="G291" s="104" t="s">
        <v>32</v>
      </c>
      <c r="H291" s="104" t="s">
        <v>535</v>
      </c>
      <c r="I291" s="105">
        <v>22.6295</v>
      </c>
      <c r="J291" s="105">
        <v>22.6295</v>
      </c>
      <c r="K291" s="98">
        <v>48.033999999999999</v>
      </c>
      <c r="L291" s="98">
        <v>48.033999999999999</v>
      </c>
      <c r="M291" s="99">
        <v>22.6</v>
      </c>
      <c r="N291" s="99">
        <v>22.6</v>
      </c>
      <c r="O291" s="100"/>
    </row>
    <row r="292" spans="1:15" ht="60" x14ac:dyDescent="0.25">
      <c r="A292" s="104" t="s">
        <v>542</v>
      </c>
      <c r="B292" s="104" t="s">
        <v>543</v>
      </c>
      <c r="C292" s="104" t="s">
        <v>491</v>
      </c>
      <c r="D292" s="104" t="s">
        <v>492</v>
      </c>
      <c r="E292" s="104" t="s">
        <v>30</v>
      </c>
      <c r="F292" s="104" t="s">
        <v>36</v>
      </c>
      <c r="G292" s="104" t="s">
        <v>42</v>
      </c>
      <c r="H292" s="104" t="s">
        <v>544</v>
      </c>
      <c r="I292" s="105">
        <v>22.5136</v>
      </c>
      <c r="J292" s="105">
        <v>31.092199999999998</v>
      </c>
      <c r="K292" s="98">
        <v>23.744</v>
      </c>
      <c r="L292" s="98">
        <v>62.887999999999998</v>
      </c>
      <c r="M292" s="99">
        <v>22.5</v>
      </c>
      <c r="N292" s="99">
        <v>31.1</v>
      </c>
      <c r="O292" s="100"/>
    </row>
    <row r="293" spans="1:15" ht="60" x14ac:dyDescent="0.25">
      <c r="A293" s="104" t="s">
        <v>542</v>
      </c>
      <c r="B293" s="104" t="s">
        <v>543</v>
      </c>
      <c r="C293" s="104" t="s">
        <v>491</v>
      </c>
      <c r="D293" s="104" t="s">
        <v>492</v>
      </c>
      <c r="E293" s="104" t="s">
        <v>30</v>
      </c>
      <c r="F293" s="104" t="s">
        <v>36</v>
      </c>
      <c r="G293" s="104" t="s">
        <v>42</v>
      </c>
      <c r="H293" s="104" t="s">
        <v>522</v>
      </c>
      <c r="I293" s="105">
        <v>28.37</v>
      </c>
      <c r="J293" s="105">
        <v>31.781700000000001</v>
      </c>
      <c r="K293" s="98">
        <v>30.463999999999999</v>
      </c>
      <c r="L293" s="98">
        <v>38.527999999999999</v>
      </c>
      <c r="M293" s="99">
        <v>28.4</v>
      </c>
      <c r="N293" s="99">
        <v>31.8</v>
      </c>
      <c r="O293" s="100"/>
    </row>
    <row r="294" spans="1:15" ht="60" x14ac:dyDescent="0.25">
      <c r="A294" s="104" t="s">
        <v>542</v>
      </c>
      <c r="B294" s="104" t="s">
        <v>543</v>
      </c>
      <c r="C294" s="104" t="s">
        <v>491</v>
      </c>
      <c r="D294" s="104" t="s">
        <v>492</v>
      </c>
      <c r="E294" s="104" t="s">
        <v>30</v>
      </c>
      <c r="F294" s="104" t="s">
        <v>36</v>
      </c>
      <c r="G294" s="104" t="s">
        <v>37</v>
      </c>
      <c r="H294" s="104" t="s">
        <v>544</v>
      </c>
      <c r="I294" s="105">
        <v>24.39</v>
      </c>
      <c r="J294" s="105">
        <v>24.39</v>
      </c>
      <c r="K294" s="98">
        <v>62.3</v>
      </c>
      <c r="L294" s="98">
        <v>62.3</v>
      </c>
      <c r="M294" s="99">
        <v>24.4</v>
      </c>
      <c r="N294" s="99">
        <v>24.4</v>
      </c>
      <c r="O294" s="100"/>
    </row>
    <row r="295" spans="1:15" ht="60" x14ac:dyDescent="0.25">
      <c r="A295" s="104" t="s">
        <v>542</v>
      </c>
      <c r="B295" s="104" t="s">
        <v>543</v>
      </c>
      <c r="C295" s="104" t="s">
        <v>491</v>
      </c>
      <c r="D295" s="104" t="s">
        <v>492</v>
      </c>
      <c r="E295" s="104" t="s">
        <v>30</v>
      </c>
      <c r="F295" s="104" t="s">
        <v>36</v>
      </c>
      <c r="G295" s="104" t="s">
        <v>37</v>
      </c>
      <c r="H295" s="104" t="s">
        <v>522</v>
      </c>
      <c r="I295" s="105">
        <v>32.03</v>
      </c>
      <c r="J295" s="105">
        <v>32.03</v>
      </c>
      <c r="K295" s="98">
        <v>62.411999999999999</v>
      </c>
      <c r="L295" s="98">
        <v>62.411999999999999</v>
      </c>
      <c r="M295" s="99">
        <v>32</v>
      </c>
      <c r="N295" s="99">
        <v>32</v>
      </c>
      <c r="O295" s="100"/>
    </row>
    <row r="296" spans="1:15" ht="60" x14ac:dyDescent="0.25">
      <c r="A296" s="104" t="s">
        <v>542</v>
      </c>
      <c r="B296" s="104" t="s">
        <v>543</v>
      </c>
      <c r="C296" s="104" t="s">
        <v>491</v>
      </c>
      <c r="D296" s="104" t="s">
        <v>492</v>
      </c>
      <c r="E296" s="104" t="s">
        <v>30</v>
      </c>
      <c r="F296" s="104" t="s">
        <v>36</v>
      </c>
      <c r="G296" s="104" t="s">
        <v>32</v>
      </c>
      <c r="H296" s="104" t="s">
        <v>544</v>
      </c>
      <c r="I296" s="105">
        <v>23.578800000000001</v>
      </c>
      <c r="J296" s="105">
        <v>23.578800000000001</v>
      </c>
      <c r="K296" s="98">
        <v>25.62</v>
      </c>
      <c r="L296" s="98">
        <v>25.62</v>
      </c>
      <c r="M296" s="99">
        <v>23.6</v>
      </c>
      <c r="N296" s="99">
        <v>23.6</v>
      </c>
      <c r="O296" s="100"/>
    </row>
    <row r="297" spans="1:15" ht="60" x14ac:dyDescent="0.25">
      <c r="A297" s="104" t="s">
        <v>542</v>
      </c>
      <c r="B297" s="104" t="s">
        <v>543</v>
      </c>
      <c r="C297" s="104" t="s">
        <v>491</v>
      </c>
      <c r="D297" s="104" t="s">
        <v>492</v>
      </c>
      <c r="E297" s="104" t="s">
        <v>30</v>
      </c>
      <c r="F297" s="104" t="s">
        <v>36</v>
      </c>
      <c r="G297" s="104" t="s">
        <v>32</v>
      </c>
      <c r="H297" s="104" t="s">
        <v>522</v>
      </c>
      <c r="I297" s="105">
        <v>29.488800000000001</v>
      </c>
      <c r="J297" s="105">
        <v>29.488800000000001</v>
      </c>
      <c r="K297" s="98">
        <v>36.68</v>
      </c>
      <c r="L297" s="98">
        <v>36.68</v>
      </c>
      <c r="M297" s="99">
        <v>29.5</v>
      </c>
      <c r="N297" s="99">
        <v>29.5</v>
      </c>
      <c r="O297" s="100"/>
    </row>
    <row r="298" spans="1:15" ht="60" x14ac:dyDescent="0.25">
      <c r="A298" s="104" t="s">
        <v>542</v>
      </c>
      <c r="B298" s="104" t="s">
        <v>543</v>
      </c>
      <c r="C298" s="104" t="s">
        <v>491</v>
      </c>
      <c r="D298" s="104" t="s">
        <v>492</v>
      </c>
      <c r="E298" s="104" t="s">
        <v>30</v>
      </c>
      <c r="F298" s="104" t="s">
        <v>31</v>
      </c>
      <c r="G298" s="104" t="s">
        <v>42</v>
      </c>
      <c r="H298" s="104" t="s">
        <v>544</v>
      </c>
      <c r="I298" s="105">
        <v>23.531400000000001</v>
      </c>
      <c r="J298" s="105">
        <v>23.531400000000001</v>
      </c>
      <c r="K298" s="98">
        <v>35.055999999999997</v>
      </c>
      <c r="L298" s="98">
        <v>35.055999999999997</v>
      </c>
      <c r="M298" s="99">
        <v>23.5</v>
      </c>
      <c r="N298" s="99">
        <v>23.5</v>
      </c>
      <c r="O298" s="100"/>
    </row>
    <row r="299" spans="1:15" ht="60" x14ac:dyDescent="0.25">
      <c r="A299" s="104" t="s">
        <v>542</v>
      </c>
      <c r="B299" s="104" t="s">
        <v>543</v>
      </c>
      <c r="C299" s="104" t="s">
        <v>491</v>
      </c>
      <c r="D299" s="104" t="s">
        <v>492</v>
      </c>
      <c r="E299" s="104" t="s">
        <v>30</v>
      </c>
      <c r="F299" s="104" t="s">
        <v>31</v>
      </c>
      <c r="G299" s="104" t="s">
        <v>42</v>
      </c>
      <c r="H299" s="104" t="s">
        <v>522</v>
      </c>
      <c r="I299" s="105">
        <v>26.561399999999999</v>
      </c>
      <c r="J299" s="105">
        <v>26.561399999999999</v>
      </c>
      <c r="K299" s="98">
        <v>33.880000000000003</v>
      </c>
      <c r="L299" s="98">
        <v>33.880000000000003</v>
      </c>
      <c r="M299" s="99">
        <v>26.6</v>
      </c>
      <c r="N299" s="99">
        <v>26.6</v>
      </c>
      <c r="O299" s="100"/>
    </row>
    <row r="300" spans="1:15" ht="60" x14ac:dyDescent="0.25">
      <c r="A300" s="104" t="s">
        <v>542</v>
      </c>
      <c r="B300" s="104" t="s">
        <v>543</v>
      </c>
      <c r="C300" s="104" t="s">
        <v>491</v>
      </c>
      <c r="D300" s="104" t="s">
        <v>492</v>
      </c>
      <c r="E300" s="104" t="s">
        <v>30</v>
      </c>
      <c r="F300" s="104" t="s">
        <v>31</v>
      </c>
      <c r="G300" s="104" t="s">
        <v>32</v>
      </c>
      <c r="H300" s="104" t="s">
        <v>545</v>
      </c>
      <c r="I300" s="105">
        <v>14.04</v>
      </c>
      <c r="J300" s="105">
        <v>15.815799999999999</v>
      </c>
      <c r="K300" s="98">
        <v>24.71</v>
      </c>
      <c r="L300" s="98">
        <v>31.654</v>
      </c>
      <c r="M300" s="99">
        <v>14</v>
      </c>
      <c r="N300" s="99">
        <v>15.8</v>
      </c>
      <c r="O300" s="100"/>
    </row>
    <row r="301" spans="1:15" ht="60" x14ac:dyDescent="0.25">
      <c r="A301" s="104" t="s">
        <v>542</v>
      </c>
      <c r="B301" s="104" t="s">
        <v>543</v>
      </c>
      <c r="C301" s="104" t="s">
        <v>491</v>
      </c>
      <c r="D301" s="104" t="s">
        <v>492</v>
      </c>
      <c r="E301" s="104" t="s">
        <v>30</v>
      </c>
      <c r="F301" s="104" t="s">
        <v>31</v>
      </c>
      <c r="G301" s="104" t="s">
        <v>32</v>
      </c>
      <c r="H301" s="104" t="s">
        <v>544</v>
      </c>
      <c r="I301" s="105">
        <v>20.428799999999999</v>
      </c>
      <c r="J301" s="105">
        <v>27.6754</v>
      </c>
      <c r="K301" s="98">
        <v>20.146000000000001</v>
      </c>
      <c r="L301" s="98">
        <v>33.32</v>
      </c>
      <c r="M301" s="99">
        <v>20.2</v>
      </c>
      <c r="N301" s="99">
        <v>27.7</v>
      </c>
      <c r="O301" s="100"/>
    </row>
    <row r="302" spans="1:15" ht="60" x14ac:dyDescent="0.25">
      <c r="A302" s="104" t="s">
        <v>542</v>
      </c>
      <c r="B302" s="104" t="s">
        <v>543</v>
      </c>
      <c r="C302" s="104" t="s">
        <v>491</v>
      </c>
      <c r="D302" s="104" t="s">
        <v>492</v>
      </c>
      <c r="E302" s="104" t="s">
        <v>30</v>
      </c>
      <c r="F302" s="104" t="s">
        <v>31</v>
      </c>
      <c r="G302" s="104" t="s">
        <v>32</v>
      </c>
      <c r="H302" s="104" t="s">
        <v>522</v>
      </c>
      <c r="I302" s="105">
        <v>23.544899999999998</v>
      </c>
      <c r="J302" s="105">
        <v>23.544899999999998</v>
      </c>
      <c r="K302" s="98">
        <v>26.096</v>
      </c>
      <c r="L302" s="98">
        <v>26.096</v>
      </c>
      <c r="M302" s="99">
        <v>23.5</v>
      </c>
      <c r="N302" s="99">
        <v>23.5</v>
      </c>
      <c r="O302" s="100"/>
    </row>
    <row r="303" spans="1:15" ht="60" x14ac:dyDescent="0.25">
      <c r="A303" s="104" t="s">
        <v>542</v>
      </c>
      <c r="B303" s="104" t="s">
        <v>543</v>
      </c>
      <c r="C303" s="104" t="s">
        <v>491</v>
      </c>
      <c r="D303" s="104" t="s">
        <v>492</v>
      </c>
      <c r="E303" s="104" t="s">
        <v>30</v>
      </c>
      <c r="F303" s="104" t="s">
        <v>46</v>
      </c>
      <c r="G303" s="104" t="s">
        <v>47</v>
      </c>
      <c r="H303" s="104" t="s">
        <v>545</v>
      </c>
      <c r="I303" s="105">
        <v>12.183299999999999</v>
      </c>
      <c r="J303" s="105">
        <v>16.808199999999999</v>
      </c>
      <c r="K303" s="98">
        <v>20.454000000000001</v>
      </c>
      <c r="L303" s="98">
        <v>30.771999999999998</v>
      </c>
      <c r="M303" s="99">
        <v>12.2</v>
      </c>
      <c r="N303" s="99">
        <v>16.8</v>
      </c>
      <c r="O303" s="100"/>
    </row>
    <row r="304" spans="1:15" ht="60" x14ac:dyDescent="0.25">
      <c r="A304" s="104" t="s">
        <v>542</v>
      </c>
      <c r="B304" s="104" t="s">
        <v>543</v>
      </c>
      <c r="C304" s="104" t="s">
        <v>491</v>
      </c>
      <c r="D304" s="104" t="s">
        <v>496</v>
      </c>
      <c r="E304" s="104" t="s">
        <v>30</v>
      </c>
      <c r="F304" s="104" t="s">
        <v>36</v>
      </c>
      <c r="G304" s="104" t="s">
        <v>42</v>
      </c>
      <c r="H304" s="104" t="s">
        <v>522</v>
      </c>
      <c r="I304" s="105">
        <v>25.445</v>
      </c>
      <c r="J304" s="105">
        <v>28.785499999999999</v>
      </c>
      <c r="K304" s="98">
        <v>30.38</v>
      </c>
      <c r="L304" s="98">
        <v>37.478000000000002</v>
      </c>
      <c r="M304" s="99">
        <v>25.4</v>
      </c>
      <c r="N304" s="99">
        <v>28.8</v>
      </c>
      <c r="O304" s="100"/>
    </row>
    <row r="305" spans="1:15" ht="60" x14ac:dyDescent="0.25">
      <c r="A305" s="104" t="s">
        <v>542</v>
      </c>
      <c r="B305" s="104" t="s">
        <v>543</v>
      </c>
      <c r="C305" s="104" t="s">
        <v>491</v>
      </c>
      <c r="D305" s="104" t="s">
        <v>496</v>
      </c>
      <c r="E305" s="104" t="s">
        <v>30</v>
      </c>
      <c r="F305" s="104" t="s">
        <v>36</v>
      </c>
      <c r="G305" s="104" t="s">
        <v>37</v>
      </c>
      <c r="H305" s="104" t="s">
        <v>522</v>
      </c>
      <c r="I305" s="105">
        <v>29.105</v>
      </c>
      <c r="J305" s="105">
        <v>29.105</v>
      </c>
      <c r="K305" s="98">
        <v>63.951999999999998</v>
      </c>
      <c r="L305" s="98">
        <v>63.951999999999998</v>
      </c>
      <c r="M305" s="99">
        <v>29.1</v>
      </c>
      <c r="N305" s="99">
        <v>29.1</v>
      </c>
      <c r="O305" s="100"/>
    </row>
    <row r="306" spans="1:15" ht="60" x14ac:dyDescent="0.25">
      <c r="A306" s="104" t="s">
        <v>542</v>
      </c>
      <c r="B306" s="104" t="s">
        <v>543</v>
      </c>
      <c r="C306" s="104" t="s">
        <v>491</v>
      </c>
      <c r="D306" s="104" t="s">
        <v>496</v>
      </c>
      <c r="E306" s="104" t="s">
        <v>30</v>
      </c>
      <c r="F306" s="104" t="s">
        <v>36</v>
      </c>
      <c r="G306" s="104" t="s">
        <v>32</v>
      </c>
      <c r="H306" s="104" t="s">
        <v>522</v>
      </c>
      <c r="I306" s="105">
        <v>26.755099999999999</v>
      </c>
      <c r="J306" s="105">
        <v>26.755099999999999</v>
      </c>
      <c r="K306" s="98">
        <v>35.531999999999996</v>
      </c>
      <c r="L306" s="98">
        <v>35.531999999999996</v>
      </c>
      <c r="M306" s="99">
        <v>26.8</v>
      </c>
      <c r="N306" s="99">
        <v>26.8</v>
      </c>
      <c r="O306" s="100"/>
    </row>
    <row r="307" spans="1:15" ht="60" x14ac:dyDescent="0.25">
      <c r="A307" s="104" t="s">
        <v>542</v>
      </c>
      <c r="B307" s="104" t="s">
        <v>543</v>
      </c>
      <c r="C307" s="104" t="s">
        <v>491</v>
      </c>
      <c r="D307" s="104" t="s">
        <v>496</v>
      </c>
      <c r="E307" s="104" t="s">
        <v>30</v>
      </c>
      <c r="F307" s="104" t="s">
        <v>31</v>
      </c>
      <c r="G307" s="104" t="s">
        <v>42</v>
      </c>
      <c r="H307" s="104" t="s">
        <v>522</v>
      </c>
      <c r="I307" s="105">
        <v>23.218599999999999</v>
      </c>
      <c r="J307" s="105">
        <v>23.218599999999999</v>
      </c>
      <c r="K307" s="98">
        <v>34.874000000000002</v>
      </c>
      <c r="L307" s="98">
        <v>34.874000000000002</v>
      </c>
      <c r="M307" s="99">
        <v>23.2</v>
      </c>
      <c r="N307" s="99">
        <v>23.2</v>
      </c>
      <c r="O307" s="100"/>
    </row>
    <row r="308" spans="1:15" ht="60" x14ac:dyDescent="0.25">
      <c r="A308" s="104" t="s">
        <v>542</v>
      </c>
      <c r="B308" s="104" t="s">
        <v>543</v>
      </c>
      <c r="C308" s="104" t="s">
        <v>491</v>
      </c>
      <c r="D308" s="104" t="s">
        <v>472</v>
      </c>
      <c r="E308" s="104" t="s">
        <v>30</v>
      </c>
      <c r="F308" s="104" t="s">
        <v>36</v>
      </c>
      <c r="G308" s="104" t="s">
        <v>42</v>
      </c>
      <c r="H308" s="104" t="s">
        <v>544</v>
      </c>
      <c r="I308" s="105">
        <v>30.748200000000001</v>
      </c>
      <c r="J308" s="105">
        <v>43.179099999999998</v>
      </c>
      <c r="K308" s="98">
        <v>30.59</v>
      </c>
      <c r="L308" s="98">
        <v>82.977999999999994</v>
      </c>
      <c r="M308" s="99">
        <v>30.6</v>
      </c>
      <c r="N308" s="99">
        <v>43.2</v>
      </c>
      <c r="O308" s="100"/>
    </row>
    <row r="309" spans="1:15" ht="60" x14ac:dyDescent="0.25">
      <c r="A309" s="104" t="s">
        <v>542</v>
      </c>
      <c r="B309" s="104" t="s">
        <v>543</v>
      </c>
      <c r="C309" s="104" t="s">
        <v>491</v>
      </c>
      <c r="D309" s="104" t="s">
        <v>472</v>
      </c>
      <c r="E309" s="104" t="s">
        <v>30</v>
      </c>
      <c r="F309" s="104" t="s">
        <v>36</v>
      </c>
      <c r="G309" s="104" t="s">
        <v>42</v>
      </c>
      <c r="H309" s="104" t="s">
        <v>522</v>
      </c>
      <c r="I309" s="105">
        <v>31.714099999999998</v>
      </c>
      <c r="J309" s="105">
        <v>40.680500000000002</v>
      </c>
      <c r="K309" s="98">
        <v>31.303999999999998</v>
      </c>
      <c r="L309" s="98">
        <v>41.902000000000001</v>
      </c>
      <c r="M309" s="99">
        <v>31.3</v>
      </c>
      <c r="N309" s="99">
        <v>38.700000000000003</v>
      </c>
      <c r="O309" s="100"/>
    </row>
    <row r="310" spans="1:15" ht="60" x14ac:dyDescent="0.25">
      <c r="A310" s="104" t="s">
        <v>542</v>
      </c>
      <c r="B310" s="104" t="s">
        <v>543</v>
      </c>
      <c r="C310" s="104" t="s">
        <v>491</v>
      </c>
      <c r="D310" s="104" t="s">
        <v>472</v>
      </c>
      <c r="E310" s="104" t="s">
        <v>30</v>
      </c>
      <c r="F310" s="104" t="s">
        <v>36</v>
      </c>
      <c r="G310" s="104" t="s">
        <v>37</v>
      </c>
      <c r="H310" s="104" t="s">
        <v>544</v>
      </c>
      <c r="I310" s="105">
        <v>33.077500000000001</v>
      </c>
      <c r="J310" s="105">
        <v>33.077500000000001</v>
      </c>
      <c r="K310" s="98">
        <v>71.721999999999994</v>
      </c>
      <c r="L310" s="98">
        <v>71.721999999999994</v>
      </c>
      <c r="M310" s="99">
        <v>33.1</v>
      </c>
      <c r="N310" s="99">
        <v>33.1</v>
      </c>
      <c r="O310" s="100"/>
    </row>
    <row r="311" spans="1:15" ht="60" x14ac:dyDescent="0.25">
      <c r="A311" s="104" t="s">
        <v>542</v>
      </c>
      <c r="B311" s="104" t="s">
        <v>543</v>
      </c>
      <c r="C311" s="104" t="s">
        <v>491</v>
      </c>
      <c r="D311" s="104" t="s">
        <v>472</v>
      </c>
      <c r="E311" s="104" t="s">
        <v>30</v>
      </c>
      <c r="F311" s="104" t="s">
        <v>36</v>
      </c>
      <c r="G311" s="104" t="s">
        <v>37</v>
      </c>
      <c r="H311" s="104" t="s">
        <v>522</v>
      </c>
      <c r="I311" s="105">
        <v>40.717500000000001</v>
      </c>
      <c r="J311" s="105">
        <v>40.717500000000001</v>
      </c>
      <c r="K311" s="98">
        <v>71.834000000000003</v>
      </c>
      <c r="L311" s="98">
        <v>71.834000000000003</v>
      </c>
      <c r="M311" s="99">
        <v>40.700000000000003</v>
      </c>
      <c r="N311" s="99">
        <v>40.700000000000003</v>
      </c>
      <c r="O311" s="100"/>
    </row>
    <row r="312" spans="1:15" ht="60" x14ac:dyDescent="0.25">
      <c r="A312" s="104" t="s">
        <v>542</v>
      </c>
      <c r="B312" s="104" t="s">
        <v>543</v>
      </c>
      <c r="C312" s="104" t="s">
        <v>491</v>
      </c>
      <c r="D312" s="104" t="s">
        <v>472</v>
      </c>
      <c r="E312" s="104" t="s">
        <v>30</v>
      </c>
      <c r="F312" s="104" t="s">
        <v>36</v>
      </c>
      <c r="G312" s="104" t="s">
        <v>32</v>
      </c>
      <c r="H312" s="104" t="s">
        <v>544</v>
      </c>
      <c r="I312" s="105">
        <v>31.697900000000001</v>
      </c>
      <c r="J312" s="105">
        <v>31.697900000000001</v>
      </c>
      <c r="K312" s="98">
        <v>29.036000000000001</v>
      </c>
      <c r="L312" s="98">
        <v>29.036000000000001</v>
      </c>
      <c r="M312" s="99">
        <v>29</v>
      </c>
      <c r="N312" s="99">
        <v>29</v>
      </c>
      <c r="O312" s="100"/>
    </row>
    <row r="313" spans="1:15" ht="60" x14ac:dyDescent="0.25">
      <c r="A313" s="104" t="s">
        <v>542</v>
      </c>
      <c r="B313" s="104" t="s">
        <v>543</v>
      </c>
      <c r="C313" s="104" t="s">
        <v>491</v>
      </c>
      <c r="D313" s="104" t="s">
        <v>472</v>
      </c>
      <c r="E313" s="104" t="s">
        <v>30</v>
      </c>
      <c r="F313" s="104" t="s">
        <v>36</v>
      </c>
      <c r="G313" s="104" t="s">
        <v>32</v>
      </c>
      <c r="H313" s="104" t="s">
        <v>522</v>
      </c>
      <c r="I313" s="105">
        <v>37.607900000000001</v>
      </c>
      <c r="J313" s="105">
        <v>37.607900000000001</v>
      </c>
      <c r="K313" s="98">
        <v>40.054000000000002</v>
      </c>
      <c r="L313" s="98">
        <v>40.054000000000002</v>
      </c>
      <c r="M313" s="99">
        <v>37.6</v>
      </c>
      <c r="N313" s="99">
        <v>37.6</v>
      </c>
      <c r="O313" s="100"/>
    </row>
    <row r="314" spans="1:15" ht="60" x14ac:dyDescent="0.25">
      <c r="A314" s="104" t="s">
        <v>542</v>
      </c>
      <c r="B314" s="104" t="s">
        <v>543</v>
      </c>
      <c r="C314" s="104" t="s">
        <v>491</v>
      </c>
      <c r="D314" s="104" t="s">
        <v>472</v>
      </c>
      <c r="E314" s="104" t="s">
        <v>30</v>
      </c>
      <c r="F314" s="104" t="s">
        <v>31</v>
      </c>
      <c r="G314" s="104" t="s">
        <v>42</v>
      </c>
      <c r="H314" s="104" t="s">
        <v>544</v>
      </c>
      <c r="I314" s="105">
        <v>33.46</v>
      </c>
      <c r="J314" s="105">
        <v>33.46</v>
      </c>
      <c r="K314" s="98">
        <v>50.344000000000001</v>
      </c>
      <c r="L314" s="98">
        <v>50.344000000000001</v>
      </c>
      <c r="M314" s="99">
        <v>33.5</v>
      </c>
      <c r="N314" s="99">
        <v>33.5</v>
      </c>
      <c r="O314" s="100"/>
    </row>
    <row r="315" spans="1:15" ht="60" x14ac:dyDescent="0.25">
      <c r="A315" s="104" t="s">
        <v>542</v>
      </c>
      <c r="B315" s="104" t="s">
        <v>543</v>
      </c>
      <c r="C315" s="104" t="s">
        <v>491</v>
      </c>
      <c r="D315" s="104" t="s">
        <v>472</v>
      </c>
      <c r="E315" s="104" t="s">
        <v>30</v>
      </c>
      <c r="F315" s="104" t="s">
        <v>31</v>
      </c>
      <c r="G315" s="104" t="s">
        <v>42</v>
      </c>
      <c r="H315" s="104" t="s">
        <v>522</v>
      </c>
      <c r="I315" s="105">
        <v>36.49</v>
      </c>
      <c r="J315" s="105">
        <v>36.49</v>
      </c>
      <c r="K315" s="98">
        <v>49.182000000000002</v>
      </c>
      <c r="L315" s="98">
        <v>49.182000000000002</v>
      </c>
      <c r="M315" s="99">
        <v>36.5</v>
      </c>
      <c r="N315" s="99">
        <v>36.5</v>
      </c>
      <c r="O315" s="100"/>
    </row>
    <row r="316" spans="1:15" ht="60" x14ac:dyDescent="0.25">
      <c r="A316" s="104" t="s">
        <v>542</v>
      </c>
      <c r="B316" s="104" t="s">
        <v>543</v>
      </c>
      <c r="C316" s="104" t="s">
        <v>491</v>
      </c>
      <c r="D316" s="104" t="s">
        <v>472</v>
      </c>
      <c r="E316" s="104" t="s">
        <v>30</v>
      </c>
      <c r="F316" s="104" t="s">
        <v>31</v>
      </c>
      <c r="G316" s="104" t="s">
        <v>32</v>
      </c>
      <c r="H316" s="104" t="s">
        <v>545</v>
      </c>
      <c r="I316" s="105">
        <v>17.161899999999999</v>
      </c>
      <c r="J316" s="105">
        <v>20.429400000000001</v>
      </c>
      <c r="K316" s="98">
        <v>28.097999999999999</v>
      </c>
      <c r="L316" s="98">
        <v>31.724</v>
      </c>
      <c r="M316" s="99">
        <v>17.2</v>
      </c>
      <c r="N316" s="99">
        <v>20.399999999999999</v>
      </c>
      <c r="O316" s="100"/>
    </row>
    <row r="317" spans="1:15" ht="60" x14ac:dyDescent="0.25">
      <c r="A317" s="104" t="s">
        <v>542</v>
      </c>
      <c r="B317" s="104" t="s">
        <v>543</v>
      </c>
      <c r="C317" s="104" t="s">
        <v>491</v>
      </c>
      <c r="D317" s="104" t="s">
        <v>472</v>
      </c>
      <c r="E317" s="104" t="s">
        <v>30</v>
      </c>
      <c r="F317" s="104" t="s">
        <v>31</v>
      </c>
      <c r="G317" s="104" t="s">
        <v>32</v>
      </c>
      <c r="H317" s="104" t="s">
        <v>544</v>
      </c>
      <c r="I317" s="105">
        <v>28.547899999999998</v>
      </c>
      <c r="J317" s="105">
        <v>37.368600000000001</v>
      </c>
      <c r="K317" s="98">
        <v>28.013999999999999</v>
      </c>
      <c r="L317" s="98">
        <v>36.707999999999998</v>
      </c>
      <c r="M317" s="99">
        <v>28</v>
      </c>
      <c r="N317" s="99">
        <v>36.700000000000003</v>
      </c>
      <c r="O317" s="100"/>
    </row>
    <row r="318" spans="1:15" ht="60" x14ac:dyDescent="0.25">
      <c r="A318" s="104" t="s">
        <v>542</v>
      </c>
      <c r="B318" s="104" t="s">
        <v>543</v>
      </c>
      <c r="C318" s="104" t="s">
        <v>491</v>
      </c>
      <c r="D318" s="104" t="s">
        <v>472</v>
      </c>
      <c r="E318" s="104" t="s">
        <v>30</v>
      </c>
      <c r="F318" s="104" t="s">
        <v>31</v>
      </c>
      <c r="G318" s="104" t="s">
        <v>32</v>
      </c>
      <c r="H318" s="104" t="s">
        <v>522</v>
      </c>
      <c r="I318" s="105">
        <v>31.626300000000001</v>
      </c>
      <c r="J318" s="105">
        <v>31.626300000000001</v>
      </c>
      <c r="K318" s="98">
        <v>31.835999999999999</v>
      </c>
      <c r="L318" s="98">
        <v>31.835999999999999</v>
      </c>
      <c r="M318" s="99">
        <v>31.6</v>
      </c>
      <c r="N318" s="99">
        <v>31.6</v>
      </c>
      <c r="O318" s="100"/>
    </row>
    <row r="319" spans="1:15" ht="60" x14ac:dyDescent="0.25">
      <c r="A319" s="104" t="s">
        <v>542</v>
      </c>
      <c r="B319" s="104" t="s">
        <v>543</v>
      </c>
      <c r="C319" s="104" t="s">
        <v>491</v>
      </c>
      <c r="D319" s="104" t="s">
        <v>472</v>
      </c>
      <c r="E319" s="104" t="s">
        <v>30</v>
      </c>
      <c r="F319" s="104" t="s">
        <v>46</v>
      </c>
      <c r="G319" s="104" t="s">
        <v>47</v>
      </c>
      <c r="H319" s="104" t="s">
        <v>545</v>
      </c>
      <c r="I319" s="105">
        <v>14.9961</v>
      </c>
      <c r="J319" s="105">
        <v>18.782599999999999</v>
      </c>
      <c r="K319" s="98">
        <v>21.588000000000001</v>
      </c>
      <c r="L319" s="98">
        <v>30.841999999999999</v>
      </c>
      <c r="M319" s="99">
        <v>15</v>
      </c>
      <c r="N319" s="99">
        <v>18.8</v>
      </c>
      <c r="O319" s="100"/>
    </row>
    <row r="320" spans="1:15" ht="60" x14ac:dyDescent="0.25">
      <c r="A320" s="104" t="s">
        <v>542</v>
      </c>
      <c r="B320" s="104" t="s">
        <v>543</v>
      </c>
      <c r="C320" s="104" t="s">
        <v>494</v>
      </c>
      <c r="D320" s="104" t="s">
        <v>495</v>
      </c>
      <c r="E320" s="104" t="s">
        <v>30</v>
      </c>
      <c r="F320" s="104" t="s">
        <v>36</v>
      </c>
      <c r="G320" s="104" t="s">
        <v>42</v>
      </c>
      <c r="H320" s="104" t="s">
        <v>522</v>
      </c>
      <c r="I320" s="105">
        <v>22.893000000000001</v>
      </c>
      <c r="J320" s="105">
        <v>27.123899999999999</v>
      </c>
      <c r="K320" s="98">
        <v>32.116</v>
      </c>
      <c r="L320" s="98">
        <v>39.045999999999999</v>
      </c>
      <c r="M320" s="99">
        <v>22.9</v>
      </c>
      <c r="N320" s="99">
        <v>27.1</v>
      </c>
      <c r="O320" s="100"/>
    </row>
    <row r="321" spans="1:15" ht="60" x14ac:dyDescent="0.25">
      <c r="A321" s="104" t="s">
        <v>542</v>
      </c>
      <c r="B321" s="104" t="s">
        <v>543</v>
      </c>
      <c r="C321" s="104" t="s">
        <v>494</v>
      </c>
      <c r="D321" s="104" t="s">
        <v>495</v>
      </c>
      <c r="E321" s="104" t="s">
        <v>30</v>
      </c>
      <c r="F321" s="104" t="s">
        <v>36</v>
      </c>
      <c r="G321" s="104" t="s">
        <v>37</v>
      </c>
      <c r="H321" s="104" t="s">
        <v>522</v>
      </c>
      <c r="I321" s="105">
        <v>25.593399999999999</v>
      </c>
      <c r="J321" s="105">
        <v>25.593399999999999</v>
      </c>
      <c r="K321" s="98">
        <v>35.896000000000001</v>
      </c>
      <c r="L321" s="98">
        <v>35.896000000000001</v>
      </c>
      <c r="M321" s="99">
        <v>25.6</v>
      </c>
      <c r="N321" s="99">
        <v>25.6</v>
      </c>
      <c r="O321" s="100"/>
    </row>
    <row r="322" spans="1:15" ht="60" x14ac:dyDescent="0.25">
      <c r="A322" s="104" t="s">
        <v>542</v>
      </c>
      <c r="B322" s="104" t="s">
        <v>543</v>
      </c>
      <c r="C322" s="104" t="s">
        <v>494</v>
      </c>
      <c r="D322" s="104" t="s">
        <v>495</v>
      </c>
      <c r="E322" s="104" t="s">
        <v>30</v>
      </c>
      <c r="F322" s="104" t="s">
        <v>36</v>
      </c>
      <c r="G322" s="104" t="s">
        <v>32</v>
      </c>
      <c r="H322" s="104" t="s">
        <v>522</v>
      </c>
      <c r="I322" s="105">
        <v>22.0776</v>
      </c>
      <c r="J322" s="105">
        <v>22.0776</v>
      </c>
      <c r="K322" s="98">
        <v>29.834</v>
      </c>
      <c r="L322" s="98">
        <v>29.834</v>
      </c>
      <c r="M322" s="99">
        <v>22.1</v>
      </c>
      <c r="N322" s="99">
        <v>22.1</v>
      </c>
      <c r="O322" s="100"/>
    </row>
    <row r="323" spans="1:15" ht="60" x14ac:dyDescent="0.25">
      <c r="A323" s="104" t="s">
        <v>542</v>
      </c>
      <c r="B323" s="104" t="s">
        <v>543</v>
      </c>
      <c r="C323" s="104" t="s">
        <v>494</v>
      </c>
      <c r="D323" s="104" t="s">
        <v>495</v>
      </c>
      <c r="E323" s="104" t="s">
        <v>30</v>
      </c>
      <c r="F323" s="104" t="s">
        <v>31</v>
      </c>
      <c r="G323" s="104" t="s">
        <v>32</v>
      </c>
      <c r="H323" s="104" t="s">
        <v>522</v>
      </c>
      <c r="I323" s="105">
        <v>21.738900000000001</v>
      </c>
      <c r="J323" s="105">
        <v>21.738900000000001</v>
      </c>
      <c r="K323" s="98">
        <v>28.532</v>
      </c>
      <c r="L323" s="98">
        <v>28.532</v>
      </c>
      <c r="M323" s="99">
        <v>21.7</v>
      </c>
      <c r="N323" s="99">
        <v>21.7</v>
      </c>
      <c r="O323" s="100"/>
    </row>
    <row r="324" spans="1:15" ht="60" x14ac:dyDescent="0.25">
      <c r="A324" s="104" t="s">
        <v>542</v>
      </c>
      <c r="B324" s="104" t="s">
        <v>543</v>
      </c>
      <c r="C324" s="104" t="s">
        <v>494</v>
      </c>
      <c r="D324" s="104" t="s">
        <v>492</v>
      </c>
      <c r="E324" s="104" t="s">
        <v>30</v>
      </c>
      <c r="F324" s="104" t="s">
        <v>36</v>
      </c>
      <c r="G324" s="104" t="s">
        <v>42</v>
      </c>
      <c r="H324" s="104" t="s">
        <v>522</v>
      </c>
      <c r="I324" s="105">
        <v>26.698399999999999</v>
      </c>
      <c r="J324" s="105">
        <v>32.536700000000003</v>
      </c>
      <c r="K324" s="98">
        <v>30.436</v>
      </c>
      <c r="L324" s="98">
        <v>45.136000000000003</v>
      </c>
      <c r="M324" s="99">
        <v>26.7</v>
      </c>
      <c r="N324" s="99">
        <v>32.5</v>
      </c>
      <c r="O324" s="100"/>
    </row>
    <row r="325" spans="1:15" ht="60" x14ac:dyDescent="0.25">
      <c r="A325" s="104" t="s">
        <v>542</v>
      </c>
      <c r="B325" s="104" t="s">
        <v>543</v>
      </c>
      <c r="C325" s="104" t="s">
        <v>494</v>
      </c>
      <c r="D325" s="104" t="s">
        <v>492</v>
      </c>
      <c r="E325" s="104" t="s">
        <v>30</v>
      </c>
      <c r="F325" s="104" t="s">
        <v>36</v>
      </c>
      <c r="G325" s="104" t="s">
        <v>42</v>
      </c>
      <c r="H325" s="104" t="s">
        <v>546</v>
      </c>
      <c r="I325" s="105">
        <v>34.583300000000001</v>
      </c>
      <c r="J325" s="105">
        <v>34.583300000000001</v>
      </c>
      <c r="K325" s="98">
        <v>53.97</v>
      </c>
      <c r="L325" s="98">
        <v>53.97</v>
      </c>
      <c r="M325" s="99">
        <v>34.6</v>
      </c>
      <c r="N325" s="99">
        <v>34.6</v>
      </c>
      <c r="O325" s="100"/>
    </row>
    <row r="326" spans="1:15" ht="60" x14ac:dyDescent="0.25">
      <c r="A326" s="104" t="s">
        <v>542</v>
      </c>
      <c r="B326" s="104" t="s">
        <v>543</v>
      </c>
      <c r="C326" s="104" t="s">
        <v>494</v>
      </c>
      <c r="D326" s="104" t="s">
        <v>492</v>
      </c>
      <c r="E326" s="104" t="s">
        <v>30</v>
      </c>
      <c r="F326" s="104" t="s">
        <v>36</v>
      </c>
      <c r="G326" s="104" t="s">
        <v>32</v>
      </c>
      <c r="H326" s="104" t="s">
        <v>522</v>
      </c>
      <c r="I326" s="105">
        <v>25.6874</v>
      </c>
      <c r="J326" s="105">
        <v>25.6874</v>
      </c>
      <c r="K326" s="98">
        <v>31.346</v>
      </c>
      <c r="L326" s="98">
        <v>31.346</v>
      </c>
      <c r="M326" s="99">
        <v>25.7</v>
      </c>
      <c r="N326" s="99">
        <v>25.7</v>
      </c>
      <c r="O326" s="100"/>
    </row>
    <row r="327" spans="1:15" ht="60" x14ac:dyDescent="0.25">
      <c r="A327" s="104" t="s">
        <v>542</v>
      </c>
      <c r="B327" s="104" t="s">
        <v>543</v>
      </c>
      <c r="C327" s="104" t="s">
        <v>494</v>
      </c>
      <c r="D327" s="104" t="s">
        <v>492</v>
      </c>
      <c r="E327" s="104" t="s">
        <v>30</v>
      </c>
      <c r="F327" s="104" t="s">
        <v>31</v>
      </c>
      <c r="G327" s="104" t="s">
        <v>32</v>
      </c>
      <c r="H327" s="104" t="s">
        <v>522</v>
      </c>
      <c r="I327" s="105">
        <v>25.1722</v>
      </c>
      <c r="J327" s="105">
        <v>29.650200000000002</v>
      </c>
      <c r="K327" s="98">
        <v>30.03</v>
      </c>
      <c r="L327" s="98">
        <v>40.628</v>
      </c>
      <c r="M327" s="99">
        <v>25.2</v>
      </c>
      <c r="N327" s="99">
        <v>29.7</v>
      </c>
      <c r="O327" s="100"/>
    </row>
    <row r="328" spans="1:15" ht="60" x14ac:dyDescent="0.25">
      <c r="A328" s="104" t="s">
        <v>542</v>
      </c>
      <c r="B328" s="104" t="s">
        <v>543</v>
      </c>
      <c r="C328" s="104" t="s">
        <v>494</v>
      </c>
      <c r="D328" s="104" t="s">
        <v>492</v>
      </c>
      <c r="E328" s="104" t="s">
        <v>35</v>
      </c>
      <c r="F328" s="104" t="s">
        <v>36</v>
      </c>
      <c r="G328" s="104" t="s">
        <v>42</v>
      </c>
      <c r="H328" s="104" t="s">
        <v>546</v>
      </c>
      <c r="I328" s="105">
        <v>32.273299999999999</v>
      </c>
      <c r="J328" s="105">
        <v>37.14</v>
      </c>
      <c r="K328" s="98">
        <v>44.072000000000003</v>
      </c>
      <c r="L328" s="98">
        <v>55.832000000000001</v>
      </c>
      <c r="M328" s="99">
        <v>32.299999999999997</v>
      </c>
      <c r="N328" s="99">
        <v>37.1</v>
      </c>
      <c r="O328" s="100"/>
    </row>
    <row r="329" spans="1:15" ht="60" x14ac:dyDescent="0.25">
      <c r="A329" s="104" t="s">
        <v>542</v>
      </c>
      <c r="B329" s="104" t="s">
        <v>543</v>
      </c>
      <c r="C329" s="104" t="s">
        <v>494</v>
      </c>
      <c r="D329" s="104" t="s">
        <v>492</v>
      </c>
      <c r="E329" s="104" t="s">
        <v>35</v>
      </c>
      <c r="F329" s="104" t="s">
        <v>36</v>
      </c>
      <c r="G329" s="104" t="s">
        <v>32</v>
      </c>
      <c r="H329" s="104" t="s">
        <v>546</v>
      </c>
      <c r="I329" s="105">
        <v>25.484999999999999</v>
      </c>
      <c r="J329" s="105">
        <v>36.323300000000003</v>
      </c>
      <c r="K329" s="98">
        <v>40.445999999999998</v>
      </c>
      <c r="L329" s="98">
        <v>58.366</v>
      </c>
      <c r="M329" s="99">
        <v>25.5</v>
      </c>
      <c r="N329" s="99">
        <v>36.299999999999997</v>
      </c>
      <c r="O329" s="100"/>
    </row>
    <row r="330" spans="1:15" ht="60" x14ac:dyDescent="0.25">
      <c r="A330" s="104" t="s">
        <v>542</v>
      </c>
      <c r="B330" s="104" t="s">
        <v>543</v>
      </c>
      <c r="C330" s="104" t="s">
        <v>494</v>
      </c>
      <c r="D330" s="104" t="s">
        <v>492</v>
      </c>
      <c r="E330" s="104" t="s">
        <v>35</v>
      </c>
      <c r="F330" s="104" t="s">
        <v>31</v>
      </c>
      <c r="G330" s="104" t="s">
        <v>42</v>
      </c>
      <c r="H330" s="104" t="s">
        <v>546</v>
      </c>
      <c r="I330" s="105">
        <v>32.4069</v>
      </c>
      <c r="J330" s="105">
        <v>32.4069</v>
      </c>
      <c r="K330" s="98">
        <v>47.768000000000001</v>
      </c>
      <c r="L330" s="98">
        <v>47.768000000000001</v>
      </c>
      <c r="M330" s="99">
        <v>32.4</v>
      </c>
      <c r="N330" s="99">
        <v>32.4</v>
      </c>
      <c r="O330" s="100"/>
    </row>
    <row r="331" spans="1:15" ht="60" x14ac:dyDescent="0.25">
      <c r="A331" s="104" t="s">
        <v>542</v>
      </c>
      <c r="B331" s="104" t="s">
        <v>543</v>
      </c>
      <c r="C331" s="104" t="s">
        <v>494</v>
      </c>
      <c r="D331" s="104" t="s">
        <v>496</v>
      </c>
      <c r="E331" s="104" t="s">
        <v>30</v>
      </c>
      <c r="F331" s="104" t="s">
        <v>36</v>
      </c>
      <c r="G331" s="104" t="s">
        <v>42</v>
      </c>
      <c r="H331" s="104" t="s">
        <v>522</v>
      </c>
      <c r="I331" s="105">
        <v>24.690999999999999</v>
      </c>
      <c r="J331" s="105">
        <v>30.4682</v>
      </c>
      <c r="K331" s="98">
        <v>30.366</v>
      </c>
      <c r="L331" s="98">
        <v>44.338000000000001</v>
      </c>
      <c r="M331" s="99">
        <v>24.7</v>
      </c>
      <c r="N331" s="99">
        <v>30.5</v>
      </c>
      <c r="O331" s="100"/>
    </row>
    <row r="332" spans="1:15" ht="60" x14ac:dyDescent="0.25">
      <c r="A332" s="104" t="s">
        <v>542</v>
      </c>
      <c r="B332" s="104" t="s">
        <v>543</v>
      </c>
      <c r="C332" s="104" t="s">
        <v>494</v>
      </c>
      <c r="D332" s="104" t="s">
        <v>496</v>
      </c>
      <c r="E332" s="104" t="s">
        <v>30</v>
      </c>
      <c r="F332" s="104" t="s">
        <v>36</v>
      </c>
      <c r="G332" s="104" t="s">
        <v>37</v>
      </c>
      <c r="H332" s="104" t="s">
        <v>522</v>
      </c>
      <c r="I332" s="105">
        <v>21.981100000000001</v>
      </c>
      <c r="J332" s="105">
        <v>28.457100000000001</v>
      </c>
      <c r="K332" s="98">
        <v>36.61</v>
      </c>
      <c r="L332" s="98">
        <v>75.292000000000002</v>
      </c>
      <c r="M332" s="99">
        <v>22</v>
      </c>
      <c r="N332" s="99">
        <v>28.5</v>
      </c>
      <c r="O332" s="100"/>
    </row>
    <row r="333" spans="1:15" ht="60" x14ac:dyDescent="0.25">
      <c r="A333" s="104" t="s">
        <v>542</v>
      </c>
      <c r="B333" s="104" t="s">
        <v>543</v>
      </c>
      <c r="C333" s="104" t="s">
        <v>494</v>
      </c>
      <c r="D333" s="104" t="s">
        <v>496</v>
      </c>
      <c r="E333" s="104" t="s">
        <v>30</v>
      </c>
      <c r="F333" s="104" t="s">
        <v>36</v>
      </c>
      <c r="G333" s="104" t="s">
        <v>32</v>
      </c>
      <c r="H333" s="104" t="s">
        <v>522</v>
      </c>
      <c r="I333" s="105">
        <v>23.783200000000001</v>
      </c>
      <c r="J333" s="105">
        <v>26.533200000000001</v>
      </c>
      <c r="K333" s="98">
        <v>30.547999999999998</v>
      </c>
      <c r="L333" s="98">
        <v>35.448</v>
      </c>
      <c r="M333" s="99">
        <v>23.8</v>
      </c>
      <c r="N333" s="99">
        <v>26.5</v>
      </c>
      <c r="O333" s="100"/>
    </row>
    <row r="334" spans="1:15" ht="60" x14ac:dyDescent="0.25">
      <c r="A334" s="104" t="s">
        <v>542</v>
      </c>
      <c r="B334" s="104" t="s">
        <v>543</v>
      </c>
      <c r="C334" s="104" t="s">
        <v>494</v>
      </c>
      <c r="D334" s="104" t="s">
        <v>496</v>
      </c>
      <c r="E334" s="104" t="s">
        <v>30</v>
      </c>
      <c r="F334" s="104" t="s">
        <v>31</v>
      </c>
      <c r="G334" s="104" t="s">
        <v>32</v>
      </c>
      <c r="H334" s="104" t="s">
        <v>522</v>
      </c>
      <c r="I334" s="105">
        <v>20.603000000000002</v>
      </c>
      <c r="J334" s="105">
        <v>27.376799999999999</v>
      </c>
      <c r="K334" s="98">
        <v>24.864000000000001</v>
      </c>
      <c r="L334" s="98">
        <v>39.83</v>
      </c>
      <c r="M334" s="99">
        <v>20.6</v>
      </c>
      <c r="N334" s="99">
        <v>27.4</v>
      </c>
      <c r="O334" s="100"/>
    </row>
    <row r="335" spans="1:15" ht="60" x14ac:dyDescent="0.25">
      <c r="A335" s="104" t="s">
        <v>542</v>
      </c>
      <c r="B335" s="104" t="s">
        <v>543</v>
      </c>
      <c r="C335" s="104" t="s">
        <v>494</v>
      </c>
      <c r="D335" s="104" t="s">
        <v>496</v>
      </c>
      <c r="E335" s="104" t="s">
        <v>35</v>
      </c>
      <c r="F335" s="104" t="s">
        <v>36</v>
      </c>
      <c r="G335" s="104" t="s">
        <v>42</v>
      </c>
      <c r="H335" s="104" t="s">
        <v>546</v>
      </c>
      <c r="I335" s="105">
        <v>29.556699999999999</v>
      </c>
      <c r="J335" s="105">
        <v>29.556699999999999</v>
      </c>
      <c r="K335" s="98">
        <v>43.988</v>
      </c>
      <c r="L335" s="98">
        <v>43.988</v>
      </c>
      <c r="M335" s="99">
        <v>29.6</v>
      </c>
      <c r="N335" s="99">
        <v>29.6</v>
      </c>
      <c r="O335" s="100"/>
    </row>
    <row r="336" spans="1:15" ht="60" x14ac:dyDescent="0.25">
      <c r="A336" s="104" t="s">
        <v>542</v>
      </c>
      <c r="B336" s="104" t="s">
        <v>543</v>
      </c>
      <c r="C336" s="104" t="s">
        <v>494</v>
      </c>
      <c r="D336" s="104" t="s">
        <v>496</v>
      </c>
      <c r="E336" s="104" t="s">
        <v>35</v>
      </c>
      <c r="F336" s="104" t="s">
        <v>36</v>
      </c>
      <c r="G336" s="104" t="s">
        <v>32</v>
      </c>
      <c r="H336" s="104" t="s">
        <v>546</v>
      </c>
      <c r="I336" s="105">
        <v>26.526700000000002</v>
      </c>
      <c r="J336" s="105">
        <v>33.606699999999996</v>
      </c>
      <c r="K336" s="98">
        <v>39.634</v>
      </c>
      <c r="L336" s="98">
        <v>57.567999999999998</v>
      </c>
      <c r="M336" s="99">
        <v>26.5</v>
      </c>
      <c r="N336" s="99">
        <v>33.6</v>
      </c>
      <c r="O336" s="100"/>
    </row>
    <row r="337" spans="1:15" ht="60" x14ac:dyDescent="0.25">
      <c r="A337" s="104" t="s">
        <v>542</v>
      </c>
      <c r="B337" s="104" t="s">
        <v>543</v>
      </c>
      <c r="C337" s="104" t="s">
        <v>494</v>
      </c>
      <c r="D337" s="104" t="s">
        <v>496</v>
      </c>
      <c r="E337" s="104" t="s">
        <v>35</v>
      </c>
      <c r="F337" s="104" t="s">
        <v>31</v>
      </c>
      <c r="G337" s="104" t="s">
        <v>42</v>
      </c>
      <c r="H337" s="104" t="s">
        <v>546</v>
      </c>
      <c r="I337" s="105">
        <v>29.8992</v>
      </c>
      <c r="J337" s="105">
        <v>29.8992</v>
      </c>
      <c r="K337" s="98">
        <v>46.97</v>
      </c>
      <c r="L337" s="98">
        <v>46.97</v>
      </c>
      <c r="M337" s="99">
        <v>29.9</v>
      </c>
      <c r="N337" s="99">
        <v>29.9</v>
      </c>
      <c r="O337" s="100"/>
    </row>
    <row r="338" spans="1:15" ht="60" x14ac:dyDescent="0.25">
      <c r="A338" s="104" t="s">
        <v>542</v>
      </c>
      <c r="B338" s="104" t="s">
        <v>543</v>
      </c>
      <c r="C338" s="104" t="s">
        <v>471</v>
      </c>
      <c r="D338" s="104" t="s">
        <v>495</v>
      </c>
      <c r="E338" s="104" t="s">
        <v>30</v>
      </c>
      <c r="F338" s="104" t="s">
        <v>36</v>
      </c>
      <c r="G338" s="104" t="s">
        <v>42</v>
      </c>
      <c r="H338" s="104" t="s">
        <v>522</v>
      </c>
      <c r="I338" s="105">
        <v>21.489000000000001</v>
      </c>
      <c r="J338" s="105">
        <v>27.168700000000001</v>
      </c>
      <c r="K338" s="98">
        <v>30.268000000000001</v>
      </c>
      <c r="L338" s="98">
        <v>43.064</v>
      </c>
      <c r="M338" s="99">
        <v>21.5</v>
      </c>
      <c r="N338" s="99">
        <v>27.2</v>
      </c>
      <c r="O338" s="100"/>
    </row>
    <row r="339" spans="1:15" ht="60" x14ac:dyDescent="0.25">
      <c r="A339" s="104" t="s">
        <v>542</v>
      </c>
      <c r="B339" s="104" t="s">
        <v>543</v>
      </c>
      <c r="C339" s="104" t="s">
        <v>471</v>
      </c>
      <c r="D339" s="104" t="s">
        <v>495</v>
      </c>
      <c r="E339" s="104" t="s">
        <v>30</v>
      </c>
      <c r="F339" s="104" t="s">
        <v>36</v>
      </c>
      <c r="G339" s="104" t="s">
        <v>37</v>
      </c>
      <c r="H339" s="104" t="s">
        <v>522</v>
      </c>
      <c r="I339" s="105">
        <v>19.092199999999998</v>
      </c>
      <c r="J339" s="105">
        <v>24.742899999999999</v>
      </c>
      <c r="K339" s="98">
        <v>35.35</v>
      </c>
      <c r="L339" s="98">
        <v>77.308000000000007</v>
      </c>
      <c r="M339" s="99">
        <v>19.100000000000001</v>
      </c>
      <c r="N339" s="99">
        <v>24.7</v>
      </c>
      <c r="O339" s="100"/>
    </row>
    <row r="340" spans="1:15" ht="60" x14ac:dyDescent="0.25">
      <c r="A340" s="104" t="s">
        <v>542</v>
      </c>
      <c r="B340" s="104" t="s">
        <v>543</v>
      </c>
      <c r="C340" s="104" t="s">
        <v>471</v>
      </c>
      <c r="D340" s="104" t="s">
        <v>495</v>
      </c>
      <c r="E340" s="104" t="s">
        <v>30</v>
      </c>
      <c r="F340" s="104" t="s">
        <v>36</v>
      </c>
      <c r="G340" s="104" t="s">
        <v>32</v>
      </c>
      <c r="H340" s="104" t="s">
        <v>522</v>
      </c>
      <c r="I340" s="105">
        <v>20.745799999999999</v>
      </c>
      <c r="J340" s="105">
        <v>20.745799999999999</v>
      </c>
      <c r="K340" s="98">
        <v>29.288</v>
      </c>
      <c r="L340" s="98">
        <v>29.288</v>
      </c>
      <c r="M340" s="99">
        <v>20.7</v>
      </c>
      <c r="N340" s="99">
        <v>20.7</v>
      </c>
      <c r="O340" s="100"/>
    </row>
    <row r="341" spans="1:15" ht="60" x14ac:dyDescent="0.25">
      <c r="A341" s="104" t="s">
        <v>542</v>
      </c>
      <c r="B341" s="104" t="s">
        <v>543</v>
      </c>
      <c r="C341" s="104" t="s">
        <v>471</v>
      </c>
      <c r="D341" s="104" t="s">
        <v>495</v>
      </c>
      <c r="E341" s="104" t="s">
        <v>30</v>
      </c>
      <c r="F341" s="104" t="s">
        <v>31</v>
      </c>
      <c r="G341" s="104" t="s">
        <v>32</v>
      </c>
      <c r="H341" s="104" t="s">
        <v>522</v>
      </c>
      <c r="I341" s="105">
        <v>17.579799999999999</v>
      </c>
      <c r="J341" s="105">
        <v>23.750599999999999</v>
      </c>
      <c r="K341" s="98">
        <v>23.603999999999999</v>
      </c>
      <c r="L341" s="98">
        <v>38.555999999999997</v>
      </c>
      <c r="M341" s="99">
        <v>17.600000000000001</v>
      </c>
      <c r="N341" s="99">
        <v>23.8</v>
      </c>
      <c r="O341" s="100"/>
    </row>
    <row r="342" spans="1:15" ht="60" x14ac:dyDescent="0.25">
      <c r="A342" s="104" t="s">
        <v>542</v>
      </c>
      <c r="B342" s="104" t="s">
        <v>543</v>
      </c>
      <c r="C342" s="104" t="s">
        <v>471</v>
      </c>
      <c r="D342" s="104" t="s">
        <v>495</v>
      </c>
      <c r="E342" s="104" t="s">
        <v>35</v>
      </c>
      <c r="F342" s="104" t="s">
        <v>36</v>
      </c>
      <c r="G342" s="104" t="s">
        <v>42</v>
      </c>
      <c r="H342" s="104" t="s">
        <v>546</v>
      </c>
      <c r="I342" s="105">
        <v>25.223299999999998</v>
      </c>
      <c r="J342" s="105">
        <v>25.223299999999998</v>
      </c>
      <c r="K342" s="98">
        <v>43.875999999999998</v>
      </c>
      <c r="L342" s="98">
        <v>43.875999999999998</v>
      </c>
      <c r="M342" s="99">
        <v>25.2</v>
      </c>
      <c r="N342" s="99">
        <v>25.2</v>
      </c>
      <c r="O342" s="100"/>
    </row>
    <row r="343" spans="1:15" ht="60" x14ac:dyDescent="0.25">
      <c r="A343" s="104" t="s">
        <v>542</v>
      </c>
      <c r="B343" s="104" t="s">
        <v>543</v>
      </c>
      <c r="C343" s="104" t="s">
        <v>471</v>
      </c>
      <c r="D343" s="104" t="s">
        <v>495</v>
      </c>
      <c r="E343" s="104" t="s">
        <v>35</v>
      </c>
      <c r="F343" s="104" t="s">
        <v>36</v>
      </c>
      <c r="G343" s="104" t="s">
        <v>32</v>
      </c>
      <c r="H343" s="104" t="s">
        <v>522</v>
      </c>
      <c r="I343" s="105">
        <v>29.273299999999999</v>
      </c>
      <c r="J343" s="105">
        <v>29.273299999999999</v>
      </c>
      <c r="K343" s="98">
        <v>56.28</v>
      </c>
      <c r="L343" s="98">
        <v>56.28</v>
      </c>
      <c r="M343" s="99">
        <v>29.3</v>
      </c>
      <c r="N343" s="99">
        <v>29.3</v>
      </c>
      <c r="O343" s="100"/>
    </row>
    <row r="344" spans="1:15" ht="60" x14ac:dyDescent="0.25">
      <c r="A344" s="104" t="s">
        <v>542</v>
      </c>
      <c r="B344" s="104" t="s">
        <v>543</v>
      </c>
      <c r="C344" s="104" t="s">
        <v>471</v>
      </c>
      <c r="D344" s="104" t="s">
        <v>495</v>
      </c>
      <c r="E344" s="104" t="s">
        <v>35</v>
      </c>
      <c r="F344" s="104" t="s">
        <v>36</v>
      </c>
      <c r="G344" s="104" t="s">
        <v>32</v>
      </c>
      <c r="H344" s="104" t="s">
        <v>546</v>
      </c>
      <c r="I344" s="105">
        <v>22.193300000000001</v>
      </c>
      <c r="J344" s="105">
        <v>28.504899999999999</v>
      </c>
      <c r="K344" s="98">
        <v>38.345999999999997</v>
      </c>
      <c r="L344" s="98">
        <v>135.95400000000001</v>
      </c>
      <c r="M344" s="99">
        <v>22.2</v>
      </c>
      <c r="N344" s="99">
        <v>28.5</v>
      </c>
      <c r="O344" s="100"/>
    </row>
    <row r="345" spans="1:15" ht="60" x14ac:dyDescent="0.25">
      <c r="A345" s="104" t="s">
        <v>542</v>
      </c>
      <c r="B345" s="104" t="s">
        <v>543</v>
      </c>
      <c r="C345" s="104" t="s">
        <v>471</v>
      </c>
      <c r="D345" s="104" t="s">
        <v>492</v>
      </c>
      <c r="E345" s="104" t="s">
        <v>30</v>
      </c>
      <c r="F345" s="104" t="s">
        <v>36</v>
      </c>
      <c r="G345" s="104" t="s">
        <v>42</v>
      </c>
      <c r="H345" s="104" t="s">
        <v>522</v>
      </c>
      <c r="I345" s="105">
        <v>28.126899999999999</v>
      </c>
      <c r="J345" s="105">
        <v>34.008800000000001</v>
      </c>
      <c r="K345" s="98">
        <v>38.234000000000002</v>
      </c>
      <c r="L345" s="98">
        <v>47.235999999999997</v>
      </c>
      <c r="M345" s="99">
        <v>28.1</v>
      </c>
      <c r="N345" s="99">
        <v>34</v>
      </c>
      <c r="O345" s="100"/>
    </row>
    <row r="346" spans="1:15" ht="60" x14ac:dyDescent="0.25">
      <c r="A346" s="104" t="s">
        <v>542</v>
      </c>
      <c r="B346" s="104" t="s">
        <v>543</v>
      </c>
      <c r="C346" s="104" t="s">
        <v>471</v>
      </c>
      <c r="D346" s="104" t="s">
        <v>492</v>
      </c>
      <c r="E346" s="104" t="s">
        <v>30</v>
      </c>
      <c r="F346" s="104" t="s">
        <v>36</v>
      </c>
      <c r="G346" s="104" t="s">
        <v>42</v>
      </c>
      <c r="H346" s="104" t="s">
        <v>546</v>
      </c>
      <c r="I346" s="105">
        <v>36.5167</v>
      </c>
      <c r="J346" s="105">
        <v>36.5167</v>
      </c>
      <c r="K346" s="98">
        <v>55.902000000000001</v>
      </c>
      <c r="L346" s="98">
        <v>55.902000000000001</v>
      </c>
      <c r="M346" s="99">
        <v>36.5</v>
      </c>
      <c r="N346" s="99">
        <v>36.5</v>
      </c>
      <c r="O346" s="100"/>
    </row>
    <row r="347" spans="1:15" ht="60" x14ac:dyDescent="0.25">
      <c r="A347" s="104" t="s">
        <v>542</v>
      </c>
      <c r="B347" s="104" t="s">
        <v>543</v>
      </c>
      <c r="C347" s="104" t="s">
        <v>471</v>
      </c>
      <c r="D347" s="104" t="s">
        <v>492</v>
      </c>
      <c r="E347" s="104" t="s">
        <v>30</v>
      </c>
      <c r="F347" s="104" t="s">
        <v>36</v>
      </c>
      <c r="G347" s="104" t="s">
        <v>32</v>
      </c>
      <c r="H347" s="104" t="s">
        <v>522</v>
      </c>
      <c r="I347" s="105">
        <v>27.0425</v>
      </c>
      <c r="J347" s="105">
        <v>27.0425</v>
      </c>
      <c r="K347" s="98">
        <v>33.683999999999997</v>
      </c>
      <c r="L347" s="98">
        <v>33.683999999999997</v>
      </c>
      <c r="M347" s="99">
        <v>27</v>
      </c>
      <c r="N347" s="99">
        <v>27</v>
      </c>
      <c r="O347" s="100"/>
    </row>
    <row r="348" spans="1:15" ht="60" x14ac:dyDescent="0.25">
      <c r="A348" s="104" t="s">
        <v>542</v>
      </c>
      <c r="B348" s="104" t="s">
        <v>543</v>
      </c>
      <c r="C348" s="104" t="s">
        <v>471</v>
      </c>
      <c r="D348" s="104" t="s">
        <v>492</v>
      </c>
      <c r="E348" s="104" t="s">
        <v>30</v>
      </c>
      <c r="F348" s="104" t="s">
        <v>31</v>
      </c>
      <c r="G348" s="104" t="s">
        <v>32</v>
      </c>
      <c r="H348" s="104" t="s">
        <v>522</v>
      </c>
      <c r="I348" s="105">
        <v>26.461099999999998</v>
      </c>
      <c r="J348" s="105">
        <v>31.268000000000001</v>
      </c>
      <c r="K348" s="98">
        <v>30.884</v>
      </c>
      <c r="L348" s="98">
        <v>41.201999999999998</v>
      </c>
      <c r="M348" s="99">
        <v>26.5</v>
      </c>
      <c r="N348" s="99">
        <v>31.3</v>
      </c>
      <c r="O348" s="100"/>
    </row>
    <row r="349" spans="1:15" ht="60" x14ac:dyDescent="0.25">
      <c r="A349" s="104" t="s">
        <v>542</v>
      </c>
      <c r="B349" s="104" t="s">
        <v>543</v>
      </c>
      <c r="C349" s="104" t="s">
        <v>471</v>
      </c>
      <c r="D349" s="104" t="s">
        <v>492</v>
      </c>
      <c r="E349" s="104" t="s">
        <v>35</v>
      </c>
      <c r="F349" s="104" t="s">
        <v>36</v>
      </c>
      <c r="G349" s="104" t="s">
        <v>42</v>
      </c>
      <c r="H349" s="104" t="s">
        <v>546</v>
      </c>
      <c r="I349" s="105">
        <v>34.206699999999998</v>
      </c>
      <c r="J349" s="105">
        <v>40.04</v>
      </c>
      <c r="K349" s="98">
        <v>57.05</v>
      </c>
      <c r="L349" s="98">
        <v>104.72</v>
      </c>
      <c r="M349" s="99">
        <v>34.200000000000003</v>
      </c>
      <c r="N349" s="99">
        <v>40</v>
      </c>
      <c r="O349" s="100"/>
    </row>
    <row r="350" spans="1:15" ht="60" x14ac:dyDescent="0.25">
      <c r="A350" s="104" t="s">
        <v>542</v>
      </c>
      <c r="B350" s="104" t="s">
        <v>543</v>
      </c>
      <c r="C350" s="104" t="s">
        <v>471</v>
      </c>
      <c r="D350" s="104" t="s">
        <v>492</v>
      </c>
      <c r="E350" s="104" t="s">
        <v>35</v>
      </c>
      <c r="F350" s="104" t="s">
        <v>36</v>
      </c>
      <c r="G350" s="104" t="s">
        <v>32</v>
      </c>
      <c r="H350" s="104" t="s">
        <v>546</v>
      </c>
      <c r="I350" s="105">
        <v>30.277699999999999</v>
      </c>
      <c r="J350" s="105">
        <v>38.256700000000002</v>
      </c>
      <c r="K350" s="98">
        <v>42.686</v>
      </c>
      <c r="L350" s="98">
        <v>138.90799999999999</v>
      </c>
      <c r="M350" s="99">
        <v>30.3</v>
      </c>
      <c r="N350" s="99">
        <v>38.299999999999997</v>
      </c>
      <c r="O350" s="100"/>
    </row>
    <row r="351" spans="1:15" ht="60" x14ac:dyDescent="0.25">
      <c r="A351" s="104" t="s">
        <v>542</v>
      </c>
      <c r="B351" s="104" t="s">
        <v>543</v>
      </c>
      <c r="C351" s="104" t="s">
        <v>471</v>
      </c>
      <c r="D351" s="104" t="s">
        <v>492</v>
      </c>
      <c r="E351" s="104" t="s">
        <v>35</v>
      </c>
      <c r="F351" s="104" t="s">
        <v>31</v>
      </c>
      <c r="G351" s="104" t="s">
        <v>42</v>
      </c>
      <c r="H351" s="104" t="s">
        <v>546</v>
      </c>
      <c r="I351" s="105">
        <v>34.191499999999998</v>
      </c>
      <c r="J351" s="105">
        <v>34.191499999999998</v>
      </c>
      <c r="K351" s="98">
        <v>55.622</v>
      </c>
      <c r="L351" s="98">
        <v>55.622</v>
      </c>
      <c r="M351" s="99">
        <v>34.200000000000003</v>
      </c>
      <c r="N351" s="99">
        <v>34.200000000000003</v>
      </c>
      <c r="O351" s="100"/>
    </row>
    <row r="352" spans="1:15" ht="60" x14ac:dyDescent="0.25">
      <c r="A352" s="104" t="s">
        <v>542</v>
      </c>
      <c r="B352" s="104" t="s">
        <v>543</v>
      </c>
      <c r="C352" s="104" t="s">
        <v>471</v>
      </c>
      <c r="D352" s="104" t="s">
        <v>496</v>
      </c>
      <c r="E352" s="104" t="s">
        <v>30</v>
      </c>
      <c r="F352" s="104" t="s">
        <v>36</v>
      </c>
      <c r="G352" s="104" t="s">
        <v>42</v>
      </c>
      <c r="H352" s="104" t="s">
        <v>522</v>
      </c>
      <c r="I352" s="105">
        <v>23.890499999999999</v>
      </c>
      <c r="J352" s="105">
        <v>29.6433</v>
      </c>
      <c r="K352" s="98">
        <v>30.352</v>
      </c>
      <c r="L352" s="98">
        <v>44.03</v>
      </c>
      <c r="M352" s="99">
        <v>23.9</v>
      </c>
      <c r="N352" s="99">
        <v>29.6</v>
      </c>
      <c r="O352" s="100"/>
    </row>
    <row r="353" spans="1:15" ht="60" x14ac:dyDescent="0.25">
      <c r="A353" s="104" t="s">
        <v>542</v>
      </c>
      <c r="B353" s="104" t="s">
        <v>543</v>
      </c>
      <c r="C353" s="104" t="s">
        <v>471</v>
      </c>
      <c r="D353" s="104" t="s">
        <v>496</v>
      </c>
      <c r="E353" s="104" t="s">
        <v>30</v>
      </c>
      <c r="F353" s="104" t="s">
        <v>36</v>
      </c>
      <c r="G353" s="104" t="s">
        <v>42</v>
      </c>
      <c r="H353" s="104" t="s">
        <v>546</v>
      </c>
      <c r="I353" s="105">
        <v>30.783300000000001</v>
      </c>
      <c r="J353" s="105">
        <v>30.783300000000001</v>
      </c>
      <c r="K353" s="98">
        <v>52.835999999999999</v>
      </c>
      <c r="L353" s="98">
        <v>52.835999999999999</v>
      </c>
      <c r="M353" s="99">
        <v>30.8</v>
      </c>
      <c r="N353" s="99">
        <v>30.8</v>
      </c>
      <c r="O353" s="100"/>
    </row>
    <row r="354" spans="1:15" ht="60" x14ac:dyDescent="0.25">
      <c r="A354" s="104" t="s">
        <v>542</v>
      </c>
      <c r="B354" s="104" t="s">
        <v>543</v>
      </c>
      <c r="C354" s="104" t="s">
        <v>471</v>
      </c>
      <c r="D354" s="104" t="s">
        <v>496</v>
      </c>
      <c r="E354" s="104" t="s">
        <v>30</v>
      </c>
      <c r="F354" s="104" t="s">
        <v>36</v>
      </c>
      <c r="G354" s="104" t="s">
        <v>37</v>
      </c>
      <c r="H354" s="104" t="s">
        <v>522</v>
      </c>
      <c r="I354" s="105">
        <v>26.530899999999999</v>
      </c>
      <c r="J354" s="105">
        <v>26.530899999999999</v>
      </c>
      <c r="K354" s="98">
        <v>36.302</v>
      </c>
      <c r="L354" s="98">
        <v>36.302</v>
      </c>
      <c r="M354" s="99">
        <v>26.5</v>
      </c>
      <c r="N354" s="99">
        <v>26.5</v>
      </c>
      <c r="O354" s="100"/>
    </row>
    <row r="355" spans="1:15" ht="60" x14ac:dyDescent="0.25">
      <c r="A355" s="104" t="s">
        <v>542</v>
      </c>
      <c r="B355" s="104" t="s">
        <v>543</v>
      </c>
      <c r="C355" s="104" t="s">
        <v>471</v>
      </c>
      <c r="D355" s="104" t="s">
        <v>496</v>
      </c>
      <c r="E355" s="104" t="s">
        <v>30</v>
      </c>
      <c r="F355" s="104" t="s">
        <v>36</v>
      </c>
      <c r="G355" s="104" t="s">
        <v>32</v>
      </c>
      <c r="H355" s="104" t="s">
        <v>522</v>
      </c>
      <c r="I355" s="105">
        <v>23.023800000000001</v>
      </c>
      <c r="J355" s="105">
        <v>25.773800000000001</v>
      </c>
      <c r="K355" s="98">
        <v>30.24</v>
      </c>
      <c r="L355" s="98">
        <v>35.125999999999998</v>
      </c>
      <c r="M355" s="99">
        <v>23</v>
      </c>
      <c r="N355" s="99">
        <v>25.8</v>
      </c>
      <c r="O355" s="100"/>
    </row>
    <row r="356" spans="1:15" ht="60" x14ac:dyDescent="0.25">
      <c r="A356" s="104" t="s">
        <v>542</v>
      </c>
      <c r="B356" s="104" t="s">
        <v>543</v>
      </c>
      <c r="C356" s="104" t="s">
        <v>471</v>
      </c>
      <c r="D356" s="104" t="s">
        <v>496</v>
      </c>
      <c r="E356" s="104" t="s">
        <v>30</v>
      </c>
      <c r="F356" s="104" t="s">
        <v>31</v>
      </c>
      <c r="G356" s="104" t="s">
        <v>32</v>
      </c>
      <c r="H356" s="104" t="s">
        <v>522</v>
      </c>
      <c r="I356" s="105">
        <v>22.6389</v>
      </c>
      <c r="J356" s="105">
        <v>26.470300000000002</v>
      </c>
      <c r="K356" s="98">
        <v>28.923999999999999</v>
      </c>
      <c r="L356" s="98">
        <v>39.508000000000003</v>
      </c>
      <c r="M356" s="99">
        <v>22.6</v>
      </c>
      <c r="N356" s="99">
        <v>26.5</v>
      </c>
      <c r="O356" s="100"/>
    </row>
    <row r="357" spans="1:15" ht="60" x14ac:dyDescent="0.25">
      <c r="A357" s="104" t="s">
        <v>542</v>
      </c>
      <c r="B357" s="104" t="s">
        <v>543</v>
      </c>
      <c r="C357" s="104" t="s">
        <v>471</v>
      </c>
      <c r="D357" s="104" t="s">
        <v>496</v>
      </c>
      <c r="E357" s="104" t="s">
        <v>35</v>
      </c>
      <c r="F357" s="104" t="s">
        <v>36</v>
      </c>
      <c r="G357" s="104" t="s">
        <v>32</v>
      </c>
      <c r="H357" s="104" t="s">
        <v>546</v>
      </c>
      <c r="I357" s="105">
        <v>28.680299999999999</v>
      </c>
      <c r="J357" s="105">
        <v>32.523299999999999</v>
      </c>
      <c r="K357" s="98">
        <v>57.246000000000002</v>
      </c>
      <c r="L357" s="98">
        <v>137.07400000000001</v>
      </c>
      <c r="M357" s="99">
        <v>28.7</v>
      </c>
      <c r="N357" s="99">
        <v>32.5</v>
      </c>
      <c r="O357" s="100"/>
    </row>
    <row r="358" spans="1:15" ht="60" x14ac:dyDescent="0.25">
      <c r="A358" s="104" t="s">
        <v>542</v>
      </c>
      <c r="B358" s="104" t="s">
        <v>543</v>
      </c>
      <c r="C358" s="104" t="s">
        <v>471</v>
      </c>
      <c r="D358" s="104" t="s">
        <v>496</v>
      </c>
      <c r="E358" s="104" t="s">
        <v>35</v>
      </c>
      <c r="F358" s="104" t="s">
        <v>31</v>
      </c>
      <c r="G358" s="104" t="s">
        <v>42</v>
      </c>
      <c r="H358" s="104" t="s">
        <v>546</v>
      </c>
      <c r="I358" s="105">
        <v>28.8992</v>
      </c>
      <c r="J358" s="105">
        <v>28.8992</v>
      </c>
      <c r="K358" s="98">
        <v>46.648000000000003</v>
      </c>
      <c r="L358" s="98">
        <v>46.648000000000003</v>
      </c>
      <c r="M358" s="99">
        <v>28.9</v>
      </c>
      <c r="N358" s="99">
        <v>28.9</v>
      </c>
      <c r="O358" s="100"/>
    </row>
    <row r="359" spans="1:15" ht="30" x14ac:dyDescent="0.25">
      <c r="A359" s="104" t="s">
        <v>547</v>
      </c>
      <c r="B359" s="104" t="s">
        <v>548</v>
      </c>
      <c r="C359" s="104" t="s">
        <v>508</v>
      </c>
      <c r="D359" s="104" t="s">
        <v>472</v>
      </c>
      <c r="E359" s="104" t="s">
        <v>30</v>
      </c>
      <c r="F359" s="104" t="s">
        <v>36</v>
      </c>
      <c r="G359" s="104" t="s">
        <v>42</v>
      </c>
      <c r="H359" s="104" t="s">
        <v>545</v>
      </c>
      <c r="I359" s="105">
        <v>19.127099999999999</v>
      </c>
      <c r="J359" s="105">
        <v>25.953299999999999</v>
      </c>
      <c r="K359" s="98">
        <v>34.804000000000002</v>
      </c>
      <c r="L359" s="98">
        <v>85.932000000000002</v>
      </c>
      <c r="M359" s="99">
        <v>19.100000000000001</v>
      </c>
      <c r="N359" s="99">
        <v>26</v>
      </c>
      <c r="O359" s="100"/>
    </row>
    <row r="360" spans="1:15" ht="30" x14ac:dyDescent="0.25">
      <c r="A360" s="104" t="s">
        <v>547</v>
      </c>
      <c r="B360" s="104" t="s">
        <v>548</v>
      </c>
      <c r="C360" s="104" t="s">
        <v>508</v>
      </c>
      <c r="D360" s="104" t="s">
        <v>472</v>
      </c>
      <c r="E360" s="104" t="s">
        <v>30</v>
      </c>
      <c r="F360" s="104" t="s">
        <v>36</v>
      </c>
      <c r="G360" s="104" t="s">
        <v>37</v>
      </c>
      <c r="H360" s="104" t="s">
        <v>545</v>
      </c>
      <c r="I360" s="105">
        <v>21.456199999999999</v>
      </c>
      <c r="J360" s="105">
        <v>25.936199999999999</v>
      </c>
      <c r="K360" s="98">
        <v>62.384</v>
      </c>
      <c r="L360" s="98">
        <v>75.852000000000004</v>
      </c>
      <c r="M360" s="99">
        <v>21.5</v>
      </c>
      <c r="N360" s="99">
        <v>25.9</v>
      </c>
      <c r="O360" s="100"/>
    </row>
    <row r="361" spans="1:15" ht="30" x14ac:dyDescent="0.25">
      <c r="A361" s="104" t="s">
        <v>547</v>
      </c>
      <c r="B361" s="104" t="s">
        <v>548</v>
      </c>
      <c r="C361" s="104" t="s">
        <v>508</v>
      </c>
      <c r="D361" s="104" t="s">
        <v>472</v>
      </c>
      <c r="E361" s="104" t="s">
        <v>30</v>
      </c>
      <c r="F361" s="104" t="s">
        <v>36</v>
      </c>
      <c r="G361" s="104" t="s">
        <v>37</v>
      </c>
      <c r="H361" s="104" t="s">
        <v>549</v>
      </c>
      <c r="I361" s="105">
        <v>25.936199999999999</v>
      </c>
      <c r="J361" s="105">
        <v>25.936199999999999</v>
      </c>
      <c r="K361" s="98">
        <v>62.817999999999998</v>
      </c>
      <c r="L361" s="98">
        <v>62.817999999999998</v>
      </c>
      <c r="M361" s="99">
        <v>25.9</v>
      </c>
      <c r="N361" s="99">
        <v>25.9</v>
      </c>
      <c r="O361" s="100"/>
    </row>
    <row r="362" spans="1:15" ht="30" x14ac:dyDescent="0.25">
      <c r="A362" s="104" t="s">
        <v>547</v>
      </c>
      <c r="B362" s="104" t="s">
        <v>548</v>
      </c>
      <c r="C362" s="104" t="s">
        <v>508</v>
      </c>
      <c r="D362" s="104" t="s">
        <v>472</v>
      </c>
      <c r="E362" s="104" t="s">
        <v>30</v>
      </c>
      <c r="F362" s="104" t="s">
        <v>36</v>
      </c>
      <c r="G362" s="104" t="s">
        <v>32</v>
      </c>
      <c r="H362" s="104" t="s">
        <v>545</v>
      </c>
      <c r="I362" s="105">
        <v>21.043700000000001</v>
      </c>
      <c r="J362" s="105">
        <v>21.043700000000001</v>
      </c>
      <c r="K362" s="98">
        <v>36.777999999999999</v>
      </c>
      <c r="L362" s="98">
        <v>36.777999999999999</v>
      </c>
      <c r="M362" s="99">
        <v>21</v>
      </c>
      <c r="N362" s="99">
        <v>21</v>
      </c>
      <c r="O362" s="100"/>
    </row>
    <row r="363" spans="1:15" ht="30" x14ac:dyDescent="0.25">
      <c r="A363" s="104" t="s">
        <v>547</v>
      </c>
      <c r="B363" s="104" t="s">
        <v>548</v>
      </c>
      <c r="C363" s="104" t="s">
        <v>508</v>
      </c>
      <c r="D363" s="104" t="s">
        <v>472</v>
      </c>
      <c r="E363" s="104" t="s">
        <v>30</v>
      </c>
      <c r="F363" s="104" t="s">
        <v>31</v>
      </c>
      <c r="G363" s="104" t="s">
        <v>42</v>
      </c>
      <c r="H363" s="104" t="s">
        <v>545</v>
      </c>
      <c r="I363" s="105">
        <v>19.597100000000001</v>
      </c>
      <c r="J363" s="105">
        <v>19.597100000000001</v>
      </c>
      <c r="K363" s="98">
        <v>38.905999999999999</v>
      </c>
      <c r="L363" s="98">
        <v>38.905999999999999</v>
      </c>
      <c r="M363" s="99">
        <v>19.600000000000001</v>
      </c>
      <c r="N363" s="99">
        <v>19.600000000000001</v>
      </c>
      <c r="O363" s="100"/>
    </row>
    <row r="364" spans="1:15" ht="30" x14ac:dyDescent="0.25">
      <c r="A364" s="104" t="s">
        <v>547</v>
      </c>
      <c r="B364" s="104" t="s">
        <v>548</v>
      </c>
      <c r="C364" s="104" t="s">
        <v>508</v>
      </c>
      <c r="D364" s="104" t="s">
        <v>472</v>
      </c>
      <c r="E364" s="104" t="s">
        <v>30</v>
      </c>
      <c r="F364" s="104" t="s">
        <v>31</v>
      </c>
      <c r="G364" s="104" t="s">
        <v>42</v>
      </c>
      <c r="H364" s="104" t="s">
        <v>549</v>
      </c>
      <c r="I364" s="105">
        <v>19.597100000000001</v>
      </c>
      <c r="J364" s="105">
        <v>19.597100000000001</v>
      </c>
      <c r="K364" s="98">
        <v>38.905999999999999</v>
      </c>
      <c r="L364" s="98">
        <v>38.905999999999999</v>
      </c>
      <c r="M364" s="99">
        <v>19.600000000000001</v>
      </c>
      <c r="N364" s="99">
        <v>19.600000000000001</v>
      </c>
      <c r="O364" s="100"/>
    </row>
    <row r="365" spans="1:15" ht="30" x14ac:dyDescent="0.25">
      <c r="A365" s="104" t="s">
        <v>547</v>
      </c>
      <c r="B365" s="104" t="s">
        <v>548</v>
      </c>
      <c r="C365" s="104" t="s">
        <v>508</v>
      </c>
      <c r="D365" s="104" t="s">
        <v>472</v>
      </c>
      <c r="E365" s="104" t="s">
        <v>30</v>
      </c>
      <c r="F365" s="104" t="s">
        <v>31</v>
      </c>
      <c r="G365" s="104" t="s">
        <v>32</v>
      </c>
      <c r="H365" s="104" t="s">
        <v>545</v>
      </c>
      <c r="I365" s="105">
        <v>17.733699999999999</v>
      </c>
      <c r="J365" s="105">
        <v>24.106300000000001</v>
      </c>
      <c r="K365" s="98">
        <v>30.884</v>
      </c>
      <c r="L365" s="98">
        <v>46.088000000000001</v>
      </c>
      <c r="M365" s="99">
        <v>17.7</v>
      </c>
      <c r="N365" s="99">
        <v>24.1</v>
      </c>
      <c r="O365" s="100"/>
    </row>
    <row r="366" spans="1:15" ht="30" x14ac:dyDescent="0.25">
      <c r="A366" s="104" t="s">
        <v>547</v>
      </c>
      <c r="B366" s="104" t="s">
        <v>548</v>
      </c>
      <c r="C366" s="104" t="s">
        <v>508</v>
      </c>
      <c r="D366" s="104" t="s">
        <v>472</v>
      </c>
      <c r="E366" s="104" t="s">
        <v>30</v>
      </c>
      <c r="F366" s="104" t="s">
        <v>46</v>
      </c>
      <c r="G366" s="104" t="s">
        <v>47</v>
      </c>
      <c r="H366" s="104" t="s">
        <v>545</v>
      </c>
      <c r="I366" s="105">
        <v>18.985600000000002</v>
      </c>
      <c r="J366" s="105">
        <v>22.972999999999999</v>
      </c>
      <c r="K366" s="98">
        <v>29.904</v>
      </c>
      <c r="L366" s="98">
        <v>37.1</v>
      </c>
      <c r="M366" s="99">
        <v>19</v>
      </c>
      <c r="N366" s="99">
        <v>23</v>
      </c>
      <c r="O366" s="100"/>
    </row>
    <row r="367" spans="1:15" ht="30" x14ac:dyDescent="0.25">
      <c r="A367" s="104" t="s">
        <v>547</v>
      </c>
      <c r="B367" s="104" t="s">
        <v>548</v>
      </c>
      <c r="C367" s="104" t="s">
        <v>491</v>
      </c>
      <c r="D367" s="104" t="s">
        <v>472</v>
      </c>
      <c r="E367" s="104" t="s">
        <v>30</v>
      </c>
      <c r="F367" s="104" t="s">
        <v>36</v>
      </c>
      <c r="G367" s="104" t="s">
        <v>42</v>
      </c>
      <c r="H367" s="104" t="s">
        <v>545</v>
      </c>
      <c r="I367" s="105">
        <v>17.945</v>
      </c>
      <c r="J367" s="105">
        <v>24.858699999999999</v>
      </c>
      <c r="K367" s="98">
        <v>34.411999999999999</v>
      </c>
      <c r="L367" s="98">
        <v>96.194000000000003</v>
      </c>
      <c r="M367" s="99">
        <v>17.899999999999999</v>
      </c>
      <c r="N367" s="99">
        <v>24.9</v>
      </c>
      <c r="O367" s="100"/>
    </row>
    <row r="368" spans="1:15" ht="30" x14ac:dyDescent="0.25">
      <c r="A368" s="104" t="s">
        <v>547</v>
      </c>
      <c r="B368" s="104" t="s">
        <v>548</v>
      </c>
      <c r="C368" s="104" t="s">
        <v>491</v>
      </c>
      <c r="D368" s="104" t="s">
        <v>472</v>
      </c>
      <c r="E368" s="104" t="s">
        <v>30</v>
      </c>
      <c r="F368" s="104" t="s">
        <v>36</v>
      </c>
      <c r="G368" s="104" t="s">
        <v>37</v>
      </c>
      <c r="H368" s="104" t="s">
        <v>545</v>
      </c>
      <c r="I368" s="105">
        <v>20.421900000000001</v>
      </c>
      <c r="J368" s="105">
        <v>24.901900000000001</v>
      </c>
      <c r="K368" s="98">
        <v>71.400000000000006</v>
      </c>
      <c r="L368" s="98">
        <v>87.597999999999999</v>
      </c>
      <c r="M368" s="99">
        <v>20.399999999999999</v>
      </c>
      <c r="N368" s="99">
        <v>24.9</v>
      </c>
      <c r="O368" s="100"/>
    </row>
    <row r="369" spans="1:15" ht="30" x14ac:dyDescent="0.25">
      <c r="A369" s="104" t="s">
        <v>547</v>
      </c>
      <c r="B369" s="104" t="s">
        <v>548</v>
      </c>
      <c r="C369" s="104" t="s">
        <v>491</v>
      </c>
      <c r="D369" s="104" t="s">
        <v>472</v>
      </c>
      <c r="E369" s="104" t="s">
        <v>30</v>
      </c>
      <c r="F369" s="104" t="s">
        <v>36</v>
      </c>
      <c r="G369" s="104" t="s">
        <v>32</v>
      </c>
      <c r="H369" s="104" t="s">
        <v>545</v>
      </c>
      <c r="I369" s="105">
        <v>20.077000000000002</v>
      </c>
      <c r="J369" s="105">
        <v>20.077000000000002</v>
      </c>
      <c r="K369" s="98">
        <v>35.167999999999999</v>
      </c>
      <c r="L369" s="98">
        <v>35.167999999999999</v>
      </c>
      <c r="M369" s="99">
        <v>20.100000000000001</v>
      </c>
      <c r="N369" s="99">
        <v>20.100000000000001</v>
      </c>
      <c r="O369" s="100"/>
    </row>
    <row r="370" spans="1:15" ht="30" x14ac:dyDescent="0.25">
      <c r="A370" s="104" t="s">
        <v>547</v>
      </c>
      <c r="B370" s="104" t="s">
        <v>548</v>
      </c>
      <c r="C370" s="104" t="s">
        <v>491</v>
      </c>
      <c r="D370" s="104" t="s">
        <v>472</v>
      </c>
      <c r="E370" s="104" t="s">
        <v>30</v>
      </c>
      <c r="F370" s="104" t="s">
        <v>31</v>
      </c>
      <c r="G370" s="104" t="s">
        <v>32</v>
      </c>
      <c r="H370" s="104" t="s">
        <v>545</v>
      </c>
      <c r="I370" s="105">
        <v>16.766999999999999</v>
      </c>
      <c r="J370" s="105">
        <v>22.952100000000002</v>
      </c>
      <c r="K370" s="98">
        <v>31.303999999999998</v>
      </c>
      <c r="L370" s="98">
        <v>44.478000000000002</v>
      </c>
      <c r="M370" s="99">
        <v>16.8</v>
      </c>
      <c r="N370" s="99">
        <v>23</v>
      </c>
      <c r="O370" s="100"/>
    </row>
    <row r="371" spans="1:15" ht="30" x14ac:dyDescent="0.25">
      <c r="A371" s="104" t="s">
        <v>547</v>
      </c>
      <c r="B371" s="104" t="s">
        <v>548</v>
      </c>
      <c r="C371" s="104" t="s">
        <v>491</v>
      </c>
      <c r="D371" s="104" t="s">
        <v>472</v>
      </c>
      <c r="E371" s="104" t="s">
        <v>30</v>
      </c>
      <c r="F371" s="104" t="s">
        <v>46</v>
      </c>
      <c r="G371" s="104" t="s">
        <v>47</v>
      </c>
      <c r="H371" s="104" t="s">
        <v>545</v>
      </c>
      <c r="I371" s="105">
        <v>18.066099999999999</v>
      </c>
      <c r="J371" s="105">
        <v>22.032599999999999</v>
      </c>
      <c r="K371" s="98">
        <v>29.876000000000001</v>
      </c>
      <c r="L371" s="98">
        <v>37.072000000000003</v>
      </c>
      <c r="M371" s="99">
        <v>18.100000000000001</v>
      </c>
      <c r="N371" s="99">
        <v>22</v>
      </c>
      <c r="O371" s="100"/>
    </row>
    <row r="372" spans="1:15" ht="30" x14ac:dyDescent="0.25">
      <c r="A372" s="104" t="s">
        <v>550</v>
      </c>
      <c r="B372" s="104" t="s">
        <v>551</v>
      </c>
      <c r="C372" s="104" t="s">
        <v>508</v>
      </c>
      <c r="D372" s="104" t="s">
        <v>472</v>
      </c>
      <c r="E372" s="104" t="s">
        <v>35</v>
      </c>
      <c r="F372" s="104" t="s">
        <v>46</v>
      </c>
      <c r="G372" s="104" t="s">
        <v>47</v>
      </c>
      <c r="H372" s="104" t="s">
        <v>483</v>
      </c>
      <c r="I372" s="105">
        <v>23.396999999999998</v>
      </c>
      <c r="J372" s="105">
        <v>23.396999999999998</v>
      </c>
      <c r="K372" s="98">
        <v>56.966000000000001</v>
      </c>
      <c r="L372" s="98">
        <v>56.966000000000001</v>
      </c>
      <c r="M372" s="99">
        <v>23.4</v>
      </c>
      <c r="N372" s="99">
        <v>23.4</v>
      </c>
      <c r="O372" s="100"/>
    </row>
    <row r="373" spans="1:15" ht="30" x14ac:dyDescent="0.25">
      <c r="A373" s="104" t="s">
        <v>550</v>
      </c>
      <c r="B373" s="104" t="s">
        <v>551</v>
      </c>
      <c r="C373" s="104" t="s">
        <v>491</v>
      </c>
      <c r="D373" s="104" t="s">
        <v>492</v>
      </c>
      <c r="E373" s="104" t="s">
        <v>35</v>
      </c>
      <c r="F373" s="104" t="s">
        <v>46</v>
      </c>
      <c r="G373" s="104" t="s">
        <v>47</v>
      </c>
      <c r="H373" s="104" t="s">
        <v>483</v>
      </c>
      <c r="I373" s="105">
        <v>10.999000000000001</v>
      </c>
      <c r="J373" s="105">
        <v>12.4</v>
      </c>
      <c r="K373" s="98">
        <v>53.143999999999998</v>
      </c>
      <c r="L373" s="98">
        <v>53.143999999999998</v>
      </c>
      <c r="M373" s="99">
        <v>11</v>
      </c>
      <c r="N373" s="99">
        <v>12.4</v>
      </c>
      <c r="O373" s="100"/>
    </row>
    <row r="374" spans="1:15" ht="30" x14ac:dyDescent="0.25">
      <c r="A374" s="104" t="s">
        <v>550</v>
      </c>
      <c r="B374" s="104" t="s">
        <v>551</v>
      </c>
      <c r="C374" s="104" t="s">
        <v>491</v>
      </c>
      <c r="D374" s="104" t="s">
        <v>496</v>
      </c>
      <c r="E374" s="104" t="s">
        <v>35</v>
      </c>
      <c r="F374" s="104" t="s">
        <v>46</v>
      </c>
      <c r="G374" s="104" t="s">
        <v>47</v>
      </c>
      <c r="H374" s="104" t="s">
        <v>483</v>
      </c>
      <c r="I374" s="105">
        <v>10.0105</v>
      </c>
      <c r="J374" s="105">
        <v>10.0105</v>
      </c>
      <c r="K374" s="98">
        <v>65.085999999999999</v>
      </c>
      <c r="L374" s="98">
        <v>65.085999999999999</v>
      </c>
      <c r="M374" s="99">
        <v>10</v>
      </c>
      <c r="N374" s="99">
        <v>10</v>
      </c>
      <c r="O374" s="100"/>
    </row>
    <row r="375" spans="1:15" ht="30" x14ac:dyDescent="0.25">
      <c r="A375" s="104" t="s">
        <v>550</v>
      </c>
      <c r="B375" s="104" t="s">
        <v>551</v>
      </c>
      <c r="C375" s="104" t="s">
        <v>491</v>
      </c>
      <c r="D375" s="104" t="s">
        <v>472</v>
      </c>
      <c r="E375" s="104" t="s">
        <v>35</v>
      </c>
      <c r="F375" s="104" t="s">
        <v>46</v>
      </c>
      <c r="G375" s="104" t="s">
        <v>47</v>
      </c>
      <c r="H375" s="104" t="s">
        <v>483</v>
      </c>
      <c r="I375" s="105">
        <v>15.32</v>
      </c>
      <c r="J375" s="105">
        <v>17.808800000000002</v>
      </c>
      <c r="K375" s="98">
        <v>121.142</v>
      </c>
      <c r="L375" s="98">
        <v>121.142</v>
      </c>
      <c r="M375" s="99">
        <v>15.3</v>
      </c>
      <c r="N375" s="99">
        <v>17.8</v>
      </c>
      <c r="O375" s="100"/>
    </row>
    <row r="376" spans="1:15" ht="45" x14ac:dyDescent="0.25">
      <c r="A376" s="104" t="s">
        <v>550</v>
      </c>
      <c r="B376" s="104" t="s">
        <v>551</v>
      </c>
      <c r="C376" s="104" t="s">
        <v>471</v>
      </c>
      <c r="D376" s="104" t="s">
        <v>495</v>
      </c>
      <c r="E376" s="104" t="s">
        <v>35</v>
      </c>
      <c r="F376" s="104" t="s">
        <v>46</v>
      </c>
      <c r="G376" s="104" t="s">
        <v>47</v>
      </c>
      <c r="H376" s="104" t="s">
        <v>483</v>
      </c>
      <c r="I376" s="105">
        <v>4.8117999999999999</v>
      </c>
      <c r="J376" s="105">
        <v>4.8117999999999999</v>
      </c>
      <c r="K376" s="98">
        <v>63.238</v>
      </c>
      <c r="L376" s="98">
        <v>63.238</v>
      </c>
      <c r="M376" s="99">
        <v>4.8</v>
      </c>
      <c r="N376" s="99">
        <v>4.8</v>
      </c>
      <c r="O376" s="100"/>
    </row>
    <row r="377" spans="1:15" ht="45" x14ac:dyDescent="0.25">
      <c r="A377" s="104" t="s">
        <v>550</v>
      </c>
      <c r="B377" s="104" t="s">
        <v>551</v>
      </c>
      <c r="C377" s="104" t="s">
        <v>471</v>
      </c>
      <c r="D377" s="104" t="s">
        <v>492</v>
      </c>
      <c r="E377" s="104" t="s">
        <v>35</v>
      </c>
      <c r="F377" s="104" t="s">
        <v>46</v>
      </c>
      <c r="G377" s="104" t="s">
        <v>47</v>
      </c>
      <c r="H377" s="104" t="s">
        <v>483</v>
      </c>
      <c r="I377" s="105">
        <v>7.2990000000000004</v>
      </c>
      <c r="J377" s="105">
        <v>7.2990000000000004</v>
      </c>
      <c r="K377" s="98">
        <v>183.89</v>
      </c>
      <c r="L377" s="98">
        <v>183.89</v>
      </c>
      <c r="M377" s="99">
        <v>7.3</v>
      </c>
      <c r="N377" s="99">
        <v>7.3</v>
      </c>
      <c r="O377" s="100"/>
    </row>
    <row r="378" spans="1:15" ht="45" x14ac:dyDescent="0.25">
      <c r="A378" s="104" t="s">
        <v>550</v>
      </c>
      <c r="B378" s="104" t="s">
        <v>551</v>
      </c>
      <c r="C378" s="104" t="s">
        <v>471</v>
      </c>
      <c r="D378" s="104" t="s">
        <v>496</v>
      </c>
      <c r="E378" s="104" t="s">
        <v>35</v>
      </c>
      <c r="F378" s="104" t="s">
        <v>46</v>
      </c>
      <c r="G378" s="104" t="s">
        <v>47</v>
      </c>
      <c r="H378" s="104" t="s">
        <v>483</v>
      </c>
      <c r="I378" s="105">
        <v>6.2305000000000001</v>
      </c>
      <c r="J378" s="105">
        <v>6.3155000000000001</v>
      </c>
      <c r="K378" s="98">
        <v>118.188</v>
      </c>
      <c r="L378" s="98">
        <v>118.188</v>
      </c>
      <c r="M378" s="99">
        <v>6.2</v>
      </c>
      <c r="N378" s="99">
        <v>6.3</v>
      </c>
      <c r="O378" s="100"/>
    </row>
    <row r="379" spans="1:15" ht="30" x14ac:dyDescent="0.25">
      <c r="A379" s="104" t="s">
        <v>552</v>
      </c>
      <c r="B379" s="104" t="s">
        <v>553</v>
      </c>
      <c r="C379" s="104" t="s">
        <v>508</v>
      </c>
      <c r="D379" s="104" t="s">
        <v>472</v>
      </c>
      <c r="E379" s="104" t="s">
        <v>35</v>
      </c>
      <c r="F379" s="104" t="s">
        <v>46</v>
      </c>
      <c r="G379" s="104" t="s">
        <v>47</v>
      </c>
      <c r="H379" s="104" t="s">
        <v>483</v>
      </c>
      <c r="I379" s="105">
        <v>23.396999999999998</v>
      </c>
      <c r="J379" s="105">
        <v>23.396999999999998</v>
      </c>
      <c r="K379" s="98">
        <v>56.966000000000001</v>
      </c>
      <c r="L379" s="98">
        <v>56.966000000000001</v>
      </c>
      <c r="M379" s="99">
        <v>23.4</v>
      </c>
      <c r="N379" s="99">
        <v>23.4</v>
      </c>
      <c r="O379" s="100"/>
    </row>
    <row r="380" spans="1:15" ht="30" x14ac:dyDescent="0.25">
      <c r="A380" s="104" t="s">
        <v>552</v>
      </c>
      <c r="B380" s="104" t="s">
        <v>553</v>
      </c>
      <c r="C380" s="104" t="s">
        <v>491</v>
      </c>
      <c r="D380" s="104" t="s">
        <v>492</v>
      </c>
      <c r="E380" s="104" t="s">
        <v>35</v>
      </c>
      <c r="F380" s="104" t="s">
        <v>46</v>
      </c>
      <c r="G380" s="104" t="s">
        <v>47</v>
      </c>
      <c r="H380" s="104" t="s">
        <v>483</v>
      </c>
      <c r="I380" s="105">
        <v>12.276</v>
      </c>
      <c r="J380" s="105">
        <v>12.4</v>
      </c>
      <c r="K380" s="98">
        <v>53.143999999999998</v>
      </c>
      <c r="L380" s="98">
        <v>53.143999999999998</v>
      </c>
      <c r="M380" s="99">
        <v>12.3</v>
      </c>
      <c r="N380" s="99">
        <v>12.4</v>
      </c>
      <c r="O380" s="100"/>
    </row>
    <row r="381" spans="1:15" ht="30" x14ac:dyDescent="0.25">
      <c r="A381" s="104" t="s">
        <v>552</v>
      </c>
      <c r="B381" s="104" t="s">
        <v>553</v>
      </c>
      <c r="C381" s="104" t="s">
        <v>491</v>
      </c>
      <c r="D381" s="104" t="s">
        <v>496</v>
      </c>
      <c r="E381" s="104" t="s">
        <v>35</v>
      </c>
      <c r="F381" s="104" t="s">
        <v>46</v>
      </c>
      <c r="G381" s="104" t="s">
        <v>47</v>
      </c>
      <c r="H381" s="104" t="s">
        <v>483</v>
      </c>
      <c r="I381" s="105">
        <v>10.0105</v>
      </c>
      <c r="J381" s="105">
        <v>10.0105</v>
      </c>
      <c r="K381" s="98">
        <v>65.085999999999999</v>
      </c>
      <c r="L381" s="98">
        <v>65.085999999999999</v>
      </c>
      <c r="M381" s="99">
        <v>10</v>
      </c>
      <c r="N381" s="99">
        <v>10</v>
      </c>
      <c r="O381" s="100"/>
    </row>
    <row r="382" spans="1:15" ht="30" x14ac:dyDescent="0.25">
      <c r="A382" s="104" t="s">
        <v>552</v>
      </c>
      <c r="B382" s="104" t="s">
        <v>553</v>
      </c>
      <c r="C382" s="104" t="s">
        <v>491</v>
      </c>
      <c r="D382" s="104" t="s">
        <v>472</v>
      </c>
      <c r="E382" s="104" t="s">
        <v>35</v>
      </c>
      <c r="F382" s="104" t="s">
        <v>46</v>
      </c>
      <c r="G382" s="104" t="s">
        <v>47</v>
      </c>
      <c r="H382" s="104" t="s">
        <v>483</v>
      </c>
      <c r="I382" s="105">
        <v>17.491800000000001</v>
      </c>
      <c r="J382" s="105">
        <v>17.808800000000002</v>
      </c>
      <c r="K382" s="98">
        <v>121.142</v>
      </c>
      <c r="L382" s="98">
        <v>121.142</v>
      </c>
      <c r="M382" s="99">
        <v>17.5</v>
      </c>
      <c r="N382" s="99">
        <v>17.8</v>
      </c>
      <c r="O382" s="100"/>
    </row>
    <row r="383" spans="1:15" ht="45" x14ac:dyDescent="0.25">
      <c r="A383" s="104" t="s">
        <v>552</v>
      </c>
      <c r="B383" s="104" t="s">
        <v>553</v>
      </c>
      <c r="C383" s="104" t="s">
        <v>471</v>
      </c>
      <c r="D383" s="104" t="s">
        <v>495</v>
      </c>
      <c r="E383" s="104" t="s">
        <v>35</v>
      </c>
      <c r="F383" s="104" t="s">
        <v>46</v>
      </c>
      <c r="G383" s="104" t="s">
        <v>47</v>
      </c>
      <c r="H383" s="104" t="s">
        <v>483</v>
      </c>
      <c r="I383" s="105">
        <v>4.8117999999999999</v>
      </c>
      <c r="J383" s="105">
        <v>4.8117999999999999</v>
      </c>
      <c r="K383" s="98">
        <v>63.238</v>
      </c>
      <c r="L383" s="98">
        <v>63.238</v>
      </c>
      <c r="M383" s="99">
        <v>4.8</v>
      </c>
      <c r="N383" s="99">
        <v>4.8</v>
      </c>
      <c r="O383" s="100"/>
    </row>
    <row r="384" spans="1:15" ht="45" x14ac:dyDescent="0.25">
      <c r="A384" s="104" t="s">
        <v>552</v>
      </c>
      <c r="B384" s="104" t="s">
        <v>553</v>
      </c>
      <c r="C384" s="104" t="s">
        <v>471</v>
      </c>
      <c r="D384" s="104" t="s">
        <v>492</v>
      </c>
      <c r="E384" s="104" t="s">
        <v>35</v>
      </c>
      <c r="F384" s="104" t="s">
        <v>46</v>
      </c>
      <c r="G384" s="104" t="s">
        <v>47</v>
      </c>
      <c r="H384" s="104" t="s">
        <v>483</v>
      </c>
      <c r="I384" s="105">
        <v>8.6095000000000006</v>
      </c>
      <c r="J384" s="105">
        <v>8.6095000000000006</v>
      </c>
      <c r="K384" s="98">
        <v>183.89</v>
      </c>
      <c r="L384" s="98">
        <v>183.89</v>
      </c>
      <c r="M384" s="99">
        <v>8.6</v>
      </c>
      <c r="N384" s="99">
        <v>8.6</v>
      </c>
      <c r="O384" s="100"/>
    </row>
    <row r="385" spans="1:15" ht="45" x14ac:dyDescent="0.25">
      <c r="A385" s="104" t="s">
        <v>552</v>
      </c>
      <c r="B385" s="104" t="s">
        <v>553</v>
      </c>
      <c r="C385" s="104" t="s">
        <v>471</v>
      </c>
      <c r="D385" s="104" t="s">
        <v>496</v>
      </c>
      <c r="E385" s="104" t="s">
        <v>35</v>
      </c>
      <c r="F385" s="104" t="s">
        <v>46</v>
      </c>
      <c r="G385" s="104" t="s">
        <v>47</v>
      </c>
      <c r="H385" s="104" t="s">
        <v>483</v>
      </c>
      <c r="I385" s="105">
        <v>6.3155000000000001</v>
      </c>
      <c r="J385" s="105">
        <v>6.3155000000000001</v>
      </c>
      <c r="K385" s="98">
        <v>118.188</v>
      </c>
      <c r="L385" s="98">
        <v>118.188</v>
      </c>
      <c r="M385" s="99">
        <v>6.3</v>
      </c>
      <c r="N385" s="99">
        <v>6.3</v>
      </c>
      <c r="O385" s="100"/>
    </row>
    <row r="386" spans="1:15" ht="30" x14ac:dyDescent="0.25">
      <c r="A386" s="104" t="s">
        <v>554</v>
      </c>
      <c r="B386" s="104" t="s">
        <v>555</v>
      </c>
      <c r="C386" s="104" t="s">
        <v>508</v>
      </c>
      <c r="D386" s="104" t="s">
        <v>472</v>
      </c>
      <c r="E386" s="104" t="s">
        <v>35</v>
      </c>
      <c r="F386" s="104" t="s">
        <v>36</v>
      </c>
      <c r="G386" s="104" t="s">
        <v>42</v>
      </c>
      <c r="H386" s="104" t="s">
        <v>483</v>
      </c>
      <c r="I386" s="105">
        <v>25.1463</v>
      </c>
      <c r="J386" s="105">
        <v>25.1463</v>
      </c>
      <c r="K386" s="98">
        <v>115.38800000000001</v>
      </c>
      <c r="L386" s="98">
        <v>115.38800000000001</v>
      </c>
      <c r="M386" s="99">
        <v>25.1</v>
      </c>
      <c r="N386" s="99">
        <v>25.1</v>
      </c>
      <c r="O386" s="100"/>
    </row>
    <row r="387" spans="1:15" ht="30" x14ac:dyDescent="0.25">
      <c r="A387" s="104" t="s">
        <v>554</v>
      </c>
      <c r="B387" s="104" t="s">
        <v>555</v>
      </c>
      <c r="C387" s="104" t="s">
        <v>508</v>
      </c>
      <c r="D387" s="104" t="s">
        <v>472</v>
      </c>
      <c r="E387" s="104" t="s">
        <v>35</v>
      </c>
      <c r="F387" s="104" t="s">
        <v>31</v>
      </c>
      <c r="G387" s="104" t="s">
        <v>42</v>
      </c>
      <c r="H387" s="104" t="s">
        <v>483</v>
      </c>
      <c r="I387" s="105">
        <v>19.274799999999999</v>
      </c>
      <c r="J387" s="105">
        <v>19.274799999999999</v>
      </c>
      <c r="K387" s="98">
        <v>46.27</v>
      </c>
      <c r="L387" s="98">
        <v>46.27</v>
      </c>
      <c r="M387" s="99">
        <v>19.3</v>
      </c>
      <c r="N387" s="99">
        <v>19.3</v>
      </c>
      <c r="O387" s="100"/>
    </row>
    <row r="388" spans="1:15" ht="30" x14ac:dyDescent="0.25">
      <c r="A388" s="104" t="s">
        <v>554</v>
      </c>
      <c r="B388" s="104" t="s">
        <v>555</v>
      </c>
      <c r="C388" s="104" t="s">
        <v>508</v>
      </c>
      <c r="D388" s="104" t="s">
        <v>472</v>
      </c>
      <c r="E388" s="104" t="s">
        <v>35</v>
      </c>
      <c r="F388" s="104" t="s">
        <v>46</v>
      </c>
      <c r="G388" s="104" t="s">
        <v>47</v>
      </c>
      <c r="H388" s="104" t="s">
        <v>483</v>
      </c>
      <c r="I388" s="105">
        <v>25.945499999999999</v>
      </c>
      <c r="J388" s="105">
        <v>25.945499999999999</v>
      </c>
      <c r="K388" s="98">
        <v>56.966000000000001</v>
      </c>
      <c r="L388" s="98">
        <v>56.966000000000001</v>
      </c>
      <c r="M388" s="99">
        <v>25.9</v>
      </c>
      <c r="N388" s="99">
        <v>25.9</v>
      </c>
      <c r="O388" s="100"/>
    </row>
    <row r="389" spans="1:15" ht="30" x14ac:dyDescent="0.25">
      <c r="A389" s="104" t="s">
        <v>554</v>
      </c>
      <c r="B389" s="104" t="s">
        <v>555</v>
      </c>
      <c r="C389" s="104" t="s">
        <v>491</v>
      </c>
      <c r="D389" s="104" t="s">
        <v>492</v>
      </c>
      <c r="E389" s="104" t="s">
        <v>35</v>
      </c>
      <c r="F389" s="104" t="s">
        <v>36</v>
      </c>
      <c r="G389" s="104" t="s">
        <v>42</v>
      </c>
      <c r="H389" s="104" t="s">
        <v>483</v>
      </c>
      <c r="I389" s="105">
        <v>10.767300000000001</v>
      </c>
      <c r="J389" s="105">
        <v>12.007300000000001</v>
      </c>
      <c r="K389" s="98">
        <v>111.3</v>
      </c>
      <c r="L389" s="98">
        <v>111.3</v>
      </c>
      <c r="M389" s="99">
        <v>10.8</v>
      </c>
      <c r="N389" s="99">
        <v>12</v>
      </c>
      <c r="O389" s="100"/>
    </row>
    <row r="390" spans="1:15" ht="30" x14ac:dyDescent="0.25">
      <c r="A390" s="104" t="s">
        <v>554</v>
      </c>
      <c r="B390" s="104" t="s">
        <v>555</v>
      </c>
      <c r="C390" s="104" t="s">
        <v>491</v>
      </c>
      <c r="D390" s="104" t="s">
        <v>492</v>
      </c>
      <c r="E390" s="104" t="s">
        <v>35</v>
      </c>
      <c r="F390" s="104" t="s">
        <v>36</v>
      </c>
      <c r="G390" s="104" t="s">
        <v>32</v>
      </c>
      <c r="H390" s="104" t="s">
        <v>483</v>
      </c>
      <c r="I390" s="105">
        <v>11.0153</v>
      </c>
      <c r="J390" s="105">
        <v>12.71</v>
      </c>
      <c r="K390" s="98">
        <v>36.078000000000003</v>
      </c>
      <c r="L390" s="98">
        <v>51.351999999999997</v>
      </c>
      <c r="M390" s="99">
        <v>11</v>
      </c>
      <c r="N390" s="99">
        <v>12.7</v>
      </c>
      <c r="O390" s="100"/>
    </row>
    <row r="391" spans="1:15" ht="30" x14ac:dyDescent="0.25">
      <c r="A391" s="104" t="s">
        <v>554</v>
      </c>
      <c r="B391" s="104" t="s">
        <v>555</v>
      </c>
      <c r="C391" s="104" t="s">
        <v>491</v>
      </c>
      <c r="D391" s="104" t="s">
        <v>492</v>
      </c>
      <c r="E391" s="104" t="s">
        <v>35</v>
      </c>
      <c r="F391" s="104" t="s">
        <v>31</v>
      </c>
      <c r="G391" s="104" t="s">
        <v>42</v>
      </c>
      <c r="H391" s="104" t="s">
        <v>483</v>
      </c>
      <c r="I391" s="105">
        <v>12.3514</v>
      </c>
      <c r="J391" s="105">
        <v>12.3514</v>
      </c>
      <c r="K391" s="98">
        <v>37.814</v>
      </c>
      <c r="L391" s="98">
        <v>37.814</v>
      </c>
      <c r="M391" s="99">
        <v>12.4</v>
      </c>
      <c r="N391" s="99">
        <v>12.4</v>
      </c>
      <c r="O391" s="100"/>
    </row>
    <row r="392" spans="1:15" ht="30" x14ac:dyDescent="0.25">
      <c r="A392" s="104" t="s">
        <v>554</v>
      </c>
      <c r="B392" s="104" t="s">
        <v>555</v>
      </c>
      <c r="C392" s="104" t="s">
        <v>491</v>
      </c>
      <c r="D392" s="104" t="s">
        <v>492</v>
      </c>
      <c r="E392" s="104" t="s">
        <v>35</v>
      </c>
      <c r="F392" s="104" t="s">
        <v>46</v>
      </c>
      <c r="G392" s="104" t="s">
        <v>47</v>
      </c>
      <c r="H392" s="104" t="s">
        <v>483</v>
      </c>
      <c r="I392" s="105">
        <v>12.4</v>
      </c>
      <c r="J392" s="105">
        <v>12.4</v>
      </c>
      <c r="K392" s="98">
        <v>53.143999999999998</v>
      </c>
      <c r="L392" s="98">
        <v>53.143999999999998</v>
      </c>
      <c r="M392" s="99">
        <v>12.4</v>
      </c>
      <c r="N392" s="99">
        <v>12.4</v>
      </c>
      <c r="O392" s="100"/>
    </row>
    <row r="393" spans="1:15" ht="30" x14ac:dyDescent="0.25">
      <c r="A393" s="104" t="s">
        <v>554</v>
      </c>
      <c r="B393" s="104" t="s">
        <v>555</v>
      </c>
      <c r="C393" s="104" t="s">
        <v>491</v>
      </c>
      <c r="D393" s="104" t="s">
        <v>472</v>
      </c>
      <c r="E393" s="104" t="s">
        <v>35</v>
      </c>
      <c r="F393" s="104" t="s">
        <v>36</v>
      </c>
      <c r="G393" s="104" t="s">
        <v>42</v>
      </c>
      <c r="H393" s="104" t="s">
        <v>483</v>
      </c>
      <c r="I393" s="105">
        <v>14.9262</v>
      </c>
      <c r="J393" s="105">
        <v>17.0352</v>
      </c>
      <c r="K393" s="98">
        <v>153.22999999999999</v>
      </c>
      <c r="L393" s="98">
        <v>153.22999999999999</v>
      </c>
      <c r="M393" s="99">
        <v>14.9</v>
      </c>
      <c r="N393" s="99">
        <v>17</v>
      </c>
      <c r="O393" s="100"/>
    </row>
    <row r="394" spans="1:15" ht="30" x14ac:dyDescent="0.25">
      <c r="A394" s="104" t="s">
        <v>554</v>
      </c>
      <c r="B394" s="104" t="s">
        <v>555</v>
      </c>
      <c r="C394" s="104" t="s">
        <v>491</v>
      </c>
      <c r="D394" s="104" t="s">
        <v>472</v>
      </c>
      <c r="E394" s="104" t="s">
        <v>35</v>
      </c>
      <c r="F394" s="104" t="s">
        <v>36</v>
      </c>
      <c r="G394" s="104" t="s">
        <v>32</v>
      </c>
      <c r="H394" s="104" t="s">
        <v>483</v>
      </c>
      <c r="I394" s="105">
        <v>15.3482</v>
      </c>
      <c r="J394" s="105">
        <v>18.229800000000001</v>
      </c>
      <c r="K394" s="98">
        <v>55.411999999999999</v>
      </c>
      <c r="L394" s="98">
        <v>121.142</v>
      </c>
      <c r="M394" s="99">
        <v>15.3</v>
      </c>
      <c r="N394" s="99">
        <v>18.2</v>
      </c>
      <c r="O394" s="100"/>
    </row>
    <row r="395" spans="1:15" ht="30" x14ac:dyDescent="0.25">
      <c r="A395" s="104" t="s">
        <v>554</v>
      </c>
      <c r="B395" s="104" t="s">
        <v>555</v>
      </c>
      <c r="C395" s="104" t="s">
        <v>491</v>
      </c>
      <c r="D395" s="104" t="s">
        <v>472</v>
      </c>
      <c r="E395" s="104" t="s">
        <v>35</v>
      </c>
      <c r="F395" s="104" t="s">
        <v>31</v>
      </c>
      <c r="G395" s="104" t="s">
        <v>42</v>
      </c>
      <c r="H395" s="104" t="s">
        <v>483</v>
      </c>
      <c r="I395" s="105">
        <v>12.126200000000001</v>
      </c>
      <c r="J395" s="105">
        <v>12.126200000000001</v>
      </c>
      <c r="K395" s="98">
        <v>55.188000000000002</v>
      </c>
      <c r="L395" s="98">
        <v>55.188000000000002</v>
      </c>
      <c r="M395" s="99">
        <v>12.1</v>
      </c>
      <c r="N395" s="99">
        <v>12.1</v>
      </c>
      <c r="O395" s="100"/>
    </row>
    <row r="396" spans="1:15" ht="30" x14ac:dyDescent="0.25">
      <c r="A396" s="104" t="s">
        <v>554</v>
      </c>
      <c r="B396" s="104" t="s">
        <v>555</v>
      </c>
      <c r="C396" s="104" t="s">
        <v>491</v>
      </c>
      <c r="D396" s="104" t="s">
        <v>472</v>
      </c>
      <c r="E396" s="104" t="s">
        <v>35</v>
      </c>
      <c r="F396" s="104" t="s">
        <v>46</v>
      </c>
      <c r="G396" s="104" t="s">
        <v>47</v>
      </c>
      <c r="H396" s="104" t="s">
        <v>483</v>
      </c>
      <c r="I396" s="105">
        <v>17.7028</v>
      </c>
      <c r="J396" s="105">
        <v>17.7028</v>
      </c>
      <c r="K396" s="98">
        <v>121.142</v>
      </c>
      <c r="L396" s="98">
        <v>121.142</v>
      </c>
      <c r="M396" s="99">
        <v>17.7</v>
      </c>
      <c r="N396" s="99">
        <v>17.7</v>
      </c>
      <c r="O396" s="100"/>
    </row>
    <row r="397" spans="1:15" ht="45" x14ac:dyDescent="0.25">
      <c r="A397" s="104" t="s">
        <v>554</v>
      </c>
      <c r="B397" s="104" t="s">
        <v>555</v>
      </c>
      <c r="C397" s="104" t="s">
        <v>494</v>
      </c>
      <c r="D397" s="104" t="s">
        <v>492</v>
      </c>
      <c r="E397" s="104" t="s">
        <v>35</v>
      </c>
      <c r="F397" s="104" t="s">
        <v>36</v>
      </c>
      <c r="G397" s="104" t="s">
        <v>32</v>
      </c>
      <c r="H397" s="104" t="s">
        <v>483</v>
      </c>
      <c r="I397" s="105">
        <v>12.4</v>
      </c>
      <c r="J397" s="105">
        <v>12.4</v>
      </c>
      <c r="K397" s="98">
        <v>60.381999999999998</v>
      </c>
      <c r="L397" s="98">
        <v>60.381999999999998</v>
      </c>
      <c r="M397" s="99">
        <v>12.4</v>
      </c>
      <c r="N397" s="99">
        <v>12.4</v>
      </c>
      <c r="O397" s="100"/>
    </row>
    <row r="398" spans="1:15" ht="45" x14ac:dyDescent="0.25">
      <c r="A398" s="104" t="s">
        <v>554</v>
      </c>
      <c r="B398" s="104" t="s">
        <v>555</v>
      </c>
      <c r="C398" s="104" t="s">
        <v>494</v>
      </c>
      <c r="D398" s="104" t="s">
        <v>492</v>
      </c>
      <c r="E398" s="104" t="s">
        <v>35</v>
      </c>
      <c r="F398" s="104" t="s">
        <v>31</v>
      </c>
      <c r="G398" s="104" t="s">
        <v>32</v>
      </c>
      <c r="H398" s="104" t="s">
        <v>483</v>
      </c>
      <c r="I398" s="105">
        <v>6.7625000000000002</v>
      </c>
      <c r="J398" s="105">
        <v>6.7625000000000002</v>
      </c>
      <c r="K398" s="98">
        <v>51.744</v>
      </c>
      <c r="L398" s="98">
        <v>51.744</v>
      </c>
      <c r="M398" s="99">
        <v>6.8</v>
      </c>
      <c r="N398" s="99">
        <v>6.8</v>
      </c>
      <c r="O398" s="100"/>
    </row>
    <row r="399" spans="1:15" ht="45" x14ac:dyDescent="0.25">
      <c r="A399" s="104" t="s">
        <v>554</v>
      </c>
      <c r="B399" s="104" t="s">
        <v>555</v>
      </c>
      <c r="C399" s="104" t="s">
        <v>494</v>
      </c>
      <c r="D399" s="104" t="s">
        <v>496</v>
      </c>
      <c r="E399" s="104" t="s">
        <v>35</v>
      </c>
      <c r="F399" s="104" t="s">
        <v>36</v>
      </c>
      <c r="G399" s="104" t="s">
        <v>32</v>
      </c>
      <c r="H399" s="104" t="s">
        <v>483</v>
      </c>
      <c r="I399" s="105">
        <v>10.2995</v>
      </c>
      <c r="J399" s="105">
        <v>10.2995</v>
      </c>
      <c r="K399" s="98">
        <v>47.572000000000003</v>
      </c>
      <c r="L399" s="98">
        <v>47.572000000000003</v>
      </c>
      <c r="M399" s="99">
        <v>10.3</v>
      </c>
      <c r="N399" s="99">
        <v>10.3</v>
      </c>
      <c r="O399" s="100"/>
    </row>
    <row r="400" spans="1:15" ht="45" x14ac:dyDescent="0.25">
      <c r="A400" s="104" t="s">
        <v>554</v>
      </c>
      <c r="B400" s="104" t="s">
        <v>555</v>
      </c>
      <c r="C400" s="104" t="s">
        <v>494</v>
      </c>
      <c r="D400" s="104" t="s">
        <v>496</v>
      </c>
      <c r="E400" s="104" t="s">
        <v>35</v>
      </c>
      <c r="F400" s="104" t="s">
        <v>31</v>
      </c>
      <c r="G400" s="104" t="s">
        <v>32</v>
      </c>
      <c r="H400" s="104" t="s">
        <v>483</v>
      </c>
      <c r="I400" s="105">
        <v>5.6807999999999996</v>
      </c>
      <c r="J400" s="105">
        <v>5.6807999999999996</v>
      </c>
      <c r="K400" s="98">
        <v>45.822000000000003</v>
      </c>
      <c r="L400" s="98">
        <v>45.822000000000003</v>
      </c>
      <c r="M400" s="99">
        <v>5.7</v>
      </c>
      <c r="N400" s="99">
        <v>5.7</v>
      </c>
      <c r="O400" s="100"/>
    </row>
    <row r="401" spans="1:15" ht="45" x14ac:dyDescent="0.25">
      <c r="A401" s="104" t="s">
        <v>554</v>
      </c>
      <c r="B401" s="104" t="s">
        <v>555</v>
      </c>
      <c r="C401" s="104" t="s">
        <v>471</v>
      </c>
      <c r="D401" s="104" t="s">
        <v>495</v>
      </c>
      <c r="E401" s="104" t="s">
        <v>35</v>
      </c>
      <c r="F401" s="104" t="s">
        <v>36</v>
      </c>
      <c r="G401" s="104" t="s">
        <v>32</v>
      </c>
      <c r="H401" s="104" t="s">
        <v>483</v>
      </c>
      <c r="I401" s="105">
        <v>11.817299999999999</v>
      </c>
      <c r="J401" s="105">
        <v>11.817299999999999</v>
      </c>
      <c r="K401" s="98">
        <v>58.478000000000002</v>
      </c>
      <c r="L401" s="98">
        <v>58.478000000000002</v>
      </c>
      <c r="M401" s="99">
        <v>11.8</v>
      </c>
      <c r="N401" s="99">
        <v>11.8</v>
      </c>
      <c r="O401" s="100"/>
    </row>
    <row r="402" spans="1:15" ht="45" x14ac:dyDescent="0.25">
      <c r="A402" s="104" t="s">
        <v>554</v>
      </c>
      <c r="B402" s="104" t="s">
        <v>555</v>
      </c>
      <c r="C402" s="104" t="s">
        <v>471</v>
      </c>
      <c r="D402" s="104" t="s">
        <v>495</v>
      </c>
      <c r="E402" s="104" t="s">
        <v>35</v>
      </c>
      <c r="F402" s="104" t="s">
        <v>31</v>
      </c>
      <c r="G402" s="104" t="s">
        <v>32</v>
      </c>
      <c r="H402" s="104" t="s">
        <v>483</v>
      </c>
      <c r="I402" s="105">
        <v>11.0984</v>
      </c>
      <c r="J402" s="105">
        <v>11.0984</v>
      </c>
      <c r="K402" s="98">
        <v>49.923999999999999</v>
      </c>
      <c r="L402" s="98">
        <v>49.923999999999999</v>
      </c>
      <c r="M402" s="99">
        <v>11.1</v>
      </c>
      <c r="N402" s="99">
        <v>11.1</v>
      </c>
      <c r="O402" s="100"/>
    </row>
    <row r="403" spans="1:15" ht="45" x14ac:dyDescent="0.25">
      <c r="A403" s="104" t="s">
        <v>554</v>
      </c>
      <c r="B403" s="104" t="s">
        <v>555</v>
      </c>
      <c r="C403" s="104" t="s">
        <v>471</v>
      </c>
      <c r="D403" s="104" t="s">
        <v>492</v>
      </c>
      <c r="E403" s="104" t="s">
        <v>35</v>
      </c>
      <c r="F403" s="104" t="s">
        <v>36</v>
      </c>
      <c r="G403" s="104" t="s">
        <v>42</v>
      </c>
      <c r="H403" s="104" t="s">
        <v>483</v>
      </c>
      <c r="I403" s="105">
        <v>14.6113</v>
      </c>
      <c r="J403" s="105">
        <v>14.6113</v>
      </c>
      <c r="K403" s="98">
        <v>190.76400000000001</v>
      </c>
      <c r="L403" s="98">
        <v>190.76400000000001</v>
      </c>
      <c r="M403" s="99">
        <v>14.6</v>
      </c>
      <c r="N403" s="99">
        <v>14.6</v>
      </c>
      <c r="O403" s="100"/>
    </row>
    <row r="404" spans="1:15" ht="45" x14ac:dyDescent="0.25">
      <c r="A404" s="104" t="s">
        <v>554</v>
      </c>
      <c r="B404" s="104" t="s">
        <v>555</v>
      </c>
      <c r="C404" s="104" t="s">
        <v>471</v>
      </c>
      <c r="D404" s="104" t="s">
        <v>492</v>
      </c>
      <c r="E404" s="104" t="s">
        <v>35</v>
      </c>
      <c r="F404" s="104" t="s">
        <v>36</v>
      </c>
      <c r="G404" s="104" t="s">
        <v>32</v>
      </c>
      <c r="H404" s="104" t="s">
        <v>483</v>
      </c>
      <c r="I404" s="105">
        <v>14.907999999999999</v>
      </c>
      <c r="J404" s="105">
        <v>16.434999999999999</v>
      </c>
      <c r="K404" s="98">
        <v>181.678</v>
      </c>
      <c r="L404" s="98">
        <v>181.678</v>
      </c>
      <c r="M404" s="99">
        <v>14.9</v>
      </c>
      <c r="N404" s="99">
        <v>16.399999999999999</v>
      </c>
      <c r="O404" s="100"/>
    </row>
    <row r="405" spans="1:15" ht="45" x14ac:dyDescent="0.25">
      <c r="A405" s="104" t="s">
        <v>554</v>
      </c>
      <c r="B405" s="104" t="s">
        <v>555</v>
      </c>
      <c r="C405" s="104" t="s">
        <v>471</v>
      </c>
      <c r="D405" s="104" t="s">
        <v>492</v>
      </c>
      <c r="E405" s="104" t="s">
        <v>35</v>
      </c>
      <c r="F405" s="104" t="s">
        <v>31</v>
      </c>
      <c r="G405" s="104" t="s">
        <v>42</v>
      </c>
      <c r="H405" s="104" t="s">
        <v>483</v>
      </c>
      <c r="I405" s="105">
        <v>8.6874000000000002</v>
      </c>
      <c r="J405" s="105">
        <v>8.6874000000000002</v>
      </c>
      <c r="K405" s="98">
        <v>62.915999999999997</v>
      </c>
      <c r="L405" s="98">
        <v>62.915999999999997</v>
      </c>
      <c r="M405" s="99">
        <v>8.6999999999999993</v>
      </c>
      <c r="N405" s="99">
        <v>8.6999999999999993</v>
      </c>
      <c r="O405" s="100"/>
    </row>
    <row r="406" spans="1:15" ht="45" x14ac:dyDescent="0.25">
      <c r="A406" s="104" t="s">
        <v>554</v>
      </c>
      <c r="B406" s="104" t="s">
        <v>555</v>
      </c>
      <c r="C406" s="104" t="s">
        <v>471</v>
      </c>
      <c r="D406" s="104" t="s">
        <v>492</v>
      </c>
      <c r="E406" s="104" t="s">
        <v>35</v>
      </c>
      <c r="F406" s="104" t="s">
        <v>31</v>
      </c>
      <c r="G406" s="104" t="s">
        <v>32</v>
      </c>
      <c r="H406" s="104" t="s">
        <v>483</v>
      </c>
      <c r="I406" s="105">
        <v>8.5455000000000005</v>
      </c>
      <c r="J406" s="105">
        <v>13.847300000000001</v>
      </c>
      <c r="K406" s="98">
        <v>49.112000000000002</v>
      </c>
      <c r="L406" s="98">
        <v>103.866</v>
      </c>
      <c r="M406" s="99">
        <v>8.5</v>
      </c>
      <c r="N406" s="99">
        <v>13.8</v>
      </c>
      <c r="O406" s="100"/>
    </row>
    <row r="407" spans="1:15" ht="45" x14ac:dyDescent="0.25">
      <c r="A407" s="104" t="s">
        <v>554</v>
      </c>
      <c r="B407" s="104" t="s">
        <v>555</v>
      </c>
      <c r="C407" s="104" t="s">
        <v>471</v>
      </c>
      <c r="D407" s="104" t="s">
        <v>496</v>
      </c>
      <c r="E407" s="104" t="s">
        <v>35</v>
      </c>
      <c r="F407" s="104" t="s">
        <v>36</v>
      </c>
      <c r="G407" s="104" t="s">
        <v>42</v>
      </c>
      <c r="H407" s="104" t="s">
        <v>483</v>
      </c>
      <c r="I407" s="105">
        <v>10.204700000000001</v>
      </c>
      <c r="J407" s="105">
        <v>10.204700000000001</v>
      </c>
      <c r="K407" s="98">
        <v>150.12200000000001</v>
      </c>
      <c r="L407" s="98">
        <v>150.12200000000001</v>
      </c>
      <c r="M407" s="99">
        <v>10.199999999999999</v>
      </c>
      <c r="N407" s="99">
        <v>10.199999999999999</v>
      </c>
      <c r="O407" s="100"/>
    </row>
    <row r="408" spans="1:15" ht="45" x14ac:dyDescent="0.25">
      <c r="A408" s="104" t="s">
        <v>554</v>
      </c>
      <c r="B408" s="104" t="s">
        <v>555</v>
      </c>
      <c r="C408" s="104" t="s">
        <v>471</v>
      </c>
      <c r="D408" s="104" t="s">
        <v>496</v>
      </c>
      <c r="E408" s="104" t="s">
        <v>35</v>
      </c>
      <c r="F408" s="104" t="s">
        <v>36</v>
      </c>
      <c r="G408" s="104" t="s">
        <v>32</v>
      </c>
      <c r="H408" s="104" t="s">
        <v>483</v>
      </c>
      <c r="I408" s="105">
        <v>10.401</v>
      </c>
      <c r="J408" s="105">
        <v>11.412000000000001</v>
      </c>
      <c r="K408" s="98">
        <v>114.33799999999999</v>
      </c>
      <c r="L408" s="98">
        <v>114.33799999999999</v>
      </c>
      <c r="M408" s="99">
        <v>10.4</v>
      </c>
      <c r="N408" s="99">
        <v>11.4</v>
      </c>
      <c r="O408" s="100"/>
    </row>
    <row r="409" spans="1:15" ht="45" x14ac:dyDescent="0.25">
      <c r="A409" s="104" t="s">
        <v>554</v>
      </c>
      <c r="B409" s="104" t="s">
        <v>555</v>
      </c>
      <c r="C409" s="104" t="s">
        <v>471</v>
      </c>
      <c r="D409" s="104" t="s">
        <v>496</v>
      </c>
      <c r="E409" s="104" t="s">
        <v>35</v>
      </c>
      <c r="F409" s="104" t="s">
        <v>31</v>
      </c>
      <c r="G409" s="104" t="s">
        <v>42</v>
      </c>
      <c r="H409" s="104" t="s">
        <v>483</v>
      </c>
      <c r="I409" s="105">
        <v>6.2823000000000002</v>
      </c>
      <c r="J409" s="105">
        <v>6.2823000000000002</v>
      </c>
      <c r="K409" s="98">
        <v>47.823999999999998</v>
      </c>
      <c r="L409" s="98">
        <v>47.823999999999998</v>
      </c>
      <c r="M409" s="99">
        <v>6.3</v>
      </c>
      <c r="N409" s="99">
        <v>6.3</v>
      </c>
      <c r="O409" s="100"/>
    </row>
    <row r="410" spans="1:15" ht="45" x14ac:dyDescent="0.25">
      <c r="A410" s="104" t="s">
        <v>554</v>
      </c>
      <c r="B410" s="104" t="s">
        <v>555</v>
      </c>
      <c r="C410" s="104" t="s">
        <v>471</v>
      </c>
      <c r="D410" s="104" t="s">
        <v>496</v>
      </c>
      <c r="E410" s="104" t="s">
        <v>35</v>
      </c>
      <c r="F410" s="104" t="s">
        <v>31</v>
      </c>
      <c r="G410" s="104" t="s">
        <v>32</v>
      </c>
      <c r="H410" s="104" t="s">
        <v>483</v>
      </c>
      <c r="I410" s="105">
        <v>6.1885000000000003</v>
      </c>
      <c r="J410" s="105">
        <v>9.8537999999999997</v>
      </c>
      <c r="K410" s="98">
        <v>33.712000000000003</v>
      </c>
      <c r="L410" s="98">
        <v>74.256</v>
      </c>
      <c r="M410" s="99">
        <v>6.2</v>
      </c>
      <c r="N410" s="99">
        <v>9.9</v>
      </c>
      <c r="O410" s="100"/>
    </row>
    <row r="411" spans="1:15" ht="30" x14ac:dyDescent="0.25">
      <c r="A411" s="104" t="s">
        <v>556</v>
      </c>
      <c r="B411" s="104" t="s">
        <v>557</v>
      </c>
      <c r="C411" s="104" t="s">
        <v>491</v>
      </c>
      <c r="D411" s="104" t="s">
        <v>492</v>
      </c>
      <c r="E411" s="104" t="s">
        <v>35</v>
      </c>
      <c r="F411" s="104" t="s">
        <v>31</v>
      </c>
      <c r="G411" s="104" t="s">
        <v>32</v>
      </c>
      <c r="H411" s="104" t="s">
        <v>483</v>
      </c>
      <c r="I411" s="105">
        <v>9.0519999999999996</v>
      </c>
      <c r="J411" s="105">
        <v>9.0519999999999996</v>
      </c>
      <c r="K411" s="98">
        <v>46.914000000000001</v>
      </c>
      <c r="L411" s="98">
        <v>46.914000000000001</v>
      </c>
      <c r="M411" s="99">
        <v>9.1</v>
      </c>
      <c r="N411" s="99">
        <v>9.1</v>
      </c>
      <c r="O411" s="100"/>
    </row>
    <row r="412" spans="1:15" ht="30" x14ac:dyDescent="0.25">
      <c r="A412" s="104" t="s">
        <v>556</v>
      </c>
      <c r="B412" s="104" t="s">
        <v>557</v>
      </c>
      <c r="C412" s="104" t="s">
        <v>491</v>
      </c>
      <c r="D412" s="104" t="s">
        <v>492</v>
      </c>
      <c r="E412" s="104" t="s">
        <v>35</v>
      </c>
      <c r="F412" s="104" t="s">
        <v>46</v>
      </c>
      <c r="G412" s="104" t="s">
        <v>47</v>
      </c>
      <c r="H412" s="104" t="s">
        <v>483</v>
      </c>
      <c r="I412" s="105">
        <v>8.4320000000000004</v>
      </c>
      <c r="J412" s="105">
        <v>11.965999999999999</v>
      </c>
      <c r="K412" s="98">
        <v>17.78</v>
      </c>
      <c r="L412" s="98">
        <v>52.177999999999997</v>
      </c>
      <c r="M412" s="99">
        <v>8.4</v>
      </c>
      <c r="N412" s="99">
        <v>12</v>
      </c>
      <c r="O412" s="100"/>
    </row>
    <row r="413" spans="1:15" ht="30" x14ac:dyDescent="0.25">
      <c r="A413" s="104" t="s">
        <v>556</v>
      </c>
      <c r="B413" s="104" t="s">
        <v>557</v>
      </c>
      <c r="C413" s="104" t="s">
        <v>491</v>
      </c>
      <c r="D413" s="104" t="s">
        <v>472</v>
      </c>
      <c r="E413" s="104" t="s">
        <v>35</v>
      </c>
      <c r="F413" s="104" t="s">
        <v>31</v>
      </c>
      <c r="G413" s="104" t="s">
        <v>32</v>
      </c>
      <c r="H413" s="104" t="s">
        <v>483</v>
      </c>
      <c r="I413" s="105">
        <v>12.008900000000001</v>
      </c>
      <c r="J413" s="105">
        <v>12.008900000000001</v>
      </c>
      <c r="K413" s="98">
        <v>77.224000000000004</v>
      </c>
      <c r="L413" s="98">
        <v>77.224000000000004</v>
      </c>
      <c r="M413" s="99">
        <v>12</v>
      </c>
      <c r="N413" s="99">
        <v>12</v>
      </c>
      <c r="O413" s="100"/>
    </row>
    <row r="414" spans="1:15" ht="30" x14ac:dyDescent="0.25">
      <c r="A414" s="104" t="s">
        <v>556</v>
      </c>
      <c r="B414" s="104" t="s">
        <v>557</v>
      </c>
      <c r="C414" s="104" t="s">
        <v>491</v>
      </c>
      <c r="D414" s="104" t="s">
        <v>472</v>
      </c>
      <c r="E414" s="104" t="s">
        <v>35</v>
      </c>
      <c r="F414" s="104" t="s">
        <v>46</v>
      </c>
      <c r="G414" s="104" t="s">
        <v>47</v>
      </c>
      <c r="H414" s="104" t="s">
        <v>483</v>
      </c>
      <c r="I414" s="105">
        <v>10.954499999999999</v>
      </c>
      <c r="J414" s="105">
        <v>16.9648</v>
      </c>
      <c r="K414" s="98">
        <v>40.347999999999999</v>
      </c>
      <c r="L414" s="98">
        <v>121.142</v>
      </c>
      <c r="M414" s="99">
        <v>11</v>
      </c>
      <c r="N414" s="99">
        <v>17</v>
      </c>
      <c r="O414" s="100"/>
    </row>
    <row r="415" spans="1:15" ht="45" x14ac:dyDescent="0.25">
      <c r="A415" s="104" t="s">
        <v>556</v>
      </c>
      <c r="B415" s="104" t="s">
        <v>557</v>
      </c>
      <c r="C415" s="104" t="s">
        <v>471</v>
      </c>
      <c r="D415" s="104" t="s">
        <v>492</v>
      </c>
      <c r="E415" s="104" t="s">
        <v>35</v>
      </c>
      <c r="F415" s="104" t="s">
        <v>31</v>
      </c>
      <c r="G415" s="104" t="s">
        <v>32</v>
      </c>
      <c r="H415" s="104" t="s">
        <v>473</v>
      </c>
      <c r="I415" s="105">
        <v>8.5455000000000005</v>
      </c>
      <c r="J415" s="105">
        <v>8.5455000000000005</v>
      </c>
      <c r="K415" s="98">
        <v>102.34</v>
      </c>
      <c r="L415" s="98">
        <v>102.34</v>
      </c>
      <c r="M415" s="99">
        <v>8.5</v>
      </c>
      <c r="N415" s="99">
        <v>8.5</v>
      </c>
      <c r="O415" s="100"/>
    </row>
    <row r="416" spans="1:15" ht="45" x14ac:dyDescent="0.25">
      <c r="A416" s="104" t="s">
        <v>556</v>
      </c>
      <c r="B416" s="104" t="s">
        <v>557</v>
      </c>
      <c r="C416" s="104" t="s">
        <v>471</v>
      </c>
      <c r="D416" s="104" t="s">
        <v>492</v>
      </c>
      <c r="E416" s="104" t="s">
        <v>35</v>
      </c>
      <c r="F416" s="104" t="s">
        <v>46</v>
      </c>
      <c r="G416" s="104" t="s">
        <v>47</v>
      </c>
      <c r="H416" s="104" t="s">
        <v>473</v>
      </c>
      <c r="I416" s="105">
        <v>7.2729999999999997</v>
      </c>
      <c r="J416" s="105">
        <v>14.526999999999999</v>
      </c>
      <c r="K416" s="98">
        <v>58.225999999999999</v>
      </c>
      <c r="L416" s="98">
        <v>183.89</v>
      </c>
      <c r="M416" s="99">
        <v>7.3</v>
      </c>
      <c r="N416" s="99">
        <v>14.5</v>
      </c>
      <c r="O416" s="100"/>
    </row>
    <row r="417" spans="1:15" ht="60" x14ac:dyDescent="0.25">
      <c r="A417" s="104" t="s">
        <v>558</v>
      </c>
      <c r="B417" s="104" t="s">
        <v>559</v>
      </c>
      <c r="C417" s="104" t="s">
        <v>508</v>
      </c>
      <c r="D417" s="104" t="s">
        <v>472</v>
      </c>
      <c r="E417" s="104" t="s">
        <v>30</v>
      </c>
      <c r="F417" s="104" t="s">
        <v>36</v>
      </c>
      <c r="G417" s="104" t="s">
        <v>42</v>
      </c>
      <c r="H417" s="104" t="s">
        <v>483</v>
      </c>
      <c r="I417" s="105">
        <v>19.6721</v>
      </c>
      <c r="J417" s="105">
        <v>19.6721</v>
      </c>
      <c r="K417" s="98">
        <v>33.6</v>
      </c>
      <c r="L417" s="98">
        <v>33.6</v>
      </c>
      <c r="M417" s="99">
        <v>19.7</v>
      </c>
      <c r="N417" s="99">
        <v>19.7</v>
      </c>
      <c r="O417" s="100"/>
    </row>
    <row r="418" spans="1:15" ht="60" x14ac:dyDescent="0.25">
      <c r="A418" s="104" t="s">
        <v>558</v>
      </c>
      <c r="B418" s="104" t="s">
        <v>559</v>
      </c>
      <c r="C418" s="104" t="s">
        <v>508</v>
      </c>
      <c r="D418" s="104" t="s">
        <v>472</v>
      </c>
      <c r="E418" s="104" t="s">
        <v>30</v>
      </c>
      <c r="F418" s="104" t="s">
        <v>36</v>
      </c>
      <c r="G418" s="104" t="s">
        <v>37</v>
      </c>
      <c r="H418" s="104" t="s">
        <v>483</v>
      </c>
      <c r="I418" s="105">
        <v>20.996600000000001</v>
      </c>
      <c r="J418" s="105">
        <v>20.996600000000001</v>
      </c>
      <c r="K418" s="98">
        <v>53.241999999999997</v>
      </c>
      <c r="L418" s="98">
        <v>53.241999999999997</v>
      </c>
      <c r="M418" s="99">
        <v>21</v>
      </c>
      <c r="N418" s="99">
        <v>21</v>
      </c>
      <c r="O418" s="100"/>
    </row>
    <row r="419" spans="1:15" ht="60" x14ac:dyDescent="0.25">
      <c r="A419" s="104" t="s">
        <v>558</v>
      </c>
      <c r="B419" s="104" t="s">
        <v>559</v>
      </c>
      <c r="C419" s="104" t="s">
        <v>508</v>
      </c>
      <c r="D419" s="104" t="s">
        <v>472</v>
      </c>
      <c r="E419" s="104" t="s">
        <v>30</v>
      </c>
      <c r="F419" s="104" t="s">
        <v>31</v>
      </c>
      <c r="G419" s="104" t="s">
        <v>42</v>
      </c>
      <c r="H419" s="104" t="s">
        <v>483</v>
      </c>
      <c r="I419" s="105">
        <v>22.598099999999999</v>
      </c>
      <c r="J419" s="105">
        <v>22.598099999999999</v>
      </c>
      <c r="K419" s="98">
        <v>47.404000000000003</v>
      </c>
      <c r="L419" s="98">
        <v>47.404000000000003</v>
      </c>
      <c r="M419" s="99">
        <v>22.6</v>
      </c>
      <c r="N419" s="99">
        <v>22.6</v>
      </c>
      <c r="O419" s="100"/>
    </row>
    <row r="420" spans="1:15" ht="60" x14ac:dyDescent="0.25">
      <c r="A420" s="104" t="s">
        <v>558</v>
      </c>
      <c r="B420" s="104" t="s">
        <v>559</v>
      </c>
      <c r="C420" s="104" t="s">
        <v>491</v>
      </c>
      <c r="D420" s="104" t="s">
        <v>492</v>
      </c>
      <c r="E420" s="104" t="s">
        <v>30</v>
      </c>
      <c r="F420" s="104" t="s">
        <v>31</v>
      </c>
      <c r="G420" s="104" t="s">
        <v>42</v>
      </c>
      <c r="H420" s="104" t="s">
        <v>483</v>
      </c>
      <c r="I420" s="105">
        <v>10.754899999999999</v>
      </c>
      <c r="J420" s="105">
        <v>10.754899999999999</v>
      </c>
      <c r="K420" s="98">
        <v>38.975999999999999</v>
      </c>
      <c r="L420" s="98">
        <v>38.975999999999999</v>
      </c>
      <c r="M420" s="99">
        <v>10.8</v>
      </c>
      <c r="N420" s="99">
        <v>10.8</v>
      </c>
      <c r="O420" s="100"/>
    </row>
    <row r="421" spans="1:15" ht="60" x14ac:dyDescent="0.25">
      <c r="A421" s="104" t="s">
        <v>558</v>
      </c>
      <c r="B421" s="104" t="s">
        <v>559</v>
      </c>
      <c r="C421" s="104" t="s">
        <v>491</v>
      </c>
      <c r="D421" s="104" t="s">
        <v>472</v>
      </c>
      <c r="E421" s="104" t="s">
        <v>30</v>
      </c>
      <c r="F421" s="104" t="s">
        <v>31</v>
      </c>
      <c r="G421" s="104" t="s">
        <v>42</v>
      </c>
      <c r="H421" s="104" t="s">
        <v>483</v>
      </c>
      <c r="I421" s="105">
        <v>14.904999999999999</v>
      </c>
      <c r="J421" s="105">
        <v>14.904999999999999</v>
      </c>
      <c r="K421" s="98">
        <v>54.642000000000003</v>
      </c>
      <c r="L421" s="98">
        <v>54.642000000000003</v>
      </c>
      <c r="M421" s="99">
        <v>14.9</v>
      </c>
      <c r="N421" s="99">
        <v>14.9</v>
      </c>
      <c r="O421" s="100"/>
    </row>
    <row r="422" spans="1:15" ht="75" x14ac:dyDescent="0.25">
      <c r="A422" s="104" t="s">
        <v>560</v>
      </c>
      <c r="B422" s="104" t="s">
        <v>561</v>
      </c>
      <c r="C422" s="104" t="s">
        <v>508</v>
      </c>
      <c r="D422" s="104" t="s">
        <v>472</v>
      </c>
      <c r="E422" s="104" t="s">
        <v>30</v>
      </c>
      <c r="F422" s="104" t="s">
        <v>36</v>
      </c>
      <c r="G422" s="104" t="s">
        <v>42</v>
      </c>
      <c r="H422" s="104" t="s">
        <v>483</v>
      </c>
      <c r="I422" s="105">
        <v>22.2651</v>
      </c>
      <c r="J422" s="105">
        <v>22.598099999999999</v>
      </c>
      <c r="K422" s="98">
        <v>88.465999999999994</v>
      </c>
      <c r="L422" s="98">
        <v>94.331999999999994</v>
      </c>
      <c r="M422" s="99">
        <v>22.3</v>
      </c>
      <c r="N422" s="99">
        <v>22.6</v>
      </c>
      <c r="O422" s="100"/>
    </row>
    <row r="423" spans="1:15" ht="75" x14ac:dyDescent="0.25">
      <c r="A423" s="104" t="s">
        <v>560</v>
      </c>
      <c r="B423" s="104" t="s">
        <v>561</v>
      </c>
      <c r="C423" s="104" t="s">
        <v>508</v>
      </c>
      <c r="D423" s="104" t="s">
        <v>472</v>
      </c>
      <c r="E423" s="104" t="s">
        <v>30</v>
      </c>
      <c r="F423" s="104" t="s">
        <v>36</v>
      </c>
      <c r="G423" s="104" t="s">
        <v>37</v>
      </c>
      <c r="H423" s="104" t="s">
        <v>483</v>
      </c>
      <c r="I423" s="105">
        <v>21.3643</v>
      </c>
      <c r="J423" s="105">
        <v>21.697199999999999</v>
      </c>
      <c r="K423" s="98">
        <v>67.256</v>
      </c>
      <c r="L423" s="98">
        <v>67.256</v>
      </c>
      <c r="M423" s="99">
        <v>21.4</v>
      </c>
      <c r="N423" s="99">
        <v>21.7</v>
      </c>
      <c r="O423" s="100"/>
    </row>
    <row r="424" spans="1:15" ht="75" x14ac:dyDescent="0.25">
      <c r="A424" s="104" t="s">
        <v>560</v>
      </c>
      <c r="B424" s="104" t="s">
        <v>561</v>
      </c>
      <c r="C424" s="104" t="s">
        <v>508</v>
      </c>
      <c r="D424" s="104" t="s">
        <v>472</v>
      </c>
      <c r="E424" s="104" t="s">
        <v>30</v>
      </c>
      <c r="F424" s="104" t="s">
        <v>31</v>
      </c>
      <c r="G424" s="104" t="s">
        <v>32</v>
      </c>
      <c r="H424" s="104" t="s">
        <v>483</v>
      </c>
      <c r="I424" s="105">
        <v>22.677499999999998</v>
      </c>
      <c r="J424" s="105">
        <v>22.677499999999998</v>
      </c>
      <c r="K424" s="98">
        <v>28.756</v>
      </c>
      <c r="L424" s="98">
        <v>28.756</v>
      </c>
      <c r="M424" s="99">
        <v>22.7</v>
      </c>
      <c r="N424" s="99">
        <v>22.7</v>
      </c>
      <c r="O424" s="100"/>
    </row>
    <row r="425" spans="1:15" ht="75" x14ac:dyDescent="0.25">
      <c r="A425" s="104" t="s">
        <v>560</v>
      </c>
      <c r="B425" s="104" t="s">
        <v>561</v>
      </c>
      <c r="C425" s="104" t="s">
        <v>491</v>
      </c>
      <c r="D425" s="104" t="s">
        <v>492</v>
      </c>
      <c r="E425" s="104" t="s">
        <v>30</v>
      </c>
      <c r="F425" s="104" t="s">
        <v>36</v>
      </c>
      <c r="G425" s="104" t="s">
        <v>42</v>
      </c>
      <c r="H425" s="104" t="s">
        <v>483</v>
      </c>
      <c r="I425" s="105">
        <v>10.754899999999999</v>
      </c>
      <c r="J425" s="105">
        <v>10.754899999999999</v>
      </c>
      <c r="K425" s="98">
        <v>85.876000000000005</v>
      </c>
      <c r="L425" s="98">
        <v>85.876000000000005</v>
      </c>
      <c r="M425" s="99">
        <v>10.8</v>
      </c>
      <c r="N425" s="99">
        <v>10.8</v>
      </c>
      <c r="O425" s="100"/>
    </row>
    <row r="426" spans="1:15" ht="75" x14ac:dyDescent="0.25">
      <c r="A426" s="104" t="s">
        <v>560</v>
      </c>
      <c r="B426" s="104" t="s">
        <v>561</v>
      </c>
      <c r="C426" s="104" t="s">
        <v>491</v>
      </c>
      <c r="D426" s="104" t="s">
        <v>492</v>
      </c>
      <c r="E426" s="104" t="s">
        <v>30</v>
      </c>
      <c r="F426" s="104" t="s">
        <v>36</v>
      </c>
      <c r="G426" s="104" t="s">
        <v>37</v>
      </c>
      <c r="H426" s="104" t="s">
        <v>483</v>
      </c>
      <c r="I426" s="105">
        <v>10.311999999999999</v>
      </c>
      <c r="J426" s="105">
        <v>10.311999999999999</v>
      </c>
      <c r="K426" s="98">
        <v>63.433999999999997</v>
      </c>
      <c r="L426" s="98">
        <v>63.433999999999997</v>
      </c>
      <c r="M426" s="99">
        <v>10.3</v>
      </c>
      <c r="N426" s="99">
        <v>10.3</v>
      </c>
      <c r="O426" s="100"/>
    </row>
    <row r="427" spans="1:15" ht="75" x14ac:dyDescent="0.25">
      <c r="A427" s="104" t="s">
        <v>560</v>
      </c>
      <c r="B427" s="104" t="s">
        <v>561</v>
      </c>
      <c r="C427" s="104" t="s">
        <v>491</v>
      </c>
      <c r="D427" s="104" t="s">
        <v>492</v>
      </c>
      <c r="E427" s="104" t="s">
        <v>30</v>
      </c>
      <c r="F427" s="104" t="s">
        <v>31</v>
      </c>
      <c r="G427" s="104" t="s">
        <v>32</v>
      </c>
      <c r="H427" s="104" t="s">
        <v>483</v>
      </c>
      <c r="I427" s="105">
        <v>10.793799999999999</v>
      </c>
      <c r="J427" s="105">
        <v>10.793799999999999</v>
      </c>
      <c r="K427" s="98">
        <v>20.356000000000002</v>
      </c>
      <c r="L427" s="98">
        <v>20.356000000000002</v>
      </c>
      <c r="M427" s="99">
        <v>10.8</v>
      </c>
      <c r="N427" s="99">
        <v>10.8</v>
      </c>
      <c r="O427" s="100"/>
    </row>
    <row r="428" spans="1:15" ht="75" x14ac:dyDescent="0.25">
      <c r="A428" s="104" t="s">
        <v>560</v>
      </c>
      <c r="B428" s="104" t="s">
        <v>561</v>
      </c>
      <c r="C428" s="104" t="s">
        <v>491</v>
      </c>
      <c r="D428" s="104" t="s">
        <v>472</v>
      </c>
      <c r="E428" s="104" t="s">
        <v>30</v>
      </c>
      <c r="F428" s="104" t="s">
        <v>36</v>
      </c>
      <c r="G428" s="104" t="s">
        <v>42</v>
      </c>
      <c r="H428" s="104" t="s">
        <v>483</v>
      </c>
      <c r="I428" s="105">
        <v>14.904999999999999</v>
      </c>
      <c r="J428" s="105">
        <v>14.904999999999999</v>
      </c>
      <c r="K428" s="98">
        <v>101.556</v>
      </c>
      <c r="L428" s="98">
        <v>101.556</v>
      </c>
      <c r="M428" s="99">
        <v>14.9</v>
      </c>
      <c r="N428" s="99">
        <v>14.9</v>
      </c>
      <c r="O428" s="100"/>
    </row>
    <row r="429" spans="1:15" ht="75" x14ac:dyDescent="0.25">
      <c r="A429" s="104" t="s">
        <v>560</v>
      </c>
      <c r="B429" s="104" t="s">
        <v>561</v>
      </c>
      <c r="C429" s="104" t="s">
        <v>491</v>
      </c>
      <c r="D429" s="104" t="s">
        <v>472</v>
      </c>
      <c r="E429" s="104" t="s">
        <v>30</v>
      </c>
      <c r="F429" s="104" t="s">
        <v>36</v>
      </c>
      <c r="G429" s="104" t="s">
        <v>42</v>
      </c>
      <c r="H429" s="104" t="s">
        <v>473</v>
      </c>
      <c r="I429" s="105">
        <v>14.904999999999999</v>
      </c>
      <c r="J429" s="105">
        <v>14.904999999999999</v>
      </c>
      <c r="K429" s="98">
        <v>101.556</v>
      </c>
      <c r="L429" s="98">
        <v>101.556</v>
      </c>
      <c r="M429" s="99">
        <v>14.9</v>
      </c>
      <c r="N429" s="99">
        <v>14.9</v>
      </c>
      <c r="O429" s="100"/>
    </row>
    <row r="430" spans="1:15" ht="75" x14ac:dyDescent="0.25">
      <c r="A430" s="104" t="s">
        <v>560</v>
      </c>
      <c r="B430" s="104" t="s">
        <v>561</v>
      </c>
      <c r="C430" s="104" t="s">
        <v>491</v>
      </c>
      <c r="D430" s="104" t="s">
        <v>472</v>
      </c>
      <c r="E430" s="104" t="s">
        <v>30</v>
      </c>
      <c r="F430" s="104" t="s">
        <v>36</v>
      </c>
      <c r="G430" s="104" t="s">
        <v>37</v>
      </c>
      <c r="H430" s="104" t="s">
        <v>483</v>
      </c>
      <c r="I430" s="105">
        <v>14.151899999999999</v>
      </c>
      <c r="J430" s="105">
        <v>14.151899999999999</v>
      </c>
      <c r="K430" s="98">
        <v>73.233999999999995</v>
      </c>
      <c r="L430" s="98">
        <v>73.233999999999995</v>
      </c>
      <c r="M430" s="99">
        <v>14.2</v>
      </c>
      <c r="N430" s="99">
        <v>14.2</v>
      </c>
      <c r="O430" s="100"/>
    </row>
    <row r="431" spans="1:15" ht="75" x14ac:dyDescent="0.25">
      <c r="A431" s="104" t="s">
        <v>560</v>
      </c>
      <c r="B431" s="104" t="s">
        <v>561</v>
      </c>
      <c r="C431" s="104" t="s">
        <v>491</v>
      </c>
      <c r="D431" s="104" t="s">
        <v>472</v>
      </c>
      <c r="E431" s="104" t="s">
        <v>30</v>
      </c>
      <c r="F431" s="104" t="s">
        <v>36</v>
      </c>
      <c r="G431" s="104" t="s">
        <v>37</v>
      </c>
      <c r="H431" s="104" t="s">
        <v>473</v>
      </c>
      <c r="I431" s="105">
        <v>14.151899999999999</v>
      </c>
      <c r="J431" s="105">
        <v>14.151899999999999</v>
      </c>
      <c r="K431" s="98">
        <v>73.233999999999995</v>
      </c>
      <c r="L431" s="98">
        <v>73.233999999999995</v>
      </c>
      <c r="M431" s="99">
        <v>14.2</v>
      </c>
      <c r="N431" s="99">
        <v>14.2</v>
      </c>
      <c r="O431" s="100"/>
    </row>
    <row r="432" spans="1:15" ht="75" x14ac:dyDescent="0.25">
      <c r="A432" s="104" t="s">
        <v>560</v>
      </c>
      <c r="B432" s="104" t="s">
        <v>561</v>
      </c>
      <c r="C432" s="104" t="s">
        <v>491</v>
      </c>
      <c r="D432" s="104" t="s">
        <v>472</v>
      </c>
      <c r="E432" s="104" t="s">
        <v>30</v>
      </c>
      <c r="F432" s="104" t="s">
        <v>31</v>
      </c>
      <c r="G432" s="104" t="s">
        <v>32</v>
      </c>
      <c r="H432" s="104" t="s">
        <v>483</v>
      </c>
      <c r="I432" s="105">
        <v>14.971500000000001</v>
      </c>
      <c r="J432" s="105">
        <v>14.971500000000001</v>
      </c>
      <c r="K432" s="98">
        <v>32.003999999999998</v>
      </c>
      <c r="L432" s="98">
        <v>32.003999999999998</v>
      </c>
      <c r="M432" s="99">
        <v>15</v>
      </c>
      <c r="N432" s="99">
        <v>15</v>
      </c>
      <c r="O432" s="100"/>
    </row>
    <row r="433" spans="1:15" ht="45" x14ac:dyDescent="0.25">
      <c r="A433" s="104" t="s">
        <v>562</v>
      </c>
      <c r="B433" s="104" t="s">
        <v>563</v>
      </c>
      <c r="C433" s="104" t="s">
        <v>508</v>
      </c>
      <c r="D433" s="104" t="s">
        <v>472</v>
      </c>
      <c r="E433" s="104" t="s">
        <v>30</v>
      </c>
      <c r="F433" s="104" t="s">
        <v>31</v>
      </c>
      <c r="G433" s="104" t="s">
        <v>42</v>
      </c>
      <c r="H433" s="104" t="s">
        <v>483</v>
      </c>
      <c r="I433" s="105">
        <v>22.2651</v>
      </c>
      <c r="J433" s="105">
        <v>22.2651</v>
      </c>
      <c r="K433" s="98">
        <v>41.622</v>
      </c>
      <c r="L433" s="98">
        <v>41.622</v>
      </c>
      <c r="M433" s="99">
        <v>22.3</v>
      </c>
      <c r="N433" s="99">
        <v>22.3</v>
      </c>
      <c r="O433" s="100"/>
    </row>
    <row r="434" spans="1:15" ht="45" x14ac:dyDescent="0.25">
      <c r="A434" s="104" t="s">
        <v>562</v>
      </c>
      <c r="B434" s="104" t="s">
        <v>563</v>
      </c>
      <c r="C434" s="104" t="s">
        <v>491</v>
      </c>
      <c r="D434" s="104" t="s">
        <v>492</v>
      </c>
      <c r="E434" s="104" t="s">
        <v>30</v>
      </c>
      <c r="F434" s="104" t="s">
        <v>36</v>
      </c>
      <c r="G434" s="104" t="s">
        <v>37</v>
      </c>
      <c r="H434" s="104" t="s">
        <v>483</v>
      </c>
      <c r="I434" s="105">
        <v>10.644</v>
      </c>
      <c r="J434" s="105">
        <v>10.644</v>
      </c>
      <c r="K434" s="98">
        <v>63.433999999999997</v>
      </c>
      <c r="L434" s="98">
        <v>63.433999999999997</v>
      </c>
      <c r="M434" s="99">
        <v>10.6</v>
      </c>
      <c r="N434" s="99">
        <v>10.6</v>
      </c>
      <c r="O434" s="100"/>
    </row>
    <row r="435" spans="1:15" ht="45" x14ac:dyDescent="0.25">
      <c r="A435" s="104" t="s">
        <v>562</v>
      </c>
      <c r="B435" s="104" t="s">
        <v>563</v>
      </c>
      <c r="C435" s="104" t="s">
        <v>491</v>
      </c>
      <c r="D435" s="104" t="s">
        <v>472</v>
      </c>
      <c r="E435" s="104" t="s">
        <v>30</v>
      </c>
      <c r="F435" s="104" t="s">
        <v>36</v>
      </c>
      <c r="G435" s="104" t="s">
        <v>37</v>
      </c>
      <c r="H435" s="104" t="s">
        <v>483</v>
      </c>
      <c r="I435" s="105">
        <v>14.716900000000001</v>
      </c>
      <c r="J435" s="105">
        <v>14.716900000000001</v>
      </c>
      <c r="K435" s="98">
        <v>73.233999999999995</v>
      </c>
      <c r="L435" s="98">
        <v>73.233999999999995</v>
      </c>
      <c r="M435" s="99">
        <v>14.7</v>
      </c>
      <c r="N435" s="99">
        <v>14.7</v>
      </c>
      <c r="O435" s="100"/>
    </row>
    <row r="436" spans="1:15" ht="45" x14ac:dyDescent="0.25">
      <c r="A436" s="104" t="s">
        <v>562</v>
      </c>
      <c r="B436" s="104" t="s">
        <v>563</v>
      </c>
      <c r="C436" s="104" t="s">
        <v>491</v>
      </c>
      <c r="D436" s="104" t="s">
        <v>472</v>
      </c>
      <c r="E436" s="104" t="s">
        <v>30</v>
      </c>
      <c r="F436" s="104" t="s">
        <v>31</v>
      </c>
      <c r="G436" s="104" t="s">
        <v>42</v>
      </c>
      <c r="H436" s="104" t="s">
        <v>483</v>
      </c>
      <c r="I436" s="105">
        <v>14.627000000000001</v>
      </c>
      <c r="J436" s="105">
        <v>14.627000000000001</v>
      </c>
      <c r="K436" s="98">
        <v>50.777999999999999</v>
      </c>
      <c r="L436" s="98">
        <v>50.777999999999999</v>
      </c>
      <c r="M436" s="99">
        <v>14.6</v>
      </c>
      <c r="N436" s="99">
        <v>14.6</v>
      </c>
      <c r="O436" s="100"/>
    </row>
    <row r="437" spans="1:15" ht="45" x14ac:dyDescent="0.25">
      <c r="A437" s="104" t="s">
        <v>562</v>
      </c>
      <c r="B437" s="104" t="s">
        <v>563</v>
      </c>
      <c r="C437" s="104" t="s">
        <v>491</v>
      </c>
      <c r="D437" s="104" t="s">
        <v>472</v>
      </c>
      <c r="E437" s="104" t="s">
        <v>30</v>
      </c>
      <c r="F437" s="104" t="s">
        <v>31</v>
      </c>
      <c r="G437" s="104" t="s">
        <v>32</v>
      </c>
      <c r="H437" s="104" t="s">
        <v>473</v>
      </c>
      <c r="I437" s="105">
        <v>12.262</v>
      </c>
      <c r="J437" s="105">
        <v>12.262</v>
      </c>
      <c r="K437" s="98">
        <v>27.873999999999999</v>
      </c>
      <c r="L437" s="98">
        <v>27.873999999999999</v>
      </c>
      <c r="M437" s="99">
        <v>12.3</v>
      </c>
      <c r="N437" s="99">
        <v>12.3</v>
      </c>
      <c r="O437" s="100"/>
    </row>
    <row r="438" spans="1:15" ht="45" x14ac:dyDescent="0.25">
      <c r="A438" s="104" t="s">
        <v>562</v>
      </c>
      <c r="B438" s="104" t="s">
        <v>563</v>
      </c>
      <c r="C438" s="104" t="s">
        <v>491</v>
      </c>
      <c r="D438" s="104" t="s">
        <v>472</v>
      </c>
      <c r="E438" s="104" t="s">
        <v>30</v>
      </c>
      <c r="F438" s="104" t="s">
        <v>46</v>
      </c>
      <c r="G438" s="104" t="s">
        <v>47</v>
      </c>
      <c r="H438" s="104" t="s">
        <v>473</v>
      </c>
      <c r="I438" s="105">
        <v>12.057600000000001</v>
      </c>
      <c r="J438" s="105">
        <v>12.057600000000001</v>
      </c>
      <c r="K438" s="98">
        <v>22.75</v>
      </c>
      <c r="L438" s="98">
        <v>22.75</v>
      </c>
      <c r="M438" s="99">
        <v>12.1</v>
      </c>
      <c r="N438" s="99">
        <v>12.1</v>
      </c>
      <c r="O438" s="100"/>
    </row>
    <row r="439" spans="1:15" ht="45" x14ac:dyDescent="0.25">
      <c r="A439" s="104" t="s">
        <v>562</v>
      </c>
      <c r="B439" s="104" t="s">
        <v>563</v>
      </c>
      <c r="C439" s="104" t="s">
        <v>471</v>
      </c>
      <c r="D439" s="104" t="s">
        <v>492</v>
      </c>
      <c r="E439" s="104" t="s">
        <v>30</v>
      </c>
      <c r="F439" s="104" t="s">
        <v>31</v>
      </c>
      <c r="G439" s="104" t="s">
        <v>32</v>
      </c>
      <c r="H439" s="104" t="s">
        <v>473</v>
      </c>
      <c r="I439" s="105">
        <v>5.4534000000000002</v>
      </c>
      <c r="J439" s="105">
        <v>5.4534000000000002</v>
      </c>
      <c r="K439" s="98">
        <v>33.502000000000002</v>
      </c>
      <c r="L439" s="98">
        <v>33.502000000000002</v>
      </c>
      <c r="M439" s="99">
        <v>5.5</v>
      </c>
      <c r="N439" s="99">
        <v>5.5</v>
      </c>
      <c r="O439" s="100"/>
    </row>
    <row r="440" spans="1:15" ht="45" x14ac:dyDescent="0.25">
      <c r="A440" s="104" t="s">
        <v>562</v>
      </c>
      <c r="B440" s="104" t="s">
        <v>563</v>
      </c>
      <c r="C440" s="104" t="s">
        <v>471</v>
      </c>
      <c r="D440" s="104" t="s">
        <v>492</v>
      </c>
      <c r="E440" s="104" t="s">
        <v>30</v>
      </c>
      <c r="F440" s="104" t="s">
        <v>46</v>
      </c>
      <c r="G440" s="104" t="s">
        <v>47</v>
      </c>
      <c r="H440" s="104" t="s">
        <v>473</v>
      </c>
      <c r="I440" s="105">
        <v>5.33</v>
      </c>
      <c r="J440" s="105">
        <v>5.33</v>
      </c>
      <c r="K440" s="98">
        <v>27.678000000000001</v>
      </c>
      <c r="L440" s="98">
        <v>27.678000000000001</v>
      </c>
      <c r="M440" s="99">
        <v>5.3</v>
      </c>
      <c r="N440" s="99">
        <v>5.3</v>
      </c>
      <c r="O440" s="100"/>
    </row>
    <row r="441" spans="1:15" ht="45" x14ac:dyDescent="0.25">
      <c r="A441" s="104" t="s">
        <v>564</v>
      </c>
      <c r="B441" s="104" t="s">
        <v>565</v>
      </c>
      <c r="C441" s="104" t="s">
        <v>491</v>
      </c>
      <c r="D441" s="104" t="s">
        <v>492</v>
      </c>
      <c r="E441" s="104" t="s">
        <v>30</v>
      </c>
      <c r="F441" s="104" t="s">
        <v>36</v>
      </c>
      <c r="G441" s="104" t="s">
        <v>37</v>
      </c>
      <c r="H441" s="104" t="s">
        <v>483</v>
      </c>
      <c r="I441" s="105">
        <v>10.311999999999999</v>
      </c>
      <c r="J441" s="105">
        <v>10.644</v>
      </c>
      <c r="K441" s="98">
        <v>63.433999999999997</v>
      </c>
      <c r="L441" s="98">
        <v>63.433999999999997</v>
      </c>
      <c r="M441" s="99">
        <v>10.3</v>
      </c>
      <c r="N441" s="99">
        <v>10.6</v>
      </c>
      <c r="O441" s="100"/>
    </row>
    <row r="442" spans="1:15" ht="45" x14ac:dyDescent="0.25">
      <c r="A442" s="104" t="s">
        <v>564</v>
      </c>
      <c r="B442" s="104" t="s">
        <v>565</v>
      </c>
      <c r="C442" s="104" t="s">
        <v>491</v>
      </c>
      <c r="D442" s="104" t="s">
        <v>472</v>
      </c>
      <c r="E442" s="104" t="s">
        <v>30</v>
      </c>
      <c r="F442" s="104" t="s">
        <v>36</v>
      </c>
      <c r="G442" s="104" t="s">
        <v>37</v>
      </c>
      <c r="H442" s="104" t="s">
        <v>483</v>
      </c>
      <c r="I442" s="105">
        <v>14.151899999999999</v>
      </c>
      <c r="J442" s="105">
        <v>14.716900000000001</v>
      </c>
      <c r="K442" s="98">
        <v>73.233999999999995</v>
      </c>
      <c r="L442" s="98">
        <v>73.233999999999995</v>
      </c>
      <c r="M442" s="99">
        <v>14.2</v>
      </c>
      <c r="N442" s="99">
        <v>14.7</v>
      </c>
      <c r="O442" s="100"/>
    </row>
    <row r="443" spans="1:15" ht="45" x14ac:dyDescent="0.25">
      <c r="A443" s="104" t="s">
        <v>564</v>
      </c>
      <c r="B443" s="104" t="s">
        <v>565</v>
      </c>
      <c r="C443" s="104" t="s">
        <v>471</v>
      </c>
      <c r="D443" s="104" t="s">
        <v>496</v>
      </c>
      <c r="E443" s="104" t="s">
        <v>30</v>
      </c>
      <c r="F443" s="104" t="s">
        <v>36</v>
      </c>
      <c r="G443" s="104" t="s">
        <v>37</v>
      </c>
      <c r="H443" s="104" t="s">
        <v>483</v>
      </c>
      <c r="I443" s="105">
        <v>4.6622000000000003</v>
      </c>
      <c r="J443" s="105">
        <v>4.6622000000000003</v>
      </c>
      <c r="K443" s="98">
        <v>54.347999999999999</v>
      </c>
      <c r="L443" s="98">
        <v>54.347999999999999</v>
      </c>
      <c r="M443" s="99">
        <v>4.7</v>
      </c>
      <c r="N443" s="99">
        <v>4.7</v>
      </c>
      <c r="O443" s="100"/>
    </row>
    <row r="444" spans="1:15" ht="30" x14ac:dyDescent="0.25">
      <c r="A444" s="104" t="s">
        <v>566</v>
      </c>
      <c r="B444" s="104" t="s">
        <v>567</v>
      </c>
      <c r="C444" s="104" t="s">
        <v>508</v>
      </c>
      <c r="D444" s="104" t="s">
        <v>472</v>
      </c>
      <c r="E444" s="104" t="s">
        <v>30</v>
      </c>
      <c r="F444" s="104" t="s">
        <v>36</v>
      </c>
      <c r="G444" s="104" t="s">
        <v>42</v>
      </c>
      <c r="H444" s="104" t="s">
        <v>483</v>
      </c>
      <c r="I444" s="105">
        <v>22.2651</v>
      </c>
      <c r="J444" s="105">
        <v>22.598099999999999</v>
      </c>
      <c r="K444" s="98">
        <v>87.402000000000001</v>
      </c>
      <c r="L444" s="98">
        <v>94.331999999999994</v>
      </c>
      <c r="M444" s="99">
        <v>22.3</v>
      </c>
      <c r="N444" s="99">
        <v>22.6</v>
      </c>
      <c r="O444" s="100"/>
    </row>
    <row r="445" spans="1:15" ht="30" x14ac:dyDescent="0.25">
      <c r="A445" s="104" t="s">
        <v>566</v>
      </c>
      <c r="B445" s="104" t="s">
        <v>567</v>
      </c>
      <c r="C445" s="104" t="s">
        <v>508</v>
      </c>
      <c r="D445" s="104" t="s">
        <v>472</v>
      </c>
      <c r="E445" s="104" t="s">
        <v>30</v>
      </c>
      <c r="F445" s="104" t="s">
        <v>36</v>
      </c>
      <c r="G445" s="104" t="s">
        <v>37</v>
      </c>
      <c r="H445" s="104" t="s">
        <v>483</v>
      </c>
      <c r="I445" s="105">
        <v>21.3643</v>
      </c>
      <c r="J445" s="105">
        <v>21.697199999999999</v>
      </c>
      <c r="K445" s="98">
        <v>67.256</v>
      </c>
      <c r="L445" s="98">
        <v>67.256</v>
      </c>
      <c r="M445" s="99">
        <v>21.4</v>
      </c>
      <c r="N445" s="99">
        <v>21.7</v>
      </c>
      <c r="O445" s="100"/>
    </row>
    <row r="446" spans="1:15" ht="30" x14ac:dyDescent="0.25">
      <c r="A446" s="104" t="s">
        <v>566</v>
      </c>
      <c r="B446" s="104" t="s">
        <v>567</v>
      </c>
      <c r="C446" s="104" t="s">
        <v>491</v>
      </c>
      <c r="D446" s="104" t="s">
        <v>492</v>
      </c>
      <c r="E446" s="104" t="s">
        <v>30</v>
      </c>
      <c r="F446" s="104" t="s">
        <v>36</v>
      </c>
      <c r="G446" s="104" t="s">
        <v>42</v>
      </c>
      <c r="H446" s="104" t="s">
        <v>483</v>
      </c>
      <c r="I446" s="105">
        <v>10.754899999999999</v>
      </c>
      <c r="J446" s="105">
        <v>10.754899999999999</v>
      </c>
      <c r="K446" s="98">
        <v>83.075999999999993</v>
      </c>
      <c r="L446" s="98">
        <v>85.876000000000005</v>
      </c>
      <c r="M446" s="99">
        <v>10.8</v>
      </c>
      <c r="N446" s="99">
        <v>10.8</v>
      </c>
      <c r="O446" s="100"/>
    </row>
    <row r="447" spans="1:15" ht="30" x14ac:dyDescent="0.25">
      <c r="A447" s="104" t="s">
        <v>566</v>
      </c>
      <c r="B447" s="104" t="s">
        <v>567</v>
      </c>
      <c r="C447" s="104" t="s">
        <v>491</v>
      </c>
      <c r="D447" s="104" t="s">
        <v>492</v>
      </c>
      <c r="E447" s="104" t="s">
        <v>30</v>
      </c>
      <c r="F447" s="104" t="s">
        <v>36</v>
      </c>
      <c r="G447" s="104" t="s">
        <v>37</v>
      </c>
      <c r="H447" s="104" t="s">
        <v>483</v>
      </c>
      <c r="I447" s="105">
        <v>10.311999999999999</v>
      </c>
      <c r="J447" s="105">
        <v>10.311999999999999</v>
      </c>
      <c r="K447" s="98">
        <v>63.433999999999997</v>
      </c>
      <c r="L447" s="98">
        <v>63.433999999999997</v>
      </c>
      <c r="M447" s="99">
        <v>10.3</v>
      </c>
      <c r="N447" s="99">
        <v>10.3</v>
      </c>
      <c r="O447" s="100"/>
    </row>
    <row r="448" spans="1:15" ht="30" x14ac:dyDescent="0.25">
      <c r="A448" s="104" t="s">
        <v>566</v>
      </c>
      <c r="B448" s="104" t="s">
        <v>567</v>
      </c>
      <c r="C448" s="104" t="s">
        <v>491</v>
      </c>
      <c r="D448" s="104" t="s">
        <v>472</v>
      </c>
      <c r="E448" s="104" t="s">
        <v>30</v>
      </c>
      <c r="F448" s="104" t="s">
        <v>36</v>
      </c>
      <c r="G448" s="104" t="s">
        <v>42</v>
      </c>
      <c r="H448" s="104" t="s">
        <v>483</v>
      </c>
      <c r="I448" s="105">
        <v>14.904999999999999</v>
      </c>
      <c r="J448" s="105">
        <v>14.904999999999999</v>
      </c>
      <c r="K448" s="98">
        <v>96.18</v>
      </c>
      <c r="L448" s="98">
        <v>101.556</v>
      </c>
      <c r="M448" s="99">
        <v>14.9</v>
      </c>
      <c r="N448" s="99">
        <v>14.9</v>
      </c>
      <c r="O448" s="100"/>
    </row>
    <row r="449" spans="1:15" ht="30" x14ac:dyDescent="0.25">
      <c r="A449" s="104" t="s">
        <v>566</v>
      </c>
      <c r="B449" s="104" t="s">
        <v>567</v>
      </c>
      <c r="C449" s="104" t="s">
        <v>491</v>
      </c>
      <c r="D449" s="104" t="s">
        <v>472</v>
      </c>
      <c r="E449" s="104" t="s">
        <v>30</v>
      </c>
      <c r="F449" s="104" t="s">
        <v>36</v>
      </c>
      <c r="G449" s="104" t="s">
        <v>37</v>
      </c>
      <c r="H449" s="104" t="s">
        <v>483</v>
      </c>
      <c r="I449" s="105">
        <v>14.151899999999999</v>
      </c>
      <c r="J449" s="105">
        <v>14.151899999999999</v>
      </c>
      <c r="K449" s="98">
        <v>73.233999999999995</v>
      </c>
      <c r="L449" s="98">
        <v>73.233999999999995</v>
      </c>
      <c r="M449" s="99">
        <v>14.2</v>
      </c>
      <c r="N449" s="99">
        <v>14.2</v>
      </c>
      <c r="O449" s="100"/>
    </row>
    <row r="450" spans="1:15" ht="45" x14ac:dyDescent="0.25">
      <c r="A450" s="104" t="s">
        <v>566</v>
      </c>
      <c r="B450" s="104" t="s">
        <v>567</v>
      </c>
      <c r="C450" s="104" t="s">
        <v>471</v>
      </c>
      <c r="D450" s="104" t="s">
        <v>492</v>
      </c>
      <c r="E450" s="104" t="s">
        <v>30</v>
      </c>
      <c r="F450" s="104" t="s">
        <v>36</v>
      </c>
      <c r="G450" s="104" t="s">
        <v>42</v>
      </c>
      <c r="H450" s="104" t="s">
        <v>483</v>
      </c>
      <c r="I450" s="105">
        <v>7.0476999999999999</v>
      </c>
      <c r="J450" s="105">
        <v>7.0476999999999999</v>
      </c>
      <c r="K450" s="98">
        <v>105.42</v>
      </c>
      <c r="L450" s="98">
        <v>105.42</v>
      </c>
      <c r="M450" s="99">
        <v>7</v>
      </c>
      <c r="N450" s="99">
        <v>7</v>
      </c>
      <c r="O450" s="100"/>
    </row>
    <row r="451" spans="1:15" ht="45" x14ac:dyDescent="0.25">
      <c r="A451" s="104" t="s">
        <v>566</v>
      </c>
      <c r="B451" s="104" t="s">
        <v>567</v>
      </c>
      <c r="C451" s="104" t="s">
        <v>471</v>
      </c>
      <c r="D451" s="104" t="s">
        <v>492</v>
      </c>
      <c r="E451" s="104" t="s">
        <v>30</v>
      </c>
      <c r="F451" s="104" t="s">
        <v>36</v>
      </c>
      <c r="G451" s="104" t="s">
        <v>37</v>
      </c>
      <c r="H451" s="104" t="s">
        <v>483</v>
      </c>
      <c r="I451" s="105">
        <v>6.5932000000000004</v>
      </c>
      <c r="J451" s="105">
        <v>6.5932000000000004</v>
      </c>
      <c r="K451" s="98">
        <v>79.66</v>
      </c>
      <c r="L451" s="98">
        <v>79.66</v>
      </c>
      <c r="M451" s="99">
        <v>6.6</v>
      </c>
      <c r="N451" s="99">
        <v>6.6</v>
      </c>
      <c r="O451" s="100"/>
    </row>
    <row r="452" spans="1:15" ht="30" x14ac:dyDescent="0.25">
      <c r="A452" s="104" t="s">
        <v>568</v>
      </c>
      <c r="B452" s="104" t="s">
        <v>569</v>
      </c>
      <c r="C452" s="104" t="s">
        <v>508</v>
      </c>
      <c r="D452" s="104" t="s">
        <v>472</v>
      </c>
      <c r="E452" s="104" t="s">
        <v>30</v>
      </c>
      <c r="F452" s="104" t="s">
        <v>31</v>
      </c>
      <c r="G452" s="104" t="s">
        <v>42</v>
      </c>
      <c r="H452" s="104" t="s">
        <v>483</v>
      </c>
      <c r="I452" s="105">
        <v>24.616099999999999</v>
      </c>
      <c r="J452" s="105">
        <v>24.616099999999999</v>
      </c>
      <c r="K452" s="98">
        <v>47.404000000000003</v>
      </c>
      <c r="L452" s="98">
        <v>47.404000000000003</v>
      </c>
      <c r="M452" s="99">
        <v>24.6</v>
      </c>
      <c r="N452" s="99">
        <v>24.6</v>
      </c>
      <c r="O452" s="100"/>
    </row>
    <row r="453" spans="1:15" ht="30" x14ac:dyDescent="0.25">
      <c r="A453" s="104" t="s">
        <v>568</v>
      </c>
      <c r="B453" s="104" t="s">
        <v>569</v>
      </c>
      <c r="C453" s="104" t="s">
        <v>508</v>
      </c>
      <c r="D453" s="104" t="s">
        <v>472</v>
      </c>
      <c r="E453" s="104" t="s">
        <v>30</v>
      </c>
      <c r="F453" s="104" t="s">
        <v>31</v>
      </c>
      <c r="G453" s="104" t="s">
        <v>32</v>
      </c>
      <c r="H453" s="104" t="s">
        <v>483</v>
      </c>
      <c r="I453" s="105">
        <v>20.9495</v>
      </c>
      <c r="J453" s="105">
        <v>21.278199999999998</v>
      </c>
      <c r="K453" s="98">
        <v>17.681999999999999</v>
      </c>
      <c r="L453" s="98">
        <v>19.431999999999999</v>
      </c>
      <c r="M453" s="99">
        <v>17.7</v>
      </c>
      <c r="N453" s="99">
        <v>19.399999999999999</v>
      </c>
      <c r="O453" s="100"/>
    </row>
    <row r="454" spans="1:15" ht="30" x14ac:dyDescent="0.25">
      <c r="A454" s="104" t="s">
        <v>568</v>
      </c>
      <c r="B454" s="104" t="s">
        <v>569</v>
      </c>
      <c r="C454" s="104" t="s">
        <v>491</v>
      </c>
      <c r="D454" s="104" t="s">
        <v>472</v>
      </c>
      <c r="E454" s="104" t="s">
        <v>30</v>
      </c>
      <c r="F454" s="104" t="s">
        <v>31</v>
      </c>
      <c r="G454" s="104" t="s">
        <v>42</v>
      </c>
      <c r="H454" s="104" t="s">
        <v>483</v>
      </c>
      <c r="I454" s="105">
        <v>15.885999999999999</v>
      </c>
      <c r="J454" s="105">
        <v>16.591999999999999</v>
      </c>
      <c r="K454" s="98">
        <v>48.411999999999999</v>
      </c>
      <c r="L454" s="98">
        <v>54.642000000000003</v>
      </c>
      <c r="M454" s="99">
        <v>15.9</v>
      </c>
      <c r="N454" s="99">
        <v>16.600000000000001</v>
      </c>
      <c r="O454" s="100"/>
    </row>
    <row r="455" spans="1:15" ht="30" x14ac:dyDescent="0.25">
      <c r="A455" s="104" t="s">
        <v>568</v>
      </c>
      <c r="B455" s="104" t="s">
        <v>569</v>
      </c>
      <c r="C455" s="104" t="s">
        <v>491</v>
      </c>
      <c r="D455" s="104" t="s">
        <v>472</v>
      </c>
      <c r="E455" s="104" t="s">
        <v>30</v>
      </c>
      <c r="F455" s="104" t="s">
        <v>31</v>
      </c>
      <c r="G455" s="104" t="s">
        <v>32</v>
      </c>
      <c r="H455" s="104" t="s">
        <v>483</v>
      </c>
      <c r="I455" s="105">
        <v>13.526999999999999</v>
      </c>
      <c r="J455" s="105">
        <v>13.8019</v>
      </c>
      <c r="K455" s="98">
        <v>25.648</v>
      </c>
      <c r="L455" s="98">
        <v>26.936</v>
      </c>
      <c r="M455" s="99">
        <v>13.5</v>
      </c>
      <c r="N455" s="99">
        <v>13.8</v>
      </c>
      <c r="O455" s="100"/>
    </row>
    <row r="456" spans="1:15" ht="45" x14ac:dyDescent="0.25">
      <c r="A456" s="104" t="s">
        <v>568</v>
      </c>
      <c r="B456" s="104" t="s">
        <v>569</v>
      </c>
      <c r="C456" s="104" t="s">
        <v>494</v>
      </c>
      <c r="D456" s="104" t="s">
        <v>492</v>
      </c>
      <c r="E456" s="104" t="s">
        <v>30</v>
      </c>
      <c r="F456" s="104" t="s">
        <v>31</v>
      </c>
      <c r="G456" s="104" t="s">
        <v>32</v>
      </c>
      <c r="H456" s="104" t="s">
        <v>483</v>
      </c>
      <c r="I456" s="105">
        <v>7.3110999999999997</v>
      </c>
      <c r="J456" s="105">
        <v>7.3110999999999997</v>
      </c>
      <c r="K456" s="98">
        <v>21.797999999999998</v>
      </c>
      <c r="L456" s="98">
        <v>21.797999999999998</v>
      </c>
      <c r="M456" s="99">
        <v>7.3</v>
      </c>
      <c r="N456" s="99">
        <v>7.3</v>
      </c>
      <c r="O456" s="100"/>
    </row>
    <row r="457" spans="1:15" ht="45" x14ac:dyDescent="0.25">
      <c r="A457" s="104" t="s">
        <v>568</v>
      </c>
      <c r="B457" s="104" t="s">
        <v>569</v>
      </c>
      <c r="C457" s="104" t="s">
        <v>494</v>
      </c>
      <c r="D457" s="104" t="s">
        <v>492</v>
      </c>
      <c r="E457" s="104" t="s">
        <v>30</v>
      </c>
      <c r="F457" s="104" t="s">
        <v>31</v>
      </c>
      <c r="G457" s="104" t="s">
        <v>32</v>
      </c>
      <c r="H457" s="104" t="s">
        <v>473</v>
      </c>
      <c r="I457" s="105">
        <v>3.6126999999999998</v>
      </c>
      <c r="J457" s="105">
        <v>3.6126999999999998</v>
      </c>
      <c r="K457" s="98">
        <v>12.754</v>
      </c>
      <c r="L457" s="98">
        <v>12.754</v>
      </c>
      <c r="M457" s="99">
        <v>3.6</v>
      </c>
      <c r="N457" s="99">
        <v>3.6</v>
      </c>
      <c r="O457" s="100"/>
    </row>
    <row r="458" spans="1:15" ht="45" x14ac:dyDescent="0.25">
      <c r="A458" s="104" t="s">
        <v>568</v>
      </c>
      <c r="B458" s="104" t="s">
        <v>569</v>
      </c>
      <c r="C458" s="104" t="s">
        <v>494</v>
      </c>
      <c r="D458" s="104" t="s">
        <v>492</v>
      </c>
      <c r="E458" s="104" t="s">
        <v>30</v>
      </c>
      <c r="F458" s="104" t="s">
        <v>46</v>
      </c>
      <c r="G458" s="104" t="s">
        <v>47</v>
      </c>
      <c r="H458" s="104" t="s">
        <v>473</v>
      </c>
      <c r="I458" s="105">
        <v>3.681</v>
      </c>
      <c r="J458" s="105">
        <v>3.681</v>
      </c>
      <c r="K458" s="98">
        <v>7.98</v>
      </c>
      <c r="L458" s="98">
        <v>7.98</v>
      </c>
      <c r="M458" s="99">
        <v>3.7</v>
      </c>
      <c r="N458" s="99">
        <v>3.7</v>
      </c>
      <c r="O458" s="100"/>
    </row>
    <row r="459" spans="1:15" ht="45" x14ac:dyDescent="0.25">
      <c r="A459" s="104" t="s">
        <v>568</v>
      </c>
      <c r="B459" s="104" t="s">
        <v>569</v>
      </c>
      <c r="C459" s="104" t="s">
        <v>494</v>
      </c>
      <c r="D459" s="104" t="s">
        <v>496</v>
      </c>
      <c r="E459" s="104" t="s">
        <v>30</v>
      </c>
      <c r="F459" s="104" t="s">
        <v>31</v>
      </c>
      <c r="G459" s="104" t="s">
        <v>42</v>
      </c>
      <c r="H459" s="104" t="s">
        <v>483</v>
      </c>
      <c r="I459" s="105">
        <v>6.2050999999999998</v>
      </c>
      <c r="J459" s="105">
        <v>6.2050999999999998</v>
      </c>
      <c r="K459" s="98">
        <v>35.265999999999998</v>
      </c>
      <c r="L459" s="98">
        <v>35.265999999999998</v>
      </c>
      <c r="M459" s="99">
        <v>6.2</v>
      </c>
      <c r="N459" s="99">
        <v>6.2</v>
      </c>
      <c r="O459" s="100"/>
    </row>
    <row r="460" spans="1:15" ht="45" x14ac:dyDescent="0.25">
      <c r="A460" s="104" t="s">
        <v>568</v>
      </c>
      <c r="B460" s="104" t="s">
        <v>569</v>
      </c>
      <c r="C460" s="104" t="s">
        <v>494</v>
      </c>
      <c r="D460" s="104" t="s">
        <v>496</v>
      </c>
      <c r="E460" s="104" t="s">
        <v>30</v>
      </c>
      <c r="F460" s="104" t="s">
        <v>31</v>
      </c>
      <c r="G460" s="104" t="s">
        <v>32</v>
      </c>
      <c r="H460" s="104" t="s">
        <v>483</v>
      </c>
      <c r="I460" s="105">
        <v>4.5948000000000002</v>
      </c>
      <c r="J460" s="105">
        <v>4.5948000000000002</v>
      </c>
      <c r="K460" s="98">
        <v>11.27</v>
      </c>
      <c r="L460" s="98">
        <v>11.27</v>
      </c>
      <c r="M460" s="99">
        <v>4.5999999999999996</v>
      </c>
      <c r="N460" s="99">
        <v>4.5999999999999996</v>
      </c>
      <c r="O460" s="100"/>
    </row>
    <row r="461" spans="1:15" ht="45" x14ac:dyDescent="0.25">
      <c r="A461" s="104" t="s">
        <v>568</v>
      </c>
      <c r="B461" s="104" t="s">
        <v>569</v>
      </c>
      <c r="C461" s="104" t="s">
        <v>471</v>
      </c>
      <c r="D461" s="104" t="s">
        <v>495</v>
      </c>
      <c r="E461" s="104" t="s">
        <v>30</v>
      </c>
      <c r="F461" s="104" t="s">
        <v>31</v>
      </c>
      <c r="G461" s="104" t="s">
        <v>42</v>
      </c>
      <c r="H461" s="104" t="s">
        <v>483</v>
      </c>
      <c r="I461" s="105">
        <v>5.0618999999999996</v>
      </c>
      <c r="J461" s="105">
        <v>5.0618999999999996</v>
      </c>
      <c r="K461" s="98">
        <v>36.47</v>
      </c>
      <c r="L461" s="98">
        <v>36.47</v>
      </c>
      <c r="M461" s="99">
        <v>5.0999999999999996</v>
      </c>
      <c r="N461" s="99">
        <v>5.0999999999999996</v>
      </c>
      <c r="O461" s="100"/>
    </row>
    <row r="462" spans="1:15" ht="45" x14ac:dyDescent="0.25">
      <c r="A462" s="104" t="s">
        <v>568</v>
      </c>
      <c r="B462" s="104" t="s">
        <v>569</v>
      </c>
      <c r="C462" s="104" t="s">
        <v>471</v>
      </c>
      <c r="D462" s="104" t="s">
        <v>495</v>
      </c>
      <c r="E462" s="104" t="s">
        <v>30</v>
      </c>
      <c r="F462" s="104" t="s">
        <v>31</v>
      </c>
      <c r="G462" s="104" t="s">
        <v>32</v>
      </c>
      <c r="H462" s="104" t="s">
        <v>483</v>
      </c>
      <c r="I462" s="105">
        <v>4.0175999999999998</v>
      </c>
      <c r="J462" s="105">
        <v>4.0175999999999998</v>
      </c>
      <c r="K462" s="98">
        <v>12.795999999999999</v>
      </c>
      <c r="L462" s="98">
        <v>12.795999999999999</v>
      </c>
      <c r="M462" s="99">
        <v>4</v>
      </c>
      <c r="N462" s="99">
        <v>4</v>
      </c>
      <c r="O462" s="100"/>
    </row>
    <row r="463" spans="1:15" ht="45" x14ac:dyDescent="0.25">
      <c r="A463" s="104" t="s">
        <v>568</v>
      </c>
      <c r="B463" s="104" t="s">
        <v>569</v>
      </c>
      <c r="C463" s="104" t="s">
        <v>471</v>
      </c>
      <c r="D463" s="104" t="s">
        <v>492</v>
      </c>
      <c r="E463" s="104" t="s">
        <v>30</v>
      </c>
      <c r="F463" s="104" t="s">
        <v>31</v>
      </c>
      <c r="G463" s="104" t="s">
        <v>32</v>
      </c>
      <c r="H463" s="104" t="s">
        <v>473</v>
      </c>
      <c r="I463" s="105">
        <v>4.9912999999999998</v>
      </c>
      <c r="J463" s="105">
        <v>4.9912999999999998</v>
      </c>
      <c r="K463" s="98">
        <v>27.02</v>
      </c>
      <c r="L463" s="98">
        <v>27.02</v>
      </c>
      <c r="M463" s="99">
        <v>5</v>
      </c>
      <c r="N463" s="99">
        <v>5</v>
      </c>
      <c r="O463" s="100"/>
    </row>
    <row r="464" spans="1:15" ht="45" x14ac:dyDescent="0.25">
      <c r="A464" s="104" t="s">
        <v>568</v>
      </c>
      <c r="B464" s="104" t="s">
        <v>569</v>
      </c>
      <c r="C464" s="104" t="s">
        <v>471</v>
      </c>
      <c r="D464" s="104" t="s">
        <v>492</v>
      </c>
      <c r="E464" s="104" t="s">
        <v>30</v>
      </c>
      <c r="F464" s="104" t="s">
        <v>46</v>
      </c>
      <c r="G464" s="104" t="s">
        <v>47</v>
      </c>
      <c r="H464" s="104" t="s">
        <v>473</v>
      </c>
      <c r="I464" s="105">
        <v>5.0685000000000002</v>
      </c>
      <c r="J464" s="105">
        <v>5.0685000000000002</v>
      </c>
      <c r="K464" s="98">
        <v>23.085999999999999</v>
      </c>
      <c r="L464" s="98">
        <v>23.085999999999999</v>
      </c>
      <c r="M464" s="99">
        <v>5.0999999999999996</v>
      </c>
      <c r="N464" s="99">
        <v>5.0999999999999996</v>
      </c>
      <c r="O464" s="100"/>
    </row>
    <row r="465" spans="1:15" ht="45" x14ac:dyDescent="0.25">
      <c r="A465" s="104" t="s">
        <v>568</v>
      </c>
      <c r="B465" s="104" t="s">
        <v>569</v>
      </c>
      <c r="C465" s="104" t="s">
        <v>471</v>
      </c>
      <c r="D465" s="104" t="s">
        <v>496</v>
      </c>
      <c r="E465" s="104" t="s">
        <v>30</v>
      </c>
      <c r="F465" s="104" t="s">
        <v>31</v>
      </c>
      <c r="G465" s="104" t="s">
        <v>42</v>
      </c>
      <c r="H465" s="104" t="s">
        <v>483</v>
      </c>
      <c r="I465" s="105">
        <v>6.1295999999999999</v>
      </c>
      <c r="J465" s="105">
        <v>6.6676000000000002</v>
      </c>
      <c r="K465" s="98">
        <v>47.292000000000002</v>
      </c>
      <c r="L465" s="98">
        <v>47.292000000000002</v>
      </c>
      <c r="M465" s="99">
        <v>6.1</v>
      </c>
      <c r="N465" s="99">
        <v>6.7</v>
      </c>
      <c r="O465" s="100"/>
    </row>
    <row r="466" spans="1:15" ht="45" x14ac:dyDescent="0.25">
      <c r="A466" s="104" t="s">
        <v>568</v>
      </c>
      <c r="B466" s="104" t="s">
        <v>569</v>
      </c>
      <c r="C466" s="104" t="s">
        <v>471</v>
      </c>
      <c r="D466" s="104" t="s">
        <v>496</v>
      </c>
      <c r="E466" s="104" t="s">
        <v>30</v>
      </c>
      <c r="F466" s="104" t="s">
        <v>31</v>
      </c>
      <c r="G466" s="104" t="s">
        <v>32</v>
      </c>
      <c r="H466" s="104" t="s">
        <v>483</v>
      </c>
      <c r="I466" s="105">
        <v>5.1977000000000002</v>
      </c>
      <c r="J466" s="105">
        <v>5.1977000000000002</v>
      </c>
      <c r="K466" s="98">
        <v>21.84</v>
      </c>
      <c r="L466" s="98">
        <v>21.84</v>
      </c>
      <c r="M466" s="99">
        <v>5.2</v>
      </c>
      <c r="N466" s="99">
        <v>5.2</v>
      </c>
      <c r="O466" s="100"/>
    </row>
    <row r="467" spans="1:15" ht="60" x14ac:dyDescent="0.25">
      <c r="A467" s="104" t="s">
        <v>570</v>
      </c>
      <c r="B467" s="104" t="s">
        <v>571</v>
      </c>
      <c r="C467" s="104" t="s">
        <v>491</v>
      </c>
      <c r="D467" s="104" t="s">
        <v>492</v>
      </c>
      <c r="E467" s="104" t="s">
        <v>30</v>
      </c>
      <c r="F467" s="104" t="s">
        <v>31</v>
      </c>
      <c r="G467" s="104" t="s">
        <v>42</v>
      </c>
      <c r="H467" s="104" t="s">
        <v>483</v>
      </c>
      <c r="I467" s="105">
        <v>11.7469</v>
      </c>
      <c r="J467" s="105">
        <v>11.7469</v>
      </c>
      <c r="K467" s="98">
        <v>38.975999999999999</v>
      </c>
      <c r="L467" s="98">
        <v>38.975999999999999</v>
      </c>
      <c r="M467" s="99">
        <v>11.7</v>
      </c>
      <c r="N467" s="99">
        <v>11.7</v>
      </c>
      <c r="O467" s="100"/>
    </row>
    <row r="468" spans="1:15" ht="60" x14ac:dyDescent="0.25">
      <c r="A468" s="104" t="s">
        <v>570</v>
      </c>
      <c r="B468" s="104" t="s">
        <v>571</v>
      </c>
      <c r="C468" s="104" t="s">
        <v>491</v>
      </c>
      <c r="D468" s="104" t="s">
        <v>492</v>
      </c>
      <c r="E468" s="104" t="s">
        <v>30</v>
      </c>
      <c r="F468" s="104" t="s">
        <v>31</v>
      </c>
      <c r="G468" s="104" t="s">
        <v>42</v>
      </c>
      <c r="H468" s="104" t="s">
        <v>473</v>
      </c>
      <c r="I468" s="105">
        <v>11.0869</v>
      </c>
      <c r="J468" s="105">
        <v>11.0869</v>
      </c>
      <c r="K468" s="98">
        <v>38.975999999999999</v>
      </c>
      <c r="L468" s="98">
        <v>38.975999999999999</v>
      </c>
      <c r="M468" s="99">
        <v>11.1</v>
      </c>
      <c r="N468" s="99">
        <v>11.1</v>
      </c>
      <c r="O468" s="100"/>
    </row>
    <row r="469" spans="1:15" ht="60" x14ac:dyDescent="0.25">
      <c r="A469" s="104" t="s">
        <v>570</v>
      </c>
      <c r="B469" s="104" t="s">
        <v>571</v>
      </c>
      <c r="C469" s="104" t="s">
        <v>491</v>
      </c>
      <c r="D469" s="104" t="s">
        <v>492</v>
      </c>
      <c r="E469" s="104" t="s">
        <v>30</v>
      </c>
      <c r="F469" s="104" t="s">
        <v>31</v>
      </c>
      <c r="G469" s="104" t="s">
        <v>32</v>
      </c>
      <c r="H469" s="104" t="s">
        <v>473</v>
      </c>
      <c r="I469" s="105">
        <v>9.3937000000000008</v>
      </c>
      <c r="J469" s="105">
        <v>9.3937000000000008</v>
      </c>
      <c r="K469" s="98">
        <v>20.832000000000001</v>
      </c>
      <c r="L469" s="98">
        <v>20.832000000000001</v>
      </c>
      <c r="M469" s="99">
        <v>9.4</v>
      </c>
      <c r="N469" s="99">
        <v>9.4</v>
      </c>
      <c r="O469" s="100"/>
    </row>
    <row r="470" spans="1:15" ht="60" x14ac:dyDescent="0.25">
      <c r="A470" s="104" t="s">
        <v>570</v>
      </c>
      <c r="B470" s="104" t="s">
        <v>571</v>
      </c>
      <c r="C470" s="104" t="s">
        <v>491</v>
      </c>
      <c r="D470" s="104" t="s">
        <v>472</v>
      </c>
      <c r="E470" s="104" t="s">
        <v>30</v>
      </c>
      <c r="F470" s="104" t="s">
        <v>31</v>
      </c>
      <c r="G470" s="104" t="s">
        <v>42</v>
      </c>
      <c r="H470" s="104" t="s">
        <v>483</v>
      </c>
      <c r="I470" s="105">
        <v>14.904999999999999</v>
      </c>
      <c r="J470" s="105">
        <v>16.591999999999999</v>
      </c>
      <c r="K470" s="98">
        <v>54.642000000000003</v>
      </c>
      <c r="L470" s="98">
        <v>54.642000000000003</v>
      </c>
      <c r="M470" s="99">
        <v>14.9</v>
      </c>
      <c r="N470" s="99">
        <v>16.600000000000001</v>
      </c>
      <c r="O470" s="100"/>
    </row>
    <row r="471" spans="1:15" ht="60" x14ac:dyDescent="0.25">
      <c r="A471" s="104" t="s">
        <v>570</v>
      </c>
      <c r="B471" s="104" t="s">
        <v>571</v>
      </c>
      <c r="C471" s="104" t="s">
        <v>491</v>
      </c>
      <c r="D471" s="104" t="s">
        <v>472</v>
      </c>
      <c r="E471" s="104" t="s">
        <v>30</v>
      </c>
      <c r="F471" s="104" t="s">
        <v>31</v>
      </c>
      <c r="G471" s="104" t="s">
        <v>42</v>
      </c>
      <c r="H471" s="104" t="s">
        <v>473</v>
      </c>
      <c r="I471" s="105">
        <v>15.47</v>
      </c>
      <c r="J471" s="105">
        <v>15.47</v>
      </c>
      <c r="K471" s="98">
        <v>54.642000000000003</v>
      </c>
      <c r="L471" s="98">
        <v>54.642000000000003</v>
      </c>
      <c r="M471" s="99">
        <v>15.5</v>
      </c>
      <c r="N471" s="99">
        <v>15.5</v>
      </c>
      <c r="O471" s="100"/>
    </row>
    <row r="472" spans="1:15" ht="60" x14ac:dyDescent="0.25">
      <c r="A472" s="104" t="s">
        <v>570</v>
      </c>
      <c r="B472" s="104" t="s">
        <v>571</v>
      </c>
      <c r="C472" s="104" t="s">
        <v>491</v>
      </c>
      <c r="D472" s="104" t="s">
        <v>472</v>
      </c>
      <c r="E472" s="104" t="s">
        <v>30</v>
      </c>
      <c r="F472" s="104" t="s">
        <v>31</v>
      </c>
      <c r="G472" s="104" t="s">
        <v>32</v>
      </c>
      <c r="H472" s="104" t="s">
        <v>473</v>
      </c>
      <c r="I472" s="105">
        <v>12.5901</v>
      </c>
      <c r="J472" s="105">
        <v>12.5901</v>
      </c>
      <c r="K472" s="98">
        <v>32.396000000000001</v>
      </c>
      <c r="L472" s="98">
        <v>32.396000000000001</v>
      </c>
      <c r="M472" s="99">
        <v>12.6</v>
      </c>
      <c r="N472" s="99">
        <v>12.6</v>
      </c>
      <c r="O472" s="100"/>
    </row>
    <row r="473" spans="1:15" ht="60" x14ac:dyDescent="0.25">
      <c r="A473" s="104" t="s">
        <v>570</v>
      </c>
      <c r="B473" s="104" t="s">
        <v>571</v>
      </c>
      <c r="C473" s="104" t="s">
        <v>471</v>
      </c>
      <c r="D473" s="104" t="s">
        <v>492</v>
      </c>
      <c r="E473" s="104" t="s">
        <v>30</v>
      </c>
      <c r="F473" s="104" t="s">
        <v>31</v>
      </c>
      <c r="G473" s="104" t="s">
        <v>42</v>
      </c>
      <c r="H473" s="104" t="s">
        <v>483</v>
      </c>
      <c r="I473" s="105">
        <v>8.0656999999999996</v>
      </c>
      <c r="J473" s="105">
        <v>8.0656999999999996</v>
      </c>
      <c r="K473" s="98">
        <v>60.731999999999999</v>
      </c>
      <c r="L473" s="98">
        <v>60.731999999999999</v>
      </c>
      <c r="M473" s="99">
        <v>8.1</v>
      </c>
      <c r="N473" s="99">
        <v>8.1</v>
      </c>
      <c r="O473" s="100"/>
    </row>
    <row r="474" spans="1:15" ht="60" x14ac:dyDescent="0.25">
      <c r="A474" s="104" t="s">
        <v>570</v>
      </c>
      <c r="B474" s="104" t="s">
        <v>571</v>
      </c>
      <c r="C474" s="104" t="s">
        <v>471</v>
      </c>
      <c r="D474" s="104" t="s">
        <v>496</v>
      </c>
      <c r="E474" s="104" t="s">
        <v>30</v>
      </c>
      <c r="F474" s="104" t="s">
        <v>31</v>
      </c>
      <c r="G474" s="104" t="s">
        <v>42</v>
      </c>
      <c r="H474" s="104" t="s">
        <v>483</v>
      </c>
      <c r="I474" s="105">
        <v>5.8711000000000002</v>
      </c>
      <c r="J474" s="105">
        <v>5.8711000000000002</v>
      </c>
      <c r="K474" s="98">
        <v>47.292000000000002</v>
      </c>
      <c r="L474" s="98">
        <v>47.292000000000002</v>
      </c>
      <c r="M474" s="99">
        <v>5.9</v>
      </c>
      <c r="N474" s="99">
        <v>5.9</v>
      </c>
      <c r="O474" s="100"/>
    </row>
    <row r="475" spans="1:15" ht="90" x14ac:dyDescent="0.25">
      <c r="A475" s="104" t="s">
        <v>572</v>
      </c>
      <c r="B475" s="104" t="s">
        <v>573</v>
      </c>
      <c r="C475" s="104" t="s">
        <v>491</v>
      </c>
      <c r="D475" s="104" t="s">
        <v>492</v>
      </c>
      <c r="E475" s="104" t="s">
        <v>30</v>
      </c>
      <c r="F475" s="104" t="s">
        <v>31</v>
      </c>
      <c r="G475" s="104" t="s">
        <v>32</v>
      </c>
      <c r="H475" s="104" t="s">
        <v>488</v>
      </c>
      <c r="I475" s="105">
        <v>13.414</v>
      </c>
      <c r="J475" s="105">
        <v>17.248000000000001</v>
      </c>
      <c r="K475" s="98">
        <v>19.404</v>
      </c>
      <c r="L475" s="98">
        <v>36.973999999999997</v>
      </c>
      <c r="M475" s="99">
        <v>13.4</v>
      </c>
      <c r="N475" s="99">
        <v>17.2</v>
      </c>
      <c r="O475" s="100"/>
    </row>
    <row r="476" spans="1:15" ht="90" x14ac:dyDescent="0.25">
      <c r="A476" s="104" t="s">
        <v>572</v>
      </c>
      <c r="B476" s="104" t="s">
        <v>573</v>
      </c>
      <c r="C476" s="104" t="s">
        <v>491</v>
      </c>
      <c r="D476" s="104" t="s">
        <v>492</v>
      </c>
      <c r="E476" s="104" t="s">
        <v>30</v>
      </c>
      <c r="F476" s="104" t="s">
        <v>46</v>
      </c>
      <c r="G476" s="104" t="s">
        <v>47</v>
      </c>
      <c r="H476" s="104" t="s">
        <v>488</v>
      </c>
      <c r="I476" s="105">
        <v>12.9682</v>
      </c>
      <c r="J476" s="105">
        <v>16.6951</v>
      </c>
      <c r="K476" s="98">
        <v>17.934000000000001</v>
      </c>
      <c r="L476" s="98">
        <v>34.86</v>
      </c>
      <c r="M476" s="99">
        <v>13</v>
      </c>
      <c r="N476" s="99">
        <v>16.7</v>
      </c>
      <c r="O476" s="100"/>
    </row>
    <row r="477" spans="1:15" ht="90" x14ac:dyDescent="0.25">
      <c r="A477" s="104" t="s">
        <v>572</v>
      </c>
      <c r="B477" s="104" t="s">
        <v>573</v>
      </c>
      <c r="C477" s="104" t="s">
        <v>491</v>
      </c>
      <c r="D477" s="104" t="s">
        <v>472</v>
      </c>
      <c r="E477" s="104" t="s">
        <v>30</v>
      </c>
      <c r="F477" s="104" t="s">
        <v>31</v>
      </c>
      <c r="G477" s="104" t="s">
        <v>32</v>
      </c>
      <c r="H477" s="104" t="s">
        <v>488</v>
      </c>
      <c r="I477" s="105">
        <v>14.9221</v>
      </c>
      <c r="J477" s="105">
        <v>20.804600000000001</v>
      </c>
      <c r="K477" s="98">
        <v>22.666</v>
      </c>
      <c r="L477" s="98">
        <v>37.408000000000001</v>
      </c>
      <c r="M477" s="99">
        <v>14.9</v>
      </c>
      <c r="N477" s="99">
        <v>20.8</v>
      </c>
      <c r="O477" s="100"/>
    </row>
    <row r="478" spans="1:15" ht="90" x14ac:dyDescent="0.25">
      <c r="A478" s="104" t="s">
        <v>572</v>
      </c>
      <c r="B478" s="104" t="s">
        <v>573</v>
      </c>
      <c r="C478" s="104" t="s">
        <v>491</v>
      </c>
      <c r="D478" s="104" t="s">
        <v>472</v>
      </c>
      <c r="E478" s="104" t="s">
        <v>30</v>
      </c>
      <c r="F478" s="104" t="s">
        <v>46</v>
      </c>
      <c r="G478" s="104" t="s">
        <v>47</v>
      </c>
      <c r="H478" s="104" t="s">
        <v>488</v>
      </c>
      <c r="I478" s="105">
        <v>14.268700000000001</v>
      </c>
      <c r="J478" s="105">
        <v>19.431999999999999</v>
      </c>
      <c r="K478" s="98">
        <v>21.251999999999999</v>
      </c>
      <c r="L478" s="98">
        <v>35.293999999999997</v>
      </c>
      <c r="M478" s="99">
        <v>14.3</v>
      </c>
      <c r="N478" s="99">
        <v>19.399999999999999</v>
      </c>
      <c r="O478" s="100"/>
    </row>
    <row r="479" spans="1:15" ht="90" x14ac:dyDescent="0.25">
      <c r="A479" s="104" t="s">
        <v>572</v>
      </c>
      <c r="B479" s="104" t="s">
        <v>573</v>
      </c>
      <c r="C479" s="104" t="s">
        <v>491</v>
      </c>
      <c r="D479" s="104" t="s">
        <v>472</v>
      </c>
      <c r="E479" s="104" t="s">
        <v>35</v>
      </c>
      <c r="F479" s="104" t="s">
        <v>36</v>
      </c>
      <c r="G479" s="104" t="s">
        <v>32</v>
      </c>
      <c r="H479" s="104" t="s">
        <v>488</v>
      </c>
      <c r="I479" s="105">
        <v>18.585599999999999</v>
      </c>
      <c r="J479" s="105">
        <v>18.585599999999999</v>
      </c>
      <c r="K479" s="98">
        <v>50.386000000000003</v>
      </c>
      <c r="L479" s="98">
        <v>50.386000000000003</v>
      </c>
      <c r="M479" s="99">
        <v>18.600000000000001</v>
      </c>
      <c r="N479" s="99">
        <v>18.600000000000001</v>
      </c>
      <c r="O479" s="100"/>
    </row>
    <row r="480" spans="1:15" ht="90" x14ac:dyDescent="0.25">
      <c r="A480" s="104" t="s">
        <v>572</v>
      </c>
      <c r="B480" s="104" t="s">
        <v>573</v>
      </c>
      <c r="C480" s="104" t="s">
        <v>491</v>
      </c>
      <c r="D480" s="104" t="s">
        <v>472</v>
      </c>
      <c r="E480" s="104" t="s">
        <v>35</v>
      </c>
      <c r="F480" s="104" t="s">
        <v>31</v>
      </c>
      <c r="G480" s="104" t="s">
        <v>32</v>
      </c>
      <c r="H480" s="104" t="s">
        <v>488</v>
      </c>
      <c r="I480" s="105">
        <v>16.990600000000001</v>
      </c>
      <c r="J480" s="105">
        <v>19.8156</v>
      </c>
      <c r="K480" s="98">
        <v>47.347999999999999</v>
      </c>
      <c r="L480" s="98">
        <v>59.555999999999997</v>
      </c>
      <c r="M480" s="99">
        <v>17</v>
      </c>
      <c r="N480" s="99">
        <v>19.8</v>
      </c>
      <c r="O480" s="100"/>
    </row>
    <row r="481" spans="1:15" ht="90" x14ac:dyDescent="0.25">
      <c r="A481" s="104" t="s">
        <v>572</v>
      </c>
      <c r="B481" s="104" t="s">
        <v>573</v>
      </c>
      <c r="C481" s="104" t="s">
        <v>494</v>
      </c>
      <c r="D481" s="104" t="s">
        <v>492</v>
      </c>
      <c r="E481" s="104" t="s">
        <v>30</v>
      </c>
      <c r="F481" s="104" t="s">
        <v>31</v>
      </c>
      <c r="G481" s="104" t="s">
        <v>32</v>
      </c>
      <c r="H481" s="104" t="s">
        <v>488</v>
      </c>
      <c r="I481" s="105">
        <v>11.0517</v>
      </c>
      <c r="J481" s="105">
        <v>12.0052</v>
      </c>
      <c r="K481" s="98">
        <v>33.39</v>
      </c>
      <c r="L481" s="98">
        <v>34.524000000000001</v>
      </c>
      <c r="M481" s="99">
        <v>11.1</v>
      </c>
      <c r="N481" s="99">
        <v>12</v>
      </c>
      <c r="O481" s="100"/>
    </row>
    <row r="482" spans="1:15" ht="90" x14ac:dyDescent="0.25">
      <c r="A482" s="104" t="s">
        <v>572</v>
      </c>
      <c r="B482" s="104" t="s">
        <v>573</v>
      </c>
      <c r="C482" s="104" t="s">
        <v>494</v>
      </c>
      <c r="D482" s="104" t="s">
        <v>492</v>
      </c>
      <c r="E482" s="104" t="s">
        <v>30</v>
      </c>
      <c r="F482" s="104" t="s">
        <v>46</v>
      </c>
      <c r="G482" s="104" t="s">
        <v>47</v>
      </c>
      <c r="H482" s="104" t="s">
        <v>488</v>
      </c>
      <c r="I482" s="105">
        <v>10.927</v>
      </c>
      <c r="J482" s="105">
        <v>11.593</v>
      </c>
      <c r="K482" s="98">
        <v>26.474</v>
      </c>
      <c r="L482" s="98">
        <v>32.409999999999997</v>
      </c>
      <c r="M482" s="99">
        <v>10.9</v>
      </c>
      <c r="N482" s="99">
        <v>11.6</v>
      </c>
      <c r="O482" s="100"/>
    </row>
    <row r="483" spans="1:15" ht="90" x14ac:dyDescent="0.25">
      <c r="A483" s="104" t="s">
        <v>572</v>
      </c>
      <c r="B483" s="104" t="s">
        <v>573</v>
      </c>
      <c r="C483" s="104" t="s">
        <v>471</v>
      </c>
      <c r="D483" s="104" t="s">
        <v>492</v>
      </c>
      <c r="E483" s="104" t="s">
        <v>30</v>
      </c>
      <c r="F483" s="104" t="s">
        <v>31</v>
      </c>
      <c r="G483" s="104" t="s">
        <v>32</v>
      </c>
      <c r="H483" s="104" t="s">
        <v>488</v>
      </c>
      <c r="I483" s="105">
        <v>11.842499999999999</v>
      </c>
      <c r="J483" s="105">
        <v>13.518800000000001</v>
      </c>
      <c r="K483" s="98">
        <v>26.936</v>
      </c>
      <c r="L483" s="98">
        <v>35.055999999999997</v>
      </c>
      <c r="M483" s="99">
        <v>11.8</v>
      </c>
      <c r="N483" s="99">
        <v>13.5</v>
      </c>
      <c r="O483" s="100"/>
    </row>
    <row r="484" spans="1:15" ht="90" x14ac:dyDescent="0.25">
      <c r="A484" s="104" t="s">
        <v>572</v>
      </c>
      <c r="B484" s="104" t="s">
        <v>573</v>
      </c>
      <c r="C484" s="104" t="s">
        <v>471</v>
      </c>
      <c r="D484" s="104" t="s">
        <v>492</v>
      </c>
      <c r="E484" s="104" t="s">
        <v>30</v>
      </c>
      <c r="F484" s="104" t="s">
        <v>46</v>
      </c>
      <c r="G484" s="104" t="s">
        <v>47</v>
      </c>
      <c r="H484" s="104" t="s">
        <v>488</v>
      </c>
      <c r="I484" s="105">
        <v>11.475</v>
      </c>
      <c r="J484" s="105">
        <v>13.064299999999999</v>
      </c>
      <c r="K484" s="98">
        <v>23.981999999999999</v>
      </c>
      <c r="L484" s="98">
        <v>32.942</v>
      </c>
      <c r="M484" s="99">
        <v>11.5</v>
      </c>
      <c r="N484" s="99">
        <v>13.1</v>
      </c>
      <c r="O484" s="100"/>
    </row>
    <row r="485" spans="1:15" ht="90" x14ac:dyDescent="0.25">
      <c r="A485" s="104" t="s">
        <v>572</v>
      </c>
      <c r="B485" s="104" t="s">
        <v>573</v>
      </c>
      <c r="C485" s="104" t="s">
        <v>471</v>
      </c>
      <c r="D485" s="104" t="s">
        <v>492</v>
      </c>
      <c r="E485" s="104" t="s">
        <v>35</v>
      </c>
      <c r="F485" s="104" t="s">
        <v>36</v>
      </c>
      <c r="G485" s="104" t="s">
        <v>32</v>
      </c>
      <c r="H485" s="104" t="s">
        <v>488</v>
      </c>
      <c r="I485" s="105">
        <v>12.2514</v>
      </c>
      <c r="J485" s="105">
        <v>12.2514</v>
      </c>
      <c r="K485" s="98">
        <v>52.317999999999998</v>
      </c>
      <c r="L485" s="98">
        <v>52.317999999999998</v>
      </c>
      <c r="M485" s="99">
        <v>12.3</v>
      </c>
      <c r="N485" s="99">
        <v>12.3</v>
      </c>
      <c r="O485" s="100"/>
    </row>
    <row r="486" spans="1:15" ht="90" x14ac:dyDescent="0.25">
      <c r="A486" s="104" t="s">
        <v>572</v>
      </c>
      <c r="B486" s="104" t="s">
        <v>573</v>
      </c>
      <c r="C486" s="104" t="s">
        <v>471</v>
      </c>
      <c r="D486" s="104" t="s">
        <v>492</v>
      </c>
      <c r="E486" s="104" t="s">
        <v>35</v>
      </c>
      <c r="F486" s="104" t="s">
        <v>31</v>
      </c>
      <c r="G486" s="104" t="s">
        <v>32</v>
      </c>
      <c r="H486" s="104" t="s">
        <v>488</v>
      </c>
      <c r="I486" s="105">
        <v>10.9754</v>
      </c>
      <c r="J486" s="105">
        <v>15.082000000000001</v>
      </c>
      <c r="K486" s="98">
        <v>44.968000000000004</v>
      </c>
      <c r="L486" s="98">
        <v>57.176000000000002</v>
      </c>
      <c r="M486" s="99">
        <v>11</v>
      </c>
      <c r="N486" s="99">
        <v>15.1</v>
      </c>
      <c r="O486" s="100"/>
    </row>
    <row r="487" spans="1:15" ht="90" x14ac:dyDescent="0.25">
      <c r="A487" s="104" t="s">
        <v>572</v>
      </c>
      <c r="B487" s="104" t="s">
        <v>573</v>
      </c>
      <c r="C487" s="104" t="s">
        <v>471</v>
      </c>
      <c r="D487" s="104" t="s">
        <v>492</v>
      </c>
      <c r="E487" s="104" t="s">
        <v>35</v>
      </c>
      <c r="F487" s="104" t="s">
        <v>46</v>
      </c>
      <c r="G487" s="104" t="s">
        <v>47</v>
      </c>
      <c r="H487" s="104" t="s">
        <v>488</v>
      </c>
      <c r="I487" s="105">
        <v>15.420199999999999</v>
      </c>
      <c r="J487" s="105">
        <v>15.626200000000001</v>
      </c>
      <c r="K487" s="98">
        <v>58.673999999999999</v>
      </c>
      <c r="L487" s="98">
        <v>58.673999999999999</v>
      </c>
      <c r="M487" s="99">
        <v>15.4</v>
      </c>
      <c r="N487" s="99">
        <v>15.6</v>
      </c>
      <c r="O487" s="100"/>
    </row>
    <row r="488" spans="1:15" ht="90" x14ac:dyDescent="0.25">
      <c r="A488" s="104" t="s">
        <v>572</v>
      </c>
      <c r="B488" s="104" t="s">
        <v>573</v>
      </c>
      <c r="C488" s="104" t="s">
        <v>471</v>
      </c>
      <c r="D488" s="104" t="s">
        <v>496</v>
      </c>
      <c r="E488" s="104" t="s">
        <v>30</v>
      </c>
      <c r="F488" s="104" t="s">
        <v>31</v>
      </c>
      <c r="G488" s="104" t="s">
        <v>32</v>
      </c>
      <c r="H488" s="104" t="s">
        <v>488</v>
      </c>
      <c r="I488" s="105">
        <v>10.702500000000001</v>
      </c>
      <c r="J488" s="105">
        <v>11.9618</v>
      </c>
      <c r="K488" s="98">
        <v>25.648</v>
      </c>
      <c r="L488" s="98">
        <v>34.93</v>
      </c>
      <c r="M488" s="99">
        <v>10.7</v>
      </c>
      <c r="N488" s="99">
        <v>12</v>
      </c>
      <c r="O488" s="100"/>
    </row>
    <row r="489" spans="1:15" ht="90" x14ac:dyDescent="0.25">
      <c r="A489" s="104" t="s">
        <v>572</v>
      </c>
      <c r="B489" s="104" t="s">
        <v>573</v>
      </c>
      <c r="C489" s="104" t="s">
        <v>471</v>
      </c>
      <c r="D489" s="104" t="s">
        <v>496</v>
      </c>
      <c r="E489" s="104" t="s">
        <v>30</v>
      </c>
      <c r="F489" s="104" t="s">
        <v>46</v>
      </c>
      <c r="G489" s="104" t="s">
        <v>47</v>
      </c>
      <c r="H489" s="104" t="s">
        <v>488</v>
      </c>
      <c r="I489" s="105">
        <v>9.7270000000000003</v>
      </c>
      <c r="J489" s="105">
        <v>11.9946</v>
      </c>
      <c r="K489" s="98">
        <v>23.87</v>
      </c>
      <c r="L489" s="98">
        <v>32.83</v>
      </c>
      <c r="M489" s="99">
        <v>9.6999999999999993</v>
      </c>
      <c r="N489" s="99">
        <v>12</v>
      </c>
      <c r="O489" s="100"/>
    </row>
    <row r="490" spans="1:15" ht="90" x14ac:dyDescent="0.25">
      <c r="A490" s="104" t="s">
        <v>572</v>
      </c>
      <c r="B490" s="104" t="s">
        <v>573</v>
      </c>
      <c r="C490" s="104" t="s">
        <v>471</v>
      </c>
      <c r="D490" s="104" t="s">
        <v>496</v>
      </c>
      <c r="E490" s="104" t="s">
        <v>35</v>
      </c>
      <c r="F490" s="104" t="s">
        <v>31</v>
      </c>
      <c r="G490" s="104" t="s">
        <v>32</v>
      </c>
      <c r="H490" s="104" t="s">
        <v>488</v>
      </c>
      <c r="I490" s="105">
        <v>12.11</v>
      </c>
      <c r="J490" s="105">
        <v>13.473000000000001</v>
      </c>
      <c r="K490" s="98">
        <v>44.828000000000003</v>
      </c>
      <c r="L490" s="98">
        <v>57.021999999999998</v>
      </c>
      <c r="M490" s="99">
        <v>12.1</v>
      </c>
      <c r="N490" s="99">
        <v>13.5</v>
      </c>
      <c r="O490" s="100"/>
    </row>
    <row r="491" spans="1:15" ht="90" x14ac:dyDescent="0.25">
      <c r="A491" s="104" t="s">
        <v>572</v>
      </c>
      <c r="B491" s="104" t="s">
        <v>573</v>
      </c>
      <c r="C491" s="104" t="s">
        <v>471</v>
      </c>
      <c r="D491" s="104" t="s">
        <v>496</v>
      </c>
      <c r="E491" s="104" t="s">
        <v>35</v>
      </c>
      <c r="F491" s="104" t="s">
        <v>46</v>
      </c>
      <c r="G491" s="104" t="s">
        <v>47</v>
      </c>
      <c r="H491" s="104" t="s">
        <v>488</v>
      </c>
      <c r="I491" s="105">
        <v>13.166600000000001</v>
      </c>
      <c r="J491" s="105">
        <v>13.3026</v>
      </c>
      <c r="K491" s="98">
        <v>58.533999999999999</v>
      </c>
      <c r="L491" s="98">
        <v>58.533999999999999</v>
      </c>
      <c r="M491" s="99">
        <v>13.2</v>
      </c>
      <c r="N491" s="99">
        <v>13.3</v>
      </c>
      <c r="O491" s="100"/>
    </row>
    <row r="492" spans="1:15" ht="90" x14ac:dyDescent="0.25">
      <c r="A492" s="104" t="s">
        <v>572</v>
      </c>
      <c r="B492" s="104" t="s">
        <v>573</v>
      </c>
      <c r="C492" s="104" t="s">
        <v>471</v>
      </c>
      <c r="D492" s="104" t="s">
        <v>472</v>
      </c>
      <c r="E492" s="104" t="s">
        <v>30</v>
      </c>
      <c r="F492" s="104" t="s">
        <v>46</v>
      </c>
      <c r="G492" s="104" t="s">
        <v>47</v>
      </c>
      <c r="H492" s="104" t="s">
        <v>488</v>
      </c>
      <c r="I492" s="105">
        <v>10.116</v>
      </c>
      <c r="J492" s="105">
        <v>10.116</v>
      </c>
      <c r="K492" s="98">
        <v>37.142000000000003</v>
      </c>
      <c r="L492" s="98">
        <v>37.142000000000003</v>
      </c>
      <c r="M492" s="99">
        <v>10.1</v>
      </c>
      <c r="N492" s="99">
        <v>10.1</v>
      </c>
      <c r="O492" s="100"/>
    </row>
    <row r="493" spans="1:15" ht="90" x14ac:dyDescent="0.25">
      <c r="A493" s="104" t="s">
        <v>574</v>
      </c>
      <c r="B493" s="104" t="s">
        <v>575</v>
      </c>
      <c r="C493" s="104" t="s">
        <v>491</v>
      </c>
      <c r="D493" s="104" t="s">
        <v>472</v>
      </c>
      <c r="E493" s="104" t="s">
        <v>30</v>
      </c>
      <c r="F493" s="104" t="s">
        <v>31</v>
      </c>
      <c r="G493" s="104" t="s">
        <v>32</v>
      </c>
      <c r="H493" s="104" t="s">
        <v>488</v>
      </c>
      <c r="I493" s="105">
        <v>16.1129</v>
      </c>
      <c r="J493" s="105">
        <v>16.238700000000001</v>
      </c>
      <c r="K493" s="98">
        <v>31.57</v>
      </c>
      <c r="L493" s="98">
        <v>35.616</v>
      </c>
      <c r="M493" s="99">
        <v>16.100000000000001</v>
      </c>
      <c r="N493" s="99">
        <v>16.2</v>
      </c>
      <c r="O493" s="100"/>
    </row>
    <row r="494" spans="1:15" ht="90" x14ac:dyDescent="0.25">
      <c r="A494" s="104" t="s">
        <v>574</v>
      </c>
      <c r="B494" s="104" t="s">
        <v>575</v>
      </c>
      <c r="C494" s="104" t="s">
        <v>491</v>
      </c>
      <c r="D494" s="104" t="s">
        <v>472</v>
      </c>
      <c r="E494" s="104" t="s">
        <v>30</v>
      </c>
      <c r="F494" s="104" t="s">
        <v>46</v>
      </c>
      <c r="G494" s="104" t="s">
        <v>47</v>
      </c>
      <c r="H494" s="104" t="s">
        <v>488</v>
      </c>
      <c r="I494" s="105">
        <v>14.862</v>
      </c>
      <c r="J494" s="105">
        <v>17.3703</v>
      </c>
      <c r="K494" s="98">
        <v>27.244</v>
      </c>
      <c r="L494" s="98">
        <v>35.293999999999997</v>
      </c>
      <c r="M494" s="99">
        <v>14.9</v>
      </c>
      <c r="N494" s="99">
        <v>17.399999999999999</v>
      </c>
      <c r="O494" s="100"/>
    </row>
    <row r="495" spans="1:15" ht="90" x14ac:dyDescent="0.25">
      <c r="A495" s="104" t="s">
        <v>574</v>
      </c>
      <c r="B495" s="104" t="s">
        <v>575</v>
      </c>
      <c r="C495" s="104" t="s">
        <v>494</v>
      </c>
      <c r="D495" s="104" t="s">
        <v>492</v>
      </c>
      <c r="E495" s="104" t="s">
        <v>30</v>
      </c>
      <c r="F495" s="104" t="s">
        <v>31</v>
      </c>
      <c r="G495" s="104" t="s">
        <v>32</v>
      </c>
      <c r="H495" s="104" t="s">
        <v>488</v>
      </c>
      <c r="I495" s="105">
        <v>9.2918000000000003</v>
      </c>
      <c r="J495" s="105">
        <v>9.4754000000000005</v>
      </c>
      <c r="K495" s="98">
        <v>26.012</v>
      </c>
      <c r="L495" s="98">
        <v>32.718000000000004</v>
      </c>
      <c r="M495" s="99">
        <v>9.3000000000000007</v>
      </c>
      <c r="N495" s="99">
        <v>9.5</v>
      </c>
      <c r="O495" s="100"/>
    </row>
    <row r="496" spans="1:15" ht="90" x14ac:dyDescent="0.25">
      <c r="A496" s="104" t="s">
        <v>574</v>
      </c>
      <c r="B496" s="104" t="s">
        <v>575</v>
      </c>
      <c r="C496" s="104" t="s">
        <v>494</v>
      </c>
      <c r="D496" s="104" t="s">
        <v>492</v>
      </c>
      <c r="E496" s="104" t="s">
        <v>30</v>
      </c>
      <c r="F496" s="104" t="s">
        <v>46</v>
      </c>
      <c r="G496" s="104" t="s">
        <v>47</v>
      </c>
      <c r="H496" s="104" t="s">
        <v>488</v>
      </c>
      <c r="I496" s="105">
        <v>8.1389999999999993</v>
      </c>
      <c r="J496" s="105">
        <v>11.917999999999999</v>
      </c>
      <c r="K496" s="98">
        <v>24.36</v>
      </c>
      <c r="L496" s="98">
        <v>32.409999999999997</v>
      </c>
      <c r="M496" s="99">
        <v>8.1</v>
      </c>
      <c r="N496" s="99">
        <v>11.9</v>
      </c>
      <c r="O496" s="100"/>
    </row>
    <row r="497" spans="1:15" ht="90" x14ac:dyDescent="0.25">
      <c r="A497" s="104" t="s">
        <v>576</v>
      </c>
      <c r="B497" s="104" t="s">
        <v>577</v>
      </c>
      <c r="C497" s="104" t="s">
        <v>491</v>
      </c>
      <c r="D497" s="104" t="s">
        <v>492</v>
      </c>
      <c r="E497" s="104" t="s">
        <v>30</v>
      </c>
      <c r="F497" s="104" t="s">
        <v>36</v>
      </c>
      <c r="G497" s="104" t="s">
        <v>42</v>
      </c>
      <c r="H497" s="104" t="s">
        <v>488</v>
      </c>
      <c r="I497" s="105">
        <v>14.4666</v>
      </c>
      <c r="J497" s="105">
        <v>18.126000000000001</v>
      </c>
      <c r="K497" s="98">
        <v>21.882000000000001</v>
      </c>
      <c r="L497" s="98">
        <v>41.972000000000001</v>
      </c>
      <c r="M497" s="99">
        <v>14.5</v>
      </c>
      <c r="N497" s="99">
        <v>18.100000000000001</v>
      </c>
      <c r="O497" s="100"/>
    </row>
    <row r="498" spans="1:15" ht="90" x14ac:dyDescent="0.25">
      <c r="A498" s="104" t="s">
        <v>576</v>
      </c>
      <c r="B498" s="104" t="s">
        <v>577</v>
      </c>
      <c r="C498" s="104" t="s">
        <v>491</v>
      </c>
      <c r="D498" s="104" t="s">
        <v>492</v>
      </c>
      <c r="E498" s="104" t="s">
        <v>30</v>
      </c>
      <c r="F498" s="104" t="s">
        <v>36</v>
      </c>
      <c r="G498" s="104" t="s">
        <v>37</v>
      </c>
      <c r="H498" s="104" t="s">
        <v>488</v>
      </c>
      <c r="I498" s="105">
        <v>16.690999999999999</v>
      </c>
      <c r="J498" s="105">
        <v>16.690999999999999</v>
      </c>
      <c r="K498" s="98">
        <v>34.061999999999998</v>
      </c>
      <c r="L498" s="98">
        <v>34.061999999999998</v>
      </c>
      <c r="M498" s="99">
        <v>16.7</v>
      </c>
      <c r="N498" s="99">
        <v>16.7</v>
      </c>
      <c r="O498" s="100"/>
    </row>
    <row r="499" spans="1:15" ht="90" x14ac:dyDescent="0.25">
      <c r="A499" s="104" t="s">
        <v>576</v>
      </c>
      <c r="B499" s="104" t="s">
        <v>577</v>
      </c>
      <c r="C499" s="104" t="s">
        <v>491</v>
      </c>
      <c r="D499" s="104" t="s">
        <v>492</v>
      </c>
      <c r="E499" s="104" t="s">
        <v>30</v>
      </c>
      <c r="F499" s="104" t="s">
        <v>36</v>
      </c>
      <c r="G499" s="104" t="s">
        <v>32</v>
      </c>
      <c r="H499" s="104" t="s">
        <v>488</v>
      </c>
      <c r="I499" s="105">
        <v>15.102600000000001</v>
      </c>
      <c r="J499" s="105">
        <v>16.332599999999999</v>
      </c>
      <c r="K499" s="98">
        <v>29.512</v>
      </c>
      <c r="L499" s="98">
        <v>33.362000000000002</v>
      </c>
      <c r="M499" s="99">
        <v>15.1</v>
      </c>
      <c r="N499" s="99">
        <v>16.3</v>
      </c>
      <c r="O499" s="100"/>
    </row>
    <row r="500" spans="1:15" ht="90" x14ac:dyDescent="0.25">
      <c r="A500" s="104" t="s">
        <v>576</v>
      </c>
      <c r="B500" s="104" t="s">
        <v>577</v>
      </c>
      <c r="C500" s="104" t="s">
        <v>491</v>
      </c>
      <c r="D500" s="104" t="s">
        <v>492</v>
      </c>
      <c r="E500" s="104" t="s">
        <v>30</v>
      </c>
      <c r="F500" s="104" t="s">
        <v>31</v>
      </c>
      <c r="G500" s="104" t="s">
        <v>32</v>
      </c>
      <c r="H500" s="104" t="s">
        <v>488</v>
      </c>
      <c r="I500" s="105">
        <v>13.286799999999999</v>
      </c>
      <c r="J500" s="105">
        <v>15.041399999999999</v>
      </c>
      <c r="K500" s="98">
        <v>24.99</v>
      </c>
      <c r="L500" s="98">
        <v>36.665999999999997</v>
      </c>
      <c r="M500" s="99">
        <v>13.3</v>
      </c>
      <c r="N500" s="99">
        <v>15</v>
      </c>
      <c r="O500" s="100"/>
    </row>
    <row r="501" spans="1:15" ht="90" x14ac:dyDescent="0.25">
      <c r="A501" s="104" t="s">
        <v>576</v>
      </c>
      <c r="B501" s="104" t="s">
        <v>577</v>
      </c>
      <c r="C501" s="104" t="s">
        <v>491</v>
      </c>
      <c r="D501" s="104" t="s">
        <v>492</v>
      </c>
      <c r="E501" s="104" t="s">
        <v>35</v>
      </c>
      <c r="F501" s="104" t="s">
        <v>36</v>
      </c>
      <c r="G501" s="104" t="s">
        <v>32</v>
      </c>
      <c r="H501" s="104" t="s">
        <v>488</v>
      </c>
      <c r="I501" s="105">
        <v>15.4816</v>
      </c>
      <c r="J501" s="105">
        <v>18.2987</v>
      </c>
      <c r="K501" s="98">
        <v>47.543999999999997</v>
      </c>
      <c r="L501" s="98">
        <v>76.593999999999994</v>
      </c>
      <c r="M501" s="99">
        <v>15.5</v>
      </c>
      <c r="N501" s="99">
        <v>18.3</v>
      </c>
      <c r="O501" s="100"/>
    </row>
    <row r="502" spans="1:15" ht="90" x14ac:dyDescent="0.25">
      <c r="A502" s="104" t="s">
        <v>576</v>
      </c>
      <c r="B502" s="104" t="s">
        <v>577</v>
      </c>
      <c r="C502" s="104" t="s">
        <v>491</v>
      </c>
      <c r="D502" s="104" t="s">
        <v>492</v>
      </c>
      <c r="E502" s="104" t="s">
        <v>35</v>
      </c>
      <c r="F502" s="104" t="s">
        <v>31</v>
      </c>
      <c r="G502" s="104" t="s">
        <v>42</v>
      </c>
      <c r="H502" s="104" t="s">
        <v>488</v>
      </c>
      <c r="I502" s="105">
        <v>16.5244</v>
      </c>
      <c r="J502" s="105">
        <v>16.734200000000001</v>
      </c>
      <c r="K502" s="98">
        <v>49.77</v>
      </c>
      <c r="L502" s="98">
        <v>81.591999999999999</v>
      </c>
      <c r="M502" s="99">
        <v>16.5</v>
      </c>
      <c r="N502" s="99">
        <v>16.7</v>
      </c>
      <c r="O502" s="100"/>
    </row>
    <row r="503" spans="1:15" ht="90" x14ac:dyDescent="0.25">
      <c r="A503" s="104" t="s">
        <v>576</v>
      </c>
      <c r="B503" s="104" t="s">
        <v>577</v>
      </c>
      <c r="C503" s="104" t="s">
        <v>491</v>
      </c>
      <c r="D503" s="104" t="s">
        <v>472</v>
      </c>
      <c r="E503" s="104" t="s">
        <v>30</v>
      </c>
      <c r="F503" s="104" t="s">
        <v>36</v>
      </c>
      <c r="G503" s="104" t="s">
        <v>42</v>
      </c>
      <c r="H503" s="104" t="s">
        <v>488</v>
      </c>
      <c r="I503" s="105">
        <v>15.2567</v>
      </c>
      <c r="J503" s="105">
        <v>21.776199999999999</v>
      </c>
      <c r="K503" s="98">
        <v>27.398</v>
      </c>
      <c r="L503" s="98">
        <v>72.281999999999996</v>
      </c>
      <c r="M503" s="99">
        <v>15.3</v>
      </c>
      <c r="N503" s="99">
        <v>21.8</v>
      </c>
      <c r="O503" s="100"/>
    </row>
    <row r="504" spans="1:15" ht="90" x14ac:dyDescent="0.25">
      <c r="A504" s="104" t="s">
        <v>576</v>
      </c>
      <c r="B504" s="104" t="s">
        <v>577</v>
      </c>
      <c r="C504" s="104" t="s">
        <v>491</v>
      </c>
      <c r="D504" s="104" t="s">
        <v>472</v>
      </c>
      <c r="E504" s="104" t="s">
        <v>30</v>
      </c>
      <c r="F504" s="104" t="s">
        <v>36</v>
      </c>
      <c r="G504" s="104" t="s">
        <v>37</v>
      </c>
      <c r="H504" s="104" t="s">
        <v>488</v>
      </c>
      <c r="I504" s="105">
        <v>17.392399999999999</v>
      </c>
      <c r="J504" s="105">
        <v>19.069800000000001</v>
      </c>
      <c r="K504" s="98">
        <v>68.207999999999998</v>
      </c>
      <c r="L504" s="98">
        <v>84.378</v>
      </c>
      <c r="M504" s="99">
        <v>17.399999999999999</v>
      </c>
      <c r="N504" s="99">
        <v>19.100000000000001</v>
      </c>
      <c r="O504" s="100"/>
    </row>
    <row r="505" spans="1:15" ht="90" x14ac:dyDescent="0.25">
      <c r="A505" s="104" t="s">
        <v>576</v>
      </c>
      <c r="B505" s="104" t="s">
        <v>577</v>
      </c>
      <c r="C505" s="104" t="s">
        <v>491</v>
      </c>
      <c r="D505" s="104" t="s">
        <v>472</v>
      </c>
      <c r="E505" s="104" t="s">
        <v>30</v>
      </c>
      <c r="F505" s="104" t="s">
        <v>36</v>
      </c>
      <c r="G505" s="104" t="s">
        <v>32</v>
      </c>
      <c r="H505" s="104" t="s">
        <v>488</v>
      </c>
      <c r="I505" s="105">
        <v>15.1365</v>
      </c>
      <c r="J505" s="105">
        <v>19.851199999999999</v>
      </c>
      <c r="K505" s="98">
        <v>25.2</v>
      </c>
      <c r="L505" s="98">
        <v>32.326000000000001</v>
      </c>
      <c r="M505" s="99">
        <v>15.1</v>
      </c>
      <c r="N505" s="99">
        <v>19.899999999999999</v>
      </c>
      <c r="O505" s="100"/>
    </row>
    <row r="506" spans="1:15" ht="90" x14ac:dyDescent="0.25">
      <c r="A506" s="104" t="s">
        <v>576</v>
      </c>
      <c r="B506" s="104" t="s">
        <v>577</v>
      </c>
      <c r="C506" s="104" t="s">
        <v>491</v>
      </c>
      <c r="D506" s="104" t="s">
        <v>472</v>
      </c>
      <c r="E506" s="104" t="s">
        <v>30</v>
      </c>
      <c r="F506" s="104" t="s">
        <v>31</v>
      </c>
      <c r="G506" s="104" t="s">
        <v>32</v>
      </c>
      <c r="H506" s="104" t="s">
        <v>488</v>
      </c>
      <c r="I506" s="105">
        <v>15.0345</v>
      </c>
      <c r="J506" s="105">
        <v>20.556000000000001</v>
      </c>
      <c r="K506" s="98">
        <v>27.706</v>
      </c>
      <c r="L506" s="98">
        <v>34.944000000000003</v>
      </c>
      <c r="M506" s="99">
        <v>15</v>
      </c>
      <c r="N506" s="99">
        <v>20.6</v>
      </c>
      <c r="O506" s="100"/>
    </row>
    <row r="507" spans="1:15" ht="90" x14ac:dyDescent="0.25">
      <c r="A507" s="104" t="s">
        <v>576</v>
      </c>
      <c r="B507" s="104" t="s">
        <v>577</v>
      </c>
      <c r="C507" s="104" t="s">
        <v>491</v>
      </c>
      <c r="D507" s="104" t="s">
        <v>472</v>
      </c>
      <c r="E507" s="104" t="s">
        <v>35</v>
      </c>
      <c r="F507" s="104" t="s">
        <v>36</v>
      </c>
      <c r="G507" s="104" t="s">
        <v>32</v>
      </c>
      <c r="H507" s="104" t="s">
        <v>488</v>
      </c>
      <c r="I507" s="105">
        <v>17.674600000000002</v>
      </c>
      <c r="J507" s="105">
        <v>22.2257</v>
      </c>
      <c r="K507" s="98">
        <v>45.444000000000003</v>
      </c>
      <c r="L507" s="98">
        <v>79.477999999999994</v>
      </c>
      <c r="M507" s="99">
        <v>17.7</v>
      </c>
      <c r="N507" s="99">
        <v>22.2</v>
      </c>
      <c r="O507" s="100"/>
    </row>
    <row r="508" spans="1:15" ht="90" x14ac:dyDescent="0.25">
      <c r="A508" s="104" t="s">
        <v>576</v>
      </c>
      <c r="B508" s="104" t="s">
        <v>577</v>
      </c>
      <c r="C508" s="104" t="s">
        <v>491</v>
      </c>
      <c r="D508" s="104" t="s">
        <v>472</v>
      </c>
      <c r="E508" s="104" t="s">
        <v>35</v>
      </c>
      <c r="F508" s="104" t="s">
        <v>31</v>
      </c>
      <c r="G508" s="104" t="s">
        <v>42</v>
      </c>
      <c r="H508" s="104" t="s">
        <v>488</v>
      </c>
      <c r="I508" s="105">
        <v>18.831</v>
      </c>
      <c r="J508" s="105">
        <v>21.9101</v>
      </c>
      <c r="K508" s="98">
        <v>42.35</v>
      </c>
      <c r="L508" s="98">
        <v>84.504000000000005</v>
      </c>
      <c r="M508" s="99">
        <v>18.8</v>
      </c>
      <c r="N508" s="99">
        <v>21.9</v>
      </c>
      <c r="O508" s="100"/>
    </row>
    <row r="509" spans="1:15" ht="90" x14ac:dyDescent="0.25">
      <c r="A509" s="104" t="s">
        <v>576</v>
      </c>
      <c r="B509" s="104" t="s">
        <v>577</v>
      </c>
      <c r="C509" s="104" t="s">
        <v>471</v>
      </c>
      <c r="D509" s="104" t="s">
        <v>492</v>
      </c>
      <c r="E509" s="104" t="s">
        <v>30</v>
      </c>
      <c r="F509" s="104" t="s">
        <v>36</v>
      </c>
      <c r="G509" s="104" t="s">
        <v>42</v>
      </c>
      <c r="H509" s="104" t="s">
        <v>488</v>
      </c>
      <c r="I509" s="105">
        <v>11.164999999999999</v>
      </c>
      <c r="J509" s="105">
        <v>21.7073</v>
      </c>
      <c r="K509" s="98">
        <v>28.952000000000002</v>
      </c>
      <c r="L509" s="98">
        <v>86.352000000000004</v>
      </c>
      <c r="M509" s="99">
        <v>11.2</v>
      </c>
      <c r="N509" s="99">
        <v>21.7</v>
      </c>
      <c r="O509" s="100"/>
    </row>
    <row r="510" spans="1:15" ht="90" x14ac:dyDescent="0.25">
      <c r="A510" s="104" t="s">
        <v>576</v>
      </c>
      <c r="B510" s="104" t="s">
        <v>577</v>
      </c>
      <c r="C510" s="104" t="s">
        <v>471</v>
      </c>
      <c r="D510" s="104" t="s">
        <v>492</v>
      </c>
      <c r="E510" s="104" t="s">
        <v>30</v>
      </c>
      <c r="F510" s="104" t="s">
        <v>36</v>
      </c>
      <c r="G510" s="104" t="s">
        <v>37</v>
      </c>
      <c r="H510" s="104" t="s">
        <v>488</v>
      </c>
      <c r="I510" s="105">
        <v>12.904500000000001</v>
      </c>
      <c r="J510" s="105">
        <v>18.148499999999999</v>
      </c>
      <c r="K510" s="98">
        <v>32.228000000000002</v>
      </c>
      <c r="L510" s="98">
        <v>75.516000000000005</v>
      </c>
      <c r="M510" s="99">
        <v>12.9</v>
      </c>
      <c r="N510" s="99">
        <v>18.100000000000001</v>
      </c>
      <c r="O510" s="100"/>
    </row>
    <row r="511" spans="1:15" ht="90" x14ac:dyDescent="0.25">
      <c r="A511" s="104" t="s">
        <v>576</v>
      </c>
      <c r="B511" s="104" t="s">
        <v>577</v>
      </c>
      <c r="C511" s="104" t="s">
        <v>471</v>
      </c>
      <c r="D511" s="104" t="s">
        <v>492</v>
      </c>
      <c r="E511" s="104" t="s">
        <v>30</v>
      </c>
      <c r="F511" s="104" t="s">
        <v>36</v>
      </c>
      <c r="G511" s="104" t="s">
        <v>32</v>
      </c>
      <c r="H511" s="104" t="s">
        <v>488</v>
      </c>
      <c r="I511" s="105">
        <v>11.3164</v>
      </c>
      <c r="J511" s="105">
        <v>12.5464</v>
      </c>
      <c r="K511" s="98">
        <v>27.692</v>
      </c>
      <c r="L511" s="98">
        <v>31.527999999999999</v>
      </c>
      <c r="M511" s="99">
        <v>11.3</v>
      </c>
      <c r="N511" s="99">
        <v>12.5</v>
      </c>
      <c r="O511" s="100"/>
    </row>
    <row r="512" spans="1:15" ht="90" x14ac:dyDescent="0.25">
      <c r="A512" s="104" t="s">
        <v>576</v>
      </c>
      <c r="B512" s="104" t="s">
        <v>577</v>
      </c>
      <c r="C512" s="104" t="s">
        <v>471</v>
      </c>
      <c r="D512" s="104" t="s">
        <v>492</v>
      </c>
      <c r="E512" s="104" t="s">
        <v>30</v>
      </c>
      <c r="F512" s="104" t="s">
        <v>31</v>
      </c>
      <c r="G512" s="104" t="s">
        <v>32</v>
      </c>
      <c r="H512" s="104" t="s">
        <v>488</v>
      </c>
      <c r="I512" s="105">
        <v>9.4893999999999998</v>
      </c>
      <c r="J512" s="105">
        <v>11.2536</v>
      </c>
      <c r="K512" s="98">
        <v>25.704000000000001</v>
      </c>
      <c r="L512" s="98">
        <v>34.762</v>
      </c>
      <c r="M512" s="99">
        <v>9.5</v>
      </c>
      <c r="N512" s="99">
        <v>11.3</v>
      </c>
      <c r="O512" s="100"/>
    </row>
    <row r="513" spans="1:15" ht="90" x14ac:dyDescent="0.25">
      <c r="A513" s="104" t="s">
        <v>576</v>
      </c>
      <c r="B513" s="104" t="s">
        <v>577</v>
      </c>
      <c r="C513" s="104" t="s">
        <v>471</v>
      </c>
      <c r="D513" s="104" t="s">
        <v>492</v>
      </c>
      <c r="E513" s="104" t="s">
        <v>35</v>
      </c>
      <c r="F513" s="104" t="s">
        <v>36</v>
      </c>
      <c r="G513" s="104" t="s">
        <v>42</v>
      </c>
      <c r="H513" s="104" t="s">
        <v>488</v>
      </c>
      <c r="I513" s="105">
        <v>14.417</v>
      </c>
      <c r="J513" s="105">
        <v>14.417</v>
      </c>
      <c r="K513" s="98">
        <v>47.698</v>
      </c>
      <c r="L513" s="98">
        <v>47.698</v>
      </c>
      <c r="M513" s="99">
        <v>14</v>
      </c>
      <c r="N513" s="99">
        <v>14</v>
      </c>
      <c r="O513" s="100"/>
    </row>
    <row r="514" spans="1:15" ht="90" x14ac:dyDescent="0.25">
      <c r="A514" s="104" t="s">
        <v>576</v>
      </c>
      <c r="B514" s="104" t="s">
        <v>577</v>
      </c>
      <c r="C514" s="104" t="s">
        <v>471</v>
      </c>
      <c r="D514" s="104" t="s">
        <v>492</v>
      </c>
      <c r="E514" s="104" t="s">
        <v>35</v>
      </c>
      <c r="F514" s="104" t="s">
        <v>36</v>
      </c>
      <c r="G514" s="104" t="s">
        <v>32</v>
      </c>
      <c r="H514" s="104" t="s">
        <v>488</v>
      </c>
      <c r="I514" s="105">
        <v>11.702400000000001</v>
      </c>
      <c r="J514" s="105">
        <v>17.637</v>
      </c>
      <c r="K514" s="98">
        <v>52.317999999999998</v>
      </c>
      <c r="L514" s="98">
        <v>74.774000000000001</v>
      </c>
      <c r="M514" s="99">
        <v>11.7</v>
      </c>
      <c r="N514" s="99">
        <v>16.899999999999999</v>
      </c>
      <c r="O514" s="100"/>
    </row>
    <row r="515" spans="1:15" ht="90" x14ac:dyDescent="0.25">
      <c r="A515" s="104" t="s">
        <v>576</v>
      </c>
      <c r="B515" s="104" t="s">
        <v>577</v>
      </c>
      <c r="C515" s="104" t="s">
        <v>471</v>
      </c>
      <c r="D515" s="104" t="s">
        <v>492</v>
      </c>
      <c r="E515" s="104" t="s">
        <v>35</v>
      </c>
      <c r="F515" s="104" t="s">
        <v>31</v>
      </c>
      <c r="G515" s="104" t="s">
        <v>42</v>
      </c>
      <c r="H515" s="104" t="s">
        <v>488</v>
      </c>
      <c r="I515" s="105">
        <v>12.759600000000001</v>
      </c>
      <c r="J515" s="105">
        <v>12.9514</v>
      </c>
      <c r="K515" s="98">
        <v>47.936</v>
      </c>
      <c r="L515" s="98">
        <v>80.751999999999995</v>
      </c>
      <c r="M515" s="99">
        <v>12.8</v>
      </c>
      <c r="N515" s="99">
        <v>13</v>
      </c>
      <c r="O515" s="100"/>
    </row>
    <row r="516" spans="1:15" ht="90" x14ac:dyDescent="0.25">
      <c r="A516" s="104" t="s">
        <v>576</v>
      </c>
      <c r="B516" s="104" t="s">
        <v>577</v>
      </c>
      <c r="C516" s="104" t="s">
        <v>471</v>
      </c>
      <c r="D516" s="104" t="s">
        <v>496</v>
      </c>
      <c r="E516" s="104" t="s">
        <v>30</v>
      </c>
      <c r="F516" s="104" t="s">
        <v>36</v>
      </c>
      <c r="G516" s="104" t="s">
        <v>42</v>
      </c>
      <c r="H516" s="104" t="s">
        <v>488</v>
      </c>
      <c r="I516" s="105">
        <v>10.1526</v>
      </c>
      <c r="J516" s="105">
        <v>17.6937</v>
      </c>
      <c r="K516" s="98">
        <v>26.53</v>
      </c>
      <c r="L516" s="98">
        <v>66.275999999999996</v>
      </c>
      <c r="M516" s="99">
        <v>10.199999999999999</v>
      </c>
      <c r="N516" s="99">
        <v>17.7</v>
      </c>
      <c r="O516" s="100"/>
    </row>
    <row r="517" spans="1:15" ht="90" x14ac:dyDescent="0.25">
      <c r="A517" s="104" t="s">
        <v>576</v>
      </c>
      <c r="B517" s="104" t="s">
        <v>577</v>
      </c>
      <c r="C517" s="104" t="s">
        <v>471</v>
      </c>
      <c r="D517" s="104" t="s">
        <v>496</v>
      </c>
      <c r="E517" s="104" t="s">
        <v>30</v>
      </c>
      <c r="F517" s="104" t="s">
        <v>36</v>
      </c>
      <c r="G517" s="104" t="s">
        <v>37</v>
      </c>
      <c r="H517" s="104" t="s">
        <v>488</v>
      </c>
      <c r="I517" s="105">
        <v>12.112500000000001</v>
      </c>
      <c r="J517" s="105">
        <v>15.0435</v>
      </c>
      <c r="K517" s="98">
        <v>30.94</v>
      </c>
      <c r="L517" s="98">
        <v>65.534000000000006</v>
      </c>
      <c r="M517" s="99">
        <v>12.1</v>
      </c>
      <c r="N517" s="99">
        <v>15</v>
      </c>
      <c r="O517" s="100"/>
    </row>
    <row r="518" spans="1:15" ht="90" x14ac:dyDescent="0.25">
      <c r="A518" s="104" t="s">
        <v>576</v>
      </c>
      <c r="B518" s="104" t="s">
        <v>577</v>
      </c>
      <c r="C518" s="104" t="s">
        <v>471</v>
      </c>
      <c r="D518" s="104" t="s">
        <v>496</v>
      </c>
      <c r="E518" s="104" t="s">
        <v>30</v>
      </c>
      <c r="F518" s="104" t="s">
        <v>36</v>
      </c>
      <c r="G518" s="104" t="s">
        <v>32</v>
      </c>
      <c r="H518" s="104" t="s">
        <v>488</v>
      </c>
      <c r="I518" s="105">
        <v>10.5204</v>
      </c>
      <c r="J518" s="105">
        <v>11.750400000000001</v>
      </c>
      <c r="K518" s="98">
        <v>26.404</v>
      </c>
      <c r="L518" s="98">
        <v>30.24</v>
      </c>
      <c r="M518" s="99">
        <v>10.5</v>
      </c>
      <c r="N518" s="99">
        <v>11.8</v>
      </c>
      <c r="O518" s="100"/>
    </row>
    <row r="519" spans="1:15" ht="90" x14ac:dyDescent="0.25">
      <c r="A519" s="104" t="s">
        <v>576</v>
      </c>
      <c r="B519" s="104" t="s">
        <v>577</v>
      </c>
      <c r="C519" s="104" t="s">
        <v>471</v>
      </c>
      <c r="D519" s="104" t="s">
        <v>496</v>
      </c>
      <c r="E519" s="104" t="s">
        <v>30</v>
      </c>
      <c r="F519" s="104" t="s">
        <v>31</v>
      </c>
      <c r="G519" s="104" t="s">
        <v>32</v>
      </c>
      <c r="H519" s="104" t="s">
        <v>488</v>
      </c>
      <c r="I519" s="105">
        <v>8.8374000000000006</v>
      </c>
      <c r="J519" s="105">
        <v>10.4788</v>
      </c>
      <c r="K519" s="98">
        <v>21.867999999999999</v>
      </c>
      <c r="L519" s="98">
        <v>34.636000000000003</v>
      </c>
      <c r="M519" s="99">
        <v>8.8000000000000007</v>
      </c>
      <c r="N519" s="99">
        <v>10.5</v>
      </c>
      <c r="O519" s="100"/>
    </row>
    <row r="520" spans="1:15" ht="90" x14ac:dyDescent="0.25">
      <c r="A520" s="104" t="s">
        <v>576</v>
      </c>
      <c r="B520" s="104" t="s">
        <v>577</v>
      </c>
      <c r="C520" s="104" t="s">
        <v>471</v>
      </c>
      <c r="D520" s="104" t="s">
        <v>496</v>
      </c>
      <c r="E520" s="104" t="s">
        <v>35</v>
      </c>
      <c r="F520" s="104" t="s">
        <v>36</v>
      </c>
      <c r="G520" s="104" t="s">
        <v>42</v>
      </c>
      <c r="H520" s="104" t="s">
        <v>488</v>
      </c>
      <c r="I520" s="105">
        <v>12.891</v>
      </c>
      <c r="J520" s="105">
        <v>12.891</v>
      </c>
      <c r="K520" s="98">
        <v>46.648000000000003</v>
      </c>
      <c r="L520" s="98">
        <v>46.648000000000003</v>
      </c>
      <c r="M520" s="99">
        <v>12.6</v>
      </c>
      <c r="N520" s="99">
        <v>12.6</v>
      </c>
      <c r="O520" s="100"/>
    </row>
    <row r="521" spans="1:15" ht="90" x14ac:dyDescent="0.25">
      <c r="A521" s="104" t="s">
        <v>576</v>
      </c>
      <c r="B521" s="104" t="s">
        <v>577</v>
      </c>
      <c r="C521" s="104" t="s">
        <v>471</v>
      </c>
      <c r="D521" s="104" t="s">
        <v>496</v>
      </c>
      <c r="E521" s="104" t="s">
        <v>35</v>
      </c>
      <c r="F521" s="104" t="s">
        <v>36</v>
      </c>
      <c r="G521" s="104" t="s">
        <v>32</v>
      </c>
      <c r="H521" s="104" t="s">
        <v>488</v>
      </c>
      <c r="I521" s="105">
        <v>10.8192</v>
      </c>
      <c r="J521" s="105">
        <v>14.749000000000001</v>
      </c>
      <c r="K521" s="98">
        <v>44.408000000000001</v>
      </c>
      <c r="L521" s="98">
        <v>73.444000000000003</v>
      </c>
      <c r="M521" s="99">
        <v>10.8</v>
      </c>
      <c r="N521" s="99">
        <v>14.3</v>
      </c>
      <c r="O521" s="100"/>
    </row>
    <row r="522" spans="1:15" ht="90" x14ac:dyDescent="0.25">
      <c r="A522" s="104" t="s">
        <v>576</v>
      </c>
      <c r="B522" s="104" t="s">
        <v>577</v>
      </c>
      <c r="C522" s="104" t="s">
        <v>471</v>
      </c>
      <c r="D522" s="104" t="s">
        <v>496</v>
      </c>
      <c r="E522" s="104" t="s">
        <v>35</v>
      </c>
      <c r="F522" s="104" t="s">
        <v>31</v>
      </c>
      <c r="G522" s="104" t="s">
        <v>42</v>
      </c>
      <c r="H522" s="104" t="s">
        <v>488</v>
      </c>
      <c r="I522" s="105">
        <v>11.6858</v>
      </c>
      <c r="J522" s="105">
        <v>12.1159</v>
      </c>
      <c r="K522" s="98">
        <v>46.634</v>
      </c>
      <c r="L522" s="98">
        <v>78.427999999999997</v>
      </c>
      <c r="M522" s="99">
        <v>11.7</v>
      </c>
      <c r="N522" s="99">
        <v>12.1</v>
      </c>
      <c r="O522" s="100"/>
    </row>
    <row r="523" spans="1:15" ht="90" x14ac:dyDescent="0.25">
      <c r="A523" s="104" t="s">
        <v>578</v>
      </c>
      <c r="B523" s="104" t="s">
        <v>579</v>
      </c>
      <c r="C523" s="104" t="s">
        <v>508</v>
      </c>
      <c r="D523" s="104" t="s">
        <v>472</v>
      </c>
      <c r="E523" s="104" t="s">
        <v>30</v>
      </c>
      <c r="F523" s="104" t="s">
        <v>36</v>
      </c>
      <c r="G523" s="104" t="s">
        <v>42</v>
      </c>
      <c r="H523" s="104" t="s">
        <v>488</v>
      </c>
      <c r="I523" s="105">
        <v>21.814499999999999</v>
      </c>
      <c r="J523" s="105">
        <v>22.859200000000001</v>
      </c>
      <c r="K523" s="98">
        <v>35.238</v>
      </c>
      <c r="L523" s="98">
        <v>40.67</v>
      </c>
      <c r="M523" s="99">
        <v>21.8</v>
      </c>
      <c r="N523" s="99">
        <v>22.9</v>
      </c>
      <c r="O523" s="100"/>
    </row>
    <row r="524" spans="1:15" ht="90" x14ac:dyDescent="0.25">
      <c r="A524" s="104" t="s">
        <v>578</v>
      </c>
      <c r="B524" s="104" t="s">
        <v>579</v>
      </c>
      <c r="C524" s="104" t="s">
        <v>508</v>
      </c>
      <c r="D524" s="104" t="s">
        <v>472</v>
      </c>
      <c r="E524" s="104" t="s">
        <v>30</v>
      </c>
      <c r="F524" s="104" t="s">
        <v>31</v>
      </c>
      <c r="G524" s="104" t="s">
        <v>42</v>
      </c>
      <c r="H524" s="104" t="s">
        <v>488</v>
      </c>
      <c r="I524" s="105">
        <v>24.1753</v>
      </c>
      <c r="J524" s="105">
        <v>24.1753</v>
      </c>
      <c r="K524" s="98">
        <v>40.25</v>
      </c>
      <c r="L524" s="98">
        <v>40.25</v>
      </c>
      <c r="M524" s="99">
        <v>24.2</v>
      </c>
      <c r="N524" s="99">
        <v>24.2</v>
      </c>
      <c r="O524" s="100"/>
    </row>
    <row r="525" spans="1:15" ht="90" x14ac:dyDescent="0.25">
      <c r="A525" s="104" t="s">
        <v>578</v>
      </c>
      <c r="B525" s="104" t="s">
        <v>579</v>
      </c>
      <c r="C525" s="104" t="s">
        <v>508</v>
      </c>
      <c r="D525" s="104" t="s">
        <v>472</v>
      </c>
      <c r="E525" s="104" t="s">
        <v>35</v>
      </c>
      <c r="F525" s="104" t="s">
        <v>31</v>
      </c>
      <c r="G525" s="104" t="s">
        <v>42</v>
      </c>
      <c r="H525" s="104" t="s">
        <v>488</v>
      </c>
      <c r="I525" s="105">
        <v>27.244599999999998</v>
      </c>
      <c r="J525" s="105">
        <v>27.244599999999998</v>
      </c>
      <c r="K525" s="98">
        <v>56.811999999999998</v>
      </c>
      <c r="L525" s="98">
        <v>56.811999999999998</v>
      </c>
      <c r="M525" s="99">
        <v>27.2</v>
      </c>
      <c r="N525" s="99">
        <v>27.2</v>
      </c>
      <c r="O525" s="100"/>
    </row>
    <row r="526" spans="1:15" ht="90" x14ac:dyDescent="0.25">
      <c r="A526" s="104" t="s">
        <v>578</v>
      </c>
      <c r="B526" s="104" t="s">
        <v>579</v>
      </c>
      <c r="C526" s="104" t="s">
        <v>491</v>
      </c>
      <c r="D526" s="104" t="s">
        <v>472</v>
      </c>
      <c r="E526" s="104" t="s">
        <v>30</v>
      </c>
      <c r="F526" s="104" t="s">
        <v>36</v>
      </c>
      <c r="G526" s="104" t="s">
        <v>42</v>
      </c>
      <c r="H526" s="104" t="s">
        <v>488</v>
      </c>
      <c r="I526" s="105">
        <v>15.367100000000001</v>
      </c>
      <c r="J526" s="105">
        <v>16.3963</v>
      </c>
      <c r="K526" s="98">
        <v>31.052</v>
      </c>
      <c r="L526" s="98">
        <v>36.47</v>
      </c>
      <c r="M526" s="99">
        <v>15.4</v>
      </c>
      <c r="N526" s="99">
        <v>16.399999999999999</v>
      </c>
      <c r="O526" s="100"/>
    </row>
    <row r="527" spans="1:15" ht="90" x14ac:dyDescent="0.25">
      <c r="A527" s="104" t="s">
        <v>578</v>
      </c>
      <c r="B527" s="104" t="s">
        <v>579</v>
      </c>
      <c r="C527" s="104" t="s">
        <v>491</v>
      </c>
      <c r="D527" s="104" t="s">
        <v>472</v>
      </c>
      <c r="E527" s="104" t="s">
        <v>30</v>
      </c>
      <c r="F527" s="104" t="s">
        <v>31</v>
      </c>
      <c r="G527" s="104" t="s">
        <v>42</v>
      </c>
      <c r="H527" s="104" t="s">
        <v>488</v>
      </c>
      <c r="I527" s="105">
        <v>17.234400000000001</v>
      </c>
      <c r="J527" s="105">
        <v>17.234400000000001</v>
      </c>
      <c r="K527" s="98">
        <v>43.05</v>
      </c>
      <c r="L527" s="98">
        <v>43.05</v>
      </c>
      <c r="M527" s="99">
        <v>17.2</v>
      </c>
      <c r="N527" s="99">
        <v>17.2</v>
      </c>
      <c r="O527" s="100"/>
    </row>
    <row r="528" spans="1:15" ht="90" x14ac:dyDescent="0.25">
      <c r="A528" s="104" t="s">
        <v>578</v>
      </c>
      <c r="B528" s="104" t="s">
        <v>579</v>
      </c>
      <c r="C528" s="104" t="s">
        <v>491</v>
      </c>
      <c r="D528" s="104" t="s">
        <v>472</v>
      </c>
      <c r="E528" s="104" t="s">
        <v>35</v>
      </c>
      <c r="F528" s="104" t="s">
        <v>31</v>
      </c>
      <c r="G528" s="104" t="s">
        <v>42</v>
      </c>
      <c r="H528" s="104" t="s">
        <v>488</v>
      </c>
      <c r="I528" s="105">
        <v>20.2514</v>
      </c>
      <c r="J528" s="105">
        <v>20.2514</v>
      </c>
      <c r="K528" s="98">
        <v>52.597999999999999</v>
      </c>
      <c r="L528" s="98">
        <v>52.597999999999999</v>
      </c>
      <c r="M528" s="99">
        <v>20.3</v>
      </c>
      <c r="N528" s="99">
        <v>20.3</v>
      </c>
      <c r="O528" s="100"/>
    </row>
    <row r="529" spans="1:15" ht="90" x14ac:dyDescent="0.25">
      <c r="A529" s="104" t="s">
        <v>580</v>
      </c>
      <c r="B529" s="104" t="s">
        <v>581</v>
      </c>
      <c r="C529" s="104" t="s">
        <v>491</v>
      </c>
      <c r="D529" s="104" t="s">
        <v>492</v>
      </c>
      <c r="E529" s="104" t="s">
        <v>30</v>
      </c>
      <c r="F529" s="104" t="s">
        <v>36</v>
      </c>
      <c r="G529" s="104" t="s">
        <v>42</v>
      </c>
      <c r="H529" s="104" t="s">
        <v>488</v>
      </c>
      <c r="I529" s="105">
        <v>17.646000000000001</v>
      </c>
      <c r="J529" s="105">
        <v>20.136700000000001</v>
      </c>
      <c r="K529" s="98">
        <v>32.857999999999997</v>
      </c>
      <c r="L529" s="98">
        <v>36.637999999999998</v>
      </c>
      <c r="M529" s="99">
        <v>17.600000000000001</v>
      </c>
      <c r="N529" s="99">
        <v>20.100000000000001</v>
      </c>
      <c r="O529" s="100"/>
    </row>
    <row r="530" spans="1:15" ht="90" x14ac:dyDescent="0.25">
      <c r="A530" s="104" t="s">
        <v>580</v>
      </c>
      <c r="B530" s="104" t="s">
        <v>581</v>
      </c>
      <c r="C530" s="104" t="s">
        <v>491</v>
      </c>
      <c r="D530" s="104" t="s">
        <v>492</v>
      </c>
      <c r="E530" s="104" t="s">
        <v>30</v>
      </c>
      <c r="F530" s="104" t="s">
        <v>36</v>
      </c>
      <c r="G530" s="104" t="s">
        <v>37</v>
      </c>
      <c r="H530" s="104" t="s">
        <v>488</v>
      </c>
      <c r="I530" s="105">
        <v>15.606</v>
      </c>
      <c r="J530" s="105">
        <v>20.707999999999998</v>
      </c>
      <c r="K530" s="98">
        <v>45.962000000000003</v>
      </c>
      <c r="L530" s="98">
        <v>54.628</v>
      </c>
      <c r="M530" s="99">
        <v>15.6</v>
      </c>
      <c r="N530" s="99">
        <v>20.7</v>
      </c>
      <c r="O530" s="100"/>
    </row>
    <row r="531" spans="1:15" ht="90" x14ac:dyDescent="0.25">
      <c r="A531" s="104" t="s">
        <v>580</v>
      </c>
      <c r="B531" s="104" t="s">
        <v>581</v>
      </c>
      <c r="C531" s="104" t="s">
        <v>491</v>
      </c>
      <c r="D531" s="104" t="s">
        <v>492</v>
      </c>
      <c r="E531" s="104" t="s">
        <v>35</v>
      </c>
      <c r="F531" s="104" t="s">
        <v>31</v>
      </c>
      <c r="G531" s="104" t="s">
        <v>37</v>
      </c>
      <c r="H531" s="104" t="s">
        <v>488</v>
      </c>
      <c r="I531" s="105">
        <v>18.993200000000002</v>
      </c>
      <c r="J531" s="105">
        <v>18.993200000000002</v>
      </c>
      <c r="K531" s="98">
        <v>120.86199999999999</v>
      </c>
      <c r="L531" s="98">
        <v>120.86199999999999</v>
      </c>
      <c r="M531" s="99">
        <v>19</v>
      </c>
      <c r="N531" s="99">
        <v>19</v>
      </c>
      <c r="O531" s="100"/>
    </row>
    <row r="532" spans="1:15" ht="90" x14ac:dyDescent="0.25">
      <c r="A532" s="104" t="s">
        <v>580</v>
      </c>
      <c r="B532" s="104" t="s">
        <v>581</v>
      </c>
      <c r="C532" s="104" t="s">
        <v>491</v>
      </c>
      <c r="D532" s="104" t="s">
        <v>472</v>
      </c>
      <c r="E532" s="104" t="s">
        <v>30</v>
      </c>
      <c r="F532" s="104" t="s">
        <v>36</v>
      </c>
      <c r="G532" s="104" t="s">
        <v>42</v>
      </c>
      <c r="H532" s="104" t="s">
        <v>488</v>
      </c>
      <c r="I532" s="105">
        <v>20.6692</v>
      </c>
      <c r="J532" s="105">
        <v>20.6692</v>
      </c>
      <c r="K532" s="98">
        <v>35.238</v>
      </c>
      <c r="L532" s="98">
        <v>35.238</v>
      </c>
      <c r="M532" s="99">
        <v>20.7</v>
      </c>
      <c r="N532" s="99">
        <v>20.7</v>
      </c>
      <c r="O532" s="100"/>
    </row>
    <row r="533" spans="1:15" ht="90" x14ac:dyDescent="0.25">
      <c r="A533" s="104" t="s">
        <v>580</v>
      </c>
      <c r="B533" s="104" t="s">
        <v>581</v>
      </c>
      <c r="C533" s="104" t="s">
        <v>491</v>
      </c>
      <c r="D533" s="104" t="s">
        <v>472</v>
      </c>
      <c r="E533" s="104" t="s">
        <v>30</v>
      </c>
      <c r="F533" s="104" t="s">
        <v>36</v>
      </c>
      <c r="G533" s="104" t="s">
        <v>37</v>
      </c>
      <c r="H533" s="104" t="s">
        <v>488</v>
      </c>
      <c r="I533" s="105">
        <v>18.405000000000001</v>
      </c>
      <c r="J533" s="105">
        <v>21.4468</v>
      </c>
      <c r="K533" s="98">
        <v>53.914000000000001</v>
      </c>
      <c r="L533" s="98">
        <v>65.183999999999997</v>
      </c>
      <c r="M533" s="99">
        <v>18.399999999999999</v>
      </c>
      <c r="N533" s="99">
        <v>21.4</v>
      </c>
      <c r="O533" s="100"/>
    </row>
    <row r="534" spans="1:15" ht="90" x14ac:dyDescent="0.25">
      <c r="A534" s="104" t="s">
        <v>580</v>
      </c>
      <c r="B534" s="104" t="s">
        <v>581</v>
      </c>
      <c r="C534" s="104" t="s">
        <v>491</v>
      </c>
      <c r="D534" s="104" t="s">
        <v>472</v>
      </c>
      <c r="E534" s="104" t="s">
        <v>35</v>
      </c>
      <c r="F534" s="104" t="s">
        <v>31</v>
      </c>
      <c r="G534" s="104" t="s">
        <v>37</v>
      </c>
      <c r="H534" s="104" t="s">
        <v>488</v>
      </c>
      <c r="I534" s="105">
        <v>22.904199999999999</v>
      </c>
      <c r="J534" s="105">
        <v>22.904199999999999</v>
      </c>
      <c r="K534" s="98">
        <v>147.714</v>
      </c>
      <c r="L534" s="98">
        <v>147.714</v>
      </c>
      <c r="M534" s="99">
        <v>22.9</v>
      </c>
      <c r="N534" s="99">
        <v>22.9</v>
      </c>
      <c r="O534" s="100"/>
    </row>
    <row r="535" spans="1:15" ht="90" x14ac:dyDescent="0.25">
      <c r="A535" s="104" t="s">
        <v>580</v>
      </c>
      <c r="B535" s="104" t="s">
        <v>581</v>
      </c>
      <c r="C535" s="104" t="s">
        <v>494</v>
      </c>
      <c r="D535" s="104" t="s">
        <v>496</v>
      </c>
      <c r="E535" s="104" t="s">
        <v>30</v>
      </c>
      <c r="F535" s="104" t="s">
        <v>36</v>
      </c>
      <c r="G535" s="104" t="s">
        <v>42</v>
      </c>
      <c r="H535" s="104" t="s">
        <v>488</v>
      </c>
      <c r="I535" s="105">
        <v>13.362299999999999</v>
      </c>
      <c r="J535" s="105">
        <v>13.875299999999999</v>
      </c>
      <c r="K535" s="98">
        <v>30.324000000000002</v>
      </c>
      <c r="L535" s="98">
        <v>34.103999999999999</v>
      </c>
      <c r="M535" s="99">
        <v>13.4</v>
      </c>
      <c r="N535" s="99">
        <v>13.9</v>
      </c>
      <c r="O535" s="100"/>
    </row>
    <row r="536" spans="1:15" ht="90" x14ac:dyDescent="0.25">
      <c r="A536" s="104" t="s">
        <v>580</v>
      </c>
      <c r="B536" s="104" t="s">
        <v>581</v>
      </c>
      <c r="C536" s="104" t="s">
        <v>494</v>
      </c>
      <c r="D536" s="104" t="s">
        <v>496</v>
      </c>
      <c r="E536" s="104" t="s">
        <v>30</v>
      </c>
      <c r="F536" s="104" t="s">
        <v>36</v>
      </c>
      <c r="G536" s="104" t="s">
        <v>37</v>
      </c>
      <c r="H536" s="104" t="s">
        <v>488</v>
      </c>
      <c r="I536" s="105">
        <v>14.4055</v>
      </c>
      <c r="J536" s="105">
        <v>14.4055</v>
      </c>
      <c r="K536" s="98">
        <v>52.094000000000001</v>
      </c>
      <c r="L536" s="98">
        <v>52.094000000000001</v>
      </c>
      <c r="M536" s="99">
        <v>14.4</v>
      </c>
      <c r="N536" s="99">
        <v>14.4</v>
      </c>
      <c r="O536" s="100"/>
    </row>
    <row r="537" spans="1:15" ht="90" x14ac:dyDescent="0.25">
      <c r="A537" s="104" t="s">
        <v>580</v>
      </c>
      <c r="B537" s="104" t="s">
        <v>581</v>
      </c>
      <c r="C537" s="104" t="s">
        <v>471</v>
      </c>
      <c r="D537" s="104" t="s">
        <v>492</v>
      </c>
      <c r="E537" s="104" t="s">
        <v>30</v>
      </c>
      <c r="F537" s="104" t="s">
        <v>36</v>
      </c>
      <c r="G537" s="104" t="s">
        <v>42</v>
      </c>
      <c r="H537" s="104" t="s">
        <v>488</v>
      </c>
      <c r="I537" s="105">
        <v>18.244700000000002</v>
      </c>
      <c r="J537" s="105">
        <v>18.244700000000002</v>
      </c>
      <c r="K537" s="98">
        <v>36.512</v>
      </c>
      <c r="L537" s="98">
        <v>36.512</v>
      </c>
      <c r="M537" s="99">
        <v>18.2</v>
      </c>
      <c r="N537" s="99">
        <v>18.2</v>
      </c>
      <c r="O537" s="100"/>
    </row>
    <row r="538" spans="1:15" ht="90" x14ac:dyDescent="0.25">
      <c r="A538" s="104" t="s">
        <v>580</v>
      </c>
      <c r="B538" s="104" t="s">
        <v>581</v>
      </c>
      <c r="C538" s="104" t="s">
        <v>471</v>
      </c>
      <c r="D538" s="104" t="s">
        <v>492</v>
      </c>
      <c r="E538" s="104" t="s">
        <v>30</v>
      </c>
      <c r="F538" s="104" t="s">
        <v>36</v>
      </c>
      <c r="G538" s="104" t="s">
        <v>37</v>
      </c>
      <c r="H538" s="104" t="s">
        <v>488</v>
      </c>
      <c r="I538" s="105">
        <v>16.774999999999999</v>
      </c>
      <c r="J538" s="105">
        <v>20.360099999999999</v>
      </c>
      <c r="K538" s="98">
        <v>58.688000000000002</v>
      </c>
      <c r="L538" s="98">
        <v>94.933999999999997</v>
      </c>
      <c r="M538" s="99">
        <v>16.8</v>
      </c>
      <c r="N538" s="99">
        <v>20.399999999999999</v>
      </c>
      <c r="O538" s="100"/>
    </row>
    <row r="539" spans="1:15" ht="90" x14ac:dyDescent="0.25">
      <c r="A539" s="104" t="s">
        <v>580</v>
      </c>
      <c r="B539" s="104" t="s">
        <v>581</v>
      </c>
      <c r="C539" s="104" t="s">
        <v>471</v>
      </c>
      <c r="D539" s="104" t="s">
        <v>496</v>
      </c>
      <c r="E539" s="104" t="s">
        <v>30</v>
      </c>
      <c r="F539" s="104" t="s">
        <v>36</v>
      </c>
      <c r="G539" s="104" t="s">
        <v>42</v>
      </c>
      <c r="H539" s="104" t="s">
        <v>488</v>
      </c>
      <c r="I539" s="105">
        <v>13.942399999999999</v>
      </c>
      <c r="J539" s="105">
        <v>15.702199999999999</v>
      </c>
      <c r="K539" s="98">
        <v>30.771999999999998</v>
      </c>
      <c r="L539" s="98">
        <v>34.537999999999997</v>
      </c>
      <c r="M539" s="99">
        <v>13.9</v>
      </c>
      <c r="N539" s="99">
        <v>15.7</v>
      </c>
      <c r="O539" s="100"/>
    </row>
    <row r="540" spans="1:15" ht="90" x14ac:dyDescent="0.25">
      <c r="A540" s="104" t="s">
        <v>580</v>
      </c>
      <c r="B540" s="104" t="s">
        <v>581</v>
      </c>
      <c r="C540" s="104" t="s">
        <v>471</v>
      </c>
      <c r="D540" s="104" t="s">
        <v>496</v>
      </c>
      <c r="E540" s="104" t="s">
        <v>30</v>
      </c>
      <c r="F540" s="104" t="s">
        <v>36</v>
      </c>
      <c r="G540" s="104" t="s">
        <v>37</v>
      </c>
      <c r="H540" s="104" t="s">
        <v>488</v>
      </c>
      <c r="I540" s="105">
        <v>13.928000000000001</v>
      </c>
      <c r="J540" s="105">
        <v>16.923400000000001</v>
      </c>
      <c r="K540" s="98">
        <v>51.253999999999998</v>
      </c>
      <c r="L540" s="98">
        <v>81.676000000000002</v>
      </c>
      <c r="M540" s="99">
        <v>13.9</v>
      </c>
      <c r="N540" s="99">
        <v>16.899999999999999</v>
      </c>
      <c r="O540" s="100"/>
    </row>
    <row r="541" spans="1:15" ht="90" x14ac:dyDescent="0.25">
      <c r="A541" s="104" t="s">
        <v>580</v>
      </c>
      <c r="B541" s="104" t="s">
        <v>581</v>
      </c>
      <c r="C541" s="104" t="s">
        <v>471</v>
      </c>
      <c r="D541" s="104" t="s">
        <v>472</v>
      </c>
      <c r="E541" s="104" t="s">
        <v>30</v>
      </c>
      <c r="F541" s="104" t="s">
        <v>36</v>
      </c>
      <c r="G541" s="104" t="s">
        <v>42</v>
      </c>
      <c r="H541" s="104" t="s">
        <v>488</v>
      </c>
      <c r="I541" s="105">
        <v>16.982399999999998</v>
      </c>
      <c r="J541" s="105">
        <v>16.982399999999998</v>
      </c>
      <c r="K541" s="98">
        <v>57.036000000000001</v>
      </c>
      <c r="L541" s="98">
        <v>57.036000000000001</v>
      </c>
      <c r="M541" s="99">
        <v>17</v>
      </c>
      <c r="N541" s="99">
        <v>17</v>
      </c>
      <c r="O541" s="100"/>
    </row>
    <row r="542" spans="1:15" ht="90" x14ac:dyDescent="0.25">
      <c r="A542" s="104" t="s">
        <v>580</v>
      </c>
      <c r="B542" s="104" t="s">
        <v>581</v>
      </c>
      <c r="C542" s="104" t="s">
        <v>471</v>
      </c>
      <c r="D542" s="104" t="s">
        <v>472</v>
      </c>
      <c r="E542" s="104" t="s">
        <v>30</v>
      </c>
      <c r="F542" s="104" t="s">
        <v>36</v>
      </c>
      <c r="G542" s="104" t="s">
        <v>37</v>
      </c>
      <c r="H542" s="104" t="s">
        <v>488</v>
      </c>
      <c r="I542" s="105">
        <v>15.433</v>
      </c>
      <c r="J542" s="105">
        <v>18.863900000000001</v>
      </c>
      <c r="K542" s="98">
        <v>72.968000000000004</v>
      </c>
      <c r="L542" s="98">
        <v>120.91800000000001</v>
      </c>
      <c r="M542" s="99">
        <v>15.4</v>
      </c>
      <c r="N542" s="99">
        <v>18.899999999999999</v>
      </c>
      <c r="O542" s="100"/>
    </row>
    <row r="543" spans="1:15" ht="90" x14ac:dyDescent="0.25">
      <c r="A543" s="104" t="s">
        <v>582</v>
      </c>
      <c r="B543" s="104" t="s">
        <v>583</v>
      </c>
      <c r="C543" s="104" t="s">
        <v>491</v>
      </c>
      <c r="D543" s="104" t="s">
        <v>492</v>
      </c>
      <c r="E543" s="104" t="s">
        <v>30</v>
      </c>
      <c r="F543" s="104" t="s">
        <v>36</v>
      </c>
      <c r="G543" s="104" t="s">
        <v>42</v>
      </c>
      <c r="H543" s="104" t="s">
        <v>488</v>
      </c>
      <c r="I543" s="105">
        <v>16.909700000000001</v>
      </c>
      <c r="J543" s="105">
        <v>16.909700000000001</v>
      </c>
      <c r="K543" s="98">
        <v>38.037999999999997</v>
      </c>
      <c r="L543" s="98">
        <v>38.037999999999997</v>
      </c>
      <c r="M543" s="99">
        <v>16.899999999999999</v>
      </c>
      <c r="N543" s="99">
        <v>16.899999999999999</v>
      </c>
      <c r="O543" s="100"/>
    </row>
    <row r="544" spans="1:15" ht="90" x14ac:dyDescent="0.25">
      <c r="A544" s="104" t="s">
        <v>582</v>
      </c>
      <c r="B544" s="104" t="s">
        <v>583</v>
      </c>
      <c r="C544" s="104" t="s">
        <v>491</v>
      </c>
      <c r="D544" s="104" t="s">
        <v>492</v>
      </c>
      <c r="E544" s="104" t="s">
        <v>30</v>
      </c>
      <c r="F544" s="104" t="s">
        <v>31</v>
      </c>
      <c r="G544" s="104" t="s">
        <v>32</v>
      </c>
      <c r="H544" s="104" t="s">
        <v>488</v>
      </c>
      <c r="I544" s="105">
        <v>15.4656</v>
      </c>
      <c r="J544" s="105">
        <v>15.4656</v>
      </c>
      <c r="K544" s="98">
        <v>30.38</v>
      </c>
      <c r="L544" s="98">
        <v>30.38</v>
      </c>
      <c r="M544" s="99">
        <v>15.5</v>
      </c>
      <c r="N544" s="99">
        <v>15.5</v>
      </c>
      <c r="O544" s="100"/>
    </row>
    <row r="545" spans="1:15" ht="90" x14ac:dyDescent="0.25">
      <c r="A545" s="104" t="s">
        <v>582</v>
      </c>
      <c r="B545" s="104" t="s">
        <v>583</v>
      </c>
      <c r="C545" s="104" t="s">
        <v>491</v>
      </c>
      <c r="D545" s="104" t="s">
        <v>492</v>
      </c>
      <c r="E545" s="104" t="s">
        <v>35</v>
      </c>
      <c r="F545" s="104" t="s">
        <v>36</v>
      </c>
      <c r="G545" s="104" t="s">
        <v>42</v>
      </c>
      <c r="H545" s="104" t="s">
        <v>488</v>
      </c>
      <c r="I545" s="105">
        <v>20.861000000000001</v>
      </c>
      <c r="J545" s="105">
        <v>20.861000000000001</v>
      </c>
      <c r="K545" s="98">
        <v>55.957999999999998</v>
      </c>
      <c r="L545" s="98">
        <v>55.957999999999998</v>
      </c>
      <c r="M545" s="99">
        <v>20.9</v>
      </c>
      <c r="N545" s="99">
        <v>20.9</v>
      </c>
      <c r="O545" s="100"/>
    </row>
    <row r="546" spans="1:15" ht="90" x14ac:dyDescent="0.25">
      <c r="A546" s="104" t="s">
        <v>582</v>
      </c>
      <c r="B546" s="104" t="s">
        <v>583</v>
      </c>
      <c r="C546" s="104" t="s">
        <v>491</v>
      </c>
      <c r="D546" s="104" t="s">
        <v>492</v>
      </c>
      <c r="E546" s="104" t="s">
        <v>35</v>
      </c>
      <c r="F546" s="104" t="s">
        <v>36</v>
      </c>
      <c r="G546" s="104" t="s">
        <v>32</v>
      </c>
      <c r="H546" s="104" t="s">
        <v>488</v>
      </c>
      <c r="I546" s="105">
        <v>15.4956</v>
      </c>
      <c r="J546" s="105">
        <v>15.4956</v>
      </c>
      <c r="K546" s="98">
        <v>40.823999999999998</v>
      </c>
      <c r="L546" s="98">
        <v>40.823999999999998</v>
      </c>
      <c r="M546" s="99">
        <v>15.5</v>
      </c>
      <c r="N546" s="99">
        <v>15.5</v>
      </c>
      <c r="O546" s="100"/>
    </row>
    <row r="547" spans="1:15" ht="90" x14ac:dyDescent="0.25">
      <c r="A547" s="104" t="s">
        <v>582</v>
      </c>
      <c r="B547" s="104" t="s">
        <v>583</v>
      </c>
      <c r="C547" s="104" t="s">
        <v>491</v>
      </c>
      <c r="D547" s="104" t="s">
        <v>472</v>
      </c>
      <c r="E547" s="104" t="s">
        <v>30</v>
      </c>
      <c r="F547" s="104" t="s">
        <v>36</v>
      </c>
      <c r="G547" s="104" t="s">
        <v>42</v>
      </c>
      <c r="H547" s="104" t="s">
        <v>488</v>
      </c>
      <c r="I547" s="105">
        <v>18.849299999999999</v>
      </c>
      <c r="J547" s="105">
        <v>18.849299999999999</v>
      </c>
      <c r="K547" s="98">
        <v>40.851999999999997</v>
      </c>
      <c r="L547" s="98">
        <v>40.851999999999997</v>
      </c>
      <c r="M547" s="99">
        <v>18.8</v>
      </c>
      <c r="N547" s="99">
        <v>18.8</v>
      </c>
      <c r="O547" s="100"/>
    </row>
    <row r="548" spans="1:15" ht="90" x14ac:dyDescent="0.25">
      <c r="A548" s="104" t="s">
        <v>582</v>
      </c>
      <c r="B548" s="104" t="s">
        <v>583</v>
      </c>
      <c r="C548" s="104" t="s">
        <v>491</v>
      </c>
      <c r="D548" s="104" t="s">
        <v>472</v>
      </c>
      <c r="E548" s="104" t="s">
        <v>30</v>
      </c>
      <c r="F548" s="104" t="s">
        <v>31</v>
      </c>
      <c r="G548" s="104" t="s">
        <v>32</v>
      </c>
      <c r="H548" s="104" t="s">
        <v>488</v>
      </c>
      <c r="I548" s="105">
        <v>17.045300000000001</v>
      </c>
      <c r="J548" s="105">
        <v>17.045300000000001</v>
      </c>
      <c r="K548" s="98">
        <v>33.18</v>
      </c>
      <c r="L548" s="98">
        <v>33.18</v>
      </c>
      <c r="M548" s="99">
        <v>17</v>
      </c>
      <c r="N548" s="99">
        <v>17</v>
      </c>
      <c r="O548" s="100"/>
    </row>
    <row r="549" spans="1:15" ht="90" x14ac:dyDescent="0.25">
      <c r="A549" s="104" t="s">
        <v>582</v>
      </c>
      <c r="B549" s="104" t="s">
        <v>583</v>
      </c>
      <c r="C549" s="104" t="s">
        <v>491</v>
      </c>
      <c r="D549" s="104" t="s">
        <v>472</v>
      </c>
      <c r="E549" s="104" t="s">
        <v>35</v>
      </c>
      <c r="F549" s="104" t="s">
        <v>36</v>
      </c>
      <c r="G549" s="104" t="s">
        <v>42</v>
      </c>
      <c r="H549" s="104" t="s">
        <v>488</v>
      </c>
      <c r="I549" s="105">
        <v>19.101900000000001</v>
      </c>
      <c r="J549" s="105">
        <v>19.101900000000001</v>
      </c>
      <c r="K549" s="98">
        <v>57.33</v>
      </c>
      <c r="L549" s="98">
        <v>57.33</v>
      </c>
      <c r="M549" s="99">
        <v>19.100000000000001</v>
      </c>
      <c r="N549" s="99">
        <v>19.100000000000001</v>
      </c>
      <c r="O549" s="100"/>
    </row>
    <row r="550" spans="1:15" ht="90" x14ac:dyDescent="0.25">
      <c r="A550" s="104" t="s">
        <v>582</v>
      </c>
      <c r="B550" s="104" t="s">
        <v>583</v>
      </c>
      <c r="C550" s="104" t="s">
        <v>491</v>
      </c>
      <c r="D550" s="104" t="s">
        <v>472</v>
      </c>
      <c r="E550" s="104" t="s">
        <v>35</v>
      </c>
      <c r="F550" s="104" t="s">
        <v>36</v>
      </c>
      <c r="G550" s="104" t="s">
        <v>32</v>
      </c>
      <c r="H550" s="104" t="s">
        <v>488</v>
      </c>
      <c r="I550" s="105">
        <v>17.698599999999999</v>
      </c>
      <c r="J550" s="105">
        <v>17.698599999999999</v>
      </c>
      <c r="K550" s="98">
        <v>43.665999999999997</v>
      </c>
      <c r="L550" s="98">
        <v>43.665999999999997</v>
      </c>
      <c r="M550" s="99">
        <v>17.7</v>
      </c>
      <c r="N550" s="99">
        <v>17.7</v>
      </c>
      <c r="O550" s="100"/>
    </row>
    <row r="551" spans="1:15" ht="90" x14ac:dyDescent="0.25">
      <c r="A551" s="104" t="s">
        <v>582</v>
      </c>
      <c r="B551" s="104" t="s">
        <v>583</v>
      </c>
      <c r="C551" s="104" t="s">
        <v>471</v>
      </c>
      <c r="D551" s="104" t="s">
        <v>492</v>
      </c>
      <c r="E551" s="104" t="s">
        <v>30</v>
      </c>
      <c r="F551" s="104" t="s">
        <v>36</v>
      </c>
      <c r="G551" s="104" t="s">
        <v>42</v>
      </c>
      <c r="H551" s="104" t="s">
        <v>488</v>
      </c>
      <c r="I551" s="105">
        <v>15.752599999999999</v>
      </c>
      <c r="J551" s="105">
        <v>15.752599999999999</v>
      </c>
      <c r="K551" s="98">
        <v>36.204000000000001</v>
      </c>
      <c r="L551" s="98">
        <v>36.204000000000001</v>
      </c>
      <c r="M551" s="99">
        <v>15.8</v>
      </c>
      <c r="N551" s="99">
        <v>15.8</v>
      </c>
      <c r="O551" s="100"/>
    </row>
    <row r="552" spans="1:15" ht="90" x14ac:dyDescent="0.25">
      <c r="A552" s="104" t="s">
        <v>582</v>
      </c>
      <c r="B552" s="104" t="s">
        <v>583</v>
      </c>
      <c r="C552" s="104" t="s">
        <v>471</v>
      </c>
      <c r="D552" s="104" t="s">
        <v>492</v>
      </c>
      <c r="E552" s="104" t="s">
        <v>30</v>
      </c>
      <c r="F552" s="104" t="s">
        <v>31</v>
      </c>
      <c r="G552" s="104" t="s">
        <v>32</v>
      </c>
      <c r="H552" s="104" t="s">
        <v>488</v>
      </c>
      <c r="I552" s="105">
        <v>13.5036</v>
      </c>
      <c r="J552" s="105">
        <v>13.5036</v>
      </c>
      <c r="K552" s="98">
        <v>28.56</v>
      </c>
      <c r="L552" s="98">
        <v>28.56</v>
      </c>
      <c r="M552" s="99">
        <v>13.5</v>
      </c>
      <c r="N552" s="99">
        <v>13.5</v>
      </c>
      <c r="O552" s="100"/>
    </row>
    <row r="553" spans="1:15" ht="90" x14ac:dyDescent="0.25">
      <c r="A553" s="104" t="s">
        <v>582</v>
      </c>
      <c r="B553" s="104" t="s">
        <v>583</v>
      </c>
      <c r="C553" s="104" t="s">
        <v>471</v>
      </c>
      <c r="D553" s="104" t="s">
        <v>492</v>
      </c>
      <c r="E553" s="104" t="s">
        <v>35</v>
      </c>
      <c r="F553" s="104" t="s">
        <v>36</v>
      </c>
      <c r="G553" s="104" t="s">
        <v>42</v>
      </c>
      <c r="H553" s="104" t="s">
        <v>488</v>
      </c>
      <c r="I553" s="105">
        <v>17.2315</v>
      </c>
      <c r="J553" s="105">
        <v>17.2315</v>
      </c>
      <c r="K553" s="98">
        <v>79.617999999999995</v>
      </c>
      <c r="L553" s="98">
        <v>79.617999999999995</v>
      </c>
      <c r="M553" s="99">
        <v>17.2</v>
      </c>
      <c r="N553" s="99">
        <v>17.2</v>
      </c>
      <c r="O553" s="100"/>
    </row>
    <row r="554" spans="1:15" ht="90" x14ac:dyDescent="0.25">
      <c r="A554" s="104" t="s">
        <v>582</v>
      </c>
      <c r="B554" s="104" t="s">
        <v>583</v>
      </c>
      <c r="C554" s="104" t="s">
        <v>471</v>
      </c>
      <c r="D554" s="104" t="s">
        <v>492</v>
      </c>
      <c r="E554" s="104" t="s">
        <v>35</v>
      </c>
      <c r="F554" s="104" t="s">
        <v>36</v>
      </c>
      <c r="G554" s="104" t="s">
        <v>32</v>
      </c>
      <c r="H554" s="104" t="s">
        <v>488</v>
      </c>
      <c r="I554" s="105">
        <v>14.927</v>
      </c>
      <c r="J554" s="105">
        <v>14.927</v>
      </c>
      <c r="K554" s="98">
        <v>44.281999999999996</v>
      </c>
      <c r="L554" s="98">
        <v>44.281999999999996</v>
      </c>
      <c r="M554" s="99">
        <v>14.9</v>
      </c>
      <c r="N554" s="99">
        <v>14.9</v>
      </c>
      <c r="O554" s="100"/>
    </row>
    <row r="555" spans="1:15" ht="90" x14ac:dyDescent="0.25">
      <c r="A555" s="104" t="s">
        <v>584</v>
      </c>
      <c r="B555" s="104" t="s">
        <v>585</v>
      </c>
      <c r="C555" s="104" t="s">
        <v>491</v>
      </c>
      <c r="D555" s="104" t="s">
        <v>492</v>
      </c>
      <c r="E555" s="104" t="s">
        <v>30</v>
      </c>
      <c r="F555" s="104" t="s">
        <v>36</v>
      </c>
      <c r="G555" s="104" t="s">
        <v>42</v>
      </c>
      <c r="H555" s="104" t="s">
        <v>488</v>
      </c>
      <c r="I555" s="105">
        <v>16.4422</v>
      </c>
      <c r="J555" s="105">
        <v>17.038699999999999</v>
      </c>
      <c r="K555" s="98">
        <v>30.478000000000002</v>
      </c>
      <c r="L555" s="98">
        <v>46.213999999999999</v>
      </c>
      <c r="M555" s="99">
        <v>16.399999999999999</v>
      </c>
      <c r="N555" s="99">
        <v>17</v>
      </c>
      <c r="O555" s="100"/>
    </row>
    <row r="556" spans="1:15" ht="90" x14ac:dyDescent="0.25">
      <c r="A556" s="104" t="s">
        <v>584</v>
      </c>
      <c r="B556" s="104" t="s">
        <v>585</v>
      </c>
      <c r="C556" s="104" t="s">
        <v>491</v>
      </c>
      <c r="D556" s="104" t="s">
        <v>492</v>
      </c>
      <c r="E556" s="104" t="s">
        <v>30</v>
      </c>
      <c r="F556" s="104" t="s">
        <v>36</v>
      </c>
      <c r="G556" s="104" t="s">
        <v>32</v>
      </c>
      <c r="H556" s="104" t="s">
        <v>488</v>
      </c>
      <c r="I556" s="105">
        <v>16.1906</v>
      </c>
      <c r="J556" s="105">
        <v>16.1906</v>
      </c>
      <c r="K556" s="98">
        <v>31.416</v>
      </c>
      <c r="L556" s="98">
        <v>31.416</v>
      </c>
      <c r="M556" s="99">
        <v>16.2</v>
      </c>
      <c r="N556" s="99">
        <v>16.2</v>
      </c>
      <c r="O556" s="100"/>
    </row>
    <row r="557" spans="1:15" ht="90" x14ac:dyDescent="0.25">
      <c r="A557" s="104" t="s">
        <v>584</v>
      </c>
      <c r="B557" s="104" t="s">
        <v>585</v>
      </c>
      <c r="C557" s="104" t="s">
        <v>491</v>
      </c>
      <c r="D557" s="104" t="s">
        <v>492</v>
      </c>
      <c r="E557" s="104" t="s">
        <v>30</v>
      </c>
      <c r="F557" s="104" t="s">
        <v>31</v>
      </c>
      <c r="G557" s="104" t="s">
        <v>32</v>
      </c>
      <c r="H557" s="104" t="s">
        <v>488</v>
      </c>
      <c r="I557" s="105">
        <v>13.105600000000001</v>
      </c>
      <c r="J557" s="105">
        <v>13.1798</v>
      </c>
      <c r="K557" s="98">
        <v>23.562000000000001</v>
      </c>
      <c r="L557" s="98">
        <v>23.687999999999999</v>
      </c>
      <c r="M557" s="99">
        <v>13.1</v>
      </c>
      <c r="N557" s="99">
        <v>13.2</v>
      </c>
      <c r="O557" s="100"/>
    </row>
    <row r="558" spans="1:15" ht="90" x14ac:dyDescent="0.25">
      <c r="A558" s="104" t="s">
        <v>584</v>
      </c>
      <c r="B558" s="104" t="s">
        <v>585</v>
      </c>
      <c r="C558" s="104" t="s">
        <v>491</v>
      </c>
      <c r="D558" s="104" t="s">
        <v>492</v>
      </c>
      <c r="E558" s="104" t="s">
        <v>35</v>
      </c>
      <c r="F558" s="104" t="s">
        <v>31</v>
      </c>
      <c r="G558" s="104" t="s">
        <v>32</v>
      </c>
      <c r="H558" s="104" t="s">
        <v>488</v>
      </c>
      <c r="I558" s="105">
        <v>16.0596</v>
      </c>
      <c r="J558" s="105">
        <v>16.0596</v>
      </c>
      <c r="K558" s="98">
        <v>44.52</v>
      </c>
      <c r="L558" s="98">
        <v>44.52</v>
      </c>
      <c r="M558" s="99">
        <v>16.100000000000001</v>
      </c>
      <c r="N558" s="99">
        <v>16.100000000000001</v>
      </c>
      <c r="O558" s="100"/>
    </row>
    <row r="559" spans="1:15" ht="90" x14ac:dyDescent="0.25">
      <c r="A559" s="104" t="s">
        <v>584</v>
      </c>
      <c r="B559" s="104" t="s">
        <v>585</v>
      </c>
      <c r="C559" s="104" t="s">
        <v>491</v>
      </c>
      <c r="D559" s="104" t="s">
        <v>496</v>
      </c>
      <c r="E559" s="104" t="s">
        <v>30</v>
      </c>
      <c r="F559" s="104" t="s">
        <v>36</v>
      </c>
      <c r="G559" s="104" t="s">
        <v>42</v>
      </c>
      <c r="H559" s="104" t="s">
        <v>488</v>
      </c>
      <c r="I559" s="105">
        <v>21.576000000000001</v>
      </c>
      <c r="J559" s="105">
        <v>22.8706</v>
      </c>
      <c r="K559" s="98">
        <v>29.988</v>
      </c>
      <c r="L559" s="98">
        <v>44.954000000000001</v>
      </c>
      <c r="M559" s="99">
        <v>21.6</v>
      </c>
      <c r="N559" s="99">
        <v>22.9</v>
      </c>
      <c r="O559" s="100"/>
    </row>
    <row r="560" spans="1:15" ht="90" x14ac:dyDescent="0.25">
      <c r="A560" s="104" t="s">
        <v>584</v>
      </c>
      <c r="B560" s="104" t="s">
        <v>585</v>
      </c>
      <c r="C560" s="104" t="s">
        <v>491</v>
      </c>
      <c r="D560" s="104" t="s">
        <v>496</v>
      </c>
      <c r="E560" s="104" t="s">
        <v>30</v>
      </c>
      <c r="F560" s="104" t="s">
        <v>36</v>
      </c>
      <c r="G560" s="104" t="s">
        <v>32</v>
      </c>
      <c r="H560" s="104" t="s">
        <v>488</v>
      </c>
      <c r="I560" s="105">
        <v>20.893799999999999</v>
      </c>
      <c r="J560" s="105">
        <v>20.893799999999999</v>
      </c>
      <c r="K560" s="98">
        <v>30.17</v>
      </c>
      <c r="L560" s="98">
        <v>30.17</v>
      </c>
      <c r="M560" s="99">
        <v>20.9</v>
      </c>
      <c r="N560" s="99">
        <v>20.9</v>
      </c>
      <c r="O560" s="100"/>
    </row>
    <row r="561" spans="1:15" ht="90" x14ac:dyDescent="0.25">
      <c r="A561" s="104" t="s">
        <v>584</v>
      </c>
      <c r="B561" s="104" t="s">
        <v>585</v>
      </c>
      <c r="C561" s="104" t="s">
        <v>491</v>
      </c>
      <c r="D561" s="104" t="s">
        <v>496</v>
      </c>
      <c r="E561" s="104" t="s">
        <v>30</v>
      </c>
      <c r="F561" s="104" t="s">
        <v>31</v>
      </c>
      <c r="G561" s="104" t="s">
        <v>32</v>
      </c>
      <c r="H561" s="104" t="s">
        <v>488</v>
      </c>
      <c r="I561" s="105">
        <v>16.546800000000001</v>
      </c>
      <c r="J561" s="105">
        <v>16.604500000000002</v>
      </c>
      <c r="K561" s="98">
        <v>22.315999999999999</v>
      </c>
      <c r="L561" s="98">
        <v>22.428000000000001</v>
      </c>
      <c r="M561" s="99">
        <v>16.5</v>
      </c>
      <c r="N561" s="99">
        <v>16.600000000000001</v>
      </c>
      <c r="O561" s="100"/>
    </row>
    <row r="562" spans="1:15" ht="90" x14ac:dyDescent="0.25">
      <c r="A562" s="104" t="s">
        <v>584</v>
      </c>
      <c r="B562" s="104" t="s">
        <v>585</v>
      </c>
      <c r="C562" s="104" t="s">
        <v>491</v>
      </c>
      <c r="D562" s="104" t="s">
        <v>496</v>
      </c>
      <c r="E562" s="104" t="s">
        <v>35</v>
      </c>
      <c r="F562" s="104" t="s">
        <v>31</v>
      </c>
      <c r="G562" s="104" t="s">
        <v>32</v>
      </c>
      <c r="H562" s="104" t="s">
        <v>488</v>
      </c>
      <c r="I562" s="105">
        <v>21.007000000000001</v>
      </c>
      <c r="J562" s="105">
        <v>21.007000000000001</v>
      </c>
      <c r="K562" s="98">
        <v>43.26</v>
      </c>
      <c r="L562" s="98">
        <v>43.26</v>
      </c>
      <c r="M562" s="99">
        <v>21</v>
      </c>
      <c r="N562" s="99">
        <v>21</v>
      </c>
      <c r="O562" s="100"/>
    </row>
    <row r="563" spans="1:15" ht="90" x14ac:dyDescent="0.25">
      <c r="A563" s="104" t="s">
        <v>584</v>
      </c>
      <c r="B563" s="104" t="s">
        <v>585</v>
      </c>
      <c r="C563" s="104" t="s">
        <v>471</v>
      </c>
      <c r="D563" s="104" t="s">
        <v>495</v>
      </c>
      <c r="E563" s="104" t="s">
        <v>30</v>
      </c>
      <c r="F563" s="104" t="s">
        <v>36</v>
      </c>
      <c r="G563" s="104" t="s">
        <v>42</v>
      </c>
      <c r="H563" s="104" t="s">
        <v>488</v>
      </c>
      <c r="I563" s="105">
        <v>13.6546</v>
      </c>
      <c r="J563" s="105">
        <v>15.978400000000001</v>
      </c>
      <c r="K563" s="98">
        <v>28.14</v>
      </c>
      <c r="L563" s="98">
        <v>42.265999999999998</v>
      </c>
      <c r="M563" s="99">
        <v>13.7</v>
      </c>
      <c r="N563" s="99">
        <v>16</v>
      </c>
      <c r="O563" s="100"/>
    </row>
    <row r="564" spans="1:15" ht="90" x14ac:dyDescent="0.25">
      <c r="A564" s="104" t="s">
        <v>584</v>
      </c>
      <c r="B564" s="104" t="s">
        <v>585</v>
      </c>
      <c r="C564" s="104" t="s">
        <v>471</v>
      </c>
      <c r="D564" s="104" t="s">
        <v>495</v>
      </c>
      <c r="E564" s="104" t="s">
        <v>30</v>
      </c>
      <c r="F564" s="104" t="s">
        <v>36</v>
      </c>
      <c r="G564" s="104" t="s">
        <v>32</v>
      </c>
      <c r="H564" s="104" t="s">
        <v>488</v>
      </c>
      <c r="I564" s="105">
        <v>11.9915</v>
      </c>
      <c r="J564" s="105">
        <v>14.861700000000001</v>
      </c>
      <c r="K564" s="98">
        <v>23.94</v>
      </c>
      <c r="L564" s="98">
        <v>27.51</v>
      </c>
      <c r="M564" s="99">
        <v>12</v>
      </c>
      <c r="N564" s="99">
        <v>14.9</v>
      </c>
      <c r="O564" s="100"/>
    </row>
    <row r="565" spans="1:15" ht="90" x14ac:dyDescent="0.25">
      <c r="A565" s="104" t="s">
        <v>584</v>
      </c>
      <c r="B565" s="104" t="s">
        <v>585</v>
      </c>
      <c r="C565" s="104" t="s">
        <v>471</v>
      </c>
      <c r="D565" s="104" t="s">
        <v>495</v>
      </c>
      <c r="E565" s="104" t="s">
        <v>30</v>
      </c>
      <c r="F565" s="104" t="s">
        <v>31</v>
      </c>
      <c r="G565" s="104" t="s">
        <v>32</v>
      </c>
      <c r="H565" s="104" t="s">
        <v>488</v>
      </c>
      <c r="I565" s="105">
        <v>11.1167</v>
      </c>
      <c r="J565" s="105">
        <v>11.182700000000001</v>
      </c>
      <c r="K565" s="98">
        <v>19.655999999999999</v>
      </c>
      <c r="L565" s="98">
        <v>19.768000000000001</v>
      </c>
      <c r="M565" s="99">
        <v>11.1</v>
      </c>
      <c r="N565" s="99">
        <v>11.2</v>
      </c>
      <c r="O565" s="100"/>
    </row>
    <row r="566" spans="1:15" ht="90" x14ac:dyDescent="0.25">
      <c r="A566" s="104" t="s">
        <v>584</v>
      </c>
      <c r="B566" s="104" t="s">
        <v>585</v>
      </c>
      <c r="C566" s="104" t="s">
        <v>471</v>
      </c>
      <c r="D566" s="104" t="s">
        <v>495</v>
      </c>
      <c r="E566" s="104" t="s">
        <v>35</v>
      </c>
      <c r="F566" s="104" t="s">
        <v>31</v>
      </c>
      <c r="G566" s="104" t="s">
        <v>32</v>
      </c>
      <c r="H566" s="104" t="s">
        <v>488</v>
      </c>
      <c r="I566" s="105">
        <v>14.826000000000001</v>
      </c>
      <c r="J566" s="105">
        <v>14.826000000000001</v>
      </c>
      <c r="K566" s="98">
        <v>40.585999999999999</v>
      </c>
      <c r="L566" s="98">
        <v>40.585999999999999</v>
      </c>
      <c r="M566" s="99">
        <v>14.8</v>
      </c>
      <c r="N566" s="99">
        <v>14.8</v>
      </c>
      <c r="O566" s="100"/>
    </row>
    <row r="567" spans="1:15" ht="90" x14ac:dyDescent="0.25">
      <c r="A567" s="104" t="s">
        <v>584</v>
      </c>
      <c r="B567" s="104" t="s">
        <v>585</v>
      </c>
      <c r="C567" s="104" t="s">
        <v>471</v>
      </c>
      <c r="D567" s="104" t="s">
        <v>496</v>
      </c>
      <c r="E567" s="104" t="s">
        <v>30</v>
      </c>
      <c r="F567" s="104" t="s">
        <v>36</v>
      </c>
      <c r="G567" s="104" t="s">
        <v>42</v>
      </c>
      <c r="H567" s="104" t="s">
        <v>488</v>
      </c>
      <c r="I567" s="105">
        <v>15.0984</v>
      </c>
      <c r="J567" s="105">
        <v>15.6876</v>
      </c>
      <c r="K567" s="98">
        <v>28.308</v>
      </c>
      <c r="L567" s="98">
        <v>34.915999999999997</v>
      </c>
      <c r="M567" s="99">
        <v>15.1</v>
      </c>
      <c r="N567" s="99">
        <v>15.7</v>
      </c>
      <c r="O567" s="100"/>
    </row>
    <row r="568" spans="1:15" ht="90" x14ac:dyDescent="0.25">
      <c r="A568" s="104" t="s">
        <v>584</v>
      </c>
      <c r="B568" s="104" t="s">
        <v>585</v>
      </c>
      <c r="C568" s="104" t="s">
        <v>471</v>
      </c>
      <c r="D568" s="104" t="s">
        <v>496</v>
      </c>
      <c r="E568" s="104" t="s">
        <v>30</v>
      </c>
      <c r="F568" s="104" t="s">
        <v>36</v>
      </c>
      <c r="G568" s="104" t="s">
        <v>32</v>
      </c>
      <c r="H568" s="104" t="s">
        <v>488</v>
      </c>
      <c r="I568" s="105">
        <v>13.409599999999999</v>
      </c>
      <c r="J568" s="105">
        <v>13.409599999999999</v>
      </c>
      <c r="K568" s="98">
        <v>24.738</v>
      </c>
      <c r="L568" s="98">
        <v>24.738</v>
      </c>
      <c r="M568" s="99">
        <v>13.4</v>
      </c>
      <c r="N568" s="99">
        <v>13.4</v>
      </c>
      <c r="O568" s="100"/>
    </row>
    <row r="569" spans="1:15" ht="45" x14ac:dyDescent="0.25">
      <c r="A569" s="104" t="s">
        <v>586</v>
      </c>
      <c r="B569" s="104" t="s">
        <v>587</v>
      </c>
      <c r="C569" s="104" t="s">
        <v>508</v>
      </c>
      <c r="D569" s="104" t="s">
        <v>472</v>
      </c>
      <c r="E569" s="104" t="s">
        <v>30</v>
      </c>
      <c r="F569" s="104" t="s">
        <v>36</v>
      </c>
      <c r="G569" s="104" t="s">
        <v>42</v>
      </c>
      <c r="H569" s="104" t="s">
        <v>483</v>
      </c>
      <c r="I569" s="105">
        <v>20.798300000000001</v>
      </c>
      <c r="J569" s="105">
        <v>25.695399999999999</v>
      </c>
      <c r="K569" s="98">
        <v>31.15</v>
      </c>
      <c r="L569" s="98">
        <v>94.331999999999994</v>
      </c>
      <c r="M569" s="99">
        <v>20.8</v>
      </c>
      <c r="N569" s="99">
        <v>25.7</v>
      </c>
      <c r="O569" s="100"/>
    </row>
    <row r="570" spans="1:15" ht="45" x14ac:dyDescent="0.25">
      <c r="A570" s="104" t="s">
        <v>586</v>
      </c>
      <c r="B570" s="104" t="s">
        <v>587</v>
      </c>
      <c r="C570" s="104" t="s">
        <v>508</v>
      </c>
      <c r="D570" s="104" t="s">
        <v>472</v>
      </c>
      <c r="E570" s="104" t="s">
        <v>30</v>
      </c>
      <c r="F570" s="104" t="s">
        <v>36</v>
      </c>
      <c r="G570" s="104" t="s">
        <v>37</v>
      </c>
      <c r="H570" s="104" t="s">
        <v>483</v>
      </c>
      <c r="I570" s="105">
        <v>20.996600000000001</v>
      </c>
      <c r="J570" s="105">
        <v>20.996600000000001</v>
      </c>
      <c r="K570" s="98">
        <v>53.241999999999997</v>
      </c>
      <c r="L570" s="98">
        <v>53.241999999999997</v>
      </c>
      <c r="M570" s="99">
        <v>21</v>
      </c>
      <c r="N570" s="99">
        <v>21</v>
      </c>
      <c r="O570" s="100"/>
    </row>
    <row r="571" spans="1:15" ht="45" x14ac:dyDescent="0.25">
      <c r="A571" s="104" t="s">
        <v>586</v>
      </c>
      <c r="B571" s="104" t="s">
        <v>587</v>
      </c>
      <c r="C571" s="104" t="s">
        <v>508</v>
      </c>
      <c r="D571" s="104" t="s">
        <v>472</v>
      </c>
      <c r="E571" s="104" t="s">
        <v>30</v>
      </c>
      <c r="F571" s="104" t="s">
        <v>31</v>
      </c>
      <c r="G571" s="104" t="s">
        <v>42</v>
      </c>
      <c r="H571" s="104" t="s">
        <v>483</v>
      </c>
      <c r="I571" s="105">
        <v>21.927099999999999</v>
      </c>
      <c r="J571" s="105">
        <v>27.046700000000001</v>
      </c>
      <c r="K571" s="98">
        <v>47.404000000000003</v>
      </c>
      <c r="L571" s="98">
        <v>47.404000000000003</v>
      </c>
      <c r="M571" s="99">
        <v>21.9</v>
      </c>
      <c r="N571" s="99">
        <v>27</v>
      </c>
      <c r="O571" s="100"/>
    </row>
    <row r="572" spans="1:15" ht="45" x14ac:dyDescent="0.25">
      <c r="A572" s="104" t="s">
        <v>586</v>
      </c>
      <c r="B572" s="104" t="s">
        <v>587</v>
      </c>
      <c r="C572" s="104" t="s">
        <v>508</v>
      </c>
      <c r="D572" s="104" t="s">
        <v>472</v>
      </c>
      <c r="E572" s="104" t="s">
        <v>35</v>
      </c>
      <c r="F572" s="104" t="s">
        <v>36</v>
      </c>
      <c r="G572" s="104" t="s">
        <v>32</v>
      </c>
      <c r="H572" s="104" t="s">
        <v>483</v>
      </c>
      <c r="I572" s="105">
        <v>23.128299999999999</v>
      </c>
      <c r="J572" s="105">
        <v>23.128299999999999</v>
      </c>
      <c r="K572" s="98">
        <v>44.533999999999999</v>
      </c>
      <c r="L572" s="98">
        <v>44.533999999999999</v>
      </c>
      <c r="M572" s="99">
        <v>23.1</v>
      </c>
      <c r="N572" s="99">
        <v>23.1</v>
      </c>
      <c r="O572" s="100"/>
    </row>
    <row r="573" spans="1:15" ht="45" x14ac:dyDescent="0.25">
      <c r="A573" s="104" t="s">
        <v>586</v>
      </c>
      <c r="B573" s="104" t="s">
        <v>587</v>
      </c>
      <c r="C573" s="104" t="s">
        <v>508</v>
      </c>
      <c r="D573" s="104" t="s">
        <v>472</v>
      </c>
      <c r="E573" s="104" t="s">
        <v>35</v>
      </c>
      <c r="F573" s="104" t="s">
        <v>31</v>
      </c>
      <c r="G573" s="104" t="s">
        <v>42</v>
      </c>
      <c r="H573" s="104" t="s">
        <v>483</v>
      </c>
      <c r="I573" s="105">
        <v>27.878299999999999</v>
      </c>
      <c r="J573" s="105">
        <v>27.878299999999999</v>
      </c>
      <c r="K573" s="98">
        <v>46.27</v>
      </c>
      <c r="L573" s="98">
        <v>46.27</v>
      </c>
      <c r="M573" s="99">
        <v>27.9</v>
      </c>
      <c r="N573" s="99">
        <v>27.9</v>
      </c>
      <c r="O573" s="100"/>
    </row>
    <row r="574" spans="1:15" ht="45" x14ac:dyDescent="0.25">
      <c r="A574" s="104" t="s">
        <v>586</v>
      </c>
      <c r="B574" s="104" t="s">
        <v>587</v>
      </c>
      <c r="C574" s="104" t="s">
        <v>491</v>
      </c>
      <c r="D574" s="104" t="s">
        <v>492</v>
      </c>
      <c r="E574" s="104" t="s">
        <v>30</v>
      </c>
      <c r="F574" s="104" t="s">
        <v>36</v>
      </c>
      <c r="G574" s="104" t="s">
        <v>42</v>
      </c>
      <c r="H574" s="104" t="s">
        <v>483</v>
      </c>
      <c r="I574" s="105">
        <v>12.2464</v>
      </c>
      <c r="J574" s="105">
        <v>20.926600000000001</v>
      </c>
      <c r="K574" s="98">
        <v>21.238</v>
      </c>
      <c r="L574" s="98">
        <v>30.702000000000002</v>
      </c>
      <c r="M574" s="99">
        <v>12.2</v>
      </c>
      <c r="N574" s="99">
        <v>20.9</v>
      </c>
      <c r="O574" s="100"/>
    </row>
    <row r="575" spans="1:15" ht="45" x14ac:dyDescent="0.25">
      <c r="A575" s="104" t="s">
        <v>586</v>
      </c>
      <c r="B575" s="104" t="s">
        <v>587</v>
      </c>
      <c r="C575" s="104" t="s">
        <v>491</v>
      </c>
      <c r="D575" s="104" t="s">
        <v>492</v>
      </c>
      <c r="E575" s="104" t="s">
        <v>30</v>
      </c>
      <c r="F575" s="104" t="s">
        <v>36</v>
      </c>
      <c r="G575" s="104" t="s">
        <v>37</v>
      </c>
      <c r="H575" s="104" t="s">
        <v>483</v>
      </c>
      <c r="I575" s="105">
        <v>19.355499999999999</v>
      </c>
      <c r="J575" s="105">
        <v>19.355499999999999</v>
      </c>
      <c r="K575" s="98">
        <v>22.96</v>
      </c>
      <c r="L575" s="98">
        <v>22.96</v>
      </c>
      <c r="M575" s="99">
        <v>19.399999999999999</v>
      </c>
      <c r="N575" s="99">
        <v>19.399999999999999</v>
      </c>
      <c r="O575" s="100"/>
    </row>
    <row r="576" spans="1:15" ht="45" x14ac:dyDescent="0.25">
      <c r="A576" s="104" t="s">
        <v>586</v>
      </c>
      <c r="B576" s="104" t="s">
        <v>587</v>
      </c>
      <c r="C576" s="104" t="s">
        <v>491</v>
      </c>
      <c r="D576" s="104" t="s">
        <v>492</v>
      </c>
      <c r="E576" s="104" t="s">
        <v>30</v>
      </c>
      <c r="F576" s="104" t="s">
        <v>36</v>
      </c>
      <c r="G576" s="104" t="s">
        <v>32</v>
      </c>
      <c r="H576" s="104" t="s">
        <v>483</v>
      </c>
      <c r="I576" s="105">
        <v>17.557600000000001</v>
      </c>
      <c r="J576" s="105">
        <v>19.462800000000001</v>
      </c>
      <c r="K576" s="98">
        <v>20.398</v>
      </c>
      <c r="L576" s="98">
        <v>20.398</v>
      </c>
      <c r="M576" s="99">
        <v>17.600000000000001</v>
      </c>
      <c r="N576" s="99">
        <v>19.5</v>
      </c>
      <c r="O576" s="100"/>
    </row>
    <row r="577" spans="1:15" ht="45" x14ac:dyDescent="0.25">
      <c r="A577" s="104" t="s">
        <v>586</v>
      </c>
      <c r="B577" s="104" t="s">
        <v>587</v>
      </c>
      <c r="C577" s="104" t="s">
        <v>491</v>
      </c>
      <c r="D577" s="104" t="s">
        <v>492</v>
      </c>
      <c r="E577" s="104" t="s">
        <v>30</v>
      </c>
      <c r="F577" s="104" t="s">
        <v>31</v>
      </c>
      <c r="G577" s="104" t="s">
        <v>42</v>
      </c>
      <c r="H577" s="104" t="s">
        <v>483</v>
      </c>
      <c r="I577" s="105">
        <v>12.9413</v>
      </c>
      <c r="J577" s="105">
        <v>19.494599999999998</v>
      </c>
      <c r="K577" s="98">
        <v>38.975999999999999</v>
      </c>
      <c r="L577" s="98">
        <v>38.975999999999999</v>
      </c>
      <c r="M577" s="99">
        <v>12.9</v>
      </c>
      <c r="N577" s="99">
        <v>19.5</v>
      </c>
      <c r="O577" s="100"/>
    </row>
    <row r="578" spans="1:15" ht="45" x14ac:dyDescent="0.25">
      <c r="A578" s="104" t="s">
        <v>586</v>
      </c>
      <c r="B578" s="104" t="s">
        <v>587</v>
      </c>
      <c r="C578" s="104" t="s">
        <v>491</v>
      </c>
      <c r="D578" s="104" t="s">
        <v>492</v>
      </c>
      <c r="E578" s="104" t="s">
        <v>30</v>
      </c>
      <c r="F578" s="104" t="s">
        <v>31</v>
      </c>
      <c r="G578" s="104" t="s">
        <v>32</v>
      </c>
      <c r="H578" s="104" t="s">
        <v>483</v>
      </c>
      <c r="I578" s="105">
        <v>11.8721</v>
      </c>
      <c r="J578" s="105">
        <v>18.8962</v>
      </c>
      <c r="K578" s="98">
        <v>15.134</v>
      </c>
      <c r="L578" s="98">
        <v>17.542000000000002</v>
      </c>
      <c r="M578" s="99">
        <v>11.9</v>
      </c>
      <c r="N578" s="99">
        <v>16.899999999999999</v>
      </c>
      <c r="O578" s="100"/>
    </row>
    <row r="579" spans="1:15" ht="45" x14ac:dyDescent="0.25">
      <c r="A579" s="104" t="s">
        <v>586</v>
      </c>
      <c r="B579" s="104" t="s">
        <v>587</v>
      </c>
      <c r="C579" s="104" t="s">
        <v>491</v>
      </c>
      <c r="D579" s="104" t="s">
        <v>492</v>
      </c>
      <c r="E579" s="104" t="s">
        <v>35</v>
      </c>
      <c r="F579" s="104" t="s">
        <v>36</v>
      </c>
      <c r="G579" s="104" t="s">
        <v>32</v>
      </c>
      <c r="H579" s="104" t="s">
        <v>483</v>
      </c>
      <c r="I579" s="105">
        <v>19.777999999999999</v>
      </c>
      <c r="J579" s="105">
        <v>21.265999999999998</v>
      </c>
      <c r="K579" s="98">
        <v>36.078000000000003</v>
      </c>
      <c r="L579" s="98">
        <v>36.078000000000003</v>
      </c>
      <c r="M579" s="99">
        <v>19.8</v>
      </c>
      <c r="N579" s="99">
        <v>21.3</v>
      </c>
      <c r="O579" s="100"/>
    </row>
    <row r="580" spans="1:15" ht="45" x14ac:dyDescent="0.25">
      <c r="A580" s="104" t="s">
        <v>586</v>
      </c>
      <c r="B580" s="104" t="s">
        <v>587</v>
      </c>
      <c r="C580" s="104" t="s">
        <v>491</v>
      </c>
      <c r="D580" s="104" t="s">
        <v>492</v>
      </c>
      <c r="E580" s="104" t="s">
        <v>35</v>
      </c>
      <c r="F580" s="104" t="s">
        <v>31</v>
      </c>
      <c r="G580" s="104" t="s">
        <v>42</v>
      </c>
      <c r="H580" s="104" t="s">
        <v>483</v>
      </c>
      <c r="I580" s="105">
        <v>13.350099999999999</v>
      </c>
      <c r="J580" s="105">
        <v>18.824200000000001</v>
      </c>
      <c r="K580" s="98">
        <v>37.814</v>
      </c>
      <c r="L580" s="98">
        <v>37.814</v>
      </c>
      <c r="M580" s="99">
        <v>13.4</v>
      </c>
      <c r="N580" s="99">
        <v>18.8</v>
      </c>
      <c r="O580" s="100"/>
    </row>
    <row r="581" spans="1:15" ht="45" x14ac:dyDescent="0.25">
      <c r="A581" s="104" t="s">
        <v>586</v>
      </c>
      <c r="B581" s="104" t="s">
        <v>587</v>
      </c>
      <c r="C581" s="104" t="s">
        <v>491</v>
      </c>
      <c r="D581" s="104" t="s">
        <v>496</v>
      </c>
      <c r="E581" s="104" t="s">
        <v>30</v>
      </c>
      <c r="F581" s="104" t="s">
        <v>36</v>
      </c>
      <c r="G581" s="104" t="s">
        <v>42</v>
      </c>
      <c r="H581" s="104" t="s">
        <v>483</v>
      </c>
      <c r="I581" s="105">
        <v>12.321199999999999</v>
      </c>
      <c r="J581" s="105">
        <v>18.3201</v>
      </c>
      <c r="K581" s="98">
        <v>23.071999999999999</v>
      </c>
      <c r="L581" s="98">
        <v>28.518000000000001</v>
      </c>
      <c r="M581" s="99">
        <v>12.3</v>
      </c>
      <c r="N581" s="99">
        <v>18.3</v>
      </c>
      <c r="O581" s="100"/>
    </row>
    <row r="582" spans="1:15" ht="45" x14ac:dyDescent="0.25">
      <c r="A582" s="104" t="s">
        <v>586</v>
      </c>
      <c r="B582" s="104" t="s">
        <v>587</v>
      </c>
      <c r="C582" s="104" t="s">
        <v>491</v>
      </c>
      <c r="D582" s="104" t="s">
        <v>496</v>
      </c>
      <c r="E582" s="104" t="s">
        <v>30</v>
      </c>
      <c r="F582" s="104" t="s">
        <v>31</v>
      </c>
      <c r="G582" s="104" t="s">
        <v>32</v>
      </c>
      <c r="H582" s="104" t="s">
        <v>483</v>
      </c>
      <c r="I582" s="105">
        <v>11.892300000000001</v>
      </c>
      <c r="J582" s="105">
        <v>14.632400000000001</v>
      </c>
      <c r="K582" s="98">
        <v>17.36</v>
      </c>
      <c r="L582" s="98">
        <v>20.664000000000001</v>
      </c>
      <c r="M582" s="99">
        <v>11.9</v>
      </c>
      <c r="N582" s="99">
        <v>14.6</v>
      </c>
      <c r="O582" s="100"/>
    </row>
    <row r="583" spans="1:15" ht="45" x14ac:dyDescent="0.25">
      <c r="A583" s="104" t="s">
        <v>586</v>
      </c>
      <c r="B583" s="104" t="s">
        <v>587</v>
      </c>
      <c r="C583" s="104" t="s">
        <v>491</v>
      </c>
      <c r="D583" s="104" t="s">
        <v>472</v>
      </c>
      <c r="E583" s="104" t="s">
        <v>30</v>
      </c>
      <c r="F583" s="104" t="s">
        <v>36</v>
      </c>
      <c r="G583" s="104" t="s">
        <v>42</v>
      </c>
      <c r="H583" s="104" t="s">
        <v>483</v>
      </c>
      <c r="I583" s="105">
        <v>13.4003</v>
      </c>
      <c r="J583" s="105">
        <v>26.335799999999999</v>
      </c>
      <c r="K583" s="98">
        <v>30.001999999999999</v>
      </c>
      <c r="L583" s="98">
        <v>101.556</v>
      </c>
      <c r="M583" s="99">
        <v>13.4</v>
      </c>
      <c r="N583" s="99">
        <v>26.3</v>
      </c>
      <c r="O583" s="100"/>
    </row>
    <row r="584" spans="1:15" ht="45" x14ac:dyDescent="0.25">
      <c r="A584" s="104" t="s">
        <v>586</v>
      </c>
      <c r="B584" s="104" t="s">
        <v>587</v>
      </c>
      <c r="C584" s="104" t="s">
        <v>491</v>
      </c>
      <c r="D584" s="104" t="s">
        <v>472</v>
      </c>
      <c r="E584" s="104" t="s">
        <v>30</v>
      </c>
      <c r="F584" s="104" t="s">
        <v>36</v>
      </c>
      <c r="G584" s="104" t="s">
        <v>37</v>
      </c>
      <c r="H584" s="104" t="s">
        <v>483</v>
      </c>
      <c r="I584" s="105">
        <v>13.5661</v>
      </c>
      <c r="J584" s="105">
        <v>23.806100000000001</v>
      </c>
      <c r="K584" s="98">
        <v>34.44</v>
      </c>
      <c r="L584" s="98">
        <v>93.995999999999995</v>
      </c>
      <c r="M584" s="99">
        <v>13.6</v>
      </c>
      <c r="N584" s="99">
        <v>23.8</v>
      </c>
      <c r="O584" s="100"/>
    </row>
    <row r="585" spans="1:15" ht="45" x14ac:dyDescent="0.25">
      <c r="A585" s="104" t="s">
        <v>586</v>
      </c>
      <c r="B585" s="104" t="s">
        <v>587</v>
      </c>
      <c r="C585" s="104" t="s">
        <v>491</v>
      </c>
      <c r="D585" s="104" t="s">
        <v>472</v>
      </c>
      <c r="E585" s="104" t="s">
        <v>30</v>
      </c>
      <c r="F585" s="104" t="s">
        <v>36</v>
      </c>
      <c r="G585" s="104" t="s">
        <v>32</v>
      </c>
      <c r="H585" s="104" t="s">
        <v>483</v>
      </c>
      <c r="I585" s="105">
        <v>19.86</v>
      </c>
      <c r="J585" s="105">
        <v>23.943000000000001</v>
      </c>
      <c r="K585" s="98">
        <v>32.045999999999999</v>
      </c>
      <c r="L585" s="98">
        <v>32.045999999999999</v>
      </c>
      <c r="M585" s="99">
        <v>19.899999999999999</v>
      </c>
      <c r="N585" s="99">
        <v>23.9</v>
      </c>
      <c r="O585" s="100"/>
    </row>
    <row r="586" spans="1:15" ht="45" x14ac:dyDescent="0.25">
      <c r="A586" s="104" t="s">
        <v>586</v>
      </c>
      <c r="B586" s="104" t="s">
        <v>587</v>
      </c>
      <c r="C586" s="104" t="s">
        <v>491</v>
      </c>
      <c r="D586" s="104" t="s">
        <v>472</v>
      </c>
      <c r="E586" s="104" t="s">
        <v>30</v>
      </c>
      <c r="F586" s="104" t="s">
        <v>31</v>
      </c>
      <c r="G586" s="104" t="s">
        <v>42</v>
      </c>
      <c r="H586" s="104" t="s">
        <v>483</v>
      </c>
      <c r="I586" s="105">
        <v>14.343999999999999</v>
      </c>
      <c r="J586" s="105">
        <v>28.085000000000001</v>
      </c>
      <c r="K586" s="98">
        <v>54.642000000000003</v>
      </c>
      <c r="L586" s="98">
        <v>54.642000000000003</v>
      </c>
      <c r="M586" s="99">
        <v>14.3</v>
      </c>
      <c r="N586" s="99">
        <v>28.1</v>
      </c>
      <c r="O586" s="100"/>
    </row>
    <row r="587" spans="1:15" ht="45" x14ac:dyDescent="0.25">
      <c r="A587" s="104" t="s">
        <v>586</v>
      </c>
      <c r="B587" s="104" t="s">
        <v>587</v>
      </c>
      <c r="C587" s="104" t="s">
        <v>491</v>
      </c>
      <c r="D587" s="104" t="s">
        <v>472</v>
      </c>
      <c r="E587" s="104" t="s">
        <v>30</v>
      </c>
      <c r="F587" s="104" t="s">
        <v>31</v>
      </c>
      <c r="G587" s="104" t="s">
        <v>32</v>
      </c>
      <c r="H587" s="104" t="s">
        <v>483</v>
      </c>
      <c r="I587" s="105">
        <v>14.2616</v>
      </c>
      <c r="J587" s="105">
        <v>20.626200000000001</v>
      </c>
      <c r="K587" s="98">
        <v>29.007999999999999</v>
      </c>
      <c r="L587" s="98">
        <v>29.007999999999999</v>
      </c>
      <c r="M587" s="99">
        <v>14.3</v>
      </c>
      <c r="N587" s="99">
        <v>20.6</v>
      </c>
      <c r="O587" s="100"/>
    </row>
    <row r="588" spans="1:15" ht="45" x14ac:dyDescent="0.25">
      <c r="A588" s="104" t="s">
        <v>586</v>
      </c>
      <c r="B588" s="104" t="s">
        <v>587</v>
      </c>
      <c r="C588" s="104" t="s">
        <v>491</v>
      </c>
      <c r="D588" s="104" t="s">
        <v>472</v>
      </c>
      <c r="E588" s="104" t="s">
        <v>35</v>
      </c>
      <c r="F588" s="104" t="s">
        <v>36</v>
      </c>
      <c r="G588" s="104" t="s">
        <v>32</v>
      </c>
      <c r="H588" s="104" t="s">
        <v>483</v>
      </c>
      <c r="I588" s="105">
        <v>15.3482</v>
      </c>
      <c r="J588" s="105">
        <v>30.249500000000001</v>
      </c>
      <c r="K588" s="98">
        <v>55.411999999999999</v>
      </c>
      <c r="L588" s="98">
        <v>55.411999999999999</v>
      </c>
      <c r="M588" s="99">
        <v>15.3</v>
      </c>
      <c r="N588" s="99">
        <v>30.2</v>
      </c>
      <c r="O588" s="100"/>
    </row>
    <row r="589" spans="1:15" ht="45" x14ac:dyDescent="0.25">
      <c r="A589" s="104" t="s">
        <v>586</v>
      </c>
      <c r="B589" s="104" t="s">
        <v>587</v>
      </c>
      <c r="C589" s="104" t="s">
        <v>491</v>
      </c>
      <c r="D589" s="104" t="s">
        <v>472</v>
      </c>
      <c r="E589" s="104" t="s">
        <v>35</v>
      </c>
      <c r="F589" s="104" t="s">
        <v>31</v>
      </c>
      <c r="G589" s="104" t="s">
        <v>42</v>
      </c>
      <c r="H589" s="104" t="s">
        <v>483</v>
      </c>
      <c r="I589" s="105">
        <v>19.3187</v>
      </c>
      <c r="J589" s="105">
        <v>28.627400000000002</v>
      </c>
      <c r="K589" s="98">
        <v>55.188000000000002</v>
      </c>
      <c r="L589" s="98">
        <v>55.188000000000002</v>
      </c>
      <c r="M589" s="99">
        <v>19.3</v>
      </c>
      <c r="N589" s="99">
        <v>28.6</v>
      </c>
      <c r="O589" s="100"/>
    </row>
    <row r="590" spans="1:15" ht="45" x14ac:dyDescent="0.25">
      <c r="A590" s="104" t="s">
        <v>586</v>
      </c>
      <c r="B590" s="104" t="s">
        <v>587</v>
      </c>
      <c r="C590" s="104" t="s">
        <v>471</v>
      </c>
      <c r="D590" s="104" t="s">
        <v>495</v>
      </c>
      <c r="E590" s="104" t="s">
        <v>30</v>
      </c>
      <c r="F590" s="104" t="s">
        <v>36</v>
      </c>
      <c r="G590" s="104" t="s">
        <v>42</v>
      </c>
      <c r="H590" s="104" t="s">
        <v>483</v>
      </c>
      <c r="I590" s="105">
        <v>9.3940000000000001</v>
      </c>
      <c r="J590" s="105">
        <v>10.0624</v>
      </c>
      <c r="K590" s="98">
        <v>21.28</v>
      </c>
      <c r="L590" s="98">
        <v>26.725999999999999</v>
      </c>
      <c r="M590" s="99">
        <v>9.4</v>
      </c>
      <c r="N590" s="99">
        <v>10.1</v>
      </c>
      <c r="O590" s="100"/>
    </row>
    <row r="591" spans="1:15" ht="45" x14ac:dyDescent="0.25">
      <c r="A591" s="104" t="s">
        <v>586</v>
      </c>
      <c r="B591" s="104" t="s">
        <v>587</v>
      </c>
      <c r="C591" s="104" t="s">
        <v>471</v>
      </c>
      <c r="D591" s="104" t="s">
        <v>495</v>
      </c>
      <c r="E591" s="104" t="s">
        <v>30</v>
      </c>
      <c r="F591" s="104" t="s">
        <v>31</v>
      </c>
      <c r="G591" s="104" t="s">
        <v>32</v>
      </c>
      <c r="H591" s="104" t="s">
        <v>483</v>
      </c>
      <c r="I591" s="105">
        <v>7.7321999999999997</v>
      </c>
      <c r="J591" s="105">
        <v>7.7321999999999997</v>
      </c>
      <c r="K591" s="98">
        <v>17.611999999999998</v>
      </c>
      <c r="L591" s="98">
        <v>17.611999999999998</v>
      </c>
      <c r="M591" s="99">
        <v>7.7</v>
      </c>
      <c r="N591" s="99">
        <v>7.7</v>
      </c>
      <c r="O591" s="100"/>
    </row>
    <row r="592" spans="1:15" ht="45" x14ac:dyDescent="0.25">
      <c r="A592" s="104" t="s">
        <v>586</v>
      </c>
      <c r="B592" s="104" t="s">
        <v>587</v>
      </c>
      <c r="C592" s="104" t="s">
        <v>471</v>
      </c>
      <c r="D592" s="104" t="s">
        <v>492</v>
      </c>
      <c r="E592" s="104" t="s">
        <v>30</v>
      </c>
      <c r="F592" s="104" t="s">
        <v>36</v>
      </c>
      <c r="G592" s="104" t="s">
        <v>42</v>
      </c>
      <c r="H592" s="104" t="s">
        <v>483</v>
      </c>
      <c r="I592" s="105">
        <v>11.076700000000001</v>
      </c>
      <c r="J592" s="105">
        <v>17.486699999999999</v>
      </c>
      <c r="K592" s="98">
        <v>33.683999999999997</v>
      </c>
      <c r="L592" s="98">
        <v>49.042000000000002</v>
      </c>
      <c r="M592" s="99">
        <v>11.1</v>
      </c>
      <c r="N592" s="99">
        <v>17.5</v>
      </c>
      <c r="O592" s="100"/>
    </row>
    <row r="593" spans="1:15" ht="45" x14ac:dyDescent="0.25">
      <c r="A593" s="104" t="s">
        <v>586</v>
      </c>
      <c r="B593" s="104" t="s">
        <v>587</v>
      </c>
      <c r="C593" s="104" t="s">
        <v>471</v>
      </c>
      <c r="D593" s="104" t="s">
        <v>492</v>
      </c>
      <c r="E593" s="104" t="s">
        <v>30</v>
      </c>
      <c r="F593" s="104" t="s">
        <v>36</v>
      </c>
      <c r="G593" s="104" t="s">
        <v>37</v>
      </c>
      <c r="H593" s="104" t="s">
        <v>483</v>
      </c>
      <c r="I593" s="105">
        <v>15.8744</v>
      </c>
      <c r="J593" s="105">
        <v>15.8744</v>
      </c>
      <c r="K593" s="98">
        <v>36.484000000000002</v>
      </c>
      <c r="L593" s="98">
        <v>36.484000000000002</v>
      </c>
      <c r="M593" s="99">
        <v>15.9</v>
      </c>
      <c r="N593" s="99">
        <v>15.9</v>
      </c>
      <c r="O593" s="100"/>
    </row>
    <row r="594" spans="1:15" ht="45" x14ac:dyDescent="0.25">
      <c r="A594" s="104" t="s">
        <v>586</v>
      </c>
      <c r="B594" s="104" t="s">
        <v>587</v>
      </c>
      <c r="C594" s="104" t="s">
        <v>471</v>
      </c>
      <c r="D594" s="104" t="s">
        <v>492</v>
      </c>
      <c r="E594" s="104" t="s">
        <v>30</v>
      </c>
      <c r="F594" s="104" t="s">
        <v>36</v>
      </c>
      <c r="G594" s="104" t="s">
        <v>32</v>
      </c>
      <c r="H594" s="104" t="s">
        <v>483</v>
      </c>
      <c r="I594" s="105">
        <v>14.029400000000001</v>
      </c>
      <c r="J594" s="105">
        <v>15.984500000000001</v>
      </c>
      <c r="K594" s="98">
        <v>34.258000000000003</v>
      </c>
      <c r="L594" s="98">
        <v>34.258000000000003</v>
      </c>
      <c r="M594" s="99">
        <v>14</v>
      </c>
      <c r="N594" s="99">
        <v>16</v>
      </c>
      <c r="O594" s="100"/>
    </row>
    <row r="595" spans="1:15" ht="45" x14ac:dyDescent="0.25">
      <c r="A595" s="104" t="s">
        <v>586</v>
      </c>
      <c r="B595" s="104" t="s">
        <v>587</v>
      </c>
      <c r="C595" s="104" t="s">
        <v>471</v>
      </c>
      <c r="D595" s="104" t="s">
        <v>492</v>
      </c>
      <c r="E595" s="104" t="s">
        <v>30</v>
      </c>
      <c r="F595" s="104" t="s">
        <v>31</v>
      </c>
      <c r="G595" s="104" t="s">
        <v>42</v>
      </c>
      <c r="H595" s="104" t="s">
        <v>483</v>
      </c>
      <c r="I595" s="105">
        <v>15.0021</v>
      </c>
      <c r="J595" s="105">
        <v>16.017099999999999</v>
      </c>
      <c r="K595" s="98">
        <v>60.731999999999999</v>
      </c>
      <c r="L595" s="98">
        <v>60.731999999999999</v>
      </c>
      <c r="M595" s="99">
        <v>15</v>
      </c>
      <c r="N595" s="99">
        <v>16</v>
      </c>
      <c r="O595" s="100"/>
    </row>
    <row r="596" spans="1:15" ht="45" x14ac:dyDescent="0.25">
      <c r="A596" s="104" t="s">
        <v>586</v>
      </c>
      <c r="B596" s="104" t="s">
        <v>587</v>
      </c>
      <c r="C596" s="104" t="s">
        <v>471</v>
      </c>
      <c r="D596" s="104" t="s">
        <v>492</v>
      </c>
      <c r="E596" s="104" t="s">
        <v>30</v>
      </c>
      <c r="F596" s="104" t="s">
        <v>31</v>
      </c>
      <c r="G596" s="104" t="s">
        <v>32</v>
      </c>
      <c r="H596" s="104" t="s">
        <v>483</v>
      </c>
      <c r="I596" s="105">
        <v>10.5006</v>
      </c>
      <c r="J596" s="105">
        <v>10.5006</v>
      </c>
      <c r="K596" s="98">
        <v>31.038</v>
      </c>
      <c r="L596" s="98">
        <v>31.038</v>
      </c>
      <c r="M596" s="99">
        <v>10.5</v>
      </c>
      <c r="N596" s="99">
        <v>10.5</v>
      </c>
      <c r="O596" s="100"/>
    </row>
    <row r="597" spans="1:15" ht="45" x14ac:dyDescent="0.25">
      <c r="A597" s="104" t="s">
        <v>586</v>
      </c>
      <c r="B597" s="104" t="s">
        <v>587</v>
      </c>
      <c r="C597" s="104" t="s">
        <v>471</v>
      </c>
      <c r="D597" s="104" t="s">
        <v>492</v>
      </c>
      <c r="E597" s="104" t="s">
        <v>35</v>
      </c>
      <c r="F597" s="104" t="s">
        <v>36</v>
      </c>
      <c r="G597" s="104" t="s">
        <v>32</v>
      </c>
      <c r="H597" s="104" t="s">
        <v>483</v>
      </c>
      <c r="I597" s="105">
        <v>16.308</v>
      </c>
      <c r="J597" s="105">
        <v>17.835000000000001</v>
      </c>
      <c r="K597" s="98">
        <v>65.072000000000003</v>
      </c>
      <c r="L597" s="98">
        <v>65.072000000000003</v>
      </c>
      <c r="M597" s="99">
        <v>16.3</v>
      </c>
      <c r="N597" s="99">
        <v>17.8</v>
      </c>
      <c r="O597" s="100"/>
    </row>
    <row r="598" spans="1:15" ht="45" x14ac:dyDescent="0.25">
      <c r="A598" s="104" t="s">
        <v>586</v>
      </c>
      <c r="B598" s="104" t="s">
        <v>587</v>
      </c>
      <c r="C598" s="104" t="s">
        <v>471</v>
      </c>
      <c r="D598" s="104" t="s">
        <v>492</v>
      </c>
      <c r="E598" s="104" t="s">
        <v>35</v>
      </c>
      <c r="F598" s="104" t="s">
        <v>31</v>
      </c>
      <c r="G598" s="104" t="s">
        <v>42</v>
      </c>
      <c r="H598" s="104" t="s">
        <v>483</v>
      </c>
      <c r="I598" s="105">
        <v>15.3292</v>
      </c>
      <c r="J598" s="105">
        <v>15.3292</v>
      </c>
      <c r="K598" s="98">
        <v>62.915999999999997</v>
      </c>
      <c r="L598" s="98">
        <v>62.915999999999997</v>
      </c>
      <c r="M598" s="99">
        <v>15.3</v>
      </c>
      <c r="N598" s="99">
        <v>15.3</v>
      </c>
      <c r="O598" s="100"/>
    </row>
    <row r="599" spans="1:15" ht="45" x14ac:dyDescent="0.25">
      <c r="A599" s="104" t="s">
        <v>586</v>
      </c>
      <c r="B599" s="104" t="s">
        <v>587</v>
      </c>
      <c r="C599" s="104" t="s">
        <v>471</v>
      </c>
      <c r="D599" s="104" t="s">
        <v>496</v>
      </c>
      <c r="E599" s="104" t="s">
        <v>30</v>
      </c>
      <c r="F599" s="104" t="s">
        <v>36</v>
      </c>
      <c r="G599" s="104" t="s">
        <v>42</v>
      </c>
      <c r="H599" s="104" t="s">
        <v>483</v>
      </c>
      <c r="I599" s="105">
        <v>8.7068999999999992</v>
      </c>
      <c r="J599" s="105">
        <v>12.1084</v>
      </c>
      <c r="K599" s="98">
        <v>25.032</v>
      </c>
      <c r="L599" s="98">
        <v>37.31</v>
      </c>
      <c r="M599" s="99">
        <v>8.6999999999999993</v>
      </c>
      <c r="N599" s="99">
        <v>12.1</v>
      </c>
      <c r="O599" s="100"/>
    </row>
    <row r="600" spans="1:15" ht="45" x14ac:dyDescent="0.25">
      <c r="A600" s="104" t="s">
        <v>586</v>
      </c>
      <c r="B600" s="104" t="s">
        <v>587</v>
      </c>
      <c r="C600" s="104" t="s">
        <v>471</v>
      </c>
      <c r="D600" s="104" t="s">
        <v>496</v>
      </c>
      <c r="E600" s="104" t="s">
        <v>30</v>
      </c>
      <c r="F600" s="104" t="s">
        <v>36</v>
      </c>
      <c r="G600" s="104" t="s">
        <v>37</v>
      </c>
      <c r="H600" s="104" t="s">
        <v>483</v>
      </c>
      <c r="I600" s="105">
        <v>11.040900000000001</v>
      </c>
      <c r="J600" s="105">
        <v>11.040900000000001</v>
      </c>
      <c r="K600" s="98">
        <v>27.132000000000001</v>
      </c>
      <c r="L600" s="98">
        <v>27.132000000000001</v>
      </c>
      <c r="M600" s="99">
        <v>11</v>
      </c>
      <c r="N600" s="99">
        <v>11</v>
      </c>
      <c r="O600" s="100"/>
    </row>
    <row r="601" spans="1:15" ht="45" x14ac:dyDescent="0.25">
      <c r="A601" s="104" t="s">
        <v>586</v>
      </c>
      <c r="B601" s="104" t="s">
        <v>587</v>
      </c>
      <c r="C601" s="104" t="s">
        <v>471</v>
      </c>
      <c r="D601" s="104" t="s">
        <v>496</v>
      </c>
      <c r="E601" s="104" t="s">
        <v>30</v>
      </c>
      <c r="F601" s="104" t="s">
        <v>36</v>
      </c>
      <c r="G601" s="104" t="s">
        <v>32</v>
      </c>
      <c r="H601" s="104" t="s">
        <v>483</v>
      </c>
      <c r="I601" s="105">
        <v>9.8193999999999999</v>
      </c>
      <c r="J601" s="105">
        <v>11.113799999999999</v>
      </c>
      <c r="K601" s="98">
        <v>24.738</v>
      </c>
      <c r="L601" s="98">
        <v>24.738</v>
      </c>
      <c r="M601" s="99">
        <v>9.8000000000000007</v>
      </c>
      <c r="N601" s="99">
        <v>11.1</v>
      </c>
      <c r="O601" s="100"/>
    </row>
    <row r="602" spans="1:15" ht="45" x14ac:dyDescent="0.25">
      <c r="A602" s="104" t="s">
        <v>586</v>
      </c>
      <c r="B602" s="104" t="s">
        <v>587</v>
      </c>
      <c r="C602" s="104" t="s">
        <v>471</v>
      </c>
      <c r="D602" s="104" t="s">
        <v>496</v>
      </c>
      <c r="E602" s="104" t="s">
        <v>30</v>
      </c>
      <c r="F602" s="104" t="s">
        <v>31</v>
      </c>
      <c r="G602" s="104" t="s">
        <v>42</v>
      </c>
      <c r="H602" s="104" t="s">
        <v>483</v>
      </c>
      <c r="I602" s="105">
        <v>11.135400000000001</v>
      </c>
      <c r="J602" s="105">
        <v>11.135400000000001</v>
      </c>
      <c r="K602" s="98">
        <v>47.292000000000002</v>
      </c>
      <c r="L602" s="98">
        <v>47.292000000000002</v>
      </c>
      <c r="M602" s="99">
        <v>11.1</v>
      </c>
      <c r="N602" s="99">
        <v>11.1</v>
      </c>
      <c r="O602" s="100"/>
    </row>
    <row r="603" spans="1:15" ht="45" x14ac:dyDescent="0.25">
      <c r="A603" s="104" t="s">
        <v>586</v>
      </c>
      <c r="B603" s="104" t="s">
        <v>587</v>
      </c>
      <c r="C603" s="104" t="s">
        <v>471</v>
      </c>
      <c r="D603" s="104" t="s">
        <v>496</v>
      </c>
      <c r="E603" s="104" t="s">
        <v>30</v>
      </c>
      <c r="F603" s="104" t="s">
        <v>31</v>
      </c>
      <c r="G603" s="104" t="s">
        <v>32</v>
      </c>
      <c r="H603" s="104" t="s">
        <v>483</v>
      </c>
      <c r="I603" s="105">
        <v>10.728899999999999</v>
      </c>
      <c r="J603" s="105">
        <v>11.210900000000001</v>
      </c>
      <c r="K603" s="98">
        <v>18.62</v>
      </c>
      <c r="L603" s="98">
        <v>21.7</v>
      </c>
      <c r="M603" s="99">
        <v>10.7</v>
      </c>
      <c r="N603" s="99">
        <v>11.2</v>
      </c>
      <c r="O603" s="100"/>
    </row>
    <row r="604" spans="1:15" ht="45" x14ac:dyDescent="0.25">
      <c r="A604" s="104" t="s">
        <v>586</v>
      </c>
      <c r="B604" s="104" t="s">
        <v>587</v>
      </c>
      <c r="C604" s="104" t="s">
        <v>471</v>
      </c>
      <c r="D604" s="104" t="s">
        <v>496</v>
      </c>
      <c r="E604" s="104" t="s">
        <v>35</v>
      </c>
      <c r="F604" s="104" t="s">
        <v>36</v>
      </c>
      <c r="G604" s="104" t="s">
        <v>32</v>
      </c>
      <c r="H604" s="104" t="s">
        <v>483</v>
      </c>
      <c r="I604" s="105">
        <v>12.339</v>
      </c>
      <c r="J604" s="105">
        <v>14.4733</v>
      </c>
      <c r="K604" s="98">
        <v>48.033999999999999</v>
      </c>
      <c r="L604" s="98">
        <v>48.033999999999999</v>
      </c>
      <c r="M604" s="99">
        <v>12.3</v>
      </c>
      <c r="N604" s="99">
        <v>14.5</v>
      </c>
      <c r="O604" s="100"/>
    </row>
    <row r="605" spans="1:15" ht="45" x14ac:dyDescent="0.25">
      <c r="A605" s="104" t="s">
        <v>586</v>
      </c>
      <c r="B605" s="104" t="s">
        <v>587</v>
      </c>
      <c r="C605" s="104" t="s">
        <v>471</v>
      </c>
      <c r="D605" s="104" t="s">
        <v>496</v>
      </c>
      <c r="E605" s="104" t="s">
        <v>35</v>
      </c>
      <c r="F605" s="104" t="s">
        <v>31</v>
      </c>
      <c r="G605" s="104" t="s">
        <v>42</v>
      </c>
      <c r="H605" s="104" t="s">
        <v>483</v>
      </c>
      <c r="I605" s="105">
        <v>13.6092</v>
      </c>
      <c r="J605" s="105">
        <v>13.6092</v>
      </c>
      <c r="K605" s="98">
        <v>47.823999999999998</v>
      </c>
      <c r="L605" s="98">
        <v>47.823999999999998</v>
      </c>
      <c r="M605" s="99">
        <v>13.6</v>
      </c>
      <c r="N605" s="99">
        <v>13.6</v>
      </c>
      <c r="O605" s="100"/>
    </row>
    <row r="606" spans="1:15" ht="90" x14ac:dyDescent="0.25">
      <c r="A606" s="104" t="s">
        <v>588</v>
      </c>
      <c r="B606" s="104" t="s">
        <v>589</v>
      </c>
      <c r="C606" s="104" t="s">
        <v>494</v>
      </c>
      <c r="D606" s="104" t="s">
        <v>495</v>
      </c>
      <c r="E606" s="104" t="s">
        <v>30</v>
      </c>
      <c r="F606" s="104" t="s">
        <v>31</v>
      </c>
      <c r="G606" s="104" t="s">
        <v>32</v>
      </c>
      <c r="H606" s="104" t="s">
        <v>488</v>
      </c>
      <c r="I606" s="105">
        <v>9.5135000000000005</v>
      </c>
      <c r="J606" s="105">
        <v>10.9109</v>
      </c>
      <c r="K606" s="98">
        <v>14.896000000000001</v>
      </c>
      <c r="L606" s="98">
        <v>28.111999999999998</v>
      </c>
      <c r="M606" s="99">
        <v>9.5</v>
      </c>
      <c r="N606" s="99">
        <v>10.9</v>
      </c>
      <c r="O606" s="100"/>
    </row>
    <row r="607" spans="1:15" ht="90" x14ac:dyDescent="0.25">
      <c r="A607" s="104" t="s">
        <v>588</v>
      </c>
      <c r="B607" s="104" t="s">
        <v>589</v>
      </c>
      <c r="C607" s="104" t="s">
        <v>494</v>
      </c>
      <c r="D607" s="104" t="s">
        <v>492</v>
      </c>
      <c r="E607" s="104" t="s">
        <v>30</v>
      </c>
      <c r="F607" s="104" t="s">
        <v>46</v>
      </c>
      <c r="G607" s="104" t="s">
        <v>47</v>
      </c>
      <c r="H607" s="104" t="s">
        <v>488</v>
      </c>
      <c r="I607" s="105">
        <v>9.4550000000000001</v>
      </c>
      <c r="J607" s="105">
        <v>9.8350000000000009</v>
      </c>
      <c r="K607" s="98">
        <v>17.178000000000001</v>
      </c>
      <c r="L607" s="98">
        <v>18.143999999999998</v>
      </c>
      <c r="M607" s="99">
        <v>9.5</v>
      </c>
      <c r="N607" s="99">
        <v>9.8000000000000007</v>
      </c>
      <c r="O607" s="100"/>
    </row>
    <row r="608" spans="1:15" ht="90" x14ac:dyDescent="0.25">
      <c r="A608" s="104" t="s">
        <v>588</v>
      </c>
      <c r="B608" s="104" t="s">
        <v>589</v>
      </c>
      <c r="C608" s="104" t="s">
        <v>494</v>
      </c>
      <c r="D608" s="104" t="s">
        <v>492</v>
      </c>
      <c r="E608" s="104" t="s">
        <v>35</v>
      </c>
      <c r="F608" s="104" t="s">
        <v>31</v>
      </c>
      <c r="G608" s="104" t="s">
        <v>32</v>
      </c>
      <c r="H608" s="104" t="s">
        <v>488</v>
      </c>
      <c r="I608" s="105">
        <v>11.113</v>
      </c>
      <c r="J608" s="105">
        <v>11.113</v>
      </c>
      <c r="K608" s="98">
        <v>31.92</v>
      </c>
      <c r="L608" s="98">
        <v>31.92</v>
      </c>
      <c r="M608" s="99">
        <v>11.1</v>
      </c>
      <c r="N608" s="99">
        <v>11.1</v>
      </c>
      <c r="O608" s="100"/>
    </row>
    <row r="609" spans="1:15" ht="90" x14ac:dyDescent="0.25">
      <c r="A609" s="104" t="s">
        <v>588</v>
      </c>
      <c r="B609" s="104" t="s">
        <v>589</v>
      </c>
      <c r="C609" s="104" t="s">
        <v>494</v>
      </c>
      <c r="D609" s="104" t="s">
        <v>492</v>
      </c>
      <c r="E609" s="104" t="s">
        <v>35</v>
      </c>
      <c r="F609" s="104" t="s">
        <v>46</v>
      </c>
      <c r="G609" s="104" t="s">
        <v>47</v>
      </c>
      <c r="H609" s="104" t="s">
        <v>488</v>
      </c>
      <c r="I609" s="105">
        <v>10.527200000000001</v>
      </c>
      <c r="J609" s="105">
        <v>12.4748</v>
      </c>
      <c r="K609" s="98">
        <v>41.887999999999998</v>
      </c>
      <c r="L609" s="98">
        <v>41.887999999999998</v>
      </c>
      <c r="M609" s="99">
        <v>10.5</v>
      </c>
      <c r="N609" s="99">
        <v>12.5</v>
      </c>
      <c r="O609" s="100"/>
    </row>
    <row r="610" spans="1:15" ht="90" x14ac:dyDescent="0.25">
      <c r="A610" s="104" t="s">
        <v>588</v>
      </c>
      <c r="B610" s="104" t="s">
        <v>589</v>
      </c>
      <c r="C610" s="104" t="s">
        <v>494</v>
      </c>
      <c r="D610" s="104" t="s">
        <v>496</v>
      </c>
      <c r="E610" s="104" t="s">
        <v>35</v>
      </c>
      <c r="F610" s="104" t="s">
        <v>31</v>
      </c>
      <c r="G610" s="104" t="s">
        <v>32</v>
      </c>
      <c r="H610" s="104" t="s">
        <v>488</v>
      </c>
      <c r="I610" s="105">
        <v>10.1835</v>
      </c>
      <c r="J610" s="105">
        <v>10.1835</v>
      </c>
      <c r="K610" s="98">
        <v>31.864000000000001</v>
      </c>
      <c r="L610" s="98">
        <v>31.864000000000001</v>
      </c>
      <c r="M610" s="99">
        <v>10.199999999999999</v>
      </c>
      <c r="N610" s="99">
        <v>10.199999999999999</v>
      </c>
      <c r="O610" s="100"/>
    </row>
    <row r="611" spans="1:15" ht="90" x14ac:dyDescent="0.25">
      <c r="A611" s="104" t="s">
        <v>588</v>
      </c>
      <c r="B611" s="104" t="s">
        <v>589</v>
      </c>
      <c r="C611" s="104" t="s">
        <v>494</v>
      </c>
      <c r="D611" s="104" t="s">
        <v>496</v>
      </c>
      <c r="E611" s="104" t="s">
        <v>35</v>
      </c>
      <c r="F611" s="104" t="s">
        <v>46</v>
      </c>
      <c r="G611" s="104" t="s">
        <v>47</v>
      </c>
      <c r="H611" s="104" t="s">
        <v>488</v>
      </c>
      <c r="I611" s="105">
        <v>11.3986</v>
      </c>
      <c r="J611" s="105">
        <v>11.3986</v>
      </c>
      <c r="K611" s="98">
        <v>41.845999999999997</v>
      </c>
      <c r="L611" s="98">
        <v>41.845999999999997</v>
      </c>
      <c r="M611" s="99">
        <v>11.4</v>
      </c>
      <c r="N611" s="99">
        <v>11.4</v>
      </c>
      <c r="O611" s="100"/>
    </row>
    <row r="612" spans="1:15" ht="90" x14ac:dyDescent="0.25">
      <c r="A612" s="104" t="s">
        <v>588</v>
      </c>
      <c r="B612" s="104" t="s">
        <v>589</v>
      </c>
      <c r="C612" s="104" t="s">
        <v>471</v>
      </c>
      <c r="D612" s="104" t="s">
        <v>495</v>
      </c>
      <c r="E612" s="104" t="s">
        <v>30</v>
      </c>
      <c r="F612" s="104" t="s">
        <v>31</v>
      </c>
      <c r="G612" s="104" t="s">
        <v>32</v>
      </c>
      <c r="H612" s="104" t="s">
        <v>488</v>
      </c>
      <c r="I612" s="105">
        <v>9.0629000000000008</v>
      </c>
      <c r="J612" s="105">
        <v>10.7677</v>
      </c>
      <c r="K612" s="98">
        <v>14.84</v>
      </c>
      <c r="L612" s="98">
        <v>28.42</v>
      </c>
      <c r="M612" s="99">
        <v>9.1</v>
      </c>
      <c r="N612" s="99">
        <v>10.8</v>
      </c>
      <c r="O612" s="100"/>
    </row>
    <row r="613" spans="1:15" ht="90" x14ac:dyDescent="0.25">
      <c r="A613" s="104" t="s">
        <v>588</v>
      </c>
      <c r="B613" s="104" t="s">
        <v>589</v>
      </c>
      <c r="C613" s="104" t="s">
        <v>471</v>
      </c>
      <c r="D613" s="104" t="s">
        <v>495</v>
      </c>
      <c r="E613" s="104" t="s">
        <v>30</v>
      </c>
      <c r="F613" s="104" t="s">
        <v>46</v>
      </c>
      <c r="G613" s="104" t="s">
        <v>47</v>
      </c>
      <c r="H613" s="104" t="s">
        <v>488</v>
      </c>
      <c r="I613" s="105">
        <v>7.9240000000000004</v>
      </c>
      <c r="J613" s="105">
        <v>7.9240000000000004</v>
      </c>
      <c r="K613" s="98">
        <v>17.472000000000001</v>
      </c>
      <c r="L613" s="98">
        <v>17.472000000000001</v>
      </c>
      <c r="M613" s="99">
        <v>7.9</v>
      </c>
      <c r="N613" s="99">
        <v>7.9</v>
      </c>
      <c r="O613" s="100"/>
    </row>
    <row r="614" spans="1:15" ht="90" x14ac:dyDescent="0.25">
      <c r="A614" s="104" t="s">
        <v>588</v>
      </c>
      <c r="B614" s="104" t="s">
        <v>589</v>
      </c>
      <c r="C614" s="104" t="s">
        <v>471</v>
      </c>
      <c r="D614" s="104" t="s">
        <v>495</v>
      </c>
      <c r="E614" s="104" t="s">
        <v>35</v>
      </c>
      <c r="F614" s="104" t="s">
        <v>31</v>
      </c>
      <c r="G614" s="104" t="s">
        <v>32</v>
      </c>
      <c r="H614" s="104" t="s">
        <v>488</v>
      </c>
      <c r="I614" s="105">
        <v>10.475</v>
      </c>
      <c r="J614" s="105">
        <v>11.728</v>
      </c>
      <c r="K614" s="98">
        <v>35.700000000000003</v>
      </c>
      <c r="L614" s="98">
        <v>37.351999999999997</v>
      </c>
      <c r="M614" s="99">
        <v>10.5</v>
      </c>
      <c r="N614" s="99">
        <v>11.7</v>
      </c>
      <c r="O614" s="100"/>
    </row>
    <row r="615" spans="1:15" ht="90" x14ac:dyDescent="0.25">
      <c r="A615" s="104" t="s">
        <v>588</v>
      </c>
      <c r="B615" s="104" t="s">
        <v>589</v>
      </c>
      <c r="C615" s="104" t="s">
        <v>471</v>
      </c>
      <c r="D615" s="104" t="s">
        <v>492</v>
      </c>
      <c r="E615" s="104" t="s">
        <v>30</v>
      </c>
      <c r="F615" s="104" t="s">
        <v>46</v>
      </c>
      <c r="G615" s="104" t="s">
        <v>47</v>
      </c>
      <c r="H615" s="104" t="s">
        <v>488</v>
      </c>
      <c r="I615" s="105">
        <v>11.099</v>
      </c>
      <c r="J615" s="105">
        <v>11.478999999999999</v>
      </c>
      <c r="K615" s="98">
        <v>25.396000000000001</v>
      </c>
      <c r="L615" s="98">
        <v>25.591999999999999</v>
      </c>
      <c r="M615" s="99">
        <v>11.1</v>
      </c>
      <c r="N615" s="99">
        <v>11.5</v>
      </c>
      <c r="O615" s="100"/>
    </row>
    <row r="616" spans="1:15" ht="90" x14ac:dyDescent="0.25">
      <c r="A616" s="104" t="s">
        <v>588</v>
      </c>
      <c r="B616" s="104" t="s">
        <v>589</v>
      </c>
      <c r="C616" s="104" t="s">
        <v>471</v>
      </c>
      <c r="D616" s="104" t="s">
        <v>492</v>
      </c>
      <c r="E616" s="104" t="s">
        <v>35</v>
      </c>
      <c r="F616" s="104" t="s">
        <v>31</v>
      </c>
      <c r="G616" s="104" t="s">
        <v>32</v>
      </c>
      <c r="H616" s="104" t="s">
        <v>488</v>
      </c>
      <c r="I616" s="105">
        <v>12.789</v>
      </c>
      <c r="J616" s="105">
        <v>12.789</v>
      </c>
      <c r="K616" s="98">
        <v>41.048000000000002</v>
      </c>
      <c r="L616" s="98">
        <v>41.048000000000002</v>
      </c>
      <c r="M616" s="99">
        <v>12.8</v>
      </c>
      <c r="N616" s="99">
        <v>12.8</v>
      </c>
      <c r="O616" s="100"/>
    </row>
    <row r="617" spans="1:15" ht="90" x14ac:dyDescent="0.25">
      <c r="A617" s="104" t="s">
        <v>588</v>
      </c>
      <c r="B617" s="104" t="s">
        <v>589</v>
      </c>
      <c r="C617" s="104" t="s">
        <v>471</v>
      </c>
      <c r="D617" s="104" t="s">
        <v>492</v>
      </c>
      <c r="E617" s="104" t="s">
        <v>35</v>
      </c>
      <c r="F617" s="104" t="s">
        <v>46</v>
      </c>
      <c r="G617" s="104" t="s">
        <v>47</v>
      </c>
      <c r="H617" s="104" t="s">
        <v>488</v>
      </c>
      <c r="I617" s="105">
        <v>12.056800000000001</v>
      </c>
      <c r="J617" s="105">
        <v>14.2552</v>
      </c>
      <c r="K617" s="98">
        <v>48.58</v>
      </c>
      <c r="L617" s="98">
        <v>48.58</v>
      </c>
      <c r="M617" s="99">
        <v>12.1</v>
      </c>
      <c r="N617" s="99">
        <v>14.3</v>
      </c>
      <c r="O617" s="100"/>
    </row>
    <row r="618" spans="1:15" ht="90" x14ac:dyDescent="0.25">
      <c r="A618" s="104" t="s">
        <v>588</v>
      </c>
      <c r="B618" s="104" t="s">
        <v>589</v>
      </c>
      <c r="C618" s="104" t="s">
        <v>471</v>
      </c>
      <c r="D618" s="104" t="s">
        <v>496</v>
      </c>
      <c r="E618" s="104" t="s">
        <v>30</v>
      </c>
      <c r="F618" s="104" t="s">
        <v>31</v>
      </c>
      <c r="G618" s="104" t="s">
        <v>32</v>
      </c>
      <c r="H618" s="104" t="s">
        <v>488</v>
      </c>
      <c r="I618" s="105">
        <v>10.9016</v>
      </c>
      <c r="J618" s="105">
        <v>10.9016</v>
      </c>
      <c r="K618" s="98">
        <v>18.942</v>
      </c>
      <c r="L618" s="98">
        <v>18.942</v>
      </c>
      <c r="M618" s="99">
        <v>10.9</v>
      </c>
      <c r="N618" s="99">
        <v>10.9</v>
      </c>
      <c r="O618" s="100"/>
    </row>
    <row r="619" spans="1:15" ht="90" x14ac:dyDescent="0.25">
      <c r="A619" s="104" t="s">
        <v>588</v>
      </c>
      <c r="B619" s="104" t="s">
        <v>589</v>
      </c>
      <c r="C619" s="104" t="s">
        <v>471</v>
      </c>
      <c r="D619" s="104" t="s">
        <v>496</v>
      </c>
      <c r="E619" s="104" t="s">
        <v>30</v>
      </c>
      <c r="F619" s="104" t="s">
        <v>46</v>
      </c>
      <c r="G619" s="104" t="s">
        <v>47</v>
      </c>
      <c r="H619" s="104" t="s">
        <v>488</v>
      </c>
      <c r="I619" s="105">
        <v>8.3759999999999994</v>
      </c>
      <c r="J619" s="105">
        <v>9.5370000000000008</v>
      </c>
      <c r="K619" s="98">
        <v>18.228000000000002</v>
      </c>
      <c r="L619" s="98">
        <v>18.564</v>
      </c>
      <c r="M619" s="99">
        <v>8.4</v>
      </c>
      <c r="N619" s="99">
        <v>9.5</v>
      </c>
      <c r="O619" s="100"/>
    </row>
    <row r="620" spans="1:15" ht="90" x14ac:dyDescent="0.25">
      <c r="A620" s="104" t="s">
        <v>588</v>
      </c>
      <c r="B620" s="104" t="s">
        <v>589</v>
      </c>
      <c r="C620" s="104" t="s">
        <v>471</v>
      </c>
      <c r="D620" s="104" t="s">
        <v>496</v>
      </c>
      <c r="E620" s="104" t="s">
        <v>35</v>
      </c>
      <c r="F620" s="104" t="s">
        <v>31</v>
      </c>
      <c r="G620" s="104" t="s">
        <v>32</v>
      </c>
      <c r="H620" s="104" t="s">
        <v>488</v>
      </c>
      <c r="I620" s="105">
        <v>10.752000000000001</v>
      </c>
      <c r="J620" s="105">
        <v>13.157</v>
      </c>
      <c r="K620" s="98">
        <v>32.326000000000001</v>
      </c>
      <c r="L620" s="98">
        <v>59.71</v>
      </c>
      <c r="M620" s="99">
        <v>10.8</v>
      </c>
      <c r="N620" s="99">
        <v>13.2</v>
      </c>
      <c r="O620" s="100"/>
    </row>
    <row r="621" spans="1:15" ht="90" x14ac:dyDescent="0.25">
      <c r="A621" s="104" t="s">
        <v>588</v>
      </c>
      <c r="B621" s="104" t="s">
        <v>589</v>
      </c>
      <c r="C621" s="104" t="s">
        <v>471</v>
      </c>
      <c r="D621" s="104" t="s">
        <v>496</v>
      </c>
      <c r="E621" s="104" t="s">
        <v>35</v>
      </c>
      <c r="F621" s="104" t="s">
        <v>46</v>
      </c>
      <c r="G621" s="104" t="s">
        <v>47</v>
      </c>
      <c r="H621" s="104" t="s">
        <v>488</v>
      </c>
      <c r="I621" s="105">
        <v>10.452400000000001</v>
      </c>
      <c r="J621" s="105">
        <v>11.9086</v>
      </c>
      <c r="K621" s="98">
        <v>42.293999999999997</v>
      </c>
      <c r="L621" s="98">
        <v>42.293999999999997</v>
      </c>
      <c r="M621" s="99">
        <v>10.5</v>
      </c>
      <c r="N621" s="99">
        <v>11.9</v>
      </c>
      <c r="O621" s="100"/>
    </row>
    <row r="622" spans="1:15" ht="30" x14ac:dyDescent="0.25">
      <c r="A622" s="104" t="s">
        <v>590</v>
      </c>
      <c r="B622" s="104" t="s">
        <v>591</v>
      </c>
      <c r="C622" s="104" t="s">
        <v>491</v>
      </c>
      <c r="D622" s="104" t="s">
        <v>492</v>
      </c>
      <c r="E622" s="104" t="s">
        <v>35</v>
      </c>
      <c r="F622" s="104" t="s">
        <v>31</v>
      </c>
      <c r="G622" s="104" t="s">
        <v>32</v>
      </c>
      <c r="H622" s="104" t="s">
        <v>483</v>
      </c>
      <c r="I622" s="105">
        <v>12.337300000000001</v>
      </c>
      <c r="J622" s="105">
        <v>15.066000000000001</v>
      </c>
      <c r="K622" s="98">
        <v>22.484000000000002</v>
      </c>
      <c r="L622" s="98">
        <v>22.484000000000002</v>
      </c>
      <c r="M622" s="99">
        <v>12.3</v>
      </c>
      <c r="N622" s="99">
        <v>15.1</v>
      </c>
      <c r="O622" s="100"/>
    </row>
    <row r="623" spans="1:15" ht="30" x14ac:dyDescent="0.25">
      <c r="A623" s="104" t="s">
        <v>590</v>
      </c>
      <c r="B623" s="104" t="s">
        <v>591</v>
      </c>
      <c r="C623" s="104" t="s">
        <v>491</v>
      </c>
      <c r="D623" s="104" t="s">
        <v>492</v>
      </c>
      <c r="E623" s="104" t="s">
        <v>35</v>
      </c>
      <c r="F623" s="104" t="s">
        <v>46</v>
      </c>
      <c r="G623" s="104" t="s">
        <v>47</v>
      </c>
      <c r="H623" s="104" t="s">
        <v>483</v>
      </c>
      <c r="I623" s="105">
        <v>18.352</v>
      </c>
      <c r="J623" s="105">
        <v>18.443999999999999</v>
      </c>
      <c r="K623" s="98">
        <v>53.143999999999998</v>
      </c>
      <c r="L623" s="98">
        <v>53.143999999999998</v>
      </c>
      <c r="M623" s="99">
        <v>18.399999999999999</v>
      </c>
      <c r="N623" s="99">
        <v>18.399999999999999</v>
      </c>
      <c r="O623" s="100"/>
    </row>
    <row r="624" spans="1:15" ht="30" x14ac:dyDescent="0.25">
      <c r="A624" s="104" t="s">
        <v>590</v>
      </c>
      <c r="B624" s="104" t="s">
        <v>591</v>
      </c>
      <c r="C624" s="104" t="s">
        <v>491</v>
      </c>
      <c r="D624" s="104" t="s">
        <v>472</v>
      </c>
      <c r="E624" s="104" t="s">
        <v>35</v>
      </c>
      <c r="F624" s="104" t="s">
        <v>31</v>
      </c>
      <c r="G624" s="104" t="s">
        <v>32</v>
      </c>
      <c r="H624" s="104" t="s">
        <v>483</v>
      </c>
      <c r="I624" s="105">
        <v>22.236799999999999</v>
      </c>
      <c r="J624" s="105">
        <v>22.236799999999999</v>
      </c>
      <c r="K624" s="98">
        <v>39.130000000000003</v>
      </c>
      <c r="L624" s="98">
        <v>39.130000000000003</v>
      </c>
      <c r="M624" s="99">
        <v>22.2</v>
      </c>
      <c r="N624" s="99">
        <v>22.2</v>
      </c>
      <c r="O624" s="100"/>
    </row>
    <row r="625" spans="1:15" ht="30" x14ac:dyDescent="0.25">
      <c r="A625" s="104" t="s">
        <v>590</v>
      </c>
      <c r="B625" s="104" t="s">
        <v>591</v>
      </c>
      <c r="C625" s="104" t="s">
        <v>491</v>
      </c>
      <c r="D625" s="104" t="s">
        <v>472</v>
      </c>
      <c r="E625" s="104" t="s">
        <v>35</v>
      </c>
      <c r="F625" s="104" t="s">
        <v>46</v>
      </c>
      <c r="G625" s="104" t="s">
        <v>47</v>
      </c>
      <c r="H625" s="104" t="s">
        <v>483</v>
      </c>
      <c r="I625" s="105">
        <v>27.8245</v>
      </c>
      <c r="J625" s="105">
        <v>27.980499999999999</v>
      </c>
      <c r="K625" s="98">
        <v>121.142</v>
      </c>
      <c r="L625" s="98">
        <v>121.142</v>
      </c>
      <c r="M625" s="99">
        <v>27.8</v>
      </c>
      <c r="N625" s="99">
        <v>28</v>
      </c>
      <c r="O625" s="100"/>
    </row>
    <row r="626" spans="1:15" ht="45" x14ac:dyDescent="0.25">
      <c r="A626" s="104" t="s">
        <v>590</v>
      </c>
      <c r="B626" s="104" t="s">
        <v>591</v>
      </c>
      <c r="C626" s="104" t="s">
        <v>494</v>
      </c>
      <c r="D626" s="104" t="s">
        <v>495</v>
      </c>
      <c r="E626" s="104" t="s">
        <v>35</v>
      </c>
      <c r="F626" s="104" t="s">
        <v>46</v>
      </c>
      <c r="G626" s="104" t="s">
        <v>47</v>
      </c>
      <c r="H626" s="104" t="s">
        <v>483</v>
      </c>
      <c r="I626" s="105">
        <v>8.6344999999999992</v>
      </c>
      <c r="J626" s="105">
        <v>8.6344999999999992</v>
      </c>
      <c r="K626" s="98">
        <v>62.972000000000001</v>
      </c>
      <c r="L626" s="98">
        <v>62.972000000000001</v>
      </c>
      <c r="M626" s="99">
        <v>8.6</v>
      </c>
      <c r="N626" s="99">
        <v>8.6</v>
      </c>
      <c r="O626" s="100"/>
    </row>
    <row r="627" spans="1:15" ht="45" x14ac:dyDescent="0.25">
      <c r="A627" s="104" t="s">
        <v>590</v>
      </c>
      <c r="B627" s="104" t="s">
        <v>591</v>
      </c>
      <c r="C627" s="104" t="s">
        <v>494</v>
      </c>
      <c r="D627" s="104" t="s">
        <v>492</v>
      </c>
      <c r="E627" s="104" t="s">
        <v>35</v>
      </c>
      <c r="F627" s="104" t="s">
        <v>46</v>
      </c>
      <c r="G627" s="104" t="s">
        <v>47</v>
      </c>
      <c r="H627" s="104" t="s">
        <v>483</v>
      </c>
      <c r="I627" s="105">
        <v>12.513</v>
      </c>
      <c r="J627" s="105">
        <v>12.625</v>
      </c>
      <c r="K627" s="98">
        <v>63.154000000000003</v>
      </c>
      <c r="L627" s="98">
        <v>63.154000000000003</v>
      </c>
      <c r="M627" s="99">
        <v>12.5</v>
      </c>
      <c r="N627" s="99">
        <v>12.6</v>
      </c>
      <c r="O627" s="100"/>
    </row>
    <row r="628" spans="1:15" ht="45" x14ac:dyDescent="0.25">
      <c r="A628" s="104" t="s">
        <v>590</v>
      </c>
      <c r="B628" s="104" t="s">
        <v>591</v>
      </c>
      <c r="C628" s="104" t="s">
        <v>494</v>
      </c>
      <c r="D628" s="104" t="s">
        <v>496</v>
      </c>
      <c r="E628" s="104" t="s">
        <v>35</v>
      </c>
      <c r="F628" s="104" t="s">
        <v>46</v>
      </c>
      <c r="G628" s="104" t="s">
        <v>47</v>
      </c>
      <c r="H628" s="104" t="s">
        <v>483</v>
      </c>
      <c r="I628" s="105">
        <v>10.484500000000001</v>
      </c>
      <c r="J628" s="105">
        <v>10.484500000000001</v>
      </c>
      <c r="K628" s="98">
        <v>50.554000000000002</v>
      </c>
      <c r="L628" s="98">
        <v>50.554000000000002</v>
      </c>
      <c r="M628" s="99">
        <v>10.5</v>
      </c>
      <c r="N628" s="99">
        <v>10.5</v>
      </c>
      <c r="O628" s="100"/>
    </row>
    <row r="629" spans="1:15" ht="45" x14ac:dyDescent="0.25">
      <c r="A629" s="104" t="s">
        <v>590</v>
      </c>
      <c r="B629" s="104" t="s">
        <v>591</v>
      </c>
      <c r="C629" s="104" t="s">
        <v>471</v>
      </c>
      <c r="D629" s="104" t="s">
        <v>495</v>
      </c>
      <c r="E629" s="104" t="s">
        <v>35</v>
      </c>
      <c r="F629" s="104" t="s">
        <v>46</v>
      </c>
      <c r="G629" s="104" t="s">
        <v>47</v>
      </c>
      <c r="H629" s="104" t="s">
        <v>483</v>
      </c>
      <c r="I629" s="105">
        <v>7.8354999999999997</v>
      </c>
      <c r="J629" s="105">
        <v>7.8354999999999997</v>
      </c>
      <c r="K629" s="98">
        <v>63.238</v>
      </c>
      <c r="L629" s="98">
        <v>63.238</v>
      </c>
      <c r="M629" s="99">
        <v>7.8</v>
      </c>
      <c r="N629" s="99">
        <v>7.8</v>
      </c>
      <c r="O629" s="100"/>
    </row>
    <row r="630" spans="1:15" ht="45" x14ac:dyDescent="0.25">
      <c r="A630" s="104" t="s">
        <v>590</v>
      </c>
      <c r="B630" s="104" t="s">
        <v>591</v>
      </c>
      <c r="C630" s="104" t="s">
        <v>471</v>
      </c>
      <c r="D630" s="104" t="s">
        <v>492</v>
      </c>
      <c r="E630" s="104" t="s">
        <v>35</v>
      </c>
      <c r="F630" s="104" t="s">
        <v>31</v>
      </c>
      <c r="G630" s="104" t="s">
        <v>32</v>
      </c>
      <c r="H630" s="104" t="s">
        <v>483</v>
      </c>
      <c r="I630" s="105">
        <v>9.9454999999999991</v>
      </c>
      <c r="J630" s="105">
        <v>9.9454999999999991</v>
      </c>
      <c r="K630" s="98">
        <v>49.112000000000002</v>
      </c>
      <c r="L630" s="98">
        <v>49.112000000000002</v>
      </c>
      <c r="M630" s="99">
        <v>9.9</v>
      </c>
      <c r="N630" s="99">
        <v>9.9</v>
      </c>
      <c r="O630" s="100"/>
    </row>
    <row r="631" spans="1:15" ht="45" x14ac:dyDescent="0.25">
      <c r="A631" s="104" t="s">
        <v>590</v>
      </c>
      <c r="B631" s="104" t="s">
        <v>591</v>
      </c>
      <c r="C631" s="104" t="s">
        <v>471</v>
      </c>
      <c r="D631" s="104" t="s">
        <v>492</v>
      </c>
      <c r="E631" s="104" t="s">
        <v>35</v>
      </c>
      <c r="F631" s="104" t="s">
        <v>46</v>
      </c>
      <c r="G631" s="104" t="s">
        <v>47</v>
      </c>
      <c r="H631" s="104" t="s">
        <v>483</v>
      </c>
      <c r="I631" s="105">
        <v>11.218</v>
      </c>
      <c r="J631" s="105">
        <v>15.035</v>
      </c>
      <c r="K631" s="98">
        <v>62.594000000000001</v>
      </c>
      <c r="L631" s="98">
        <v>183.89</v>
      </c>
      <c r="M631" s="99">
        <v>11.2</v>
      </c>
      <c r="N631" s="99">
        <v>15</v>
      </c>
      <c r="O631" s="100"/>
    </row>
    <row r="632" spans="1:15" ht="45" x14ac:dyDescent="0.25">
      <c r="A632" s="104" t="s">
        <v>590</v>
      </c>
      <c r="B632" s="104" t="s">
        <v>591</v>
      </c>
      <c r="C632" s="104" t="s">
        <v>471</v>
      </c>
      <c r="D632" s="104" t="s">
        <v>496</v>
      </c>
      <c r="E632" s="104" t="s">
        <v>35</v>
      </c>
      <c r="F632" s="104" t="s">
        <v>31</v>
      </c>
      <c r="G632" s="104" t="s">
        <v>32</v>
      </c>
      <c r="H632" s="104" t="s">
        <v>483</v>
      </c>
      <c r="I632" s="105">
        <v>7.1154999999999999</v>
      </c>
      <c r="J632" s="105">
        <v>7.1154999999999999</v>
      </c>
      <c r="K632" s="98">
        <v>33.712000000000003</v>
      </c>
      <c r="L632" s="98">
        <v>33.712000000000003</v>
      </c>
      <c r="M632" s="99">
        <v>7.1</v>
      </c>
      <c r="N632" s="99">
        <v>7.1</v>
      </c>
      <c r="O632" s="100"/>
    </row>
    <row r="633" spans="1:15" ht="45" x14ac:dyDescent="0.25">
      <c r="A633" s="104" t="s">
        <v>590</v>
      </c>
      <c r="B633" s="104" t="s">
        <v>591</v>
      </c>
      <c r="C633" s="104" t="s">
        <v>471</v>
      </c>
      <c r="D633" s="104" t="s">
        <v>496</v>
      </c>
      <c r="E633" s="104" t="s">
        <v>35</v>
      </c>
      <c r="F633" s="104" t="s">
        <v>46</v>
      </c>
      <c r="G633" s="104" t="s">
        <v>47</v>
      </c>
      <c r="H633" s="104" t="s">
        <v>483</v>
      </c>
      <c r="I633" s="105">
        <v>7.9580000000000002</v>
      </c>
      <c r="J633" s="105">
        <v>10.57</v>
      </c>
      <c r="K633" s="98">
        <v>42.154000000000003</v>
      </c>
      <c r="L633" s="98">
        <v>118.188</v>
      </c>
      <c r="M633" s="99">
        <v>8</v>
      </c>
      <c r="N633" s="99">
        <v>10.6</v>
      </c>
      <c r="O633" s="100"/>
    </row>
    <row r="634" spans="1:15" ht="75" x14ac:dyDescent="0.25">
      <c r="A634" s="104" t="s">
        <v>294</v>
      </c>
      <c r="B634" s="104" t="s">
        <v>592</v>
      </c>
      <c r="C634" s="104" t="s">
        <v>508</v>
      </c>
      <c r="D634" s="104" t="s">
        <v>472</v>
      </c>
      <c r="E634" s="104" t="s">
        <v>35</v>
      </c>
      <c r="F634" s="104" t="s">
        <v>36</v>
      </c>
      <c r="G634" s="104" t="s">
        <v>42</v>
      </c>
      <c r="H634" s="104" t="s">
        <v>483</v>
      </c>
      <c r="I634" s="105">
        <v>26.323499999999999</v>
      </c>
      <c r="J634" s="105">
        <v>26.323499999999999</v>
      </c>
      <c r="K634" s="98">
        <v>81.69</v>
      </c>
      <c r="L634" s="98">
        <v>81.69</v>
      </c>
      <c r="M634" s="99">
        <v>26.3</v>
      </c>
      <c r="N634" s="99">
        <v>26.3</v>
      </c>
      <c r="O634" s="100"/>
    </row>
    <row r="635" spans="1:15" ht="90" x14ac:dyDescent="0.25">
      <c r="A635" s="104" t="s">
        <v>294</v>
      </c>
      <c r="B635" s="104" t="s">
        <v>592</v>
      </c>
      <c r="C635" s="104" t="s">
        <v>491</v>
      </c>
      <c r="D635" s="104" t="s">
        <v>492</v>
      </c>
      <c r="E635" s="104" t="s">
        <v>35</v>
      </c>
      <c r="F635" s="104" t="s">
        <v>36</v>
      </c>
      <c r="G635" s="104" t="s">
        <v>42</v>
      </c>
      <c r="H635" s="104" t="s">
        <v>488</v>
      </c>
      <c r="I635" s="105">
        <v>15.441000000000001</v>
      </c>
      <c r="J635" s="105">
        <v>15.441000000000001</v>
      </c>
      <c r="K635" s="98">
        <v>34.159999999999997</v>
      </c>
      <c r="L635" s="98">
        <v>34.159999999999997</v>
      </c>
      <c r="M635" s="99">
        <v>15.4</v>
      </c>
      <c r="N635" s="99">
        <v>15.4</v>
      </c>
      <c r="O635" s="100"/>
    </row>
    <row r="636" spans="1:15" ht="75" x14ac:dyDescent="0.25">
      <c r="A636" s="104" t="s">
        <v>294</v>
      </c>
      <c r="B636" s="104" t="s">
        <v>592</v>
      </c>
      <c r="C636" s="104" t="s">
        <v>491</v>
      </c>
      <c r="D636" s="104" t="s">
        <v>492</v>
      </c>
      <c r="E636" s="104" t="s">
        <v>35</v>
      </c>
      <c r="F636" s="104" t="s">
        <v>36</v>
      </c>
      <c r="G636" s="104" t="s">
        <v>42</v>
      </c>
      <c r="H636" s="104" t="s">
        <v>483</v>
      </c>
      <c r="I636" s="105">
        <v>12.586</v>
      </c>
      <c r="J636" s="105">
        <v>12.586</v>
      </c>
      <c r="K636" s="98">
        <v>77.713999999999999</v>
      </c>
      <c r="L636" s="98">
        <v>77.713999999999999</v>
      </c>
      <c r="M636" s="99">
        <v>12.6</v>
      </c>
      <c r="N636" s="99">
        <v>12.6</v>
      </c>
      <c r="O636" s="100"/>
    </row>
    <row r="637" spans="1:15" ht="90" x14ac:dyDescent="0.25">
      <c r="A637" s="104" t="s">
        <v>294</v>
      </c>
      <c r="B637" s="104" t="s">
        <v>592</v>
      </c>
      <c r="C637" s="104" t="s">
        <v>491</v>
      </c>
      <c r="D637" s="104" t="s">
        <v>492</v>
      </c>
      <c r="E637" s="104" t="s">
        <v>35</v>
      </c>
      <c r="F637" s="104" t="s">
        <v>36</v>
      </c>
      <c r="G637" s="104" t="s">
        <v>32</v>
      </c>
      <c r="H637" s="104" t="s">
        <v>488</v>
      </c>
      <c r="I637" s="105">
        <v>15.177</v>
      </c>
      <c r="J637" s="105">
        <v>20.167000000000002</v>
      </c>
      <c r="K637" s="98">
        <v>38.122</v>
      </c>
      <c r="L637" s="98">
        <v>63.951999999999998</v>
      </c>
      <c r="M637" s="99">
        <v>15.2</v>
      </c>
      <c r="N637" s="99">
        <v>20.2</v>
      </c>
      <c r="O637" s="100"/>
    </row>
    <row r="638" spans="1:15" ht="90" x14ac:dyDescent="0.25">
      <c r="A638" s="104" t="s">
        <v>294</v>
      </c>
      <c r="B638" s="104" t="s">
        <v>592</v>
      </c>
      <c r="C638" s="104" t="s">
        <v>491</v>
      </c>
      <c r="D638" s="104" t="s">
        <v>492</v>
      </c>
      <c r="E638" s="104" t="s">
        <v>35</v>
      </c>
      <c r="F638" s="104" t="s">
        <v>31</v>
      </c>
      <c r="G638" s="104" t="s">
        <v>32</v>
      </c>
      <c r="H638" s="104" t="s">
        <v>488</v>
      </c>
      <c r="I638" s="105">
        <v>13.996</v>
      </c>
      <c r="J638" s="105">
        <v>18.013999999999999</v>
      </c>
      <c r="K638" s="98">
        <v>30.702000000000002</v>
      </c>
      <c r="L638" s="98">
        <v>30.702000000000002</v>
      </c>
      <c r="M638" s="99">
        <v>14</v>
      </c>
      <c r="N638" s="99">
        <v>18</v>
      </c>
      <c r="O638" s="100"/>
    </row>
    <row r="639" spans="1:15" ht="75" x14ac:dyDescent="0.25">
      <c r="A639" s="104" t="s">
        <v>294</v>
      </c>
      <c r="B639" s="104" t="s">
        <v>592</v>
      </c>
      <c r="C639" s="104" t="s">
        <v>491</v>
      </c>
      <c r="D639" s="104" t="s">
        <v>492</v>
      </c>
      <c r="E639" s="104" t="s">
        <v>35</v>
      </c>
      <c r="F639" s="104" t="s">
        <v>31</v>
      </c>
      <c r="G639" s="104" t="s">
        <v>32</v>
      </c>
      <c r="H639" s="104" t="s">
        <v>483</v>
      </c>
      <c r="I639" s="105">
        <v>9.56</v>
      </c>
      <c r="J639" s="105">
        <v>9.56</v>
      </c>
      <c r="K639" s="98">
        <v>22.484000000000002</v>
      </c>
      <c r="L639" s="98">
        <v>22.484000000000002</v>
      </c>
      <c r="M639" s="99">
        <v>9.6</v>
      </c>
      <c r="N639" s="99">
        <v>9.6</v>
      </c>
      <c r="O639" s="100"/>
    </row>
    <row r="640" spans="1:15" ht="75" x14ac:dyDescent="0.25">
      <c r="A640" s="104" t="s">
        <v>294</v>
      </c>
      <c r="B640" s="104" t="s">
        <v>592</v>
      </c>
      <c r="C640" s="104" t="s">
        <v>491</v>
      </c>
      <c r="D640" s="104" t="s">
        <v>492</v>
      </c>
      <c r="E640" s="104" t="s">
        <v>35</v>
      </c>
      <c r="F640" s="104" t="s">
        <v>46</v>
      </c>
      <c r="G640" s="104" t="s">
        <v>47</v>
      </c>
      <c r="H640" s="104" t="s">
        <v>483</v>
      </c>
      <c r="I640" s="105">
        <v>14.818</v>
      </c>
      <c r="J640" s="105">
        <v>14.818</v>
      </c>
      <c r="K640" s="98">
        <v>23.015999999999998</v>
      </c>
      <c r="L640" s="98">
        <v>23.015999999999998</v>
      </c>
      <c r="M640" s="99">
        <v>14.8</v>
      </c>
      <c r="N640" s="99">
        <v>14.8</v>
      </c>
      <c r="O640" s="100"/>
    </row>
    <row r="641" spans="1:15" ht="90" x14ac:dyDescent="0.25">
      <c r="A641" s="104" t="s">
        <v>294</v>
      </c>
      <c r="B641" s="104" t="s">
        <v>592</v>
      </c>
      <c r="C641" s="104" t="s">
        <v>491</v>
      </c>
      <c r="D641" s="104" t="s">
        <v>472</v>
      </c>
      <c r="E641" s="104" t="s">
        <v>35</v>
      </c>
      <c r="F641" s="104" t="s">
        <v>36</v>
      </c>
      <c r="G641" s="104" t="s">
        <v>42</v>
      </c>
      <c r="H641" s="104" t="s">
        <v>488</v>
      </c>
      <c r="I641" s="105">
        <v>19.560500000000001</v>
      </c>
      <c r="J641" s="105">
        <v>19.560500000000001</v>
      </c>
      <c r="K641" s="98">
        <v>54.095999999999997</v>
      </c>
      <c r="L641" s="98">
        <v>54.095999999999997</v>
      </c>
      <c r="M641" s="99">
        <v>19.600000000000001</v>
      </c>
      <c r="N641" s="99">
        <v>19.600000000000001</v>
      </c>
      <c r="O641" s="100"/>
    </row>
    <row r="642" spans="1:15" ht="75" x14ac:dyDescent="0.25">
      <c r="A642" s="104" t="s">
        <v>294</v>
      </c>
      <c r="B642" s="104" t="s">
        <v>592</v>
      </c>
      <c r="C642" s="104" t="s">
        <v>491</v>
      </c>
      <c r="D642" s="104" t="s">
        <v>472</v>
      </c>
      <c r="E642" s="104" t="s">
        <v>35</v>
      </c>
      <c r="F642" s="104" t="s">
        <v>36</v>
      </c>
      <c r="G642" s="104" t="s">
        <v>42</v>
      </c>
      <c r="H642" s="104" t="s">
        <v>483</v>
      </c>
      <c r="I642" s="105">
        <v>18.018799999999999</v>
      </c>
      <c r="J642" s="105">
        <v>18.018799999999999</v>
      </c>
      <c r="K642" s="98">
        <v>106.792</v>
      </c>
      <c r="L642" s="98">
        <v>106.792</v>
      </c>
      <c r="M642" s="99">
        <v>18</v>
      </c>
      <c r="N642" s="99">
        <v>18</v>
      </c>
      <c r="O642" s="100"/>
    </row>
    <row r="643" spans="1:15" ht="90" x14ac:dyDescent="0.25">
      <c r="A643" s="104" t="s">
        <v>294</v>
      </c>
      <c r="B643" s="104" t="s">
        <v>592</v>
      </c>
      <c r="C643" s="104" t="s">
        <v>491</v>
      </c>
      <c r="D643" s="104" t="s">
        <v>472</v>
      </c>
      <c r="E643" s="104" t="s">
        <v>35</v>
      </c>
      <c r="F643" s="104" t="s">
        <v>36</v>
      </c>
      <c r="G643" s="104" t="s">
        <v>32</v>
      </c>
      <c r="H643" s="104" t="s">
        <v>488</v>
      </c>
      <c r="I643" s="105">
        <v>27.332000000000001</v>
      </c>
      <c r="J643" s="105">
        <v>27.332000000000001</v>
      </c>
      <c r="K643" s="98">
        <v>40.725999999999999</v>
      </c>
      <c r="L643" s="98">
        <v>40.725999999999999</v>
      </c>
      <c r="M643" s="99">
        <v>27.3</v>
      </c>
      <c r="N643" s="99">
        <v>27.3</v>
      </c>
      <c r="O643" s="100"/>
    </row>
    <row r="644" spans="1:15" ht="90" x14ac:dyDescent="0.25">
      <c r="A644" s="104" t="s">
        <v>294</v>
      </c>
      <c r="B644" s="104" t="s">
        <v>592</v>
      </c>
      <c r="C644" s="104" t="s">
        <v>491</v>
      </c>
      <c r="D644" s="104" t="s">
        <v>472</v>
      </c>
      <c r="E644" s="104" t="s">
        <v>35</v>
      </c>
      <c r="F644" s="104" t="s">
        <v>31</v>
      </c>
      <c r="G644" s="104" t="s">
        <v>32</v>
      </c>
      <c r="H644" s="104" t="s">
        <v>488</v>
      </c>
      <c r="I644" s="105">
        <v>17.6785</v>
      </c>
      <c r="J644" s="105">
        <v>24.51</v>
      </c>
      <c r="K644" s="98">
        <v>40.655999999999999</v>
      </c>
      <c r="L644" s="98">
        <v>40.655999999999999</v>
      </c>
      <c r="M644" s="99">
        <v>17.7</v>
      </c>
      <c r="N644" s="99">
        <v>24.5</v>
      </c>
      <c r="O644" s="100"/>
    </row>
    <row r="645" spans="1:15" ht="75" x14ac:dyDescent="0.25">
      <c r="A645" s="104" t="s">
        <v>294</v>
      </c>
      <c r="B645" s="104" t="s">
        <v>592</v>
      </c>
      <c r="C645" s="104" t="s">
        <v>491</v>
      </c>
      <c r="D645" s="104" t="s">
        <v>472</v>
      </c>
      <c r="E645" s="104" t="s">
        <v>35</v>
      </c>
      <c r="F645" s="104" t="s">
        <v>31</v>
      </c>
      <c r="G645" s="104" t="s">
        <v>32</v>
      </c>
      <c r="H645" s="104" t="s">
        <v>483</v>
      </c>
      <c r="I645" s="105">
        <v>12.8735</v>
      </c>
      <c r="J645" s="105">
        <v>12.8735</v>
      </c>
      <c r="K645" s="98">
        <v>39.130000000000003</v>
      </c>
      <c r="L645" s="98">
        <v>39.130000000000003</v>
      </c>
      <c r="M645" s="99">
        <v>12.9</v>
      </c>
      <c r="N645" s="99">
        <v>12.9</v>
      </c>
      <c r="O645" s="100"/>
    </row>
    <row r="646" spans="1:15" ht="75" x14ac:dyDescent="0.25">
      <c r="A646" s="104" t="s">
        <v>294</v>
      </c>
      <c r="B646" s="104" t="s">
        <v>592</v>
      </c>
      <c r="C646" s="104" t="s">
        <v>491</v>
      </c>
      <c r="D646" s="104" t="s">
        <v>472</v>
      </c>
      <c r="E646" s="104" t="s">
        <v>35</v>
      </c>
      <c r="F646" s="104" t="s">
        <v>46</v>
      </c>
      <c r="G646" s="104" t="s">
        <v>47</v>
      </c>
      <c r="H646" s="104" t="s">
        <v>483</v>
      </c>
      <c r="I646" s="105">
        <v>21.814499999999999</v>
      </c>
      <c r="J646" s="105">
        <v>21.814499999999999</v>
      </c>
      <c r="K646" s="98">
        <v>44.744</v>
      </c>
      <c r="L646" s="98">
        <v>44.744</v>
      </c>
      <c r="M646" s="99">
        <v>21.8</v>
      </c>
      <c r="N646" s="99">
        <v>21.8</v>
      </c>
      <c r="O646" s="100"/>
    </row>
    <row r="647" spans="1:15" ht="90" x14ac:dyDescent="0.25">
      <c r="A647" s="104" t="s">
        <v>294</v>
      </c>
      <c r="B647" s="104" t="s">
        <v>592</v>
      </c>
      <c r="C647" s="104" t="s">
        <v>494</v>
      </c>
      <c r="D647" s="104" t="s">
        <v>495</v>
      </c>
      <c r="E647" s="104" t="s">
        <v>35</v>
      </c>
      <c r="F647" s="104" t="s">
        <v>36</v>
      </c>
      <c r="G647" s="104" t="s">
        <v>42</v>
      </c>
      <c r="H647" s="104" t="s">
        <v>488</v>
      </c>
      <c r="I647" s="105">
        <v>11.28</v>
      </c>
      <c r="J647" s="105">
        <v>17.704000000000001</v>
      </c>
      <c r="K647" s="98">
        <v>33.81</v>
      </c>
      <c r="L647" s="98">
        <v>108.444</v>
      </c>
      <c r="M647" s="99">
        <v>11.3</v>
      </c>
      <c r="N647" s="99">
        <v>17.7</v>
      </c>
      <c r="O647" s="100"/>
    </row>
    <row r="648" spans="1:15" ht="75" x14ac:dyDescent="0.25">
      <c r="A648" s="104" t="s">
        <v>294</v>
      </c>
      <c r="B648" s="104" t="s">
        <v>592</v>
      </c>
      <c r="C648" s="104" t="s">
        <v>494</v>
      </c>
      <c r="D648" s="104" t="s">
        <v>495</v>
      </c>
      <c r="E648" s="104" t="s">
        <v>35</v>
      </c>
      <c r="F648" s="104" t="s">
        <v>36</v>
      </c>
      <c r="G648" s="104" t="s">
        <v>42</v>
      </c>
      <c r="H648" s="104" t="s">
        <v>483</v>
      </c>
      <c r="I648" s="105">
        <v>13.8977</v>
      </c>
      <c r="J648" s="105">
        <v>15.824999999999999</v>
      </c>
      <c r="K648" s="98">
        <v>61.473999999999997</v>
      </c>
      <c r="L648" s="98">
        <v>191.73</v>
      </c>
      <c r="M648" s="99">
        <v>13.9</v>
      </c>
      <c r="N648" s="99">
        <v>15.8</v>
      </c>
      <c r="O648" s="100"/>
    </row>
    <row r="649" spans="1:15" ht="90" x14ac:dyDescent="0.25">
      <c r="A649" s="104" t="s">
        <v>294</v>
      </c>
      <c r="B649" s="104" t="s">
        <v>592</v>
      </c>
      <c r="C649" s="104" t="s">
        <v>494</v>
      </c>
      <c r="D649" s="104" t="s">
        <v>495</v>
      </c>
      <c r="E649" s="104" t="s">
        <v>35</v>
      </c>
      <c r="F649" s="104" t="s">
        <v>36</v>
      </c>
      <c r="G649" s="104" t="s">
        <v>37</v>
      </c>
      <c r="H649" s="104" t="s">
        <v>488</v>
      </c>
      <c r="I649" s="105">
        <v>15.035500000000001</v>
      </c>
      <c r="J649" s="105">
        <v>15.035500000000001</v>
      </c>
      <c r="K649" s="98">
        <v>108.444</v>
      </c>
      <c r="L649" s="98">
        <v>108.444</v>
      </c>
      <c r="M649" s="99">
        <v>15</v>
      </c>
      <c r="N649" s="99">
        <v>15</v>
      </c>
      <c r="O649" s="100"/>
    </row>
    <row r="650" spans="1:15" ht="75" x14ac:dyDescent="0.25">
      <c r="A650" s="104" t="s">
        <v>294</v>
      </c>
      <c r="B650" s="104" t="s">
        <v>592</v>
      </c>
      <c r="C650" s="104" t="s">
        <v>494</v>
      </c>
      <c r="D650" s="104" t="s">
        <v>495</v>
      </c>
      <c r="E650" s="104" t="s">
        <v>35</v>
      </c>
      <c r="F650" s="104" t="s">
        <v>36</v>
      </c>
      <c r="G650" s="104" t="s">
        <v>37</v>
      </c>
      <c r="H650" s="104" t="s">
        <v>483</v>
      </c>
      <c r="I650" s="105">
        <v>13.8977</v>
      </c>
      <c r="J650" s="105">
        <v>15.824999999999999</v>
      </c>
      <c r="K650" s="98">
        <v>191.73</v>
      </c>
      <c r="L650" s="98">
        <v>191.73</v>
      </c>
      <c r="M650" s="99">
        <v>13.9</v>
      </c>
      <c r="N650" s="99">
        <v>15.8</v>
      </c>
      <c r="O650" s="100"/>
    </row>
    <row r="651" spans="1:15" ht="90" x14ac:dyDescent="0.25">
      <c r="A651" s="104" t="s">
        <v>294</v>
      </c>
      <c r="B651" s="104" t="s">
        <v>592</v>
      </c>
      <c r="C651" s="104" t="s">
        <v>494</v>
      </c>
      <c r="D651" s="104" t="s">
        <v>495</v>
      </c>
      <c r="E651" s="104" t="s">
        <v>35</v>
      </c>
      <c r="F651" s="104" t="s">
        <v>36</v>
      </c>
      <c r="G651" s="104" t="s">
        <v>32</v>
      </c>
      <c r="H651" s="104" t="s">
        <v>488</v>
      </c>
      <c r="I651" s="105">
        <v>8.4015000000000004</v>
      </c>
      <c r="J651" s="105">
        <v>12.223000000000001</v>
      </c>
      <c r="K651" s="98">
        <v>20.594000000000001</v>
      </c>
      <c r="L651" s="98">
        <v>60.003999999999998</v>
      </c>
      <c r="M651" s="99">
        <v>8.4</v>
      </c>
      <c r="N651" s="99">
        <v>12.2</v>
      </c>
      <c r="O651" s="100"/>
    </row>
    <row r="652" spans="1:15" ht="75" x14ac:dyDescent="0.25">
      <c r="A652" s="104" t="s">
        <v>294</v>
      </c>
      <c r="B652" s="104" t="s">
        <v>592</v>
      </c>
      <c r="C652" s="104" t="s">
        <v>494</v>
      </c>
      <c r="D652" s="104" t="s">
        <v>495</v>
      </c>
      <c r="E652" s="104" t="s">
        <v>35</v>
      </c>
      <c r="F652" s="104" t="s">
        <v>36</v>
      </c>
      <c r="G652" s="104" t="s">
        <v>32</v>
      </c>
      <c r="H652" s="104" t="s">
        <v>483</v>
      </c>
      <c r="I652" s="105">
        <v>13.3058</v>
      </c>
      <c r="J652" s="105">
        <v>15.824999999999999</v>
      </c>
      <c r="K652" s="98">
        <v>45.514000000000003</v>
      </c>
      <c r="L652" s="98">
        <v>45.514000000000003</v>
      </c>
      <c r="M652" s="99">
        <v>13.3</v>
      </c>
      <c r="N652" s="99">
        <v>15.8</v>
      </c>
      <c r="O652" s="100"/>
    </row>
    <row r="653" spans="1:15" ht="90" x14ac:dyDescent="0.25">
      <c r="A653" s="104" t="s">
        <v>294</v>
      </c>
      <c r="B653" s="104" t="s">
        <v>592</v>
      </c>
      <c r="C653" s="104" t="s">
        <v>494</v>
      </c>
      <c r="D653" s="104" t="s">
        <v>495</v>
      </c>
      <c r="E653" s="104" t="s">
        <v>35</v>
      </c>
      <c r="F653" s="104" t="s">
        <v>31</v>
      </c>
      <c r="G653" s="104" t="s">
        <v>42</v>
      </c>
      <c r="H653" s="104" t="s">
        <v>488</v>
      </c>
      <c r="I653" s="105">
        <v>11.282500000000001</v>
      </c>
      <c r="J653" s="105">
        <v>11.282500000000001</v>
      </c>
      <c r="K653" s="98">
        <v>21.21</v>
      </c>
      <c r="L653" s="98">
        <v>21.21</v>
      </c>
      <c r="M653" s="99">
        <v>11.3</v>
      </c>
      <c r="N653" s="99">
        <v>11.3</v>
      </c>
      <c r="O653" s="100"/>
    </row>
    <row r="654" spans="1:15" ht="90" x14ac:dyDescent="0.25">
      <c r="A654" s="104" t="s">
        <v>294</v>
      </c>
      <c r="B654" s="104" t="s">
        <v>592</v>
      </c>
      <c r="C654" s="104" t="s">
        <v>494</v>
      </c>
      <c r="D654" s="104" t="s">
        <v>495</v>
      </c>
      <c r="E654" s="104" t="s">
        <v>35</v>
      </c>
      <c r="F654" s="104" t="s">
        <v>31</v>
      </c>
      <c r="G654" s="104" t="s">
        <v>32</v>
      </c>
      <c r="H654" s="104" t="s">
        <v>488</v>
      </c>
      <c r="I654" s="105">
        <v>9.82</v>
      </c>
      <c r="J654" s="105">
        <v>10.034000000000001</v>
      </c>
      <c r="K654" s="98">
        <v>25.704000000000001</v>
      </c>
      <c r="L654" s="98">
        <v>26.824000000000002</v>
      </c>
      <c r="M654" s="99">
        <v>9.8000000000000007</v>
      </c>
      <c r="N654" s="99">
        <v>10</v>
      </c>
      <c r="O654" s="100"/>
    </row>
    <row r="655" spans="1:15" ht="75" x14ac:dyDescent="0.25">
      <c r="A655" s="104" t="s">
        <v>294</v>
      </c>
      <c r="B655" s="104" t="s">
        <v>592</v>
      </c>
      <c r="C655" s="104" t="s">
        <v>494</v>
      </c>
      <c r="D655" s="104" t="s">
        <v>495</v>
      </c>
      <c r="E655" s="104" t="s">
        <v>35</v>
      </c>
      <c r="F655" s="104" t="s">
        <v>31</v>
      </c>
      <c r="G655" s="104" t="s">
        <v>32</v>
      </c>
      <c r="H655" s="104" t="s">
        <v>483</v>
      </c>
      <c r="I655" s="105">
        <v>11.896699999999999</v>
      </c>
      <c r="J655" s="105">
        <v>11.896699999999999</v>
      </c>
      <c r="K655" s="98">
        <v>50.176000000000002</v>
      </c>
      <c r="L655" s="98">
        <v>50.176000000000002</v>
      </c>
      <c r="M655" s="99">
        <v>11.9</v>
      </c>
      <c r="N655" s="99">
        <v>11.9</v>
      </c>
      <c r="O655" s="100"/>
    </row>
    <row r="656" spans="1:15" ht="90" x14ac:dyDescent="0.25">
      <c r="A656" s="104" t="s">
        <v>294</v>
      </c>
      <c r="B656" s="104" t="s">
        <v>592</v>
      </c>
      <c r="C656" s="104" t="s">
        <v>494</v>
      </c>
      <c r="D656" s="104" t="s">
        <v>492</v>
      </c>
      <c r="E656" s="104" t="s">
        <v>35</v>
      </c>
      <c r="F656" s="104" t="s">
        <v>36</v>
      </c>
      <c r="G656" s="104" t="s">
        <v>42</v>
      </c>
      <c r="H656" s="104" t="s">
        <v>488</v>
      </c>
      <c r="I656" s="105">
        <v>14.805</v>
      </c>
      <c r="J656" s="105">
        <v>23.611999999999998</v>
      </c>
      <c r="K656" s="98">
        <v>28.853999999999999</v>
      </c>
      <c r="L656" s="98">
        <v>45.485999999999997</v>
      </c>
      <c r="M656" s="99">
        <v>14.8</v>
      </c>
      <c r="N656" s="99">
        <v>23.6</v>
      </c>
      <c r="O656" s="100"/>
    </row>
    <row r="657" spans="1:15" ht="75" x14ac:dyDescent="0.25">
      <c r="A657" s="104" t="s">
        <v>294</v>
      </c>
      <c r="B657" s="104" t="s">
        <v>592</v>
      </c>
      <c r="C657" s="104" t="s">
        <v>494</v>
      </c>
      <c r="D657" s="104" t="s">
        <v>492</v>
      </c>
      <c r="E657" s="104" t="s">
        <v>35</v>
      </c>
      <c r="F657" s="104" t="s">
        <v>36</v>
      </c>
      <c r="G657" s="104" t="s">
        <v>42</v>
      </c>
      <c r="H657" s="104" t="s">
        <v>483</v>
      </c>
      <c r="I657" s="105">
        <v>20.630500000000001</v>
      </c>
      <c r="J657" s="105">
        <v>23.562000000000001</v>
      </c>
      <c r="K657" s="98">
        <v>61.655999999999999</v>
      </c>
      <c r="L657" s="98">
        <v>191.95400000000001</v>
      </c>
      <c r="M657" s="99">
        <v>20.6</v>
      </c>
      <c r="N657" s="99">
        <v>23.6</v>
      </c>
      <c r="O657" s="100"/>
    </row>
    <row r="658" spans="1:15" ht="90" x14ac:dyDescent="0.25">
      <c r="A658" s="104" t="s">
        <v>294</v>
      </c>
      <c r="B658" s="104" t="s">
        <v>592</v>
      </c>
      <c r="C658" s="104" t="s">
        <v>494</v>
      </c>
      <c r="D658" s="104" t="s">
        <v>492</v>
      </c>
      <c r="E658" s="104" t="s">
        <v>35</v>
      </c>
      <c r="F658" s="104" t="s">
        <v>36</v>
      </c>
      <c r="G658" s="104" t="s">
        <v>37</v>
      </c>
      <c r="H658" s="104" t="s">
        <v>488</v>
      </c>
      <c r="I658" s="105">
        <v>19.553000000000001</v>
      </c>
      <c r="J658" s="105">
        <v>23.937000000000001</v>
      </c>
      <c r="K658" s="98">
        <v>108.584</v>
      </c>
      <c r="L658" s="98">
        <v>108.584</v>
      </c>
      <c r="M658" s="99">
        <v>19.600000000000001</v>
      </c>
      <c r="N658" s="99">
        <v>23.9</v>
      </c>
      <c r="O658" s="100"/>
    </row>
    <row r="659" spans="1:15" ht="75" x14ac:dyDescent="0.25">
      <c r="A659" s="104" t="s">
        <v>294</v>
      </c>
      <c r="B659" s="104" t="s">
        <v>592</v>
      </c>
      <c r="C659" s="104" t="s">
        <v>494</v>
      </c>
      <c r="D659" s="104" t="s">
        <v>492</v>
      </c>
      <c r="E659" s="104" t="s">
        <v>35</v>
      </c>
      <c r="F659" s="104" t="s">
        <v>36</v>
      </c>
      <c r="G659" s="104" t="s">
        <v>37</v>
      </c>
      <c r="H659" s="104" t="s">
        <v>483</v>
      </c>
      <c r="I659" s="105">
        <v>20.630500000000001</v>
      </c>
      <c r="J659" s="105">
        <v>23.562000000000001</v>
      </c>
      <c r="K659" s="98">
        <v>191.95400000000001</v>
      </c>
      <c r="L659" s="98">
        <v>191.95400000000001</v>
      </c>
      <c r="M659" s="99">
        <v>20.6</v>
      </c>
      <c r="N659" s="99">
        <v>23.6</v>
      </c>
      <c r="O659" s="100"/>
    </row>
    <row r="660" spans="1:15" ht="90" x14ac:dyDescent="0.25">
      <c r="A660" s="104" t="s">
        <v>294</v>
      </c>
      <c r="B660" s="104" t="s">
        <v>592</v>
      </c>
      <c r="C660" s="104" t="s">
        <v>494</v>
      </c>
      <c r="D660" s="104" t="s">
        <v>492</v>
      </c>
      <c r="E660" s="104" t="s">
        <v>35</v>
      </c>
      <c r="F660" s="104" t="s">
        <v>36</v>
      </c>
      <c r="G660" s="104" t="s">
        <v>32</v>
      </c>
      <c r="H660" s="104" t="s">
        <v>488</v>
      </c>
      <c r="I660" s="105">
        <v>14.118</v>
      </c>
      <c r="J660" s="105">
        <v>15.238</v>
      </c>
      <c r="K660" s="98">
        <v>21.686</v>
      </c>
      <c r="L660" s="98">
        <v>35.363999999999997</v>
      </c>
      <c r="M660" s="99">
        <v>14.1</v>
      </c>
      <c r="N660" s="99">
        <v>15.2</v>
      </c>
      <c r="O660" s="100"/>
    </row>
    <row r="661" spans="1:15" ht="75" x14ac:dyDescent="0.25">
      <c r="A661" s="104" t="s">
        <v>294</v>
      </c>
      <c r="B661" s="104" t="s">
        <v>592</v>
      </c>
      <c r="C661" s="104" t="s">
        <v>494</v>
      </c>
      <c r="D661" s="104" t="s">
        <v>492</v>
      </c>
      <c r="E661" s="104" t="s">
        <v>35</v>
      </c>
      <c r="F661" s="104" t="s">
        <v>36</v>
      </c>
      <c r="G661" s="104" t="s">
        <v>32</v>
      </c>
      <c r="H661" s="104" t="s">
        <v>483</v>
      </c>
      <c r="I661" s="105">
        <v>19.730499999999999</v>
      </c>
      <c r="J661" s="105">
        <v>23.562000000000001</v>
      </c>
      <c r="K661" s="98">
        <v>47.082000000000001</v>
      </c>
      <c r="L661" s="98">
        <v>47.082000000000001</v>
      </c>
      <c r="M661" s="99">
        <v>19.7</v>
      </c>
      <c r="N661" s="99">
        <v>23.6</v>
      </c>
      <c r="O661" s="100"/>
    </row>
    <row r="662" spans="1:15" ht="90" x14ac:dyDescent="0.25">
      <c r="A662" s="104" t="s">
        <v>294</v>
      </c>
      <c r="B662" s="104" t="s">
        <v>592</v>
      </c>
      <c r="C662" s="104" t="s">
        <v>494</v>
      </c>
      <c r="D662" s="104" t="s">
        <v>492</v>
      </c>
      <c r="E662" s="104" t="s">
        <v>35</v>
      </c>
      <c r="F662" s="104" t="s">
        <v>31</v>
      </c>
      <c r="G662" s="104" t="s">
        <v>42</v>
      </c>
      <c r="H662" s="104" t="s">
        <v>488</v>
      </c>
      <c r="I662" s="105">
        <v>14.083500000000001</v>
      </c>
      <c r="J662" s="105">
        <v>14.083500000000001</v>
      </c>
      <c r="K662" s="98">
        <v>22.302</v>
      </c>
      <c r="L662" s="98">
        <v>22.302</v>
      </c>
      <c r="M662" s="99">
        <v>14.1</v>
      </c>
      <c r="N662" s="99">
        <v>14.1</v>
      </c>
      <c r="O662" s="100"/>
    </row>
    <row r="663" spans="1:15" ht="90" x14ac:dyDescent="0.25">
      <c r="A663" s="104" t="s">
        <v>294</v>
      </c>
      <c r="B663" s="104" t="s">
        <v>592</v>
      </c>
      <c r="C663" s="104" t="s">
        <v>494</v>
      </c>
      <c r="D663" s="104" t="s">
        <v>492</v>
      </c>
      <c r="E663" s="104" t="s">
        <v>35</v>
      </c>
      <c r="F663" s="104" t="s">
        <v>31</v>
      </c>
      <c r="G663" s="104" t="s">
        <v>32</v>
      </c>
      <c r="H663" s="104" t="s">
        <v>488</v>
      </c>
      <c r="I663" s="105">
        <v>11.739000000000001</v>
      </c>
      <c r="J663" s="105">
        <v>12.715</v>
      </c>
      <c r="K663" s="98">
        <v>26.81</v>
      </c>
      <c r="L663" s="98">
        <v>27.93</v>
      </c>
      <c r="M663" s="99">
        <v>11.7</v>
      </c>
      <c r="N663" s="99">
        <v>12.7</v>
      </c>
      <c r="O663" s="100"/>
    </row>
    <row r="664" spans="1:15" ht="75" x14ac:dyDescent="0.25">
      <c r="A664" s="104" t="s">
        <v>294</v>
      </c>
      <c r="B664" s="104" t="s">
        <v>592</v>
      </c>
      <c r="C664" s="104" t="s">
        <v>494</v>
      </c>
      <c r="D664" s="104" t="s">
        <v>492</v>
      </c>
      <c r="E664" s="104" t="s">
        <v>35</v>
      </c>
      <c r="F664" s="104" t="s">
        <v>31</v>
      </c>
      <c r="G664" s="104" t="s">
        <v>32</v>
      </c>
      <c r="H664" s="104" t="s">
        <v>483</v>
      </c>
      <c r="I664" s="105">
        <v>17.586500000000001</v>
      </c>
      <c r="J664" s="105">
        <v>17.586500000000001</v>
      </c>
      <c r="K664" s="98">
        <v>51.744</v>
      </c>
      <c r="L664" s="98">
        <v>51.744</v>
      </c>
      <c r="M664" s="99">
        <v>17.600000000000001</v>
      </c>
      <c r="N664" s="99">
        <v>17.600000000000001</v>
      </c>
      <c r="O664" s="100"/>
    </row>
    <row r="665" spans="1:15" ht="90" x14ac:dyDescent="0.25">
      <c r="A665" s="104" t="s">
        <v>294</v>
      </c>
      <c r="B665" s="104" t="s">
        <v>592</v>
      </c>
      <c r="C665" s="104" t="s">
        <v>494</v>
      </c>
      <c r="D665" s="104" t="s">
        <v>496</v>
      </c>
      <c r="E665" s="104" t="s">
        <v>35</v>
      </c>
      <c r="F665" s="104" t="s">
        <v>36</v>
      </c>
      <c r="G665" s="104" t="s">
        <v>42</v>
      </c>
      <c r="H665" s="104" t="s">
        <v>488</v>
      </c>
      <c r="I665" s="105">
        <v>12.617000000000001</v>
      </c>
      <c r="J665" s="105">
        <v>20.46</v>
      </c>
      <c r="K665" s="98">
        <v>31.597999999999999</v>
      </c>
      <c r="L665" s="98">
        <v>105.042</v>
      </c>
      <c r="M665" s="99">
        <v>12.6</v>
      </c>
      <c r="N665" s="99">
        <v>20.5</v>
      </c>
      <c r="O665" s="100"/>
    </row>
    <row r="666" spans="1:15" ht="75" x14ac:dyDescent="0.25">
      <c r="A666" s="104" t="s">
        <v>294</v>
      </c>
      <c r="B666" s="104" t="s">
        <v>592</v>
      </c>
      <c r="C666" s="104" t="s">
        <v>494</v>
      </c>
      <c r="D666" s="104" t="s">
        <v>496</v>
      </c>
      <c r="E666" s="104" t="s">
        <v>35</v>
      </c>
      <c r="F666" s="104" t="s">
        <v>36</v>
      </c>
      <c r="G666" s="104" t="s">
        <v>42</v>
      </c>
      <c r="H666" s="104" t="s">
        <v>483</v>
      </c>
      <c r="I666" s="105">
        <v>17.043199999999999</v>
      </c>
      <c r="J666" s="105">
        <v>19.445</v>
      </c>
      <c r="K666" s="98">
        <v>56.475999999999999</v>
      </c>
      <c r="L666" s="98">
        <v>186.76</v>
      </c>
      <c r="M666" s="99">
        <v>17</v>
      </c>
      <c r="N666" s="99">
        <v>19.399999999999999</v>
      </c>
      <c r="O666" s="100"/>
    </row>
    <row r="667" spans="1:15" ht="90" x14ac:dyDescent="0.25">
      <c r="A667" s="104" t="s">
        <v>294</v>
      </c>
      <c r="B667" s="104" t="s">
        <v>592</v>
      </c>
      <c r="C667" s="104" t="s">
        <v>494</v>
      </c>
      <c r="D667" s="104" t="s">
        <v>496</v>
      </c>
      <c r="E667" s="104" t="s">
        <v>35</v>
      </c>
      <c r="F667" s="104" t="s">
        <v>36</v>
      </c>
      <c r="G667" s="104" t="s">
        <v>37</v>
      </c>
      <c r="H667" s="104" t="s">
        <v>488</v>
      </c>
      <c r="I667" s="105">
        <v>17.134499999999999</v>
      </c>
      <c r="J667" s="105">
        <v>17.134499999999999</v>
      </c>
      <c r="K667" s="98">
        <v>105.042</v>
      </c>
      <c r="L667" s="98">
        <v>105.042</v>
      </c>
      <c r="M667" s="99">
        <v>17.100000000000001</v>
      </c>
      <c r="N667" s="99">
        <v>17.100000000000001</v>
      </c>
      <c r="O667" s="100"/>
    </row>
    <row r="668" spans="1:15" ht="75" x14ac:dyDescent="0.25">
      <c r="A668" s="104" t="s">
        <v>294</v>
      </c>
      <c r="B668" s="104" t="s">
        <v>592</v>
      </c>
      <c r="C668" s="104" t="s">
        <v>494</v>
      </c>
      <c r="D668" s="104" t="s">
        <v>496</v>
      </c>
      <c r="E668" s="104" t="s">
        <v>35</v>
      </c>
      <c r="F668" s="104" t="s">
        <v>36</v>
      </c>
      <c r="G668" s="104" t="s">
        <v>37</v>
      </c>
      <c r="H668" s="104" t="s">
        <v>483</v>
      </c>
      <c r="I668" s="105">
        <v>17.043199999999999</v>
      </c>
      <c r="J668" s="105">
        <v>19.445</v>
      </c>
      <c r="K668" s="98">
        <v>186.76</v>
      </c>
      <c r="L668" s="98">
        <v>186.76</v>
      </c>
      <c r="M668" s="99">
        <v>17</v>
      </c>
      <c r="N668" s="99">
        <v>19.399999999999999</v>
      </c>
      <c r="O668" s="100"/>
    </row>
    <row r="669" spans="1:15" ht="90" x14ac:dyDescent="0.25">
      <c r="A669" s="104" t="s">
        <v>294</v>
      </c>
      <c r="B669" s="104" t="s">
        <v>592</v>
      </c>
      <c r="C669" s="104" t="s">
        <v>494</v>
      </c>
      <c r="D669" s="104" t="s">
        <v>496</v>
      </c>
      <c r="E669" s="104" t="s">
        <v>35</v>
      </c>
      <c r="F669" s="104" t="s">
        <v>36</v>
      </c>
      <c r="G669" s="104" t="s">
        <v>32</v>
      </c>
      <c r="H669" s="104" t="s">
        <v>488</v>
      </c>
      <c r="I669" s="105">
        <v>9.0615000000000006</v>
      </c>
      <c r="J669" s="105">
        <v>13.612</v>
      </c>
      <c r="K669" s="98">
        <v>20.888000000000002</v>
      </c>
      <c r="L669" s="98">
        <v>60.536000000000001</v>
      </c>
      <c r="M669" s="99">
        <v>9.1</v>
      </c>
      <c r="N669" s="99">
        <v>13.6</v>
      </c>
      <c r="O669" s="100"/>
    </row>
    <row r="670" spans="1:15" ht="75" x14ac:dyDescent="0.25">
      <c r="A670" s="104" t="s">
        <v>294</v>
      </c>
      <c r="B670" s="104" t="s">
        <v>592</v>
      </c>
      <c r="C670" s="104" t="s">
        <v>494</v>
      </c>
      <c r="D670" s="104" t="s">
        <v>496</v>
      </c>
      <c r="E670" s="104" t="s">
        <v>35</v>
      </c>
      <c r="F670" s="104" t="s">
        <v>36</v>
      </c>
      <c r="G670" s="104" t="s">
        <v>32</v>
      </c>
      <c r="H670" s="104" t="s">
        <v>483</v>
      </c>
      <c r="I670" s="105">
        <v>16.3063</v>
      </c>
      <c r="J670" s="105">
        <v>19.445</v>
      </c>
      <c r="K670" s="98">
        <v>41.173999999999999</v>
      </c>
      <c r="L670" s="98">
        <v>41.173999999999999</v>
      </c>
      <c r="M670" s="99">
        <v>16.3</v>
      </c>
      <c r="N670" s="99">
        <v>19.399999999999999</v>
      </c>
      <c r="O670" s="100"/>
    </row>
    <row r="671" spans="1:15" ht="90" x14ac:dyDescent="0.25">
      <c r="A671" s="104" t="s">
        <v>294</v>
      </c>
      <c r="B671" s="104" t="s">
        <v>592</v>
      </c>
      <c r="C671" s="104" t="s">
        <v>494</v>
      </c>
      <c r="D671" s="104" t="s">
        <v>496</v>
      </c>
      <c r="E671" s="104" t="s">
        <v>35</v>
      </c>
      <c r="F671" s="104" t="s">
        <v>31</v>
      </c>
      <c r="G671" s="104" t="s">
        <v>42</v>
      </c>
      <c r="H671" s="104" t="s">
        <v>488</v>
      </c>
      <c r="I671" s="105">
        <v>12.570399999999999</v>
      </c>
      <c r="J671" s="105">
        <v>12.570399999999999</v>
      </c>
      <c r="K671" s="98">
        <v>21.713999999999999</v>
      </c>
      <c r="L671" s="98">
        <v>21.713999999999999</v>
      </c>
      <c r="M671" s="99">
        <v>12.6</v>
      </c>
      <c r="N671" s="99">
        <v>12.6</v>
      </c>
      <c r="O671" s="100"/>
    </row>
    <row r="672" spans="1:15" ht="90" x14ac:dyDescent="0.25">
      <c r="A672" s="104" t="s">
        <v>294</v>
      </c>
      <c r="B672" s="104" t="s">
        <v>592</v>
      </c>
      <c r="C672" s="104" t="s">
        <v>494</v>
      </c>
      <c r="D672" s="104" t="s">
        <v>496</v>
      </c>
      <c r="E672" s="104" t="s">
        <v>35</v>
      </c>
      <c r="F672" s="104" t="s">
        <v>31</v>
      </c>
      <c r="G672" s="104" t="s">
        <v>32</v>
      </c>
      <c r="H672" s="104" t="s">
        <v>488</v>
      </c>
      <c r="I672" s="105">
        <v>10.778</v>
      </c>
      <c r="J672" s="105">
        <v>11.265000000000001</v>
      </c>
      <c r="K672" s="98">
        <v>26.207999999999998</v>
      </c>
      <c r="L672" s="98">
        <v>27.327999999999999</v>
      </c>
      <c r="M672" s="99">
        <v>10.8</v>
      </c>
      <c r="N672" s="99">
        <v>11.3</v>
      </c>
      <c r="O672" s="100"/>
    </row>
    <row r="673" spans="1:15" ht="75" x14ac:dyDescent="0.25">
      <c r="A673" s="104" t="s">
        <v>294</v>
      </c>
      <c r="B673" s="104" t="s">
        <v>592</v>
      </c>
      <c r="C673" s="104" t="s">
        <v>494</v>
      </c>
      <c r="D673" s="104" t="s">
        <v>496</v>
      </c>
      <c r="E673" s="104" t="s">
        <v>35</v>
      </c>
      <c r="F673" s="104" t="s">
        <v>31</v>
      </c>
      <c r="G673" s="104" t="s">
        <v>32</v>
      </c>
      <c r="H673" s="104" t="s">
        <v>483</v>
      </c>
      <c r="I673" s="105">
        <v>14.549200000000001</v>
      </c>
      <c r="J673" s="105">
        <v>14.549200000000001</v>
      </c>
      <c r="K673" s="98">
        <v>45.822000000000003</v>
      </c>
      <c r="L673" s="98">
        <v>45.822000000000003</v>
      </c>
      <c r="M673" s="99">
        <v>14.5</v>
      </c>
      <c r="N673" s="99">
        <v>14.5</v>
      </c>
      <c r="O673" s="100"/>
    </row>
    <row r="674" spans="1:15" ht="90" x14ac:dyDescent="0.25">
      <c r="A674" s="104" t="s">
        <v>294</v>
      </c>
      <c r="B674" s="104" t="s">
        <v>592</v>
      </c>
      <c r="C674" s="104" t="s">
        <v>471</v>
      </c>
      <c r="D674" s="104" t="s">
        <v>495</v>
      </c>
      <c r="E674" s="104" t="s">
        <v>35</v>
      </c>
      <c r="F674" s="104" t="s">
        <v>36</v>
      </c>
      <c r="G674" s="104" t="s">
        <v>42</v>
      </c>
      <c r="H674" s="104" t="s">
        <v>488</v>
      </c>
      <c r="I674" s="105">
        <v>10.881</v>
      </c>
      <c r="J674" s="105">
        <v>16.196999999999999</v>
      </c>
      <c r="K674" s="98">
        <v>34.103999999999999</v>
      </c>
      <c r="L674" s="98">
        <v>108.724</v>
      </c>
      <c r="M674" s="99">
        <v>10.9</v>
      </c>
      <c r="N674" s="99">
        <v>16.2</v>
      </c>
      <c r="O674" s="100"/>
    </row>
    <row r="675" spans="1:15" ht="75" x14ac:dyDescent="0.25">
      <c r="A675" s="104" t="s">
        <v>294</v>
      </c>
      <c r="B675" s="104" t="s">
        <v>592</v>
      </c>
      <c r="C675" s="104" t="s">
        <v>471</v>
      </c>
      <c r="D675" s="104" t="s">
        <v>495</v>
      </c>
      <c r="E675" s="104" t="s">
        <v>35</v>
      </c>
      <c r="F675" s="104" t="s">
        <v>36</v>
      </c>
      <c r="G675" s="104" t="s">
        <v>42</v>
      </c>
      <c r="H675" s="104" t="s">
        <v>483</v>
      </c>
      <c r="I675" s="105">
        <v>12.0862</v>
      </c>
      <c r="J675" s="105">
        <v>13.643000000000001</v>
      </c>
      <c r="K675" s="98">
        <v>61.74</v>
      </c>
      <c r="L675" s="98">
        <v>191.982</v>
      </c>
      <c r="M675" s="99">
        <v>12.1</v>
      </c>
      <c r="N675" s="99">
        <v>13.6</v>
      </c>
      <c r="O675" s="100"/>
    </row>
    <row r="676" spans="1:15" ht="90" x14ac:dyDescent="0.25">
      <c r="A676" s="104" t="s">
        <v>294</v>
      </c>
      <c r="B676" s="104" t="s">
        <v>592</v>
      </c>
      <c r="C676" s="104" t="s">
        <v>471</v>
      </c>
      <c r="D676" s="104" t="s">
        <v>495</v>
      </c>
      <c r="E676" s="104" t="s">
        <v>35</v>
      </c>
      <c r="F676" s="104" t="s">
        <v>36</v>
      </c>
      <c r="G676" s="104" t="s">
        <v>37</v>
      </c>
      <c r="H676" s="104" t="s">
        <v>488</v>
      </c>
      <c r="I676" s="105">
        <v>14.041499999999999</v>
      </c>
      <c r="J676" s="105">
        <v>14.041499999999999</v>
      </c>
      <c r="K676" s="98">
        <v>108.724</v>
      </c>
      <c r="L676" s="98">
        <v>108.724</v>
      </c>
      <c r="M676" s="99">
        <v>14</v>
      </c>
      <c r="N676" s="99">
        <v>14</v>
      </c>
      <c r="O676" s="100"/>
    </row>
    <row r="677" spans="1:15" ht="75" x14ac:dyDescent="0.25">
      <c r="A677" s="104" t="s">
        <v>294</v>
      </c>
      <c r="B677" s="104" t="s">
        <v>592</v>
      </c>
      <c r="C677" s="104" t="s">
        <v>471</v>
      </c>
      <c r="D677" s="104" t="s">
        <v>495</v>
      </c>
      <c r="E677" s="104" t="s">
        <v>35</v>
      </c>
      <c r="F677" s="104" t="s">
        <v>36</v>
      </c>
      <c r="G677" s="104" t="s">
        <v>37</v>
      </c>
      <c r="H677" s="104" t="s">
        <v>483</v>
      </c>
      <c r="I677" s="105">
        <v>12.0862</v>
      </c>
      <c r="J677" s="105">
        <v>13.643000000000001</v>
      </c>
      <c r="K677" s="98">
        <v>191.982</v>
      </c>
      <c r="L677" s="98">
        <v>191.982</v>
      </c>
      <c r="M677" s="99">
        <v>12.1</v>
      </c>
      <c r="N677" s="99">
        <v>13.6</v>
      </c>
      <c r="O677" s="100"/>
    </row>
    <row r="678" spans="1:15" ht="90" x14ac:dyDescent="0.25">
      <c r="A678" s="104" t="s">
        <v>294</v>
      </c>
      <c r="B678" s="104" t="s">
        <v>592</v>
      </c>
      <c r="C678" s="104" t="s">
        <v>471</v>
      </c>
      <c r="D678" s="104" t="s">
        <v>495</v>
      </c>
      <c r="E678" s="104" t="s">
        <v>35</v>
      </c>
      <c r="F678" s="104" t="s">
        <v>36</v>
      </c>
      <c r="G678" s="104" t="s">
        <v>32</v>
      </c>
      <c r="H678" s="104" t="s">
        <v>488</v>
      </c>
      <c r="I678" s="105">
        <v>8.5314999999999994</v>
      </c>
      <c r="J678" s="105">
        <v>11.782999999999999</v>
      </c>
      <c r="K678" s="98">
        <v>20.524000000000001</v>
      </c>
      <c r="L678" s="98">
        <v>59.892000000000003</v>
      </c>
      <c r="M678" s="99">
        <v>8.5</v>
      </c>
      <c r="N678" s="99">
        <v>11.8</v>
      </c>
      <c r="O678" s="100"/>
    </row>
    <row r="679" spans="1:15" ht="75" x14ac:dyDescent="0.25">
      <c r="A679" s="104" t="s">
        <v>294</v>
      </c>
      <c r="B679" s="104" t="s">
        <v>592</v>
      </c>
      <c r="C679" s="104" t="s">
        <v>471</v>
      </c>
      <c r="D679" s="104" t="s">
        <v>495</v>
      </c>
      <c r="E679" s="104" t="s">
        <v>35</v>
      </c>
      <c r="F679" s="104" t="s">
        <v>36</v>
      </c>
      <c r="G679" s="104" t="s">
        <v>32</v>
      </c>
      <c r="H679" s="104" t="s">
        <v>483</v>
      </c>
      <c r="I679" s="105">
        <v>11.1272</v>
      </c>
      <c r="J679" s="105">
        <v>13.643000000000001</v>
      </c>
      <c r="K679" s="98">
        <v>45.122</v>
      </c>
      <c r="L679" s="98">
        <v>45.276000000000003</v>
      </c>
      <c r="M679" s="99">
        <v>11.1</v>
      </c>
      <c r="N679" s="99">
        <v>13.6</v>
      </c>
      <c r="O679" s="100"/>
    </row>
    <row r="680" spans="1:15" ht="90" x14ac:dyDescent="0.25">
      <c r="A680" s="104" t="s">
        <v>294</v>
      </c>
      <c r="B680" s="104" t="s">
        <v>592</v>
      </c>
      <c r="C680" s="104" t="s">
        <v>471</v>
      </c>
      <c r="D680" s="104" t="s">
        <v>495</v>
      </c>
      <c r="E680" s="104" t="s">
        <v>35</v>
      </c>
      <c r="F680" s="104" t="s">
        <v>31</v>
      </c>
      <c r="G680" s="104" t="s">
        <v>42</v>
      </c>
      <c r="H680" s="104" t="s">
        <v>488</v>
      </c>
      <c r="I680" s="105">
        <v>10.9214</v>
      </c>
      <c r="J680" s="105">
        <v>10.9214</v>
      </c>
      <c r="K680" s="98">
        <v>21.14</v>
      </c>
      <c r="L680" s="98">
        <v>21.14</v>
      </c>
      <c r="M680" s="99">
        <v>10.9</v>
      </c>
      <c r="N680" s="99">
        <v>10.9</v>
      </c>
      <c r="O680" s="100"/>
    </row>
    <row r="681" spans="1:15" ht="90" x14ac:dyDescent="0.25">
      <c r="A681" s="104" t="s">
        <v>294</v>
      </c>
      <c r="B681" s="104" t="s">
        <v>592</v>
      </c>
      <c r="C681" s="104" t="s">
        <v>471</v>
      </c>
      <c r="D681" s="104" t="s">
        <v>495</v>
      </c>
      <c r="E681" s="104" t="s">
        <v>35</v>
      </c>
      <c r="F681" s="104" t="s">
        <v>31</v>
      </c>
      <c r="G681" s="104" t="s">
        <v>32</v>
      </c>
      <c r="H681" s="104" t="s">
        <v>488</v>
      </c>
      <c r="I681" s="105">
        <v>9.5440000000000005</v>
      </c>
      <c r="J681" s="105">
        <v>10.148</v>
      </c>
      <c r="K681" s="98">
        <v>25.634</v>
      </c>
      <c r="L681" s="98">
        <v>26.74</v>
      </c>
      <c r="M681" s="99">
        <v>9.5</v>
      </c>
      <c r="N681" s="99">
        <v>10.1</v>
      </c>
      <c r="O681" s="100"/>
    </row>
    <row r="682" spans="1:15" ht="75" x14ac:dyDescent="0.25">
      <c r="A682" s="104" t="s">
        <v>294</v>
      </c>
      <c r="B682" s="104" t="s">
        <v>592</v>
      </c>
      <c r="C682" s="104" t="s">
        <v>471</v>
      </c>
      <c r="D682" s="104" t="s">
        <v>495</v>
      </c>
      <c r="E682" s="104" t="s">
        <v>35</v>
      </c>
      <c r="F682" s="104" t="s">
        <v>31</v>
      </c>
      <c r="G682" s="104" t="s">
        <v>32</v>
      </c>
      <c r="H682" s="104" t="s">
        <v>483</v>
      </c>
      <c r="I682" s="105">
        <v>10.110200000000001</v>
      </c>
      <c r="J682" s="105">
        <v>10.469200000000001</v>
      </c>
      <c r="K682" s="98">
        <v>49.923999999999999</v>
      </c>
      <c r="L682" s="98">
        <v>49.923999999999999</v>
      </c>
      <c r="M682" s="99">
        <v>10.1</v>
      </c>
      <c r="N682" s="99">
        <v>10.5</v>
      </c>
      <c r="O682" s="100"/>
    </row>
    <row r="683" spans="1:15" ht="90" x14ac:dyDescent="0.25">
      <c r="A683" s="104" t="s">
        <v>294</v>
      </c>
      <c r="B683" s="104" t="s">
        <v>592</v>
      </c>
      <c r="C683" s="104" t="s">
        <v>471</v>
      </c>
      <c r="D683" s="104" t="s">
        <v>495</v>
      </c>
      <c r="E683" s="104" t="s">
        <v>35</v>
      </c>
      <c r="F683" s="104" t="s">
        <v>46</v>
      </c>
      <c r="G683" s="104" t="s">
        <v>47</v>
      </c>
      <c r="H683" s="104" t="s">
        <v>488</v>
      </c>
      <c r="I683" s="105">
        <v>9.0795999999999992</v>
      </c>
      <c r="J683" s="105">
        <v>9.0795999999999992</v>
      </c>
      <c r="K683" s="98">
        <v>29.512</v>
      </c>
      <c r="L683" s="98">
        <v>29.512</v>
      </c>
      <c r="M683" s="99">
        <v>9.1</v>
      </c>
      <c r="N683" s="99">
        <v>9.1</v>
      </c>
      <c r="O683" s="100"/>
    </row>
    <row r="684" spans="1:15" ht="75" x14ac:dyDescent="0.25">
      <c r="A684" s="104" t="s">
        <v>294</v>
      </c>
      <c r="B684" s="104" t="s">
        <v>592</v>
      </c>
      <c r="C684" s="104" t="s">
        <v>471</v>
      </c>
      <c r="D684" s="104" t="s">
        <v>495</v>
      </c>
      <c r="E684" s="104" t="s">
        <v>35</v>
      </c>
      <c r="F684" s="104" t="s">
        <v>46</v>
      </c>
      <c r="G684" s="104" t="s">
        <v>47</v>
      </c>
      <c r="H684" s="104" t="s">
        <v>483</v>
      </c>
      <c r="I684" s="105">
        <v>5.9785000000000004</v>
      </c>
      <c r="J684" s="105">
        <v>5.9785000000000004</v>
      </c>
      <c r="K684" s="98">
        <v>25.045999999999999</v>
      </c>
      <c r="L684" s="98">
        <v>25.045999999999999</v>
      </c>
      <c r="M684" s="99">
        <v>6</v>
      </c>
      <c r="N684" s="99">
        <v>6</v>
      </c>
      <c r="O684" s="100"/>
    </row>
    <row r="685" spans="1:15" ht="90" x14ac:dyDescent="0.25">
      <c r="A685" s="104" t="s">
        <v>294</v>
      </c>
      <c r="B685" s="104" t="s">
        <v>592</v>
      </c>
      <c r="C685" s="104" t="s">
        <v>471</v>
      </c>
      <c r="D685" s="104" t="s">
        <v>492</v>
      </c>
      <c r="E685" s="104" t="s">
        <v>35</v>
      </c>
      <c r="F685" s="104" t="s">
        <v>36</v>
      </c>
      <c r="G685" s="104" t="s">
        <v>42</v>
      </c>
      <c r="H685" s="104" t="s">
        <v>488</v>
      </c>
      <c r="I685" s="105">
        <v>16.314</v>
      </c>
      <c r="J685" s="105">
        <v>26.869</v>
      </c>
      <c r="K685" s="98">
        <v>55.216000000000001</v>
      </c>
      <c r="L685" s="98">
        <v>143.94800000000001</v>
      </c>
      <c r="M685" s="99">
        <v>16.3</v>
      </c>
      <c r="N685" s="99">
        <v>26.9</v>
      </c>
      <c r="O685" s="100"/>
    </row>
    <row r="686" spans="1:15" ht="75" x14ac:dyDescent="0.25">
      <c r="A686" s="104" t="s">
        <v>294</v>
      </c>
      <c r="B686" s="104" t="s">
        <v>592</v>
      </c>
      <c r="C686" s="104" t="s">
        <v>471</v>
      </c>
      <c r="D686" s="104" t="s">
        <v>492</v>
      </c>
      <c r="E686" s="104" t="s">
        <v>35</v>
      </c>
      <c r="F686" s="104" t="s">
        <v>36</v>
      </c>
      <c r="G686" s="104" t="s">
        <v>42</v>
      </c>
      <c r="H686" s="104" t="s">
        <v>483</v>
      </c>
      <c r="I686" s="105">
        <v>24.197500000000002</v>
      </c>
      <c r="J686" s="105">
        <v>27.506</v>
      </c>
      <c r="K686" s="98">
        <v>113.26</v>
      </c>
      <c r="L686" s="98">
        <v>243.53</v>
      </c>
      <c r="M686" s="99">
        <v>24.2</v>
      </c>
      <c r="N686" s="99">
        <v>27.5</v>
      </c>
      <c r="O686" s="100"/>
    </row>
    <row r="687" spans="1:15" ht="90" x14ac:dyDescent="0.25">
      <c r="A687" s="104" t="s">
        <v>294</v>
      </c>
      <c r="B687" s="104" t="s">
        <v>592</v>
      </c>
      <c r="C687" s="104" t="s">
        <v>471</v>
      </c>
      <c r="D687" s="104" t="s">
        <v>492</v>
      </c>
      <c r="E687" s="104" t="s">
        <v>35</v>
      </c>
      <c r="F687" s="104" t="s">
        <v>36</v>
      </c>
      <c r="G687" s="104" t="s">
        <v>37</v>
      </c>
      <c r="H687" s="104" t="s">
        <v>488</v>
      </c>
      <c r="I687" s="105">
        <v>22.288</v>
      </c>
      <c r="J687" s="105">
        <v>27.236000000000001</v>
      </c>
      <c r="K687" s="98">
        <v>143.94800000000001</v>
      </c>
      <c r="L687" s="98">
        <v>143.94800000000001</v>
      </c>
      <c r="M687" s="99">
        <v>22.3</v>
      </c>
      <c r="N687" s="99">
        <v>27.2</v>
      </c>
      <c r="O687" s="100"/>
    </row>
    <row r="688" spans="1:15" ht="75" x14ac:dyDescent="0.25">
      <c r="A688" s="104" t="s">
        <v>294</v>
      </c>
      <c r="B688" s="104" t="s">
        <v>592</v>
      </c>
      <c r="C688" s="104" t="s">
        <v>471</v>
      </c>
      <c r="D688" s="104" t="s">
        <v>492</v>
      </c>
      <c r="E688" s="104" t="s">
        <v>35</v>
      </c>
      <c r="F688" s="104" t="s">
        <v>36</v>
      </c>
      <c r="G688" s="104" t="s">
        <v>37</v>
      </c>
      <c r="H688" s="104" t="s">
        <v>483</v>
      </c>
      <c r="I688" s="105">
        <v>24.197500000000002</v>
      </c>
      <c r="J688" s="105">
        <v>27.506</v>
      </c>
      <c r="K688" s="98">
        <v>243.53</v>
      </c>
      <c r="L688" s="98">
        <v>243.53</v>
      </c>
      <c r="M688" s="99">
        <v>24.2</v>
      </c>
      <c r="N688" s="99">
        <v>27.5</v>
      </c>
      <c r="O688" s="100"/>
    </row>
    <row r="689" spans="1:15" ht="90" x14ac:dyDescent="0.25">
      <c r="A689" s="104" t="s">
        <v>294</v>
      </c>
      <c r="B689" s="104" t="s">
        <v>592</v>
      </c>
      <c r="C689" s="104" t="s">
        <v>471</v>
      </c>
      <c r="D689" s="104" t="s">
        <v>492</v>
      </c>
      <c r="E689" s="104" t="s">
        <v>35</v>
      </c>
      <c r="F689" s="104" t="s">
        <v>36</v>
      </c>
      <c r="G689" s="104" t="s">
        <v>32</v>
      </c>
      <c r="H689" s="104" t="s">
        <v>488</v>
      </c>
      <c r="I689" s="105">
        <v>16.289000000000001</v>
      </c>
      <c r="J689" s="105">
        <v>17.408999999999999</v>
      </c>
      <c r="K689" s="98">
        <v>37.015999999999998</v>
      </c>
      <c r="L689" s="98">
        <v>46.802</v>
      </c>
      <c r="M689" s="99">
        <v>16.3</v>
      </c>
      <c r="N689" s="99">
        <v>17.399999999999999</v>
      </c>
      <c r="O689" s="100"/>
    </row>
    <row r="690" spans="1:15" ht="75" x14ac:dyDescent="0.25">
      <c r="A690" s="104" t="s">
        <v>294</v>
      </c>
      <c r="B690" s="104" t="s">
        <v>592</v>
      </c>
      <c r="C690" s="104" t="s">
        <v>471</v>
      </c>
      <c r="D690" s="104" t="s">
        <v>492</v>
      </c>
      <c r="E690" s="104" t="s">
        <v>35</v>
      </c>
      <c r="F690" s="104" t="s">
        <v>36</v>
      </c>
      <c r="G690" s="104" t="s">
        <v>32</v>
      </c>
      <c r="H690" s="104" t="s">
        <v>483</v>
      </c>
      <c r="I690" s="105">
        <v>22.1585</v>
      </c>
      <c r="J690" s="105">
        <v>27.506</v>
      </c>
      <c r="K690" s="98">
        <v>99.007999999999996</v>
      </c>
      <c r="L690" s="98">
        <v>99.218000000000004</v>
      </c>
      <c r="M690" s="99">
        <v>22.2</v>
      </c>
      <c r="N690" s="99">
        <v>27.5</v>
      </c>
      <c r="O690" s="100"/>
    </row>
    <row r="691" spans="1:15" ht="90" x14ac:dyDescent="0.25">
      <c r="A691" s="104" t="s">
        <v>294</v>
      </c>
      <c r="B691" s="104" t="s">
        <v>592</v>
      </c>
      <c r="C691" s="104" t="s">
        <v>471</v>
      </c>
      <c r="D691" s="104" t="s">
        <v>492</v>
      </c>
      <c r="E691" s="104" t="s">
        <v>35</v>
      </c>
      <c r="F691" s="104" t="s">
        <v>31</v>
      </c>
      <c r="G691" s="104" t="s">
        <v>42</v>
      </c>
      <c r="H691" s="104" t="s">
        <v>488</v>
      </c>
      <c r="I691" s="105">
        <v>16.174199999999999</v>
      </c>
      <c r="J691" s="105">
        <v>16.174199999999999</v>
      </c>
      <c r="K691" s="98">
        <v>39.228000000000002</v>
      </c>
      <c r="L691" s="98">
        <v>39.228000000000002</v>
      </c>
      <c r="M691" s="99">
        <v>16.2</v>
      </c>
      <c r="N691" s="99">
        <v>16.2</v>
      </c>
      <c r="O691" s="100"/>
    </row>
    <row r="692" spans="1:15" ht="90" x14ac:dyDescent="0.25">
      <c r="A692" s="104" t="s">
        <v>294</v>
      </c>
      <c r="B692" s="104" t="s">
        <v>592</v>
      </c>
      <c r="C692" s="104" t="s">
        <v>471</v>
      </c>
      <c r="D692" s="104" t="s">
        <v>492</v>
      </c>
      <c r="E692" s="104" t="s">
        <v>35</v>
      </c>
      <c r="F692" s="104" t="s">
        <v>31</v>
      </c>
      <c r="G692" s="104" t="s">
        <v>32</v>
      </c>
      <c r="H692" s="104" t="s">
        <v>488</v>
      </c>
      <c r="I692" s="105">
        <v>13.438000000000001</v>
      </c>
      <c r="J692" s="105">
        <v>14.762</v>
      </c>
      <c r="K692" s="98">
        <v>38.332000000000001</v>
      </c>
      <c r="L692" s="98">
        <v>55.006</v>
      </c>
      <c r="M692" s="99">
        <v>13.4</v>
      </c>
      <c r="N692" s="99">
        <v>14.8</v>
      </c>
      <c r="O692" s="100"/>
    </row>
    <row r="693" spans="1:15" ht="75" x14ac:dyDescent="0.25">
      <c r="A693" s="104" t="s">
        <v>294</v>
      </c>
      <c r="B693" s="104" t="s">
        <v>592</v>
      </c>
      <c r="C693" s="104" t="s">
        <v>471</v>
      </c>
      <c r="D693" s="104" t="s">
        <v>492</v>
      </c>
      <c r="E693" s="104" t="s">
        <v>35</v>
      </c>
      <c r="F693" s="104" t="s">
        <v>31</v>
      </c>
      <c r="G693" s="104" t="s">
        <v>32</v>
      </c>
      <c r="H693" s="104" t="s">
        <v>483</v>
      </c>
      <c r="I693" s="105">
        <v>19.9985</v>
      </c>
      <c r="J693" s="105">
        <v>20.761500000000002</v>
      </c>
      <c r="K693" s="98">
        <v>103.866</v>
      </c>
      <c r="L693" s="98">
        <v>103.866</v>
      </c>
      <c r="M693" s="99">
        <v>20</v>
      </c>
      <c r="N693" s="99">
        <v>20.8</v>
      </c>
      <c r="O693" s="100"/>
    </row>
    <row r="694" spans="1:15" ht="75" x14ac:dyDescent="0.25">
      <c r="A694" s="104" t="s">
        <v>294</v>
      </c>
      <c r="B694" s="104" t="s">
        <v>592</v>
      </c>
      <c r="C694" s="104" t="s">
        <v>471</v>
      </c>
      <c r="D694" s="104" t="s">
        <v>492</v>
      </c>
      <c r="E694" s="104" t="s">
        <v>35</v>
      </c>
      <c r="F694" s="104" t="s">
        <v>46</v>
      </c>
      <c r="G694" s="104" t="s">
        <v>47</v>
      </c>
      <c r="H694" s="104" t="s">
        <v>483</v>
      </c>
      <c r="I694" s="105">
        <v>11.218</v>
      </c>
      <c r="J694" s="105">
        <v>11.218</v>
      </c>
      <c r="K694" s="98">
        <v>62.594000000000001</v>
      </c>
      <c r="L694" s="98">
        <v>62.594000000000001</v>
      </c>
      <c r="M694" s="99">
        <v>11.2</v>
      </c>
      <c r="N694" s="99">
        <v>11.2</v>
      </c>
      <c r="O694" s="100"/>
    </row>
    <row r="695" spans="1:15" ht="90" x14ac:dyDescent="0.25">
      <c r="A695" s="104" t="s">
        <v>294</v>
      </c>
      <c r="B695" s="104" t="s">
        <v>592</v>
      </c>
      <c r="C695" s="104" t="s">
        <v>471</v>
      </c>
      <c r="D695" s="104" t="s">
        <v>496</v>
      </c>
      <c r="E695" s="104" t="s">
        <v>35</v>
      </c>
      <c r="F695" s="104" t="s">
        <v>36</v>
      </c>
      <c r="G695" s="104" t="s">
        <v>42</v>
      </c>
      <c r="H695" s="104" t="s">
        <v>488</v>
      </c>
      <c r="I695" s="105">
        <v>12.930999999999999</v>
      </c>
      <c r="J695" s="105">
        <v>20.141999999999999</v>
      </c>
      <c r="K695" s="98">
        <v>36.049999999999997</v>
      </c>
      <c r="L695" s="98">
        <v>124.768</v>
      </c>
      <c r="M695" s="99">
        <v>12.9</v>
      </c>
      <c r="N695" s="99">
        <v>20.100000000000001</v>
      </c>
      <c r="O695" s="100"/>
    </row>
    <row r="696" spans="1:15" ht="75" x14ac:dyDescent="0.25">
      <c r="A696" s="104" t="s">
        <v>294</v>
      </c>
      <c r="B696" s="104" t="s">
        <v>592</v>
      </c>
      <c r="C696" s="104" t="s">
        <v>471</v>
      </c>
      <c r="D696" s="104" t="s">
        <v>496</v>
      </c>
      <c r="E696" s="104" t="s">
        <v>35</v>
      </c>
      <c r="F696" s="104" t="s">
        <v>36</v>
      </c>
      <c r="G696" s="104" t="s">
        <v>42</v>
      </c>
      <c r="H696" s="104" t="s">
        <v>483</v>
      </c>
      <c r="I696" s="105">
        <v>16.551500000000001</v>
      </c>
      <c r="J696" s="105">
        <v>18.742000000000001</v>
      </c>
      <c r="K696" s="98">
        <v>85.203999999999994</v>
      </c>
      <c r="L696" s="98">
        <v>215.46</v>
      </c>
      <c r="M696" s="99">
        <v>16.600000000000001</v>
      </c>
      <c r="N696" s="99">
        <v>18.7</v>
      </c>
      <c r="O696" s="100"/>
    </row>
    <row r="697" spans="1:15" ht="90" x14ac:dyDescent="0.25">
      <c r="A697" s="104" t="s">
        <v>294</v>
      </c>
      <c r="B697" s="104" t="s">
        <v>592</v>
      </c>
      <c r="C697" s="104" t="s">
        <v>471</v>
      </c>
      <c r="D697" s="104" t="s">
        <v>496</v>
      </c>
      <c r="E697" s="104" t="s">
        <v>35</v>
      </c>
      <c r="F697" s="104" t="s">
        <v>36</v>
      </c>
      <c r="G697" s="104" t="s">
        <v>37</v>
      </c>
      <c r="H697" s="104" t="s">
        <v>488</v>
      </c>
      <c r="I697" s="105">
        <v>17.109000000000002</v>
      </c>
      <c r="J697" s="105">
        <v>17.109000000000002</v>
      </c>
      <c r="K697" s="98">
        <v>124.768</v>
      </c>
      <c r="L697" s="98">
        <v>124.768</v>
      </c>
      <c r="M697" s="99">
        <v>17.100000000000001</v>
      </c>
      <c r="N697" s="99">
        <v>17.100000000000001</v>
      </c>
      <c r="O697" s="100"/>
    </row>
    <row r="698" spans="1:15" ht="75" x14ac:dyDescent="0.25">
      <c r="A698" s="104" t="s">
        <v>294</v>
      </c>
      <c r="B698" s="104" t="s">
        <v>592</v>
      </c>
      <c r="C698" s="104" t="s">
        <v>471</v>
      </c>
      <c r="D698" s="104" t="s">
        <v>496</v>
      </c>
      <c r="E698" s="104" t="s">
        <v>35</v>
      </c>
      <c r="F698" s="104" t="s">
        <v>36</v>
      </c>
      <c r="G698" s="104" t="s">
        <v>37</v>
      </c>
      <c r="H698" s="104" t="s">
        <v>483</v>
      </c>
      <c r="I698" s="105">
        <v>16.551500000000001</v>
      </c>
      <c r="J698" s="105">
        <v>18.742000000000001</v>
      </c>
      <c r="K698" s="98">
        <v>215.46</v>
      </c>
      <c r="L698" s="98">
        <v>215.46</v>
      </c>
      <c r="M698" s="99">
        <v>16.600000000000001</v>
      </c>
      <c r="N698" s="99">
        <v>18.7</v>
      </c>
      <c r="O698" s="100"/>
    </row>
    <row r="699" spans="1:15" ht="90" x14ac:dyDescent="0.25">
      <c r="A699" s="104" t="s">
        <v>294</v>
      </c>
      <c r="B699" s="104" t="s">
        <v>592</v>
      </c>
      <c r="C699" s="104" t="s">
        <v>471</v>
      </c>
      <c r="D699" s="104" t="s">
        <v>496</v>
      </c>
      <c r="E699" s="104" t="s">
        <v>35</v>
      </c>
      <c r="F699" s="104" t="s">
        <v>36</v>
      </c>
      <c r="G699" s="104" t="s">
        <v>32</v>
      </c>
      <c r="H699" s="104" t="s">
        <v>488</v>
      </c>
      <c r="I699" s="105">
        <v>9.6769999999999996</v>
      </c>
      <c r="J699" s="105">
        <v>13.901999999999999</v>
      </c>
      <c r="K699" s="98">
        <v>25.704000000000001</v>
      </c>
      <c r="L699" s="98">
        <v>60.76</v>
      </c>
      <c r="M699" s="99">
        <v>9.6999999999999993</v>
      </c>
      <c r="N699" s="99">
        <v>13.9</v>
      </c>
      <c r="O699" s="100"/>
    </row>
    <row r="700" spans="1:15" ht="75" x14ac:dyDescent="0.25">
      <c r="A700" s="104" t="s">
        <v>294</v>
      </c>
      <c r="B700" s="104" t="s">
        <v>592</v>
      </c>
      <c r="C700" s="104" t="s">
        <v>471</v>
      </c>
      <c r="D700" s="104" t="s">
        <v>496</v>
      </c>
      <c r="E700" s="104" t="s">
        <v>35</v>
      </c>
      <c r="F700" s="104" t="s">
        <v>36</v>
      </c>
      <c r="G700" s="104" t="s">
        <v>32</v>
      </c>
      <c r="H700" s="104" t="s">
        <v>483</v>
      </c>
      <c r="I700" s="105">
        <v>15.201499999999999</v>
      </c>
      <c r="J700" s="105">
        <v>18.742000000000001</v>
      </c>
      <c r="K700" s="98">
        <v>69.566000000000003</v>
      </c>
      <c r="L700" s="98">
        <v>69.608000000000004</v>
      </c>
      <c r="M700" s="99">
        <v>15.2</v>
      </c>
      <c r="N700" s="99">
        <v>18.7</v>
      </c>
      <c r="O700" s="100"/>
    </row>
    <row r="701" spans="1:15" ht="90" x14ac:dyDescent="0.25">
      <c r="A701" s="104" t="s">
        <v>294</v>
      </c>
      <c r="B701" s="104" t="s">
        <v>592</v>
      </c>
      <c r="C701" s="104" t="s">
        <v>471</v>
      </c>
      <c r="D701" s="104" t="s">
        <v>496</v>
      </c>
      <c r="E701" s="104" t="s">
        <v>35</v>
      </c>
      <c r="F701" s="104" t="s">
        <v>31</v>
      </c>
      <c r="G701" s="104" t="s">
        <v>42</v>
      </c>
      <c r="H701" s="104" t="s">
        <v>488</v>
      </c>
      <c r="I701" s="105">
        <v>12.9054</v>
      </c>
      <c r="J701" s="105">
        <v>12.9054</v>
      </c>
      <c r="K701" s="98">
        <v>27.776</v>
      </c>
      <c r="L701" s="98">
        <v>27.776</v>
      </c>
      <c r="M701" s="99">
        <v>12.9</v>
      </c>
      <c r="N701" s="99">
        <v>12.9</v>
      </c>
      <c r="O701" s="100"/>
    </row>
    <row r="702" spans="1:15" ht="90" x14ac:dyDescent="0.25">
      <c r="A702" s="104" t="s">
        <v>294</v>
      </c>
      <c r="B702" s="104" t="s">
        <v>592</v>
      </c>
      <c r="C702" s="104" t="s">
        <v>471</v>
      </c>
      <c r="D702" s="104" t="s">
        <v>496</v>
      </c>
      <c r="E702" s="104" t="s">
        <v>35</v>
      </c>
      <c r="F702" s="104" t="s">
        <v>31</v>
      </c>
      <c r="G702" s="104" t="s">
        <v>32</v>
      </c>
      <c r="H702" s="104" t="s">
        <v>488</v>
      </c>
      <c r="I702" s="105">
        <v>11.333</v>
      </c>
      <c r="J702" s="105">
        <v>12.231999999999999</v>
      </c>
      <c r="K702" s="98">
        <v>26.446000000000002</v>
      </c>
      <c r="L702" s="98">
        <v>34.72</v>
      </c>
      <c r="M702" s="99">
        <v>11.3</v>
      </c>
      <c r="N702" s="99">
        <v>12.2</v>
      </c>
      <c r="O702" s="100"/>
    </row>
    <row r="703" spans="1:15" ht="75" x14ac:dyDescent="0.25">
      <c r="A703" s="104" t="s">
        <v>294</v>
      </c>
      <c r="B703" s="104" t="s">
        <v>592</v>
      </c>
      <c r="C703" s="104" t="s">
        <v>471</v>
      </c>
      <c r="D703" s="104" t="s">
        <v>496</v>
      </c>
      <c r="E703" s="104" t="s">
        <v>35</v>
      </c>
      <c r="F703" s="104" t="s">
        <v>31</v>
      </c>
      <c r="G703" s="104" t="s">
        <v>32</v>
      </c>
      <c r="H703" s="104" t="s">
        <v>483</v>
      </c>
      <c r="I703" s="105">
        <v>13.7715</v>
      </c>
      <c r="J703" s="105">
        <v>14.2765</v>
      </c>
      <c r="K703" s="98">
        <v>74.256</v>
      </c>
      <c r="L703" s="98">
        <v>74.256</v>
      </c>
      <c r="M703" s="99">
        <v>13.8</v>
      </c>
      <c r="N703" s="99">
        <v>14.3</v>
      </c>
      <c r="O703" s="100"/>
    </row>
    <row r="704" spans="1:15" ht="90" x14ac:dyDescent="0.25">
      <c r="A704" s="104" t="s">
        <v>294</v>
      </c>
      <c r="B704" s="104" t="s">
        <v>592</v>
      </c>
      <c r="C704" s="104" t="s">
        <v>471</v>
      </c>
      <c r="D704" s="104" t="s">
        <v>496</v>
      </c>
      <c r="E704" s="104" t="s">
        <v>35</v>
      </c>
      <c r="F704" s="104" t="s">
        <v>46</v>
      </c>
      <c r="G704" s="104" t="s">
        <v>47</v>
      </c>
      <c r="H704" s="104" t="s">
        <v>488</v>
      </c>
      <c r="I704" s="105">
        <v>10.3826</v>
      </c>
      <c r="J704" s="105">
        <v>10.3826</v>
      </c>
      <c r="K704" s="98">
        <v>29.652000000000001</v>
      </c>
      <c r="L704" s="98">
        <v>29.652000000000001</v>
      </c>
      <c r="M704" s="99">
        <v>10.4</v>
      </c>
      <c r="N704" s="99">
        <v>10.4</v>
      </c>
      <c r="O704" s="100"/>
    </row>
    <row r="705" spans="1:15" ht="75" x14ac:dyDescent="0.25">
      <c r="A705" s="104" t="s">
        <v>294</v>
      </c>
      <c r="B705" s="104" t="s">
        <v>592</v>
      </c>
      <c r="C705" s="104" t="s">
        <v>471</v>
      </c>
      <c r="D705" s="104" t="s">
        <v>496</v>
      </c>
      <c r="E705" s="104" t="s">
        <v>35</v>
      </c>
      <c r="F705" s="104" t="s">
        <v>46</v>
      </c>
      <c r="G705" s="104" t="s">
        <v>47</v>
      </c>
      <c r="H705" s="104" t="s">
        <v>483</v>
      </c>
      <c r="I705" s="105">
        <v>7.9580000000000002</v>
      </c>
      <c r="J705" s="105">
        <v>7.9580000000000002</v>
      </c>
      <c r="K705" s="98">
        <v>42.154000000000003</v>
      </c>
      <c r="L705" s="98">
        <v>42.154000000000003</v>
      </c>
      <c r="M705" s="99">
        <v>8</v>
      </c>
      <c r="N705" s="99">
        <v>8</v>
      </c>
      <c r="O705" s="100"/>
    </row>
    <row r="706" spans="1:15" ht="90" x14ac:dyDescent="0.25">
      <c r="A706" s="104" t="s">
        <v>294</v>
      </c>
      <c r="B706" s="104" t="s">
        <v>592</v>
      </c>
      <c r="C706" s="104" t="s">
        <v>471</v>
      </c>
      <c r="D706" s="104" t="s">
        <v>472</v>
      </c>
      <c r="E706" s="104" t="s">
        <v>35</v>
      </c>
      <c r="F706" s="104" t="s">
        <v>36</v>
      </c>
      <c r="G706" s="104" t="s">
        <v>42</v>
      </c>
      <c r="H706" s="104" t="s">
        <v>488</v>
      </c>
      <c r="I706" s="105">
        <v>13.492000000000001</v>
      </c>
      <c r="J706" s="105">
        <v>13.492000000000001</v>
      </c>
      <c r="K706" s="98">
        <v>100.8</v>
      </c>
      <c r="L706" s="98">
        <v>100.8</v>
      </c>
      <c r="M706" s="99">
        <v>13.5</v>
      </c>
      <c r="N706" s="99">
        <v>13.5</v>
      </c>
      <c r="O706" s="100"/>
    </row>
    <row r="707" spans="1:15" ht="90" x14ac:dyDescent="0.25">
      <c r="A707" s="104" t="s">
        <v>593</v>
      </c>
      <c r="B707" s="104" t="s">
        <v>594</v>
      </c>
      <c r="C707" s="104" t="s">
        <v>491</v>
      </c>
      <c r="D707" s="104" t="s">
        <v>472</v>
      </c>
      <c r="E707" s="104" t="s">
        <v>35</v>
      </c>
      <c r="F707" s="104" t="s">
        <v>36</v>
      </c>
      <c r="G707" s="104" t="s">
        <v>42</v>
      </c>
      <c r="H707" s="104" t="s">
        <v>483</v>
      </c>
      <c r="I707" s="105">
        <v>31.093499999999999</v>
      </c>
      <c r="J707" s="105">
        <v>31.093499999999999</v>
      </c>
      <c r="K707" s="98">
        <v>106.792</v>
      </c>
      <c r="L707" s="98">
        <v>106.792</v>
      </c>
      <c r="M707" s="99">
        <v>31.1</v>
      </c>
      <c r="N707" s="99">
        <v>31.1</v>
      </c>
      <c r="O707" s="100"/>
    </row>
    <row r="708" spans="1:15" ht="90" x14ac:dyDescent="0.25">
      <c r="A708" s="104" t="s">
        <v>593</v>
      </c>
      <c r="B708" s="104" t="s">
        <v>594</v>
      </c>
      <c r="C708" s="104" t="s">
        <v>491</v>
      </c>
      <c r="D708" s="104" t="s">
        <v>472</v>
      </c>
      <c r="E708" s="104" t="s">
        <v>35</v>
      </c>
      <c r="F708" s="104" t="s">
        <v>36</v>
      </c>
      <c r="G708" s="104" t="s">
        <v>32</v>
      </c>
      <c r="H708" s="104" t="s">
        <v>483</v>
      </c>
      <c r="I708" s="105">
        <v>22.942299999999999</v>
      </c>
      <c r="J708" s="105">
        <v>22.942299999999999</v>
      </c>
      <c r="K708" s="98">
        <v>60.886000000000003</v>
      </c>
      <c r="L708" s="98">
        <v>60.886000000000003</v>
      </c>
      <c r="M708" s="99">
        <v>22.9</v>
      </c>
      <c r="N708" s="99">
        <v>22.9</v>
      </c>
      <c r="O708" s="100"/>
    </row>
    <row r="709" spans="1:15" ht="90" x14ac:dyDescent="0.25">
      <c r="A709" s="104" t="s">
        <v>593</v>
      </c>
      <c r="B709" s="104" t="s">
        <v>594</v>
      </c>
      <c r="C709" s="104" t="s">
        <v>471</v>
      </c>
      <c r="D709" s="104" t="s">
        <v>495</v>
      </c>
      <c r="E709" s="104" t="s">
        <v>35</v>
      </c>
      <c r="F709" s="104" t="s">
        <v>36</v>
      </c>
      <c r="G709" s="104" t="s">
        <v>42</v>
      </c>
      <c r="H709" s="104" t="s">
        <v>483</v>
      </c>
      <c r="I709" s="105">
        <v>10.930300000000001</v>
      </c>
      <c r="J709" s="105">
        <v>15.558999999999999</v>
      </c>
      <c r="K709" s="98">
        <v>38.793999999999997</v>
      </c>
      <c r="L709" s="98">
        <v>191.982</v>
      </c>
      <c r="M709" s="99">
        <v>10.9</v>
      </c>
      <c r="N709" s="99">
        <v>15.6</v>
      </c>
      <c r="O709" s="100"/>
    </row>
    <row r="710" spans="1:15" ht="90" x14ac:dyDescent="0.25">
      <c r="A710" s="104" t="s">
        <v>593</v>
      </c>
      <c r="B710" s="104" t="s">
        <v>594</v>
      </c>
      <c r="C710" s="104" t="s">
        <v>471</v>
      </c>
      <c r="D710" s="104" t="s">
        <v>495</v>
      </c>
      <c r="E710" s="104" t="s">
        <v>35</v>
      </c>
      <c r="F710" s="104" t="s">
        <v>36</v>
      </c>
      <c r="G710" s="104" t="s">
        <v>37</v>
      </c>
      <c r="H710" s="104" t="s">
        <v>483</v>
      </c>
      <c r="I710" s="105">
        <v>14.122</v>
      </c>
      <c r="J710" s="105">
        <v>14.122</v>
      </c>
      <c r="K710" s="98">
        <v>191.982</v>
      </c>
      <c r="L710" s="98">
        <v>191.982</v>
      </c>
      <c r="M710" s="99">
        <v>14.1</v>
      </c>
      <c r="N710" s="99">
        <v>14.1</v>
      </c>
      <c r="O710" s="100"/>
    </row>
    <row r="711" spans="1:15" ht="90" x14ac:dyDescent="0.25">
      <c r="A711" s="104" t="s">
        <v>593</v>
      </c>
      <c r="B711" s="104" t="s">
        <v>594</v>
      </c>
      <c r="C711" s="104" t="s">
        <v>471</v>
      </c>
      <c r="D711" s="104" t="s">
        <v>492</v>
      </c>
      <c r="E711" s="104" t="s">
        <v>35</v>
      </c>
      <c r="F711" s="104" t="s">
        <v>36</v>
      </c>
      <c r="G711" s="104" t="s">
        <v>42</v>
      </c>
      <c r="H711" s="104" t="s">
        <v>483</v>
      </c>
      <c r="I711" s="105">
        <v>24.197500000000002</v>
      </c>
      <c r="J711" s="105">
        <v>24.197500000000002</v>
      </c>
      <c r="K711" s="98">
        <v>131.88</v>
      </c>
      <c r="L711" s="98">
        <v>131.88</v>
      </c>
      <c r="M711" s="99">
        <v>24.2</v>
      </c>
      <c r="N711" s="99">
        <v>24.2</v>
      </c>
      <c r="O711" s="100"/>
    </row>
    <row r="712" spans="1:15" ht="90" x14ac:dyDescent="0.25">
      <c r="A712" s="104" t="s">
        <v>593</v>
      </c>
      <c r="B712" s="104" t="s">
        <v>594</v>
      </c>
      <c r="C712" s="104" t="s">
        <v>471</v>
      </c>
      <c r="D712" s="104" t="s">
        <v>492</v>
      </c>
      <c r="E712" s="104" t="s">
        <v>35</v>
      </c>
      <c r="F712" s="104" t="s">
        <v>36</v>
      </c>
      <c r="G712" s="104" t="s">
        <v>32</v>
      </c>
      <c r="H712" s="104" t="s">
        <v>483</v>
      </c>
      <c r="I712" s="105">
        <v>16.82</v>
      </c>
      <c r="J712" s="105">
        <v>16.82</v>
      </c>
      <c r="K712" s="98">
        <v>70.531999999999996</v>
      </c>
      <c r="L712" s="98">
        <v>70.531999999999996</v>
      </c>
      <c r="M712" s="99">
        <v>16.8</v>
      </c>
      <c r="N712" s="99">
        <v>16.8</v>
      </c>
      <c r="O712" s="100"/>
    </row>
    <row r="713" spans="1:15" ht="90" x14ac:dyDescent="0.25">
      <c r="A713" s="104" t="s">
        <v>593</v>
      </c>
      <c r="B713" s="104" t="s">
        <v>594</v>
      </c>
      <c r="C713" s="104" t="s">
        <v>471</v>
      </c>
      <c r="D713" s="104" t="s">
        <v>496</v>
      </c>
      <c r="E713" s="104" t="s">
        <v>35</v>
      </c>
      <c r="F713" s="104" t="s">
        <v>36</v>
      </c>
      <c r="G713" s="104" t="s">
        <v>37</v>
      </c>
      <c r="H713" s="104" t="s">
        <v>483</v>
      </c>
      <c r="I713" s="105">
        <v>19.416</v>
      </c>
      <c r="J713" s="105">
        <v>19.416</v>
      </c>
      <c r="K713" s="98">
        <v>215.46</v>
      </c>
      <c r="L713" s="98">
        <v>215.46</v>
      </c>
      <c r="M713" s="99">
        <v>19.399999999999999</v>
      </c>
      <c r="N713" s="99">
        <v>19.399999999999999</v>
      </c>
      <c r="O713" s="100"/>
    </row>
    <row r="714" spans="1:15" ht="90" x14ac:dyDescent="0.25">
      <c r="A714" s="104" t="s">
        <v>593</v>
      </c>
      <c r="B714" s="104" t="s">
        <v>594</v>
      </c>
      <c r="C714" s="104" t="s">
        <v>471</v>
      </c>
      <c r="D714" s="104" t="s">
        <v>472</v>
      </c>
      <c r="E714" s="104" t="s">
        <v>35</v>
      </c>
      <c r="F714" s="104" t="s">
        <v>36</v>
      </c>
      <c r="G714" s="104" t="s">
        <v>42</v>
      </c>
      <c r="H714" s="104" t="s">
        <v>483</v>
      </c>
      <c r="I714" s="105">
        <v>25.544</v>
      </c>
      <c r="J714" s="105">
        <v>25.544</v>
      </c>
      <c r="K714" s="98">
        <v>298.80200000000002</v>
      </c>
      <c r="L714" s="98">
        <v>298.80200000000002</v>
      </c>
      <c r="M714" s="99">
        <v>25.5</v>
      </c>
      <c r="N714" s="99">
        <v>25.5</v>
      </c>
      <c r="O714" s="100"/>
    </row>
    <row r="715" spans="1:15" ht="90" x14ac:dyDescent="0.25">
      <c r="A715" s="104" t="s">
        <v>593</v>
      </c>
      <c r="B715" s="104" t="s">
        <v>594</v>
      </c>
      <c r="C715" s="104" t="s">
        <v>471</v>
      </c>
      <c r="D715" s="104" t="s">
        <v>472</v>
      </c>
      <c r="E715" s="104" t="s">
        <v>35</v>
      </c>
      <c r="F715" s="104" t="s">
        <v>36</v>
      </c>
      <c r="G715" s="104" t="s">
        <v>37</v>
      </c>
      <c r="H715" s="104" t="s">
        <v>483</v>
      </c>
      <c r="I715" s="105">
        <v>25.544</v>
      </c>
      <c r="J715" s="105">
        <v>25.544</v>
      </c>
      <c r="K715" s="98">
        <v>298.80200000000002</v>
      </c>
      <c r="L715" s="98">
        <v>298.80200000000002</v>
      </c>
      <c r="M715" s="99">
        <v>25.5</v>
      </c>
      <c r="N715" s="99">
        <v>25.5</v>
      </c>
      <c r="O715" s="100"/>
    </row>
    <row r="716" spans="1:15" ht="45" x14ac:dyDescent="0.25">
      <c r="A716" s="104" t="s">
        <v>595</v>
      </c>
      <c r="B716" s="104" t="s">
        <v>596</v>
      </c>
      <c r="C716" s="104" t="s">
        <v>491</v>
      </c>
      <c r="D716" s="104" t="s">
        <v>496</v>
      </c>
      <c r="E716" s="104" t="s">
        <v>35</v>
      </c>
      <c r="F716" s="104" t="s">
        <v>36</v>
      </c>
      <c r="G716" s="104" t="s">
        <v>42</v>
      </c>
      <c r="H716" s="104" t="s">
        <v>483</v>
      </c>
      <c r="I716" s="105">
        <v>23.796500000000002</v>
      </c>
      <c r="J716" s="105">
        <v>23.796500000000002</v>
      </c>
      <c r="K716" s="98">
        <v>63.588000000000001</v>
      </c>
      <c r="L716" s="98">
        <v>193.87200000000001</v>
      </c>
      <c r="M716" s="99">
        <v>23.8</v>
      </c>
      <c r="N716" s="99">
        <v>23.8</v>
      </c>
      <c r="O716" s="100"/>
    </row>
    <row r="717" spans="1:15" ht="45" x14ac:dyDescent="0.25">
      <c r="A717" s="104" t="s">
        <v>595</v>
      </c>
      <c r="B717" s="104" t="s">
        <v>596</v>
      </c>
      <c r="C717" s="104" t="s">
        <v>471</v>
      </c>
      <c r="D717" s="104" t="s">
        <v>495</v>
      </c>
      <c r="E717" s="104" t="s">
        <v>35</v>
      </c>
      <c r="F717" s="104" t="s">
        <v>36</v>
      </c>
      <c r="G717" s="104" t="s">
        <v>42</v>
      </c>
      <c r="H717" s="104" t="s">
        <v>483</v>
      </c>
      <c r="I717" s="105">
        <v>14.601000000000001</v>
      </c>
      <c r="J717" s="105">
        <v>17.475000000000001</v>
      </c>
      <c r="K717" s="98">
        <v>61.74</v>
      </c>
      <c r="L717" s="98">
        <v>191.982</v>
      </c>
      <c r="M717" s="99">
        <v>14.6</v>
      </c>
      <c r="N717" s="99">
        <v>17.5</v>
      </c>
      <c r="O717" s="100"/>
    </row>
    <row r="718" spans="1:15" ht="90" x14ac:dyDescent="0.25">
      <c r="A718" s="104" t="s">
        <v>597</v>
      </c>
      <c r="B718" s="104" t="s">
        <v>598</v>
      </c>
      <c r="C718" s="104" t="s">
        <v>491</v>
      </c>
      <c r="D718" s="104" t="s">
        <v>492</v>
      </c>
      <c r="E718" s="104" t="s">
        <v>30</v>
      </c>
      <c r="F718" s="104" t="s">
        <v>31</v>
      </c>
      <c r="G718" s="104" t="s">
        <v>32</v>
      </c>
      <c r="H718" s="104" t="s">
        <v>488</v>
      </c>
      <c r="I718" s="105">
        <v>13.712</v>
      </c>
      <c r="J718" s="105">
        <v>13.712</v>
      </c>
      <c r="K718" s="98">
        <v>11.242000000000001</v>
      </c>
      <c r="L718" s="98">
        <v>11.242000000000001</v>
      </c>
      <c r="M718" s="99">
        <v>11.2</v>
      </c>
      <c r="N718" s="99">
        <v>11.2</v>
      </c>
      <c r="O718" s="100"/>
    </row>
    <row r="719" spans="1:15" ht="90" x14ac:dyDescent="0.25">
      <c r="A719" s="104" t="s">
        <v>597</v>
      </c>
      <c r="B719" s="104" t="s">
        <v>598</v>
      </c>
      <c r="C719" s="104" t="s">
        <v>491</v>
      </c>
      <c r="D719" s="104" t="s">
        <v>492</v>
      </c>
      <c r="E719" s="104" t="s">
        <v>30</v>
      </c>
      <c r="F719" s="104" t="s">
        <v>46</v>
      </c>
      <c r="G719" s="104" t="s">
        <v>47</v>
      </c>
      <c r="H719" s="104" t="s">
        <v>488</v>
      </c>
      <c r="I719" s="105">
        <v>12.420299999999999</v>
      </c>
      <c r="J719" s="105">
        <v>14.4633</v>
      </c>
      <c r="K719" s="98">
        <v>8.9179999999999993</v>
      </c>
      <c r="L719" s="98">
        <v>12.768000000000001</v>
      </c>
      <c r="M719" s="99">
        <v>8.9</v>
      </c>
      <c r="N719" s="99">
        <v>12.8</v>
      </c>
      <c r="O719" s="100"/>
    </row>
    <row r="720" spans="1:15" ht="90" x14ac:dyDescent="0.25">
      <c r="A720" s="104" t="s">
        <v>597</v>
      </c>
      <c r="B720" s="104" t="s">
        <v>598</v>
      </c>
      <c r="C720" s="104" t="s">
        <v>491</v>
      </c>
      <c r="D720" s="104" t="s">
        <v>496</v>
      </c>
      <c r="E720" s="104" t="s">
        <v>30</v>
      </c>
      <c r="F720" s="104" t="s">
        <v>31</v>
      </c>
      <c r="G720" s="104" t="s">
        <v>32</v>
      </c>
      <c r="H720" s="104" t="s">
        <v>488</v>
      </c>
      <c r="I720" s="105">
        <v>10.905799999999999</v>
      </c>
      <c r="J720" s="105">
        <v>10.905799999999999</v>
      </c>
      <c r="K720" s="98">
        <v>11.816000000000001</v>
      </c>
      <c r="L720" s="98">
        <v>11.816000000000001</v>
      </c>
      <c r="M720" s="99">
        <v>10.9</v>
      </c>
      <c r="N720" s="99">
        <v>10.9</v>
      </c>
      <c r="O720" s="100"/>
    </row>
    <row r="721" spans="1:15" ht="90" x14ac:dyDescent="0.25">
      <c r="A721" s="104" t="s">
        <v>597</v>
      </c>
      <c r="B721" s="104" t="s">
        <v>598</v>
      </c>
      <c r="C721" s="104" t="s">
        <v>491</v>
      </c>
      <c r="D721" s="104" t="s">
        <v>496</v>
      </c>
      <c r="E721" s="104" t="s">
        <v>30</v>
      </c>
      <c r="F721" s="104" t="s">
        <v>46</v>
      </c>
      <c r="G721" s="104" t="s">
        <v>47</v>
      </c>
      <c r="H721" s="104" t="s">
        <v>488</v>
      </c>
      <c r="I721" s="105">
        <v>8.5336999999999996</v>
      </c>
      <c r="J721" s="105">
        <v>12.0563</v>
      </c>
      <c r="K721" s="98">
        <v>10.332000000000001</v>
      </c>
      <c r="L721" s="98">
        <v>12.334</v>
      </c>
      <c r="M721" s="99">
        <v>8.5</v>
      </c>
      <c r="N721" s="99">
        <v>11.2</v>
      </c>
      <c r="O721" s="100"/>
    </row>
    <row r="722" spans="1:15" ht="90" x14ac:dyDescent="0.25">
      <c r="A722" s="104" t="s">
        <v>597</v>
      </c>
      <c r="B722" s="104" t="s">
        <v>598</v>
      </c>
      <c r="C722" s="104" t="s">
        <v>471</v>
      </c>
      <c r="D722" s="104" t="s">
        <v>495</v>
      </c>
      <c r="E722" s="104" t="s">
        <v>30</v>
      </c>
      <c r="F722" s="104" t="s">
        <v>46</v>
      </c>
      <c r="G722" s="104" t="s">
        <v>47</v>
      </c>
      <c r="H722" s="104" t="s">
        <v>488</v>
      </c>
      <c r="I722" s="105">
        <v>4.4012000000000002</v>
      </c>
      <c r="J722" s="105">
        <v>7.4691999999999998</v>
      </c>
      <c r="K722" s="98">
        <v>8.4139999999999997</v>
      </c>
      <c r="L722" s="98">
        <v>9.17</v>
      </c>
      <c r="M722" s="99">
        <v>4.4000000000000004</v>
      </c>
      <c r="N722" s="99">
        <v>7.5</v>
      </c>
      <c r="O722" s="100"/>
    </row>
    <row r="723" spans="1:15" ht="90" x14ac:dyDescent="0.25">
      <c r="A723" s="104" t="s">
        <v>597</v>
      </c>
      <c r="B723" s="104" t="s">
        <v>598</v>
      </c>
      <c r="C723" s="104" t="s">
        <v>471</v>
      </c>
      <c r="D723" s="104" t="s">
        <v>495</v>
      </c>
      <c r="E723" s="104" t="s">
        <v>35</v>
      </c>
      <c r="F723" s="104" t="s">
        <v>31</v>
      </c>
      <c r="G723" s="104" t="s">
        <v>32</v>
      </c>
      <c r="H723" s="104" t="s">
        <v>488</v>
      </c>
      <c r="I723" s="105">
        <v>6.7945000000000002</v>
      </c>
      <c r="J723" s="105">
        <v>6.7945000000000002</v>
      </c>
      <c r="K723" s="98">
        <v>11.157999999999999</v>
      </c>
      <c r="L723" s="98">
        <v>11.157999999999999</v>
      </c>
      <c r="M723" s="99">
        <v>6.8</v>
      </c>
      <c r="N723" s="99">
        <v>6.8</v>
      </c>
      <c r="O723" s="100"/>
    </row>
    <row r="724" spans="1:15" ht="90" x14ac:dyDescent="0.25">
      <c r="A724" s="104" t="s">
        <v>597</v>
      </c>
      <c r="B724" s="104" t="s">
        <v>598</v>
      </c>
      <c r="C724" s="104" t="s">
        <v>471</v>
      </c>
      <c r="D724" s="104" t="s">
        <v>495</v>
      </c>
      <c r="E724" s="104" t="s">
        <v>35</v>
      </c>
      <c r="F724" s="104" t="s">
        <v>46</v>
      </c>
      <c r="G724" s="104" t="s">
        <v>47</v>
      </c>
      <c r="H724" s="104" t="s">
        <v>488</v>
      </c>
      <c r="I724" s="105">
        <v>7.4913999999999996</v>
      </c>
      <c r="J724" s="105">
        <v>7.4913999999999996</v>
      </c>
      <c r="K724" s="98">
        <v>13.523999999999999</v>
      </c>
      <c r="L724" s="98">
        <v>13.523999999999999</v>
      </c>
      <c r="M724" s="99">
        <v>7.5</v>
      </c>
      <c r="N724" s="99">
        <v>7.5</v>
      </c>
      <c r="O724" s="100"/>
    </row>
    <row r="725" spans="1:15" ht="90" x14ac:dyDescent="0.25">
      <c r="A725" s="104" t="s">
        <v>597</v>
      </c>
      <c r="B725" s="104" t="s">
        <v>598</v>
      </c>
      <c r="C725" s="104" t="s">
        <v>471</v>
      </c>
      <c r="D725" s="104" t="s">
        <v>496</v>
      </c>
      <c r="E725" s="104" t="s">
        <v>30</v>
      </c>
      <c r="F725" s="104" t="s">
        <v>31</v>
      </c>
      <c r="G725" s="104" t="s">
        <v>32</v>
      </c>
      <c r="H725" s="104" t="s">
        <v>488</v>
      </c>
      <c r="I725" s="105">
        <v>7.8251999999999997</v>
      </c>
      <c r="J725" s="105">
        <v>7.8251999999999997</v>
      </c>
      <c r="K725" s="98">
        <v>21.713999999999999</v>
      </c>
      <c r="L725" s="98">
        <v>21.713999999999999</v>
      </c>
      <c r="M725" s="99">
        <v>7.8</v>
      </c>
      <c r="N725" s="99">
        <v>7.8</v>
      </c>
      <c r="O725" s="100"/>
    </row>
    <row r="726" spans="1:15" ht="90" x14ac:dyDescent="0.25">
      <c r="A726" s="104" t="s">
        <v>597</v>
      </c>
      <c r="B726" s="104" t="s">
        <v>598</v>
      </c>
      <c r="C726" s="104" t="s">
        <v>471</v>
      </c>
      <c r="D726" s="104" t="s">
        <v>496</v>
      </c>
      <c r="E726" s="104" t="s">
        <v>30</v>
      </c>
      <c r="F726" s="104" t="s">
        <v>46</v>
      </c>
      <c r="G726" s="104" t="s">
        <v>47</v>
      </c>
      <c r="H726" s="104" t="s">
        <v>488</v>
      </c>
      <c r="I726" s="105">
        <v>5.1597</v>
      </c>
      <c r="J726" s="105">
        <v>9.3139000000000003</v>
      </c>
      <c r="K726" s="98">
        <v>18.074000000000002</v>
      </c>
      <c r="L726" s="98">
        <v>18.34</v>
      </c>
      <c r="M726" s="99">
        <v>5.2</v>
      </c>
      <c r="N726" s="99">
        <v>9.3000000000000007</v>
      </c>
      <c r="O726" s="100"/>
    </row>
    <row r="727" spans="1:15" ht="90" x14ac:dyDescent="0.25">
      <c r="A727" s="104" t="s">
        <v>599</v>
      </c>
      <c r="B727" s="104" t="s">
        <v>600</v>
      </c>
      <c r="C727" s="104" t="s">
        <v>491</v>
      </c>
      <c r="D727" s="104" t="s">
        <v>492</v>
      </c>
      <c r="E727" s="104" t="s">
        <v>30</v>
      </c>
      <c r="F727" s="104" t="s">
        <v>36</v>
      </c>
      <c r="G727" s="104" t="s">
        <v>42</v>
      </c>
      <c r="H727" s="104" t="s">
        <v>488</v>
      </c>
      <c r="I727" s="105">
        <v>13.669499999999999</v>
      </c>
      <c r="J727" s="105">
        <v>14.827</v>
      </c>
      <c r="K727" s="98">
        <v>18.032</v>
      </c>
      <c r="L727" s="98">
        <v>24.835999999999999</v>
      </c>
      <c r="M727" s="99">
        <v>13.7</v>
      </c>
      <c r="N727" s="99">
        <v>14.8</v>
      </c>
      <c r="O727" s="100"/>
    </row>
    <row r="728" spans="1:15" ht="90" x14ac:dyDescent="0.25">
      <c r="A728" s="104" t="s">
        <v>599</v>
      </c>
      <c r="B728" s="104" t="s">
        <v>600</v>
      </c>
      <c r="C728" s="104" t="s">
        <v>491</v>
      </c>
      <c r="D728" s="104" t="s">
        <v>492</v>
      </c>
      <c r="E728" s="104" t="s">
        <v>30</v>
      </c>
      <c r="F728" s="104" t="s">
        <v>36</v>
      </c>
      <c r="G728" s="104" t="s">
        <v>37</v>
      </c>
      <c r="H728" s="104" t="s">
        <v>488</v>
      </c>
      <c r="I728" s="105">
        <v>13.590299999999999</v>
      </c>
      <c r="J728" s="105">
        <v>15.7563</v>
      </c>
      <c r="K728" s="98">
        <v>45.948</v>
      </c>
      <c r="L728" s="98">
        <v>56.027999999999999</v>
      </c>
      <c r="M728" s="99">
        <v>13.6</v>
      </c>
      <c r="N728" s="99">
        <v>15.8</v>
      </c>
      <c r="O728" s="100"/>
    </row>
    <row r="729" spans="1:15" ht="90" x14ac:dyDescent="0.25">
      <c r="A729" s="104" t="s">
        <v>599</v>
      </c>
      <c r="B729" s="104" t="s">
        <v>600</v>
      </c>
      <c r="C729" s="104" t="s">
        <v>491</v>
      </c>
      <c r="D729" s="104" t="s">
        <v>492</v>
      </c>
      <c r="E729" s="104" t="s">
        <v>30</v>
      </c>
      <c r="F729" s="104" t="s">
        <v>31</v>
      </c>
      <c r="G729" s="104" t="s">
        <v>42</v>
      </c>
      <c r="H729" s="104" t="s">
        <v>488</v>
      </c>
      <c r="I729" s="105">
        <v>16.310199999999998</v>
      </c>
      <c r="J729" s="105">
        <v>16.310199999999998</v>
      </c>
      <c r="K729" s="98">
        <v>26.152000000000001</v>
      </c>
      <c r="L729" s="98">
        <v>26.152000000000001</v>
      </c>
      <c r="M729" s="99">
        <v>16.3</v>
      </c>
      <c r="N729" s="99">
        <v>16.3</v>
      </c>
      <c r="O729" s="100"/>
    </row>
    <row r="730" spans="1:15" ht="90" x14ac:dyDescent="0.25">
      <c r="A730" s="104" t="s">
        <v>599</v>
      </c>
      <c r="B730" s="104" t="s">
        <v>600</v>
      </c>
      <c r="C730" s="104" t="s">
        <v>491</v>
      </c>
      <c r="D730" s="104" t="s">
        <v>492</v>
      </c>
      <c r="E730" s="104" t="s">
        <v>30</v>
      </c>
      <c r="F730" s="104" t="s">
        <v>31</v>
      </c>
      <c r="G730" s="104" t="s">
        <v>32</v>
      </c>
      <c r="H730" s="104" t="s">
        <v>488</v>
      </c>
      <c r="I730" s="105">
        <v>16.590199999999999</v>
      </c>
      <c r="J730" s="105">
        <v>19.5182</v>
      </c>
      <c r="K730" s="98">
        <v>11.102</v>
      </c>
      <c r="L730" s="98">
        <v>16.757999999999999</v>
      </c>
      <c r="M730" s="99">
        <v>11.1</v>
      </c>
      <c r="N730" s="99">
        <v>16.600000000000001</v>
      </c>
      <c r="O730" s="100"/>
    </row>
    <row r="731" spans="1:15" ht="90" x14ac:dyDescent="0.25">
      <c r="A731" s="104" t="s">
        <v>599</v>
      </c>
      <c r="B731" s="104" t="s">
        <v>600</v>
      </c>
      <c r="C731" s="104" t="s">
        <v>491</v>
      </c>
      <c r="D731" s="104" t="s">
        <v>492</v>
      </c>
      <c r="E731" s="104" t="s">
        <v>30</v>
      </c>
      <c r="F731" s="104" t="s">
        <v>46</v>
      </c>
      <c r="G731" s="104" t="s">
        <v>47</v>
      </c>
      <c r="H731" s="104" t="s">
        <v>488</v>
      </c>
      <c r="I731" s="105">
        <v>12.420299999999999</v>
      </c>
      <c r="J731" s="105">
        <v>13.542999999999999</v>
      </c>
      <c r="K731" s="98">
        <v>8.9179999999999993</v>
      </c>
      <c r="L731" s="98">
        <v>12.768000000000001</v>
      </c>
      <c r="M731" s="99">
        <v>8.9</v>
      </c>
      <c r="N731" s="99">
        <v>12.8</v>
      </c>
      <c r="O731" s="100"/>
    </row>
    <row r="732" spans="1:15" ht="90" x14ac:dyDescent="0.25">
      <c r="A732" s="104" t="s">
        <v>599</v>
      </c>
      <c r="B732" s="104" t="s">
        <v>600</v>
      </c>
      <c r="C732" s="104" t="s">
        <v>491</v>
      </c>
      <c r="D732" s="104" t="s">
        <v>496</v>
      </c>
      <c r="E732" s="104" t="s">
        <v>30</v>
      </c>
      <c r="F732" s="104" t="s">
        <v>36</v>
      </c>
      <c r="G732" s="104" t="s">
        <v>42</v>
      </c>
      <c r="H732" s="104" t="s">
        <v>488</v>
      </c>
      <c r="I732" s="105">
        <v>11.557700000000001</v>
      </c>
      <c r="J732" s="105">
        <v>15.861599999999999</v>
      </c>
      <c r="K732" s="98">
        <v>18.452000000000002</v>
      </c>
      <c r="L732" s="98">
        <v>25.914000000000001</v>
      </c>
      <c r="M732" s="99">
        <v>11.6</v>
      </c>
      <c r="N732" s="99">
        <v>15.9</v>
      </c>
      <c r="O732" s="100"/>
    </row>
    <row r="733" spans="1:15" ht="90" x14ac:dyDescent="0.25">
      <c r="A733" s="104" t="s">
        <v>599</v>
      </c>
      <c r="B733" s="104" t="s">
        <v>600</v>
      </c>
      <c r="C733" s="104" t="s">
        <v>491</v>
      </c>
      <c r="D733" s="104" t="s">
        <v>496</v>
      </c>
      <c r="E733" s="104" t="s">
        <v>30</v>
      </c>
      <c r="F733" s="104" t="s">
        <v>36</v>
      </c>
      <c r="G733" s="104" t="s">
        <v>37</v>
      </c>
      <c r="H733" s="104" t="s">
        <v>488</v>
      </c>
      <c r="I733" s="105">
        <v>11.363300000000001</v>
      </c>
      <c r="J733" s="105">
        <v>15.0642</v>
      </c>
      <c r="K733" s="98">
        <v>46.676000000000002</v>
      </c>
      <c r="L733" s="98">
        <v>57.05</v>
      </c>
      <c r="M733" s="99">
        <v>11.4</v>
      </c>
      <c r="N733" s="99">
        <v>15.1</v>
      </c>
      <c r="O733" s="100"/>
    </row>
    <row r="734" spans="1:15" ht="90" x14ac:dyDescent="0.25">
      <c r="A734" s="104" t="s">
        <v>599</v>
      </c>
      <c r="B734" s="104" t="s">
        <v>600</v>
      </c>
      <c r="C734" s="104" t="s">
        <v>491</v>
      </c>
      <c r="D734" s="104" t="s">
        <v>496</v>
      </c>
      <c r="E734" s="104" t="s">
        <v>30</v>
      </c>
      <c r="F734" s="104" t="s">
        <v>31</v>
      </c>
      <c r="G734" s="104" t="s">
        <v>42</v>
      </c>
      <c r="H734" s="104" t="s">
        <v>488</v>
      </c>
      <c r="I734" s="105">
        <v>11.715199999999999</v>
      </c>
      <c r="J734" s="105">
        <v>13.382199999999999</v>
      </c>
      <c r="K734" s="98">
        <v>26.404</v>
      </c>
      <c r="L734" s="98">
        <v>26.404</v>
      </c>
      <c r="M734" s="99">
        <v>11.7</v>
      </c>
      <c r="N734" s="99">
        <v>13.4</v>
      </c>
      <c r="O734" s="100"/>
    </row>
    <row r="735" spans="1:15" ht="90" x14ac:dyDescent="0.25">
      <c r="A735" s="104" t="s">
        <v>599</v>
      </c>
      <c r="B735" s="104" t="s">
        <v>600</v>
      </c>
      <c r="C735" s="104" t="s">
        <v>491</v>
      </c>
      <c r="D735" s="104" t="s">
        <v>496</v>
      </c>
      <c r="E735" s="104" t="s">
        <v>30</v>
      </c>
      <c r="F735" s="104" t="s">
        <v>31</v>
      </c>
      <c r="G735" s="104" t="s">
        <v>32</v>
      </c>
      <c r="H735" s="104" t="s">
        <v>488</v>
      </c>
      <c r="I735" s="105">
        <v>12.4122</v>
      </c>
      <c r="J735" s="105">
        <v>15.9472</v>
      </c>
      <c r="K735" s="98">
        <v>11.353999999999999</v>
      </c>
      <c r="L735" s="98">
        <v>18.704000000000001</v>
      </c>
      <c r="M735" s="99">
        <v>11.4</v>
      </c>
      <c r="N735" s="99">
        <v>13.7</v>
      </c>
      <c r="O735" s="100"/>
    </row>
    <row r="736" spans="1:15" ht="90" x14ac:dyDescent="0.25">
      <c r="A736" s="104" t="s">
        <v>599</v>
      </c>
      <c r="B736" s="104" t="s">
        <v>600</v>
      </c>
      <c r="C736" s="104" t="s">
        <v>491</v>
      </c>
      <c r="D736" s="104" t="s">
        <v>496</v>
      </c>
      <c r="E736" s="104" t="s">
        <v>30</v>
      </c>
      <c r="F736" s="104" t="s">
        <v>46</v>
      </c>
      <c r="G736" s="104" t="s">
        <v>47</v>
      </c>
      <c r="H736" s="104" t="s">
        <v>488</v>
      </c>
      <c r="I736" s="105">
        <v>10.3613</v>
      </c>
      <c r="J736" s="105">
        <v>11.464499999999999</v>
      </c>
      <c r="K736" s="98">
        <v>10.878</v>
      </c>
      <c r="L736" s="98">
        <v>12.334</v>
      </c>
      <c r="M736" s="99">
        <v>10.4</v>
      </c>
      <c r="N736" s="99">
        <v>11.5</v>
      </c>
      <c r="O736" s="100"/>
    </row>
    <row r="737" spans="1:15" ht="90" x14ac:dyDescent="0.25">
      <c r="A737" s="104" t="s">
        <v>599</v>
      </c>
      <c r="B737" s="104" t="s">
        <v>600</v>
      </c>
      <c r="C737" s="104" t="s">
        <v>491</v>
      </c>
      <c r="D737" s="104" t="s">
        <v>496</v>
      </c>
      <c r="E737" s="104" t="s">
        <v>35</v>
      </c>
      <c r="F737" s="104" t="s">
        <v>31</v>
      </c>
      <c r="G737" s="104" t="s">
        <v>37</v>
      </c>
      <c r="H737" s="104" t="s">
        <v>488</v>
      </c>
      <c r="I737" s="105">
        <v>17.881</v>
      </c>
      <c r="J737" s="105">
        <v>17.881</v>
      </c>
      <c r="K737" s="98">
        <v>113.834</v>
      </c>
      <c r="L737" s="98">
        <v>113.834</v>
      </c>
      <c r="M737" s="99">
        <v>17.899999999999999</v>
      </c>
      <c r="N737" s="99">
        <v>17.899999999999999</v>
      </c>
      <c r="O737" s="100"/>
    </row>
    <row r="738" spans="1:15" ht="90" x14ac:dyDescent="0.25">
      <c r="A738" s="104" t="s">
        <v>599</v>
      </c>
      <c r="B738" s="104" t="s">
        <v>600</v>
      </c>
      <c r="C738" s="104" t="s">
        <v>494</v>
      </c>
      <c r="D738" s="104" t="s">
        <v>495</v>
      </c>
      <c r="E738" s="104" t="s">
        <v>30</v>
      </c>
      <c r="F738" s="104" t="s">
        <v>36</v>
      </c>
      <c r="G738" s="104" t="s">
        <v>37</v>
      </c>
      <c r="H738" s="104" t="s">
        <v>488</v>
      </c>
      <c r="I738" s="105">
        <v>5.8372999999999999</v>
      </c>
      <c r="J738" s="105">
        <v>5.8372999999999999</v>
      </c>
      <c r="K738" s="98">
        <v>44.631999999999998</v>
      </c>
      <c r="L738" s="98">
        <v>44.631999999999998</v>
      </c>
      <c r="M738" s="99">
        <v>5.8</v>
      </c>
      <c r="N738" s="99">
        <v>5.8</v>
      </c>
      <c r="O738" s="100"/>
    </row>
    <row r="739" spans="1:15" ht="90" x14ac:dyDescent="0.25">
      <c r="A739" s="104" t="s">
        <v>599</v>
      </c>
      <c r="B739" s="104" t="s">
        <v>600</v>
      </c>
      <c r="C739" s="104" t="s">
        <v>494</v>
      </c>
      <c r="D739" s="104" t="s">
        <v>495</v>
      </c>
      <c r="E739" s="104" t="s">
        <v>30</v>
      </c>
      <c r="F739" s="104" t="s">
        <v>31</v>
      </c>
      <c r="G739" s="104" t="s">
        <v>42</v>
      </c>
      <c r="H739" s="104" t="s">
        <v>488</v>
      </c>
      <c r="I739" s="105">
        <v>6.5799000000000003</v>
      </c>
      <c r="J739" s="105">
        <v>7.2319000000000004</v>
      </c>
      <c r="K739" s="98">
        <v>24.038</v>
      </c>
      <c r="L739" s="98">
        <v>24.038</v>
      </c>
      <c r="M739" s="99">
        <v>6.6</v>
      </c>
      <c r="N739" s="99">
        <v>7.2</v>
      </c>
      <c r="O739" s="100"/>
    </row>
    <row r="740" spans="1:15" ht="90" x14ac:dyDescent="0.25">
      <c r="A740" s="104" t="s">
        <v>599</v>
      </c>
      <c r="B740" s="104" t="s">
        <v>600</v>
      </c>
      <c r="C740" s="104" t="s">
        <v>494</v>
      </c>
      <c r="D740" s="104" t="s">
        <v>495</v>
      </c>
      <c r="E740" s="104" t="s">
        <v>30</v>
      </c>
      <c r="F740" s="104" t="s">
        <v>31</v>
      </c>
      <c r="G740" s="104" t="s">
        <v>32</v>
      </c>
      <c r="H740" s="104" t="s">
        <v>488</v>
      </c>
      <c r="I740" s="105">
        <v>7.5118999999999998</v>
      </c>
      <c r="J740" s="105">
        <v>7.5118999999999998</v>
      </c>
      <c r="K740" s="98">
        <v>16.673999999999999</v>
      </c>
      <c r="L740" s="98">
        <v>16.673999999999999</v>
      </c>
      <c r="M740" s="99">
        <v>7.5</v>
      </c>
      <c r="N740" s="99">
        <v>7.5</v>
      </c>
      <c r="O740" s="100"/>
    </row>
    <row r="741" spans="1:15" ht="90" x14ac:dyDescent="0.25">
      <c r="A741" s="104" t="s">
        <v>599</v>
      </c>
      <c r="B741" s="104" t="s">
        <v>600</v>
      </c>
      <c r="C741" s="104" t="s">
        <v>471</v>
      </c>
      <c r="D741" s="104" t="s">
        <v>495</v>
      </c>
      <c r="E741" s="104" t="s">
        <v>30</v>
      </c>
      <c r="F741" s="104" t="s">
        <v>36</v>
      </c>
      <c r="G741" s="104" t="s">
        <v>42</v>
      </c>
      <c r="H741" s="104" t="s">
        <v>488</v>
      </c>
      <c r="I741" s="105">
        <v>7.6295000000000002</v>
      </c>
      <c r="J741" s="105">
        <v>9.5437999999999992</v>
      </c>
      <c r="K741" s="98">
        <v>16.170000000000002</v>
      </c>
      <c r="L741" s="98">
        <v>24.178000000000001</v>
      </c>
      <c r="M741" s="99">
        <v>7.6</v>
      </c>
      <c r="N741" s="99">
        <v>9.5</v>
      </c>
      <c r="O741" s="100"/>
    </row>
    <row r="742" spans="1:15" ht="90" x14ac:dyDescent="0.25">
      <c r="A742" s="104" t="s">
        <v>599</v>
      </c>
      <c r="B742" s="104" t="s">
        <v>600</v>
      </c>
      <c r="C742" s="104" t="s">
        <v>471</v>
      </c>
      <c r="D742" s="104" t="s">
        <v>495</v>
      </c>
      <c r="E742" s="104" t="s">
        <v>30</v>
      </c>
      <c r="F742" s="104" t="s">
        <v>36</v>
      </c>
      <c r="G742" s="104" t="s">
        <v>37</v>
      </c>
      <c r="H742" s="104" t="s">
        <v>488</v>
      </c>
      <c r="I742" s="105">
        <v>5.9363000000000001</v>
      </c>
      <c r="J742" s="105">
        <v>9.7621000000000002</v>
      </c>
      <c r="K742" s="98">
        <v>44.94</v>
      </c>
      <c r="L742" s="98">
        <v>54.683999999999997</v>
      </c>
      <c r="M742" s="99">
        <v>5.9</v>
      </c>
      <c r="N742" s="99">
        <v>9.8000000000000007</v>
      </c>
      <c r="O742" s="100"/>
    </row>
    <row r="743" spans="1:15" ht="90" x14ac:dyDescent="0.25">
      <c r="A743" s="104" t="s">
        <v>599</v>
      </c>
      <c r="B743" s="104" t="s">
        <v>600</v>
      </c>
      <c r="C743" s="104" t="s">
        <v>471</v>
      </c>
      <c r="D743" s="104" t="s">
        <v>495</v>
      </c>
      <c r="E743" s="104" t="s">
        <v>30</v>
      </c>
      <c r="F743" s="104" t="s">
        <v>31</v>
      </c>
      <c r="G743" s="104" t="s">
        <v>42</v>
      </c>
      <c r="H743" s="104" t="s">
        <v>488</v>
      </c>
      <c r="I743" s="105">
        <v>6.4882</v>
      </c>
      <c r="J743" s="105">
        <v>7.5422000000000002</v>
      </c>
      <c r="K743" s="98">
        <v>24.122</v>
      </c>
      <c r="L743" s="98">
        <v>24.122</v>
      </c>
      <c r="M743" s="99">
        <v>6.5</v>
      </c>
      <c r="N743" s="99">
        <v>7.5</v>
      </c>
      <c r="O743" s="100"/>
    </row>
    <row r="744" spans="1:15" ht="90" x14ac:dyDescent="0.25">
      <c r="A744" s="104" t="s">
        <v>599</v>
      </c>
      <c r="B744" s="104" t="s">
        <v>600</v>
      </c>
      <c r="C744" s="104" t="s">
        <v>471</v>
      </c>
      <c r="D744" s="104" t="s">
        <v>495</v>
      </c>
      <c r="E744" s="104" t="s">
        <v>30</v>
      </c>
      <c r="F744" s="104" t="s">
        <v>31</v>
      </c>
      <c r="G744" s="104" t="s">
        <v>32</v>
      </c>
      <c r="H744" s="104" t="s">
        <v>488</v>
      </c>
      <c r="I744" s="105">
        <v>7.0321999999999996</v>
      </c>
      <c r="J744" s="105">
        <v>9.3391999999999999</v>
      </c>
      <c r="K744" s="98">
        <v>9.0860000000000003</v>
      </c>
      <c r="L744" s="98">
        <v>17.010000000000002</v>
      </c>
      <c r="M744" s="99">
        <v>7</v>
      </c>
      <c r="N744" s="99">
        <v>9.1</v>
      </c>
      <c r="O744" s="100"/>
    </row>
    <row r="745" spans="1:15" ht="90" x14ac:dyDescent="0.25">
      <c r="A745" s="104" t="s">
        <v>599</v>
      </c>
      <c r="B745" s="104" t="s">
        <v>600</v>
      </c>
      <c r="C745" s="104" t="s">
        <v>471</v>
      </c>
      <c r="D745" s="104" t="s">
        <v>495</v>
      </c>
      <c r="E745" s="104" t="s">
        <v>30</v>
      </c>
      <c r="F745" s="104" t="s">
        <v>46</v>
      </c>
      <c r="G745" s="104" t="s">
        <v>47</v>
      </c>
      <c r="H745" s="104" t="s">
        <v>488</v>
      </c>
      <c r="I745" s="105">
        <v>5.5552999999999999</v>
      </c>
      <c r="J745" s="105">
        <v>6.1253000000000002</v>
      </c>
      <c r="K745" s="98">
        <v>8.6379999999999999</v>
      </c>
      <c r="L745" s="98">
        <v>9.17</v>
      </c>
      <c r="M745" s="99">
        <v>5.6</v>
      </c>
      <c r="N745" s="99">
        <v>6.1</v>
      </c>
      <c r="O745" s="100"/>
    </row>
    <row r="746" spans="1:15" ht="90" x14ac:dyDescent="0.25">
      <c r="A746" s="104" t="s">
        <v>599</v>
      </c>
      <c r="B746" s="104" t="s">
        <v>600</v>
      </c>
      <c r="C746" s="104" t="s">
        <v>471</v>
      </c>
      <c r="D746" s="104" t="s">
        <v>495</v>
      </c>
      <c r="E746" s="104" t="s">
        <v>35</v>
      </c>
      <c r="F746" s="104" t="s">
        <v>31</v>
      </c>
      <c r="G746" s="104" t="s">
        <v>37</v>
      </c>
      <c r="H746" s="104" t="s">
        <v>488</v>
      </c>
      <c r="I746" s="105">
        <v>10.727</v>
      </c>
      <c r="J746" s="105">
        <v>10.727</v>
      </c>
      <c r="K746" s="98">
        <v>111.524</v>
      </c>
      <c r="L746" s="98">
        <v>111.524</v>
      </c>
      <c r="M746" s="99">
        <v>10.7</v>
      </c>
      <c r="N746" s="99">
        <v>10.7</v>
      </c>
      <c r="O746" s="100"/>
    </row>
    <row r="747" spans="1:15" ht="90" x14ac:dyDescent="0.25">
      <c r="A747" s="104" t="s">
        <v>599</v>
      </c>
      <c r="B747" s="104" t="s">
        <v>600</v>
      </c>
      <c r="C747" s="104" t="s">
        <v>471</v>
      </c>
      <c r="D747" s="104" t="s">
        <v>496</v>
      </c>
      <c r="E747" s="104" t="s">
        <v>30</v>
      </c>
      <c r="F747" s="104" t="s">
        <v>31</v>
      </c>
      <c r="G747" s="104" t="s">
        <v>42</v>
      </c>
      <c r="H747" s="104" t="s">
        <v>488</v>
      </c>
      <c r="I747" s="105">
        <v>9.4948999999999995</v>
      </c>
      <c r="J747" s="105">
        <v>9.4948999999999995</v>
      </c>
      <c r="K747" s="98">
        <v>30.114000000000001</v>
      </c>
      <c r="L747" s="98">
        <v>30.114000000000001</v>
      </c>
      <c r="M747" s="99">
        <v>9.5</v>
      </c>
      <c r="N747" s="99">
        <v>9.5</v>
      </c>
      <c r="O747" s="100"/>
    </row>
    <row r="748" spans="1:15" ht="90" x14ac:dyDescent="0.25">
      <c r="A748" s="104" t="s">
        <v>599</v>
      </c>
      <c r="B748" s="104" t="s">
        <v>600</v>
      </c>
      <c r="C748" s="104" t="s">
        <v>471</v>
      </c>
      <c r="D748" s="104" t="s">
        <v>496</v>
      </c>
      <c r="E748" s="104" t="s">
        <v>30</v>
      </c>
      <c r="F748" s="104" t="s">
        <v>31</v>
      </c>
      <c r="G748" s="104" t="s">
        <v>32</v>
      </c>
      <c r="H748" s="104" t="s">
        <v>488</v>
      </c>
      <c r="I748" s="105">
        <v>9.7749000000000006</v>
      </c>
      <c r="J748" s="105">
        <v>11.8279</v>
      </c>
      <c r="K748" s="98">
        <v>15.064</v>
      </c>
      <c r="L748" s="98">
        <v>28.07</v>
      </c>
      <c r="M748" s="99">
        <v>9.8000000000000007</v>
      </c>
      <c r="N748" s="99">
        <v>11.8</v>
      </c>
      <c r="O748" s="100"/>
    </row>
    <row r="749" spans="1:15" ht="90" x14ac:dyDescent="0.25">
      <c r="A749" s="104" t="s">
        <v>599</v>
      </c>
      <c r="B749" s="104" t="s">
        <v>600</v>
      </c>
      <c r="C749" s="104" t="s">
        <v>471</v>
      </c>
      <c r="D749" s="104" t="s">
        <v>496</v>
      </c>
      <c r="E749" s="104" t="s">
        <v>30</v>
      </c>
      <c r="F749" s="104" t="s">
        <v>46</v>
      </c>
      <c r="G749" s="104" t="s">
        <v>47</v>
      </c>
      <c r="H749" s="104" t="s">
        <v>488</v>
      </c>
      <c r="I749" s="105">
        <v>6.7843</v>
      </c>
      <c r="J749" s="105">
        <v>7.3543000000000003</v>
      </c>
      <c r="K749" s="98">
        <v>18.074000000000002</v>
      </c>
      <c r="L749" s="98">
        <v>18.34</v>
      </c>
      <c r="M749" s="99">
        <v>6.8</v>
      </c>
      <c r="N749" s="99">
        <v>7.4</v>
      </c>
      <c r="O749" s="100"/>
    </row>
    <row r="750" spans="1:15" ht="90" x14ac:dyDescent="0.25">
      <c r="A750" s="104" t="s">
        <v>601</v>
      </c>
      <c r="B750" s="104" t="s">
        <v>602</v>
      </c>
      <c r="C750" s="104" t="s">
        <v>508</v>
      </c>
      <c r="D750" s="104" t="s">
        <v>472</v>
      </c>
      <c r="E750" s="104" t="s">
        <v>30</v>
      </c>
      <c r="F750" s="104" t="s">
        <v>36</v>
      </c>
      <c r="G750" s="104" t="s">
        <v>42</v>
      </c>
      <c r="H750" s="104" t="s">
        <v>488</v>
      </c>
      <c r="I750" s="105">
        <v>17.878</v>
      </c>
      <c r="J750" s="105">
        <v>26.875</v>
      </c>
      <c r="K750" s="98">
        <v>23.24</v>
      </c>
      <c r="L750" s="98">
        <v>77.14</v>
      </c>
      <c r="M750" s="99">
        <v>17.899999999999999</v>
      </c>
      <c r="N750" s="99">
        <v>26.9</v>
      </c>
      <c r="O750" s="100"/>
    </row>
    <row r="751" spans="1:15" ht="90" x14ac:dyDescent="0.25">
      <c r="A751" s="104" t="s">
        <v>601</v>
      </c>
      <c r="B751" s="104" t="s">
        <v>602</v>
      </c>
      <c r="C751" s="104" t="s">
        <v>508</v>
      </c>
      <c r="D751" s="104" t="s">
        <v>472</v>
      </c>
      <c r="E751" s="104" t="s">
        <v>30</v>
      </c>
      <c r="F751" s="104" t="s">
        <v>36</v>
      </c>
      <c r="G751" s="104" t="s">
        <v>37</v>
      </c>
      <c r="H751" s="104" t="s">
        <v>488</v>
      </c>
      <c r="I751" s="105">
        <v>17.596299999999999</v>
      </c>
      <c r="J751" s="105">
        <v>20.632200000000001</v>
      </c>
      <c r="K751" s="98">
        <v>48.328000000000003</v>
      </c>
      <c r="L751" s="98">
        <v>72.001999999999995</v>
      </c>
      <c r="M751" s="99">
        <v>17.600000000000001</v>
      </c>
      <c r="N751" s="99">
        <v>20.6</v>
      </c>
      <c r="O751" s="100"/>
    </row>
    <row r="752" spans="1:15" ht="90" x14ac:dyDescent="0.25">
      <c r="A752" s="104" t="s">
        <v>601</v>
      </c>
      <c r="B752" s="104" t="s">
        <v>602</v>
      </c>
      <c r="C752" s="104" t="s">
        <v>508</v>
      </c>
      <c r="D752" s="104" t="s">
        <v>472</v>
      </c>
      <c r="E752" s="104" t="s">
        <v>30</v>
      </c>
      <c r="F752" s="104" t="s">
        <v>31</v>
      </c>
      <c r="G752" s="104" t="s">
        <v>32</v>
      </c>
      <c r="H752" s="104" t="s">
        <v>488</v>
      </c>
      <c r="I752" s="105">
        <v>20.937000000000001</v>
      </c>
      <c r="J752" s="105">
        <v>21.3917</v>
      </c>
      <c r="K752" s="98">
        <v>22.512</v>
      </c>
      <c r="L752" s="98">
        <v>22.861999999999998</v>
      </c>
      <c r="M752" s="99">
        <v>20.9</v>
      </c>
      <c r="N752" s="99">
        <v>21.4</v>
      </c>
      <c r="O752" s="100"/>
    </row>
    <row r="753" spans="1:15" ht="90" x14ac:dyDescent="0.25">
      <c r="A753" s="104" t="s">
        <v>601</v>
      </c>
      <c r="B753" s="104" t="s">
        <v>602</v>
      </c>
      <c r="C753" s="104" t="s">
        <v>508</v>
      </c>
      <c r="D753" s="104" t="s">
        <v>472</v>
      </c>
      <c r="E753" s="104" t="s">
        <v>30</v>
      </c>
      <c r="F753" s="104" t="s">
        <v>46</v>
      </c>
      <c r="G753" s="104" t="s">
        <v>47</v>
      </c>
      <c r="H753" s="104" t="s">
        <v>488</v>
      </c>
      <c r="I753" s="105">
        <v>17.886600000000001</v>
      </c>
      <c r="J753" s="105">
        <v>21.0122</v>
      </c>
      <c r="K753" s="98">
        <v>21.391999999999999</v>
      </c>
      <c r="L753" s="98">
        <v>22.61</v>
      </c>
      <c r="M753" s="99">
        <v>17.899999999999999</v>
      </c>
      <c r="N753" s="99">
        <v>21</v>
      </c>
      <c r="O753" s="100"/>
    </row>
    <row r="754" spans="1:15" ht="90" x14ac:dyDescent="0.25">
      <c r="A754" s="104" t="s">
        <v>601</v>
      </c>
      <c r="B754" s="104" t="s">
        <v>602</v>
      </c>
      <c r="C754" s="104" t="s">
        <v>508</v>
      </c>
      <c r="D754" s="104" t="s">
        <v>472</v>
      </c>
      <c r="E754" s="104" t="s">
        <v>35</v>
      </c>
      <c r="F754" s="104" t="s">
        <v>31</v>
      </c>
      <c r="G754" s="104" t="s">
        <v>42</v>
      </c>
      <c r="H754" s="104" t="s">
        <v>488</v>
      </c>
      <c r="I754" s="105">
        <v>25.1175</v>
      </c>
      <c r="J754" s="105">
        <v>25.1175</v>
      </c>
      <c r="K754" s="98">
        <v>35.027999999999999</v>
      </c>
      <c r="L754" s="98">
        <v>35.027999999999999</v>
      </c>
      <c r="M754" s="99">
        <v>25.1</v>
      </c>
      <c r="N754" s="99">
        <v>25.1</v>
      </c>
      <c r="O754" s="100"/>
    </row>
    <row r="755" spans="1:15" ht="90" x14ac:dyDescent="0.25">
      <c r="A755" s="104" t="s">
        <v>601</v>
      </c>
      <c r="B755" s="104" t="s">
        <v>602</v>
      </c>
      <c r="C755" s="104" t="s">
        <v>508</v>
      </c>
      <c r="D755" s="104" t="s">
        <v>472</v>
      </c>
      <c r="E755" s="104" t="s">
        <v>35</v>
      </c>
      <c r="F755" s="104" t="s">
        <v>31</v>
      </c>
      <c r="G755" s="104" t="s">
        <v>32</v>
      </c>
      <c r="H755" s="104" t="s">
        <v>488</v>
      </c>
      <c r="I755" s="105">
        <v>19.2149</v>
      </c>
      <c r="J755" s="105">
        <v>22.209499999999998</v>
      </c>
      <c r="K755" s="98">
        <v>27.117999999999999</v>
      </c>
      <c r="L755" s="98">
        <v>31.373999999999999</v>
      </c>
      <c r="M755" s="99">
        <v>19.2</v>
      </c>
      <c r="N755" s="99">
        <v>22.2</v>
      </c>
      <c r="O755" s="100"/>
    </row>
    <row r="756" spans="1:15" ht="90" x14ac:dyDescent="0.25">
      <c r="A756" s="104" t="s">
        <v>601</v>
      </c>
      <c r="B756" s="104" t="s">
        <v>602</v>
      </c>
      <c r="C756" s="104" t="s">
        <v>491</v>
      </c>
      <c r="D756" s="104" t="s">
        <v>492</v>
      </c>
      <c r="E756" s="104" t="s">
        <v>30</v>
      </c>
      <c r="F756" s="104" t="s">
        <v>36</v>
      </c>
      <c r="G756" s="104" t="s">
        <v>42</v>
      </c>
      <c r="H756" s="104" t="s">
        <v>488</v>
      </c>
      <c r="I756" s="105">
        <v>15.6653</v>
      </c>
      <c r="J756" s="105">
        <v>15.6653</v>
      </c>
      <c r="K756" s="98">
        <v>55.384</v>
      </c>
      <c r="L756" s="98">
        <v>55.384</v>
      </c>
      <c r="M756" s="99">
        <v>15.7</v>
      </c>
      <c r="N756" s="99">
        <v>15.7</v>
      </c>
      <c r="O756" s="100"/>
    </row>
    <row r="757" spans="1:15" ht="90" x14ac:dyDescent="0.25">
      <c r="A757" s="104" t="s">
        <v>601</v>
      </c>
      <c r="B757" s="104" t="s">
        <v>602</v>
      </c>
      <c r="C757" s="104" t="s">
        <v>491</v>
      </c>
      <c r="D757" s="104" t="s">
        <v>492</v>
      </c>
      <c r="E757" s="104" t="s">
        <v>30</v>
      </c>
      <c r="F757" s="104" t="s">
        <v>36</v>
      </c>
      <c r="G757" s="104" t="s">
        <v>37</v>
      </c>
      <c r="H757" s="104" t="s">
        <v>488</v>
      </c>
      <c r="I757" s="105">
        <v>15.624700000000001</v>
      </c>
      <c r="J757" s="105">
        <v>16.044</v>
      </c>
      <c r="K757" s="98">
        <v>47.838000000000001</v>
      </c>
      <c r="L757" s="98">
        <v>56.84</v>
      </c>
      <c r="M757" s="99">
        <v>15.6</v>
      </c>
      <c r="N757" s="99">
        <v>16</v>
      </c>
      <c r="O757" s="100"/>
    </row>
    <row r="758" spans="1:15" ht="90" x14ac:dyDescent="0.25">
      <c r="A758" s="104" t="s">
        <v>601</v>
      </c>
      <c r="B758" s="104" t="s">
        <v>602</v>
      </c>
      <c r="C758" s="104" t="s">
        <v>491</v>
      </c>
      <c r="D758" s="104" t="s">
        <v>492</v>
      </c>
      <c r="E758" s="104" t="s">
        <v>30</v>
      </c>
      <c r="F758" s="104" t="s">
        <v>31</v>
      </c>
      <c r="G758" s="104" t="s">
        <v>32</v>
      </c>
      <c r="H758" s="104" t="s">
        <v>488</v>
      </c>
      <c r="I758" s="105">
        <v>10.8192</v>
      </c>
      <c r="J758" s="105">
        <v>11.816000000000001</v>
      </c>
      <c r="K758" s="98">
        <v>21.013999999999999</v>
      </c>
      <c r="L758" s="98">
        <v>21.378</v>
      </c>
      <c r="M758" s="99">
        <v>10.8</v>
      </c>
      <c r="N758" s="99">
        <v>11.8</v>
      </c>
      <c r="O758" s="100"/>
    </row>
    <row r="759" spans="1:15" ht="90" x14ac:dyDescent="0.25">
      <c r="A759" s="104" t="s">
        <v>601</v>
      </c>
      <c r="B759" s="104" t="s">
        <v>602</v>
      </c>
      <c r="C759" s="104" t="s">
        <v>491</v>
      </c>
      <c r="D759" s="104" t="s">
        <v>492</v>
      </c>
      <c r="E759" s="104" t="s">
        <v>30</v>
      </c>
      <c r="F759" s="104" t="s">
        <v>46</v>
      </c>
      <c r="G759" s="104" t="s">
        <v>47</v>
      </c>
      <c r="H759" s="104" t="s">
        <v>488</v>
      </c>
      <c r="I759" s="105">
        <v>10.526</v>
      </c>
      <c r="J759" s="105">
        <v>12.0907</v>
      </c>
      <c r="K759" s="98">
        <v>18.186</v>
      </c>
      <c r="L759" s="98">
        <v>20.972000000000001</v>
      </c>
      <c r="M759" s="99">
        <v>10.5</v>
      </c>
      <c r="N759" s="99">
        <v>12.1</v>
      </c>
      <c r="O759" s="100"/>
    </row>
    <row r="760" spans="1:15" ht="90" x14ac:dyDescent="0.25">
      <c r="A760" s="104" t="s">
        <v>601</v>
      </c>
      <c r="B760" s="104" t="s">
        <v>602</v>
      </c>
      <c r="C760" s="104" t="s">
        <v>491</v>
      </c>
      <c r="D760" s="104" t="s">
        <v>492</v>
      </c>
      <c r="E760" s="104" t="s">
        <v>35</v>
      </c>
      <c r="F760" s="104" t="s">
        <v>31</v>
      </c>
      <c r="G760" s="104" t="s">
        <v>42</v>
      </c>
      <c r="H760" s="104" t="s">
        <v>488</v>
      </c>
      <c r="I760" s="105">
        <v>15.5166</v>
      </c>
      <c r="J760" s="105">
        <v>15.5166</v>
      </c>
      <c r="K760" s="98">
        <v>28.797999999999998</v>
      </c>
      <c r="L760" s="98">
        <v>28.797999999999998</v>
      </c>
      <c r="M760" s="99">
        <v>15.5</v>
      </c>
      <c r="N760" s="99">
        <v>15.5</v>
      </c>
      <c r="O760" s="100"/>
    </row>
    <row r="761" spans="1:15" ht="90" x14ac:dyDescent="0.25">
      <c r="A761" s="104" t="s">
        <v>601</v>
      </c>
      <c r="B761" s="104" t="s">
        <v>602</v>
      </c>
      <c r="C761" s="104" t="s">
        <v>491</v>
      </c>
      <c r="D761" s="104" t="s">
        <v>492</v>
      </c>
      <c r="E761" s="104" t="s">
        <v>35</v>
      </c>
      <c r="F761" s="104" t="s">
        <v>31</v>
      </c>
      <c r="G761" s="104" t="s">
        <v>32</v>
      </c>
      <c r="H761" s="104" t="s">
        <v>488</v>
      </c>
      <c r="I761" s="105">
        <v>11.4665</v>
      </c>
      <c r="J761" s="105">
        <v>13.998900000000001</v>
      </c>
      <c r="K761" s="98">
        <v>23.632000000000001</v>
      </c>
      <c r="L761" s="98">
        <v>27.888000000000002</v>
      </c>
      <c r="M761" s="99">
        <v>11.5</v>
      </c>
      <c r="N761" s="99">
        <v>14</v>
      </c>
      <c r="O761" s="100"/>
    </row>
    <row r="762" spans="1:15" ht="90" x14ac:dyDescent="0.25">
      <c r="A762" s="104" t="s">
        <v>601</v>
      </c>
      <c r="B762" s="104" t="s">
        <v>602</v>
      </c>
      <c r="C762" s="104" t="s">
        <v>491</v>
      </c>
      <c r="D762" s="104" t="s">
        <v>496</v>
      </c>
      <c r="E762" s="104" t="s">
        <v>30</v>
      </c>
      <c r="F762" s="104" t="s">
        <v>36</v>
      </c>
      <c r="G762" s="104" t="s">
        <v>42</v>
      </c>
      <c r="H762" s="104" t="s">
        <v>488</v>
      </c>
      <c r="I762" s="105">
        <v>14.067600000000001</v>
      </c>
      <c r="J762" s="105">
        <v>14.067600000000001</v>
      </c>
      <c r="K762" s="98">
        <v>56.713999999999999</v>
      </c>
      <c r="L762" s="98">
        <v>56.713999999999999</v>
      </c>
      <c r="M762" s="99">
        <v>14.1</v>
      </c>
      <c r="N762" s="99">
        <v>14.1</v>
      </c>
      <c r="O762" s="100"/>
    </row>
    <row r="763" spans="1:15" ht="90" x14ac:dyDescent="0.25">
      <c r="A763" s="104" t="s">
        <v>601</v>
      </c>
      <c r="B763" s="104" t="s">
        <v>602</v>
      </c>
      <c r="C763" s="104" t="s">
        <v>491</v>
      </c>
      <c r="D763" s="104" t="s">
        <v>496</v>
      </c>
      <c r="E763" s="104" t="s">
        <v>30</v>
      </c>
      <c r="F763" s="104" t="s">
        <v>36</v>
      </c>
      <c r="G763" s="104" t="s">
        <v>37</v>
      </c>
      <c r="H763" s="104" t="s">
        <v>488</v>
      </c>
      <c r="I763" s="105">
        <v>13.9627</v>
      </c>
      <c r="J763" s="105">
        <v>14.313800000000001</v>
      </c>
      <c r="K763" s="98">
        <v>48.524000000000001</v>
      </c>
      <c r="L763" s="98">
        <v>57.805999999999997</v>
      </c>
      <c r="M763" s="99">
        <v>14</v>
      </c>
      <c r="N763" s="99">
        <v>14.3</v>
      </c>
      <c r="O763" s="100"/>
    </row>
    <row r="764" spans="1:15" ht="90" x14ac:dyDescent="0.25">
      <c r="A764" s="104" t="s">
        <v>601</v>
      </c>
      <c r="B764" s="104" t="s">
        <v>602</v>
      </c>
      <c r="C764" s="104" t="s">
        <v>491</v>
      </c>
      <c r="D764" s="104" t="s">
        <v>496</v>
      </c>
      <c r="E764" s="104" t="s">
        <v>35</v>
      </c>
      <c r="F764" s="104" t="s">
        <v>31</v>
      </c>
      <c r="G764" s="104" t="s">
        <v>42</v>
      </c>
      <c r="H764" s="104" t="s">
        <v>488</v>
      </c>
      <c r="I764" s="105">
        <v>13.9846</v>
      </c>
      <c r="J764" s="105">
        <v>13.9846</v>
      </c>
      <c r="K764" s="98">
        <v>29.75</v>
      </c>
      <c r="L764" s="98">
        <v>29.75</v>
      </c>
      <c r="M764" s="99">
        <v>14</v>
      </c>
      <c r="N764" s="99">
        <v>14</v>
      </c>
      <c r="O764" s="100"/>
    </row>
    <row r="765" spans="1:15" ht="90" x14ac:dyDescent="0.25">
      <c r="A765" s="104" t="s">
        <v>601</v>
      </c>
      <c r="B765" s="104" t="s">
        <v>602</v>
      </c>
      <c r="C765" s="104" t="s">
        <v>491</v>
      </c>
      <c r="D765" s="104" t="s">
        <v>472</v>
      </c>
      <c r="E765" s="104" t="s">
        <v>30</v>
      </c>
      <c r="F765" s="104" t="s">
        <v>36</v>
      </c>
      <c r="G765" s="104" t="s">
        <v>42</v>
      </c>
      <c r="H765" s="104" t="s">
        <v>488</v>
      </c>
      <c r="I765" s="105">
        <v>14.435499999999999</v>
      </c>
      <c r="J765" s="105">
        <v>19.486999999999998</v>
      </c>
      <c r="K765" s="98">
        <v>71.162000000000006</v>
      </c>
      <c r="L765" s="98">
        <v>83.244</v>
      </c>
      <c r="M765" s="99">
        <v>14.4</v>
      </c>
      <c r="N765" s="99">
        <v>19.5</v>
      </c>
      <c r="O765" s="100"/>
    </row>
    <row r="766" spans="1:15" ht="90" x14ac:dyDescent="0.25">
      <c r="A766" s="104" t="s">
        <v>601</v>
      </c>
      <c r="B766" s="104" t="s">
        <v>602</v>
      </c>
      <c r="C766" s="104" t="s">
        <v>491</v>
      </c>
      <c r="D766" s="104" t="s">
        <v>472</v>
      </c>
      <c r="E766" s="104" t="s">
        <v>30</v>
      </c>
      <c r="F766" s="104" t="s">
        <v>36</v>
      </c>
      <c r="G766" s="104" t="s">
        <v>37</v>
      </c>
      <c r="H766" s="104" t="s">
        <v>488</v>
      </c>
      <c r="I766" s="105">
        <v>13.828799999999999</v>
      </c>
      <c r="J766" s="105">
        <v>16.436399999999999</v>
      </c>
      <c r="K766" s="98">
        <v>54.893999999999998</v>
      </c>
      <c r="L766" s="98">
        <v>78.932000000000002</v>
      </c>
      <c r="M766" s="99">
        <v>13.8</v>
      </c>
      <c r="N766" s="99">
        <v>16.399999999999999</v>
      </c>
      <c r="O766" s="100"/>
    </row>
    <row r="767" spans="1:15" ht="90" x14ac:dyDescent="0.25">
      <c r="A767" s="104" t="s">
        <v>601</v>
      </c>
      <c r="B767" s="104" t="s">
        <v>602</v>
      </c>
      <c r="C767" s="104" t="s">
        <v>491</v>
      </c>
      <c r="D767" s="104" t="s">
        <v>472</v>
      </c>
      <c r="E767" s="104" t="s">
        <v>30</v>
      </c>
      <c r="F767" s="104" t="s">
        <v>31</v>
      </c>
      <c r="G767" s="104" t="s">
        <v>42</v>
      </c>
      <c r="H767" s="104" t="s">
        <v>488</v>
      </c>
      <c r="I767" s="105">
        <v>12.8675</v>
      </c>
      <c r="J767" s="105">
        <v>12.8675</v>
      </c>
      <c r="K767" s="98">
        <v>39.479999999999997</v>
      </c>
      <c r="L767" s="98">
        <v>39.479999999999997</v>
      </c>
      <c r="M767" s="99">
        <v>12.9</v>
      </c>
      <c r="N767" s="99">
        <v>12.9</v>
      </c>
      <c r="O767" s="100"/>
    </row>
    <row r="768" spans="1:15" ht="90" x14ac:dyDescent="0.25">
      <c r="A768" s="104" t="s">
        <v>601</v>
      </c>
      <c r="B768" s="104" t="s">
        <v>602</v>
      </c>
      <c r="C768" s="104" t="s">
        <v>491</v>
      </c>
      <c r="D768" s="104" t="s">
        <v>472</v>
      </c>
      <c r="E768" s="104" t="s">
        <v>30</v>
      </c>
      <c r="F768" s="104" t="s">
        <v>31</v>
      </c>
      <c r="G768" s="104" t="s">
        <v>32</v>
      </c>
      <c r="H768" s="104" t="s">
        <v>488</v>
      </c>
      <c r="I768" s="105">
        <v>12.022500000000001</v>
      </c>
      <c r="J768" s="105">
        <v>14.9511</v>
      </c>
      <c r="K768" s="98">
        <v>21.42</v>
      </c>
      <c r="L768" s="98">
        <v>24.654</v>
      </c>
      <c r="M768" s="99">
        <v>12</v>
      </c>
      <c r="N768" s="99">
        <v>15</v>
      </c>
      <c r="O768" s="100"/>
    </row>
    <row r="769" spans="1:15" ht="90" x14ac:dyDescent="0.25">
      <c r="A769" s="104" t="s">
        <v>601</v>
      </c>
      <c r="B769" s="104" t="s">
        <v>602</v>
      </c>
      <c r="C769" s="104" t="s">
        <v>491</v>
      </c>
      <c r="D769" s="104" t="s">
        <v>472</v>
      </c>
      <c r="E769" s="104" t="s">
        <v>30</v>
      </c>
      <c r="F769" s="104" t="s">
        <v>46</v>
      </c>
      <c r="G769" s="104" t="s">
        <v>47</v>
      </c>
      <c r="H769" s="104" t="s">
        <v>488</v>
      </c>
      <c r="I769" s="105">
        <v>11.6998</v>
      </c>
      <c r="J769" s="105">
        <v>14.666499999999999</v>
      </c>
      <c r="K769" s="98">
        <v>18.591999999999999</v>
      </c>
      <c r="L769" s="98">
        <v>21.42</v>
      </c>
      <c r="M769" s="99">
        <v>11.7</v>
      </c>
      <c r="N769" s="99">
        <v>14.7</v>
      </c>
      <c r="O769" s="100"/>
    </row>
    <row r="770" spans="1:15" ht="90" x14ac:dyDescent="0.25">
      <c r="A770" s="104" t="s">
        <v>601</v>
      </c>
      <c r="B770" s="104" t="s">
        <v>602</v>
      </c>
      <c r="C770" s="104" t="s">
        <v>491</v>
      </c>
      <c r="D770" s="104" t="s">
        <v>472</v>
      </c>
      <c r="E770" s="104" t="s">
        <v>35</v>
      </c>
      <c r="F770" s="104" t="s">
        <v>31</v>
      </c>
      <c r="G770" s="104" t="s">
        <v>42</v>
      </c>
      <c r="H770" s="104" t="s">
        <v>488</v>
      </c>
      <c r="I770" s="105">
        <v>18.118500000000001</v>
      </c>
      <c r="J770" s="105">
        <v>18.118500000000001</v>
      </c>
      <c r="K770" s="98">
        <v>42.35</v>
      </c>
      <c r="L770" s="98">
        <v>42.35</v>
      </c>
      <c r="M770" s="99">
        <v>18.100000000000001</v>
      </c>
      <c r="N770" s="99">
        <v>18.100000000000001</v>
      </c>
      <c r="O770" s="100"/>
    </row>
    <row r="771" spans="1:15" ht="90" x14ac:dyDescent="0.25">
      <c r="A771" s="104" t="s">
        <v>601</v>
      </c>
      <c r="B771" s="104" t="s">
        <v>602</v>
      </c>
      <c r="C771" s="104" t="s">
        <v>491</v>
      </c>
      <c r="D771" s="104" t="s">
        <v>472</v>
      </c>
      <c r="E771" s="104" t="s">
        <v>35</v>
      </c>
      <c r="F771" s="104" t="s">
        <v>31</v>
      </c>
      <c r="G771" s="104" t="s">
        <v>32</v>
      </c>
      <c r="H771" s="104" t="s">
        <v>488</v>
      </c>
      <c r="I771" s="105">
        <v>12.963100000000001</v>
      </c>
      <c r="J771" s="105">
        <v>15.7135</v>
      </c>
      <c r="K771" s="98">
        <v>28.321999999999999</v>
      </c>
      <c r="L771" s="98">
        <v>28.686</v>
      </c>
      <c r="M771" s="99">
        <v>13</v>
      </c>
      <c r="N771" s="99">
        <v>15.7</v>
      </c>
      <c r="O771" s="100"/>
    </row>
    <row r="772" spans="1:15" ht="30" x14ac:dyDescent="0.25">
      <c r="A772" s="104" t="s">
        <v>603</v>
      </c>
      <c r="B772" s="104" t="s">
        <v>604</v>
      </c>
      <c r="C772" s="104" t="s">
        <v>508</v>
      </c>
      <c r="D772" s="104" t="s">
        <v>472</v>
      </c>
      <c r="E772" s="104" t="s">
        <v>30</v>
      </c>
      <c r="F772" s="104" t="s">
        <v>36</v>
      </c>
      <c r="G772" s="104" t="s">
        <v>42</v>
      </c>
      <c r="H772" s="104" t="s">
        <v>483</v>
      </c>
      <c r="I772" s="105">
        <v>30.2364</v>
      </c>
      <c r="J772" s="105">
        <v>30.2364</v>
      </c>
      <c r="K772" s="98">
        <v>34.159999999999997</v>
      </c>
      <c r="L772" s="98">
        <v>34.159999999999997</v>
      </c>
      <c r="M772" s="99">
        <v>30.2</v>
      </c>
      <c r="N772" s="99">
        <v>30.2</v>
      </c>
      <c r="O772" s="100"/>
    </row>
    <row r="773" spans="1:15" ht="30" x14ac:dyDescent="0.25">
      <c r="A773" s="104" t="s">
        <v>603</v>
      </c>
      <c r="B773" s="104" t="s">
        <v>604</v>
      </c>
      <c r="C773" s="104" t="s">
        <v>508</v>
      </c>
      <c r="D773" s="104" t="s">
        <v>472</v>
      </c>
      <c r="E773" s="104" t="s">
        <v>30</v>
      </c>
      <c r="F773" s="104" t="s">
        <v>36</v>
      </c>
      <c r="G773" s="104" t="s">
        <v>37</v>
      </c>
      <c r="H773" s="104" t="s">
        <v>483</v>
      </c>
      <c r="I773" s="105">
        <v>30.2364</v>
      </c>
      <c r="J773" s="105">
        <v>30.2364</v>
      </c>
      <c r="K773" s="98">
        <v>67.256</v>
      </c>
      <c r="L773" s="98">
        <v>67.256</v>
      </c>
      <c r="M773" s="99">
        <v>30.2</v>
      </c>
      <c r="N773" s="99">
        <v>30.2</v>
      </c>
      <c r="O773" s="100"/>
    </row>
    <row r="774" spans="1:15" ht="30" x14ac:dyDescent="0.25">
      <c r="A774" s="104" t="s">
        <v>603</v>
      </c>
      <c r="B774" s="104" t="s">
        <v>604</v>
      </c>
      <c r="C774" s="104" t="s">
        <v>508</v>
      </c>
      <c r="D774" s="104" t="s">
        <v>472</v>
      </c>
      <c r="E774" s="104" t="s">
        <v>35</v>
      </c>
      <c r="F774" s="104" t="s">
        <v>31</v>
      </c>
      <c r="G774" s="104" t="s">
        <v>37</v>
      </c>
      <c r="H774" s="104" t="s">
        <v>483</v>
      </c>
      <c r="I774" s="105">
        <v>35.911999999999999</v>
      </c>
      <c r="J774" s="105">
        <v>35.911999999999999</v>
      </c>
      <c r="K774" s="98">
        <v>152.012</v>
      </c>
      <c r="L774" s="98">
        <v>152.012</v>
      </c>
      <c r="M774" s="99">
        <v>35.9</v>
      </c>
      <c r="N774" s="99">
        <v>35.9</v>
      </c>
      <c r="O774" s="100"/>
    </row>
    <row r="775" spans="1:15" ht="30" x14ac:dyDescent="0.25">
      <c r="A775" s="104" t="s">
        <v>603</v>
      </c>
      <c r="B775" s="104" t="s">
        <v>604</v>
      </c>
      <c r="C775" s="104" t="s">
        <v>491</v>
      </c>
      <c r="D775" s="104" t="s">
        <v>496</v>
      </c>
      <c r="E775" s="104" t="s">
        <v>30</v>
      </c>
      <c r="F775" s="104" t="s">
        <v>31</v>
      </c>
      <c r="G775" s="104" t="s">
        <v>42</v>
      </c>
      <c r="H775" s="104" t="s">
        <v>483</v>
      </c>
      <c r="I775" s="105">
        <v>10.8027</v>
      </c>
      <c r="J775" s="105">
        <v>10.8027</v>
      </c>
      <c r="K775" s="98">
        <v>39.521999999999998</v>
      </c>
      <c r="L775" s="98">
        <v>39.521999999999998</v>
      </c>
      <c r="M775" s="99">
        <v>10.8</v>
      </c>
      <c r="N775" s="99">
        <v>10.8</v>
      </c>
      <c r="O775" s="100"/>
    </row>
    <row r="776" spans="1:15" ht="30" x14ac:dyDescent="0.25">
      <c r="A776" s="104" t="s">
        <v>603</v>
      </c>
      <c r="B776" s="104" t="s">
        <v>604</v>
      </c>
      <c r="C776" s="104" t="s">
        <v>491</v>
      </c>
      <c r="D776" s="104" t="s">
        <v>496</v>
      </c>
      <c r="E776" s="104" t="s">
        <v>30</v>
      </c>
      <c r="F776" s="104" t="s">
        <v>31</v>
      </c>
      <c r="G776" s="104" t="s">
        <v>32</v>
      </c>
      <c r="H776" s="104" t="s">
        <v>483</v>
      </c>
      <c r="I776" s="105">
        <v>10.7064</v>
      </c>
      <c r="J776" s="105">
        <v>10.7064</v>
      </c>
      <c r="K776" s="98">
        <v>23.1</v>
      </c>
      <c r="L776" s="98">
        <v>23.1</v>
      </c>
      <c r="M776" s="99">
        <v>10.7</v>
      </c>
      <c r="N776" s="99">
        <v>10.7</v>
      </c>
      <c r="O776" s="100"/>
    </row>
    <row r="777" spans="1:15" ht="30" x14ac:dyDescent="0.25">
      <c r="A777" s="104" t="s">
        <v>603</v>
      </c>
      <c r="B777" s="104" t="s">
        <v>604</v>
      </c>
      <c r="C777" s="104" t="s">
        <v>491</v>
      </c>
      <c r="D777" s="104" t="s">
        <v>472</v>
      </c>
      <c r="E777" s="104" t="s">
        <v>30</v>
      </c>
      <c r="F777" s="104" t="s">
        <v>36</v>
      </c>
      <c r="G777" s="104" t="s">
        <v>42</v>
      </c>
      <c r="H777" s="104" t="s">
        <v>483</v>
      </c>
      <c r="I777" s="105">
        <v>18.759799999999998</v>
      </c>
      <c r="J777" s="105">
        <v>19.889500000000002</v>
      </c>
      <c r="K777" s="98">
        <v>38.667999999999999</v>
      </c>
      <c r="L777" s="98">
        <v>101.556</v>
      </c>
      <c r="M777" s="99">
        <v>18.8</v>
      </c>
      <c r="N777" s="99">
        <v>19.899999999999999</v>
      </c>
      <c r="O777" s="100"/>
    </row>
    <row r="778" spans="1:15" ht="30" x14ac:dyDescent="0.25">
      <c r="A778" s="104" t="s">
        <v>603</v>
      </c>
      <c r="B778" s="104" t="s">
        <v>604</v>
      </c>
      <c r="C778" s="104" t="s">
        <v>491</v>
      </c>
      <c r="D778" s="104" t="s">
        <v>472</v>
      </c>
      <c r="E778" s="104" t="s">
        <v>30</v>
      </c>
      <c r="F778" s="104" t="s">
        <v>36</v>
      </c>
      <c r="G778" s="104" t="s">
        <v>37</v>
      </c>
      <c r="H778" s="104" t="s">
        <v>483</v>
      </c>
      <c r="I778" s="105">
        <v>18.759799999999998</v>
      </c>
      <c r="J778" s="105">
        <v>18.759799999999998</v>
      </c>
      <c r="K778" s="98">
        <v>73.233999999999995</v>
      </c>
      <c r="L778" s="98">
        <v>73.233999999999995</v>
      </c>
      <c r="M778" s="99">
        <v>18.8</v>
      </c>
      <c r="N778" s="99">
        <v>18.8</v>
      </c>
      <c r="O778" s="100"/>
    </row>
    <row r="779" spans="1:15" ht="90" x14ac:dyDescent="0.25">
      <c r="A779" s="104" t="s">
        <v>605</v>
      </c>
      <c r="B779" s="104" t="s">
        <v>606</v>
      </c>
      <c r="C779" s="104" t="s">
        <v>508</v>
      </c>
      <c r="D779" s="104" t="s">
        <v>472</v>
      </c>
      <c r="E779" s="104" t="s">
        <v>30</v>
      </c>
      <c r="F779" s="104" t="s">
        <v>36</v>
      </c>
      <c r="G779" s="104" t="s">
        <v>42</v>
      </c>
      <c r="H779" s="104" t="s">
        <v>488</v>
      </c>
      <c r="I779" s="105">
        <v>22.581700000000001</v>
      </c>
      <c r="J779" s="105">
        <v>28.227399999999999</v>
      </c>
      <c r="K779" s="98">
        <v>22.414000000000001</v>
      </c>
      <c r="L779" s="98">
        <v>77.391999999999996</v>
      </c>
      <c r="M779" s="99">
        <v>22.4</v>
      </c>
      <c r="N779" s="99">
        <v>28.2</v>
      </c>
      <c r="O779" s="100"/>
    </row>
    <row r="780" spans="1:15" ht="90" x14ac:dyDescent="0.25">
      <c r="A780" s="104" t="s">
        <v>605</v>
      </c>
      <c r="B780" s="104" t="s">
        <v>606</v>
      </c>
      <c r="C780" s="104" t="s">
        <v>508</v>
      </c>
      <c r="D780" s="104" t="s">
        <v>472</v>
      </c>
      <c r="E780" s="104" t="s">
        <v>30</v>
      </c>
      <c r="F780" s="104" t="s">
        <v>36</v>
      </c>
      <c r="G780" s="104" t="s">
        <v>37</v>
      </c>
      <c r="H780" s="104" t="s">
        <v>488</v>
      </c>
      <c r="I780" s="105">
        <v>23.322500000000002</v>
      </c>
      <c r="J780" s="105">
        <v>29.237400000000001</v>
      </c>
      <c r="K780" s="98">
        <v>49.531999999999996</v>
      </c>
      <c r="L780" s="98">
        <v>72.114000000000004</v>
      </c>
      <c r="M780" s="99">
        <v>23.3</v>
      </c>
      <c r="N780" s="99">
        <v>29.2</v>
      </c>
      <c r="O780" s="100"/>
    </row>
    <row r="781" spans="1:15" ht="90" x14ac:dyDescent="0.25">
      <c r="A781" s="104" t="s">
        <v>605</v>
      </c>
      <c r="B781" s="104" t="s">
        <v>606</v>
      </c>
      <c r="C781" s="104" t="s">
        <v>491</v>
      </c>
      <c r="D781" s="104" t="s">
        <v>492</v>
      </c>
      <c r="E781" s="104" t="s">
        <v>30</v>
      </c>
      <c r="F781" s="104" t="s">
        <v>36</v>
      </c>
      <c r="G781" s="104" t="s">
        <v>42</v>
      </c>
      <c r="H781" s="104" t="s">
        <v>488</v>
      </c>
      <c r="I781" s="105">
        <v>14.319599999999999</v>
      </c>
      <c r="J781" s="105">
        <v>14.319599999999999</v>
      </c>
      <c r="K781" s="98">
        <v>71.763999999999996</v>
      </c>
      <c r="L781" s="98">
        <v>71.763999999999996</v>
      </c>
      <c r="M781" s="99">
        <v>14.3</v>
      </c>
      <c r="N781" s="99">
        <v>14.3</v>
      </c>
      <c r="O781" s="100"/>
    </row>
    <row r="782" spans="1:15" ht="90" x14ac:dyDescent="0.25">
      <c r="A782" s="104" t="s">
        <v>605</v>
      </c>
      <c r="B782" s="104" t="s">
        <v>606</v>
      </c>
      <c r="C782" s="104" t="s">
        <v>491</v>
      </c>
      <c r="D782" s="104" t="s">
        <v>492</v>
      </c>
      <c r="E782" s="104" t="s">
        <v>30</v>
      </c>
      <c r="F782" s="104" t="s">
        <v>36</v>
      </c>
      <c r="G782" s="104" t="s">
        <v>37</v>
      </c>
      <c r="H782" s="104" t="s">
        <v>488</v>
      </c>
      <c r="I782" s="105">
        <v>14.275</v>
      </c>
      <c r="J782" s="105">
        <v>14.275</v>
      </c>
      <c r="K782" s="98">
        <v>56.027999999999999</v>
      </c>
      <c r="L782" s="98">
        <v>56.027999999999999</v>
      </c>
      <c r="M782" s="99">
        <v>14.3</v>
      </c>
      <c r="N782" s="99">
        <v>14.3</v>
      </c>
      <c r="O782" s="100"/>
    </row>
    <row r="783" spans="1:15" ht="90" x14ac:dyDescent="0.25">
      <c r="A783" s="104" t="s">
        <v>605</v>
      </c>
      <c r="B783" s="104" t="s">
        <v>606</v>
      </c>
      <c r="C783" s="104" t="s">
        <v>491</v>
      </c>
      <c r="D783" s="104" t="s">
        <v>496</v>
      </c>
      <c r="E783" s="104" t="s">
        <v>30</v>
      </c>
      <c r="F783" s="104" t="s">
        <v>36</v>
      </c>
      <c r="G783" s="104" t="s">
        <v>42</v>
      </c>
      <c r="H783" s="104" t="s">
        <v>488</v>
      </c>
      <c r="I783" s="105">
        <v>11.8474</v>
      </c>
      <c r="J783" s="105">
        <v>11.8474</v>
      </c>
      <c r="K783" s="98">
        <v>72.688000000000002</v>
      </c>
      <c r="L783" s="98">
        <v>72.688000000000002</v>
      </c>
      <c r="M783" s="99">
        <v>11.8</v>
      </c>
      <c r="N783" s="99">
        <v>11.8</v>
      </c>
      <c r="O783" s="100"/>
    </row>
    <row r="784" spans="1:15" ht="90" x14ac:dyDescent="0.25">
      <c r="A784" s="104" t="s">
        <v>605</v>
      </c>
      <c r="B784" s="104" t="s">
        <v>606</v>
      </c>
      <c r="C784" s="104" t="s">
        <v>491</v>
      </c>
      <c r="D784" s="104" t="s">
        <v>496</v>
      </c>
      <c r="E784" s="104" t="s">
        <v>30</v>
      </c>
      <c r="F784" s="104" t="s">
        <v>36</v>
      </c>
      <c r="G784" s="104" t="s">
        <v>37</v>
      </c>
      <c r="H784" s="104" t="s">
        <v>488</v>
      </c>
      <c r="I784" s="105">
        <v>11.940799999999999</v>
      </c>
      <c r="J784" s="105">
        <v>12.8574</v>
      </c>
      <c r="K784" s="98">
        <v>57.05</v>
      </c>
      <c r="L784" s="98">
        <v>69.902000000000001</v>
      </c>
      <c r="M784" s="99">
        <v>11.9</v>
      </c>
      <c r="N784" s="99">
        <v>12.9</v>
      </c>
      <c r="O784" s="100"/>
    </row>
    <row r="785" spans="1:15" ht="90" x14ac:dyDescent="0.25">
      <c r="A785" s="104" t="s">
        <v>605</v>
      </c>
      <c r="B785" s="104" t="s">
        <v>606</v>
      </c>
      <c r="C785" s="104" t="s">
        <v>491</v>
      </c>
      <c r="D785" s="104" t="s">
        <v>472</v>
      </c>
      <c r="E785" s="104" t="s">
        <v>30</v>
      </c>
      <c r="F785" s="104" t="s">
        <v>36</v>
      </c>
      <c r="G785" s="104" t="s">
        <v>42</v>
      </c>
      <c r="H785" s="104" t="s">
        <v>488</v>
      </c>
      <c r="I785" s="105">
        <v>15.98</v>
      </c>
      <c r="J785" s="105">
        <v>19.867999999999999</v>
      </c>
      <c r="K785" s="98">
        <v>25.326000000000001</v>
      </c>
      <c r="L785" s="98">
        <v>84.097999999999999</v>
      </c>
      <c r="M785" s="99">
        <v>16</v>
      </c>
      <c r="N785" s="99">
        <v>19.899999999999999</v>
      </c>
      <c r="O785" s="100"/>
    </row>
    <row r="786" spans="1:15" ht="90" x14ac:dyDescent="0.25">
      <c r="A786" s="104" t="s">
        <v>605</v>
      </c>
      <c r="B786" s="104" t="s">
        <v>606</v>
      </c>
      <c r="C786" s="104" t="s">
        <v>491</v>
      </c>
      <c r="D786" s="104" t="s">
        <v>472</v>
      </c>
      <c r="E786" s="104" t="s">
        <v>30</v>
      </c>
      <c r="F786" s="104" t="s">
        <v>36</v>
      </c>
      <c r="G786" s="104" t="s">
        <v>37</v>
      </c>
      <c r="H786" s="104" t="s">
        <v>488</v>
      </c>
      <c r="I786" s="105">
        <v>15.857200000000001</v>
      </c>
      <c r="J786" s="105">
        <v>21.245999999999999</v>
      </c>
      <c r="K786" s="98">
        <v>53.088000000000001</v>
      </c>
      <c r="L786" s="98">
        <v>79.477999999999994</v>
      </c>
      <c r="M786" s="99">
        <v>15.9</v>
      </c>
      <c r="N786" s="99">
        <v>21.2</v>
      </c>
      <c r="O786" s="100"/>
    </row>
  </sheetData>
  <autoFilter ref="A4:O786"/>
  <mergeCells count="3">
    <mergeCell ref="I3:J3"/>
    <mergeCell ref="K3:L3"/>
    <mergeCell ref="M3:N3"/>
  </mergeCells>
  <pageMargins left="0.70866141732283472" right="0.70866141732283472" top="0.78740157480314965" bottom="0.78740157480314965" header="0.31496062992125984" footer="0.31496062992125984"/>
  <pageSetup paperSize="9" scale="10" orientation="portrait" r:id="rId1"/>
  <headerFooter>
    <oddFooter>&amp;LARGE StickstoffBW [Hrsg.] (2014)&amp;CBlatt &amp;A, Seite &amp;P von &amp;N&amp;REntwurf, Stand Oktober 2014</oddFooter>
  </headerFooter>
  <pictur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993"/>
  <sheetViews>
    <sheetView zoomScale="90" zoomScaleNormal="90" workbookViewId="0">
      <pane ySplit="6255" topLeftCell="A31" activePane="bottomLeft"/>
      <selection activeCell="C32" sqref="C32"/>
      <selection pane="bottomLeft" activeCell="C32" sqref="C32"/>
    </sheetView>
  </sheetViews>
  <sheetFormatPr baseColWidth="10" defaultColWidth="11.42578125" defaultRowHeight="15" x14ac:dyDescent="0.25"/>
  <cols>
    <col min="1" max="1" width="11.42578125" style="112"/>
    <col min="2" max="2" width="10" style="112" customWidth="1"/>
    <col min="3" max="3" width="15.28515625" style="12" customWidth="1"/>
    <col min="4" max="5" width="11.42578125" style="12"/>
    <col min="6" max="6" width="12.28515625" style="12" customWidth="1"/>
    <col min="7" max="8" width="11.42578125" style="12"/>
    <col min="9" max="9" width="24.7109375" style="12" customWidth="1"/>
    <col min="10" max="10" width="16.85546875" style="12" customWidth="1"/>
    <col min="11" max="11" width="25.85546875" style="12" customWidth="1"/>
    <col min="12" max="12" width="20.7109375" style="12" customWidth="1"/>
    <col min="13" max="21" width="11.42578125" style="12"/>
    <col min="22" max="22" width="31.5703125" style="206" customWidth="1"/>
    <col min="23" max="23" width="11.42578125" style="12"/>
    <col min="24" max="24" width="8.5703125" style="112" customWidth="1"/>
    <col min="25" max="16384" width="11.42578125" style="12"/>
  </cols>
  <sheetData>
    <row r="1" spans="1:24" x14ac:dyDescent="0.25">
      <c r="A1" s="113" t="s">
        <v>2317</v>
      </c>
      <c r="Q1" s="107"/>
    </row>
    <row r="2" spans="1:24" x14ac:dyDescent="0.25">
      <c r="Q2" s="107"/>
    </row>
    <row r="3" spans="1:24" ht="183" x14ac:dyDescent="0.25">
      <c r="A3" s="254" t="s">
        <v>607</v>
      </c>
      <c r="B3" s="108" t="s">
        <v>459</v>
      </c>
      <c r="C3" s="108" t="s">
        <v>460</v>
      </c>
      <c r="D3" s="108" t="s">
        <v>467</v>
      </c>
      <c r="E3" s="108" t="s">
        <v>468</v>
      </c>
      <c r="F3" s="108" t="s">
        <v>608</v>
      </c>
      <c r="G3" s="108" t="s">
        <v>26</v>
      </c>
      <c r="H3" s="108" t="s">
        <v>27</v>
      </c>
      <c r="I3" s="108" t="s">
        <v>23</v>
      </c>
      <c r="J3" s="108" t="s">
        <v>24</v>
      </c>
      <c r="K3" s="108" t="s">
        <v>609</v>
      </c>
      <c r="L3" s="109" t="s">
        <v>463</v>
      </c>
      <c r="M3" s="108" t="s">
        <v>610</v>
      </c>
      <c r="N3" s="108" t="s">
        <v>611</v>
      </c>
      <c r="O3" s="110" t="s">
        <v>612</v>
      </c>
      <c r="P3" s="108" t="s">
        <v>613</v>
      </c>
      <c r="Q3" s="111" t="s">
        <v>614</v>
      </c>
      <c r="R3" s="108" t="s">
        <v>615</v>
      </c>
      <c r="S3" s="108" t="s">
        <v>616</v>
      </c>
      <c r="T3" s="455" t="s">
        <v>617</v>
      </c>
      <c r="U3" s="456"/>
      <c r="V3" s="207" t="s">
        <v>618</v>
      </c>
      <c r="X3" s="108" t="s">
        <v>2613</v>
      </c>
    </row>
    <row r="4" spans="1:24" s="14" customFormat="1" ht="60" x14ac:dyDescent="0.25">
      <c r="A4" s="255">
        <v>1</v>
      </c>
      <c r="B4" s="126" t="s">
        <v>469</v>
      </c>
      <c r="C4" s="127" t="s">
        <v>470</v>
      </c>
      <c r="D4" s="127" t="s">
        <v>471</v>
      </c>
      <c r="E4" s="127" t="s">
        <v>472</v>
      </c>
      <c r="F4" s="127" t="s">
        <v>30</v>
      </c>
      <c r="G4" s="127" t="s">
        <v>31</v>
      </c>
      <c r="H4" s="127" t="s">
        <v>42</v>
      </c>
      <c r="I4" s="127" t="s">
        <v>43</v>
      </c>
      <c r="J4" s="127" t="s">
        <v>44</v>
      </c>
      <c r="K4" s="127" t="s">
        <v>619</v>
      </c>
      <c r="L4" s="127" t="s">
        <v>473</v>
      </c>
      <c r="M4" s="128">
        <v>0</v>
      </c>
      <c r="N4" s="128">
        <v>0</v>
      </c>
      <c r="O4" s="129">
        <v>9.4972999999999992</v>
      </c>
      <c r="P4" s="129">
        <v>56.055999999999997</v>
      </c>
      <c r="Q4" s="130">
        <v>9.5</v>
      </c>
      <c r="R4" s="128">
        <v>10</v>
      </c>
      <c r="S4" s="128">
        <v>20</v>
      </c>
      <c r="T4" s="127" t="s">
        <v>620</v>
      </c>
      <c r="U4" s="127" t="s">
        <v>620</v>
      </c>
      <c r="V4" s="208" t="s">
        <v>621</v>
      </c>
      <c r="X4" s="126">
        <v>3</v>
      </c>
    </row>
    <row r="5" spans="1:24" s="14" customFormat="1" ht="60" x14ac:dyDescent="0.25">
      <c r="A5" s="255">
        <v>2</v>
      </c>
      <c r="B5" s="126" t="s">
        <v>469</v>
      </c>
      <c r="C5" s="127" t="s">
        <v>470</v>
      </c>
      <c r="D5" s="127" t="s">
        <v>471</v>
      </c>
      <c r="E5" s="127" t="s">
        <v>472</v>
      </c>
      <c r="F5" s="127" t="s">
        <v>30</v>
      </c>
      <c r="G5" s="127" t="s">
        <v>31</v>
      </c>
      <c r="H5" s="127" t="s">
        <v>42</v>
      </c>
      <c r="I5" s="127" t="s">
        <v>43</v>
      </c>
      <c r="J5" s="127" t="s">
        <v>44</v>
      </c>
      <c r="K5" s="127" t="s">
        <v>622</v>
      </c>
      <c r="L5" s="127" t="s">
        <v>473</v>
      </c>
      <c r="M5" s="128">
        <v>0</v>
      </c>
      <c r="N5" s="128">
        <v>0</v>
      </c>
      <c r="O5" s="129">
        <v>11.5853</v>
      </c>
      <c r="P5" s="129">
        <v>56.055999999999997</v>
      </c>
      <c r="Q5" s="130">
        <v>11.6</v>
      </c>
      <c r="R5" s="128">
        <v>10</v>
      </c>
      <c r="S5" s="128">
        <v>20</v>
      </c>
      <c r="T5" s="127" t="s">
        <v>620</v>
      </c>
      <c r="U5" s="127" t="s">
        <v>620</v>
      </c>
      <c r="V5" s="208" t="s">
        <v>621</v>
      </c>
      <c r="X5" s="126">
        <v>4</v>
      </c>
    </row>
    <row r="6" spans="1:24" s="14" customFormat="1" ht="75" x14ac:dyDescent="0.25">
      <c r="A6" s="255">
        <v>3</v>
      </c>
      <c r="B6" s="126" t="s">
        <v>474</v>
      </c>
      <c r="C6" s="127" t="s">
        <v>475</v>
      </c>
      <c r="D6" s="127" t="s">
        <v>471</v>
      </c>
      <c r="E6" s="127" t="s">
        <v>472</v>
      </c>
      <c r="F6" s="127" t="s">
        <v>30</v>
      </c>
      <c r="G6" s="127" t="s">
        <v>31</v>
      </c>
      <c r="H6" s="127" t="s">
        <v>32</v>
      </c>
      <c r="I6" s="127" t="s">
        <v>53</v>
      </c>
      <c r="J6" s="127" t="s">
        <v>44</v>
      </c>
      <c r="K6" s="127" t="s">
        <v>623</v>
      </c>
      <c r="L6" s="127" t="s">
        <v>473</v>
      </c>
      <c r="M6" s="128">
        <v>0</v>
      </c>
      <c r="N6" s="128">
        <v>0</v>
      </c>
      <c r="O6" s="129">
        <v>10.5413</v>
      </c>
      <c r="P6" s="129">
        <v>51.87</v>
      </c>
      <c r="Q6" s="130">
        <v>10.5</v>
      </c>
      <c r="R6" s="128">
        <v>8</v>
      </c>
      <c r="S6" s="128">
        <v>15</v>
      </c>
      <c r="T6" s="127" t="s">
        <v>620</v>
      </c>
      <c r="U6" s="127" t="s">
        <v>620</v>
      </c>
      <c r="V6" s="208" t="s">
        <v>624</v>
      </c>
      <c r="X6" s="126">
        <v>5</v>
      </c>
    </row>
    <row r="7" spans="1:24" s="14" customFormat="1" ht="75" x14ac:dyDescent="0.25">
      <c r="A7" s="255">
        <v>4</v>
      </c>
      <c r="B7" s="126" t="s">
        <v>474</v>
      </c>
      <c r="C7" s="127" t="s">
        <v>475</v>
      </c>
      <c r="D7" s="127" t="s">
        <v>471</v>
      </c>
      <c r="E7" s="127" t="s">
        <v>472</v>
      </c>
      <c r="F7" s="127" t="s">
        <v>30</v>
      </c>
      <c r="G7" s="127" t="s">
        <v>31</v>
      </c>
      <c r="H7" s="127" t="s">
        <v>42</v>
      </c>
      <c r="I7" s="127" t="s">
        <v>43</v>
      </c>
      <c r="J7" s="127" t="s">
        <v>44</v>
      </c>
      <c r="K7" s="127" t="s">
        <v>623</v>
      </c>
      <c r="L7" s="127" t="s">
        <v>473</v>
      </c>
      <c r="M7" s="128">
        <v>0</v>
      </c>
      <c r="N7" s="128">
        <v>0</v>
      </c>
      <c r="O7" s="129">
        <v>10.5413</v>
      </c>
      <c r="P7" s="129">
        <v>56.055999999999997</v>
      </c>
      <c r="Q7" s="130">
        <v>10.5</v>
      </c>
      <c r="R7" s="128">
        <v>8</v>
      </c>
      <c r="S7" s="128">
        <v>15</v>
      </c>
      <c r="T7" s="127" t="s">
        <v>620</v>
      </c>
      <c r="U7" s="127" t="s">
        <v>620</v>
      </c>
      <c r="V7" s="208" t="s">
        <v>624</v>
      </c>
      <c r="X7" s="126">
        <v>6</v>
      </c>
    </row>
    <row r="8" spans="1:24" s="14" customFormat="1" ht="75" x14ac:dyDescent="0.25">
      <c r="A8" s="255">
        <v>5</v>
      </c>
      <c r="B8" s="126" t="s">
        <v>474</v>
      </c>
      <c r="C8" s="127" t="s">
        <v>475</v>
      </c>
      <c r="D8" s="127" t="s">
        <v>471</v>
      </c>
      <c r="E8" s="127" t="s">
        <v>472</v>
      </c>
      <c r="F8" s="127" t="s">
        <v>30</v>
      </c>
      <c r="G8" s="127" t="s">
        <v>46</v>
      </c>
      <c r="H8" s="127" t="s">
        <v>47</v>
      </c>
      <c r="I8" s="127" t="s">
        <v>89</v>
      </c>
      <c r="J8" s="127" t="s">
        <v>44</v>
      </c>
      <c r="K8" s="127" t="s">
        <v>625</v>
      </c>
      <c r="L8" s="127" t="s">
        <v>473</v>
      </c>
      <c r="M8" s="128">
        <v>0</v>
      </c>
      <c r="N8" s="128">
        <v>0</v>
      </c>
      <c r="O8" s="129">
        <v>8.8012999999999995</v>
      </c>
      <c r="P8" s="129">
        <v>40.222000000000001</v>
      </c>
      <c r="Q8" s="130">
        <v>8.8000000000000007</v>
      </c>
      <c r="R8" s="128">
        <v>8</v>
      </c>
      <c r="S8" s="128">
        <v>15</v>
      </c>
      <c r="T8" s="127" t="s">
        <v>620</v>
      </c>
      <c r="U8" s="127" t="s">
        <v>620</v>
      </c>
      <c r="V8" s="208" t="s">
        <v>624</v>
      </c>
      <c r="X8" s="126">
        <v>7</v>
      </c>
    </row>
    <row r="9" spans="1:24" s="14" customFormat="1" ht="75" x14ac:dyDescent="0.25">
      <c r="A9" s="255">
        <v>6</v>
      </c>
      <c r="B9" s="126" t="s">
        <v>474</v>
      </c>
      <c r="C9" s="127" t="s">
        <v>475</v>
      </c>
      <c r="D9" s="127" t="s">
        <v>471</v>
      </c>
      <c r="E9" s="127" t="s">
        <v>472</v>
      </c>
      <c r="F9" s="127" t="s">
        <v>30</v>
      </c>
      <c r="G9" s="127" t="s">
        <v>46</v>
      </c>
      <c r="H9" s="127" t="s">
        <v>47</v>
      </c>
      <c r="I9" s="127" t="s">
        <v>113</v>
      </c>
      <c r="J9" s="127" t="s">
        <v>44</v>
      </c>
      <c r="K9" s="127" t="s">
        <v>626</v>
      </c>
      <c r="L9" s="127" t="s">
        <v>473</v>
      </c>
      <c r="M9" s="128">
        <v>0</v>
      </c>
      <c r="N9" s="128">
        <v>0</v>
      </c>
      <c r="O9" s="129">
        <v>9.0204000000000004</v>
      </c>
      <c r="P9" s="129">
        <v>40.222000000000001</v>
      </c>
      <c r="Q9" s="130">
        <v>9</v>
      </c>
      <c r="R9" s="128">
        <v>8</v>
      </c>
      <c r="S9" s="128">
        <v>15</v>
      </c>
      <c r="T9" s="127" t="s">
        <v>620</v>
      </c>
      <c r="U9" s="127" t="s">
        <v>620</v>
      </c>
      <c r="V9" s="208" t="s">
        <v>621</v>
      </c>
      <c r="X9" s="126">
        <v>8</v>
      </c>
    </row>
    <row r="10" spans="1:24" s="14" customFormat="1" ht="75" x14ac:dyDescent="0.25">
      <c r="A10" s="255">
        <v>7</v>
      </c>
      <c r="B10" s="126" t="s">
        <v>474</v>
      </c>
      <c r="C10" s="127" t="s">
        <v>475</v>
      </c>
      <c r="D10" s="127" t="s">
        <v>471</v>
      </c>
      <c r="E10" s="127" t="s">
        <v>472</v>
      </c>
      <c r="F10" s="127" t="s">
        <v>30</v>
      </c>
      <c r="G10" s="127" t="s">
        <v>46</v>
      </c>
      <c r="H10" s="127" t="s">
        <v>47</v>
      </c>
      <c r="I10" s="127" t="s">
        <v>87</v>
      </c>
      <c r="J10" s="127" t="s">
        <v>44</v>
      </c>
      <c r="K10" s="127" t="s">
        <v>626</v>
      </c>
      <c r="L10" s="127" t="s">
        <v>473</v>
      </c>
      <c r="M10" s="128">
        <v>0</v>
      </c>
      <c r="N10" s="128">
        <v>0</v>
      </c>
      <c r="O10" s="129">
        <v>9.0204000000000004</v>
      </c>
      <c r="P10" s="129">
        <v>40.222000000000001</v>
      </c>
      <c r="Q10" s="130">
        <v>9</v>
      </c>
      <c r="R10" s="128">
        <v>8</v>
      </c>
      <c r="S10" s="128">
        <v>15</v>
      </c>
      <c r="T10" s="127" t="s">
        <v>620</v>
      </c>
      <c r="U10" s="127" t="s">
        <v>620</v>
      </c>
      <c r="V10" s="208" t="s">
        <v>621</v>
      </c>
      <c r="X10" s="126">
        <v>9</v>
      </c>
    </row>
    <row r="11" spans="1:24" s="14" customFormat="1" ht="75" x14ac:dyDescent="0.25">
      <c r="A11" s="255">
        <v>8</v>
      </c>
      <c r="B11" s="126" t="s">
        <v>474</v>
      </c>
      <c r="C11" s="127" t="s">
        <v>475</v>
      </c>
      <c r="D11" s="127" t="s">
        <v>471</v>
      </c>
      <c r="E11" s="127" t="s">
        <v>472</v>
      </c>
      <c r="F11" s="127" t="s">
        <v>30</v>
      </c>
      <c r="G11" s="127" t="s">
        <v>46</v>
      </c>
      <c r="H11" s="127" t="s">
        <v>47</v>
      </c>
      <c r="I11" s="127" t="s">
        <v>113</v>
      </c>
      <c r="J11" s="127" t="s">
        <v>44</v>
      </c>
      <c r="K11" s="127" t="s">
        <v>627</v>
      </c>
      <c r="L11" s="127" t="s">
        <v>476</v>
      </c>
      <c r="M11" s="128">
        <v>8.31</v>
      </c>
      <c r="N11" s="128">
        <v>0.67</v>
      </c>
      <c r="O11" s="129">
        <v>10.8878</v>
      </c>
      <c r="P11" s="129">
        <v>42.392000000000003</v>
      </c>
      <c r="Q11" s="130">
        <v>10.9</v>
      </c>
      <c r="R11" s="128">
        <v>10</v>
      </c>
      <c r="S11" s="128">
        <v>15</v>
      </c>
      <c r="T11" s="127" t="s">
        <v>620</v>
      </c>
      <c r="U11" s="127" t="s">
        <v>620</v>
      </c>
      <c r="V11" s="208" t="s">
        <v>628</v>
      </c>
      <c r="X11" s="126">
        <v>10</v>
      </c>
    </row>
    <row r="12" spans="1:24" s="14" customFormat="1" ht="75" x14ac:dyDescent="0.25">
      <c r="A12" s="255">
        <v>9</v>
      </c>
      <c r="B12" s="126" t="s">
        <v>474</v>
      </c>
      <c r="C12" s="127" t="s">
        <v>475</v>
      </c>
      <c r="D12" s="127" t="s">
        <v>471</v>
      </c>
      <c r="E12" s="127" t="s">
        <v>472</v>
      </c>
      <c r="F12" s="127" t="s">
        <v>30</v>
      </c>
      <c r="G12" s="127" t="s">
        <v>46</v>
      </c>
      <c r="H12" s="127" t="s">
        <v>47</v>
      </c>
      <c r="I12" s="127" t="s">
        <v>89</v>
      </c>
      <c r="J12" s="127" t="s">
        <v>44</v>
      </c>
      <c r="K12" s="127" t="s">
        <v>627</v>
      </c>
      <c r="L12" s="127" t="s">
        <v>476</v>
      </c>
      <c r="M12" s="128">
        <v>8.0500000000000007</v>
      </c>
      <c r="N12" s="128">
        <v>0.65</v>
      </c>
      <c r="O12" s="129">
        <v>11.916700000000001</v>
      </c>
      <c r="P12" s="129">
        <v>42.308</v>
      </c>
      <c r="Q12" s="130">
        <v>11.9</v>
      </c>
      <c r="R12" s="128">
        <v>10</v>
      </c>
      <c r="S12" s="128">
        <v>15</v>
      </c>
      <c r="T12" s="127" t="s">
        <v>620</v>
      </c>
      <c r="U12" s="127" t="s">
        <v>620</v>
      </c>
      <c r="V12" s="208" t="s">
        <v>628</v>
      </c>
      <c r="X12" s="126">
        <v>11</v>
      </c>
    </row>
    <row r="13" spans="1:24" s="14" customFormat="1" ht="75" x14ac:dyDescent="0.25">
      <c r="A13" s="255">
        <v>10</v>
      </c>
      <c r="B13" s="126" t="s">
        <v>474</v>
      </c>
      <c r="C13" s="127" t="s">
        <v>475</v>
      </c>
      <c r="D13" s="127" t="s">
        <v>471</v>
      </c>
      <c r="E13" s="127" t="s">
        <v>472</v>
      </c>
      <c r="F13" s="127" t="s">
        <v>30</v>
      </c>
      <c r="G13" s="127" t="s">
        <v>46</v>
      </c>
      <c r="H13" s="127" t="s">
        <v>47</v>
      </c>
      <c r="I13" s="127" t="s">
        <v>87</v>
      </c>
      <c r="J13" s="127" t="s">
        <v>44</v>
      </c>
      <c r="K13" s="127" t="s">
        <v>627</v>
      </c>
      <c r="L13" s="127" t="s">
        <v>476</v>
      </c>
      <c r="M13" s="128">
        <v>8.0500000000000007</v>
      </c>
      <c r="N13" s="128">
        <v>0.65</v>
      </c>
      <c r="O13" s="129">
        <v>11.916700000000001</v>
      </c>
      <c r="P13" s="129">
        <v>42.308</v>
      </c>
      <c r="Q13" s="130">
        <v>11.9</v>
      </c>
      <c r="R13" s="128">
        <v>10</v>
      </c>
      <c r="S13" s="128">
        <v>15</v>
      </c>
      <c r="T13" s="127" t="s">
        <v>620</v>
      </c>
      <c r="U13" s="127" t="s">
        <v>620</v>
      </c>
      <c r="V13" s="208" t="s">
        <v>628</v>
      </c>
      <c r="X13" s="126">
        <v>12</v>
      </c>
    </row>
    <row r="14" spans="1:24" s="14" customFormat="1" ht="75" x14ac:dyDescent="0.25">
      <c r="A14" s="255">
        <v>11</v>
      </c>
      <c r="B14" s="126" t="s">
        <v>474</v>
      </c>
      <c r="C14" s="127" t="s">
        <v>475</v>
      </c>
      <c r="D14" s="127" t="s">
        <v>471</v>
      </c>
      <c r="E14" s="127" t="s">
        <v>472</v>
      </c>
      <c r="F14" s="127" t="s">
        <v>30</v>
      </c>
      <c r="G14" s="127" t="s">
        <v>46</v>
      </c>
      <c r="H14" s="127" t="s">
        <v>47</v>
      </c>
      <c r="I14" s="127" t="s">
        <v>89</v>
      </c>
      <c r="J14" s="127" t="s">
        <v>44</v>
      </c>
      <c r="K14" s="127" t="s">
        <v>629</v>
      </c>
      <c r="L14" s="127" t="s">
        <v>473</v>
      </c>
      <c r="M14" s="128">
        <v>0</v>
      </c>
      <c r="N14" s="128">
        <v>0</v>
      </c>
      <c r="O14" s="129">
        <v>7.1966999999999999</v>
      </c>
      <c r="P14" s="129">
        <v>40.222000000000001</v>
      </c>
      <c r="Q14" s="130">
        <v>7.2</v>
      </c>
      <c r="R14" s="128">
        <v>8</v>
      </c>
      <c r="S14" s="128">
        <v>15</v>
      </c>
      <c r="T14" s="127" t="s">
        <v>620</v>
      </c>
      <c r="U14" s="127" t="s">
        <v>620</v>
      </c>
      <c r="V14" s="208" t="s">
        <v>630</v>
      </c>
      <c r="X14" s="126">
        <v>13</v>
      </c>
    </row>
    <row r="15" spans="1:24" s="14" customFormat="1" ht="75" x14ac:dyDescent="0.25">
      <c r="A15" s="255">
        <v>12</v>
      </c>
      <c r="B15" s="126" t="s">
        <v>474</v>
      </c>
      <c r="C15" s="127" t="s">
        <v>475</v>
      </c>
      <c r="D15" s="127" t="s">
        <v>471</v>
      </c>
      <c r="E15" s="127" t="s">
        <v>472</v>
      </c>
      <c r="F15" s="127" t="s">
        <v>30</v>
      </c>
      <c r="G15" s="127" t="s">
        <v>46</v>
      </c>
      <c r="H15" s="127" t="s">
        <v>47</v>
      </c>
      <c r="I15" s="127" t="s">
        <v>87</v>
      </c>
      <c r="J15" s="127" t="s">
        <v>44</v>
      </c>
      <c r="K15" s="127" t="s">
        <v>629</v>
      </c>
      <c r="L15" s="127" t="s">
        <v>473</v>
      </c>
      <c r="M15" s="128">
        <v>0</v>
      </c>
      <c r="N15" s="128">
        <v>0</v>
      </c>
      <c r="O15" s="129">
        <v>7.1966999999999999</v>
      </c>
      <c r="P15" s="129">
        <v>40.222000000000001</v>
      </c>
      <c r="Q15" s="130">
        <v>7.2</v>
      </c>
      <c r="R15" s="128">
        <v>8</v>
      </c>
      <c r="S15" s="128">
        <v>15</v>
      </c>
      <c r="T15" s="127" t="s">
        <v>620</v>
      </c>
      <c r="U15" s="127" t="s">
        <v>620</v>
      </c>
      <c r="V15" s="208" t="s">
        <v>630</v>
      </c>
      <c r="X15" s="126">
        <v>14</v>
      </c>
    </row>
    <row r="16" spans="1:24" s="14" customFormat="1" ht="135" x14ac:dyDescent="0.25">
      <c r="A16" s="255">
        <v>13</v>
      </c>
      <c r="B16" s="126" t="s">
        <v>477</v>
      </c>
      <c r="C16" s="127" t="s">
        <v>478</v>
      </c>
      <c r="D16" s="127" t="s">
        <v>471</v>
      </c>
      <c r="E16" s="127" t="s">
        <v>472</v>
      </c>
      <c r="F16" s="127" t="s">
        <v>30</v>
      </c>
      <c r="G16" s="127" t="s">
        <v>46</v>
      </c>
      <c r="H16" s="127" t="s">
        <v>47</v>
      </c>
      <c r="I16" s="127" t="s">
        <v>113</v>
      </c>
      <c r="J16" s="127" t="s">
        <v>44</v>
      </c>
      <c r="K16" s="127" t="s">
        <v>631</v>
      </c>
      <c r="L16" s="127" t="s">
        <v>473</v>
      </c>
      <c r="M16" s="128">
        <v>0</v>
      </c>
      <c r="N16" s="128">
        <v>0</v>
      </c>
      <c r="O16" s="129">
        <v>6.8487</v>
      </c>
      <c r="P16" s="129">
        <v>40.222000000000001</v>
      </c>
      <c r="Q16" s="130">
        <v>6.8</v>
      </c>
      <c r="R16" s="128">
        <v>10</v>
      </c>
      <c r="S16" s="128">
        <v>20</v>
      </c>
      <c r="T16" s="127" t="s">
        <v>632</v>
      </c>
      <c r="U16" s="127" t="s">
        <v>620</v>
      </c>
      <c r="V16" s="208" t="s">
        <v>624</v>
      </c>
      <c r="X16" s="126">
        <v>15</v>
      </c>
    </row>
    <row r="17" spans="1:24" s="14" customFormat="1" ht="135" x14ac:dyDescent="0.25">
      <c r="A17" s="255">
        <v>14</v>
      </c>
      <c r="B17" s="126" t="s">
        <v>477</v>
      </c>
      <c r="C17" s="127" t="s">
        <v>478</v>
      </c>
      <c r="D17" s="127" t="s">
        <v>471</v>
      </c>
      <c r="E17" s="127" t="s">
        <v>472</v>
      </c>
      <c r="F17" s="127" t="s">
        <v>30</v>
      </c>
      <c r="G17" s="127" t="s">
        <v>46</v>
      </c>
      <c r="H17" s="127" t="s">
        <v>47</v>
      </c>
      <c r="I17" s="127" t="s">
        <v>113</v>
      </c>
      <c r="J17" s="127" t="s">
        <v>44</v>
      </c>
      <c r="K17" s="127" t="s">
        <v>633</v>
      </c>
      <c r="L17" s="127" t="s">
        <v>473</v>
      </c>
      <c r="M17" s="128">
        <v>0</v>
      </c>
      <c r="N17" s="128">
        <v>0</v>
      </c>
      <c r="O17" s="129">
        <v>6.8487</v>
      </c>
      <c r="P17" s="129">
        <v>40.222000000000001</v>
      </c>
      <c r="Q17" s="130">
        <v>6.8</v>
      </c>
      <c r="R17" s="128">
        <v>10</v>
      </c>
      <c r="S17" s="128">
        <v>20</v>
      </c>
      <c r="T17" s="127" t="s">
        <v>632</v>
      </c>
      <c r="U17" s="127" t="s">
        <v>620</v>
      </c>
      <c r="V17" s="208" t="s">
        <v>624</v>
      </c>
      <c r="X17" s="126">
        <v>16</v>
      </c>
    </row>
    <row r="18" spans="1:24" s="14" customFormat="1" ht="90" x14ac:dyDescent="0.25">
      <c r="A18" s="255">
        <v>15</v>
      </c>
      <c r="B18" s="126" t="s">
        <v>479</v>
      </c>
      <c r="C18" s="127" t="s">
        <v>480</v>
      </c>
      <c r="D18" s="127" t="s">
        <v>471</v>
      </c>
      <c r="E18" s="127" t="s">
        <v>472</v>
      </c>
      <c r="F18" s="127" t="s">
        <v>30</v>
      </c>
      <c r="G18" s="127" t="s">
        <v>46</v>
      </c>
      <c r="H18" s="127" t="s">
        <v>47</v>
      </c>
      <c r="I18" s="127" t="s">
        <v>113</v>
      </c>
      <c r="J18" s="127" t="s">
        <v>44</v>
      </c>
      <c r="K18" s="127" t="s">
        <v>634</v>
      </c>
      <c r="L18" s="127" t="s">
        <v>476</v>
      </c>
      <c r="M18" s="128">
        <v>5.0999999999999996</v>
      </c>
      <c r="N18" s="128">
        <v>0.72</v>
      </c>
      <c r="O18" s="129">
        <v>9.6738</v>
      </c>
      <c r="P18" s="129">
        <v>40.908000000000001</v>
      </c>
      <c r="Q18" s="130">
        <v>9.6999999999999993</v>
      </c>
      <c r="R18" s="128">
        <v>10</v>
      </c>
      <c r="S18" s="128">
        <v>20</v>
      </c>
      <c r="T18" s="127" t="s">
        <v>620</v>
      </c>
      <c r="U18" s="127" t="s">
        <v>620</v>
      </c>
      <c r="V18" s="208" t="s">
        <v>628</v>
      </c>
      <c r="X18" s="126">
        <v>17</v>
      </c>
    </row>
    <row r="19" spans="1:24" s="14" customFormat="1" ht="90" x14ac:dyDescent="0.25">
      <c r="A19" s="255">
        <v>16</v>
      </c>
      <c r="B19" s="126" t="s">
        <v>479</v>
      </c>
      <c r="C19" s="127" t="s">
        <v>480</v>
      </c>
      <c r="D19" s="127" t="s">
        <v>471</v>
      </c>
      <c r="E19" s="127" t="s">
        <v>472</v>
      </c>
      <c r="F19" s="127" t="s">
        <v>30</v>
      </c>
      <c r="G19" s="127" t="s">
        <v>46</v>
      </c>
      <c r="H19" s="127" t="s">
        <v>47</v>
      </c>
      <c r="I19" s="127" t="s">
        <v>89</v>
      </c>
      <c r="J19" s="127" t="s">
        <v>44</v>
      </c>
      <c r="K19" s="127" t="s">
        <v>634</v>
      </c>
      <c r="L19" s="127" t="s">
        <v>476</v>
      </c>
      <c r="M19" s="128">
        <v>4.96</v>
      </c>
      <c r="N19" s="128">
        <v>0.7</v>
      </c>
      <c r="O19" s="129">
        <v>11.1127</v>
      </c>
      <c r="P19" s="129">
        <v>40.880000000000003</v>
      </c>
      <c r="Q19" s="130">
        <v>11.1</v>
      </c>
      <c r="R19" s="128">
        <v>10</v>
      </c>
      <c r="S19" s="128">
        <v>20</v>
      </c>
      <c r="T19" s="127" t="s">
        <v>620</v>
      </c>
      <c r="U19" s="127" t="s">
        <v>620</v>
      </c>
      <c r="V19" s="208" t="s">
        <v>628</v>
      </c>
      <c r="X19" s="126">
        <v>18</v>
      </c>
    </row>
    <row r="20" spans="1:24" s="14" customFormat="1" ht="45" x14ac:dyDescent="0.25">
      <c r="A20" s="255">
        <v>17</v>
      </c>
      <c r="B20" s="126" t="s">
        <v>481</v>
      </c>
      <c r="C20" s="127" t="s">
        <v>482</v>
      </c>
      <c r="D20" s="127" t="s">
        <v>471</v>
      </c>
      <c r="E20" s="127" t="s">
        <v>472</v>
      </c>
      <c r="F20" s="127" t="s">
        <v>35</v>
      </c>
      <c r="G20" s="127" t="s">
        <v>31</v>
      </c>
      <c r="H20" s="127" t="s">
        <v>42</v>
      </c>
      <c r="I20" s="127" t="s">
        <v>55</v>
      </c>
      <c r="J20" s="127" t="s">
        <v>91</v>
      </c>
      <c r="K20" s="127" t="s">
        <v>635</v>
      </c>
      <c r="L20" s="127" t="s">
        <v>483</v>
      </c>
      <c r="M20" s="128">
        <v>0</v>
      </c>
      <c r="N20" s="128">
        <v>0</v>
      </c>
      <c r="O20" s="129">
        <v>18.815999999999999</v>
      </c>
      <c r="P20" s="129">
        <v>176.13399999999999</v>
      </c>
      <c r="Q20" s="130">
        <v>18.8</v>
      </c>
      <c r="R20" s="128">
        <v>0</v>
      </c>
      <c r="S20" s="128">
        <v>0</v>
      </c>
      <c r="T20" s="127" t="s">
        <v>620</v>
      </c>
      <c r="U20" s="127" t="s">
        <v>620</v>
      </c>
      <c r="V20" s="208" t="s">
        <v>624</v>
      </c>
      <c r="X20" s="126">
        <v>19</v>
      </c>
    </row>
    <row r="21" spans="1:24" s="14" customFormat="1" ht="45" x14ac:dyDescent="0.25">
      <c r="A21" s="255">
        <v>18</v>
      </c>
      <c r="B21" s="126" t="s">
        <v>481</v>
      </c>
      <c r="C21" s="127" t="s">
        <v>482</v>
      </c>
      <c r="D21" s="127" t="s">
        <v>471</v>
      </c>
      <c r="E21" s="127" t="s">
        <v>472</v>
      </c>
      <c r="F21" s="127" t="s">
        <v>30</v>
      </c>
      <c r="G21" s="127" t="s">
        <v>31</v>
      </c>
      <c r="H21" s="127" t="s">
        <v>32</v>
      </c>
      <c r="I21" s="127" t="s">
        <v>53</v>
      </c>
      <c r="J21" s="127" t="s">
        <v>44</v>
      </c>
      <c r="K21" s="127" t="s">
        <v>635</v>
      </c>
      <c r="L21" s="127" t="s">
        <v>483</v>
      </c>
      <c r="M21" s="128">
        <v>0</v>
      </c>
      <c r="N21" s="128">
        <v>0</v>
      </c>
      <c r="O21" s="129">
        <v>9.1493000000000002</v>
      </c>
      <c r="P21" s="129">
        <v>42.811999999999998</v>
      </c>
      <c r="Q21" s="130">
        <v>9.1</v>
      </c>
      <c r="R21" s="128">
        <v>0</v>
      </c>
      <c r="S21" s="128">
        <v>0</v>
      </c>
      <c r="T21" s="127" t="s">
        <v>620</v>
      </c>
      <c r="U21" s="127" t="s">
        <v>620</v>
      </c>
      <c r="V21" s="208" t="s">
        <v>624</v>
      </c>
      <c r="X21" s="126">
        <v>20</v>
      </c>
    </row>
    <row r="22" spans="1:24" s="14" customFormat="1" ht="45" x14ac:dyDescent="0.25">
      <c r="A22" s="255">
        <v>19</v>
      </c>
      <c r="B22" s="126" t="s">
        <v>481</v>
      </c>
      <c r="C22" s="127" t="s">
        <v>482</v>
      </c>
      <c r="D22" s="127" t="s">
        <v>471</v>
      </c>
      <c r="E22" s="127" t="s">
        <v>472</v>
      </c>
      <c r="F22" s="127" t="s">
        <v>30</v>
      </c>
      <c r="G22" s="127" t="s">
        <v>31</v>
      </c>
      <c r="H22" s="127" t="s">
        <v>42</v>
      </c>
      <c r="I22" s="127" t="s">
        <v>43</v>
      </c>
      <c r="J22" s="127" t="s">
        <v>44</v>
      </c>
      <c r="K22" s="127" t="s">
        <v>635</v>
      </c>
      <c r="L22" s="127" t="s">
        <v>483</v>
      </c>
      <c r="M22" s="128">
        <v>0</v>
      </c>
      <c r="N22" s="128">
        <v>0</v>
      </c>
      <c r="O22" s="129">
        <v>9.1493000000000002</v>
      </c>
      <c r="P22" s="129">
        <v>56.055999999999997</v>
      </c>
      <c r="Q22" s="130">
        <v>9.1</v>
      </c>
      <c r="R22" s="128">
        <v>0</v>
      </c>
      <c r="S22" s="128">
        <v>0</v>
      </c>
      <c r="T22" s="127" t="s">
        <v>620</v>
      </c>
      <c r="U22" s="127" t="s">
        <v>620</v>
      </c>
      <c r="V22" s="208" t="s">
        <v>624</v>
      </c>
      <c r="X22" s="126">
        <v>21</v>
      </c>
    </row>
    <row r="23" spans="1:24" s="14" customFormat="1" ht="75" x14ac:dyDescent="0.25">
      <c r="A23" s="255">
        <v>20</v>
      </c>
      <c r="B23" s="126" t="s">
        <v>484</v>
      </c>
      <c r="C23" s="127" t="s">
        <v>485</v>
      </c>
      <c r="D23" s="127" t="s">
        <v>471</v>
      </c>
      <c r="E23" s="127" t="s">
        <v>472</v>
      </c>
      <c r="F23" s="127" t="s">
        <v>30</v>
      </c>
      <c r="G23" s="127" t="s">
        <v>36</v>
      </c>
      <c r="H23" s="127" t="s">
        <v>42</v>
      </c>
      <c r="I23" s="127" t="s">
        <v>76</v>
      </c>
      <c r="J23" s="127" t="s">
        <v>91</v>
      </c>
      <c r="K23" s="127" t="s">
        <v>636</v>
      </c>
      <c r="L23" s="127" t="s">
        <v>483</v>
      </c>
      <c r="M23" s="128">
        <v>0</v>
      </c>
      <c r="N23" s="128">
        <v>0</v>
      </c>
      <c r="O23" s="129">
        <v>5.1985999999999999</v>
      </c>
      <c r="P23" s="129">
        <v>65.94</v>
      </c>
      <c r="Q23" s="130">
        <v>5.2</v>
      </c>
      <c r="R23" s="128">
        <v>0</v>
      </c>
      <c r="S23" s="128">
        <v>0</v>
      </c>
      <c r="T23" s="127" t="s">
        <v>620</v>
      </c>
      <c r="U23" s="127" t="s">
        <v>620</v>
      </c>
      <c r="V23" s="208" t="s">
        <v>637</v>
      </c>
      <c r="X23" s="126">
        <v>22</v>
      </c>
    </row>
    <row r="24" spans="1:24" s="14" customFormat="1" ht="75" x14ac:dyDescent="0.25">
      <c r="A24" s="255">
        <v>21</v>
      </c>
      <c r="B24" s="126" t="s">
        <v>484</v>
      </c>
      <c r="C24" s="127" t="s">
        <v>485</v>
      </c>
      <c r="D24" s="127" t="s">
        <v>471</v>
      </c>
      <c r="E24" s="127" t="s">
        <v>472</v>
      </c>
      <c r="F24" s="127" t="s">
        <v>35</v>
      </c>
      <c r="G24" s="127" t="s">
        <v>31</v>
      </c>
      <c r="H24" s="127" t="s">
        <v>42</v>
      </c>
      <c r="I24" s="127" t="s">
        <v>55</v>
      </c>
      <c r="J24" s="127" t="s">
        <v>91</v>
      </c>
      <c r="K24" s="127" t="s">
        <v>636</v>
      </c>
      <c r="L24" s="127" t="s">
        <v>483</v>
      </c>
      <c r="M24" s="128">
        <v>0</v>
      </c>
      <c r="N24" s="128">
        <v>0</v>
      </c>
      <c r="O24" s="129">
        <v>8.0280000000000005</v>
      </c>
      <c r="P24" s="129">
        <v>176.13399999999999</v>
      </c>
      <c r="Q24" s="130">
        <v>8</v>
      </c>
      <c r="R24" s="128">
        <v>0</v>
      </c>
      <c r="S24" s="128">
        <v>0</v>
      </c>
      <c r="T24" s="127" t="s">
        <v>620</v>
      </c>
      <c r="U24" s="127" t="s">
        <v>620</v>
      </c>
      <c r="V24" s="208" t="s">
        <v>637</v>
      </c>
      <c r="X24" s="126">
        <v>23</v>
      </c>
    </row>
    <row r="25" spans="1:24" s="14" customFormat="1" ht="75" x14ac:dyDescent="0.25">
      <c r="A25" s="255">
        <v>22</v>
      </c>
      <c r="B25" s="126" t="s">
        <v>484</v>
      </c>
      <c r="C25" s="127" t="s">
        <v>485</v>
      </c>
      <c r="D25" s="127" t="s">
        <v>471</v>
      </c>
      <c r="E25" s="127" t="s">
        <v>472</v>
      </c>
      <c r="F25" s="127" t="s">
        <v>30</v>
      </c>
      <c r="G25" s="127" t="s">
        <v>31</v>
      </c>
      <c r="H25" s="127" t="s">
        <v>32</v>
      </c>
      <c r="I25" s="127" t="s">
        <v>53</v>
      </c>
      <c r="J25" s="127" t="s">
        <v>44</v>
      </c>
      <c r="K25" s="127" t="s">
        <v>638</v>
      </c>
      <c r="L25" s="127" t="s">
        <v>483</v>
      </c>
      <c r="M25" s="128">
        <v>0</v>
      </c>
      <c r="N25" s="128">
        <v>0</v>
      </c>
      <c r="O25" s="129">
        <v>11.237299999999999</v>
      </c>
      <c r="P25" s="129">
        <v>51.87</v>
      </c>
      <c r="Q25" s="130">
        <v>11.2</v>
      </c>
      <c r="R25" s="128">
        <v>0</v>
      </c>
      <c r="S25" s="128">
        <v>0</v>
      </c>
      <c r="T25" s="127" t="s">
        <v>620</v>
      </c>
      <c r="U25" s="127" t="s">
        <v>620</v>
      </c>
      <c r="V25" s="208" t="s">
        <v>637</v>
      </c>
      <c r="X25" s="126">
        <v>24</v>
      </c>
    </row>
    <row r="26" spans="1:24" s="14" customFormat="1" ht="165" x14ac:dyDescent="0.25">
      <c r="A26" s="255">
        <v>23</v>
      </c>
      <c r="B26" s="126" t="s">
        <v>486</v>
      </c>
      <c r="C26" s="127" t="s">
        <v>487</v>
      </c>
      <c r="D26" s="127" t="s">
        <v>471</v>
      </c>
      <c r="E26" s="127" t="s">
        <v>472</v>
      </c>
      <c r="F26" s="127" t="s">
        <v>35</v>
      </c>
      <c r="G26" s="127" t="s">
        <v>31</v>
      </c>
      <c r="H26" s="127" t="s">
        <v>32</v>
      </c>
      <c r="I26" s="127" t="s">
        <v>93</v>
      </c>
      <c r="J26" s="127" t="s">
        <v>44</v>
      </c>
      <c r="K26" s="127" t="s">
        <v>639</v>
      </c>
      <c r="L26" s="127" t="s">
        <v>488</v>
      </c>
      <c r="M26" s="128">
        <v>5.19</v>
      </c>
      <c r="N26" s="128">
        <v>2.4700000000000002</v>
      </c>
      <c r="O26" s="129">
        <v>11.596</v>
      </c>
      <c r="P26" s="129">
        <v>75.837999999999994</v>
      </c>
      <c r="Q26" s="130">
        <v>11.6</v>
      </c>
      <c r="R26" s="128">
        <v>10</v>
      </c>
      <c r="S26" s="128">
        <v>15</v>
      </c>
      <c r="T26" s="127" t="s">
        <v>620</v>
      </c>
      <c r="U26" s="127" t="s">
        <v>620</v>
      </c>
      <c r="V26" s="208" t="s">
        <v>640</v>
      </c>
      <c r="X26" s="126">
        <v>25</v>
      </c>
    </row>
    <row r="27" spans="1:24" s="14" customFormat="1" ht="165" x14ac:dyDescent="0.25">
      <c r="A27" s="255">
        <v>24</v>
      </c>
      <c r="B27" s="126" t="s">
        <v>486</v>
      </c>
      <c r="C27" s="127" t="s">
        <v>487</v>
      </c>
      <c r="D27" s="127" t="s">
        <v>471</v>
      </c>
      <c r="E27" s="127" t="s">
        <v>472</v>
      </c>
      <c r="F27" s="127" t="s">
        <v>30</v>
      </c>
      <c r="G27" s="127" t="s">
        <v>46</v>
      </c>
      <c r="H27" s="127" t="s">
        <v>47</v>
      </c>
      <c r="I27" s="127" t="s">
        <v>87</v>
      </c>
      <c r="J27" s="127" t="s">
        <v>44</v>
      </c>
      <c r="K27" s="127" t="s">
        <v>639</v>
      </c>
      <c r="L27" s="127" t="s">
        <v>488</v>
      </c>
      <c r="M27" s="128">
        <v>3.78</v>
      </c>
      <c r="N27" s="128">
        <v>1.8</v>
      </c>
      <c r="O27" s="129">
        <v>8.7940000000000005</v>
      </c>
      <c r="P27" s="129">
        <v>39.9</v>
      </c>
      <c r="Q27" s="130">
        <v>8.8000000000000007</v>
      </c>
      <c r="R27" s="128">
        <v>10</v>
      </c>
      <c r="S27" s="128">
        <v>15</v>
      </c>
      <c r="T27" s="127" t="s">
        <v>620</v>
      </c>
      <c r="U27" s="127" t="s">
        <v>620</v>
      </c>
      <c r="V27" s="208" t="s">
        <v>640</v>
      </c>
      <c r="X27" s="126">
        <v>26</v>
      </c>
    </row>
    <row r="28" spans="1:24" s="14" customFormat="1" ht="165" x14ac:dyDescent="0.25">
      <c r="A28" s="255">
        <v>25</v>
      </c>
      <c r="B28" s="126" t="s">
        <v>486</v>
      </c>
      <c r="C28" s="127" t="s">
        <v>487</v>
      </c>
      <c r="D28" s="127" t="s">
        <v>471</v>
      </c>
      <c r="E28" s="127" t="s">
        <v>472</v>
      </c>
      <c r="F28" s="127" t="s">
        <v>30</v>
      </c>
      <c r="G28" s="127" t="s">
        <v>46</v>
      </c>
      <c r="H28" s="127" t="s">
        <v>47</v>
      </c>
      <c r="I28" s="127" t="s">
        <v>113</v>
      </c>
      <c r="J28" s="127" t="s">
        <v>44</v>
      </c>
      <c r="K28" s="127" t="s">
        <v>641</v>
      </c>
      <c r="L28" s="127" t="s">
        <v>488</v>
      </c>
      <c r="M28" s="128">
        <v>1.46</v>
      </c>
      <c r="N28" s="128">
        <v>1.34</v>
      </c>
      <c r="O28" s="129">
        <v>4.3932000000000002</v>
      </c>
      <c r="P28" s="129">
        <v>37.786000000000001</v>
      </c>
      <c r="Q28" s="130">
        <v>4.4000000000000004</v>
      </c>
      <c r="R28" s="128">
        <v>0</v>
      </c>
      <c r="S28" s="128">
        <v>0</v>
      </c>
      <c r="T28" s="127" t="s">
        <v>620</v>
      </c>
      <c r="U28" s="127" t="s">
        <v>620</v>
      </c>
      <c r="V28" s="208" t="s">
        <v>642</v>
      </c>
      <c r="X28" s="126">
        <v>27</v>
      </c>
    </row>
    <row r="29" spans="1:24" s="14" customFormat="1" ht="165" x14ac:dyDescent="0.25">
      <c r="A29" s="255">
        <v>26</v>
      </c>
      <c r="B29" s="126" t="s">
        <v>486</v>
      </c>
      <c r="C29" s="127" t="s">
        <v>487</v>
      </c>
      <c r="D29" s="127" t="s">
        <v>471</v>
      </c>
      <c r="E29" s="127" t="s">
        <v>472</v>
      </c>
      <c r="F29" s="127" t="s">
        <v>30</v>
      </c>
      <c r="G29" s="127" t="s">
        <v>31</v>
      </c>
      <c r="H29" s="127" t="s">
        <v>32</v>
      </c>
      <c r="I29" s="127" t="s">
        <v>98</v>
      </c>
      <c r="J29" s="127" t="s">
        <v>44</v>
      </c>
      <c r="K29" s="127" t="s">
        <v>643</v>
      </c>
      <c r="L29" s="127" t="s">
        <v>488</v>
      </c>
      <c r="M29" s="128">
        <v>5.69</v>
      </c>
      <c r="N29" s="128">
        <v>2.71</v>
      </c>
      <c r="O29" s="129">
        <v>10.5341</v>
      </c>
      <c r="P29" s="129">
        <v>41.118000000000002</v>
      </c>
      <c r="Q29" s="130">
        <v>10.5</v>
      </c>
      <c r="R29" s="128">
        <v>10</v>
      </c>
      <c r="S29" s="128">
        <v>15</v>
      </c>
      <c r="T29" s="127" t="s">
        <v>620</v>
      </c>
      <c r="U29" s="127" t="s">
        <v>620</v>
      </c>
      <c r="V29" s="208" t="s">
        <v>624</v>
      </c>
      <c r="X29" s="126">
        <v>28</v>
      </c>
    </row>
    <row r="30" spans="1:24" s="14" customFormat="1" ht="165" x14ac:dyDescent="0.25">
      <c r="A30" s="255">
        <v>27</v>
      </c>
      <c r="B30" s="126" t="s">
        <v>486</v>
      </c>
      <c r="C30" s="127" t="s">
        <v>487</v>
      </c>
      <c r="D30" s="127" t="s">
        <v>471</v>
      </c>
      <c r="E30" s="127" t="s">
        <v>472</v>
      </c>
      <c r="F30" s="127" t="s">
        <v>30</v>
      </c>
      <c r="G30" s="127" t="s">
        <v>46</v>
      </c>
      <c r="H30" s="127" t="s">
        <v>47</v>
      </c>
      <c r="I30" s="127" t="s">
        <v>89</v>
      </c>
      <c r="J30" s="127" t="s">
        <v>44</v>
      </c>
      <c r="K30" s="127" t="s">
        <v>643</v>
      </c>
      <c r="L30" s="127" t="s">
        <v>488</v>
      </c>
      <c r="M30" s="128">
        <v>3.78</v>
      </c>
      <c r="N30" s="128">
        <v>1.8</v>
      </c>
      <c r="O30" s="129">
        <v>8.4809999999999999</v>
      </c>
      <c r="P30" s="129">
        <v>39.9</v>
      </c>
      <c r="Q30" s="130">
        <v>8.5</v>
      </c>
      <c r="R30" s="128">
        <v>10</v>
      </c>
      <c r="S30" s="128">
        <v>15</v>
      </c>
      <c r="T30" s="127" t="s">
        <v>620</v>
      </c>
      <c r="U30" s="127" t="s">
        <v>620</v>
      </c>
      <c r="V30" s="208" t="s">
        <v>624</v>
      </c>
      <c r="X30" s="126">
        <v>29</v>
      </c>
    </row>
    <row r="31" spans="1:24" s="14" customFormat="1" ht="165" x14ac:dyDescent="0.25">
      <c r="A31" s="255">
        <v>28</v>
      </c>
      <c r="B31" s="126" t="s">
        <v>486</v>
      </c>
      <c r="C31" s="127" t="s">
        <v>487</v>
      </c>
      <c r="D31" s="127" t="s">
        <v>471</v>
      </c>
      <c r="E31" s="127" t="s">
        <v>472</v>
      </c>
      <c r="F31" s="127" t="s">
        <v>30</v>
      </c>
      <c r="G31" s="127" t="s">
        <v>46</v>
      </c>
      <c r="H31" s="127" t="s">
        <v>47</v>
      </c>
      <c r="I31" s="127" t="s">
        <v>89</v>
      </c>
      <c r="J31" s="127" t="s">
        <v>44</v>
      </c>
      <c r="K31" s="127" t="s">
        <v>644</v>
      </c>
      <c r="L31" s="127" t="s">
        <v>488</v>
      </c>
      <c r="M31" s="128">
        <v>5.54</v>
      </c>
      <c r="N31" s="128">
        <v>3.6</v>
      </c>
      <c r="O31" s="129">
        <v>10.116</v>
      </c>
      <c r="P31" s="129">
        <v>37.142000000000003</v>
      </c>
      <c r="Q31" s="130">
        <v>10.1</v>
      </c>
      <c r="R31" s="128">
        <v>10</v>
      </c>
      <c r="S31" s="128">
        <v>20</v>
      </c>
      <c r="T31" s="127" t="s">
        <v>620</v>
      </c>
      <c r="U31" s="127" t="s">
        <v>620</v>
      </c>
      <c r="V31" s="208" t="s">
        <v>624</v>
      </c>
      <c r="X31" s="126">
        <v>30</v>
      </c>
    </row>
    <row r="32" spans="1:24" s="14" customFormat="1" ht="90" x14ac:dyDescent="0.25">
      <c r="A32" s="255">
        <v>29</v>
      </c>
      <c r="B32" s="126" t="s">
        <v>486</v>
      </c>
      <c r="C32" s="127" t="s">
        <v>487</v>
      </c>
      <c r="D32" s="127" t="s">
        <v>471</v>
      </c>
      <c r="E32" s="127" t="s">
        <v>472</v>
      </c>
      <c r="F32" s="127" t="s">
        <v>35</v>
      </c>
      <c r="G32" s="127" t="s">
        <v>46</v>
      </c>
      <c r="H32" s="127" t="s">
        <v>47</v>
      </c>
      <c r="I32" s="127" t="s">
        <v>109</v>
      </c>
      <c r="J32" s="127" t="s">
        <v>41</v>
      </c>
      <c r="K32" s="127" t="s">
        <v>645</v>
      </c>
      <c r="L32" s="127" t="s">
        <v>483</v>
      </c>
      <c r="M32" s="128">
        <v>0</v>
      </c>
      <c r="N32" s="128">
        <v>0</v>
      </c>
      <c r="O32" s="129">
        <v>19.032</v>
      </c>
      <c r="P32" s="129">
        <v>315.27999999999997</v>
      </c>
      <c r="Q32" s="130">
        <v>19</v>
      </c>
      <c r="R32" s="128">
        <v>0</v>
      </c>
      <c r="S32" s="128">
        <v>0</v>
      </c>
      <c r="T32" s="127" t="s">
        <v>620</v>
      </c>
      <c r="U32" s="127" t="s">
        <v>620</v>
      </c>
      <c r="V32" s="208" t="s">
        <v>624</v>
      </c>
      <c r="X32" s="126">
        <v>31</v>
      </c>
    </row>
    <row r="33" spans="1:24" s="14" customFormat="1" ht="75" x14ac:dyDescent="0.25">
      <c r="A33" s="255">
        <v>30</v>
      </c>
      <c r="B33" s="126" t="s">
        <v>489</v>
      </c>
      <c r="C33" s="127" t="s">
        <v>490</v>
      </c>
      <c r="D33" s="127" t="s">
        <v>471</v>
      </c>
      <c r="E33" s="127" t="s">
        <v>492</v>
      </c>
      <c r="F33" s="127" t="s">
        <v>30</v>
      </c>
      <c r="G33" s="127" t="s">
        <v>31</v>
      </c>
      <c r="H33" s="127" t="s">
        <v>32</v>
      </c>
      <c r="I33" s="127" t="s">
        <v>53</v>
      </c>
      <c r="J33" s="127" t="s">
        <v>44</v>
      </c>
      <c r="K33" s="127" t="s">
        <v>646</v>
      </c>
      <c r="L33" s="127" t="s">
        <v>493</v>
      </c>
      <c r="M33" s="128">
        <v>6.46</v>
      </c>
      <c r="N33" s="128">
        <v>0.91</v>
      </c>
      <c r="O33" s="129">
        <v>14.0937</v>
      </c>
      <c r="P33" s="129">
        <v>39.171999999999997</v>
      </c>
      <c r="Q33" s="130">
        <v>14.1</v>
      </c>
      <c r="R33" s="128">
        <v>10</v>
      </c>
      <c r="S33" s="128">
        <v>20</v>
      </c>
      <c r="T33" s="127" t="s">
        <v>620</v>
      </c>
      <c r="U33" s="127" t="s">
        <v>620</v>
      </c>
      <c r="V33" s="208" t="s">
        <v>647</v>
      </c>
      <c r="X33" s="126">
        <v>32</v>
      </c>
    </row>
    <row r="34" spans="1:24" s="14" customFormat="1" ht="75" x14ac:dyDescent="0.25">
      <c r="A34" s="255">
        <v>31</v>
      </c>
      <c r="B34" s="126" t="s">
        <v>489</v>
      </c>
      <c r="C34" s="127" t="s">
        <v>490</v>
      </c>
      <c r="D34" s="127" t="s">
        <v>471</v>
      </c>
      <c r="E34" s="127" t="s">
        <v>492</v>
      </c>
      <c r="F34" s="127" t="s">
        <v>30</v>
      </c>
      <c r="G34" s="127" t="s">
        <v>36</v>
      </c>
      <c r="H34" s="127" t="s">
        <v>32</v>
      </c>
      <c r="I34" s="127" t="s">
        <v>28</v>
      </c>
      <c r="J34" s="127" t="s">
        <v>74</v>
      </c>
      <c r="K34" s="127" t="s">
        <v>646</v>
      </c>
      <c r="L34" s="127" t="s">
        <v>493</v>
      </c>
      <c r="M34" s="128">
        <v>7.09</v>
      </c>
      <c r="N34" s="128">
        <v>1</v>
      </c>
      <c r="O34" s="129">
        <v>16.659700000000001</v>
      </c>
      <c r="P34" s="129">
        <v>31.556000000000001</v>
      </c>
      <c r="Q34" s="130">
        <v>16.7</v>
      </c>
      <c r="R34" s="128">
        <v>10</v>
      </c>
      <c r="S34" s="128">
        <v>20</v>
      </c>
      <c r="T34" s="127" t="s">
        <v>620</v>
      </c>
      <c r="U34" s="127" t="s">
        <v>620</v>
      </c>
      <c r="V34" s="208" t="s">
        <v>647</v>
      </c>
      <c r="X34" s="126">
        <v>33</v>
      </c>
    </row>
    <row r="35" spans="1:24" s="14" customFormat="1" ht="360" x14ac:dyDescent="0.25">
      <c r="A35" s="255">
        <v>32</v>
      </c>
      <c r="B35" s="126" t="s">
        <v>489</v>
      </c>
      <c r="C35" s="127" t="s">
        <v>490</v>
      </c>
      <c r="D35" s="127" t="s">
        <v>491</v>
      </c>
      <c r="E35" s="127" t="s">
        <v>472</v>
      </c>
      <c r="F35" s="127" t="s">
        <v>30</v>
      </c>
      <c r="G35" s="127" t="s">
        <v>31</v>
      </c>
      <c r="H35" s="127" t="s">
        <v>32</v>
      </c>
      <c r="I35" s="127" t="s">
        <v>53</v>
      </c>
      <c r="J35" s="127" t="s">
        <v>44</v>
      </c>
      <c r="K35" s="127" t="s">
        <v>646</v>
      </c>
      <c r="L35" s="127" t="s">
        <v>493</v>
      </c>
      <c r="M35" s="128">
        <v>6.46</v>
      </c>
      <c r="N35" s="128">
        <v>0.91</v>
      </c>
      <c r="O35" s="129">
        <v>22.3352</v>
      </c>
      <c r="P35" s="129">
        <v>34.65</v>
      </c>
      <c r="Q35" s="130">
        <v>22.3</v>
      </c>
      <c r="R35" s="128">
        <v>10</v>
      </c>
      <c r="S35" s="128">
        <v>20</v>
      </c>
      <c r="T35" s="127" t="s">
        <v>648</v>
      </c>
      <c r="U35" s="127" t="s">
        <v>620</v>
      </c>
      <c r="V35" s="208" t="s">
        <v>647</v>
      </c>
      <c r="X35" s="126">
        <v>34</v>
      </c>
    </row>
    <row r="36" spans="1:24" s="14" customFormat="1" ht="360" x14ac:dyDescent="0.25">
      <c r="A36" s="255">
        <v>33</v>
      </c>
      <c r="B36" s="126" t="s">
        <v>489</v>
      </c>
      <c r="C36" s="127" t="s">
        <v>490</v>
      </c>
      <c r="D36" s="127" t="s">
        <v>491</v>
      </c>
      <c r="E36" s="127" t="s">
        <v>472</v>
      </c>
      <c r="F36" s="127" t="s">
        <v>30</v>
      </c>
      <c r="G36" s="127" t="s">
        <v>36</v>
      </c>
      <c r="H36" s="127" t="s">
        <v>32</v>
      </c>
      <c r="I36" s="127" t="s">
        <v>28</v>
      </c>
      <c r="J36" s="127" t="s">
        <v>74</v>
      </c>
      <c r="K36" s="127" t="s">
        <v>646</v>
      </c>
      <c r="L36" s="127" t="s">
        <v>493</v>
      </c>
      <c r="M36" s="128">
        <v>7.09</v>
      </c>
      <c r="N36" s="128">
        <v>1</v>
      </c>
      <c r="O36" s="129">
        <v>26.173500000000001</v>
      </c>
      <c r="P36" s="129">
        <v>29.344000000000001</v>
      </c>
      <c r="Q36" s="130">
        <v>26.2</v>
      </c>
      <c r="R36" s="128">
        <v>10</v>
      </c>
      <c r="S36" s="128">
        <v>20</v>
      </c>
      <c r="T36" s="127" t="s">
        <v>648</v>
      </c>
      <c r="U36" s="127" t="s">
        <v>620</v>
      </c>
      <c r="V36" s="208" t="s">
        <v>647</v>
      </c>
      <c r="X36" s="126">
        <v>35</v>
      </c>
    </row>
    <row r="37" spans="1:24" s="14" customFormat="1" ht="75" x14ac:dyDescent="0.25">
      <c r="A37" s="255">
        <v>34</v>
      </c>
      <c r="B37" s="126" t="s">
        <v>489</v>
      </c>
      <c r="C37" s="127" t="s">
        <v>490</v>
      </c>
      <c r="D37" s="127" t="s">
        <v>471</v>
      </c>
      <c r="E37" s="127" t="s">
        <v>496</v>
      </c>
      <c r="F37" s="127" t="s">
        <v>30</v>
      </c>
      <c r="G37" s="127" t="s">
        <v>31</v>
      </c>
      <c r="H37" s="127" t="s">
        <v>32</v>
      </c>
      <c r="I37" s="127" t="s">
        <v>53</v>
      </c>
      <c r="J37" s="127" t="s">
        <v>44</v>
      </c>
      <c r="K37" s="127" t="s">
        <v>646</v>
      </c>
      <c r="L37" s="127" t="s">
        <v>493</v>
      </c>
      <c r="M37" s="128">
        <v>6.46</v>
      </c>
      <c r="N37" s="128">
        <v>0.91</v>
      </c>
      <c r="O37" s="129">
        <v>12.045299999999999</v>
      </c>
      <c r="P37" s="129">
        <v>32.143999999999998</v>
      </c>
      <c r="Q37" s="130">
        <v>12</v>
      </c>
      <c r="R37" s="128">
        <v>10</v>
      </c>
      <c r="S37" s="128">
        <v>20</v>
      </c>
      <c r="T37" s="127" t="s">
        <v>620</v>
      </c>
      <c r="U37" s="127" t="s">
        <v>620</v>
      </c>
      <c r="V37" s="208" t="s">
        <v>647</v>
      </c>
      <c r="X37" s="126">
        <v>36</v>
      </c>
    </row>
    <row r="38" spans="1:24" s="14" customFormat="1" ht="75" x14ac:dyDescent="0.25">
      <c r="A38" s="255">
        <v>35</v>
      </c>
      <c r="B38" s="126" t="s">
        <v>489</v>
      </c>
      <c r="C38" s="127" t="s">
        <v>490</v>
      </c>
      <c r="D38" s="127" t="s">
        <v>471</v>
      </c>
      <c r="E38" s="127" t="s">
        <v>496</v>
      </c>
      <c r="F38" s="127" t="s">
        <v>30</v>
      </c>
      <c r="G38" s="127" t="s">
        <v>36</v>
      </c>
      <c r="H38" s="127" t="s">
        <v>32</v>
      </c>
      <c r="I38" s="127" t="s">
        <v>28</v>
      </c>
      <c r="J38" s="127" t="s">
        <v>74</v>
      </c>
      <c r="K38" s="127" t="s">
        <v>646</v>
      </c>
      <c r="L38" s="127" t="s">
        <v>493</v>
      </c>
      <c r="M38" s="128">
        <v>7.09</v>
      </c>
      <c r="N38" s="128">
        <v>1</v>
      </c>
      <c r="O38" s="129">
        <v>13.9567</v>
      </c>
      <c r="P38" s="129">
        <v>22.05</v>
      </c>
      <c r="Q38" s="130">
        <v>14</v>
      </c>
      <c r="R38" s="128">
        <v>10</v>
      </c>
      <c r="S38" s="128">
        <v>20</v>
      </c>
      <c r="T38" s="127" t="s">
        <v>620</v>
      </c>
      <c r="U38" s="127" t="s">
        <v>620</v>
      </c>
      <c r="V38" s="208" t="s">
        <v>647</v>
      </c>
      <c r="X38" s="126">
        <v>37</v>
      </c>
    </row>
    <row r="39" spans="1:24" s="14" customFormat="1" ht="75" x14ac:dyDescent="0.25">
      <c r="A39" s="255">
        <v>36</v>
      </c>
      <c r="B39" s="126" t="s">
        <v>489</v>
      </c>
      <c r="C39" s="127" t="s">
        <v>490</v>
      </c>
      <c r="D39" s="127" t="s">
        <v>491</v>
      </c>
      <c r="E39" s="127" t="s">
        <v>492</v>
      </c>
      <c r="F39" s="127" t="s">
        <v>30</v>
      </c>
      <c r="G39" s="127" t="s">
        <v>31</v>
      </c>
      <c r="H39" s="127" t="s">
        <v>32</v>
      </c>
      <c r="I39" s="127" t="s">
        <v>53</v>
      </c>
      <c r="J39" s="127" t="s">
        <v>44</v>
      </c>
      <c r="K39" s="127" t="s">
        <v>646</v>
      </c>
      <c r="L39" s="127" t="s">
        <v>493</v>
      </c>
      <c r="M39" s="128">
        <v>6.46</v>
      </c>
      <c r="N39" s="128">
        <v>0.91</v>
      </c>
      <c r="O39" s="129">
        <v>17.785299999999999</v>
      </c>
      <c r="P39" s="129">
        <v>23.1</v>
      </c>
      <c r="Q39" s="130">
        <v>17.8</v>
      </c>
      <c r="R39" s="128">
        <v>10</v>
      </c>
      <c r="S39" s="128">
        <v>20</v>
      </c>
      <c r="T39" s="127" t="s">
        <v>620</v>
      </c>
      <c r="U39" s="127" t="s">
        <v>620</v>
      </c>
      <c r="V39" s="208" t="s">
        <v>647</v>
      </c>
      <c r="X39" s="126">
        <v>38</v>
      </c>
    </row>
    <row r="40" spans="1:24" s="14" customFormat="1" ht="75" x14ac:dyDescent="0.25">
      <c r="A40" s="255">
        <v>37</v>
      </c>
      <c r="B40" s="126" t="s">
        <v>489</v>
      </c>
      <c r="C40" s="127" t="s">
        <v>490</v>
      </c>
      <c r="D40" s="127" t="s">
        <v>491</v>
      </c>
      <c r="E40" s="127" t="s">
        <v>492</v>
      </c>
      <c r="F40" s="127" t="s">
        <v>30</v>
      </c>
      <c r="G40" s="127" t="s">
        <v>36</v>
      </c>
      <c r="H40" s="127" t="s">
        <v>32</v>
      </c>
      <c r="I40" s="127" t="s">
        <v>28</v>
      </c>
      <c r="J40" s="127" t="s">
        <v>74</v>
      </c>
      <c r="K40" s="127" t="s">
        <v>646</v>
      </c>
      <c r="L40" s="127" t="s">
        <v>493</v>
      </c>
      <c r="M40" s="128">
        <v>7.09</v>
      </c>
      <c r="N40" s="128">
        <v>1</v>
      </c>
      <c r="O40" s="129">
        <v>20.3018</v>
      </c>
      <c r="P40" s="129">
        <v>21.77</v>
      </c>
      <c r="Q40" s="130">
        <v>20.3</v>
      </c>
      <c r="R40" s="128">
        <v>10</v>
      </c>
      <c r="S40" s="128">
        <v>20</v>
      </c>
      <c r="T40" s="127" t="s">
        <v>620</v>
      </c>
      <c r="U40" s="127" t="s">
        <v>620</v>
      </c>
      <c r="V40" s="208" t="s">
        <v>647</v>
      </c>
      <c r="X40" s="126">
        <v>39</v>
      </c>
    </row>
    <row r="41" spans="1:24" s="14" customFormat="1" ht="75" x14ac:dyDescent="0.25">
      <c r="A41" s="255">
        <v>38</v>
      </c>
      <c r="B41" s="126" t="s">
        <v>489</v>
      </c>
      <c r="C41" s="127" t="s">
        <v>490</v>
      </c>
      <c r="D41" s="127" t="s">
        <v>491</v>
      </c>
      <c r="E41" s="127" t="s">
        <v>472</v>
      </c>
      <c r="F41" s="127" t="s">
        <v>30</v>
      </c>
      <c r="G41" s="127" t="s">
        <v>46</v>
      </c>
      <c r="H41" s="127" t="s">
        <v>47</v>
      </c>
      <c r="I41" s="127" t="s">
        <v>89</v>
      </c>
      <c r="J41" s="127" t="s">
        <v>44</v>
      </c>
      <c r="K41" s="127" t="s">
        <v>649</v>
      </c>
      <c r="L41" s="127" t="s">
        <v>493</v>
      </c>
      <c r="M41" s="128">
        <v>4.96</v>
      </c>
      <c r="N41" s="128">
        <v>0.7</v>
      </c>
      <c r="O41" s="129">
        <v>20.203199999999999</v>
      </c>
      <c r="P41" s="129">
        <v>22.777999999999999</v>
      </c>
      <c r="Q41" s="130">
        <v>20.2</v>
      </c>
      <c r="R41" s="128">
        <v>10</v>
      </c>
      <c r="S41" s="128">
        <v>20</v>
      </c>
      <c r="T41" s="127" t="s">
        <v>620</v>
      </c>
      <c r="U41" s="127" t="s">
        <v>620</v>
      </c>
      <c r="V41" s="208" t="s">
        <v>628</v>
      </c>
      <c r="X41" s="126">
        <v>40</v>
      </c>
    </row>
    <row r="42" spans="1:24" s="14" customFormat="1" ht="75" x14ac:dyDescent="0.25">
      <c r="A42" s="255">
        <v>39</v>
      </c>
      <c r="B42" s="126" t="s">
        <v>489</v>
      </c>
      <c r="C42" s="127" t="s">
        <v>490</v>
      </c>
      <c r="D42" s="127" t="s">
        <v>471</v>
      </c>
      <c r="E42" s="127" t="s">
        <v>496</v>
      </c>
      <c r="F42" s="127" t="s">
        <v>30</v>
      </c>
      <c r="G42" s="127" t="s">
        <v>46</v>
      </c>
      <c r="H42" s="127" t="s">
        <v>47</v>
      </c>
      <c r="I42" s="127" t="s">
        <v>89</v>
      </c>
      <c r="J42" s="127" t="s">
        <v>44</v>
      </c>
      <c r="K42" s="127" t="s">
        <v>649</v>
      </c>
      <c r="L42" s="127" t="s">
        <v>493</v>
      </c>
      <c r="M42" s="128">
        <v>4.96</v>
      </c>
      <c r="N42" s="128">
        <v>0.7</v>
      </c>
      <c r="O42" s="129">
        <v>10.292299999999999</v>
      </c>
      <c r="P42" s="129">
        <v>20.3</v>
      </c>
      <c r="Q42" s="130">
        <v>10.3</v>
      </c>
      <c r="R42" s="128">
        <v>10</v>
      </c>
      <c r="S42" s="128">
        <v>20</v>
      </c>
      <c r="T42" s="127" t="s">
        <v>620</v>
      </c>
      <c r="U42" s="127" t="s">
        <v>620</v>
      </c>
      <c r="V42" s="208" t="s">
        <v>628</v>
      </c>
      <c r="X42" s="126">
        <v>41</v>
      </c>
    </row>
    <row r="43" spans="1:24" s="14" customFormat="1" ht="75" x14ac:dyDescent="0.25">
      <c r="A43" s="255">
        <v>40</v>
      </c>
      <c r="B43" s="126" t="s">
        <v>489</v>
      </c>
      <c r="C43" s="127" t="s">
        <v>490</v>
      </c>
      <c r="D43" s="127" t="s">
        <v>491</v>
      </c>
      <c r="E43" s="127" t="s">
        <v>492</v>
      </c>
      <c r="F43" s="127" t="s">
        <v>30</v>
      </c>
      <c r="G43" s="127" t="s">
        <v>46</v>
      </c>
      <c r="H43" s="127" t="s">
        <v>47</v>
      </c>
      <c r="I43" s="127" t="s">
        <v>89</v>
      </c>
      <c r="J43" s="127" t="s">
        <v>44</v>
      </c>
      <c r="K43" s="127" t="s">
        <v>649</v>
      </c>
      <c r="L43" s="127" t="s">
        <v>493</v>
      </c>
      <c r="M43" s="128">
        <v>4.96</v>
      </c>
      <c r="N43" s="128">
        <v>0.7</v>
      </c>
      <c r="O43" s="129">
        <v>15.9133</v>
      </c>
      <c r="P43" s="129">
        <v>18.452000000000002</v>
      </c>
      <c r="Q43" s="130">
        <v>15.9</v>
      </c>
      <c r="R43" s="128">
        <v>10</v>
      </c>
      <c r="S43" s="128">
        <v>20</v>
      </c>
      <c r="T43" s="127" t="s">
        <v>620</v>
      </c>
      <c r="U43" s="127" t="s">
        <v>620</v>
      </c>
      <c r="V43" s="208" t="s">
        <v>628</v>
      </c>
      <c r="X43" s="126">
        <v>42</v>
      </c>
    </row>
    <row r="44" spans="1:24" s="14" customFormat="1" ht="75" x14ac:dyDescent="0.25">
      <c r="A44" s="255">
        <v>41</v>
      </c>
      <c r="B44" s="126" t="s">
        <v>489</v>
      </c>
      <c r="C44" s="127" t="s">
        <v>490</v>
      </c>
      <c r="D44" s="127" t="s">
        <v>471</v>
      </c>
      <c r="E44" s="127" t="s">
        <v>495</v>
      </c>
      <c r="F44" s="127" t="s">
        <v>30</v>
      </c>
      <c r="G44" s="127" t="s">
        <v>46</v>
      </c>
      <c r="H44" s="127" t="s">
        <v>47</v>
      </c>
      <c r="I44" s="127" t="s">
        <v>89</v>
      </c>
      <c r="J44" s="127" t="s">
        <v>44</v>
      </c>
      <c r="K44" s="127" t="s">
        <v>649</v>
      </c>
      <c r="L44" s="127" t="s">
        <v>493</v>
      </c>
      <c r="M44" s="128">
        <v>4.96</v>
      </c>
      <c r="N44" s="128">
        <v>0.7</v>
      </c>
      <c r="O44" s="129">
        <v>9.0728000000000009</v>
      </c>
      <c r="P44" s="129">
        <v>16.282</v>
      </c>
      <c r="Q44" s="130">
        <v>9.1</v>
      </c>
      <c r="R44" s="128">
        <v>10</v>
      </c>
      <c r="S44" s="128">
        <v>20</v>
      </c>
      <c r="T44" s="127" t="s">
        <v>620</v>
      </c>
      <c r="U44" s="127" t="s">
        <v>620</v>
      </c>
      <c r="V44" s="208" t="s">
        <v>628</v>
      </c>
      <c r="X44" s="126">
        <v>43</v>
      </c>
    </row>
    <row r="45" spans="1:24" s="14" customFormat="1" ht="75" x14ac:dyDescent="0.25">
      <c r="A45" s="255">
        <v>42</v>
      </c>
      <c r="B45" s="126" t="s">
        <v>489</v>
      </c>
      <c r="C45" s="127" t="s">
        <v>490</v>
      </c>
      <c r="D45" s="127" t="s">
        <v>491</v>
      </c>
      <c r="E45" s="127" t="s">
        <v>472</v>
      </c>
      <c r="F45" s="127" t="s">
        <v>30</v>
      </c>
      <c r="G45" s="127" t="s">
        <v>46</v>
      </c>
      <c r="H45" s="127" t="s">
        <v>47</v>
      </c>
      <c r="I45" s="127" t="s">
        <v>89</v>
      </c>
      <c r="J45" s="127" t="s">
        <v>44</v>
      </c>
      <c r="K45" s="127" t="s">
        <v>650</v>
      </c>
      <c r="L45" s="127" t="s">
        <v>493</v>
      </c>
      <c r="M45" s="128">
        <v>4.96</v>
      </c>
      <c r="N45" s="128">
        <v>0.7</v>
      </c>
      <c r="O45" s="129">
        <v>17.9651</v>
      </c>
      <c r="P45" s="129">
        <v>22.777999999999999</v>
      </c>
      <c r="Q45" s="130">
        <v>18</v>
      </c>
      <c r="R45" s="128">
        <v>10</v>
      </c>
      <c r="S45" s="128">
        <v>20</v>
      </c>
      <c r="T45" s="127" t="s">
        <v>620</v>
      </c>
      <c r="U45" s="127" t="s">
        <v>620</v>
      </c>
      <c r="V45" s="208" t="s">
        <v>651</v>
      </c>
      <c r="X45" s="126">
        <v>44</v>
      </c>
    </row>
    <row r="46" spans="1:24" s="14" customFormat="1" ht="75" x14ac:dyDescent="0.25">
      <c r="A46" s="255">
        <v>43</v>
      </c>
      <c r="B46" s="126" t="s">
        <v>489</v>
      </c>
      <c r="C46" s="127" t="s">
        <v>490</v>
      </c>
      <c r="D46" s="127" t="s">
        <v>471</v>
      </c>
      <c r="E46" s="127" t="s">
        <v>496</v>
      </c>
      <c r="F46" s="127" t="s">
        <v>30</v>
      </c>
      <c r="G46" s="127" t="s">
        <v>46</v>
      </c>
      <c r="H46" s="127" t="s">
        <v>47</v>
      </c>
      <c r="I46" s="127" t="s">
        <v>89</v>
      </c>
      <c r="J46" s="127" t="s">
        <v>44</v>
      </c>
      <c r="K46" s="127" t="s">
        <v>650</v>
      </c>
      <c r="L46" s="127" t="s">
        <v>493</v>
      </c>
      <c r="M46" s="128">
        <v>4.96</v>
      </c>
      <c r="N46" s="128">
        <v>0.7</v>
      </c>
      <c r="O46" s="129">
        <v>9.3981999999999992</v>
      </c>
      <c r="P46" s="129">
        <v>20.3</v>
      </c>
      <c r="Q46" s="130">
        <v>9.4</v>
      </c>
      <c r="R46" s="128">
        <v>10</v>
      </c>
      <c r="S46" s="128">
        <v>20</v>
      </c>
      <c r="T46" s="127" t="s">
        <v>620</v>
      </c>
      <c r="U46" s="127" t="s">
        <v>620</v>
      </c>
      <c r="V46" s="208" t="s">
        <v>651</v>
      </c>
      <c r="X46" s="126">
        <v>45</v>
      </c>
    </row>
    <row r="47" spans="1:24" s="14" customFormat="1" ht="75" x14ac:dyDescent="0.25">
      <c r="A47" s="255">
        <v>44</v>
      </c>
      <c r="B47" s="126" t="s">
        <v>489</v>
      </c>
      <c r="C47" s="127" t="s">
        <v>490</v>
      </c>
      <c r="D47" s="127" t="s">
        <v>491</v>
      </c>
      <c r="E47" s="127" t="s">
        <v>492</v>
      </c>
      <c r="F47" s="127" t="s">
        <v>30</v>
      </c>
      <c r="G47" s="127" t="s">
        <v>46</v>
      </c>
      <c r="H47" s="127" t="s">
        <v>47</v>
      </c>
      <c r="I47" s="127" t="s">
        <v>89</v>
      </c>
      <c r="J47" s="127" t="s">
        <v>44</v>
      </c>
      <c r="K47" s="127" t="s">
        <v>650</v>
      </c>
      <c r="L47" s="127" t="s">
        <v>493</v>
      </c>
      <c r="M47" s="128">
        <v>4.96</v>
      </c>
      <c r="N47" s="128">
        <v>0.7</v>
      </c>
      <c r="O47" s="129">
        <v>14.5976</v>
      </c>
      <c r="P47" s="129">
        <v>18.452000000000002</v>
      </c>
      <c r="Q47" s="130">
        <v>14.6</v>
      </c>
      <c r="R47" s="128">
        <v>10</v>
      </c>
      <c r="S47" s="128">
        <v>20</v>
      </c>
      <c r="T47" s="127" t="s">
        <v>620</v>
      </c>
      <c r="U47" s="127" t="s">
        <v>620</v>
      </c>
      <c r="V47" s="208" t="s">
        <v>651</v>
      </c>
      <c r="X47" s="126">
        <v>46</v>
      </c>
    </row>
    <row r="48" spans="1:24" s="14" customFormat="1" ht="75" x14ac:dyDescent="0.25">
      <c r="A48" s="255">
        <v>45</v>
      </c>
      <c r="B48" s="126" t="s">
        <v>489</v>
      </c>
      <c r="C48" s="127" t="s">
        <v>490</v>
      </c>
      <c r="D48" s="127" t="s">
        <v>471</v>
      </c>
      <c r="E48" s="127" t="s">
        <v>495</v>
      </c>
      <c r="F48" s="127" t="s">
        <v>30</v>
      </c>
      <c r="G48" s="127" t="s">
        <v>46</v>
      </c>
      <c r="H48" s="127" t="s">
        <v>47</v>
      </c>
      <c r="I48" s="127" t="s">
        <v>89</v>
      </c>
      <c r="J48" s="127" t="s">
        <v>44</v>
      </c>
      <c r="K48" s="127" t="s">
        <v>650</v>
      </c>
      <c r="L48" s="127" t="s">
        <v>493</v>
      </c>
      <c r="M48" s="128">
        <v>4.96</v>
      </c>
      <c r="N48" s="128">
        <v>0.7</v>
      </c>
      <c r="O48" s="129">
        <v>8.4375999999999998</v>
      </c>
      <c r="P48" s="129">
        <v>16.282</v>
      </c>
      <c r="Q48" s="130">
        <v>8.4</v>
      </c>
      <c r="R48" s="128">
        <v>10</v>
      </c>
      <c r="S48" s="128">
        <v>20</v>
      </c>
      <c r="T48" s="127" t="s">
        <v>620</v>
      </c>
      <c r="U48" s="127" t="s">
        <v>620</v>
      </c>
      <c r="V48" s="208" t="s">
        <v>651</v>
      </c>
      <c r="X48" s="126">
        <v>47</v>
      </c>
    </row>
    <row r="49" spans="1:24" s="14" customFormat="1" ht="75" x14ac:dyDescent="0.25">
      <c r="A49" s="255">
        <v>46</v>
      </c>
      <c r="B49" s="126" t="s">
        <v>489</v>
      </c>
      <c r="C49" s="127" t="s">
        <v>490</v>
      </c>
      <c r="D49" s="127" t="s">
        <v>494</v>
      </c>
      <c r="E49" s="127" t="s">
        <v>492</v>
      </c>
      <c r="F49" s="127" t="s">
        <v>30</v>
      </c>
      <c r="G49" s="127" t="s">
        <v>46</v>
      </c>
      <c r="H49" s="127" t="s">
        <v>47</v>
      </c>
      <c r="I49" s="127" t="s">
        <v>89</v>
      </c>
      <c r="J49" s="127" t="s">
        <v>44</v>
      </c>
      <c r="K49" s="127" t="s">
        <v>652</v>
      </c>
      <c r="L49" s="127" t="s">
        <v>493</v>
      </c>
      <c r="M49" s="128">
        <v>4.96</v>
      </c>
      <c r="N49" s="128">
        <v>0.7</v>
      </c>
      <c r="O49" s="129">
        <v>8.8155999999999999</v>
      </c>
      <c r="P49" s="129">
        <v>16.001999999999999</v>
      </c>
      <c r="Q49" s="130">
        <v>8.8000000000000007</v>
      </c>
      <c r="R49" s="128">
        <v>10</v>
      </c>
      <c r="S49" s="128">
        <v>25</v>
      </c>
      <c r="T49" s="127" t="s">
        <v>620</v>
      </c>
      <c r="U49" s="127" t="s">
        <v>620</v>
      </c>
      <c r="V49" s="208" t="s">
        <v>628</v>
      </c>
      <c r="X49" s="126">
        <v>48</v>
      </c>
    </row>
    <row r="50" spans="1:24" s="14" customFormat="1" ht="75" x14ac:dyDescent="0.25">
      <c r="A50" s="255">
        <v>47</v>
      </c>
      <c r="B50" s="126" t="s">
        <v>489</v>
      </c>
      <c r="C50" s="127" t="s">
        <v>490</v>
      </c>
      <c r="D50" s="127" t="s">
        <v>494</v>
      </c>
      <c r="E50" s="127" t="s">
        <v>492</v>
      </c>
      <c r="F50" s="127" t="s">
        <v>30</v>
      </c>
      <c r="G50" s="127" t="s">
        <v>46</v>
      </c>
      <c r="H50" s="127" t="s">
        <v>47</v>
      </c>
      <c r="I50" s="127" t="s">
        <v>87</v>
      </c>
      <c r="J50" s="127" t="s">
        <v>44</v>
      </c>
      <c r="K50" s="127" t="s">
        <v>652</v>
      </c>
      <c r="L50" s="127" t="s">
        <v>493</v>
      </c>
      <c r="M50" s="128">
        <v>4.96</v>
      </c>
      <c r="N50" s="128">
        <v>0.7</v>
      </c>
      <c r="O50" s="129">
        <v>8.8155999999999999</v>
      </c>
      <c r="P50" s="129">
        <v>16.001999999999999</v>
      </c>
      <c r="Q50" s="130">
        <v>8.8000000000000007</v>
      </c>
      <c r="R50" s="128">
        <v>10</v>
      </c>
      <c r="S50" s="128">
        <v>25</v>
      </c>
      <c r="T50" s="127" t="s">
        <v>620</v>
      </c>
      <c r="U50" s="127" t="s">
        <v>620</v>
      </c>
      <c r="V50" s="208" t="s">
        <v>628</v>
      </c>
      <c r="X50" s="126">
        <v>49</v>
      </c>
    </row>
    <row r="51" spans="1:24" s="14" customFormat="1" ht="75" x14ac:dyDescent="0.25">
      <c r="A51" s="255">
        <v>48</v>
      </c>
      <c r="B51" s="126" t="s">
        <v>489</v>
      </c>
      <c r="C51" s="127" t="s">
        <v>490</v>
      </c>
      <c r="D51" s="127" t="s">
        <v>491</v>
      </c>
      <c r="E51" s="127" t="s">
        <v>472</v>
      </c>
      <c r="F51" s="127" t="s">
        <v>30</v>
      </c>
      <c r="G51" s="127" t="s">
        <v>46</v>
      </c>
      <c r="H51" s="127" t="s">
        <v>47</v>
      </c>
      <c r="I51" s="127" t="s">
        <v>89</v>
      </c>
      <c r="J51" s="127" t="s">
        <v>44</v>
      </c>
      <c r="K51" s="127" t="s">
        <v>652</v>
      </c>
      <c r="L51" s="127" t="s">
        <v>493</v>
      </c>
      <c r="M51" s="128">
        <v>4.96</v>
      </c>
      <c r="N51" s="128">
        <v>0.7</v>
      </c>
      <c r="O51" s="129">
        <v>16.911100000000001</v>
      </c>
      <c r="P51" s="129">
        <v>22.777999999999999</v>
      </c>
      <c r="Q51" s="130">
        <v>16.899999999999999</v>
      </c>
      <c r="R51" s="128">
        <v>10</v>
      </c>
      <c r="S51" s="128">
        <v>25</v>
      </c>
      <c r="T51" s="127" t="s">
        <v>620</v>
      </c>
      <c r="U51" s="127" t="s">
        <v>620</v>
      </c>
      <c r="V51" s="208" t="s">
        <v>628</v>
      </c>
      <c r="X51" s="126">
        <v>50</v>
      </c>
    </row>
    <row r="52" spans="1:24" s="14" customFormat="1" ht="75" x14ac:dyDescent="0.25">
      <c r="A52" s="255">
        <v>49</v>
      </c>
      <c r="B52" s="126" t="s">
        <v>489</v>
      </c>
      <c r="C52" s="127" t="s">
        <v>490</v>
      </c>
      <c r="D52" s="127" t="s">
        <v>491</v>
      </c>
      <c r="E52" s="127" t="s">
        <v>472</v>
      </c>
      <c r="F52" s="127" t="s">
        <v>30</v>
      </c>
      <c r="G52" s="127" t="s">
        <v>46</v>
      </c>
      <c r="H52" s="127" t="s">
        <v>47</v>
      </c>
      <c r="I52" s="127" t="s">
        <v>87</v>
      </c>
      <c r="J52" s="127" t="s">
        <v>44</v>
      </c>
      <c r="K52" s="127" t="s">
        <v>652</v>
      </c>
      <c r="L52" s="127" t="s">
        <v>493</v>
      </c>
      <c r="M52" s="128">
        <v>4.96</v>
      </c>
      <c r="N52" s="128">
        <v>0.7</v>
      </c>
      <c r="O52" s="129">
        <v>16.911100000000001</v>
      </c>
      <c r="P52" s="129">
        <v>22.777999999999999</v>
      </c>
      <c r="Q52" s="130">
        <v>16.899999999999999</v>
      </c>
      <c r="R52" s="128">
        <v>10</v>
      </c>
      <c r="S52" s="128">
        <v>25</v>
      </c>
      <c r="T52" s="127" t="s">
        <v>620</v>
      </c>
      <c r="U52" s="127" t="s">
        <v>620</v>
      </c>
      <c r="V52" s="208" t="s">
        <v>628</v>
      </c>
      <c r="X52" s="126">
        <v>51</v>
      </c>
    </row>
    <row r="53" spans="1:24" s="14" customFormat="1" ht="75" x14ac:dyDescent="0.25">
      <c r="A53" s="255">
        <v>50</v>
      </c>
      <c r="B53" s="126" t="s">
        <v>489</v>
      </c>
      <c r="C53" s="127" t="s">
        <v>490</v>
      </c>
      <c r="D53" s="127" t="s">
        <v>471</v>
      </c>
      <c r="E53" s="127" t="s">
        <v>496</v>
      </c>
      <c r="F53" s="127" t="s">
        <v>30</v>
      </c>
      <c r="G53" s="127" t="s">
        <v>46</v>
      </c>
      <c r="H53" s="127" t="s">
        <v>47</v>
      </c>
      <c r="I53" s="127" t="s">
        <v>89</v>
      </c>
      <c r="J53" s="127" t="s">
        <v>44</v>
      </c>
      <c r="K53" s="127" t="s">
        <v>652</v>
      </c>
      <c r="L53" s="127" t="s">
        <v>493</v>
      </c>
      <c r="M53" s="128">
        <v>4.96</v>
      </c>
      <c r="N53" s="128">
        <v>0.7</v>
      </c>
      <c r="O53" s="129">
        <v>8.9771999999999998</v>
      </c>
      <c r="P53" s="129">
        <v>20.3</v>
      </c>
      <c r="Q53" s="130">
        <v>9</v>
      </c>
      <c r="R53" s="128">
        <v>10</v>
      </c>
      <c r="S53" s="128">
        <v>25</v>
      </c>
      <c r="T53" s="127" t="s">
        <v>620</v>
      </c>
      <c r="U53" s="127" t="s">
        <v>620</v>
      </c>
      <c r="V53" s="208" t="s">
        <v>628</v>
      </c>
      <c r="X53" s="126">
        <v>52</v>
      </c>
    </row>
    <row r="54" spans="1:24" s="14" customFormat="1" ht="75" x14ac:dyDescent="0.25">
      <c r="A54" s="255">
        <v>51</v>
      </c>
      <c r="B54" s="126" t="s">
        <v>489</v>
      </c>
      <c r="C54" s="127" t="s">
        <v>490</v>
      </c>
      <c r="D54" s="127" t="s">
        <v>471</v>
      </c>
      <c r="E54" s="127" t="s">
        <v>496</v>
      </c>
      <c r="F54" s="127" t="s">
        <v>30</v>
      </c>
      <c r="G54" s="127" t="s">
        <v>46</v>
      </c>
      <c r="H54" s="127" t="s">
        <v>47</v>
      </c>
      <c r="I54" s="127" t="s">
        <v>87</v>
      </c>
      <c r="J54" s="127" t="s">
        <v>44</v>
      </c>
      <c r="K54" s="127" t="s">
        <v>652</v>
      </c>
      <c r="L54" s="127" t="s">
        <v>493</v>
      </c>
      <c r="M54" s="128">
        <v>4.96</v>
      </c>
      <c r="N54" s="128">
        <v>0.7</v>
      </c>
      <c r="O54" s="129">
        <v>8.9771999999999998</v>
      </c>
      <c r="P54" s="129">
        <v>20.3</v>
      </c>
      <c r="Q54" s="130">
        <v>9</v>
      </c>
      <c r="R54" s="128">
        <v>10</v>
      </c>
      <c r="S54" s="128">
        <v>25</v>
      </c>
      <c r="T54" s="127" t="s">
        <v>620</v>
      </c>
      <c r="U54" s="127" t="s">
        <v>620</v>
      </c>
      <c r="V54" s="208" t="s">
        <v>628</v>
      </c>
      <c r="X54" s="126">
        <v>53</v>
      </c>
    </row>
    <row r="55" spans="1:24" s="14" customFormat="1" ht="75" x14ac:dyDescent="0.25">
      <c r="A55" s="255">
        <v>52</v>
      </c>
      <c r="B55" s="126" t="s">
        <v>489</v>
      </c>
      <c r="C55" s="127" t="s">
        <v>490</v>
      </c>
      <c r="D55" s="127" t="s">
        <v>491</v>
      </c>
      <c r="E55" s="127" t="s">
        <v>492</v>
      </c>
      <c r="F55" s="127" t="s">
        <v>30</v>
      </c>
      <c r="G55" s="127" t="s">
        <v>46</v>
      </c>
      <c r="H55" s="127" t="s">
        <v>47</v>
      </c>
      <c r="I55" s="127" t="s">
        <v>89</v>
      </c>
      <c r="J55" s="127" t="s">
        <v>44</v>
      </c>
      <c r="K55" s="127" t="s">
        <v>652</v>
      </c>
      <c r="L55" s="127" t="s">
        <v>493</v>
      </c>
      <c r="M55" s="128">
        <v>4.96</v>
      </c>
      <c r="N55" s="128">
        <v>0.7</v>
      </c>
      <c r="O55" s="129">
        <v>13.977600000000001</v>
      </c>
      <c r="P55" s="129">
        <v>18.452000000000002</v>
      </c>
      <c r="Q55" s="130">
        <v>14</v>
      </c>
      <c r="R55" s="128">
        <v>10</v>
      </c>
      <c r="S55" s="128">
        <v>25</v>
      </c>
      <c r="T55" s="127" t="s">
        <v>620</v>
      </c>
      <c r="U55" s="127" t="s">
        <v>620</v>
      </c>
      <c r="V55" s="208" t="s">
        <v>628</v>
      </c>
      <c r="X55" s="126">
        <v>54</v>
      </c>
    </row>
    <row r="56" spans="1:24" s="14" customFormat="1" ht="75" x14ac:dyDescent="0.25">
      <c r="A56" s="255">
        <v>53</v>
      </c>
      <c r="B56" s="126" t="s">
        <v>489</v>
      </c>
      <c r="C56" s="127" t="s">
        <v>490</v>
      </c>
      <c r="D56" s="127" t="s">
        <v>491</v>
      </c>
      <c r="E56" s="127" t="s">
        <v>492</v>
      </c>
      <c r="F56" s="127" t="s">
        <v>30</v>
      </c>
      <c r="G56" s="127" t="s">
        <v>46</v>
      </c>
      <c r="H56" s="127" t="s">
        <v>47</v>
      </c>
      <c r="I56" s="127" t="s">
        <v>87</v>
      </c>
      <c r="J56" s="127" t="s">
        <v>44</v>
      </c>
      <c r="K56" s="127" t="s">
        <v>652</v>
      </c>
      <c r="L56" s="127" t="s">
        <v>493</v>
      </c>
      <c r="M56" s="128">
        <v>4.96</v>
      </c>
      <c r="N56" s="128">
        <v>0.7</v>
      </c>
      <c r="O56" s="129">
        <v>13.977600000000001</v>
      </c>
      <c r="P56" s="129">
        <v>18.452000000000002</v>
      </c>
      <c r="Q56" s="130">
        <v>14</v>
      </c>
      <c r="R56" s="128">
        <v>10</v>
      </c>
      <c r="S56" s="128">
        <v>25</v>
      </c>
      <c r="T56" s="127" t="s">
        <v>620</v>
      </c>
      <c r="U56" s="127" t="s">
        <v>620</v>
      </c>
      <c r="V56" s="208" t="s">
        <v>628</v>
      </c>
      <c r="X56" s="126">
        <v>55</v>
      </c>
    </row>
    <row r="57" spans="1:24" s="14" customFormat="1" ht="120" x14ac:dyDescent="0.25">
      <c r="A57" s="255">
        <v>54</v>
      </c>
      <c r="B57" s="126" t="s">
        <v>489</v>
      </c>
      <c r="C57" s="127" t="s">
        <v>490</v>
      </c>
      <c r="D57" s="127" t="s">
        <v>471</v>
      </c>
      <c r="E57" s="127" t="s">
        <v>495</v>
      </c>
      <c r="F57" s="127" t="s">
        <v>30</v>
      </c>
      <c r="G57" s="127" t="s">
        <v>46</v>
      </c>
      <c r="H57" s="127" t="s">
        <v>47</v>
      </c>
      <c r="I57" s="127" t="s">
        <v>89</v>
      </c>
      <c r="J57" s="127" t="s">
        <v>44</v>
      </c>
      <c r="K57" s="127" t="s">
        <v>652</v>
      </c>
      <c r="L57" s="127" t="s">
        <v>493</v>
      </c>
      <c r="M57" s="128">
        <v>4.96</v>
      </c>
      <c r="N57" s="128">
        <v>0.7</v>
      </c>
      <c r="O57" s="129">
        <v>8.1386000000000003</v>
      </c>
      <c r="P57" s="129">
        <v>16.282</v>
      </c>
      <c r="Q57" s="130">
        <v>8.1</v>
      </c>
      <c r="R57" s="128">
        <v>10</v>
      </c>
      <c r="S57" s="128">
        <v>25</v>
      </c>
      <c r="T57" s="127" t="s">
        <v>653</v>
      </c>
      <c r="U57" s="127" t="s">
        <v>654</v>
      </c>
      <c r="V57" s="208" t="s">
        <v>628</v>
      </c>
      <c r="X57" s="126">
        <v>56</v>
      </c>
    </row>
    <row r="58" spans="1:24" s="14" customFormat="1" ht="120" x14ac:dyDescent="0.25">
      <c r="A58" s="255">
        <v>55</v>
      </c>
      <c r="B58" s="126" t="s">
        <v>489</v>
      </c>
      <c r="C58" s="127" t="s">
        <v>490</v>
      </c>
      <c r="D58" s="127" t="s">
        <v>471</v>
      </c>
      <c r="E58" s="127" t="s">
        <v>495</v>
      </c>
      <c r="F58" s="127" t="s">
        <v>30</v>
      </c>
      <c r="G58" s="127" t="s">
        <v>46</v>
      </c>
      <c r="H58" s="127" t="s">
        <v>47</v>
      </c>
      <c r="I58" s="127" t="s">
        <v>87</v>
      </c>
      <c r="J58" s="127" t="s">
        <v>44</v>
      </c>
      <c r="K58" s="127" t="s">
        <v>652</v>
      </c>
      <c r="L58" s="127" t="s">
        <v>493</v>
      </c>
      <c r="M58" s="128">
        <v>4.96</v>
      </c>
      <c r="N58" s="128">
        <v>0.7</v>
      </c>
      <c r="O58" s="129">
        <v>8.1386000000000003</v>
      </c>
      <c r="P58" s="129">
        <v>16.282</v>
      </c>
      <c r="Q58" s="130">
        <v>8.1</v>
      </c>
      <c r="R58" s="128">
        <v>10</v>
      </c>
      <c r="S58" s="128">
        <v>25</v>
      </c>
      <c r="T58" s="127" t="s">
        <v>653</v>
      </c>
      <c r="U58" s="127" t="s">
        <v>654</v>
      </c>
      <c r="V58" s="208" t="s">
        <v>628</v>
      </c>
      <c r="X58" s="126">
        <v>57</v>
      </c>
    </row>
    <row r="59" spans="1:24" s="14" customFormat="1" ht="75" x14ac:dyDescent="0.25">
      <c r="A59" s="255">
        <v>56</v>
      </c>
      <c r="B59" s="126" t="s">
        <v>489</v>
      </c>
      <c r="C59" s="127" t="s">
        <v>490</v>
      </c>
      <c r="D59" s="127" t="s">
        <v>471</v>
      </c>
      <c r="E59" s="127" t="s">
        <v>492</v>
      </c>
      <c r="F59" s="127" t="s">
        <v>30</v>
      </c>
      <c r="G59" s="127" t="s">
        <v>46</v>
      </c>
      <c r="H59" s="127" t="s">
        <v>47</v>
      </c>
      <c r="I59" s="127" t="s">
        <v>62</v>
      </c>
      <c r="J59" s="127" t="s">
        <v>65</v>
      </c>
      <c r="K59" s="127" t="s">
        <v>655</v>
      </c>
      <c r="L59" s="127" t="s">
        <v>493</v>
      </c>
      <c r="M59" s="128">
        <v>6.18</v>
      </c>
      <c r="N59" s="128">
        <v>0.87</v>
      </c>
      <c r="O59" s="129">
        <v>12.017799999999999</v>
      </c>
      <c r="P59" s="129">
        <v>27.481999999999999</v>
      </c>
      <c r="Q59" s="130">
        <v>12</v>
      </c>
      <c r="R59" s="128">
        <v>10</v>
      </c>
      <c r="S59" s="128">
        <v>20</v>
      </c>
      <c r="T59" s="127" t="s">
        <v>620</v>
      </c>
      <c r="U59" s="127" t="s">
        <v>620</v>
      </c>
      <c r="V59" s="208" t="s">
        <v>656</v>
      </c>
      <c r="X59" s="126">
        <v>58</v>
      </c>
    </row>
    <row r="60" spans="1:24" s="14" customFormat="1" ht="75" x14ac:dyDescent="0.25">
      <c r="A60" s="255">
        <v>57</v>
      </c>
      <c r="B60" s="126" t="s">
        <v>489</v>
      </c>
      <c r="C60" s="127" t="s">
        <v>490</v>
      </c>
      <c r="D60" s="127" t="s">
        <v>491</v>
      </c>
      <c r="E60" s="127" t="s">
        <v>472</v>
      </c>
      <c r="F60" s="127" t="s">
        <v>30</v>
      </c>
      <c r="G60" s="127" t="s">
        <v>31</v>
      </c>
      <c r="H60" s="127" t="s">
        <v>32</v>
      </c>
      <c r="I60" s="127" t="s">
        <v>53</v>
      </c>
      <c r="J60" s="127" t="s">
        <v>65</v>
      </c>
      <c r="K60" s="127" t="s">
        <v>655</v>
      </c>
      <c r="L60" s="127" t="s">
        <v>493</v>
      </c>
      <c r="M60" s="128">
        <v>7.03</v>
      </c>
      <c r="N60" s="128">
        <v>0.99</v>
      </c>
      <c r="O60" s="129">
        <v>20.515899999999998</v>
      </c>
      <c r="P60" s="129">
        <v>25.521999999999998</v>
      </c>
      <c r="Q60" s="130">
        <v>20.5</v>
      </c>
      <c r="R60" s="128">
        <v>10</v>
      </c>
      <c r="S60" s="128">
        <v>20</v>
      </c>
      <c r="T60" s="127" t="s">
        <v>620</v>
      </c>
      <c r="U60" s="127" t="s">
        <v>620</v>
      </c>
      <c r="V60" s="208" t="s">
        <v>656</v>
      </c>
      <c r="X60" s="126">
        <v>59</v>
      </c>
    </row>
    <row r="61" spans="1:24" s="14" customFormat="1" ht="75" x14ac:dyDescent="0.25">
      <c r="A61" s="255">
        <v>58</v>
      </c>
      <c r="B61" s="126" t="s">
        <v>489</v>
      </c>
      <c r="C61" s="127" t="s">
        <v>490</v>
      </c>
      <c r="D61" s="127" t="s">
        <v>471</v>
      </c>
      <c r="E61" s="127" t="s">
        <v>496</v>
      </c>
      <c r="F61" s="127" t="s">
        <v>30</v>
      </c>
      <c r="G61" s="127" t="s">
        <v>31</v>
      </c>
      <c r="H61" s="127" t="s">
        <v>32</v>
      </c>
      <c r="I61" s="127" t="s">
        <v>60</v>
      </c>
      <c r="J61" s="127" t="s">
        <v>61</v>
      </c>
      <c r="K61" s="127" t="s">
        <v>655</v>
      </c>
      <c r="L61" s="127" t="s">
        <v>493</v>
      </c>
      <c r="M61" s="128">
        <v>8.02</v>
      </c>
      <c r="N61" s="128">
        <v>1.1299999999999999</v>
      </c>
      <c r="O61" s="129">
        <v>11.164099999999999</v>
      </c>
      <c r="P61" s="129">
        <v>21.49</v>
      </c>
      <c r="Q61" s="130">
        <v>11.2</v>
      </c>
      <c r="R61" s="128">
        <v>10</v>
      </c>
      <c r="S61" s="128">
        <v>20</v>
      </c>
      <c r="T61" s="127" t="s">
        <v>620</v>
      </c>
      <c r="U61" s="127" t="s">
        <v>620</v>
      </c>
      <c r="V61" s="208" t="s">
        <v>656</v>
      </c>
      <c r="X61" s="126">
        <v>60</v>
      </c>
    </row>
    <row r="62" spans="1:24" s="14" customFormat="1" ht="75" x14ac:dyDescent="0.25">
      <c r="A62" s="255">
        <v>59</v>
      </c>
      <c r="B62" s="126" t="s">
        <v>489</v>
      </c>
      <c r="C62" s="127" t="s">
        <v>490</v>
      </c>
      <c r="D62" s="127" t="s">
        <v>491</v>
      </c>
      <c r="E62" s="127" t="s">
        <v>492</v>
      </c>
      <c r="F62" s="127" t="s">
        <v>30</v>
      </c>
      <c r="G62" s="127" t="s">
        <v>31</v>
      </c>
      <c r="H62" s="127" t="s">
        <v>32</v>
      </c>
      <c r="I62" s="127" t="s">
        <v>62</v>
      </c>
      <c r="J62" s="127" t="s">
        <v>657</v>
      </c>
      <c r="K62" s="127" t="s">
        <v>655</v>
      </c>
      <c r="L62" s="127" t="s">
        <v>493</v>
      </c>
      <c r="M62" s="128">
        <v>7.46</v>
      </c>
      <c r="N62" s="128">
        <v>1.05</v>
      </c>
      <c r="O62" s="129">
        <v>15.2842</v>
      </c>
      <c r="P62" s="129">
        <v>27.257999999999999</v>
      </c>
      <c r="Q62" s="130">
        <v>15.3</v>
      </c>
      <c r="R62" s="128">
        <v>10</v>
      </c>
      <c r="S62" s="128">
        <v>20</v>
      </c>
      <c r="T62" s="127" t="s">
        <v>620</v>
      </c>
      <c r="U62" s="127" t="s">
        <v>620</v>
      </c>
      <c r="V62" s="208" t="s">
        <v>656</v>
      </c>
      <c r="X62" s="126">
        <v>61</v>
      </c>
    </row>
    <row r="63" spans="1:24" s="14" customFormat="1" ht="75" x14ac:dyDescent="0.25">
      <c r="A63" s="255">
        <v>60</v>
      </c>
      <c r="B63" s="126" t="s">
        <v>497</v>
      </c>
      <c r="C63" s="127" t="s">
        <v>498</v>
      </c>
      <c r="D63" s="127" t="s">
        <v>471</v>
      </c>
      <c r="E63" s="127" t="s">
        <v>472</v>
      </c>
      <c r="F63" s="127" t="s">
        <v>30</v>
      </c>
      <c r="G63" s="127" t="s">
        <v>31</v>
      </c>
      <c r="H63" s="127" t="s">
        <v>32</v>
      </c>
      <c r="I63" s="127" t="s">
        <v>53</v>
      </c>
      <c r="J63" s="127" t="s">
        <v>65</v>
      </c>
      <c r="K63" s="127" t="s">
        <v>649</v>
      </c>
      <c r="L63" s="127" t="s">
        <v>493</v>
      </c>
      <c r="M63" s="128">
        <v>7.03</v>
      </c>
      <c r="N63" s="128">
        <v>0.99</v>
      </c>
      <c r="O63" s="129">
        <v>11.926</v>
      </c>
      <c r="P63" s="129">
        <v>49.14</v>
      </c>
      <c r="Q63" s="130">
        <v>11.9</v>
      </c>
      <c r="R63" s="128">
        <v>10</v>
      </c>
      <c r="S63" s="128">
        <v>20</v>
      </c>
      <c r="T63" s="127" t="s">
        <v>620</v>
      </c>
      <c r="U63" s="127" t="s">
        <v>620</v>
      </c>
      <c r="V63" s="208" t="s">
        <v>628</v>
      </c>
      <c r="X63" s="126">
        <v>62</v>
      </c>
    </row>
    <row r="64" spans="1:24" s="14" customFormat="1" ht="75" x14ac:dyDescent="0.25">
      <c r="A64" s="255">
        <v>61</v>
      </c>
      <c r="B64" s="126" t="s">
        <v>497</v>
      </c>
      <c r="C64" s="127" t="s">
        <v>498</v>
      </c>
      <c r="D64" s="127" t="s">
        <v>471</v>
      </c>
      <c r="E64" s="127" t="s">
        <v>492</v>
      </c>
      <c r="F64" s="127" t="s">
        <v>30</v>
      </c>
      <c r="G64" s="127" t="s">
        <v>31</v>
      </c>
      <c r="H64" s="127" t="s">
        <v>32</v>
      </c>
      <c r="I64" s="127" t="s">
        <v>53</v>
      </c>
      <c r="J64" s="127" t="s">
        <v>65</v>
      </c>
      <c r="K64" s="127" t="s">
        <v>649</v>
      </c>
      <c r="L64" s="127" t="s">
        <v>493</v>
      </c>
      <c r="M64" s="128">
        <v>7.03</v>
      </c>
      <c r="N64" s="128">
        <v>0.99</v>
      </c>
      <c r="O64" s="129">
        <v>12.9032</v>
      </c>
      <c r="P64" s="129">
        <v>31.36</v>
      </c>
      <c r="Q64" s="130">
        <v>12.9</v>
      </c>
      <c r="R64" s="128">
        <v>10</v>
      </c>
      <c r="S64" s="128">
        <v>20</v>
      </c>
      <c r="T64" s="127" t="s">
        <v>620</v>
      </c>
      <c r="U64" s="127" t="s">
        <v>620</v>
      </c>
      <c r="V64" s="208" t="s">
        <v>628</v>
      </c>
      <c r="X64" s="126">
        <v>63</v>
      </c>
    </row>
    <row r="65" spans="1:24" s="14" customFormat="1" ht="75" x14ac:dyDescent="0.25">
      <c r="A65" s="255">
        <v>62</v>
      </c>
      <c r="B65" s="126" t="s">
        <v>499</v>
      </c>
      <c r="C65" s="127" t="s">
        <v>500</v>
      </c>
      <c r="D65" s="127" t="s">
        <v>494</v>
      </c>
      <c r="E65" s="127" t="s">
        <v>492</v>
      </c>
      <c r="F65" s="127" t="s">
        <v>30</v>
      </c>
      <c r="G65" s="127" t="s">
        <v>46</v>
      </c>
      <c r="H65" s="127" t="s">
        <v>47</v>
      </c>
      <c r="I65" s="127" t="s">
        <v>113</v>
      </c>
      <c r="J65" s="127" t="s">
        <v>44</v>
      </c>
      <c r="K65" s="127" t="s">
        <v>658</v>
      </c>
      <c r="L65" s="127" t="s">
        <v>473</v>
      </c>
      <c r="M65" s="128">
        <v>0</v>
      </c>
      <c r="N65" s="128">
        <v>0</v>
      </c>
      <c r="O65" s="129">
        <v>10.5587</v>
      </c>
      <c r="P65" s="129">
        <v>8.33</v>
      </c>
      <c r="Q65" s="130">
        <v>8.3000000000000007</v>
      </c>
      <c r="R65" s="128">
        <v>8</v>
      </c>
      <c r="S65" s="128">
        <v>15</v>
      </c>
      <c r="T65" s="127" t="s">
        <v>620</v>
      </c>
      <c r="U65" s="127" t="s">
        <v>620</v>
      </c>
      <c r="V65" s="208" t="s">
        <v>637</v>
      </c>
      <c r="X65" s="126">
        <v>64</v>
      </c>
    </row>
    <row r="66" spans="1:24" s="14" customFormat="1" ht="75" x14ac:dyDescent="0.25">
      <c r="A66" s="255">
        <v>63</v>
      </c>
      <c r="B66" s="126" t="s">
        <v>499</v>
      </c>
      <c r="C66" s="127" t="s">
        <v>500</v>
      </c>
      <c r="D66" s="127" t="s">
        <v>494</v>
      </c>
      <c r="E66" s="127" t="s">
        <v>492</v>
      </c>
      <c r="F66" s="127" t="s">
        <v>30</v>
      </c>
      <c r="G66" s="127" t="s">
        <v>46</v>
      </c>
      <c r="H66" s="127" t="s">
        <v>47</v>
      </c>
      <c r="I66" s="127" t="s">
        <v>89</v>
      </c>
      <c r="J66" s="127" t="s">
        <v>44</v>
      </c>
      <c r="K66" s="127" t="s">
        <v>658</v>
      </c>
      <c r="L66" s="127" t="s">
        <v>473</v>
      </c>
      <c r="M66" s="128">
        <v>0</v>
      </c>
      <c r="N66" s="128">
        <v>0</v>
      </c>
      <c r="O66" s="129">
        <v>10.5587</v>
      </c>
      <c r="P66" s="129">
        <v>8.3439999999999994</v>
      </c>
      <c r="Q66" s="130">
        <v>8.3000000000000007</v>
      </c>
      <c r="R66" s="128">
        <v>8</v>
      </c>
      <c r="S66" s="128">
        <v>15</v>
      </c>
      <c r="T66" s="127" t="s">
        <v>620</v>
      </c>
      <c r="U66" s="127" t="s">
        <v>620</v>
      </c>
      <c r="V66" s="208" t="s">
        <v>637</v>
      </c>
      <c r="X66" s="126">
        <v>65</v>
      </c>
    </row>
    <row r="67" spans="1:24" s="14" customFormat="1" ht="75" x14ac:dyDescent="0.25">
      <c r="A67" s="255">
        <v>64</v>
      </c>
      <c r="B67" s="126" t="s">
        <v>499</v>
      </c>
      <c r="C67" s="127" t="s">
        <v>500</v>
      </c>
      <c r="D67" s="127" t="s">
        <v>494</v>
      </c>
      <c r="E67" s="127" t="s">
        <v>492</v>
      </c>
      <c r="F67" s="127" t="s">
        <v>30</v>
      </c>
      <c r="G67" s="127" t="s">
        <v>31</v>
      </c>
      <c r="H67" s="127" t="s">
        <v>32</v>
      </c>
      <c r="I67" s="127" t="s">
        <v>53</v>
      </c>
      <c r="J67" s="127" t="s">
        <v>44</v>
      </c>
      <c r="K67" s="127" t="s">
        <v>658</v>
      </c>
      <c r="L67" s="127" t="s">
        <v>493</v>
      </c>
      <c r="M67" s="128">
        <v>10.84</v>
      </c>
      <c r="N67" s="128">
        <v>0.88</v>
      </c>
      <c r="O67" s="129">
        <v>18.3567</v>
      </c>
      <c r="P67" s="129">
        <v>20.02</v>
      </c>
      <c r="Q67" s="130">
        <v>18.399999999999999</v>
      </c>
      <c r="R67" s="128">
        <v>8</v>
      </c>
      <c r="S67" s="128">
        <v>15</v>
      </c>
      <c r="T67" s="127" t="s">
        <v>620</v>
      </c>
      <c r="U67" s="127" t="s">
        <v>620</v>
      </c>
      <c r="V67" s="208" t="s">
        <v>637</v>
      </c>
      <c r="X67" s="126">
        <v>66</v>
      </c>
    </row>
    <row r="68" spans="1:24" s="14" customFormat="1" ht="75" x14ac:dyDescent="0.25">
      <c r="A68" s="255">
        <v>65</v>
      </c>
      <c r="B68" s="126" t="s">
        <v>499</v>
      </c>
      <c r="C68" s="127" t="s">
        <v>500</v>
      </c>
      <c r="D68" s="127" t="s">
        <v>471</v>
      </c>
      <c r="E68" s="127" t="s">
        <v>492</v>
      </c>
      <c r="F68" s="127" t="s">
        <v>30</v>
      </c>
      <c r="G68" s="127" t="s">
        <v>46</v>
      </c>
      <c r="H68" s="127" t="s">
        <v>47</v>
      </c>
      <c r="I68" s="127" t="s">
        <v>113</v>
      </c>
      <c r="J68" s="127" t="s">
        <v>44</v>
      </c>
      <c r="K68" s="127" t="s">
        <v>658</v>
      </c>
      <c r="L68" s="127" t="s">
        <v>473</v>
      </c>
      <c r="M68" s="128">
        <v>0</v>
      </c>
      <c r="N68" s="128">
        <v>0</v>
      </c>
      <c r="O68" s="129">
        <v>12.8293</v>
      </c>
      <c r="P68" s="129">
        <v>23.393999999999998</v>
      </c>
      <c r="Q68" s="130">
        <v>12.8</v>
      </c>
      <c r="R68" s="128">
        <v>8</v>
      </c>
      <c r="S68" s="128">
        <v>15</v>
      </c>
      <c r="T68" s="127" t="s">
        <v>620</v>
      </c>
      <c r="U68" s="127" t="s">
        <v>620</v>
      </c>
      <c r="V68" s="208" t="s">
        <v>637</v>
      </c>
      <c r="X68" s="126">
        <v>67</v>
      </c>
    </row>
    <row r="69" spans="1:24" s="14" customFormat="1" ht="75" x14ac:dyDescent="0.25">
      <c r="A69" s="255">
        <v>66</v>
      </c>
      <c r="B69" s="126" t="s">
        <v>499</v>
      </c>
      <c r="C69" s="127" t="s">
        <v>500</v>
      </c>
      <c r="D69" s="127" t="s">
        <v>471</v>
      </c>
      <c r="E69" s="127" t="s">
        <v>492</v>
      </c>
      <c r="F69" s="127" t="s">
        <v>30</v>
      </c>
      <c r="G69" s="127" t="s">
        <v>46</v>
      </c>
      <c r="H69" s="127" t="s">
        <v>47</v>
      </c>
      <c r="I69" s="127" t="s">
        <v>89</v>
      </c>
      <c r="J69" s="127" t="s">
        <v>44</v>
      </c>
      <c r="K69" s="127" t="s">
        <v>658</v>
      </c>
      <c r="L69" s="127" t="s">
        <v>473</v>
      </c>
      <c r="M69" s="128">
        <v>0</v>
      </c>
      <c r="N69" s="128">
        <v>0</v>
      </c>
      <c r="O69" s="129">
        <v>12.8293</v>
      </c>
      <c r="P69" s="129">
        <v>23.422000000000001</v>
      </c>
      <c r="Q69" s="130">
        <v>12.8</v>
      </c>
      <c r="R69" s="128">
        <v>8</v>
      </c>
      <c r="S69" s="128">
        <v>15</v>
      </c>
      <c r="T69" s="127" t="s">
        <v>620</v>
      </c>
      <c r="U69" s="127" t="s">
        <v>620</v>
      </c>
      <c r="V69" s="208" t="s">
        <v>637</v>
      </c>
      <c r="X69" s="126">
        <v>68</v>
      </c>
    </row>
    <row r="70" spans="1:24" s="14" customFormat="1" ht="75" x14ac:dyDescent="0.25">
      <c r="A70" s="255">
        <v>67</v>
      </c>
      <c r="B70" s="126" t="s">
        <v>499</v>
      </c>
      <c r="C70" s="127" t="s">
        <v>500</v>
      </c>
      <c r="D70" s="127" t="s">
        <v>471</v>
      </c>
      <c r="E70" s="127" t="s">
        <v>492</v>
      </c>
      <c r="F70" s="127" t="s">
        <v>30</v>
      </c>
      <c r="G70" s="127" t="s">
        <v>31</v>
      </c>
      <c r="H70" s="127" t="s">
        <v>32</v>
      </c>
      <c r="I70" s="127" t="s">
        <v>53</v>
      </c>
      <c r="J70" s="127" t="s">
        <v>44</v>
      </c>
      <c r="K70" s="127" t="s">
        <v>658</v>
      </c>
      <c r="L70" s="127" t="s">
        <v>493</v>
      </c>
      <c r="M70" s="128">
        <v>10.84</v>
      </c>
      <c r="N70" s="128">
        <v>0.88</v>
      </c>
      <c r="O70" s="129">
        <v>19.3233</v>
      </c>
      <c r="P70" s="129">
        <v>30.254000000000001</v>
      </c>
      <c r="Q70" s="130">
        <v>19.3</v>
      </c>
      <c r="R70" s="128">
        <v>8</v>
      </c>
      <c r="S70" s="128">
        <v>15</v>
      </c>
      <c r="T70" s="127" t="s">
        <v>620</v>
      </c>
      <c r="U70" s="127" t="s">
        <v>620</v>
      </c>
      <c r="V70" s="208" t="s">
        <v>637</v>
      </c>
      <c r="X70" s="126">
        <v>69</v>
      </c>
    </row>
    <row r="71" spans="1:24" s="14" customFormat="1" ht="75" x14ac:dyDescent="0.25">
      <c r="A71" s="255">
        <v>68</v>
      </c>
      <c r="B71" s="126" t="s">
        <v>499</v>
      </c>
      <c r="C71" s="127" t="s">
        <v>500</v>
      </c>
      <c r="D71" s="127" t="s">
        <v>494</v>
      </c>
      <c r="E71" s="127" t="s">
        <v>496</v>
      </c>
      <c r="F71" s="127" t="s">
        <v>30</v>
      </c>
      <c r="G71" s="127" t="s">
        <v>46</v>
      </c>
      <c r="H71" s="127" t="s">
        <v>47</v>
      </c>
      <c r="I71" s="127" t="s">
        <v>113</v>
      </c>
      <c r="J71" s="127" t="s">
        <v>44</v>
      </c>
      <c r="K71" s="127" t="s">
        <v>658</v>
      </c>
      <c r="L71" s="127" t="s">
        <v>473</v>
      </c>
      <c r="M71" s="128">
        <v>0</v>
      </c>
      <c r="N71" s="128">
        <v>0</v>
      </c>
      <c r="O71" s="129">
        <v>11.398099999999999</v>
      </c>
      <c r="P71" s="129">
        <v>6.65</v>
      </c>
      <c r="Q71" s="130">
        <v>6.7</v>
      </c>
      <c r="R71" s="128">
        <v>8</v>
      </c>
      <c r="S71" s="128">
        <v>15</v>
      </c>
      <c r="T71" s="127" t="s">
        <v>620</v>
      </c>
      <c r="U71" s="127" t="s">
        <v>620</v>
      </c>
      <c r="V71" s="208" t="s">
        <v>637</v>
      </c>
      <c r="X71" s="126">
        <v>70</v>
      </c>
    </row>
    <row r="72" spans="1:24" s="14" customFormat="1" ht="75" x14ac:dyDescent="0.25">
      <c r="A72" s="255">
        <v>69</v>
      </c>
      <c r="B72" s="126" t="s">
        <v>499</v>
      </c>
      <c r="C72" s="127" t="s">
        <v>500</v>
      </c>
      <c r="D72" s="127" t="s">
        <v>494</v>
      </c>
      <c r="E72" s="127" t="s">
        <v>496</v>
      </c>
      <c r="F72" s="127" t="s">
        <v>30</v>
      </c>
      <c r="G72" s="127" t="s">
        <v>46</v>
      </c>
      <c r="H72" s="127" t="s">
        <v>47</v>
      </c>
      <c r="I72" s="127" t="s">
        <v>89</v>
      </c>
      <c r="J72" s="127" t="s">
        <v>44</v>
      </c>
      <c r="K72" s="127" t="s">
        <v>658</v>
      </c>
      <c r="L72" s="127" t="s">
        <v>473</v>
      </c>
      <c r="M72" s="128">
        <v>0</v>
      </c>
      <c r="N72" s="128">
        <v>0</v>
      </c>
      <c r="O72" s="129">
        <v>11.398099999999999</v>
      </c>
      <c r="P72" s="129">
        <v>6.6639999999999997</v>
      </c>
      <c r="Q72" s="130">
        <v>6.7</v>
      </c>
      <c r="R72" s="128">
        <v>8</v>
      </c>
      <c r="S72" s="128">
        <v>15</v>
      </c>
      <c r="T72" s="127" t="s">
        <v>620</v>
      </c>
      <c r="U72" s="127" t="s">
        <v>620</v>
      </c>
      <c r="V72" s="208" t="s">
        <v>637</v>
      </c>
      <c r="X72" s="126">
        <v>71</v>
      </c>
    </row>
    <row r="73" spans="1:24" s="14" customFormat="1" ht="75" x14ac:dyDescent="0.25">
      <c r="A73" s="255">
        <v>70</v>
      </c>
      <c r="B73" s="126" t="s">
        <v>499</v>
      </c>
      <c r="C73" s="127" t="s">
        <v>500</v>
      </c>
      <c r="D73" s="127" t="s">
        <v>494</v>
      </c>
      <c r="E73" s="127" t="s">
        <v>496</v>
      </c>
      <c r="F73" s="127" t="s">
        <v>30</v>
      </c>
      <c r="G73" s="127" t="s">
        <v>31</v>
      </c>
      <c r="H73" s="127" t="s">
        <v>32</v>
      </c>
      <c r="I73" s="127" t="s">
        <v>53</v>
      </c>
      <c r="J73" s="127" t="s">
        <v>44</v>
      </c>
      <c r="K73" s="127" t="s">
        <v>658</v>
      </c>
      <c r="L73" s="127" t="s">
        <v>493</v>
      </c>
      <c r="M73" s="128">
        <v>10.84</v>
      </c>
      <c r="N73" s="128">
        <v>0.88</v>
      </c>
      <c r="O73" s="129">
        <v>19.051100000000002</v>
      </c>
      <c r="P73" s="129">
        <v>19.824000000000002</v>
      </c>
      <c r="Q73" s="130">
        <v>19.100000000000001</v>
      </c>
      <c r="R73" s="128">
        <v>8</v>
      </c>
      <c r="S73" s="128">
        <v>15</v>
      </c>
      <c r="T73" s="127" t="s">
        <v>620</v>
      </c>
      <c r="U73" s="127" t="s">
        <v>620</v>
      </c>
      <c r="V73" s="208" t="s">
        <v>637</v>
      </c>
      <c r="X73" s="126">
        <v>72</v>
      </c>
    </row>
    <row r="74" spans="1:24" s="14" customFormat="1" ht="75" x14ac:dyDescent="0.25">
      <c r="A74" s="255">
        <v>71</v>
      </c>
      <c r="B74" s="126" t="s">
        <v>499</v>
      </c>
      <c r="C74" s="127" t="s">
        <v>500</v>
      </c>
      <c r="D74" s="127" t="s">
        <v>471</v>
      </c>
      <c r="E74" s="127" t="s">
        <v>496</v>
      </c>
      <c r="F74" s="127" t="s">
        <v>30</v>
      </c>
      <c r="G74" s="127" t="s">
        <v>46</v>
      </c>
      <c r="H74" s="127" t="s">
        <v>47</v>
      </c>
      <c r="I74" s="127" t="s">
        <v>113</v>
      </c>
      <c r="J74" s="127" t="s">
        <v>44</v>
      </c>
      <c r="K74" s="127" t="s">
        <v>658</v>
      </c>
      <c r="L74" s="127" t="s">
        <v>473</v>
      </c>
      <c r="M74" s="128">
        <v>0</v>
      </c>
      <c r="N74" s="128">
        <v>0</v>
      </c>
      <c r="O74" s="129">
        <v>11.402900000000001</v>
      </c>
      <c r="P74" s="129">
        <v>15.022</v>
      </c>
      <c r="Q74" s="130">
        <v>11.4</v>
      </c>
      <c r="R74" s="128">
        <v>8</v>
      </c>
      <c r="S74" s="128">
        <v>15</v>
      </c>
      <c r="T74" s="127" t="s">
        <v>620</v>
      </c>
      <c r="U74" s="127" t="s">
        <v>620</v>
      </c>
      <c r="V74" s="208" t="s">
        <v>637</v>
      </c>
      <c r="X74" s="126">
        <v>73</v>
      </c>
    </row>
    <row r="75" spans="1:24" s="14" customFormat="1" ht="75" x14ac:dyDescent="0.25">
      <c r="A75" s="255">
        <v>72</v>
      </c>
      <c r="B75" s="126" t="s">
        <v>499</v>
      </c>
      <c r="C75" s="127" t="s">
        <v>500</v>
      </c>
      <c r="D75" s="127" t="s">
        <v>471</v>
      </c>
      <c r="E75" s="127" t="s">
        <v>496</v>
      </c>
      <c r="F75" s="127" t="s">
        <v>30</v>
      </c>
      <c r="G75" s="127" t="s">
        <v>46</v>
      </c>
      <c r="H75" s="127" t="s">
        <v>47</v>
      </c>
      <c r="I75" s="127" t="s">
        <v>89</v>
      </c>
      <c r="J75" s="127" t="s">
        <v>44</v>
      </c>
      <c r="K75" s="127" t="s">
        <v>658</v>
      </c>
      <c r="L75" s="127" t="s">
        <v>473</v>
      </c>
      <c r="M75" s="128">
        <v>0</v>
      </c>
      <c r="N75" s="128">
        <v>0</v>
      </c>
      <c r="O75" s="129">
        <v>11.402900000000001</v>
      </c>
      <c r="P75" s="129">
        <v>15.036</v>
      </c>
      <c r="Q75" s="130">
        <v>11.4</v>
      </c>
      <c r="R75" s="128">
        <v>8</v>
      </c>
      <c r="S75" s="128">
        <v>15</v>
      </c>
      <c r="T75" s="127" t="s">
        <v>620</v>
      </c>
      <c r="U75" s="127" t="s">
        <v>620</v>
      </c>
      <c r="V75" s="208" t="s">
        <v>637</v>
      </c>
      <c r="X75" s="126">
        <v>74</v>
      </c>
    </row>
    <row r="76" spans="1:24" s="14" customFormat="1" ht="75" x14ac:dyDescent="0.25">
      <c r="A76" s="255">
        <v>73</v>
      </c>
      <c r="B76" s="126" t="s">
        <v>499</v>
      </c>
      <c r="C76" s="127" t="s">
        <v>500</v>
      </c>
      <c r="D76" s="127" t="s">
        <v>471</v>
      </c>
      <c r="E76" s="127" t="s">
        <v>496</v>
      </c>
      <c r="F76" s="127" t="s">
        <v>30</v>
      </c>
      <c r="G76" s="127" t="s">
        <v>31</v>
      </c>
      <c r="H76" s="127" t="s">
        <v>32</v>
      </c>
      <c r="I76" s="127" t="s">
        <v>53</v>
      </c>
      <c r="J76" s="127" t="s">
        <v>44</v>
      </c>
      <c r="K76" s="127" t="s">
        <v>658</v>
      </c>
      <c r="L76" s="127" t="s">
        <v>493</v>
      </c>
      <c r="M76" s="128">
        <v>10.84</v>
      </c>
      <c r="N76" s="128">
        <v>0.88</v>
      </c>
      <c r="O76" s="129">
        <v>18.328900000000001</v>
      </c>
      <c r="P76" s="129">
        <v>22.036000000000001</v>
      </c>
      <c r="Q76" s="130">
        <v>18.3</v>
      </c>
      <c r="R76" s="128">
        <v>8</v>
      </c>
      <c r="S76" s="128">
        <v>15</v>
      </c>
      <c r="T76" s="127" t="s">
        <v>620</v>
      </c>
      <c r="U76" s="127" t="s">
        <v>620</v>
      </c>
      <c r="V76" s="208" t="s">
        <v>637</v>
      </c>
      <c r="X76" s="126">
        <v>75</v>
      </c>
    </row>
    <row r="77" spans="1:24" s="14" customFormat="1" ht="75" x14ac:dyDescent="0.25">
      <c r="A77" s="255">
        <v>74</v>
      </c>
      <c r="B77" s="126" t="s">
        <v>499</v>
      </c>
      <c r="C77" s="127" t="s">
        <v>500</v>
      </c>
      <c r="D77" s="127" t="s">
        <v>471</v>
      </c>
      <c r="E77" s="127" t="s">
        <v>495</v>
      </c>
      <c r="F77" s="127" t="s">
        <v>30</v>
      </c>
      <c r="G77" s="127" t="s">
        <v>46</v>
      </c>
      <c r="H77" s="127" t="s">
        <v>47</v>
      </c>
      <c r="I77" s="127" t="s">
        <v>113</v>
      </c>
      <c r="J77" s="127" t="s">
        <v>44</v>
      </c>
      <c r="K77" s="127" t="s">
        <v>658</v>
      </c>
      <c r="L77" s="127" t="s">
        <v>473</v>
      </c>
      <c r="M77" s="128">
        <v>0</v>
      </c>
      <c r="N77" s="128">
        <v>0</v>
      </c>
      <c r="O77" s="129">
        <v>8.4271999999999991</v>
      </c>
      <c r="P77" s="129">
        <v>8.1199999999999992</v>
      </c>
      <c r="Q77" s="130">
        <v>8.1</v>
      </c>
      <c r="R77" s="128">
        <v>8</v>
      </c>
      <c r="S77" s="128">
        <v>15</v>
      </c>
      <c r="T77" s="127" t="s">
        <v>620</v>
      </c>
      <c r="U77" s="127" t="s">
        <v>620</v>
      </c>
      <c r="V77" s="208" t="s">
        <v>637</v>
      </c>
      <c r="X77" s="126">
        <v>76</v>
      </c>
    </row>
    <row r="78" spans="1:24" s="14" customFormat="1" ht="75" x14ac:dyDescent="0.25">
      <c r="A78" s="255">
        <v>75</v>
      </c>
      <c r="B78" s="126" t="s">
        <v>499</v>
      </c>
      <c r="C78" s="127" t="s">
        <v>500</v>
      </c>
      <c r="D78" s="127" t="s">
        <v>471</v>
      </c>
      <c r="E78" s="127" t="s">
        <v>495</v>
      </c>
      <c r="F78" s="127" t="s">
        <v>30</v>
      </c>
      <c r="G78" s="127" t="s">
        <v>46</v>
      </c>
      <c r="H78" s="127" t="s">
        <v>47</v>
      </c>
      <c r="I78" s="127" t="s">
        <v>89</v>
      </c>
      <c r="J78" s="127" t="s">
        <v>44</v>
      </c>
      <c r="K78" s="127" t="s">
        <v>658</v>
      </c>
      <c r="L78" s="127" t="s">
        <v>473</v>
      </c>
      <c r="M78" s="128">
        <v>0</v>
      </c>
      <c r="N78" s="128">
        <v>0</v>
      </c>
      <c r="O78" s="129">
        <v>8.4271999999999991</v>
      </c>
      <c r="P78" s="129">
        <v>8.1340000000000003</v>
      </c>
      <c r="Q78" s="130">
        <v>8.1</v>
      </c>
      <c r="R78" s="128">
        <v>8</v>
      </c>
      <c r="S78" s="128">
        <v>15</v>
      </c>
      <c r="T78" s="127" t="s">
        <v>620</v>
      </c>
      <c r="U78" s="127" t="s">
        <v>620</v>
      </c>
      <c r="V78" s="208" t="s">
        <v>637</v>
      </c>
      <c r="X78" s="126">
        <v>77</v>
      </c>
    </row>
    <row r="79" spans="1:24" s="14" customFormat="1" ht="75" x14ac:dyDescent="0.25">
      <c r="A79" s="255">
        <v>76</v>
      </c>
      <c r="B79" s="126" t="s">
        <v>499</v>
      </c>
      <c r="C79" s="127" t="s">
        <v>500</v>
      </c>
      <c r="D79" s="127" t="s">
        <v>471</v>
      </c>
      <c r="E79" s="127" t="s">
        <v>495</v>
      </c>
      <c r="F79" s="127" t="s">
        <v>30</v>
      </c>
      <c r="G79" s="127" t="s">
        <v>31</v>
      </c>
      <c r="H79" s="127" t="s">
        <v>32</v>
      </c>
      <c r="I79" s="127" t="s">
        <v>53</v>
      </c>
      <c r="J79" s="127" t="s">
        <v>44</v>
      </c>
      <c r="K79" s="127" t="s">
        <v>658</v>
      </c>
      <c r="L79" s="127" t="s">
        <v>493</v>
      </c>
      <c r="M79" s="128">
        <v>10.84</v>
      </c>
      <c r="N79" s="128">
        <v>0.88</v>
      </c>
      <c r="O79" s="129">
        <v>16.162199999999999</v>
      </c>
      <c r="P79" s="129">
        <v>19.46</v>
      </c>
      <c r="Q79" s="130">
        <v>16.2</v>
      </c>
      <c r="R79" s="128">
        <v>8</v>
      </c>
      <c r="S79" s="128">
        <v>15</v>
      </c>
      <c r="T79" s="127" t="s">
        <v>620</v>
      </c>
      <c r="U79" s="127" t="s">
        <v>620</v>
      </c>
      <c r="V79" s="208" t="s">
        <v>637</v>
      </c>
      <c r="X79" s="126">
        <v>78</v>
      </c>
    </row>
    <row r="80" spans="1:24" s="14" customFormat="1" ht="75" x14ac:dyDescent="0.25">
      <c r="A80" s="255">
        <v>77</v>
      </c>
      <c r="B80" s="126" t="s">
        <v>499</v>
      </c>
      <c r="C80" s="127" t="s">
        <v>500</v>
      </c>
      <c r="D80" s="127" t="s">
        <v>471</v>
      </c>
      <c r="E80" s="127" t="s">
        <v>496</v>
      </c>
      <c r="F80" s="127" t="s">
        <v>30</v>
      </c>
      <c r="G80" s="127" t="s">
        <v>31</v>
      </c>
      <c r="H80" s="127" t="s">
        <v>42</v>
      </c>
      <c r="I80" s="127" t="s">
        <v>43</v>
      </c>
      <c r="J80" s="127" t="s">
        <v>44</v>
      </c>
      <c r="K80" s="127" t="s">
        <v>623</v>
      </c>
      <c r="L80" s="127" t="s">
        <v>493</v>
      </c>
      <c r="M80" s="128">
        <v>9.26</v>
      </c>
      <c r="N80" s="128">
        <v>0.75</v>
      </c>
      <c r="O80" s="129">
        <v>14.8767</v>
      </c>
      <c r="P80" s="129">
        <v>36.54</v>
      </c>
      <c r="Q80" s="130">
        <v>14.9</v>
      </c>
      <c r="R80" s="128">
        <v>8</v>
      </c>
      <c r="S80" s="128">
        <v>15</v>
      </c>
      <c r="T80" s="127" t="s">
        <v>620</v>
      </c>
      <c r="U80" s="127" t="s">
        <v>620</v>
      </c>
      <c r="V80" s="208" t="s">
        <v>624</v>
      </c>
      <c r="X80" s="126">
        <v>79</v>
      </c>
    </row>
    <row r="81" spans="1:24" s="14" customFormat="1" ht="180" x14ac:dyDescent="0.25">
      <c r="A81" s="255">
        <v>78</v>
      </c>
      <c r="B81" s="126" t="s">
        <v>499</v>
      </c>
      <c r="C81" s="127" t="s">
        <v>500</v>
      </c>
      <c r="D81" s="127" t="s">
        <v>491</v>
      </c>
      <c r="E81" s="127" t="s">
        <v>492</v>
      </c>
      <c r="F81" s="127" t="s">
        <v>30</v>
      </c>
      <c r="G81" s="127" t="s">
        <v>31</v>
      </c>
      <c r="H81" s="127" t="s">
        <v>32</v>
      </c>
      <c r="I81" s="127" t="s">
        <v>53</v>
      </c>
      <c r="J81" s="127" t="s">
        <v>44</v>
      </c>
      <c r="K81" s="127" t="s">
        <v>623</v>
      </c>
      <c r="L81" s="127" t="s">
        <v>493</v>
      </c>
      <c r="M81" s="128">
        <v>10.84</v>
      </c>
      <c r="N81" s="128">
        <v>0.88</v>
      </c>
      <c r="O81" s="129">
        <v>19.1067</v>
      </c>
      <c r="P81" s="129">
        <v>28.126000000000001</v>
      </c>
      <c r="Q81" s="130">
        <v>19.100000000000001</v>
      </c>
      <c r="R81" s="128">
        <v>8</v>
      </c>
      <c r="S81" s="128">
        <v>15</v>
      </c>
      <c r="T81" s="127" t="s">
        <v>659</v>
      </c>
      <c r="U81" s="127" t="s">
        <v>620</v>
      </c>
      <c r="V81" s="208" t="s">
        <v>624</v>
      </c>
      <c r="X81" s="126">
        <v>80</v>
      </c>
    </row>
    <row r="82" spans="1:24" s="14" customFormat="1" ht="75" x14ac:dyDescent="0.25">
      <c r="A82" s="255">
        <v>79</v>
      </c>
      <c r="B82" s="126" t="s">
        <v>499</v>
      </c>
      <c r="C82" s="127" t="s">
        <v>500</v>
      </c>
      <c r="D82" s="127" t="s">
        <v>494</v>
      </c>
      <c r="E82" s="127" t="s">
        <v>492</v>
      </c>
      <c r="F82" s="127" t="s">
        <v>30</v>
      </c>
      <c r="G82" s="127" t="s">
        <v>46</v>
      </c>
      <c r="H82" s="127" t="s">
        <v>47</v>
      </c>
      <c r="I82" s="127" t="s">
        <v>89</v>
      </c>
      <c r="J82" s="127" t="s">
        <v>44</v>
      </c>
      <c r="K82" s="127" t="s">
        <v>625</v>
      </c>
      <c r="L82" s="127" t="s">
        <v>473</v>
      </c>
      <c r="M82" s="128">
        <v>0</v>
      </c>
      <c r="N82" s="128">
        <v>0</v>
      </c>
      <c r="O82" s="129">
        <v>6.9939</v>
      </c>
      <c r="P82" s="129">
        <v>10.891999999999999</v>
      </c>
      <c r="Q82" s="130">
        <v>7</v>
      </c>
      <c r="R82" s="128">
        <v>8</v>
      </c>
      <c r="S82" s="128">
        <v>15</v>
      </c>
      <c r="T82" s="127" t="s">
        <v>620</v>
      </c>
      <c r="U82" s="127" t="s">
        <v>620</v>
      </c>
      <c r="V82" s="208" t="s">
        <v>624</v>
      </c>
      <c r="X82" s="126">
        <v>81</v>
      </c>
    </row>
    <row r="83" spans="1:24" s="14" customFormat="1" ht="360" x14ac:dyDescent="0.25">
      <c r="A83" s="255">
        <v>80</v>
      </c>
      <c r="B83" s="126" t="s">
        <v>499</v>
      </c>
      <c r="C83" s="127" t="s">
        <v>500</v>
      </c>
      <c r="D83" s="127" t="s">
        <v>491</v>
      </c>
      <c r="E83" s="127" t="s">
        <v>472</v>
      </c>
      <c r="F83" s="127" t="s">
        <v>30</v>
      </c>
      <c r="G83" s="127" t="s">
        <v>46</v>
      </c>
      <c r="H83" s="127" t="s">
        <v>47</v>
      </c>
      <c r="I83" s="127" t="s">
        <v>89</v>
      </c>
      <c r="J83" s="127" t="s">
        <v>44</v>
      </c>
      <c r="K83" s="127" t="s">
        <v>625</v>
      </c>
      <c r="L83" s="127" t="s">
        <v>473</v>
      </c>
      <c r="M83" s="128">
        <v>0</v>
      </c>
      <c r="N83" s="128">
        <v>0</v>
      </c>
      <c r="O83" s="129">
        <v>17.8203</v>
      </c>
      <c r="P83" s="129">
        <v>22.106000000000002</v>
      </c>
      <c r="Q83" s="130">
        <v>17.8</v>
      </c>
      <c r="R83" s="128">
        <v>8</v>
      </c>
      <c r="S83" s="128">
        <v>15</v>
      </c>
      <c r="T83" s="127" t="s">
        <v>648</v>
      </c>
      <c r="U83" s="127" t="s">
        <v>620</v>
      </c>
      <c r="V83" s="208" t="s">
        <v>624</v>
      </c>
      <c r="X83" s="126">
        <v>82</v>
      </c>
    </row>
    <row r="84" spans="1:24" s="14" customFormat="1" ht="75" x14ac:dyDescent="0.25">
      <c r="A84" s="255">
        <v>81</v>
      </c>
      <c r="B84" s="126" t="s">
        <v>499</v>
      </c>
      <c r="C84" s="127" t="s">
        <v>500</v>
      </c>
      <c r="D84" s="127" t="s">
        <v>491</v>
      </c>
      <c r="E84" s="127" t="s">
        <v>492</v>
      </c>
      <c r="F84" s="127" t="s">
        <v>30</v>
      </c>
      <c r="G84" s="127" t="s">
        <v>46</v>
      </c>
      <c r="H84" s="127" t="s">
        <v>47</v>
      </c>
      <c r="I84" s="127" t="s">
        <v>89</v>
      </c>
      <c r="J84" s="127" t="s">
        <v>44</v>
      </c>
      <c r="K84" s="127" t="s">
        <v>625</v>
      </c>
      <c r="L84" s="127" t="s">
        <v>473</v>
      </c>
      <c r="M84" s="128">
        <v>0</v>
      </c>
      <c r="N84" s="128">
        <v>0</v>
      </c>
      <c r="O84" s="129">
        <v>12.4689</v>
      </c>
      <c r="P84" s="129">
        <v>11.676</v>
      </c>
      <c r="Q84" s="130">
        <v>11.7</v>
      </c>
      <c r="R84" s="128">
        <v>8</v>
      </c>
      <c r="S84" s="128">
        <v>15</v>
      </c>
      <c r="T84" s="127" t="s">
        <v>620</v>
      </c>
      <c r="U84" s="127" t="s">
        <v>620</v>
      </c>
      <c r="V84" s="208" t="s">
        <v>624</v>
      </c>
      <c r="X84" s="126">
        <v>83</v>
      </c>
    </row>
    <row r="85" spans="1:24" s="14" customFormat="1" ht="75" x14ac:dyDescent="0.25">
      <c r="A85" s="255">
        <v>82</v>
      </c>
      <c r="B85" s="126" t="s">
        <v>499</v>
      </c>
      <c r="C85" s="127" t="s">
        <v>500</v>
      </c>
      <c r="D85" s="127" t="s">
        <v>491</v>
      </c>
      <c r="E85" s="127" t="s">
        <v>472</v>
      </c>
      <c r="F85" s="127" t="s">
        <v>30</v>
      </c>
      <c r="G85" s="127" t="s">
        <v>46</v>
      </c>
      <c r="H85" s="127" t="s">
        <v>47</v>
      </c>
      <c r="I85" s="127" t="s">
        <v>89</v>
      </c>
      <c r="J85" s="127" t="s">
        <v>44</v>
      </c>
      <c r="K85" s="127" t="s">
        <v>660</v>
      </c>
      <c r="L85" s="127" t="s">
        <v>473</v>
      </c>
      <c r="M85" s="128">
        <v>0</v>
      </c>
      <c r="N85" s="128">
        <v>0</v>
      </c>
      <c r="O85" s="129">
        <v>13.7431</v>
      </c>
      <c r="P85" s="129">
        <v>22.106000000000002</v>
      </c>
      <c r="Q85" s="130">
        <v>13.7</v>
      </c>
      <c r="R85" s="128">
        <v>8</v>
      </c>
      <c r="S85" s="128">
        <v>15</v>
      </c>
      <c r="T85" s="127" t="s">
        <v>620</v>
      </c>
      <c r="U85" s="127" t="s">
        <v>620</v>
      </c>
      <c r="V85" s="208" t="s">
        <v>624</v>
      </c>
      <c r="X85" s="126">
        <v>84</v>
      </c>
    </row>
    <row r="86" spans="1:24" s="14" customFormat="1" ht="75" x14ac:dyDescent="0.25">
      <c r="A86" s="255">
        <v>83</v>
      </c>
      <c r="B86" s="126" t="s">
        <v>499</v>
      </c>
      <c r="C86" s="127" t="s">
        <v>500</v>
      </c>
      <c r="D86" s="127" t="s">
        <v>491</v>
      </c>
      <c r="E86" s="127" t="s">
        <v>492</v>
      </c>
      <c r="F86" s="127" t="s">
        <v>30</v>
      </c>
      <c r="G86" s="127" t="s">
        <v>46</v>
      </c>
      <c r="H86" s="127" t="s">
        <v>47</v>
      </c>
      <c r="I86" s="127" t="s">
        <v>89</v>
      </c>
      <c r="J86" s="127" t="s">
        <v>44</v>
      </c>
      <c r="K86" s="127" t="s">
        <v>660</v>
      </c>
      <c r="L86" s="127" t="s">
        <v>473</v>
      </c>
      <c r="M86" s="128">
        <v>0</v>
      </c>
      <c r="N86" s="128">
        <v>0</v>
      </c>
      <c r="O86" s="129">
        <v>12.1623</v>
      </c>
      <c r="P86" s="129">
        <v>14.098000000000001</v>
      </c>
      <c r="Q86" s="130">
        <v>12.2</v>
      </c>
      <c r="R86" s="128">
        <v>8</v>
      </c>
      <c r="S86" s="128">
        <v>15</v>
      </c>
      <c r="T86" s="127" t="s">
        <v>620</v>
      </c>
      <c r="U86" s="127" t="s">
        <v>620</v>
      </c>
      <c r="V86" s="208" t="s">
        <v>624</v>
      </c>
      <c r="X86" s="126">
        <v>85</v>
      </c>
    </row>
    <row r="87" spans="1:24" s="14" customFormat="1" ht="75" x14ac:dyDescent="0.25">
      <c r="A87" s="255">
        <v>84</v>
      </c>
      <c r="B87" s="126" t="s">
        <v>499</v>
      </c>
      <c r="C87" s="127" t="s">
        <v>500</v>
      </c>
      <c r="D87" s="127" t="s">
        <v>471</v>
      </c>
      <c r="E87" s="127" t="s">
        <v>496</v>
      </c>
      <c r="F87" s="127" t="s">
        <v>30</v>
      </c>
      <c r="G87" s="127" t="s">
        <v>36</v>
      </c>
      <c r="H87" s="127" t="s">
        <v>32</v>
      </c>
      <c r="I87" s="127" t="s">
        <v>28</v>
      </c>
      <c r="J87" s="127" t="s">
        <v>74</v>
      </c>
      <c r="K87" s="127" t="s">
        <v>661</v>
      </c>
      <c r="L87" s="127" t="s">
        <v>493</v>
      </c>
      <c r="M87" s="128">
        <v>11.99</v>
      </c>
      <c r="N87" s="128">
        <v>0.97</v>
      </c>
      <c r="O87" s="129">
        <v>14.745799999999999</v>
      </c>
      <c r="P87" s="129">
        <v>24.108000000000001</v>
      </c>
      <c r="Q87" s="130">
        <v>14.7</v>
      </c>
      <c r="R87" s="128">
        <v>8</v>
      </c>
      <c r="S87" s="128">
        <v>15</v>
      </c>
      <c r="T87" s="127" t="s">
        <v>620</v>
      </c>
      <c r="U87" s="127" t="s">
        <v>620</v>
      </c>
      <c r="V87" s="208" t="s">
        <v>624</v>
      </c>
      <c r="X87" s="126">
        <v>86</v>
      </c>
    </row>
    <row r="88" spans="1:24" s="14" customFormat="1" ht="75" x14ac:dyDescent="0.25">
      <c r="A88" s="255">
        <v>85</v>
      </c>
      <c r="B88" s="126" t="s">
        <v>499</v>
      </c>
      <c r="C88" s="127" t="s">
        <v>500</v>
      </c>
      <c r="D88" s="127" t="s">
        <v>491</v>
      </c>
      <c r="E88" s="127" t="s">
        <v>492</v>
      </c>
      <c r="F88" s="127" t="s">
        <v>30</v>
      </c>
      <c r="G88" s="127" t="s">
        <v>36</v>
      </c>
      <c r="H88" s="127" t="s">
        <v>32</v>
      </c>
      <c r="I88" s="127" t="s">
        <v>28</v>
      </c>
      <c r="J88" s="127" t="s">
        <v>74</v>
      </c>
      <c r="K88" s="127" t="s">
        <v>661</v>
      </c>
      <c r="L88" s="127" t="s">
        <v>493</v>
      </c>
      <c r="M88" s="128">
        <v>11.99</v>
      </c>
      <c r="N88" s="128">
        <v>0.97</v>
      </c>
      <c r="O88" s="129">
        <v>16.046099999999999</v>
      </c>
      <c r="P88" s="129">
        <v>25.62</v>
      </c>
      <c r="Q88" s="130">
        <v>16</v>
      </c>
      <c r="R88" s="128">
        <v>8</v>
      </c>
      <c r="S88" s="128">
        <v>15</v>
      </c>
      <c r="T88" s="127" t="s">
        <v>620</v>
      </c>
      <c r="U88" s="127" t="s">
        <v>620</v>
      </c>
      <c r="V88" s="208" t="s">
        <v>624</v>
      </c>
      <c r="X88" s="126">
        <v>87</v>
      </c>
    </row>
    <row r="89" spans="1:24" s="14" customFormat="1" ht="75" x14ac:dyDescent="0.25">
      <c r="A89" s="255">
        <v>86</v>
      </c>
      <c r="B89" s="126" t="s">
        <v>499</v>
      </c>
      <c r="C89" s="127" t="s">
        <v>500</v>
      </c>
      <c r="D89" s="127" t="s">
        <v>491</v>
      </c>
      <c r="E89" s="127" t="s">
        <v>472</v>
      </c>
      <c r="F89" s="127" t="s">
        <v>30</v>
      </c>
      <c r="G89" s="127" t="s">
        <v>46</v>
      </c>
      <c r="H89" s="127" t="s">
        <v>47</v>
      </c>
      <c r="I89" s="127" t="s">
        <v>89</v>
      </c>
      <c r="J89" s="127" t="s">
        <v>44</v>
      </c>
      <c r="K89" s="127" t="s">
        <v>662</v>
      </c>
      <c r="L89" s="127" t="s">
        <v>473</v>
      </c>
      <c r="M89" s="128">
        <v>0</v>
      </c>
      <c r="N89" s="128">
        <v>0</v>
      </c>
      <c r="O89" s="129">
        <v>16.508199999999999</v>
      </c>
      <c r="P89" s="129">
        <v>22.106000000000002</v>
      </c>
      <c r="Q89" s="130">
        <v>16.5</v>
      </c>
      <c r="R89" s="128">
        <v>8</v>
      </c>
      <c r="S89" s="128">
        <v>15</v>
      </c>
      <c r="T89" s="127" t="s">
        <v>620</v>
      </c>
      <c r="U89" s="127" t="s">
        <v>620</v>
      </c>
      <c r="V89" s="208" t="s">
        <v>624</v>
      </c>
      <c r="X89" s="126">
        <v>88</v>
      </c>
    </row>
    <row r="90" spans="1:24" s="14" customFormat="1" ht="75" x14ac:dyDescent="0.25">
      <c r="A90" s="255">
        <v>87</v>
      </c>
      <c r="B90" s="126" t="s">
        <v>499</v>
      </c>
      <c r="C90" s="127" t="s">
        <v>500</v>
      </c>
      <c r="D90" s="127" t="s">
        <v>471</v>
      </c>
      <c r="E90" s="127" t="s">
        <v>496</v>
      </c>
      <c r="F90" s="127" t="s">
        <v>30</v>
      </c>
      <c r="G90" s="127" t="s">
        <v>46</v>
      </c>
      <c r="H90" s="127" t="s">
        <v>47</v>
      </c>
      <c r="I90" s="127" t="s">
        <v>89</v>
      </c>
      <c r="J90" s="127" t="s">
        <v>44</v>
      </c>
      <c r="K90" s="127" t="s">
        <v>662</v>
      </c>
      <c r="L90" s="127" t="s">
        <v>473</v>
      </c>
      <c r="M90" s="128">
        <v>0</v>
      </c>
      <c r="N90" s="128">
        <v>0</v>
      </c>
      <c r="O90" s="129">
        <v>5.8372999999999999</v>
      </c>
      <c r="P90" s="129">
        <v>19.628</v>
      </c>
      <c r="Q90" s="130">
        <v>5.8</v>
      </c>
      <c r="R90" s="128">
        <v>8</v>
      </c>
      <c r="S90" s="128">
        <v>15</v>
      </c>
      <c r="T90" s="127" t="s">
        <v>620</v>
      </c>
      <c r="U90" s="127" t="s">
        <v>620</v>
      </c>
      <c r="V90" s="208" t="s">
        <v>624</v>
      </c>
      <c r="X90" s="126">
        <v>89</v>
      </c>
    </row>
    <row r="91" spans="1:24" s="14" customFormat="1" ht="75" x14ac:dyDescent="0.25">
      <c r="A91" s="255">
        <v>88</v>
      </c>
      <c r="B91" s="126" t="s">
        <v>499</v>
      </c>
      <c r="C91" s="127" t="s">
        <v>500</v>
      </c>
      <c r="D91" s="127" t="s">
        <v>491</v>
      </c>
      <c r="E91" s="127" t="s">
        <v>492</v>
      </c>
      <c r="F91" s="127" t="s">
        <v>30</v>
      </c>
      <c r="G91" s="127" t="s">
        <v>46</v>
      </c>
      <c r="H91" s="127" t="s">
        <v>47</v>
      </c>
      <c r="I91" s="127" t="s">
        <v>89</v>
      </c>
      <c r="J91" s="127" t="s">
        <v>44</v>
      </c>
      <c r="K91" s="127" t="s">
        <v>662</v>
      </c>
      <c r="L91" s="127" t="s">
        <v>473</v>
      </c>
      <c r="M91" s="128">
        <v>0</v>
      </c>
      <c r="N91" s="128">
        <v>0</v>
      </c>
      <c r="O91" s="129">
        <v>13.633100000000001</v>
      </c>
      <c r="P91" s="129">
        <v>14.098000000000001</v>
      </c>
      <c r="Q91" s="130">
        <v>13.6</v>
      </c>
      <c r="R91" s="128">
        <v>8</v>
      </c>
      <c r="S91" s="128">
        <v>15</v>
      </c>
      <c r="T91" s="127" t="s">
        <v>620</v>
      </c>
      <c r="U91" s="127" t="s">
        <v>620</v>
      </c>
      <c r="V91" s="208" t="s">
        <v>624</v>
      </c>
      <c r="X91" s="126">
        <v>90</v>
      </c>
    </row>
    <row r="92" spans="1:24" s="14" customFormat="1" ht="120" x14ac:dyDescent="0.25">
      <c r="A92" s="255">
        <v>89</v>
      </c>
      <c r="B92" s="126" t="s">
        <v>499</v>
      </c>
      <c r="C92" s="127" t="s">
        <v>500</v>
      </c>
      <c r="D92" s="127" t="s">
        <v>471</v>
      </c>
      <c r="E92" s="127" t="s">
        <v>495</v>
      </c>
      <c r="F92" s="127" t="s">
        <v>30</v>
      </c>
      <c r="G92" s="127" t="s">
        <v>46</v>
      </c>
      <c r="H92" s="127" t="s">
        <v>47</v>
      </c>
      <c r="I92" s="127" t="s">
        <v>89</v>
      </c>
      <c r="J92" s="127" t="s">
        <v>44</v>
      </c>
      <c r="K92" s="127" t="s">
        <v>662</v>
      </c>
      <c r="L92" s="127" t="s">
        <v>473</v>
      </c>
      <c r="M92" s="128">
        <v>0</v>
      </c>
      <c r="N92" s="128">
        <v>0</v>
      </c>
      <c r="O92" s="129">
        <v>5.4070999999999998</v>
      </c>
      <c r="P92" s="129">
        <v>13.734</v>
      </c>
      <c r="Q92" s="130">
        <v>5.4</v>
      </c>
      <c r="R92" s="128">
        <v>8</v>
      </c>
      <c r="S92" s="128">
        <v>15</v>
      </c>
      <c r="T92" s="127" t="s">
        <v>653</v>
      </c>
      <c r="U92" s="127" t="s">
        <v>620</v>
      </c>
      <c r="V92" s="208" t="s">
        <v>624</v>
      </c>
      <c r="X92" s="126">
        <v>91</v>
      </c>
    </row>
    <row r="93" spans="1:24" s="14" customFormat="1" ht="360" x14ac:dyDescent="0.25">
      <c r="A93" s="255">
        <v>90</v>
      </c>
      <c r="B93" s="126" t="s">
        <v>499</v>
      </c>
      <c r="C93" s="127" t="s">
        <v>500</v>
      </c>
      <c r="D93" s="127" t="s">
        <v>491</v>
      </c>
      <c r="E93" s="127" t="s">
        <v>472</v>
      </c>
      <c r="F93" s="127" t="s">
        <v>30</v>
      </c>
      <c r="G93" s="127" t="s">
        <v>31</v>
      </c>
      <c r="H93" s="127" t="s">
        <v>32</v>
      </c>
      <c r="I93" s="127" t="s">
        <v>96</v>
      </c>
      <c r="J93" s="127" t="s">
        <v>97</v>
      </c>
      <c r="K93" s="127" t="s">
        <v>663</v>
      </c>
      <c r="L93" s="127" t="s">
        <v>493</v>
      </c>
      <c r="M93" s="128">
        <v>8.42</v>
      </c>
      <c r="N93" s="128">
        <v>0.85</v>
      </c>
      <c r="O93" s="129">
        <v>18.228100000000001</v>
      </c>
      <c r="P93" s="129">
        <v>29.666</v>
      </c>
      <c r="Q93" s="130">
        <v>18.2</v>
      </c>
      <c r="R93" s="128">
        <v>8</v>
      </c>
      <c r="S93" s="128">
        <v>15</v>
      </c>
      <c r="T93" s="127" t="s">
        <v>648</v>
      </c>
      <c r="U93" s="127" t="s">
        <v>620</v>
      </c>
      <c r="V93" s="208" t="s">
        <v>624</v>
      </c>
      <c r="X93" s="126">
        <v>92</v>
      </c>
    </row>
    <row r="94" spans="1:24" s="14" customFormat="1" ht="90" x14ac:dyDescent="0.25">
      <c r="A94" s="255">
        <v>91</v>
      </c>
      <c r="B94" s="126" t="s">
        <v>499</v>
      </c>
      <c r="C94" s="127" t="s">
        <v>500</v>
      </c>
      <c r="D94" s="127" t="s">
        <v>491</v>
      </c>
      <c r="E94" s="127" t="s">
        <v>492</v>
      </c>
      <c r="F94" s="127" t="s">
        <v>30</v>
      </c>
      <c r="G94" s="127" t="s">
        <v>31</v>
      </c>
      <c r="H94" s="127" t="s">
        <v>32</v>
      </c>
      <c r="I94" s="127" t="s">
        <v>96</v>
      </c>
      <c r="J94" s="127" t="s">
        <v>97</v>
      </c>
      <c r="K94" s="127" t="s">
        <v>663</v>
      </c>
      <c r="L94" s="127" t="s">
        <v>493</v>
      </c>
      <c r="M94" s="128">
        <v>8.42</v>
      </c>
      <c r="N94" s="128">
        <v>0.85</v>
      </c>
      <c r="O94" s="129">
        <v>14.1874</v>
      </c>
      <c r="P94" s="129">
        <v>26.277999999999999</v>
      </c>
      <c r="Q94" s="130">
        <v>14.2</v>
      </c>
      <c r="R94" s="128">
        <v>8</v>
      </c>
      <c r="S94" s="128">
        <v>15</v>
      </c>
      <c r="T94" s="127" t="s">
        <v>620</v>
      </c>
      <c r="U94" s="127" t="s">
        <v>620</v>
      </c>
      <c r="V94" s="208" t="s">
        <v>624</v>
      </c>
      <c r="X94" s="126">
        <v>93</v>
      </c>
    </row>
    <row r="95" spans="1:24" s="14" customFormat="1" ht="75" x14ac:dyDescent="0.25">
      <c r="A95" s="255">
        <v>92</v>
      </c>
      <c r="B95" s="126" t="s">
        <v>499</v>
      </c>
      <c r="C95" s="127" t="s">
        <v>500</v>
      </c>
      <c r="D95" s="127" t="s">
        <v>471</v>
      </c>
      <c r="E95" s="127" t="s">
        <v>496</v>
      </c>
      <c r="F95" s="127" t="s">
        <v>30</v>
      </c>
      <c r="G95" s="127" t="s">
        <v>31</v>
      </c>
      <c r="H95" s="127" t="s">
        <v>32</v>
      </c>
      <c r="I95" s="127" t="s">
        <v>94</v>
      </c>
      <c r="J95" s="127" t="s">
        <v>95</v>
      </c>
      <c r="K95" s="127" t="s">
        <v>664</v>
      </c>
      <c r="L95" s="127" t="s">
        <v>493</v>
      </c>
      <c r="M95" s="128">
        <v>8.84</v>
      </c>
      <c r="N95" s="128">
        <v>0.71</v>
      </c>
      <c r="O95" s="129">
        <v>11.7927</v>
      </c>
      <c r="P95" s="129">
        <v>26.123999999999999</v>
      </c>
      <c r="Q95" s="130">
        <v>11.8</v>
      </c>
      <c r="R95" s="128">
        <v>0</v>
      </c>
      <c r="S95" s="128">
        <v>0</v>
      </c>
      <c r="T95" s="127" t="s">
        <v>620</v>
      </c>
      <c r="U95" s="127" t="s">
        <v>620</v>
      </c>
      <c r="V95" s="208" t="s">
        <v>624</v>
      </c>
      <c r="X95" s="126">
        <v>94</v>
      </c>
    </row>
    <row r="96" spans="1:24" s="14" customFormat="1" ht="90" x14ac:dyDescent="0.25">
      <c r="A96" s="255">
        <v>93</v>
      </c>
      <c r="B96" s="126" t="s">
        <v>499</v>
      </c>
      <c r="C96" s="127" t="s">
        <v>500</v>
      </c>
      <c r="D96" s="127" t="s">
        <v>491</v>
      </c>
      <c r="E96" s="127" t="s">
        <v>472</v>
      </c>
      <c r="F96" s="127" t="s">
        <v>30</v>
      </c>
      <c r="G96" s="127" t="s">
        <v>31</v>
      </c>
      <c r="H96" s="127" t="s">
        <v>32</v>
      </c>
      <c r="I96" s="127" t="s">
        <v>96</v>
      </c>
      <c r="J96" s="127" t="s">
        <v>97</v>
      </c>
      <c r="K96" s="127" t="s">
        <v>665</v>
      </c>
      <c r="L96" s="127" t="s">
        <v>493</v>
      </c>
      <c r="M96" s="128">
        <v>8.42</v>
      </c>
      <c r="N96" s="128">
        <v>0.85</v>
      </c>
      <c r="O96" s="129">
        <v>15.7761</v>
      </c>
      <c r="P96" s="129">
        <v>29.666</v>
      </c>
      <c r="Q96" s="130">
        <v>15.8</v>
      </c>
      <c r="R96" s="128">
        <v>8</v>
      </c>
      <c r="S96" s="128">
        <v>15</v>
      </c>
      <c r="T96" s="127" t="s">
        <v>620</v>
      </c>
      <c r="U96" s="127" t="s">
        <v>620</v>
      </c>
      <c r="V96" s="208" t="s">
        <v>624</v>
      </c>
      <c r="X96" s="126">
        <v>95</v>
      </c>
    </row>
    <row r="97" spans="1:24" s="14" customFormat="1" ht="90" x14ac:dyDescent="0.25">
      <c r="A97" s="255">
        <v>94</v>
      </c>
      <c r="B97" s="126" t="s">
        <v>499</v>
      </c>
      <c r="C97" s="127" t="s">
        <v>500</v>
      </c>
      <c r="D97" s="127" t="s">
        <v>491</v>
      </c>
      <c r="E97" s="127" t="s">
        <v>492</v>
      </c>
      <c r="F97" s="127" t="s">
        <v>30</v>
      </c>
      <c r="G97" s="127" t="s">
        <v>31</v>
      </c>
      <c r="H97" s="127" t="s">
        <v>32</v>
      </c>
      <c r="I97" s="127" t="s">
        <v>96</v>
      </c>
      <c r="J97" s="127" t="s">
        <v>97</v>
      </c>
      <c r="K97" s="127" t="s">
        <v>665</v>
      </c>
      <c r="L97" s="127" t="s">
        <v>493</v>
      </c>
      <c r="M97" s="128">
        <v>8.42</v>
      </c>
      <c r="N97" s="128">
        <v>0.85</v>
      </c>
      <c r="O97" s="129">
        <v>12.7456</v>
      </c>
      <c r="P97" s="129">
        <v>26.277999999999999</v>
      </c>
      <c r="Q97" s="130">
        <v>12.7</v>
      </c>
      <c r="R97" s="128">
        <v>8</v>
      </c>
      <c r="S97" s="128">
        <v>15</v>
      </c>
      <c r="T97" s="127" t="s">
        <v>620</v>
      </c>
      <c r="U97" s="127" t="s">
        <v>620</v>
      </c>
      <c r="V97" s="208" t="s">
        <v>624</v>
      </c>
      <c r="X97" s="126">
        <v>96</v>
      </c>
    </row>
    <row r="98" spans="1:24" s="14" customFormat="1" ht="135" x14ac:dyDescent="0.25">
      <c r="A98" s="255">
        <v>95</v>
      </c>
      <c r="B98" s="126" t="s">
        <v>499</v>
      </c>
      <c r="C98" s="127" t="s">
        <v>500</v>
      </c>
      <c r="D98" s="127" t="s">
        <v>471</v>
      </c>
      <c r="E98" s="127" t="s">
        <v>495</v>
      </c>
      <c r="F98" s="127" t="s">
        <v>30</v>
      </c>
      <c r="G98" s="127" t="s">
        <v>46</v>
      </c>
      <c r="H98" s="127" t="s">
        <v>47</v>
      </c>
      <c r="I98" s="127" t="s">
        <v>89</v>
      </c>
      <c r="J98" s="127" t="s">
        <v>44</v>
      </c>
      <c r="K98" s="127" t="s">
        <v>666</v>
      </c>
      <c r="L98" s="127" t="s">
        <v>473</v>
      </c>
      <c r="M98" s="128">
        <v>0</v>
      </c>
      <c r="N98" s="128">
        <v>0</v>
      </c>
      <c r="O98" s="129">
        <v>5.0107999999999997</v>
      </c>
      <c r="P98" s="129">
        <v>13.734</v>
      </c>
      <c r="Q98" s="130">
        <v>5</v>
      </c>
      <c r="R98" s="128">
        <v>8</v>
      </c>
      <c r="S98" s="128">
        <v>15</v>
      </c>
      <c r="T98" s="127" t="s">
        <v>632</v>
      </c>
      <c r="U98" s="127" t="s">
        <v>620</v>
      </c>
      <c r="V98" s="208" t="s">
        <v>624</v>
      </c>
      <c r="X98" s="126">
        <v>97</v>
      </c>
    </row>
    <row r="99" spans="1:24" s="14" customFormat="1" ht="135" x14ac:dyDescent="0.25">
      <c r="A99" s="255">
        <v>96</v>
      </c>
      <c r="B99" s="126" t="s">
        <v>499</v>
      </c>
      <c r="C99" s="127" t="s">
        <v>500</v>
      </c>
      <c r="D99" s="127" t="s">
        <v>471</v>
      </c>
      <c r="E99" s="127" t="s">
        <v>495</v>
      </c>
      <c r="F99" s="127" t="s">
        <v>30</v>
      </c>
      <c r="G99" s="127" t="s">
        <v>46</v>
      </c>
      <c r="H99" s="127" t="s">
        <v>47</v>
      </c>
      <c r="I99" s="127" t="s">
        <v>87</v>
      </c>
      <c r="J99" s="127" t="s">
        <v>44</v>
      </c>
      <c r="K99" s="127" t="s">
        <v>666</v>
      </c>
      <c r="L99" s="127" t="s">
        <v>473</v>
      </c>
      <c r="M99" s="128">
        <v>0</v>
      </c>
      <c r="N99" s="128">
        <v>0</v>
      </c>
      <c r="O99" s="129">
        <v>5.0107999999999997</v>
      </c>
      <c r="P99" s="129">
        <v>13.734</v>
      </c>
      <c r="Q99" s="130">
        <v>5</v>
      </c>
      <c r="R99" s="128">
        <v>8</v>
      </c>
      <c r="S99" s="128">
        <v>15</v>
      </c>
      <c r="T99" s="127" t="s">
        <v>632</v>
      </c>
      <c r="U99" s="127" t="s">
        <v>620</v>
      </c>
      <c r="V99" s="208" t="s">
        <v>624</v>
      </c>
      <c r="X99" s="126">
        <v>98</v>
      </c>
    </row>
    <row r="100" spans="1:24" s="14" customFormat="1" ht="360" x14ac:dyDescent="0.25">
      <c r="A100" s="255">
        <v>97</v>
      </c>
      <c r="B100" s="126" t="s">
        <v>499</v>
      </c>
      <c r="C100" s="127" t="s">
        <v>500</v>
      </c>
      <c r="D100" s="127" t="s">
        <v>491</v>
      </c>
      <c r="E100" s="127" t="s">
        <v>472</v>
      </c>
      <c r="F100" s="127" t="s">
        <v>30</v>
      </c>
      <c r="G100" s="127" t="s">
        <v>31</v>
      </c>
      <c r="H100" s="127" t="s">
        <v>32</v>
      </c>
      <c r="I100" s="127" t="s">
        <v>53</v>
      </c>
      <c r="J100" s="127" t="s">
        <v>44</v>
      </c>
      <c r="K100" s="127" t="s">
        <v>667</v>
      </c>
      <c r="L100" s="127" t="s">
        <v>493</v>
      </c>
      <c r="M100" s="128">
        <v>10.84</v>
      </c>
      <c r="N100" s="128">
        <v>0.88</v>
      </c>
      <c r="O100" s="129">
        <v>24.898299999999999</v>
      </c>
      <c r="P100" s="129">
        <v>27.257999999999999</v>
      </c>
      <c r="Q100" s="130">
        <v>24.9</v>
      </c>
      <c r="R100" s="128">
        <v>8</v>
      </c>
      <c r="S100" s="128">
        <v>15</v>
      </c>
      <c r="T100" s="127" t="s">
        <v>648</v>
      </c>
      <c r="U100" s="127" t="s">
        <v>620</v>
      </c>
      <c r="V100" s="208" t="s">
        <v>624</v>
      </c>
      <c r="X100" s="126">
        <v>99</v>
      </c>
    </row>
    <row r="101" spans="1:24" s="14" customFormat="1" ht="75" x14ac:dyDescent="0.25">
      <c r="A101" s="255">
        <v>98</v>
      </c>
      <c r="B101" s="126" t="s">
        <v>499</v>
      </c>
      <c r="C101" s="127" t="s">
        <v>500</v>
      </c>
      <c r="D101" s="127" t="s">
        <v>471</v>
      </c>
      <c r="E101" s="127" t="s">
        <v>496</v>
      </c>
      <c r="F101" s="127" t="s">
        <v>30</v>
      </c>
      <c r="G101" s="127" t="s">
        <v>31</v>
      </c>
      <c r="H101" s="127" t="s">
        <v>32</v>
      </c>
      <c r="I101" s="127" t="s">
        <v>53</v>
      </c>
      <c r="J101" s="127" t="s">
        <v>44</v>
      </c>
      <c r="K101" s="127" t="s">
        <v>667</v>
      </c>
      <c r="L101" s="127" t="s">
        <v>493</v>
      </c>
      <c r="M101" s="128">
        <v>10.84</v>
      </c>
      <c r="N101" s="128">
        <v>0.88</v>
      </c>
      <c r="O101" s="129">
        <v>16.456700000000001</v>
      </c>
      <c r="P101" s="129">
        <v>24.835999999999999</v>
      </c>
      <c r="Q101" s="130">
        <v>16.5</v>
      </c>
      <c r="R101" s="128">
        <v>8</v>
      </c>
      <c r="S101" s="128">
        <v>15</v>
      </c>
      <c r="T101" s="127" t="s">
        <v>620</v>
      </c>
      <c r="U101" s="127" t="s">
        <v>620</v>
      </c>
      <c r="V101" s="208" t="s">
        <v>624</v>
      </c>
      <c r="X101" s="126">
        <v>100</v>
      </c>
    </row>
    <row r="102" spans="1:24" s="14" customFormat="1" ht="75" x14ac:dyDescent="0.25">
      <c r="A102" s="255">
        <v>99</v>
      </c>
      <c r="B102" s="126" t="s">
        <v>499</v>
      </c>
      <c r="C102" s="127" t="s">
        <v>500</v>
      </c>
      <c r="D102" s="127" t="s">
        <v>491</v>
      </c>
      <c r="E102" s="127" t="s">
        <v>492</v>
      </c>
      <c r="F102" s="127" t="s">
        <v>30</v>
      </c>
      <c r="G102" s="127" t="s">
        <v>31</v>
      </c>
      <c r="H102" s="127" t="s">
        <v>32</v>
      </c>
      <c r="I102" s="127" t="s">
        <v>53</v>
      </c>
      <c r="J102" s="127" t="s">
        <v>44</v>
      </c>
      <c r="K102" s="127" t="s">
        <v>667</v>
      </c>
      <c r="L102" s="127" t="s">
        <v>493</v>
      </c>
      <c r="M102" s="128">
        <v>10.84</v>
      </c>
      <c r="N102" s="128">
        <v>0.88</v>
      </c>
      <c r="O102" s="129">
        <v>19.1067</v>
      </c>
      <c r="P102" s="129">
        <v>22.904</v>
      </c>
      <c r="Q102" s="130">
        <v>19.100000000000001</v>
      </c>
      <c r="R102" s="128">
        <v>8</v>
      </c>
      <c r="S102" s="128">
        <v>15</v>
      </c>
      <c r="T102" s="127" t="s">
        <v>620</v>
      </c>
      <c r="U102" s="127" t="s">
        <v>620</v>
      </c>
      <c r="V102" s="208" t="s">
        <v>624</v>
      </c>
      <c r="X102" s="126">
        <v>101</v>
      </c>
    </row>
    <row r="103" spans="1:24" s="14" customFormat="1" ht="135" x14ac:dyDescent="0.25">
      <c r="A103" s="255">
        <v>100</v>
      </c>
      <c r="B103" s="126" t="s">
        <v>499</v>
      </c>
      <c r="C103" s="127" t="s">
        <v>500</v>
      </c>
      <c r="D103" s="127" t="s">
        <v>494</v>
      </c>
      <c r="E103" s="127" t="s">
        <v>492</v>
      </c>
      <c r="F103" s="127" t="s">
        <v>35</v>
      </c>
      <c r="G103" s="127" t="s">
        <v>31</v>
      </c>
      <c r="H103" s="127" t="s">
        <v>32</v>
      </c>
      <c r="I103" s="127" t="s">
        <v>93</v>
      </c>
      <c r="J103" s="127" t="s">
        <v>44</v>
      </c>
      <c r="K103" s="127" t="s">
        <v>668</v>
      </c>
      <c r="L103" s="127" t="s">
        <v>473</v>
      </c>
      <c r="M103" s="128">
        <v>0</v>
      </c>
      <c r="N103" s="128">
        <v>0</v>
      </c>
      <c r="O103" s="129">
        <v>8.5945</v>
      </c>
      <c r="P103" s="129">
        <v>20.552</v>
      </c>
      <c r="Q103" s="130">
        <v>8.6</v>
      </c>
      <c r="R103" s="128">
        <v>8</v>
      </c>
      <c r="S103" s="128">
        <v>15</v>
      </c>
      <c r="T103" s="127" t="s">
        <v>632</v>
      </c>
      <c r="U103" s="127" t="s">
        <v>620</v>
      </c>
      <c r="V103" s="208" t="s">
        <v>624</v>
      </c>
      <c r="X103" s="126">
        <v>102</v>
      </c>
    </row>
    <row r="104" spans="1:24" s="14" customFormat="1" ht="135" x14ac:dyDescent="0.25">
      <c r="A104" s="255">
        <v>101</v>
      </c>
      <c r="B104" s="126" t="s">
        <v>499</v>
      </c>
      <c r="C104" s="127" t="s">
        <v>500</v>
      </c>
      <c r="D104" s="127" t="s">
        <v>494</v>
      </c>
      <c r="E104" s="127" t="s">
        <v>492</v>
      </c>
      <c r="F104" s="127" t="s">
        <v>30</v>
      </c>
      <c r="G104" s="127" t="s">
        <v>46</v>
      </c>
      <c r="H104" s="127" t="s">
        <v>47</v>
      </c>
      <c r="I104" s="127" t="s">
        <v>87</v>
      </c>
      <c r="J104" s="127" t="s">
        <v>44</v>
      </c>
      <c r="K104" s="127" t="s">
        <v>668</v>
      </c>
      <c r="L104" s="127" t="s">
        <v>473</v>
      </c>
      <c r="M104" s="128">
        <v>0</v>
      </c>
      <c r="N104" s="128">
        <v>0</v>
      </c>
      <c r="O104" s="129">
        <v>6.7153</v>
      </c>
      <c r="P104" s="129">
        <v>13.454000000000001</v>
      </c>
      <c r="Q104" s="130">
        <v>6.7</v>
      </c>
      <c r="R104" s="128">
        <v>8</v>
      </c>
      <c r="S104" s="128">
        <v>15</v>
      </c>
      <c r="T104" s="127" t="s">
        <v>632</v>
      </c>
      <c r="U104" s="127" t="s">
        <v>620</v>
      </c>
      <c r="V104" s="208" t="s">
        <v>624</v>
      </c>
      <c r="X104" s="126">
        <v>103</v>
      </c>
    </row>
    <row r="105" spans="1:24" s="14" customFormat="1" ht="75" x14ac:dyDescent="0.25">
      <c r="A105" s="255">
        <v>102</v>
      </c>
      <c r="B105" s="126" t="s">
        <v>499</v>
      </c>
      <c r="C105" s="127" t="s">
        <v>500</v>
      </c>
      <c r="D105" s="127" t="s">
        <v>491</v>
      </c>
      <c r="E105" s="127" t="s">
        <v>472</v>
      </c>
      <c r="F105" s="127" t="s">
        <v>35</v>
      </c>
      <c r="G105" s="127" t="s">
        <v>31</v>
      </c>
      <c r="H105" s="127" t="s">
        <v>32</v>
      </c>
      <c r="I105" s="127" t="s">
        <v>93</v>
      </c>
      <c r="J105" s="127" t="s">
        <v>44</v>
      </c>
      <c r="K105" s="127" t="s">
        <v>668</v>
      </c>
      <c r="L105" s="127" t="s">
        <v>473</v>
      </c>
      <c r="M105" s="128">
        <v>0</v>
      </c>
      <c r="N105" s="128">
        <v>0</v>
      </c>
      <c r="O105" s="129">
        <v>16.086200000000002</v>
      </c>
      <c r="P105" s="129">
        <v>36.26</v>
      </c>
      <c r="Q105" s="130">
        <v>16.100000000000001</v>
      </c>
      <c r="R105" s="128">
        <v>8</v>
      </c>
      <c r="S105" s="128">
        <v>15</v>
      </c>
      <c r="T105" s="127" t="s">
        <v>620</v>
      </c>
      <c r="U105" s="127" t="s">
        <v>620</v>
      </c>
      <c r="V105" s="208" t="s">
        <v>624</v>
      </c>
      <c r="X105" s="126">
        <v>104</v>
      </c>
    </row>
    <row r="106" spans="1:24" s="14" customFormat="1" ht="75" x14ac:dyDescent="0.25">
      <c r="A106" s="255">
        <v>103</v>
      </c>
      <c r="B106" s="126" t="s">
        <v>499</v>
      </c>
      <c r="C106" s="127" t="s">
        <v>500</v>
      </c>
      <c r="D106" s="127" t="s">
        <v>491</v>
      </c>
      <c r="E106" s="127" t="s">
        <v>472</v>
      </c>
      <c r="F106" s="127" t="s">
        <v>30</v>
      </c>
      <c r="G106" s="127" t="s">
        <v>46</v>
      </c>
      <c r="H106" s="127" t="s">
        <v>47</v>
      </c>
      <c r="I106" s="127" t="s">
        <v>87</v>
      </c>
      <c r="J106" s="127" t="s">
        <v>44</v>
      </c>
      <c r="K106" s="127" t="s">
        <v>668</v>
      </c>
      <c r="L106" s="127" t="s">
        <v>473</v>
      </c>
      <c r="M106" s="128">
        <v>0</v>
      </c>
      <c r="N106" s="128">
        <v>0</v>
      </c>
      <c r="O106" s="129">
        <v>13.7431</v>
      </c>
      <c r="P106" s="129">
        <v>22.106000000000002</v>
      </c>
      <c r="Q106" s="130">
        <v>13.7</v>
      </c>
      <c r="R106" s="128">
        <v>8</v>
      </c>
      <c r="S106" s="128">
        <v>15</v>
      </c>
      <c r="T106" s="127" t="s">
        <v>620</v>
      </c>
      <c r="U106" s="127" t="s">
        <v>620</v>
      </c>
      <c r="V106" s="208" t="s">
        <v>624</v>
      </c>
      <c r="X106" s="126">
        <v>105</v>
      </c>
    </row>
    <row r="107" spans="1:24" s="14" customFormat="1" ht="75" x14ac:dyDescent="0.25">
      <c r="A107" s="255">
        <v>104</v>
      </c>
      <c r="B107" s="126" t="s">
        <v>499</v>
      </c>
      <c r="C107" s="127" t="s">
        <v>500</v>
      </c>
      <c r="D107" s="127" t="s">
        <v>491</v>
      </c>
      <c r="E107" s="127" t="s">
        <v>492</v>
      </c>
      <c r="F107" s="127" t="s">
        <v>35</v>
      </c>
      <c r="G107" s="127" t="s">
        <v>31</v>
      </c>
      <c r="H107" s="127" t="s">
        <v>32</v>
      </c>
      <c r="I107" s="127" t="s">
        <v>93</v>
      </c>
      <c r="J107" s="127" t="s">
        <v>44</v>
      </c>
      <c r="K107" s="127" t="s">
        <v>668</v>
      </c>
      <c r="L107" s="127" t="s">
        <v>473</v>
      </c>
      <c r="M107" s="128">
        <v>0</v>
      </c>
      <c r="N107" s="128">
        <v>0</v>
      </c>
      <c r="O107" s="129">
        <v>11.449299999999999</v>
      </c>
      <c r="P107" s="129">
        <v>19.670000000000002</v>
      </c>
      <c r="Q107" s="130">
        <v>11.4</v>
      </c>
      <c r="R107" s="128">
        <v>8</v>
      </c>
      <c r="S107" s="128">
        <v>15</v>
      </c>
      <c r="T107" s="127" t="s">
        <v>620</v>
      </c>
      <c r="U107" s="127" t="s">
        <v>620</v>
      </c>
      <c r="V107" s="208" t="s">
        <v>624</v>
      </c>
      <c r="X107" s="126">
        <v>106</v>
      </c>
    </row>
    <row r="108" spans="1:24" s="14" customFormat="1" ht="75" x14ac:dyDescent="0.25">
      <c r="A108" s="255">
        <v>105</v>
      </c>
      <c r="B108" s="126" t="s">
        <v>499</v>
      </c>
      <c r="C108" s="127" t="s">
        <v>500</v>
      </c>
      <c r="D108" s="127" t="s">
        <v>491</v>
      </c>
      <c r="E108" s="127" t="s">
        <v>492</v>
      </c>
      <c r="F108" s="127" t="s">
        <v>30</v>
      </c>
      <c r="G108" s="127" t="s">
        <v>46</v>
      </c>
      <c r="H108" s="127" t="s">
        <v>47</v>
      </c>
      <c r="I108" s="127" t="s">
        <v>87</v>
      </c>
      <c r="J108" s="127" t="s">
        <v>44</v>
      </c>
      <c r="K108" s="127" t="s">
        <v>668</v>
      </c>
      <c r="L108" s="127" t="s">
        <v>473</v>
      </c>
      <c r="M108" s="128">
        <v>0</v>
      </c>
      <c r="N108" s="128">
        <v>0</v>
      </c>
      <c r="O108" s="129">
        <v>10.0716</v>
      </c>
      <c r="P108" s="129">
        <v>14.098000000000001</v>
      </c>
      <c r="Q108" s="130">
        <v>10.1</v>
      </c>
      <c r="R108" s="128">
        <v>8</v>
      </c>
      <c r="S108" s="128">
        <v>15</v>
      </c>
      <c r="T108" s="127" t="s">
        <v>620</v>
      </c>
      <c r="U108" s="127" t="s">
        <v>620</v>
      </c>
      <c r="V108" s="208" t="s">
        <v>624</v>
      </c>
      <c r="X108" s="126">
        <v>107</v>
      </c>
    </row>
    <row r="109" spans="1:24" s="14" customFormat="1" ht="90" x14ac:dyDescent="0.25">
      <c r="A109" s="255">
        <v>106</v>
      </c>
      <c r="B109" s="126" t="s">
        <v>499</v>
      </c>
      <c r="C109" s="127" t="s">
        <v>500</v>
      </c>
      <c r="D109" s="127" t="s">
        <v>491</v>
      </c>
      <c r="E109" s="127" t="s">
        <v>472</v>
      </c>
      <c r="F109" s="127" t="s">
        <v>30</v>
      </c>
      <c r="G109" s="127" t="s">
        <v>31</v>
      </c>
      <c r="H109" s="127" t="s">
        <v>32</v>
      </c>
      <c r="I109" s="127" t="s">
        <v>96</v>
      </c>
      <c r="J109" s="127" t="s">
        <v>97</v>
      </c>
      <c r="K109" s="127" t="s">
        <v>669</v>
      </c>
      <c r="L109" s="127" t="s">
        <v>473</v>
      </c>
      <c r="M109" s="128">
        <v>9</v>
      </c>
      <c r="N109" s="128">
        <v>0.73</v>
      </c>
      <c r="O109" s="129">
        <v>23.712199999999999</v>
      </c>
      <c r="P109" s="129">
        <v>31.542000000000002</v>
      </c>
      <c r="Q109" s="130">
        <v>23.7</v>
      </c>
      <c r="R109" s="128">
        <v>0</v>
      </c>
      <c r="S109" s="128">
        <v>0</v>
      </c>
      <c r="T109" s="127" t="s">
        <v>620</v>
      </c>
      <c r="U109" s="127" t="s">
        <v>620</v>
      </c>
      <c r="V109" s="208" t="s">
        <v>624</v>
      </c>
      <c r="X109" s="126">
        <v>108</v>
      </c>
    </row>
    <row r="110" spans="1:24" s="14" customFormat="1" ht="75" x14ac:dyDescent="0.25">
      <c r="A110" s="255">
        <v>107</v>
      </c>
      <c r="B110" s="126" t="s">
        <v>499</v>
      </c>
      <c r="C110" s="127" t="s">
        <v>500</v>
      </c>
      <c r="D110" s="127" t="s">
        <v>494</v>
      </c>
      <c r="E110" s="127" t="s">
        <v>492</v>
      </c>
      <c r="F110" s="127" t="s">
        <v>30</v>
      </c>
      <c r="G110" s="127" t="s">
        <v>46</v>
      </c>
      <c r="H110" s="127" t="s">
        <v>47</v>
      </c>
      <c r="I110" s="127" t="s">
        <v>89</v>
      </c>
      <c r="J110" s="127" t="s">
        <v>44</v>
      </c>
      <c r="K110" s="127" t="s">
        <v>670</v>
      </c>
      <c r="L110" s="127" t="s">
        <v>473</v>
      </c>
      <c r="M110" s="128">
        <v>0</v>
      </c>
      <c r="N110" s="128">
        <v>0</v>
      </c>
      <c r="O110" s="129">
        <v>7.3072999999999997</v>
      </c>
      <c r="P110" s="129">
        <v>13.454000000000001</v>
      </c>
      <c r="Q110" s="130">
        <v>7.3</v>
      </c>
      <c r="R110" s="128">
        <v>8</v>
      </c>
      <c r="S110" s="128">
        <v>15</v>
      </c>
      <c r="T110" s="127" t="s">
        <v>620</v>
      </c>
      <c r="U110" s="127" t="s">
        <v>620</v>
      </c>
      <c r="V110" s="208" t="s">
        <v>624</v>
      </c>
      <c r="X110" s="126">
        <v>109</v>
      </c>
    </row>
    <row r="111" spans="1:24" s="14" customFormat="1" ht="75" x14ac:dyDescent="0.25">
      <c r="A111" s="255">
        <v>108</v>
      </c>
      <c r="B111" s="126" t="s">
        <v>499</v>
      </c>
      <c r="C111" s="127" t="s">
        <v>500</v>
      </c>
      <c r="D111" s="127" t="s">
        <v>494</v>
      </c>
      <c r="E111" s="127" t="s">
        <v>492</v>
      </c>
      <c r="F111" s="127" t="s">
        <v>30</v>
      </c>
      <c r="G111" s="127" t="s">
        <v>46</v>
      </c>
      <c r="H111" s="127" t="s">
        <v>47</v>
      </c>
      <c r="I111" s="127" t="s">
        <v>87</v>
      </c>
      <c r="J111" s="127" t="s">
        <v>44</v>
      </c>
      <c r="K111" s="127" t="s">
        <v>670</v>
      </c>
      <c r="L111" s="127" t="s">
        <v>473</v>
      </c>
      <c r="M111" s="128">
        <v>0</v>
      </c>
      <c r="N111" s="128">
        <v>0</v>
      </c>
      <c r="O111" s="129">
        <v>7.3072999999999997</v>
      </c>
      <c r="P111" s="129">
        <v>13.454000000000001</v>
      </c>
      <c r="Q111" s="130">
        <v>7.3</v>
      </c>
      <c r="R111" s="128">
        <v>8</v>
      </c>
      <c r="S111" s="128">
        <v>15</v>
      </c>
      <c r="T111" s="127" t="s">
        <v>620</v>
      </c>
      <c r="U111" s="127" t="s">
        <v>620</v>
      </c>
      <c r="V111" s="208" t="s">
        <v>624</v>
      </c>
      <c r="X111" s="126">
        <v>110</v>
      </c>
    </row>
    <row r="112" spans="1:24" s="14" customFormat="1" ht="75" x14ac:dyDescent="0.25">
      <c r="A112" s="255">
        <v>109</v>
      </c>
      <c r="B112" s="126" t="s">
        <v>499</v>
      </c>
      <c r="C112" s="127" t="s">
        <v>500</v>
      </c>
      <c r="D112" s="127" t="s">
        <v>491</v>
      </c>
      <c r="E112" s="127" t="s">
        <v>472</v>
      </c>
      <c r="F112" s="127" t="s">
        <v>30</v>
      </c>
      <c r="G112" s="127" t="s">
        <v>46</v>
      </c>
      <c r="H112" s="127" t="s">
        <v>47</v>
      </c>
      <c r="I112" s="127" t="s">
        <v>89</v>
      </c>
      <c r="J112" s="127" t="s">
        <v>44</v>
      </c>
      <c r="K112" s="127" t="s">
        <v>670</v>
      </c>
      <c r="L112" s="127" t="s">
        <v>473</v>
      </c>
      <c r="M112" s="128">
        <v>0</v>
      </c>
      <c r="N112" s="128">
        <v>0</v>
      </c>
      <c r="O112" s="129">
        <v>14.4811</v>
      </c>
      <c r="P112" s="129">
        <v>22.106000000000002</v>
      </c>
      <c r="Q112" s="130">
        <v>14.5</v>
      </c>
      <c r="R112" s="128">
        <v>8</v>
      </c>
      <c r="S112" s="128">
        <v>15</v>
      </c>
      <c r="T112" s="127" t="s">
        <v>620</v>
      </c>
      <c r="U112" s="127" t="s">
        <v>620</v>
      </c>
      <c r="V112" s="208" t="s">
        <v>624</v>
      </c>
      <c r="X112" s="126">
        <v>111</v>
      </c>
    </row>
    <row r="113" spans="1:24" s="14" customFormat="1" ht="75" x14ac:dyDescent="0.25">
      <c r="A113" s="255">
        <v>110</v>
      </c>
      <c r="B113" s="126" t="s">
        <v>499</v>
      </c>
      <c r="C113" s="127" t="s">
        <v>500</v>
      </c>
      <c r="D113" s="127" t="s">
        <v>491</v>
      </c>
      <c r="E113" s="127" t="s">
        <v>472</v>
      </c>
      <c r="F113" s="127" t="s">
        <v>30</v>
      </c>
      <c r="G113" s="127" t="s">
        <v>46</v>
      </c>
      <c r="H113" s="127" t="s">
        <v>47</v>
      </c>
      <c r="I113" s="127" t="s">
        <v>87</v>
      </c>
      <c r="J113" s="127" t="s">
        <v>44</v>
      </c>
      <c r="K113" s="127" t="s">
        <v>670</v>
      </c>
      <c r="L113" s="127" t="s">
        <v>473</v>
      </c>
      <c r="M113" s="128">
        <v>0</v>
      </c>
      <c r="N113" s="128">
        <v>0</v>
      </c>
      <c r="O113" s="129">
        <v>14.4811</v>
      </c>
      <c r="P113" s="129">
        <v>22.106000000000002</v>
      </c>
      <c r="Q113" s="130">
        <v>14.5</v>
      </c>
      <c r="R113" s="128">
        <v>8</v>
      </c>
      <c r="S113" s="128">
        <v>15</v>
      </c>
      <c r="T113" s="127" t="s">
        <v>620</v>
      </c>
      <c r="U113" s="127" t="s">
        <v>620</v>
      </c>
      <c r="V113" s="208" t="s">
        <v>624</v>
      </c>
      <c r="X113" s="126">
        <v>112</v>
      </c>
    </row>
    <row r="114" spans="1:24" s="14" customFormat="1" ht="120" x14ac:dyDescent="0.25">
      <c r="A114" s="255">
        <v>111</v>
      </c>
      <c r="B114" s="126" t="s">
        <v>499</v>
      </c>
      <c r="C114" s="127" t="s">
        <v>500</v>
      </c>
      <c r="D114" s="127" t="s">
        <v>471</v>
      </c>
      <c r="E114" s="127" t="s">
        <v>496</v>
      </c>
      <c r="F114" s="127" t="s">
        <v>30</v>
      </c>
      <c r="G114" s="127" t="s">
        <v>46</v>
      </c>
      <c r="H114" s="127" t="s">
        <v>47</v>
      </c>
      <c r="I114" s="127" t="s">
        <v>89</v>
      </c>
      <c r="J114" s="127" t="s">
        <v>44</v>
      </c>
      <c r="K114" s="127" t="s">
        <v>670</v>
      </c>
      <c r="L114" s="127" t="s">
        <v>473</v>
      </c>
      <c r="M114" s="128">
        <v>0</v>
      </c>
      <c r="N114" s="128">
        <v>0</v>
      </c>
      <c r="O114" s="129">
        <v>6.5963000000000003</v>
      </c>
      <c r="P114" s="129">
        <v>19.628</v>
      </c>
      <c r="Q114" s="130">
        <v>6.6</v>
      </c>
      <c r="R114" s="128">
        <v>8</v>
      </c>
      <c r="S114" s="128">
        <v>15</v>
      </c>
      <c r="T114" s="127" t="s">
        <v>653</v>
      </c>
      <c r="U114" s="127" t="s">
        <v>620</v>
      </c>
      <c r="V114" s="208" t="s">
        <v>624</v>
      </c>
      <c r="X114" s="126">
        <v>113</v>
      </c>
    </row>
    <row r="115" spans="1:24" s="14" customFormat="1" ht="120" x14ac:dyDescent="0.25">
      <c r="A115" s="255">
        <v>112</v>
      </c>
      <c r="B115" s="126" t="s">
        <v>499</v>
      </c>
      <c r="C115" s="127" t="s">
        <v>500</v>
      </c>
      <c r="D115" s="127" t="s">
        <v>471</v>
      </c>
      <c r="E115" s="127" t="s">
        <v>496</v>
      </c>
      <c r="F115" s="127" t="s">
        <v>30</v>
      </c>
      <c r="G115" s="127" t="s">
        <v>46</v>
      </c>
      <c r="H115" s="127" t="s">
        <v>47</v>
      </c>
      <c r="I115" s="127" t="s">
        <v>87</v>
      </c>
      <c r="J115" s="127" t="s">
        <v>44</v>
      </c>
      <c r="K115" s="127" t="s">
        <v>670</v>
      </c>
      <c r="L115" s="127" t="s">
        <v>473</v>
      </c>
      <c r="M115" s="128">
        <v>0</v>
      </c>
      <c r="N115" s="128">
        <v>0</v>
      </c>
      <c r="O115" s="129">
        <v>6.5963000000000003</v>
      </c>
      <c r="P115" s="129">
        <v>19.628</v>
      </c>
      <c r="Q115" s="130">
        <v>6.6</v>
      </c>
      <c r="R115" s="128">
        <v>8</v>
      </c>
      <c r="S115" s="128">
        <v>15</v>
      </c>
      <c r="T115" s="127" t="s">
        <v>653</v>
      </c>
      <c r="U115" s="127" t="s">
        <v>620</v>
      </c>
      <c r="V115" s="208" t="s">
        <v>624</v>
      </c>
      <c r="X115" s="126">
        <v>114</v>
      </c>
    </row>
    <row r="116" spans="1:24" s="14" customFormat="1" ht="75" x14ac:dyDescent="0.25">
      <c r="A116" s="255">
        <v>113</v>
      </c>
      <c r="B116" s="126" t="s">
        <v>501</v>
      </c>
      <c r="C116" s="127" t="s">
        <v>502</v>
      </c>
      <c r="D116" s="127" t="s">
        <v>471</v>
      </c>
      <c r="E116" s="127" t="s">
        <v>492</v>
      </c>
      <c r="F116" s="127" t="s">
        <v>35</v>
      </c>
      <c r="G116" s="127" t="s">
        <v>46</v>
      </c>
      <c r="H116" s="127" t="s">
        <v>47</v>
      </c>
      <c r="I116" s="127" t="s">
        <v>101</v>
      </c>
      <c r="J116" s="127" t="s">
        <v>44</v>
      </c>
      <c r="K116" s="127" t="s">
        <v>671</v>
      </c>
      <c r="L116" s="127" t="s">
        <v>503</v>
      </c>
      <c r="M116" s="128">
        <v>6.85</v>
      </c>
      <c r="N116" s="128">
        <v>0.97</v>
      </c>
      <c r="O116" s="129">
        <v>15.013999999999999</v>
      </c>
      <c r="P116" s="129">
        <v>52.01</v>
      </c>
      <c r="Q116" s="130">
        <v>15</v>
      </c>
      <c r="R116" s="128">
        <v>10</v>
      </c>
      <c r="S116" s="128">
        <v>20</v>
      </c>
      <c r="T116" s="127" t="s">
        <v>620</v>
      </c>
      <c r="U116" s="127" t="s">
        <v>620</v>
      </c>
      <c r="V116" s="208" t="s">
        <v>637</v>
      </c>
      <c r="X116" s="126">
        <v>115</v>
      </c>
    </row>
    <row r="117" spans="1:24" s="14" customFormat="1" ht="75" x14ac:dyDescent="0.25">
      <c r="A117" s="255">
        <v>114</v>
      </c>
      <c r="B117" s="126" t="s">
        <v>501</v>
      </c>
      <c r="C117" s="127" t="s">
        <v>502</v>
      </c>
      <c r="D117" s="127" t="s">
        <v>471</v>
      </c>
      <c r="E117" s="127" t="s">
        <v>496</v>
      </c>
      <c r="F117" s="127" t="s">
        <v>35</v>
      </c>
      <c r="G117" s="127" t="s">
        <v>46</v>
      </c>
      <c r="H117" s="127" t="s">
        <v>47</v>
      </c>
      <c r="I117" s="127" t="s">
        <v>101</v>
      </c>
      <c r="J117" s="127" t="s">
        <v>44</v>
      </c>
      <c r="K117" s="127" t="s">
        <v>671</v>
      </c>
      <c r="L117" s="127" t="s">
        <v>503</v>
      </c>
      <c r="M117" s="128">
        <v>6.85</v>
      </c>
      <c r="N117" s="128">
        <v>0.97</v>
      </c>
      <c r="O117" s="129">
        <v>12.786</v>
      </c>
      <c r="P117" s="129">
        <v>32.423999999999999</v>
      </c>
      <c r="Q117" s="130">
        <v>12.8</v>
      </c>
      <c r="R117" s="128">
        <v>10</v>
      </c>
      <c r="S117" s="128">
        <v>20</v>
      </c>
      <c r="T117" s="127" t="s">
        <v>620</v>
      </c>
      <c r="U117" s="127" t="s">
        <v>620</v>
      </c>
      <c r="V117" s="208" t="s">
        <v>637</v>
      </c>
      <c r="X117" s="126">
        <v>116</v>
      </c>
    </row>
    <row r="118" spans="1:24" s="14" customFormat="1" ht="75" x14ac:dyDescent="0.25">
      <c r="A118" s="255">
        <v>115</v>
      </c>
      <c r="B118" s="126" t="s">
        <v>501</v>
      </c>
      <c r="C118" s="127" t="s">
        <v>502</v>
      </c>
      <c r="D118" s="127" t="s">
        <v>471</v>
      </c>
      <c r="E118" s="127" t="s">
        <v>492</v>
      </c>
      <c r="F118" s="127" t="s">
        <v>35</v>
      </c>
      <c r="G118" s="127" t="s">
        <v>46</v>
      </c>
      <c r="H118" s="127" t="s">
        <v>47</v>
      </c>
      <c r="I118" s="127" t="s">
        <v>101</v>
      </c>
      <c r="J118" s="127" t="s">
        <v>44</v>
      </c>
      <c r="K118" s="127" t="s">
        <v>672</v>
      </c>
      <c r="L118" s="127" t="s">
        <v>503</v>
      </c>
      <c r="M118" s="128">
        <v>6.85</v>
      </c>
      <c r="N118" s="128">
        <v>0.97</v>
      </c>
      <c r="O118" s="129">
        <v>15.904999999999999</v>
      </c>
      <c r="P118" s="129">
        <v>52.01</v>
      </c>
      <c r="Q118" s="130">
        <v>15.9</v>
      </c>
      <c r="R118" s="128">
        <v>10</v>
      </c>
      <c r="S118" s="128">
        <v>20</v>
      </c>
      <c r="T118" s="127" t="s">
        <v>620</v>
      </c>
      <c r="U118" s="127" t="s">
        <v>620</v>
      </c>
      <c r="V118" s="208" t="s">
        <v>673</v>
      </c>
      <c r="X118" s="126">
        <v>117</v>
      </c>
    </row>
    <row r="119" spans="1:24" s="14" customFormat="1" ht="75" x14ac:dyDescent="0.25">
      <c r="A119" s="255">
        <v>116</v>
      </c>
      <c r="B119" s="126" t="s">
        <v>501</v>
      </c>
      <c r="C119" s="127" t="s">
        <v>502</v>
      </c>
      <c r="D119" s="127" t="s">
        <v>471</v>
      </c>
      <c r="E119" s="127" t="s">
        <v>496</v>
      </c>
      <c r="F119" s="127" t="s">
        <v>35</v>
      </c>
      <c r="G119" s="127" t="s">
        <v>46</v>
      </c>
      <c r="H119" s="127" t="s">
        <v>47</v>
      </c>
      <c r="I119" s="127" t="s">
        <v>101</v>
      </c>
      <c r="J119" s="127" t="s">
        <v>44</v>
      </c>
      <c r="K119" s="127" t="s">
        <v>672</v>
      </c>
      <c r="L119" s="127" t="s">
        <v>503</v>
      </c>
      <c r="M119" s="128">
        <v>6.85</v>
      </c>
      <c r="N119" s="128">
        <v>0.97</v>
      </c>
      <c r="O119" s="129">
        <v>13.375999999999999</v>
      </c>
      <c r="P119" s="129">
        <v>32.423999999999999</v>
      </c>
      <c r="Q119" s="130">
        <v>13.4</v>
      </c>
      <c r="R119" s="128">
        <v>10</v>
      </c>
      <c r="S119" s="128">
        <v>20</v>
      </c>
      <c r="T119" s="127" t="s">
        <v>620</v>
      </c>
      <c r="U119" s="127" t="s">
        <v>620</v>
      </c>
      <c r="V119" s="208" t="s">
        <v>673</v>
      </c>
      <c r="X119" s="126">
        <v>118</v>
      </c>
    </row>
    <row r="120" spans="1:24" s="14" customFormat="1" ht="75" x14ac:dyDescent="0.25">
      <c r="A120" s="255">
        <v>117</v>
      </c>
      <c r="B120" s="126" t="s">
        <v>501</v>
      </c>
      <c r="C120" s="127" t="s">
        <v>502</v>
      </c>
      <c r="D120" s="127" t="s">
        <v>471</v>
      </c>
      <c r="E120" s="127" t="s">
        <v>492</v>
      </c>
      <c r="F120" s="127" t="s">
        <v>35</v>
      </c>
      <c r="G120" s="127" t="s">
        <v>36</v>
      </c>
      <c r="H120" s="127" t="s">
        <v>32</v>
      </c>
      <c r="I120" s="127" t="s">
        <v>110</v>
      </c>
      <c r="J120" s="127" t="s">
        <v>41</v>
      </c>
      <c r="K120" s="127" t="s">
        <v>674</v>
      </c>
      <c r="L120" s="127" t="s">
        <v>473</v>
      </c>
      <c r="M120" s="128">
        <v>0</v>
      </c>
      <c r="N120" s="128">
        <v>0</v>
      </c>
      <c r="O120" s="129">
        <v>15.417</v>
      </c>
      <c r="P120" s="129">
        <v>181.678</v>
      </c>
      <c r="Q120" s="130">
        <v>15.4</v>
      </c>
      <c r="R120" s="128">
        <v>10</v>
      </c>
      <c r="S120" s="128">
        <v>20</v>
      </c>
      <c r="T120" s="127" t="s">
        <v>620</v>
      </c>
      <c r="U120" s="127" t="s">
        <v>620</v>
      </c>
      <c r="V120" s="208" t="s">
        <v>624</v>
      </c>
      <c r="X120" s="126">
        <v>119</v>
      </c>
    </row>
    <row r="121" spans="1:24" s="14" customFormat="1" ht="75" x14ac:dyDescent="0.25">
      <c r="A121" s="255">
        <v>118</v>
      </c>
      <c r="B121" s="126" t="s">
        <v>501</v>
      </c>
      <c r="C121" s="127" t="s">
        <v>502</v>
      </c>
      <c r="D121" s="127" t="s">
        <v>471</v>
      </c>
      <c r="E121" s="127" t="s">
        <v>496</v>
      </c>
      <c r="F121" s="127" t="s">
        <v>35</v>
      </c>
      <c r="G121" s="127" t="s">
        <v>36</v>
      </c>
      <c r="H121" s="127" t="s">
        <v>32</v>
      </c>
      <c r="I121" s="127" t="s">
        <v>110</v>
      </c>
      <c r="J121" s="127" t="s">
        <v>41</v>
      </c>
      <c r="K121" s="127" t="s">
        <v>674</v>
      </c>
      <c r="L121" s="127" t="s">
        <v>473</v>
      </c>
      <c r="M121" s="128">
        <v>0</v>
      </c>
      <c r="N121" s="128">
        <v>0</v>
      </c>
      <c r="O121" s="129">
        <v>10.738</v>
      </c>
      <c r="P121" s="129">
        <v>114.33799999999999</v>
      </c>
      <c r="Q121" s="130">
        <v>10.7</v>
      </c>
      <c r="R121" s="128">
        <v>10</v>
      </c>
      <c r="S121" s="128">
        <v>20</v>
      </c>
      <c r="T121" s="127" t="s">
        <v>620</v>
      </c>
      <c r="U121" s="127" t="s">
        <v>620</v>
      </c>
      <c r="V121" s="208" t="s">
        <v>624</v>
      </c>
      <c r="X121" s="126">
        <v>120</v>
      </c>
    </row>
    <row r="122" spans="1:24" s="14" customFormat="1" ht="75" x14ac:dyDescent="0.25">
      <c r="A122" s="255">
        <v>119</v>
      </c>
      <c r="B122" s="126" t="s">
        <v>501</v>
      </c>
      <c r="C122" s="127" t="s">
        <v>502</v>
      </c>
      <c r="D122" s="127" t="s">
        <v>471</v>
      </c>
      <c r="E122" s="127" t="s">
        <v>492</v>
      </c>
      <c r="F122" s="127" t="s">
        <v>35</v>
      </c>
      <c r="G122" s="127" t="s">
        <v>46</v>
      </c>
      <c r="H122" s="127" t="s">
        <v>47</v>
      </c>
      <c r="I122" s="127" t="s">
        <v>109</v>
      </c>
      <c r="J122" s="127" t="s">
        <v>41</v>
      </c>
      <c r="K122" s="127" t="s">
        <v>675</v>
      </c>
      <c r="L122" s="127" t="s">
        <v>473</v>
      </c>
      <c r="M122" s="128">
        <v>0</v>
      </c>
      <c r="N122" s="128">
        <v>0</v>
      </c>
      <c r="O122" s="129">
        <v>8.4975000000000005</v>
      </c>
      <c r="P122" s="129">
        <v>183.89</v>
      </c>
      <c r="Q122" s="130">
        <v>8.5</v>
      </c>
      <c r="R122" s="128">
        <v>0</v>
      </c>
      <c r="S122" s="128">
        <v>0</v>
      </c>
      <c r="T122" s="127" t="s">
        <v>620</v>
      </c>
      <c r="U122" s="127" t="s">
        <v>620</v>
      </c>
      <c r="V122" s="208" t="s">
        <v>676</v>
      </c>
      <c r="X122" s="126">
        <v>121</v>
      </c>
    </row>
    <row r="123" spans="1:24" s="14" customFormat="1" ht="75" x14ac:dyDescent="0.25">
      <c r="A123" s="255">
        <v>120</v>
      </c>
      <c r="B123" s="126" t="s">
        <v>501</v>
      </c>
      <c r="C123" s="127" t="s">
        <v>502</v>
      </c>
      <c r="D123" s="127" t="s">
        <v>471</v>
      </c>
      <c r="E123" s="127" t="s">
        <v>496</v>
      </c>
      <c r="F123" s="127" t="s">
        <v>35</v>
      </c>
      <c r="G123" s="127" t="s">
        <v>46</v>
      </c>
      <c r="H123" s="127" t="s">
        <v>47</v>
      </c>
      <c r="I123" s="127" t="s">
        <v>109</v>
      </c>
      <c r="J123" s="127" t="s">
        <v>41</v>
      </c>
      <c r="K123" s="127" t="s">
        <v>675</v>
      </c>
      <c r="L123" s="127" t="s">
        <v>473</v>
      </c>
      <c r="M123" s="128">
        <v>0</v>
      </c>
      <c r="N123" s="128">
        <v>0</v>
      </c>
      <c r="O123" s="129">
        <v>6.1565000000000003</v>
      </c>
      <c r="P123" s="129">
        <v>118.188</v>
      </c>
      <c r="Q123" s="130">
        <v>6.2</v>
      </c>
      <c r="R123" s="128">
        <v>0</v>
      </c>
      <c r="S123" s="128">
        <v>0</v>
      </c>
      <c r="T123" s="127" t="s">
        <v>620</v>
      </c>
      <c r="U123" s="127" t="s">
        <v>620</v>
      </c>
      <c r="V123" s="208" t="s">
        <v>676</v>
      </c>
      <c r="X123" s="126">
        <v>122</v>
      </c>
    </row>
    <row r="124" spans="1:24" s="14" customFormat="1" ht="75" x14ac:dyDescent="0.25">
      <c r="A124" s="255">
        <v>121</v>
      </c>
      <c r="B124" s="126" t="s">
        <v>504</v>
      </c>
      <c r="C124" s="127" t="s">
        <v>505</v>
      </c>
      <c r="D124" s="127" t="s">
        <v>491</v>
      </c>
      <c r="E124" s="127" t="s">
        <v>472</v>
      </c>
      <c r="F124" s="127" t="s">
        <v>30</v>
      </c>
      <c r="G124" s="127" t="s">
        <v>46</v>
      </c>
      <c r="H124" s="127" t="s">
        <v>47</v>
      </c>
      <c r="I124" s="127" t="s">
        <v>89</v>
      </c>
      <c r="J124" s="127" t="s">
        <v>44</v>
      </c>
      <c r="K124" s="127" t="s">
        <v>677</v>
      </c>
      <c r="L124" s="127" t="s">
        <v>493</v>
      </c>
      <c r="M124" s="128">
        <v>4.96</v>
      </c>
      <c r="N124" s="128">
        <v>0.7</v>
      </c>
      <c r="O124" s="129">
        <v>15.200100000000001</v>
      </c>
      <c r="P124" s="129">
        <v>22.777999999999999</v>
      </c>
      <c r="Q124" s="130">
        <v>15.2</v>
      </c>
      <c r="R124" s="128">
        <v>10</v>
      </c>
      <c r="S124" s="128">
        <v>20</v>
      </c>
      <c r="T124" s="127" t="s">
        <v>620</v>
      </c>
      <c r="U124" s="127" t="s">
        <v>620</v>
      </c>
      <c r="V124" s="208" t="s">
        <v>624</v>
      </c>
      <c r="X124" s="126">
        <v>123</v>
      </c>
    </row>
    <row r="125" spans="1:24" s="14" customFormat="1" ht="75" x14ac:dyDescent="0.25">
      <c r="A125" s="255">
        <v>122</v>
      </c>
      <c r="B125" s="126" t="s">
        <v>504</v>
      </c>
      <c r="C125" s="127" t="s">
        <v>505</v>
      </c>
      <c r="D125" s="127" t="s">
        <v>491</v>
      </c>
      <c r="E125" s="127" t="s">
        <v>472</v>
      </c>
      <c r="F125" s="127" t="s">
        <v>30</v>
      </c>
      <c r="G125" s="127" t="s">
        <v>46</v>
      </c>
      <c r="H125" s="127" t="s">
        <v>47</v>
      </c>
      <c r="I125" s="127" t="s">
        <v>87</v>
      </c>
      <c r="J125" s="127" t="s">
        <v>44</v>
      </c>
      <c r="K125" s="127" t="s">
        <v>677</v>
      </c>
      <c r="L125" s="127" t="s">
        <v>493</v>
      </c>
      <c r="M125" s="128">
        <v>4.96</v>
      </c>
      <c r="N125" s="128">
        <v>0.7</v>
      </c>
      <c r="O125" s="129">
        <v>15.200100000000001</v>
      </c>
      <c r="P125" s="129">
        <v>22.777999999999999</v>
      </c>
      <c r="Q125" s="130">
        <v>15.2</v>
      </c>
      <c r="R125" s="128">
        <v>10</v>
      </c>
      <c r="S125" s="128">
        <v>20</v>
      </c>
      <c r="T125" s="127" t="s">
        <v>620</v>
      </c>
      <c r="U125" s="127" t="s">
        <v>620</v>
      </c>
      <c r="V125" s="208" t="s">
        <v>624</v>
      </c>
      <c r="X125" s="126">
        <v>124</v>
      </c>
    </row>
    <row r="126" spans="1:24" s="14" customFormat="1" ht="75" x14ac:dyDescent="0.25">
      <c r="A126" s="255">
        <v>123</v>
      </c>
      <c r="B126" s="126" t="s">
        <v>504</v>
      </c>
      <c r="C126" s="127" t="s">
        <v>505</v>
      </c>
      <c r="D126" s="127" t="s">
        <v>491</v>
      </c>
      <c r="E126" s="127" t="s">
        <v>472</v>
      </c>
      <c r="F126" s="127" t="s">
        <v>30</v>
      </c>
      <c r="G126" s="127" t="s">
        <v>46</v>
      </c>
      <c r="H126" s="127" t="s">
        <v>47</v>
      </c>
      <c r="I126" s="127" t="s">
        <v>59</v>
      </c>
      <c r="J126" s="127" t="s">
        <v>58</v>
      </c>
      <c r="K126" s="127" t="s">
        <v>677</v>
      </c>
      <c r="L126" s="127" t="s">
        <v>493</v>
      </c>
      <c r="M126" s="128">
        <v>6.7</v>
      </c>
      <c r="N126" s="128">
        <v>0.95</v>
      </c>
      <c r="O126" s="129">
        <v>16.940100000000001</v>
      </c>
      <c r="P126" s="129">
        <v>23.044</v>
      </c>
      <c r="Q126" s="130">
        <v>16.899999999999999</v>
      </c>
      <c r="R126" s="128">
        <v>10</v>
      </c>
      <c r="S126" s="128">
        <v>20</v>
      </c>
      <c r="T126" s="127" t="s">
        <v>620</v>
      </c>
      <c r="U126" s="127" t="s">
        <v>620</v>
      </c>
      <c r="V126" s="208" t="s">
        <v>624</v>
      </c>
      <c r="X126" s="126">
        <v>125</v>
      </c>
    </row>
    <row r="127" spans="1:24" s="14" customFormat="1" ht="135" x14ac:dyDescent="0.25">
      <c r="A127" s="255">
        <v>124</v>
      </c>
      <c r="B127" s="126" t="s">
        <v>504</v>
      </c>
      <c r="C127" s="127" t="s">
        <v>505</v>
      </c>
      <c r="D127" s="127" t="s">
        <v>471</v>
      </c>
      <c r="E127" s="127" t="s">
        <v>496</v>
      </c>
      <c r="F127" s="127" t="s">
        <v>30</v>
      </c>
      <c r="G127" s="127" t="s">
        <v>46</v>
      </c>
      <c r="H127" s="127" t="s">
        <v>47</v>
      </c>
      <c r="I127" s="127" t="s">
        <v>89</v>
      </c>
      <c r="J127" s="127" t="s">
        <v>44</v>
      </c>
      <c r="K127" s="127" t="s">
        <v>677</v>
      </c>
      <c r="L127" s="127" t="s">
        <v>493</v>
      </c>
      <c r="M127" s="128">
        <v>4.96</v>
      </c>
      <c r="N127" s="128">
        <v>0.7</v>
      </c>
      <c r="O127" s="129">
        <v>8.2941000000000003</v>
      </c>
      <c r="P127" s="129">
        <v>20.3</v>
      </c>
      <c r="Q127" s="130">
        <v>8.3000000000000007</v>
      </c>
      <c r="R127" s="128">
        <v>10</v>
      </c>
      <c r="S127" s="128">
        <v>20</v>
      </c>
      <c r="T127" s="127" t="s">
        <v>632</v>
      </c>
      <c r="U127" s="127" t="s">
        <v>654</v>
      </c>
      <c r="V127" s="208" t="s">
        <v>624</v>
      </c>
      <c r="X127" s="126">
        <v>126</v>
      </c>
    </row>
    <row r="128" spans="1:24" s="14" customFormat="1" ht="135" x14ac:dyDescent="0.25">
      <c r="A128" s="255">
        <v>125</v>
      </c>
      <c r="B128" s="126" t="s">
        <v>504</v>
      </c>
      <c r="C128" s="127" t="s">
        <v>505</v>
      </c>
      <c r="D128" s="127" t="s">
        <v>471</v>
      </c>
      <c r="E128" s="127" t="s">
        <v>496</v>
      </c>
      <c r="F128" s="127" t="s">
        <v>30</v>
      </c>
      <c r="G128" s="127" t="s">
        <v>46</v>
      </c>
      <c r="H128" s="127" t="s">
        <v>47</v>
      </c>
      <c r="I128" s="127" t="s">
        <v>87</v>
      </c>
      <c r="J128" s="127" t="s">
        <v>44</v>
      </c>
      <c r="K128" s="127" t="s">
        <v>677</v>
      </c>
      <c r="L128" s="127" t="s">
        <v>493</v>
      </c>
      <c r="M128" s="128">
        <v>4.96</v>
      </c>
      <c r="N128" s="128">
        <v>0.7</v>
      </c>
      <c r="O128" s="129">
        <v>8.2941000000000003</v>
      </c>
      <c r="P128" s="129">
        <v>20.3</v>
      </c>
      <c r="Q128" s="130">
        <v>8.3000000000000007</v>
      </c>
      <c r="R128" s="128">
        <v>10</v>
      </c>
      <c r="S128" s="128">
        <v>20</v>
      </c>
      <c r="T128" s="127" t="s">
        <v>632</v>
      </c>
      <c r="U128" s="127" t="s">
        <v>654</v>
      </c>
      <c r="V128" s="208" t="s">
        <v>624</v>
      </c>
      <c r="X128" s="126">
        <v>127</v>
      </c>
    </row>
    <row r="129" spans="1:24" s="14" customFormat="1" ht="75" x14ac:dyDescent="0.25">
      <c r="A129" s="255">
        <v>126</v>
      </c>
      <c r="B129" s="126" t="s">
        <v>504</v>
      </c>
      <c r="C129" s="127" t="s">
        <v>505</v>
      </c>
      <c r="D129" s="127" t="s">
        <v>471</v>
      </c>
      <c r="E129" s="127" t="s">
        <v>496</v>
      </c>
      <c r="F129" s="127" t="s">
        <v>30</v>
      </c>
      <c r="G129" s="127" t="s">
        <v>46</v>
      </c>
      <c r="H129" s="127" t="s">
        <v>47</v>
      </c>
      <c r="I129" s="127" t="s">
        <v>59</v>
      </c>
      <c r="J129" s="127" t="s">
        <v>58</v>
      </c>
      <c r="K129" s="127" t="s">
        <v>677</v>
      </c>
      <c r="L129" s="127" t="s">
        <v>493</v>
      </c>
      <c r="M129" s="128">
        <v>6.7</v>
      </c>
      <c r="N129" s="128">
        <v>0.95</v>
      </c>
      <c r="O129" s="129">
        <v>10.0341</v>
      </c>
      <c r="P129" s="129">
        <v>20.565999999999999</v>
      </c>
      <c r="Q129" s="130">
        <v>10</v>
      </c>
      <c r="R129" s="128">
        <v>10</v>
      </c>
      <c r="S129" s="128">
        <v>20</v>
      </c>
      <c r="T129" s="127" t="s">
        <v>620</v>
      </c>
      <c r="U129" s="127" t="s">
        <v>620</v>
      </c>
      <c r="V129" s="208" t="s">
        <v>624</v>
      </c>
      <c r="X129" s="126">
        <v>128</v>
      </c>
    </row>
    <row r="130" spans="1:24" s="14" customFormat="1" ht="135" x14ac:dyDescent="0.25">
      <c r="A130" s="255">
        <v>127</v>
      </c>
      <c r="B130" s="126" t="s">
        <v>504</v>
      </c>
      <c r="C130" s="127" t="s">
        <v>505</v>
      </c>
      <c r="D130" s="127" t="s">
        <v>471</v>
      </c>
      <c r="E130" s="127" t="s">
        <v>495</v>
      </c>
      <c r="F130" s="127" t="s">
        <v>30</v>
      </c>
      <c r="G130" s="127" t="s">
        <v>46</v>
      </c>
      <c r="H130" s="127" t="s">
        <v>47</v>
      </c>
      <c r="I130" s="127" t="s">
        <v>89</v>
      </c>
      <c r="J130" s="127" t="s">
        <v>44</v>
      </c>
      <c r="K130" s="127" t="s">
        <v>677</v>
      </c>
      <c r="L130" s="127" t="s">
        <v>493</v>
      </c>
      <c r="M130" s="128">
        <v>4.96</v>
      </c>
      <c r="N130" s="128">
        <v>0.7</v>
      </c>
      <c r="O130" s="129">
        <v>7.6523000000000003</v>
      </c>
      <c r="P130" s="129">
        <v>16.282</v>
      </c>
      <c r="Q130" s="130">
        <v>7.7</v>
      </c>
      <c r="R130" s="128">
        <v>10</v>
      </c>
      <c r="S130" s="128">
        <v>20</v>
      </c>
      <c r="T130" s="127" t="s">
        <v>632</v>
      </c>
      <c r="U130" s="127" t="s">
        <v>654</v>
      </c>
      <c r="V130" s="208" t="s">
        <v>624</v>
      </c>
      <c r="X130" s="126">
        <v>129</v>
      </c>
    </row>
    <row r="131" spans="1:24" s="14" customFormat="1" ht="135" x14ac:dyDescent="0.25">
      <c r="A131" s="255">
        <v>128</v>
      </c>
      <c r="B131" s="126" t="s">
        <v>504</v>
      </c>
      <c r="C131" s="127" t="s">
        <v>505</v>
      </c>
      <c r="D131" s="127" t="s">
        <v>471</v>
      </c>
      <c r="E131" s="127" t="s">
        <v>495</v>
      </c>
      <c r="F131" s="127" t="s">
        <v>30</v>
      </c>
      <c r="G131" s="127" t="s">
        <v>46</v>
      </c>
      <c r="H131" s="127" t="s">
        <v>47</v>
      </c>
      <c r="I131" s="127" t="s">
        <v>87</v>
      </c>
      <c r="J131" s="127" t="s">
        <v>44</v>
      </c>
      <c r="K131" s="127" t="s">
        <v>677</v>
      </c>
      <c r="L131" s="127" t="s">
        <v>493</v>
      </c>
      <c r="M131" s="128">
        <v>4.96</v>
      </c>
      <c r="N131" s="128">
        <v>0.7</v>
      </c>
      <c r="O131" s="129">
        <v>7.6523000000000003</v>
      </c>
      <c r="P131" s="129">
        <v>16.282</v>
      </c>
      <c r="Q131" s="130">
        <v>7.7</v>
      </c>
      <c r="R131" s="128">
        <v>10</v>
      </c>
      <c r="S131" s="128">
        <v>20</v>
      </c>
      <c r="T131" s="127" t="s">
        <v>632</v>
      </c>
      <c r="U131" s="127" t="s">
        <v>654</v>
      </c>
      <c r="V131" s="208" t="s">
        <v>624</v>
      </c>
      <c r="X131" s="126">
        <v>130</v>
      </c>
    </row>
    <row r="132" spans="1:24" s="14" customFormat="1" ht="75" x14ac:dyDescent="0.25">
      <c r="A132" s="255">
        <v>129</v>
      </c>
      <c r="B132" s="126" t="s">
        <v>504</v>
      </c>
      <c r="C132" s="127" t="s">
        <v>505</v>
      </c>
      <c r="D132" s="127" t="s">
        <v>471</v>
      </c>
      <c r="E132" s="127" t="s">
        <v>495</v>
      </c>
      <c r="F132" s="127" t="s">
        <v>30</v>
      </c>
      <c r="G132" s="127" t="s">
        <v>46</v>
      </c>
      <c r="H132" s="127" t="s">
        <v>47</v>
      </c>
      <c r="I132" s="127" t="s">
        <v>59</v>
      </c>
      <c r="J132" s="127" t="s">
        <v>58</v>
      </c>
      <c r="K132" s="127" t="s">
        <v>677</v>
      </c>
      <c r="L132" s="127" t="s">
        <v>493</v>
      </c>
      <c r="M132" s="128">
        <v>6.7</v>
      </c>
      <c r="N132" s="128">
        <v>0.95</v>
      </c>
      <c r="O132" s="129">
        <v>9.3923000000000005</v>
      </c>
      <c r="P132" s="129">
        <v>20.425999999999998</v>
      </c>
      <c r="Q132" s="130">
        <v>9.4</v>
      </c>
      <c r="R132" s="128">
        <v>10</v>
      </c>
      <c r="S132" s="128">
        <v>20</v>
      </c>
      <c r="T132" s="127" t="s">
        <v>620</v>
      </c>
      <c r="U132" s="127" t="s">
        <v>620</v>
      </c>
      <c r="V132" s="208" t="s">
        <v>624</v>
      </c>
      <c r="X132" s="126">
        <v>131</v>
      </c>
    </row>
    <row r="133" spans="1:24" s="14" customFormat="1" ht="75" x14ac:dyDescent="0.25">
      <c r="A133" s="255">
        <v>130</v>
      </c>
      <c r="B133" s="126" t="s">
        <v>504</v>
      </c>
      <c r="C133" s="127" t="s">
        <v>505</v>
      </c>
      <c r="D133" s="127" t="s">
        <v>471</v>
      </c>
      <c r="E133" s="127" t="s">
        <v>492</v>
      </c>
      <c r="F133" s="127" t="s">
        <v>35</v>
      </c>
      <c r="G133" s="127" t="s">
        <v>46</v>
      </c>
      <c r="H133" s="127" t="s">
        <v>47</v>
      </c>
      <c r="I133" s="127" t="s">
        <v>101</v>
      </c>
      <c r="J133" s="127" t="s">
        <v>44</v>
      </c>
      <c r="K133" s="127" t="s">
        <v>672</v>
      </c>
      <c r="L133" s="127" t="s">
        <v>493</v>
      </c>
      <c r="M133" s="128">
        <v>6.85</v>
      </c>
      <c r="N133" s="128">
        <v>0.97</v>
      </c>
      <c r="O133" s="129">
        <v>15.904999999999999</v>
      </c>
      <c r="P133" s="129">
        <v>52.01</v>
      </c>
      <c r="Q133" s="130">
        <v>15.9</v>
      </c>
      <c r="R133" s="128">
        <v>10</v>
      </c>
      <c r="S133" s="128">
        <v>20</v>
      </c>
      <c r="T133" s="127" t="s">
        <v>620</v>
      </c>
      <c r="U133" s="127" t="s">
        <v>620</v>
      </c>
      <c r="V133" s="208" t="s">
        <v>673</v>
      </c>
      <c r="X133" s="126">
        <v>132</v>
      </c>
    </row>
    <row r="134" spans="1:24" s="14" customFormat="1" ht="75" x14ac:dyDescent="0.25">
      <c r="A134" s="255">
        <v>131</v>
      </c>
      <c r="B134" s="126" t="s">
        <v>504</v>
      </c>
      <c r="C134" s="127" t="s">
        <v>505</v>
      </c>
      <c r="D134" s="127" t="s">
        <v>471</v>
      </c>
      <c r="E134" s="127" t="s">
        <v>496</v>
      </c>
      <c r="F134" s="127" t="s">
        <v>35</v>
      </c>
      <c r="G134" s="127" t="s">
        <v>46</v>
      </c>
      <c r="H134" s="127" t="s">
        <v>47</v>
      </c>
      <c r="I134" s="127" t="s">
        <v>101</v>
      </c>
      <c r="J134" s="127" t="s">
        <v>44</v>
      </c>
      <c r="K134" s="127" t="s">
        <v>672</v>
      </c>
      <c r="L134" s="127" t="s">
        <v>493</v>
      </c>
      <c r="M134" s="128">
        <v>6.85</v>
      </c>
      <c r="N134" s="128">
        <v>0.97</v>
      </c>
      <c r="O134" s="129">
        <v>13.375999999999999</v>
      </c>
      <c r="P134" s="129">
        <v>32.423999999999999</v>
      </c>
      <c r="Q134" s="130">
        <v>13.4</v>
      </c>
      <c r="R134" s="128">
        <v>10</v>
      </c>
      <c r="S134" s="128">
        <v>20</v>
      </c>
      <c r="T134" s="127" t="s">
        <v>620</v>
      </c>
      <c r="U134" s="127" t="s">
        <v>620</v>
      </c>
      <c r="V134" s="208" t="s">
        <v>673</v>
      </c>
      <c r="X134" s="126">
        <v>133</v>
      </c>
    </row>
    <row r="135" spans="1:24" s="14" customFormat="1" ht="75" x14ac:dyDescent="0.25">
      <c r="A135" s="255">
        <v>132</v>
      </c>
      <c r="B135" s="126" t="s">
        <v>504</v>
      </c>
      <c r="C135" s="127" t="s">
        <v>505</v>
      </c>
      <c r="D135" s="127" t="s">
        <v>491</v>
      </c>
      <c r="E135" s="127" t="s">
        <v>472</v>
      </c>
      <c r="F135" s="127" t="s">
        <v>30</v>
      </c>
      <c r="G135" s="127" t="s">
        <v>31</v>
      </c>
      <c r="H135" s="127" t="s">
        <v>32</v>
      </c>
      <c r="I135" s="127" t="s">
        <v>53</v>
      </c>
      <c r="J135" s="127" t="s">
        <v>65</v>
      </c>
      <c r="K135" s="127" t="s">
        <v>649</v>
      </c>
      <c r="L135" s="127" t="s">
        <v>493</v>
      </c>
      <c r="M135" s="128">
        <v>7.03</v>
      </c>
      <c r="N135" s="128">
        <v>0.99</v>
      </c>
      <c r="O135" s="129">
        <v>19.9879</v>
      </c>
      <c r="P135" s="129">
        <v>25.521999999999998</v>
      </c>
      <c r="Q135" s="130">
        <v>20</v>
      </c>
      <c r="R135" s="128">
        <v>10</v>
      </c>
      <c r="S135" s="128">
        <v>20</v>
      </c>
      <c r="T135" s="127" t="s">
        <v>620</v>
      </c>
      <c r="U135" s="127" t="s">
        <v>620</v>
      </c>
      <c r="V135" s="208" t="s">
        <v>628</v>
      </c>
      <c r="X135" s="126">
        <v>134</v>
      </c>
    </row>
    <row r="136" spans="1:24" s="14" customFormat="1" ht="75" x14ac:dyDescent="0.25">
      <c r="A136" s="255">
        <v>133</v>
      </c>
      <c r="B136" s="126" t="s">
        <v>504</v>
      </c>
      <c r="C136" s="127" t="s">
        <v>505</v>
      </c>
      <c r="D136" s="127" t="s">
        <v>471</v>
      </c>
      <c r="E136" s="127" t="s">
        <v>496</v>
      </c>
      <c r="F136" s="127" t="s">
        <v>30</v>
      </c>
      <c r="G136" s="127" t="s">
        <v>46</v>
      </c>
      <c r="H136" s="127" t="s">
        <v>47</v>
      </c>
      <c r="I136" s="127" t="s">
        <v>89</v>
      </c>
      <c r="J136" s="127" t="s">
        <v>44</v>
      </c>
      <c r="K136" s="127" t="s">
        <v>649</v>
      </c>
      <c r="L136" s="127" t="s">
        <v>493</v>
      </c>
      <c r="M136" s="128">
        <v>4.96</v>
      </c>
      <c r="N136" s="128">
        <v>0.7</v>
      </c>
      <c r="O136" s="129">
        <v>10.292299999999999</v>
      </c>
      <c r="P136" s="129">
        <v>20.3</v>
      </c>
      <c r="Q136" s="130">
        <v>10.3</v>
      </c>
      <c r="R136" s="128">
        <v>10</v>
      </c>
      <c r="S136" s="128">
        <v>20</v>
      </c>
      <c r="T136" s="127" t="s">
        <v>620</v>
      </c>
      <c r="U136" s="127" t="s">
        <v>620</v>
      </c>
      <c r="V136" s="208" t="s">
        <v>628</v>
      </c>
      <c r="X136" s="126">
        <v>135</v>
      </c>
    </row>
    <row r="137" spans="1:24" s="14" customFormat="1" ht="75" x14ac:dyDescent="0.25">
      <c r="A137" s="255">
        <v>134</v>
      </c>
      <c r="B137" s="126" t="s">
        <v>504</v>
      </c>
      <c r="C137" s="127" t="s">
        <v>505</v>
      </c>
      <c r="D137" s="127" t="s">
        <v>491</v>
      </c>
      <c r="E137" s="127" t="s">
        <v>492</v>
      </c>
      <c r="F137" s="127" t="s">
        <v>30</v>
      </c>
      <c r="G137" s="127" t="s">
        <v>31</v>
      </c>
      <c r="H137" s="127" t="s">
        <v>32</v>
      </c>
      <c r="I137" s="127" t="s">
        <v>53</v>
      </c>
      <c r="J137" s="127" t="s">
        <v>65</v>
      </c>
      <c r="K137" s="127" t="s">
        <v>649</v>
      </c>
      <c r="L137" s="127" t="s">
        <v>493</v>
      </c>
      <c r="M137" s="128">
        <v>7.03</v>
      </c>
      <c r="N137" s="128">
        <v>0.99</v>
      </c>
      <c r="O137" s="129">
        <v>16.64</v>
      </c>
      <c r="P137" s="129">
        <v>25.074000000000002</v>
      </c>
      <c r="Q137" s="130">
        <v>16.600000000000001</v>
      </c>
      <c r="R137" s="128">
        <v>10</v>
      </c>
      <c r="S137" s="128">
        <v>20</v>
      </c>
      <c r="T137" s="127" t="s">
        <v>620</v>
      </c>
      <c r="U137" s="127" t="s">
        <v>620</v>
      </c>
      <c r="V137" s="208" t="s">
        <v>628</v>
      </c>
      <c r="X137" s="126">
        <v>136</v>
      </c>
    </row>
    <row r="138" spans="1:24" s="14" customFormat="1" ht="75" x14ac:dyDescent="0.25">
      <c r="A138" s="255">
        <v>135</v>
      </c>
      <c r="B138" s="126" t="s">
        <v>504</v>
      </c>
      <c r="C138" s="127" t="s">
        <v>505</v>
      </c>
      <c r="D138" s="127" t="s">
        <v>471</v>
      </c>
      <c r="E138" s="127" t="s">
        <v>495</v>
      </c>
      <c r="F138" s="127" t="s">
        <v>30</v>
      </c>
      <c r="G138" s="127" t="s">
        <v>46</v>
      </c>
      <c r="H138" s="127" t="s">
        <v>47</v>
      </c>
      <c r="I138" s="127" t="s">
        <v>89</v>
      </c>
      <c r="J138" s="127" t="s">
        <v>44</v>
      </c>
      <c r="K138" s="127" t="s">
        <v>649</v>
      </c>
      <c r="L138" s="127" t="s">
        <v>493</v>
      </c>
      <c r="M138" s="128">
        <v>4.96</v>
      </c>
      <c r="N138" s="128">
        <v>0.7</v>
      </c>
      <c r="O138" s="129">
        <v>9.0728000000000009</v>
      </c>
      <c r="P138" s="129">
        <v>16.282</v>
      </c>
      <c r="Q138" s="130">
        <v>9.1</v>
      </c>
      <c r="R138" s="128">
        <v>10</v>
      </c>
      <c r="S138" s="128">
        <v>20</v>
      </c>
      <c r="T138" s="127" t="s">
        <v>620</v>
      </c>
      <c r="U138" s="127" t="s">
        <v>620</v>
      </c>
      <c r="V138" s="208" t="s">
        <v>628</v>
      </c>
      <c r="X138" s="126">
        <v>137</v>
      </c>
    </row>
    <row r="139" spans="1:24" s="14" customFormat="1" ht="75" x14ac:dyDescent="0.25">
      <c r="A139" s="255">
        <v>136</v>
      </c>
      <c r="B139" s="126" t="s">
        <v>504</v>
      </c>
      <c r="C139" s="127" t="s">
        <v>505</v>
      </c>
      <c r="D139" s="127" t="s">
        <v>491</v>
      </c>
      <c r="E139" s="127" t="s">
        <v>472</v>
      </c>
      <c r="F139" s="127" t="s">
        <v>30</v>
      </c>
      <c r="G139" s="127" t="s">
        <v>31</v>
      </c>
      <c r="H139" s="127" t="s">
        <v>32</v>
      </c>
      <c r="I139" s="127" t="s">
        <v>53</v>
      </c>
      <c r="J139" s="127" t="s">
        <v>65</v>
      </c>
      <c r="K139" s="127" t="s">
        <v>650</v>
      </c>
      <c r="L139" s="127" t="s">
        <v>493</v>
      </c>
      <c r="M139" s="128">
        <v>7.03</v>
      </c>
      <c r="N139" s="128">
        <v>0.99</v>
      </c>
      <c r="O139" s="129">
        <v>20.620899999999999</v>
      </c>
      <c r="P139" s="129">
        <v>25.521999999999998</v>
      </c>
      <c r="Q139" s="130">
        <v>20.6</v>
      </c>
      <c r="R139" s="128">
        <v>10</v>
      </c>
      <c r="S139" s="128">
        <v>20</v>
      </c>
      <c r="T139" s="127" t="s">
        <v>620</v>
      </c>
      <c r="U139" s="127" t="s">
        <v>620</v>
      </c>
      <c r="V139" s="208" t="s">
        <v>651</v>
      </c>
      <c r="X139" s="126">
        <v>138</v>
      </c>
    </row>
    <row r="140" spans="1:24" s="14" customFormat="1" ht="75" x14ac:dyDescent="0.25">
      <c r="A140" s="255">
        <v>137</v>
      </c>
      <c r="B140" s="126" t="s">
        <v>504</v>
      </c>
      <c r="C140" s="127" t="s">
        <v>505</v>
      </c>
      <c r="D140" s="127" t="s">
        <v>471</v>
      </c>
      <c r="E140" s="127" t="s">
        <v>496</v>
      </c>
      <c r="F140" s="127" t="s">
        <v>30</v>
      </c>
      <c r="G140" s="127" t="s">
        <v>46</v>
      </c>
      <c r="H140" s="127" t="s">
        <v>47</v>
      </c>
      <c r="I140" s="127" t="s">
        <v>89</v>
      </c>
      <c r="J140" s="127" t="s">
        <v>44</v>
      </c>
      <c r="K140" s="127" t="s">
        <v>650</v>
      </c>
      <c r="L140" s="127" t="s">
        <v>493</v>
      </c>
      <c r="M140" s="128">
        <v>4.96</v>
      </c>
      <c r="N140" s="128">
        <v>0.7</v>
      </c>
      <c r="O140" s="129">
        <v>10.6713</v>
      </c>
      <c r="P140" s="129">
        <v>20.3</v>
      </c>
      <c r="Q140" s="130">
        <v>10.7</v>
      </c>
      <c r="R140" s="128">
        <v>10</v>
      </c>
      <c r="S140" s="128">
        <v>20</v>
      </c>
      <c r="T140" s="127" t="s">
        <v>620</v>
      </c>
      <c r="U140" s="127" t="s">
        <v>620</v>
      </c>
      <c r="V140" s="208" t="s">
        <v>651</v>
      </c>
      <c r="X140" s="126">
        <v>139</v>
      </c>
    </row>
    <row r="141" spans="1:24" s="14" customFormat="1" ht="75" x14ac:dyDescent="0.25">
      <c r="A141" s="255">
        <v>138</v>
      </c>
      <c r="B141" s="126" t="s">
        <v>504</v>
      </c>
      <c r="C141" s="127" t="s">
        <v>505</v>
      </c>
      <c r="D141" s="127" t="s">
        <v>491</v>
      </c>
      <c r="E141" s="127" t="s">
        <v>492</v>
      </c>
      <c r="F141" s="127" t="s">
        <v>30</v>
      </c>
      <c r="G141" s="127" t="s">
        <v>31</v>
      </c>
      <c r="H141" s="127" t="s">
        <v>32</v>
      </c>
      <c r="I141" s="127" t="s">
        <v>53</v>
      </c>
      <c r="J141" s="127" t="s">
        <v>65</v>
      </c>
      <c r="K141" s="127" t="s">
        <v>650</v>
      </c>
      <c r="L141" s="127" t="s">
        <v>493</v>
      </c>
      <c r="M141" s="128">
        <v>7.03</v>
      </c>
      <c r="N141" s="128">
        <v>0.99</v>
      </c>
      <c r="O141" s="129">
        <v>17.012</v>
      </c>
      <c r="P141" s="129">
        <v>25.074000000000002</v>
      </c>
      <c r="Q141" s="130">
        <v>17</v>
      </c>
      <c r="R141" s="128">
        <v>10</v>
      </c>
      <c r="S141" s="128">
        <v>20</v>
      </c>
      <c r="T141" s="127" t="s">
        <v>620</v>
      </c>
      <c r="U141" s="127" t="s">
        <v>620</v>
      </c>
      <c r="V141" s="208" t="s">
        <v>651</v>
      </c>
      <c r="X141" s="126">
        <v>140</v>
      </c>
    </row>
    <row r="142" spans="1:24" s="14" customFormat="1" ht="75" x14ac:dyDescent="0.25">
      <c r="A142" s="255">
        <v>139</v>
      </c>
      <c r="B142" s="126" t="s">
        <v>504</v>
      </c>
      <c r="C142" s="127" t="s">
        <v>505</v>
      </c>
      <c r="D142" s="127" t="s">
        <v>471</v>
      </c>
      <c r="E142" s="127" t="s">
        <v>495</v>
      </c>
      <c r="F142" s="127" t="s">
        <v>30</v>
      </c>
      <c r="G142" s="127" t="s">
        <v>46</v>
      </c>
      <c r="H142" s="127" t="s">
        <v>47</v>
      </c>
      <c r="I142" s="127" t="s">
        <v>89</v>
      </c>
      <c r="J142" s="127" t="s">
        <v>44</v>
      </c>
      <c r="K142" s="127" t="s">
        <v>650</v>
      </c>
      <c r="L142" s="127" t="s">
        <v>493</v>
      </c>
      <c r="M142" s="128">
        <v>4.96</v>
      </c>
      <c r="N142" s="128">
        <v>0.7</v>
      </c>
      <c r="O142" s="129">
        <v>9.3417999999999992</v>
      </c>
      <c r="P142" s="129">
        <v>16.282</v>
      </c>
      <c r="Q142" s="130">
        <v>9.3000000000000007</v>
      </c>
      <c r="R142" s="128">
        <v>10</v>
      </c>
      <c r="S142" s="128">
        <v>20</v>
      </c>
      <c r="T142" s="127" t="s">
        <v>620</v>
      </c>
      <c r="U142" s="127" t="s">
        <v>620</v>
      </c>
      <c r="V142" s="208" t="s">
        <v>651</v>
      </c>
      <c r="X142" s="126">
        <v>141</v>
      </c>
    </row>
    <row r="143" spans="1:24" s="14" customFormat="1" ht="75" x14ac:dyDescent="0.25">
      <c r="A143" s="255">
        <v>140</v>
      </c>
      <c r="B143" s="126" t="s">
        <v>504</v>
      </c>
      <c r="C143" s="127" t="s">
        <v>505</v>
      </c>
      <c r="D143" s="127" t="s">
        <v>471</v>
      </c>
      <c r="E143" s="127" t="s">
        <v>492</v>
      </c>
      <c r="F143" s="127" t="s">
        <v>30</v>
      </c>
      <c r="G143" s="127" t="s">
        <v>31</v>
      </c>
      <c r="H143" s="127" t="s">
        <v>32</v>
      </c>
      <c r="I143" s="127" t="s">
        <v>53</v>
      </c>
      <c r="J143" s="127" t="s">
        <v>44</v>
      </c>
      <c r="K143" s="127" t="s">
        <v>655</v>
      </c>
      <c r="L143" s="127" t="s">
        <v>493</v>
      </c>
      <c r="M143" s="128">
        <v>6.46</v>
      </c>
      <c r="N143" s="128">
        <v>0.91</v>
      </c>
      <c r="O143" s="129">
        <v>10.4069</v>
      </c>
      <c r="P143" s="129">
        <v>39.171999999999997</v>
      </c>
      <c r="Q143" s="130">
        <v>10.4</v>
      </c>
      <c r="R143" s="128">
        <v>10</v>
      </c>
      <c r="S143" s="128">
        <v>20</v>
      </c>
      <c r="T143" s="127" t="s">
        <v>620</v>
      </c>
      <c r="U143" s="127" t="s">
        <v>620</v>
      </c>
      <c r="V143" s="208" t="s">
        <v>656</v>
      </c>
      <c r="X143" s="126">
        <v>142</v>
      </c>
    </row>
    <row r="144" spans="1:24" s="14" customFormat="1" ht="75" x14ac:dyDescent="0.25">
      <c r="A144" s="255">
        <v>141</v>
      </c>
      <c r="B144" s="126" t="s">
        <v>504</v>
      </c>
      <c r="C144" s="127" t="s">
        <v>505</v>
      </c>
      <c r="D144" s="127" t="s">
        <v>471</v>
      </c>
      <c r="E144" s="127" t="s">
        <v>492</v>
      </c>
      <c r="F144" s="127" t="s">
        <v>30</v>
      </c>
      <c r="G144" s="127" t="s">
        <v>31</v>
      </c>
      <c r="H144" s="127" t="s">
        <v>32</v>
      </c>
      <c r="I144" s="127" t="s">
        <v>53</v>
      </c>
      <c r="J144" s="127" t="s">
        <v>65</v>
      </c>
      <c r="K144" s="127" t="s">
        <v>655</v>
      </c>
      <c r="L144" s="127" t="s">
        <v>493</v>
      </c>
      <c r="M144" s="128">
        <v>7.03</v>
      </c>
      <c r="N144" s="128">
        <v>0.99</v>
      </c>
      <c r="O144" s="129">
        <v>13.2212</v>
      </c>
      <c r="P144" s="129">
        <v>31.36</v>
      </c>
      <c r="Q144" s="130">
        <v>13.2</v>
      </c>
      <c r="R144" s="128">
        <v>10</v>
      </c>
      <c r="S144" s="128">
        <v>20</v>
      </c>
      <c r="T144" s="127" t="s">
        <v>620</v>
      </c>
      <c r="U144" s="127" t="s">
        <v>620</v>
      </c>
      <c r="V144" s="208" t="s">
        <v>656</v>
      </c>
      <c r="X144" s="126">
        <v>143</v>
      </c>
    </row>
    <row r="145" spans="1:24" s="14" customFormat="1" ht="75" x14ac:dyDescent="0.25">
      <c r="A145" s="255">
        <v>142</v>
      </c>
      <c r="B145" s="126" t="s">
        <v>504</v>
      </c>
      <c r="C145" s="127" t="s">
        <v>505</v>
      </c>
      <c r="D145" s="127" t="s">
        <v>471</v>
      </c>
      <c r="E145" s="127" t="s">
        <v>492</v>
      </c>
      <c r="F145" s="127" t="s">
        <v>30</v>
      </c>
      <c r="G145" s="127" t="s">
        <v>31</v>
      </c>
      <c r="H145" s="127" t="s">
        <v>32</v>
      </c>
      <c r="I145" s="127" t="s">
        <v>62</v>
      </c>
      <c r="J145" s="127" t="s">
        <v>657</v>
      </c>
      <c r="K145" s="127" t="s">
        <v>655</v>
      </c>
      <c r="L145" s="127" t="s">
        <v>493</v>
      </c>
      <c r="M145" s="128">
        <v>7.46</v>
      </c>
      <c r="N145" s="128">
        <v>1.05</v>
      </c>
      <c r="O145" s="129">
        <v>11.5007</v>
      </c>
      <c r="P145" s="129">
        <v>33.473999999999997</v>
      </c>
      <c r="Q145" s="130">
        <v>11.5</v>
      </c>
      <c r="R145" s="128">
        <v>10</v>
      </c>
      <c r="S145" s="128">
        <v>20</v>
      </c>
      <c r="T145" s="127" t="s">
        <v>620</v>
      </c>
      <c r="U145" s="127" t="s">
        <v>620</v>
      </c>
      <c r="V145" s="208" t="s">
        <v>656</v>
      </c>
      <c r="X145" s="126">
        <v>144</v>
      </c>
    </row>
    <row r="146" spans="1:24" s="14" customFormat="1" ht="75" x14ac:dyDescent="0.25">
      <c r="A146" s="255">
        <v>143</v>
      </c>
      <c r="B146" s="126" t="s">
        <v>504</v>
      </c>
      <c r="C146" s="127" t="s">
        <v>505</v>
      </c>
      <c r="D146" s="127" t="s">
        <v>491</v>
      </c>
      <c r="E146" s="127" t="s">
        <v>472</v>
      </c>
      <c r="F146" s="127" t="s">
        <v>30</v>
      </c>
      <c r="G146" s="127" t="s">
        <v>31</v>
      </c>
      <c r="H146" s="127" t="s">
        <v>32</v>
      </c>
      <c r="I146" s="127" t="s">
        <v>53</v>
      </c>
      <c r="J146" s="127" t="s">
        <v>65</v>
      </c>
      <c r="K146" s="127" t="s">
        <v>655</v>
      </c>
      <c r="L146" s="127" t="s">
        <v>493</v>
      </c>
      <c r="M146" s="128">
        <v>7.03</v>
      </c>
      <c r="N146" s="128">
        <v>0.99</v>
      </c>
      <c r="O146" s="129">
        <v>20.515899999999998</v>
      </c>
      <c r="P146" s="129">
        <v>25.521999999999998</v>
      </c>
      <c r="Q146" s="130">
        <v>20.5</v>
      </c>
      <c r="R146" s="128">
        <v>10</v>
      </c>
      <c r="S146" s="128">
        <v>20</v>
      </c>
      <c r="T146" s="127" t="s">
        <v>620</v>
      </c>
      <c r="U146" s="127" t="s">
        <v>620</v>
      </c>
      <c r="V146" s="208" t="s">
        <v>656</v>
      </c>
      <c r="X146" s="126">
        <v>145</v>
      </c>
    </row>
    <row r="147" spans="1:24" s="14" customFormat="1" ht="75" x14ac:dyDescent="0.25">
      <c r="A147" s="255">
        <v>144</v>
      </c>
      <c r="B147" s="126" t="s">
        <v>504</v>
      </c>
      <c r="C147" s="127" t="s">
        <v>505</v>
      </c>
      <c r="D147" s="127" t="s">
        <v>491</v>
      </c>
      <c r="E147" s="127" t="s">
        <v>472</v>
      </c>
      <c r="F147" s="127" t="s">
        <v>30</v>
      </c>
      <c r="G147" s="127" t="s">
        <v>31</v>
      </c>
      <c r="H147" s="127" t="s">
        <v>32</v>
      </c>
      <c r="I147" s="127" t="s">
        <v>62</v>
      </c>
      <c r="J147" s="127" t="s">
        <v>657</v>
      </c>
      <c r="K147" s="127" t="s">
        <v>655</v>
      </c>
      <c r="L147" s="127" t="s">
        <v>493</v>
      </c>
      <c r="M147" s="128">
        <v>7.46</v>
      </c>
      <c r="N147" s="128">
        <v>1.05</v>
      </c>
      <c r="O147" s="129">
        <v>17.381499999999999</v>
      </c>
      <c r="P147" s="129">
        <v>27.832000000000001</v>
      </c>
      <c r="Q147" s="130">
        <v>17.399999999999999</v>
      </c>
      <c r="R147" s="128">
        <v>10</v>
      </c>
      <c r="S147" s="128">
        <v>20</v>
      </c>
      <c r="T147" s="127" t="s">
        <v>620</v>
      </c>
      <c r="U147" s="127" t="s">
        <v>620</v>
      </c>
      <c r="V147" s="208" t="s">
        <v>656</v>
      </c>
      <c r="X147" s="126">
        <v>146</v>
      </c>
    </row>
    <row r="148" spans="1:24" s="14" customFormat="1" ht="75" x14ac:dyDescent="0.25">
      <c r="A148" s="255">
        <v>145</v>
      </c>
      <c r="B148" s="126" t="s">
        <v>504</v>
      </c>
      <c r="C148" s="127" t="s">
        <v>505</v>
      </c>
      <c r="D148" s="127" t="s">
        <v>491</v>
      </c>
      <c r="E148" s="127" t="s">
        <v>472</v>
      </c>
      <c r="F148" s="127" t="s">
        <v>30</v>
      </c>
      <c r="G148" s="127" t="s">
        <v>31</v>
      </c>
      <c r="H148" s="127" t="s">
        <v>32</v>
      </c>
      <c r="I148" s="127" t="s">
        <v>60</v>
      </c>
      <c r="J148" s="127" t="s">
        <v>61</v>
      </c>
      <c r="K148" s="127" t="s">
        <v>655</v>
      </c>
      <c r="L148" s="127" t="s">
        <v>493</v>
      </c>
      <c r="M148" s="128">
        <v>8.02</v>
      </c>
      <c r="N148" s="128">
        <v>1.1299999999999999</v>
      </c>
      <c r="O148" s="129">
        <v>17.786100000000001</v>
      </c>
      <c r="P148" s="129">
        <v>28.783999999999999</v>
      </c>
      <c r="Q148" s="130">
        <v>17.8</v>
      </c>
      <c r="R148" s="128">
        <v>10</v>
      </c>
      <c r="S148" s="128">
        <v>20</v>
      </c>
      <c r="T148" s="127" t="s">
        <v>620</v>
      </c>
      <c r="U148" s="127" t="s">
        <v>620</v>
      </c>
      <c r="V148" s="208" t="s">
        <v>656</v>
      </c>
      <c r="X148" s="126">
        <v>147</v>
      </c>
    </row>
    <row r="149" spans="1:24" s="14" customFormat="1" ht="75" x14ac:dyDescent="0.25">
      <c r="A149" s="255">
        <v>146</v>
      </c>
      <c r="B149" s="126" t="s">
        <v>504</v>
      </c>
      <c r="C149" s="127" t="s">
        <v>505</v>
      </c>
      <c r="D149" s="127" t="s">
        <v>491</v>
      </c>
      <c r="E149" s="127" t="s">
        <v>472</v>
      </c>
      <c r="F149" s="127" t="s">
        <v>30</v>
      </c>
      <c r="G149" s="127" t="s">
        <v>31</v>
      </c>
      <c r="H149" s="127" t="s">
        <v>42</v>
      </c>
      <c r="I149" s="127" t="s">
        <v>52</v>
      </c>
      <c r="J149" s="127" t="s">
        <v>678</v>
      </c>
      <c r="K149" s="127" t="s">
        <v>655</v>
      </c>
      <c r="L149" s="127" t="s">
        <v>493</v>
      </c>
      <c r="M149" s="128">
        <v>5.67</v>
      </c>
      <c r="N149" s="128">
        <v>0.8</v>
      </c>
      <c r="O149" s="129">
        <v>17.0715</v>
      </c>
      <c r="P149" s="129">
        <v>51.996000000000002</v>
      </c>
      <c r="Q149" s="130">
        <v>17.100000000000001</v>
      </c>
      <c r="R149" s="128">
        <v>10</v>
      </c>
      <c r="S149" s="128">
        <v>20</v>
      </c>
      <c r="T149" s="127" t="s">
        <v>620</v>
      </c>
      <c r="U149" s="127" t="s">
        <v>620</v>
      </c>
      <c r="V149" s="208" t="s">
        <v>656</v>
      </c>
      <c r="X149" s="126">
        <v>148</v>
      </c>
    </row>
    <row r="150" spans="1:24" s="14" customFormat="1" ht="75" x14ac:dyDescent="0.25">
      <c r="A150" s="255">
        <v>147</v>
      </c>
      <c r="B150" s="126" t="s">
        <v>504</v>
      </c>
      <c r="C150" s="127" t="s">
        <v>505</v>
      </c>
      <c r="D150" s="127" t="s">
        <v>491</v>
      </c>
      <c r="E150" s="127" t="s">
        <v>492</v>
      </c>
      <c r="F150" s="127" t="s">
        <v>30</v>
      </c>
      <c r="G150" s="127" t="s">
        <v>31</v>
      </c>
      <c r="H150" s="127" t="s">
        <v>32</v>
      </c>
      <c r="I150" s="127" t="s">
        <v>53</v>
      </c>
      <c r="J150" s="127" t="s">
        <v>44</v>
      </c>
      <c r="K150" s="127" t="s">
        <v>655</v>
      </c>
      <c r="L150" s="127" t="s">
        <v>493</v>
      </c>
      <c r="M150" s="128">
        <v>6.46</v>
      </c>
      <c r="N150" s="128">
        <v>0.91</v>
      </c>
      <c r="O150" s="129">
        <v>14.1928</v>
      </c>
      <c r="P150" s="129">
        <v>23.1</v>
      </c>
      <c r="Q150" s="130">
        <v>14.2</v>
      </c>
      <c r="R150" s="128">
        <v>10</v>
      </c>
      <c r="S150" s="128">
        <v>20</v>
      </c>
      <c r="T150" s="127" t="s">
        <v>620</v>
      </c>
      <c r="U150" s="127" t="s">
        <v>620</v>
      </c>
      <c r="V150" s="208" t="s">
        <v>656</v>
      </c>
      <c r="X150" s="126">
        <v>149</v>
      </c>
    </row>
    <row r="151" spans="1:24" s="14" customFormat="1" ht="75" x14ac:dyDescent="0.25">
      <c r="A151" s="255">
        <v>148</v>
      </c>
      <c r="B151" s="126" t="s">
        <v>504</v>
      </c>
      <c r="C151" s="127" t="s">
        <v>505</v>
      </c>
      <c r="D151" s="127" t="s">
        <v>491</v>
      </c>
      <c r="E151" s="127" t="s">
        <v>492</v>
      </c>
      <c r="F151" s="127" t="s">
        <v>30</v>
      </c>
      <c r="G151" s="127" t="s">
        <v>31</v>
      </c>
      <c r="H151" s="127" t="s">
        <v>32</v>
      </c>
      <c r="I151" s="127" t="s">
        <v>62</v>
      </c>
      <c r="J151" s="127" t="s">
        <v>657</v>
      </c>
      <c r="K151" s="127" t="s">
        <v>655</v>
      </c>
      <c r="L151" s="127" t="s">
        <v>493</v>
      </c>
      <c r="M151" s="128">
        <v>7.46</v>
      </c>
      <c r="N151" s="128">
        <v>1.05</v>
      </c>
      <c r="O151" s="129">
        <v>15.2842</v>
      </c>
      <c r="P151" s="129">
        <v>27.257999999999999</v>
      </c>
      <c r="Q151" s="130">
        <v>15.3</v>
      </c>
      <c r="R151" s="128">
        <v>10</v>
      </c>
      <c r="S151" s="128">
        <v>20</v>
      </c>
      <c r="T151" s="127" t="s">
        <v>620</v>
      </c>
      <c r="U151" s="127" t="s">
        <v>620</v>
      </c>
      <c r="V151" s="208" t="s">
        <v>656</v>
      </c>
      <c r="X151" s="126">
        <v>150</v>
      </c>
    </row>
    <row r="152" spans="1:24" s="14" customFormat="1" ht="75" x14ac:dyDescent="0.25">
      <c r="A152" s="255">
        <v>149</v>
      </c>
      <c r="B152" s="126" t="s">
        <v>504</v>
      </c>
      <c r="C152" s="127" t="s">
        <v>505</v>
      </c>
      <c r="D152" s="127" t="s">
        <v>491</v>
      </c>
      <c r="E152" s="127" t="s">
        <v>492</v>
      </c>
      <c r="F152" s="127" t="s">
        <v>30</v>
      </c>
      <c r="G152" s="127" t="s">
        <v>31</v>
      </c>
      <c r="H152" s="127" t="s">
        <v>32</v>
      </c>
      <c r="I152" s="127" t="s">
        <v>60</v>
      </c>
      <c r="J152" s="127" t="s">
        <v>61</v>
      </c>
      <c r="K152" s="127" t="s">
        <v>655</v>
      </c>
      <c r="L152" s="127" t="s">
        <v>493</v>
      </c>
      <c r="M152" s="128">
        <v>8.02</v>
      </c>
      <c r="N152" s="128">
        <v>1.1299999999999999</v>
      </c>
      <c r="O152" s="129">
        <v>15.752800000000001</v>
      </c>
      <c r="P152" s="129">
        <v>22.736000000000001</v>
      </c>
      <c r="Q152" s="130">
        <v>15.8</v>
      </c>
      <c r="R152" s="128">
        <v>10</v>
      </c>
      <c r="S152" s="128">
        <v>20</v>
      </c>
      <c r="T152" s="127" t="s">
        <v>620</v>
      </c>
      <c r="U152" s="127" t="s">
        <v>620</v>
      </c>
      <c r="V152" s="208" t="s">
        <v>656</v>
      </c>
      <c r="X152" s="126">
        <v>151</v>
      </c>
    </row>
    <row r="153" spans="1:24" s="14" customFormat="1" ht="45" x14ac:dyDescent="0.25">
      <c r="A153" s="255">
        <v>150</v>
      </c>
      <c r="B153" s="126" t="s">
        <v>506</v>
      </c>
      <c r="C153" s="127" t="s">
        <v>507</v>
      </c>
      <c r="D153" s="127" t="s">
        <v>508</v>
      </c>
      <c r="E153" s="127" t="s">
        <v>472</v>
      </c>
      <c r="F153" s="127" t="s">
        <v>30</v>
      </c>
      <c r="G153" s="127" t="s">
        <v>31</v>
      </c>
      <c r="H153" s="127" t="s">
        <v>42</v>
      </c>
      <c r="I153" s="127" t="s">
        <v>52</v>
      </c>
      <c r="J153" s="127" t="s">
        <v>678</v>
      </c>
      <c r="K153" s="127" t="s">
        <v>679</v>
      </c>
      <c r="L153" s="127" t="s">
        <v>473</v>
      </c>
      <c r="M153" s="128">
        <v>0</v>
      </c>
      <c r="N153" s="128">
        <v>0</v>
      </c>
      <c r="O153" s="129">
        <v>15.2204</v>
      </c>
      <c r="P153" s="129">
        <v>47.404000000000003</v>
      </c>
      <c r="Q153" s="130">
        <v>15.2</v>
      </c>
      <c r="R153" s="128">
        <v>5</v>
      </c>
      <c r="S153" s="128">
        <v>15</v>
      </c>
      <c r="T153" s="127" t="s">
        <v>620</v>
      </c>
      <c r="U153" s="127" t="s">
        <v>620</v>
      </c>
      <c r="V153" s="208" t="s">
        <v>637</v>
      </c>
      <c r="X153" s="126">
        <v>152</v>
      </c>
    </row>
    <row r="154" spans="1:24" s="14" customFormat="1" ht="45" x14ac:dyDescent="0.25">
      <c r="A154" s="255">
        <v>151</v>
      </c>
      <c r="B154" s="126" t="s">
        <v>506</v>
      </c>
      <c r="C154" s="127" t="s">
        <v>507</v>
      </c>
      <c r="D154" s="127" t="s">
        <v>508</v>
      </c>
      <c r="E154" s="127" t="s">
        <v>472</v>
      </c>
      <c r="F154" s="127" t="s">
        <v>30</v>
      </c>
      <c r="G154" s="127" t="s">
        <v>31</v>
      </c>
      <c r="H154" s="127" t="s">
        <v>32</v>
      </c>
      <c r="I154" s="127" t="s">
        <v>28</v>
      </c>
      <c r="J154" s="127" t="s">
        <v>678</v>
      </c>
      <c r="K154" s="127" t="s">
        <v>679</v>
      </c>
      <c r="L154" s="127" t="s">
        <v>473</v>
      </c>
      <c r="M154" s="128">
        <v>0</v>
      </c>
      <c r="N154" s="128">
        <v>0</v>
      </c>
      <c r="O154" s="129">
        <v>14.430300000000001</v>
      </c>
      <c r="P154" s="129">
        <v>29.231999999999999</v>
      </c>
      <c r="Q154" s="130">
        <v>14.4</v>
      </c>
      <c r="R154" s="128">
        <v>5</v>
      </c>
      <c r="S154" s="128">
        <v>15</v>
      </c>
      <c r="T154" s="127" t="s">
        <v>620</v>
      </c>
      <c r="U154" s="127" t="s">
        <v>620</v>
      </c>
      <c r="V154" s="208" t="s">
        <v>637</v>
      </c>
      <c r="X154" s="126">
        <v>153</v>
      </c>
    </row>
    <row r="155" spans="1:24" s="14" customFormat="1" ht="45" x14ac:dyDescent="0.25">
      <c r="A155" s="255">
        <v>152</v>
      </c>
      <c r="B155" s="126" t="s">
        <v>506</v>
      </c>
      <c r="C155" s="127" t="s">
        <v>507</v>
      </c>
      <c r="D155" s="127" t="s">
        <v>491</v>
      </c>
      <c r="E155" s="127" t="s">
        <v>472</v>
      </c>
      <c r="F155" s="127" t="s">
        <v>30</v>
      </c>
      <c r="G155" s="127" t="s">
        <v>31</v>
      </c>
      <c r="H155" s="127" t="s">
        <v>42</v>
      </c>
      <c r="I155" s="127" t="s">
        <v>52</v>
      </c>
      <c r="J155" s="127" t="s">
        <v>678</v>
      </c>
      <c r="K155" s="127" t="s">
        <v>679</v>
      </c>
      <c r="L155" s="127" t="s">
        <v>473</v>
      </c>
      <c r="M155" s="128">
        <v>0</v>
      </c>
      <c r="N155" s="128">
        <v>0</v>
      </c>
      <c r="O155" s="129">
        <v>8.7370000000000001</v>
      </c>
      <c r="P155" s="129">
        <v>54.642000000000003</v>
      </c>
      <c r="Q155" s="130">
        <v>8.6999999999999993</v>
      </c>
      <c r="R155" s="128">
        <v>5</v>
      </c>
      <c r="S155" s="128">
        <v>15</v>
      </c>
      <c r="T155" s="127" t="s">
        <v>620</v>
      </c>
      <c r="U155" s="127" t="s">
        <v>620</v>
      </c>
      <c r="V155" s="208" t="s">
        <v>637</v>
      </c>
      <c r="X155" s="126">
        <v>154</v>
      </c>
    </row>
    <row r="156" spans="1:24" s="14" customFormat="1" ht="45" x14ac:dyDescent="0.25">
      <c r="A156" s="255">
        <v>153</v>
      </c>
      <c r="B156" s="126" t="s">
        <v>506</v>
      </c>
      <c r="C156" s="127" t="s">
        <v>507</v>
      </c>
      <c r="D156" s="127" t="s">
        <v>491</v>
      </c>
      <c r="E156" s="127" t="s">
        <v>472</v>
      </c>
      <c r="F156" s="127" t="s">
        <v>30</v>
      </c>
      <c r="G156" s="127" t="s">
        <v>31</v>
      </c>
      <c r="H156" s="127" t="s">
        <v>32</v>
      </c>
      <c r="I156" s="127" t="s">
        <v>28</v>
      </c>
      <c r="J156" s="127" t="s">
        <v>678</v>
      </c>
      <c r="K156" s="127" t="s">
        <v>679</v>
      </c>
      <c r="L156" s="127" t="s">
        <v>473</v>
      </c>
      <c r="M156" s="128">
        <v>0</v>
      </c>
      <c r="N156" s="128">
        <v>0</v>
      </c>
      <c r="O156" s="129">
        <v>8.0768000000000004</v>
      </c>
      <c r="P156" s="129">
        <v>32.396000000000001</v>
      </c>
      <c r="Q156" s="130">
        <v>8.1</v>
      </c>
      <c r="R156" s="128">
        <v>5</v>
      </c>
      <c r="S156" s="128">
        <v>15</v>
      </c>
      <c r="T156" s="127" t="s">
        <v>620</v>
      </c>
      <c r="U156" s="127" t="s">
        <v>620</v>
      </c>
      <c r="V156" s="208" t="s">
        <v>637</v>
      </c>
      <c r="X156" s="126">
        <v>155</v>
      </c>
    </row>
    <row r="157" spans="1:24" s="14" customFormat="1" ht="45" x14ac:dyDescent="0.25">
      <c r="A157" s="255">
        <v>154</v>
      </c>
      <c r="B157" s="126" t="s">
        <v>506</v>
      </c>
      <c r="C157" s="127" t="s">
        <v>507</v>
      </c>
      <c r="D157" s="127" t="s">
        <v>491</v>
      </c>
      <c r="E157" s="127" t="s">
        <v>492</v>
      </c>
      <c r="F157" s="127" t="s">
        <v>30</v>
      </c>
      <c r="G157" s="127" t="s">
        <v>31</v>
      </c>
      <c r="H157" s="127" t="s">
        <v>42</v>
      </c>
      <c r="I157" s="127" t="s">
        <v>52</v>
      </c>
      <c r="J157" s="127" t="s">
        <v>678</v>
      </c>
      <c r="K157" s="127" t="s">
        <v>679</v>
      </c>
      <c r="L157" s="127" t="s">
        <v>473</v>
      </c>
      <c r="M157" s="128">
        <v>0</v>
      </c>
      <c r="N157" s="128">
        <v>0</v>
      </c>
      <c r="O157" s="129">
        <v>7.1276000000000002</v>
      </c>
      <c r="P157" s="129">
        <v>38.975999999999999</v>
      </c>
      <c r="Q157" s="130">
        <v>7.1</v>
      </c>
      <c r="R157" s="128">
        <v>5</v>
      </c>
      <c r="S157" s="128">
        <v>15</v>
      </c>
      <c r="T157" s="127" t="s">
        <v>620</v>
      </c>
      <c r="U157" s="127" t="s">
        <v>620</v>
      </c>
      <c r="V157" s="208" t="s">
        <v>637</v>
      </c>
      <c r="X157" s="126">
        <v>156</v>
      </c>
    </row>
    <row r="158" spans="1:24" s="14" customFormat="1" ht="45" x14ac:dyDescent="0.25">
      <c r="A158" s="255">
        <v>155</v>
      </c>
      <c r="B158" s="126" t="s">
        <v>506</v>
      </c>
      <c r="C158" s="127" t="s">
        <v>507</v>
      </c>
      <c r="D158" s="127" t="s">
        <v>491</v>
      </c>
      <c r="E158" s="127" t="s">
        <v>492</v>
      </c>
      <c r="F158" s="127" t="s">
        <v>30</v>
      </c>
      <c r="G158" s="127" t="s">
        <v>31</v>
      </c>
      <c r="H158" s="127" t="s">
        <v>32</v>
      </c>
      <c r="I158" s="127" t="s">
        <v>28</v>
      </c>
      <c r="J158" s="127" t="s">
        <v>678</v>
      </c>
      <c r="K158" s="127" t="s">
        <v>679</v>
      </c>
      <c r="L158" s="127" t="s">
        <v>473</v>
      </c>
      <c r="M158" s="128">
        <v>0</v>
      </c>
      <c r="N158" s="128">
        <v>0</v>
      </c>
      <c r="O158" s="129">
        <v>6.7397</v>
      </c>
      <c r="P158" s="129">
        <v>20.832000000000001</v>
      </c>
      <c r="Q158" s="130">
        <v>6.7</v>
      </c>
      <c r="R158" s="128">
        <v>5</v>
      </c>
      <c r="S158" s="128">
        <v>15</v>
      </c>
      <c r="T158" s="127" t="s">
        <v>620</v>
      </c>
      <c r="U158" s="127" t="s">
        <v>620</v>
      </c>
      <c r="V158" s="208" t="s">
        <v>637</v>
      </c>
      <c r="X158" s="126">
        <v>157</v>
      </c>
    </row>
    <row r="159" spans="1:24" s="14" customFormat="1" ht="45" x14ac:dyDescent="0.25">
      <c r="A159" s="255">
        <v>156</v>
      </c>
      <c r="B159" s="126" t="s">
        <v>506</v>
      </c>
      <c r="C159" s="127" t="s">
        <v>507</v>
      </c>
      <c r="D159" s="127" t="s">
        <v>508</v>
      </c>
      <c r="E159" s="127" t="s">
        <v>472</v>
      </c>
      <c r="F159" s="127" t="s">
        <v>30</v>
      </c>
      <c r="G159" s="127" t="s">
        <v>31</v>
      </c>
      <c r="H159" s="127" t="s">
        <v>32</v>
      </c>
      <c r="I159" s="127" t="s">
        <v>53</v>
      </c>
      <c r="J159" s="127" t="s">
        <v>657</v>
      </c>
      <c r="K159" s="127" t="s">
        <v>680</v>
      </c>
      <c r="L159" s="127" t="s">
        <v>473</v>
      </c>
      <c r="M159" s="128">
        <v>0</v>
      </c>
      <c r="N159" s="128">
        <v>0</v>
      </c>
      <c r="O159" s="129">
        <v>15.2523</v>
      </c>
      <c r="P159" s="129">
        <v>31.065999999999999</v>
      </c>
      <c r="Q159" s="130">
        <v>15.3</v>
      </c>
      <c r="R159" s="128">
        <v>5</v>
      </c>
      <c r="S159" s="128">
        <v>15</v>
      </c>
      <c r="T159" s="127" t="s">
        <v>620</v>
      </c>
      <c r="U159" s="127" t="s">
        <v>620</v>
      </c>
      <c r="V159" s="208" t="s">
        <v>637</v>
      </c>
      <c r="X159" s="126">
        <v>158</v>
      </c>
    </row>
    <row r="160" spans="1:24" s="14" customFormat="1" ht="45" x14ac:dyDescent="0.25">
      <c r="A160" s="255">
        <v>157</v>
      </c>
      <c r="B160" s="126" t="s">
        <v>506</v>
      </c>
      <c r="C160" s="127" t="s">
        <v>507</v>
      </c>
      <c r="D160" s="127" t="s">
        <v>508</v>
      </c>
      <c r="E160" s="127" t="s">
        <v>472</v>
      </c>
      <c r="F160" s="127" t="s">
        <v>30</v>
      </c>
      <c r="G160" s="127" t="s">
        <v>31</v>
      </c>
      <c r="H160" s="127" t="s">
        <v>32</v>
      </c>
      <c r="I160" s="127" t="s">
        <v>60</v>
      </c>
      <c r="J160" s="127" t="s">
        <v>61</v>
      </c>
      <c r="K160" s="127" t="s">
        <v>680</v>
      </c>
      <c r="L160" s="127" t="s">
        <v>473</v>
      </c>
      <c r="M160" s="128">
        <v>0</v>
      </c>
      <c r="N160" s="128">
        <v>0</v>
      </c>
      <c r="O160" s="129">
        <v>14.428100000000001</v>
      </c>
      <c r="P160" s="129">
        <v>25.326000000000001</v>
      </c>
      <c r="Q160" s="130">
        <v>14.4</v>
      </c>
      <c r="R160" s="128">
        <v>5</v>
      </c>
      <c r="S160" s="128">
        <v>15</v>
      </c>
      <c r="T160" s="127" t="s">
        <v>620</v>
      </c>
      <c r="U160" s="127" t="s">
        <v>620</v>
      </c>
      <c r="V160" s="208" t="s">
        <v>637</v>
      </c>
      <c r="X160" s="126">
        <v>159</v>
      </c>
    </row>
    <row r="161" spans="1:24" s="14" customFormat="1" ht="45" x14ac:dyDescent="0.25">
      <c r="A161" s="255">
        <v>158</v>
      </c>
      <c r="B161" s="126" t="s">
        <v>506</v>
      </c>
      <c r="C161" s="127" t="s">
        <v>507</v>
      </c>
      <c r="D161" s="127" t="s">
        <v>508</v>
      </c>
      <c r="E161" s="127" t="s">
        <v>472</v>
      </c>
      <c r="F161" s="127" t="s">
        <v>30</v>
      </c>
      <c r="G161" s="127" t="s">
        <v>31</v>
      </c>
      <c r="H161" s="127" t="s">
        <v>42</v>
      </c>
      <c r="I161" s="127" t="s">
        <v>52</v>
      </c>
      <c r="J161" s="127" t="s">
        <v>678</v>
      </c>
      <c r="K161" s="127" t="s">
        <v>680</v>
      </c>
      <c r="L161" s="127" t="s">
        <v>473</v>
      </c>
      <c r="M161" s="128">
        <v>0</v>
      </c>
      <c r="N161" s="128">
        <v>0</v>
      </c>
      <c r="O161" s="129">
        <v>15.2864</v>
      </c>
      <c r="P161" s="129">
        <v>47.404000000000003</v>
      </c>
      <c r="Q161" s="130">
        <v>15.3</v>
      </c>
      <c r="R161" s="128">
        <v>5</v>
      </c>
      <c r="S161" s="128">
        <v>15</v>
      </c>
      <c r="T161" s="127" t="s">
        <v>620</v>
      </c>
      <c r="U161" s="127" t="s">
        <v>620</v>
      </c>
      <c r="V161" s="208" t="s">
        <v>637</v>
      </c>
      <c r="X161" s="126">
        <v>160</v>
      </c>
    </row>
    <row r="162" spans="1:24" s="14" customFormat="1" ht="45" x14ac:dyDescent="0.25">
      <c r="A162" s="255">
        <v>159</v>
      </c>
      <c r="B162" s="126" t="s">
        <v>506</v>
      </c>
      <c r="C162" s="127" t="s">
        <v>507</v>
      </c>
      <c r="D162" s="127" t="s">
        <v>508</v>
      </c>
      <c r="E162" s="127" t="s">
        <v>472</v>
      </c>
      <c r="F162" s="127" t="s">
        <v>30</v>
      </c>
      <c r="G162" s="127" t="s">
        <v>36</v>
      </c>
      <c r="H162" s="127" t="s">
        <v>42</v>
      </c>
      <c r="I162" s="127" t="s">
        <v>50</v>
      </c>
      <c r="J162" s="127" t="s">
        <v>681</v>
      </c>
      <c r="K162" s="127" t="s">
        <v>680</v>
      </c>
      <c r="L162" s="127" t="s">
        <v>473</v>
      </c>
      <c r="M162" s="128">
        <v>0</v>
      </c>
      <c r="N162" s="128">
        <v>0</v>
      </c>
      <c r="O162" s="129">
        <v>15.2864</v>
      </c>
      <c r="P162" s="129">
        <v>94.331999999999994</v>
      </c>
      <c r="Q162" s="130">
        <v>15.3</v>
      </c>
      <c r="R162" s="128">
        <v>5</v>
      </c>
      <c r="S162" s="128">
        <v>15</v>
      </c>
      <c r="T162" s="127" t="s">
        <v>620</v>
      </c>
      <c r="U162" s="127" t="s">
        <v>620</v>
      </c>
      <c r="V162" s="208" t="s">
        <v>637</v>
      </c>
      <c r="X162" s="126">
        <v>161</v>
      </c>
    </row>
    <row r="163" spans="1:24" s="14" customFormat="1" ht="45" x14ac:dyDescent="0.25">
      <c r="A163" s="255">
        <v>160</v>
      </c>
      <c r="B163" s="126" t="s">
        <v>506</v>
      </c>
      <c r="C163" s="127" t="s">
        <v>507</v>
      </c>
      <c r="D163" s="127" t="s">
        <v>491</v>
      </c>
      <c r="E163" s="127" t="s">
        <v>472</v>
      </c>
      <c r="F163" s="127" t="s">
        <v>30</v>
      </c>
      <c r="G163" s="127" t="s">
        <v>31</v>
      </c>
      <c r="H163" s="127" t="s">
        <v>32</v>
      </c>
      <c r="I163" s="127" t="s">
        <v>53</v>
      </c>
      <c r="J163" s="127" t="s">
        <v>657</v>
      </c>
      <c r="K163" s="127" t="s">
        <v>680</v>
      </c>
      <c r="L163" s="127" t="s">
        <v>473</v>
      </c>
      <c r="M163" s="128">
        <v>0</v>
      </c>
      <c r="N163" s="128">
        <v>0</v>
      </c>
      <c r="O163" s="129">
        <v>11.9621</v>
      </c>
      <c r="P163" s="129">
        <v>37.786000000000001</v>
      </c>
      <c r="Q163" s="130">
        <v>12</v>
      </c>
      <c r="R163" s="128">
        <v>5</v>
      </c>
      <c r="S163" s="128">
        <v>15</v>
      </c>
      <c r="T163" s="127" t="s">
        <v>620</v>
      </c>
      <c r="U163" s="127" t="s">
        <v>620</v>
      </c>
      <c r="V163" s="208" t="s">
        <v>637</v>
      </c>
      <c r="X163" s="126">
        <v>162</v>
      </c>
    </row>
    <row r="164" spans="1:24" s="14" customFormat="1" ht="45" x14ac:dyDescent="0.25">
      <c r="A164" s="255">
        <v>161</v>
      </c>
      <c r="B164" s="126" t="s">
        <v>506</v>
      </c>
      <c r="C164" s="127" t="s">
        <v>507</v>
      </c>
      <c r="D164" s="127" t="s">
        <v>491</v>
      </c>
      <c r="E164" s="127" t="s">
        <v>472</v>
      </c>
      <c r="F164" s="127" t="s">
        <v>30</v>
      </c>
      <c r="G164" s="127" t="s">
        <v>31</v>
      </c>
      <c r="H164" s="127" t="s">
        <v>32</v>
      </c>
      <c r="I164" s="127" t="s">
        <v>60</v>
      </c>
      <c r="J164" s="127" t="s">
        <v>61</v>
      </c>
      <c r="K164" s="127" t="s">
        <v>680</v>
      </c>
      <c r="L164" s="127" t="s">
        <v>473</v>
      </c>
      <c r="M164" s="128">
        <v>0</v>
      </c>
      <c r="N164" s="128">
        <v>0</v>
      </c>
      <c r="O164" s="129">
        <v>8.0752000000000006</v>
      </c>
      <c r="P164" s="129">
        <v>27.706</v>
      </c>
      <c r="Q164" s="130">
        <v>8.1</v>
      </c>
      <c r="R164" s="128">
        <v>5</v>
      </c>
      <c r="S164" s="128">
        <v>15</v>
      </c>
      <c r="T164" s="127" t="s">
        <v>620</v>
      </c>
      <c r="U164" s="127" t="s">
        <v>620</v>
      </c>
      <c r="V164" s="208" t="s">
        <v>637</v>
      </c>
      <c r="X164" s="126">
        <v>163</v>
      </c>
    </row>
    <row r="165" spans="1:24" s="14" customFormat="1" ht="45" x14ac:dyDescent="0.25">
      <c r="A165" s="255">
        <v>162</v>
      </c>
      <c r="B165" s="126" t="s">
        <v>506</v>
      </c>
      <c r="C165" s="127" t="s">
        <v>507</v>
      </c>
      <c r="D165" s="127" t="s">
        <v>491</v>
      </c>
      <c r="E165" s="127" t="s">
        <v>472</v>
      </c>
      <c r="F165" s="127" t="s">
        <v>30</v>
      </c>
      <c r="G165" s="127" t="s">
        <v>31</v>
      </c>
      <c r="H165" s="127" t="s">
        <v>42</v>
      </c>
      <c r="I165" s="127" t="s">
        <v>52</v>
      </c>
      <c r="J165" s="127" t="s">
        <v>678</v>
      </c>
      <c r="K165" s="127" t="s">
        <v>680</v>
      </c>
      <c r="L165" s="127" t="s">
        <v>473</v>
      </c>
      <c r="M165" s="128">
        <v>0</v>
      </c>
      <c r="N165" s="128">
        <v>0</v>
      </c>
      <c r="O165" s="129">
        <v>8.7929999999999993</v>
      </c>
      <c r="P165" s="129">
        <v>54.642000000000003</v>
      </c>
      <c r="Q165" s="130">
        <v>8.8000000000000007</v>
      </c>
      <c r="R165" s="128">
        <v>5</v>
      </c>
      <c r="S165" s="128">
        <v>15</v>
      </c>
      <c r="T165" s="127" t="s">
        <v>620</v>
      </c>
      <c r="U165" s="127" t="s">
        <v>620</v>
      </c>
      <c r="V165" s="208" t="s">
        <v>637</v>
      </c>
      <c r="X165" s="126">
        <v>164</v>
      </c>
    </row>
    <row r="166" spans="1:24" s="14" customFormat="1" ht="45" x14ac:dyDescent="0.25">
      <c r="A166" s="255">
        <v>163</v>
      </c>
      <c r="B166" s="126" t="s">
        <v>506</v>
      </c>
      <c r="C166" s="127" t="s">
        <v>507</v>
      </c>
      <c r="D166" s="127" t="s">
        <v>491</v>
      </c>
      <c r="E166" s="127" t="s">
        <v>472</v>
      </c>
      <c r="F166" s="127" t="s">
        <v>30</v>
      </c>
      <c r="G166" s="127" t="s">
        <v>36</v>
      </c>
      <c r="H166" s="127" t="s">
        <v>42</v>
      </c>
      <c r="I166" s="127" t="s">
        <v>50</v>
      </c>
      <c r="J166" s="127" t="s">
        <v>681</v>
      </c>
      <c r="K166" s="127" t="s">
        <v>680</v>
      </c>
      <c r="L166" s="127" t="s">
        <v>473</v>
      </c>
      <c r="M166" s="128">
        <v>0</v>
      </c>
      <c r="N166" s="128">
        <v>0</v>
      </c>
      <c r="O166" s="129">
        <v>8.7929999999999993</v>
      </c>
      <c r="P166" s="129">
        <v>101.556</v>
      </c>
      <c r="Q166" s="130">
        <v>8.8000000000000007</v>
      </c>
      <c r="R166" s="128">
        <v>5</v>
      </c>
      <c r="S166" s="128">
        <v>15</v>
      </c>
      <c r="T166" s="127" t="s">
        <v>620</v>
      </c>
      <c r="U166" s="127" t="s">
        <v>620</v>
      </c>
      <c r="V166" s="208" t="s">
        <v>637</v>
      </c>
      <c r="X166" s="126">
        <v>165</v>
      </c>
    </row>
    <row r="167" spans="1:24" s="14" customFormat="1" ht="45" x14ac:dyDescent="0.25">
      <c r="A167" s="255">
        <v>164</v>
      </c>
      <c r="B167" s="126" t="s">
        <v>506</v>
      </c>
      <c r="C167" s="127" t="s">
        <v>507</v>
      </c>
      <c r="D167" s="127" t="s">
        <v>491</v>
      </c>
      <c r="E167" s="127" t="s">
        <v>492</v>
      </c>
      <c r="F167" s="127" t="s">
        <v>30</v>
      </c>
      <c r="G167" s="127" t="s">
        <v>31</v>
      </c>
      <c r="H167" s="127" t="s">
        <v>32</v>
      </c>
      <c r="I167" s="127" t="s">
        <v>53</v>
      </c>
      <c r="J167" s="127" t="s">
        <v>657</v>
      </c>
      <c r="K167" s="127" t="s">
        <v>680</v>
      </c>
      <c r="L167" s="127" t="s">
        <v>473</v>
      </c>
      <c r="M167" s="128">
        <v>0</v>
      </c>
      <c r="N167" s="128">
        <v>0</v>
      </c>
      <c r="O167" s="129">
        <v>9.0244</v>
      </c>
      <c r="P167" s="129">
        <v>22.638000000000002</v>
      </c>
      <c r="Q167" s="130">
        <v>9</v>
      </c>
      <c r="R167" s="128">
        <v>5</v>
      </c>
      <c r="S167" s="128">
        <v>15</v>
      </c>
      <c r="T167" s="127" t="s">
        <v>620</v>
      </c>
      <c r="U167" s="127" t="s">
        <v>620</v>
      </c>
      <c r="V167" s="208" t="s">
        <v>637</v>
      </c>
      <c r="X167" s="126">
        <v>166</v>
      </c>
    </row>
    <row r="168" spans="1:24" s="14" customFormat="1" ht="45" x14ac:dyDescent="0.25">
      <c r="A168" s="255">
        <v>165</v>
      </c>
      <c r="B168" s="126" t="s">
        <v>506</v>
      </c>
      <c r="C168" s="127" t="s">
        <v>507</v>
      </c>
      <c r="D168" s="127" t="s">
        <v>491</v>
      </c>
      <c r="E168" s="127" t="s">
        <v>492</v>
      </c>
      <c r="F168" s="127" t="s">
        <v>30</v>
      </c>
      <c r="G168" s="127" t="s">
        <v>31</v>
      </c>
      <c r="H168" s="127" t="s">
        <v>32</v>
      </c>
      <c r="I168" s="127" t="s">
        <v>60</v>
      </c>
      <c r="J168" s="127" t="s">
        <v>61</v>
      </c>
      <c r="K168" s="127" t="s">
        <v>680</v>
      </c>
      <c r="L168" s="127" t="s">
        <v>473</v>
      </c>
      <c r="M168" s="128">
        <v>0</v>
      </c>
      <c r="N168" s="128">
        <v>0</v>
      </c>
      <c r="O168" s="129">
        <v>6.7390999999999996</v>
      </c>
      <c r="P168" s="129">
        <v>16.940000000000001</v>
      </c>
      <c r="Q168" s="130">
        <v>6.7</v>
      </c>
      <c r="R168" s="128">
        <v>5</v>
      </c>
      <c r="S168" s="128">
        <v>15</v>
      </c>
      <c r="T168" s="127" t="s">
        <v>620</v>
      </c>
      <c r="U168" s="127" t="s">
        <v>620</v>
      </c>
      <c r="V168" s="208" t="s">
        <v>637</v>
      </c>
      <c r="X168" s="126">
        <v>167</v>
      </c>
    </row>
    <row r="169" spans="1:24" s="14" customFormat="1" ht="45" x14ac:dyDescent="0.25">
      <c r="A169" s="255">
        <v>166</v>
      </c>
      <c r="B169" s="126" t="s">
        <v>506</v>
      </c>
      <c r="C169" s="127" t="s">
        <v>507</v>
      </c>
      <c r="D169" s="127" t="s">
        <v>491</v>
      </c>
      <c r="E169" s="127" t="s">
        <v>492</v>
      </c>
      <c r="F169" s="127" t="s">
        <v>30</v>
      </c>
      <c r="G169" s="127" t="s">
        <v>31</v>
      </c>
      <c r="H169" s="127" t="s">
        <v>42</v>
      </c>
      <c r="I169" s="127" t="s">
        <v>52</v>
      </c>
      <c r="J169" s="127" t="s">
        <v>678</v>
      </c>
      <c r="K169" s="127" t="s">
        <v>680</v>
      </c>
      <c r="L169" s="127" t="s">
        <v>473</v>
      </c>
      <c r="M169" s="128">
        <v>0</v>
      </c>
      <c r="N169" s="128">
        <v>0</v>
      </c>
      <c r="O169" s="129">
        <v>7.1605999999999996</v>
      </c>
      <c r="P169" s="129">
        <v>38.975999999999999</v>
      </c>
      <c r="Q169" s="130">
        <v>7.2</v>
      </c>
      <c r="R169" s="128">
        <v>5</v>
      </c>
      <c r="S169" s="128">
        <v>15</v>
      </c>
      <c r="T169" s="127" t="s">
        <v>620</v>
      </c>
      <c r="U169" s="127" t="s">
        <v>620</v>
      </c>
      <c r="V169" s="208" t="s">
        <v>637</v>
      </c>
      <c r="X169" s="126">
        <v>168</v>
      </c>
    </row>
    <row r="170" spans="1:24" s="14" customFormat="1" ht="45" x14ac:dyDescent="0.25">
      <c r="A170" s="255">
        <v>167</v>
      </c>
      <c r="B170" s="126" t="s">
        <v>506</v>
      </c>
      <c r="C170" s="127" t="s">
        <v>507</v>
      </c>
      <c r="D170" s="127" t="s">
        <v>491</v>
      </c>
      <c r="E170" s="127" t="s">
        <v>492</v>
      </c>
      <c r="F170" s="127" t="s">
        <v>30</v>
      </c>
      <c r="G170" s="127" t="s">
        <v>36</v>
      </c>
      <c r="H170" s="127" t="s">
        <v>42</v>
      </c>
      <c r="I170" s="127" t="s">
        <v>50</v>
      </c>
      <c r="J170" s="127" t="s">
        <v>681</v>
      </c>
      <c r="K170" s="127" t="s">
        <v>680</v>
      </c>
      <c r="L170" s="127" t="s">
        <v>473</v>
      </c>
      <c r="M170" s="128">
        <v>0</v>
      </c>
      <c r="N170" s="128">
        <v>0</v>
      </c>
      <c r="O170" s="129">
        <v>7.1605999999999996</v>
      </c>
      <c r="P170" s="129">
        <v>85.876000000000005</v>
      </c>
      <c r="Q170" s="130">
        <v>7.2</v>
      </c>
      <c r="R170" s="128">
        <v>5</v>
      </c>
      <c r="S170" s="128">
        <v>15</v>
      </c>
      <c r="T170" s="127" t="s">
        <v>620</v>
      </c>
      <c r="U170" s="127" t="s">
        <v>620</v>
      </c>
      <c r="V170" s="208" t="s">
        <v>637</v>
      </c>
      <c r="X170" s="126">
        <v>169</v>
      </c>
    </row>
    <row r="171" spans="1:24" s="14" customFormat="1" ht="45" x14ac:dyDescent="0.25">
      <c r="A171" s="255">
        <v>168</v>
      </c>
      <c r="B171" s="126" t="s">
        <v>506</v>
      </c>
      <c r="C171" s="127" t="s">
        <v>507</v>
      </c>
      <c r="D171" s="127" t="s">
        <v>508</v>
      </c>
      <c r="E171" s="127" t="s">
        <v>472</v>
      </c>
      <c r="F171" s="127" t="s">
        <v>30</v>
      </c>
      <c r="G171" s="127" t="s">
        <v>36</v>
      </c>
      <c r="H171" s="127" t="s">
        <v>42</v>
      </c>
      <c r="I171" s="127" t="s">
        <v>50</v>
      </c>
      <c r="J171" s="127" t="s">
        <v>681</v>
      </c>
      <c r="K171" s="127" t="s">
        <v>682</v>
      </c>
      <c r="L171" s="127" t="s">
        <v>473</v>
      </c>
      <c r="M171" s="128">
        <v>0</v>
      </c>
      <c r="N171" s="128">
        <v>0</v>
      </c>
      <c r="O171" s="129">
        <v>14.6814</v>
      </c>
      <c r="P171" s="129">
        <v>94.331999999999994</v>
      </c>
      <c r="Q171" s="130">
        <v>14.7</v>
      </c>
      <c r="R171" s="128">
        <v>5</v>
      </c>
      <c r="S171" s="128">
        <v>15</v>
      </c>
      <c r="T171" s="127" t="s">
        <v>620</v>
      </c>
      <c r="U171" s="127" t="s">
        <v>620</v>
      </c>
      <c r="V171" s="208" t="s">
        <v>637</v>
      </c>
      <c r="X171" s="126">
        <v>170</v>
      </c>
    </row>
    <row r="172" spans="1:24" s="14" customFormat="1" ht="45" x14ac:dyDescent="0.25">
      <c r="A172" s="255">
        <v>169</v>
      </c>
      <c r="B172" s="126" t="s">
        <v>506</v>
      </c>
      <c r="C172" s="127" t="s">
        <v>507</v>
      </c>
      <c r="D172" s="127" t="s">
        <v>491</v>
      </c>
      <c r="E172" s="127" t="s">
        <v>492</v>
      </c>
      <c r="F172" s="127" t="s">
        <v>30</v>
      </c>
      <c r="G172" s="127" t="s">
        <v>31</v>
      </c>
      <c r="H172" s="127" t="s">
        <v>32</v>
      </c>
      <c r="I172" s="127" t="s">
        <v>53</v>
      </c>
      <c r="J172" s="127" t="s">
        <v>65</v>
      </c>
      <c r="K172" s="127" t="s">
        <v>683</v>
      </c>
      <c r="L172" s="127" t="s">
        <v>473</v>
      </c>
      <c r="M172" s="128">
        <v>0</v>
      </c>
      <c r="N172" s="128">
        <v>0</v>
      </c>
      <c r="O172" s="129">
        <v>8.5679999999999996</v>
      </c>
      <c r="P172" s="129">
        <v>15.497999999999999</v>
      </c>
      <c r="Q172" s="130">
        <v>8.6</v>
      </c>
      <c r="R172" s="128">
        <v>5</v>
      </c>
      <c r="S172" s="128">
        <v>15</v>
      </c>
      <c r="T172" s="127" t="s">
        <v>620</v>
      </c>
      <c r="U172" s="127" t="s">
        <v>620</v>
      </c>
      <c r="V172" s="208" t="s">
        <v>637</v>
      </c>
      <c r="X172" s="126">
        <v>171</v>
      </c>
    </row>
    <row r="173" spans="1:24" s="14" customFormat="1" ht="45" x14ac:dyDescent="0.25">
      <c r="A173" s="255">
        <v>170</v>
      </c>
      <c r="B173" s="126" t="s">
        <v>506</v>
      </c>
      <c r="C173" s="127" t="s">
        <v>507</v>
      </c>
      <c r="D173" s="127" t="s">
        <v>491</v>
      </c>
      <c r="E173" s="127" t="s">
        <v>492</v>
      </c>
      <c r="F173" s="127" t="s">
        <v>30</v>
      </c>
      <c r="G173" s="127" t="s">
        <v>31</v>
      </c>
      <c r="H173" s="127" t="s">
        <v>32</v>
      </c>
      <c r="I173" s="127" t="s">
        <v>53</v>
      </c>
      <c r="J173" s="127" t="s">
        <v>657</v>
      </c>
      <c r="K173" s="127" t="s">
        <v>683</v>
      </c>
      <c r="L173" s="127" t="s">
        <v>473</v>
      </c>
      <c r="M173" s="128">
        <v>0</v>
      </c>
      <c r="N173" s="128">
        <v>0</v>
      </c>
      <c r="O173" s="129">
        <v>9.5533000000000001</v>
      </c>
      <c r="P173" s="129">
        <v>22.638000000000002</v>
      </c>
      <c r="Q173" s="130">
        <v>9.6</v>
      </c>
      <c r="R173" s="128">
        <v>5</v>
      </c>
      <c r="S173" s="128">
        <v>15</v>
      </c>
      <c r="T173" s="127" t="s">
        <v>620</v>
      </c>
      <c r="U173" s="127" t="s">
        <v>620</v>
      </c>
      <c r="V173" s="208" t="s">
        <v>637</v>
      </c>
      <c r="X173" s="126">
        <v>172</v>
      </c>
    </row>
    <row r="174" spans="1:24" s="14" customFormat="1" ht="45" x14ac:dyDescent="0.25">
      <c r="A174" s="255">
        <v>171</v>
      </c>
      <c r="B174" s="126" t="s">
        <v>506</v>
      </c>
      <c r="C174" s="127" t="s">
        <v>507</v>
      </c>
      <c r="D174" s="127" t="s">
        <v>491</v>
      </c>
      <c r="E174" s="127" t="s">
        <v>492</v>
      </c>
      <c r="F174" s="127" t="s">
        <v>30</v>
      </c>
      <c r="G174" s="127" t="s">
        <v>46</v>
      </c>
      <c r="H174" s="127" t="s">
        <v>47</v>
      </c>
      <c r="I174" s="127" t="s">
        <v>60</v>
      </c>
      <c r="J174" s="127" t="s">
        <v>58</v>
      </c>
      <c r="K174" s="127" t="s">
        <v>683</v>
      </c>
      <c r="L174" s="127" t="s">
        <v>473</v>
      </c>
      <c r="M174" s="128">
        <v>0</v>
      </c>
      <c r="N174" s="128">
        <v>0</v>
      </c>
      <c r="O174" s="129">
        <v>8.3988999999999994</v>
      </c>
      <c r="P174" s="129">
        <v>14.35</v>
      </c>
      <c r="Q174" s="130">
        <v>8.4</v>
      </c>
      <c r="R174" s="128">
        <v>5</v>
      </c>
      <c r="S174" s="128">
        <v>15</v>
      </c>
      <c r="T174" s="127" t="s">
        <v>620</v>
      </c>
      <c r="U174" s="127" t="s">
        <v>620</v>
      </c>
      <c r="V174" s="208" t="s">
        <v>637</v>
      </c>
      <c r="X174" s="126">
        <v>173</v>
      </c>
    </row>
    <row r="175" spans="1:24" s="14" customFormat="1" ht="45" x14ac:dyDescent="0.25">
      <c r="A175" s="255">
        <v>172</v>
      </c>
      <c r="B175" s="126" t="s">
        <v>506</v>
      </c>
      <c r="C175" s="127" t="s">
        <v>507</v>
      </c>
      <c r="D175" s="127" t="s">
        <v>491</v>
      </c>
      <c r="E175" s="127" t="s">
        <v>492</v>
      </c>
      <c r="F175" s="127" t="s">
        <v>30</v>
      </c>
      <c r="G175" s="127" t="s">
        <v>31</v>
      </c>
      <c r="H175" s="127" t="s">
        <v>32</v>
      </c>
      <c r="I175" s="127" t="s">
        <v>60</v>
      </c>
      <c r="J175" s="127" t="s">
        <v>61</v>
      </c>
      <c r="K175" s="127" t="s">
        <v>683</v>
      </c>
      <c r="L175" s="127" t="s">
        <v>473</v>
      </c>
      <c r="M175" s="128">
        <v>0</v>
      </c>
      <c r="N175" s="128">
        <v>0</v>
      </c>
      <c r="O175" s="129">
        <v>8.3613</v>
      </c>
      <c r="P175" s="129">
        <v>16.940000000000001</v>
      </c>
      <c r="Q175" s="130">
        <v>8.4</v>
      </c>
      <c r="R175" s="128">
        <v>5</v>
      </c>
      <c r="S175" s="128">
        <v>15</v>
      </c>
      <c r="T175" s="127" t="s">
        <v>620</v>
      </c>
      <c r="U175" s="127" t="s">
        <v>620</v>
      </c>
      <c r="V175" s="208" t="s">
        <v>637</v>
      </c>
      <c r="X175" s="126">
        <v>174</v>
      </c>
    </row>
    <row r="176" spans="1:24" s="14" customFormat="1" ht="45" x14ac:dyDescent="0.25">
      <c r="A176" s="255">
        <v>173</v>
      </c>
      <c r="B176" s="126" t="s">
        <v>506</v>
      </c>
      <c r="C176" s="127" t="s">
        <v>507</v>
      </c>
      <c r="D176" s="127" t="s">
        <v>491</v>
      </c>
      <c r="E176" s="127" t="s">
        <v>496</v>
      </c>
      <c r="F176" s="127" t="s">
        <v>30</v>
      </c>
      <c r="G176" s="127" t="s">
        <v>31</v>
      </c>
      <c r="H176" s="127" t="s">
        <v>32</v>
      </c>
      <c r="I176" s="127" t="s">
        <v>53</v>
      </c>
      <c r="J176" s="127" t="s">
        <v>65</v>
      </c>
      <c r="K176" s="127" t="s">
        <v>683</v>
      </c>
      <c r="L176" s="127" t="s">
        <v>473</v>
      </c>
      <c r="M176" s="128">
        <v>0</v>
      </c>
      <c r="N176" s="128">
        <v>0</v>
      </c>
      <c r="O176" s="129">
        <v>7.0822000000000003</v>
      </c>
      <c r="P176" s="129">
        <v>17.22</v>
      </c>
      <c r="Q176" s="130">
        <v>7.1</v>
      </c>
      <c r="R176" s="128">
        <v>5</v>
      </c>
      <c r="S176" s="128">
        <v>15</v>
      </c>
      <c r="T176" s="127" t="s">
        <v>620</v>
      </c>
      <c r="U176" s="127" t="s">
        <v>620</v>
      </c>
      <c r="V176" s="208" t="s">
        <v>637</v>
      </c>
      <c r="X176" s="126">
        <v>175</v>
      </c>
    </row>
    <row r="177" spans="1:24" s="14" customFormat="1" ht="45" x14ac:dyDescent="0.25">
      <c r="A177" s="255">
        <v>174</v>
      </c>
      <c r="B177" s="126" t="s">
        <v>506</v>
      </c>
      <c r="C177" s="127" t="s">
        <v>507</v>
      </c>
      <c r="D177" s="127" t="s">
        <v>491</v>
      </c>
      <c r="E177" s="127" t="s">
        <v>496</v>
      </c>
      <c r="F177" s="127" t="s">
        <v>30</v>
      </c>
      <c r="G177" s="127" t="s">
        <v>31</v>
      </c>
      <c r="H177" s="127" t="s">
        <v>32</v>
      </c>
      <c r="I177" s="127" t="s">
        <v>53</v>
      </c>
      <c r="J177" s="127" t="s">
        <v>657</v>
      </c>
      <c r="K177" s="127" t="s">
        <v>683</v>
      </c>
      <c r="L177" s="127" t="s">
        <v>473</v>
      </c>
      <c r="M177" s="128">
        <v>0</v>
      </c>
      <c r="N177" s="128">
        <v>0</v>
      </c>
      <c r="O177" s="129">
        <v>7.8348000000000004</v>
      </c>
      <c r="P177" s="129">
        <v>23.1</v>
      </c>
      <c r="Q177" s="130">
        <v>7.8</v>
      </c>
      <c r="R177" s="128">
        <v>5</v>
      </c>
      <c r="S177" s="128">
        <v>15</v>
      </c>
      <c r="T177" s="127" t="s">
        <v>620</v>
      </c>
      <c r="U177" s="127" t="s">
        <v>620</v>
      </c>
      <c r="V177" s="208" t="s">
        <v>637</v>
      </c>
      <c r="X177" s="126">
        <v>176</v>
      </c>
    </row>
    <row r="178" spans="1:24" s="14" customFormat="1" ht="45" x14ac:dyDescent="0.25">
      <c r="A178" s="255">
        <v>175</v>
      </c>
      <c r="B178" s="126" t="s">
        <v>506</v>
      </c>
      <c r="C178" s="127" t="s">
        <v>507</v>
      </c>
      <c r="D178" s="127" t="s">
        <v>491</v>
      </c>
      <c r="E178" s="127" t="s">
        <v>496</v>
      </c>
      <c r="F178" s="127" t="s">
        <v>30</v>
      </c>
      <c r="G178" s="127" t="s">
        <v>46</v>
      </c>
      <c r="H178" s="127" t="s">
        <v>47</v>
      </c>
      <c r="I178" s="127" t="s">
        <v>60</v>
      </c>
      <c r="J178" s="127" t="s">
        <v>58</v>
      </c>
      <c r="K178" s="127" t="s">
        <v>683</v>
      </c>
      <c r="L178" s="127" t="s">
        <v>473</v>
      </c>
      <c r="M178" s="128">
        <v>0</v>
      </c>
      <c r="N178" s="128">
        <v>0</v>
      </c>
      <c r="O178" s="129">
        <v>6.9530000000000003</v>
      </c>
      <c r="P178" s="129">
        <v>15.778</v>
      </c>
      <c r="Q178" s="130">
        <v>7</v>
      </c>
      <c r="R178" s="128">
        <v>5</v>
      </c>
      <c r="S178" s="128">
        <v>15</v>
      </c>
      <c r="T178" s="127" t="s">
        <v>620</v>
      </c>
      <c r="U178" s="127" t="s">
        <v>620</v>
      </c>
      <c r="V178" s="208" t="s">
        <v>637</v>
      </c>
      <c r="X178" s="126">
        <v>177</v>
      </c>
    </row>
    <row r="179" spans="1:24" s="14" customFormat="1" ht="45" x14ac:dyDescent="0.25">
      <c r="A179" s="255">
        <v>176</v>
      </c>
      <c r="B179" s="126" t="s">
        <v>506</v>
      </c>
      <c r="C179" s="127" t="s">
        <v>507</v>
      </c>
      <c r="D179" s="127" t="s">
        <v>491</v>
      </c>
      <c r="E179" s="127" t="s">
        <v>496</v>
      </c>
      <c r="F179" s="127" t="s">
        <v>30</v>
      </c>
      <c r="G179" s="127" t="s">
        <v>31</v>
      </c>
      <c r="H179" s="127" t="s">
        <v>32</v>
      </c>
      <c r="I179" s="127" t="s">
        <v>60</v>
      </c>
      <c r="J179" s="127" t="s">
        <v>61</v>
      </c>
      <c r="K179" s="127" t="s">
        <v>683</v>
      </c>
      <c r="L179" s="127" t="s">
        <v>473</v>
      </c>
      <c r="M179" s="128">
        <v>0</v>
      </c>
      <c r="N179" s="128">
        <v>0</v>
      </c>
      <c r="O179" s="129">
        <v>6.9242999999999997</v>
      </c>
      <c r="P179" s="129">
        <v>16.632000000000001</v>
      </c>
      <c r="Q179" s="130">
        <v>6.9</v>
      </c>
      <c r="R179" s="128">
        <v>5</v>
      </c>
      <c r="S179" s="128">
        <v>15</v>
      </c>
      <c r="T179" s="127" t="s">
        <v>620</v>
      </c>
      <c r="U179" s="127" t="s">
        <v>620</v>
      </c>
      <c r="V179" s="208" t="s">
        <v>637</v>
      </c>
      <c r="X179" s="126">
        <v>178</v>
      </c>
    </row>
    <row r="180" spans="1:24" s="14" customFormat="1" ht="150" x14ac:dyDescent="0.25">
      <c r="A180" s="255">
        <v>177</v>
      </c>
      <c r="B180" s="126" t="s">
        <v>506</v>
      </c>
      <c r="C180" s="127" t="s">
        <v>507</v>
      </c>
      <c r="D180" s="127" t="s">
        <v>508</v>
      </c>
      <c r="E180" s="127" t="s">
        <v>472</v>
      </c>
      <c r="F180" s="127" t="s">
        <v>30</v>
      </c>
      <c r="G180" s="127" t="s">
        <v>31</v>
      </c>
      <c r="H180" s="127" t="s">
        <v>42</v>
      </c>
      <c r="I180" s="127" t="s">
        <v>52</v>
      </c>
      <c r="J180" s="127" t="s">
        <v>678</v>
      </c>
      <c r="K180" s="127" t="s">
        <v>684</v>
      </c>
      <c r="L180" s="127" t="s">
        <v>473</v>
      </c>
      <c r="M180" s="128">
        <v>0</v>
      </c>
      <c r="N180" s="128">
        <v>0</v>
      </c>
      <c r="O180" s="129">
        <v>18.997599999999998</v>
      </c>
      <c r="P180" s="129">
        <v>47.404000000000003</v>
      </c>
      <c r="Q180" s="130">
        <v>19</v>
      </c>
      <c r="R180" s="128">
        <v>5</v>
      </c>
      <c r="S180" s="128">
        <v>15</v>
      </c>
      <c r="T180" s="127" t="s">
        <v>685</v>
      </c>
      <c r="U180" s="127" t="s">
        <v>620</v>
      </c>
      <c r="V180" s="208" t="s">
        <v>624</v>
      </c>
      <c r="X180" s="126">
        <v>179</v>
      </c>
    </row>
    <row r="181" spans="1:24" s="14" customFormat="1" ht="150" x14ac:dyDescent="0.25">
      <c r="A181" s="255">
        <v>178</v>
      </c>
      <c r="B181" s="126" t="s">
        <v>506</v>
      </c>
      <c r="C181" s="127" t="s">
        <v>507</v>
      </c>
      <c r="D181" s="127" t="s">
        <v>508</v>
      </c>
      <c r="E181" s="127" t="s">
        <v>472</v>
      </c>
      <c r="F181" s="127" t="s">
        <v>30</v>
      </c>
      <c r="G181" s="127" t="s">
        <v>36</v>
      </c>
      <c r="H181" s="127" t="s">
        <v>42</v>
      </c>
      <c r="I181" s="127" t="s">
        <v>50</v>
      </c>
      <c r="J181" s="127" t="s">
        <v>681</v>
      </c>
      <c r="K181" s="127" t="s">
        <v>686</v>
      </c>
      <c r="L181" s="127" t="s">
        <v>473</v>
      </c>
      <c r="M181" s="128">
        <v>0</v>
      </c>
      <c r="N181" s="128">
        <v>0</v>
      </c>
      <c r="O181" s="129">
        <v>17.988600000000002</v>
      </c>
      <c r="P181" s="129">
        <v>94.331999999999994</v>
      </c>
      <c r="Q181" s="130">
        <v>18</v>
      </c>
      <c r="R181" s="128">
        <v>5</v>
      </c>
      <c r="S181" s="128">
        <v>15</v>
      </c>
      <c r="T181" s="127" t="s">
        <v>685</v>
      </c>
      <c r="U181" s="127" t="s">
        <v>620</v>
      </c>
      <c r="V181" s="208" t="s">
        <v>637</v>
      </c>
      <c r="X181" s="126">
        <v>180</v>
      </c>
    </row>
    <row r="182" spans="1:24" s="14" customFormat="1" ht="150" x14ac:dyDescent="0.25">
      <c r="A182" s="255">
        <v>179</v>
      </c>
      <c r="B182" s="126" t="s">
        <v>509</v>
      </c>
      <c r="C182" s="127" t="s">
        <v>510</v>
      </c>
      <c r="D182" s="127" t="s">
        <v>508</v>
      </c>
      <c r="E182" s="127" t="s">
        <v>472</v>
      </c>
      <c r="F182" s="127" t="s">
        <v>30</v>
      </c>
      <c r="G182" s="127" t="s">
        <v>36</v>
      </c>
      <c r="H182" s="127" t="s">
        <v>37</v>
      </c>
      <c r="I182" s="127" t="s">
        <v>72</v>
      </c>
      <c r="J182" s="127" t="s">
        <v>681</v>
      </c>
      <c r="K182" s="127" t="s">
        <v>687</v>
      </c>
      <c r="L182" s="127" t="s">
        <v>473</v>
      </c>
      <c r="M182" s="128">
        <v>0</v>
      </c>
      <c r="N182" s="128">
        <v>0</v>
      </c>
      <c r="O182" s="129">
        <v>17.5381</v>
      </c>
      <c r="P182" s="129">
        <v>67.256</v>
      </c>
      <c r="Q182" s="130">
        <v>17.5</v>
      </c>
      <c r="R182" s="128">
        <v>5</v>
      </c>
      <c r="S182" s="128">
        <v>15</v>
      </c>
      <c r="T182" s="127" t="s">
        <v>685</v>
      </c>
      <c r="U182" s="127" t="s">
        <v>620</v>
      </c>
      <c r="V182" s="208" t="s">
        <v>637</v>
      </c>
      <c r="X182" s="126">
        <v>181</v>
      </c>
    </row>
    <row r="183" spans="1:24" s="14" customFormat="1" ht="150" x14ac:dyDescent="0.25">
      <c r="A183" s="255">
        <v>180</v>
      </c>
      <c r="B183" s="126" t="s">
        <v>509</v>
      </c>
      <c r="C183" s="127" t="s">
        <v>510</v>
      </c>
      <c r="D183" s="127" t="s">
        <v>508</v>
      </c>
      <c r="E183" s="127" t="s">
        <v>472</v>
      </c>
      <c r="F183" s="127" t="s">
        <v>30</v>
      </c>
      <c r="G183" s="127" t="s">
        <v>36</v>
      </c>
      <c r="H183" s="127" t="s">
        <v>37</v>
      </c>
      <c r="I183" s="127" t="s">
        <v>71</v>
      </c>
      <c r="J183" s="127" t="s">
        <v>681</v>
      </c>
      <c r="K183" s="127" t="s">
        <v>687</v>
      </c>
      <c r="L183" s="127" t="s">
        <v>473</v>
      </c>
      <c r="M183" s="128">
        <v>0</v>
      </c>
      <c r="N183" s="128">
        <v>0</v>
      </c>
      <c r="O183" s="129">
        <v>17.988600000000002</v>
      </c>
      <c r="P183" s="129">
        <v>85.287999999999997</v>
      </c>
      <c r="Q183" s="130">
        <v>18</v>
      </c>
      <c r="R183" s="128">
        <v>5</v>
      </c>
      <c r="S183" s="128">
        <v>15</v>
      </c>
      <c r="T183" s="127" t="s">
        <v>685</v>
      </c>
      <c r="U183" s="127" t="s">
        <v>620</v>
      </c>
      <c r="V183" s="208" t="s">
        <v>637</v>
      </c>
      <c r="X183" s="126">
        <v>182</v>
      </c>
    </row>
    <row r="184" spans="1:24" s="14" customFormat="1" ht="150" x14ac:dyDescent="0.25">
      <c r="A184" s="255">
        <v>181</v>
      </c>
      <c r="B184" s="126" t="s">
        <v>509</v>
      </c>
      <c r="C184" s="127" t="s">
        <v>510</v>
      </c>
      <c r="D184" s="127" t="s">
        <v>508</v>
      </c>
      <c r="E184" s="127" t="s">
        <v>472</v>
      </c>
      <c r="F184" s="127" t="s">
        <v>30</v>
      </c>
      <c r="G184" s="127" t="s">
        <v>31</v>
      </c>
      <c r="H184" s="127" t="s">
        <v>42</v>
      </c>
      <c r="I184" s="127" t="s">
        <v>52</v>
      </c>
      <c r="J184" s="127" t="s">
        <v>678</v>
      </c>
      <c r="K184" s="127" t="s">
        <v>687</v>
      </c>
      <c r="L184" s="127" t="s">
        <v>473</v>
      </c>
      <c r="M184" s="128">
        <v>0</v>
      </c>
      <c r="N184" s="128">
        <v>0</v>
      </c>
      <c r="O184" s="129">
        <v>17.988600000000002</v>
      </c>
      <c r="P184" s="129">
        <v>47.404000000000003</v>
      </c>
      <c r="Q184" s="130">
        <v>18</v>
      </c>
      <c r="R184" s="128">
        <v>5</v>
      </c>
      <c r="S184" s="128">
        <v>15</v>
      </c>
      <c r="T184" s="127" t="s">
        <v>685</v>
      </c>
      <c r="U184" s="127" t="s">
        <v>620</v>
      </c>
      <c r="V184" s="208" t="s">
        <v>637</v>
      </c>
      <c r="X184" s="126">
        <v>183</v>
      </c>
    </row>
    <row r="185" spans="1:24" s="14" customFormat="1" ht="150" x14ac:dyDescent="0.25">
      <c r="A185" s="255">
        <v>182</v>
      </c>
      <c r="B185" s="126" t="s">
        <v>509</v>
      </c>
      <c r="C185" s="127" t="s">
        <v>510</v>
      </c>
      <c r="D185" s="127" t="s">
        <v>508</v>
      </c>
      <c r="E185" s="127" t="s">
        <v>472</v>
      </c>
      <c r="F185" s="127" t="s">
        <v>30</v>
      </c>
      <c r="G185" s="127" t="s">
        <v>36</v>
      </c>
      <c r="H185" s="127" t="s">
        <v>42</v>
      </c>
      <c r="I185" s="127" t="s">
        <v>50</v>
      </c>
      <c r="J185" s="127" t="s">
        <v>681</v>
      </c>
      <c r="K185" s="127" t="s">
        <v>688</v>
      </c>
      <c r="L185" s="127" t="s">
        <v>473</v>
      </c>
      <c r="M185" s="128">
        <v>0</v>
      </c>
      <c r="N185" s="128">
        <v>0</v>
      </c>
      <c r="O185" s="129">
        <v>18.406600000000001</v>
      </c>
      <c r="P185" s="129">
        <v>94.331999999999994</v>
      </c>
      <c r="Q185" s="130">
        <v>18.399999999999999</v>
      </c>
      <c r="R185" s="128">
        <v>5</v>
      </c>
      <c r="S185" s="128">
        <v>15</v>
      </c>
      <c r="T185" s="127" t="s">
        <v>685</v>
      </c>
      <c r="U185" s="127" t="s">
        <v>620</v>
      </c>
      <c r="V185" s="208" t="s">
        <v>624</v>
      </c>
      <c r="X185" s="126">
        <v>184</v>
      </c>
    </row>
    <row r="186" spans="1:24" s="14" customFormat="1" ht="135" x14ac:dyDescent="0.25">
      <c r="A186" s="255">
        <v>183</v>
      </c>
      <c r="B186" s="126" t="s">
        <v>511</v>
      </c>
      <c r="C186" s="127" t="s">
        <v>512</v>
      </c>
      <c r="D186" s="127" t="s">
        <v>494</v>
      </c>
      <c r="E186" s="127" t="s">
        <v>496</v>
      </c>
      <c r="F186" s="127" t="s">
        <v>30</v>
      </c>
      <c r="G186" s="127" t="s">
        <v>36</v>
      </c>
      <c r="H186" s="127" t="s">
        <v>37</v>
      </c>
      <c r="I186" s="127" t="s">
        <v>85</v>
      </c>
      <c r="J186" s="127" t="s">
        <v>689</v>
      </c>
      <c r="K186" s="127" t="s">
        <v>690</v>
      </c>
      <c r="L186" s="127" t="s">
        <v>473</v>
      </c>
      <c r="M186" s="128">
        <v>0</v>
      </c>
      <c r="N186" s="128">
        <v>0</v>
      </c>
      <c r="O186" s="129">
        <v>11.111800000000001</v>
      </c>
      <c r="P186" s="129">
        <v>52.094000000000001</v>
      </c>
      <c r="Q186" s="130">
        <v>11.1</v>
      </c>
      <c r="R186" s="128">
        <v>0</v>
      </c>
      <c r="S186" s="128">
        <v>0</v>
      </c>
      <c r="T186" s="127" t="s">
        <v>620</v>
      </c>
      <c r="U186" s="127" t="s">
        <v>620</v>
      </c>
      <c r="V186" s="208" t="s">
        <v>691</v>
      </c>
      <c r="X186" s="126">
        <v>185</v>
      </c>
    </row>
    <row r="187" spans="1:24" s="14" customFormat="1" ht="165" x14ac:dyDescent="0.25">
      <c r="A187" s="255">
        <v>184</v>
      </c>
      <c r="B187" s="126" t="s">
        <v>511</v>
      </c>
      <c r="C187" s="127" t="s">
        <v>512</v>
      </c>
      <c r="D187" s="127" t="s">
        <v>494</v>
      </c>
      <c r="E187" s="127" t="s">
        <v>496</v>
      </c>
      <c r="F187" s="127" t="s">
        <v>30</v>
      </c>
      <c r="G187" s="127" t="s">
        <v>36</v>
      </c>
      <c r="H187" s="127" t="s">
        <v>37</v>
      </c>
      <c r="I187" s="127" t="s">
        <v>85</v>
      </c>
      <c r="J187" s="127" t="s">
        <v>689</v>
      </c>
      <c r="K187" s="127" t="s">
        <v>692</v>
      </c>
      <c r="L187" s="127" t="s">
        <v>488</v>
      </c>
      <c r="M187" s="128">
        <v>5.25</v>
      </c>
      <c r="N187" s="128">
        <v>2.5</v>
      </c>
      <c r="O187" s="129">
        <v>12.9872</v>
      </c>
      <c r="P187" s="129">
        <v>51.758000000000003</v>
      </c>
      <c r="Q187" s="130">
        <v>13</v>
      </c>
      <c r="R187" s="128">
        <v>0</v>
      </c>
      <c r="S187" s="128">
        <v>0</v>
      </c>
      <c r="T187" s="127" t="s">
        <v>620</v>
      </c>
      <c r="U187" s="127" t="s">
        <v>620</v>
      </c>
      <c r="V187" s="208" t="s">
        <v>624</v>
      </c>
      <c r="X187" s="126">
        <v>186</v>
      </c>
    </row>
    <row r="188" spans="1:24" s="14" customFormat="1" ht="165" x14ac:dyDescent="0.25">
      <c r="A188" s="255">
        <v>185</v>
      </c>
      <c r="B188" s="126" t="s">
        <v>511</v>
      </c>
      <c r="C188" s="127" t="s">
        <v>512</v>
      </c>
      <c r="D188" s="127" t="s">
        <v>494</v>
      </c>
      <c r="E188" s="127" t="s">
        <v>496</v>
      </c>
      <c r="F188" s="127" t="s">
        <v>30</v>
      </c>
      <c r="G188" s="127" t="s">
        <v>36</v>
      </c>
      <c r="H188" s="127" t="s">
        <v>37</v>
      </c>
      <c r="I188" s="127" t="s">
        <v>72</v>
      </c>
      <c r="J188" s="127" t="s">
        <v>681</v>
      </c>
      <c r="K188" s="127" t="s">
        <v>692</v>
      </c>
      <c r="L188" s="127" t="s">
        <v>488</v>
      </c>
      <c r="M188" s="128">
        <v>5.99</v>
      </c>
      <c r="N188" s="128">
        <v>2.85</v>
      </c>
      <c r="O188" s="129">
        <v>14.075200000000001</v>
      </c>
      <c r="P188" s="129">
        <v>59.892000000000003</v>
      </c>
      <c r="Q188" s="130">
        <v>14.1</v>
      </c>
      <c r="R188" s="128">
        <v>0</v>
      </c>
      <c r="S188" s="128">
        <v>0</v>
      </c>
      <c r="T188" s="127" t="s">
        <v>620</v>
      </c>
      <c r="U188" s="127" t="s">
        <v>620</v>
      </c>
      <c r="V188" s="208" t="s">
        <v>624</v>
      </c>
      <c r="X188" s="126">
        <v>187</v>
      </c>
    </row>
    <row r="189" spans="1:24" s="14" customFormat="1" ht="90" x14ac:dyDescent="0.25">
      <c r="A189" s="255">
        <v>186</v>
      </c>
      <c r="B189" s="126" t="s">
        <v>513</v>
      </c>
      <c r="C189" s="127" t="s">
        <v>514</v>
      </c>
      <c r="D189" s="127" t="s">
        <v>471</v>
      </c>
      <c r="E189" s="127" t="s">
        <v>496</v>
      </c>
      <c r="F189" s="127" t="s">
        <v>30</v>
      </c>
      <c r="G189" s="127" t="s">
        <v>31</v>
      </c>
      <c r="H189" s="127" t="s">
        <v>32</v>
      </c>
      <c r="I189" s="127" t="s">
        <v>96</v>
      </c>
      <c r="J189" s="127" t="s">
        <v>97</v>
      </c>
      <c r="K189" s="127" t="s">
        <v>693</v>
      </c>
      <c r="L189" s="127" t="s">
        <v>515</v>
      </c>
      <c r="M189" s="128">
        <v>5.47</v>
      </c>
      <c r="N189" s="128">
        <v>0.77</v>
      </c>
      <c r="O189" s="129">
        <v>11.7866</v>
      </c>
      <c r="P189" s="129">
        <v>25.297999999999998</v>
      </c>
      <c r="Q189" s="130">
        <v>11.8</v>
      </c>
      <c r="R189" s="128">
        <v>0</v>
      </c>
      <c r="S189" s="128">
        <v>0</v>
      </c>
      <c r="T189" s="127" t="s">
        <v>620</v>
      </c>
      <c r="U189" s="127" t="s">
        <v>620</v>
      </c>
      <c r="V189" s="208" t="s">
        <v>637</v>
      </c>
      <c r="X189" s="126">
        <v>188</v>
      </c>
    </row>
    <row r="190" spans="1:24" s="14" customFormat="1" ht="75" x14ac:dyDescent="0.25">
      <c r="A190" s="255">
        <v>187</v>
      </c>
      <c r="B190" s="126" t="s">
        <v>513</v>
      </c>
      <c r="C190" s="127" t="s">
        <v>514</v>
      </c>
      <c r="D190" s="127" t="s">
        <v>471</v>
      </c>
      <c r="E190" s="127" t="s">
        <v>472</v>
      </c>
      <c r="F190" s="127" t="s">
        <v>30</v>
      </c>
      <c r="G190" s="127" t="s">
        <v>46</v>
      </c>
      <c r="H190" s="127" t="s">
        <v>47</v>
      </c>
      <c r="I190" s="127" t="s">
        <v>89</v>
      </c>
      <c r="J190" s="127" t="s">
        <v>44</v>
      </c>
      <c r="K190" s="127" t="s">
        <v>694</v>
      </c>
      <c r="L190" s="127" t="s">
        <v>515</v>
      </c>
      <c r="M190" s="128">
        <v>4.96</v>
      </c>
      <c r="N190" s="128">
        <v>0.7</v>
      </c>
      <c r="O190" s="129">
        <v>9.5337999999999994</v>
      </c>
      <c r="P190" s="129">
        <v>40.880000000000003</v>
      </c>
      <c r="Q190" s="130">
        <v>9.5</v>
      </c>
      <c r="R190" s="128">
        <v>0</v>
      </c>
      <c r="S190" s="128">
        <v>0</v>
      </c>
      <c r="T190" s="127" t="s">
        <v>620</v>
      </c>
      <c r="U190" s="127" t="s">
        <v>620</v>
      </c>
      <c r="V190" s="208" t="s">
        <v>624</v>
      </c>
      <c r="X190" s="126">
        <v>189</v>
      </c>
    </row>
    <row r="191" spans="1:24" s="14" customFormat="1" ht="75" x14ac:dyDescent="0.25">
      <c r="A191" s="255">
        <v>188</v>
      </c>
      <c r="B191" s="126" t="s">
        <v>513</v>
      </c>
      <c r="C191" s="127" t="s">
        <v>514</v>
      </c>
      <c r="D191" s="127" t="s">
        <v>491</v>
      </c>
      <c r="E191" s="127" t="s">
        <v>472</v>
      </c>
      <c r="F191" s="127" t="s">
        <v>30</v>
      </c>
      <c r="G191" s="127" t="s">
        <v>46</v>
      </c>
      <c r="H191" s="127" t="s">
        <v>47</v>
      </c>
      <c r="I191" s="127" t="s">
        <v>89</v>
      </c>
      <c r="J191" s="127" t="s">
        <v>44</v>
      </c>
      <c r="K191" s="127" t="s">
        <v>694</v>
      </c>
      <c r="L191" s="127" t="s">
        <v>515</v>
      </c>
      <c r="M191" s="128">
        <v>4.96</v>
      </c>
      <c r="N191" s="128">
        <v>0.7</v>
      </c>
      <c r="O191" s="129">
        <v>17.332100000000001</v>
      </c>
      <c r="P191" s="129">
        <v>22.777999999999999</v>
      </c>
      <c r="Q191" s="130">
        <v>17.3</v>
      </c>
      <c r="R191" s="128">
        <v>0</v>
      </c>
      <c r="S191" s="128">
        <v>0</v>
      </c>
      <c r="T191" s="127" t="s">
        <v>620</v>
      </c>
      <c r="U191" s="127" t="s">
        <v>620</v>
      </c>
      <c r="V191" s="208" t="s">
        <v>624</v>
      </c>
      <c r="X191" s="126">
        <v>190</v>
      </c>
    </row>
    <row r="192" spans="1:24" s="14" customFormat="1" ht="75" x14ac:dyDescent="0.25">
      <c r="A192" s="255">
        <v>189</v>
      </c>
      <c r="B192" s="126" t="s">
        <v>513</v>
      </c>
      <c r="C192" s="127" t="s">
        <v>514</v>
      </c>
      <c r="D192" s="127" t="s">
        <v>471</v>
      </c>
      <c r="E192" s="127" t="s">
        <v>496</v>
      </c>
      <c r="F192" s="127" t="s">
        <v>30</v>
      </c>
      <c r="G192" s="127" t="s">
        <v>46</v>
      </c>
      <c r="H192" s="127" t="s">
        <v>47</v>
      </c>
      <c r="I192" s="127" t="s">
        <v>89</v>
      </c>
      <c r="J192" s="127" t="s">
        <v>44</v>
      </c>
      <c r="K192" s="127" t="s">
        <v>694</v>
      </c>
      <c r="L192" s="127" t="s">
        <v>515</v>
      </c>
      <c r="M192" s="128">
        <v>4.96</v>
      </c>
      <c r="N192" s="128">
        <v>0.7</v>
      </c>
      <c r="O192" s="129">
        <v>9.1452000000000009</v>
      </c>
      <c r="P192" s="129">
        <v>20.3</v>
      </c>
      <c r="Q192" s="130">
        <v>9.1</v>
      </c>
      <c r="R192" s="128">
        <v>0</v>
      </c>
      <c r="S192" s="128">
        <v>0</v>
      </c>
      <c r="T192" s="127" t="s">
        <v>620</v>
      </c>
      <c r="U192" s="127" t="s">
        <v>620</v>
      </c>
      <c r="V192" s="208" t="s">
        <v>624</v>
      </c>
      <c r="X192" s="126">
        <v>191</v>
      </c>
    </row>
    <row r="193" spans="1:24" s="14" customFormat="1" ht="75" x14ac:dyDescent="0.25">
      <c r="A193" s="255">
        <v>190</v>
      </c>
      <c r="B193" s="126" t="s">
        <v>513</v>
      </c>
      <c r="C193" s="127" t="s">
        <v>514</v>
      </c>
      <c r="D193" s="127" t="s">
        <v>491</v>
      </c>
      <c r="E193" s="127" t="s">
        <v>492</v>
      </c>
      <c r="F193" s="127" t="s">
        <v>30</v>
      </c>
      <c r="G193" s="127" t="s">
        <v>46</v>
      </c>
      <c r="H193" s="127" t="s">
        <v>47</v>
      </c>
      <c r="I193" s="127" t="s">
        <v>89</v>
      </c>
      <c r="J193" s="127" t="s">
        <v>44</v>
      </c>
      <c r="K193" s="127" t="s">
        <v>694</v>
      </c>
      <c r="L193" s="127" t="s">
        <v>515</v>
      </c>
      <c r="M193" s="128">
        <v>4.96</v>
      </c>
      <c r="N193" s="128">
        <v>0.7</v>
      </c>
      <c r="O193" s="129">
        <v>14.2256</v>
      </c>
      <c r="P193" s="129">
        <v>18.452000000000002</v>
      </c>
      <c r="Q193" s="130">
        <v>14.2</v>
      </c>
      <c r="R193" s="128">
        <v>0</v>
      </c>
      <c r="S193" s="128">
        <v>0</v>
      </c>
      <c r="T193" s="127" t="s">
        <v>620</v>
      </c>
      <c r="U193" s="127" t="s">
        <v>620</v>
      </c>
      <c r="V193" s="208" t="s">
        <v>624</v>
      </c>
      <c r="X193" s="126">
        <v>192</v>
      </c>
    </row>
    <row r="194" spans="1:24" s="14" customFormat="1" ht="75" x14ac:dyDescent="0.25">
      <c r="A194" s="255">
        <v>191</v>
      </c>
      <c r="B194" s="126" t="s">
        <v>513</v>
      </c>
      <c r="C194" s="127" t="s">
        <v>514</v>
      </c>
      <c r="D194" s="127" t="s">
        <v>491</v>
      </c>
      <c r="E194" s="127" t="s">
        <v>472</v>
      </c>
      <c r="F194" s="127" t="s">
        <v>30</v>
      </c>
      <c r="G194" s="127" t="s">
        <v>46</v>
      </c>
      <c r="H194" s="127" t="s">
        <v>47</v>
      </c>
      <c r="I194" s="127" t="s">
        <v>89</v>
      </c>
      <c r="J194" s="127" t="s">
        <v>44</v>
      </c>
      <c r="K194" s="127" t="s">
        <v>652</v>
      </c>
      <c r="L194" s="127" t="s">
        <v>493</v>
      </c>
      <c r="M194" s="128">
        <v>4.96</v>
      </c>
      <c r="N194" s="128">
        <v>0.7</v>
      </c>
      <c r="O194" s="129">
        <v>16.911100000000001</v>
      </c>
      <c r="P194" s="129">
        <v>22.777999999999999</v>
      </c>
      <c r="Q194" s="130">
        <v>16.899999999999999</v>
      </c>
      <c r="R194" s="128">
        <v>10</v>
      </c>
      <c r="S194" s="128">
        <v>25</v>
      </c>
      <c r="T194" s="127" t="s">
        <v>620</v>
      </c>
      <c r="U194" s="127" t="s">
        <v>620</v>
      </c>
      <c r="V194" s="208" t="s">
        <v>628</v>
      </c>
      <c r="X194" s="126">
        <v>193</v>
      </c>
    </row>
    <row r="195" spans="1:24" s="14" customFormat="1" ht="75" x14ac:dyDescent="0.25">
      <c r="A195" s="255">
        <v>192</v>
      </c>
      <c r="B195" s="126" t="s">
        <v>513</v>
      </c>
      <c r="C195" s="127" t="s">
        <v>514</v>
      </c>
      <c r="D195" s="127" t="s">
        <v>471</v>
      </c>
      <c r="E195" s="127" t="s">
        <v>496</v>
      </c>
      <c r="F195" s="127" t="s">
        <v>30</v>
      </c>
      <c r="G195" s="127" t="s">
        <v>46</v>
      </c>
      <c r="H195" s="127" t="s">
        <v>47</v>
      </c>
      <c r="I195" s="127" t="s">
        <v>89</v>
      </c>
      <c r="J195" s="127" t="s">
        <v>44</v>
      </c>
      <c r="K195" s="127" t="s">
        <v>652</v>
      </c>
      <c r="L195" s="127" t="s">
        <v>493</v>
      </c>
      <c r="M195" s="128">
        <v>4.96</v>
      </c>
      <c r="N195" s="128">
        <v>0.7</v>
      </c>
      <c r="O195" s="129">
        <v>8.9771999999999998</v>
      </c>
      <c r="P195" s="129">
        <v>20.3</v>
      </c>
      <c r="Q195" s="130">
        <v>9</v>
      </c>
      <c r="R195" s="128">
        <v>10</v>
      </c>
      <c r="S195" s="128">
        <v>25</v>
      </c>
      <c r="T195" s="127" t="s">
        <v>620</v>
      </c>
      <c r="U195" s="127" t="s">
        <v>620</v>
      </c>
      <c r="V195" s="208" t="s">
        <v>628</v>
      </c>
      <c r="X195" s="126">
        <v>194</v>
      </c>
    </row>
    <row r="196" spans="1:24" s="14" customFormat="1" ht="75" x14ac:dyDescent="0.25">
      <c r="A196" s="255">
        <v>193</v>
      </c>
      <c r="B196" s="126" t="s">
        <v>513</v>
      </c>
      <c r="C196" s="127" t="s">
        <v>514</v>
      </c>
      <c r="D196" s="127" t="s">
        <v>491</v>
      </c>
      <c r="E196" s="127" t="s">
        <v>492</v>
      </c>
      <c r="F196" s="127" t="s">
        <v>30</v>
      </c>
      <c r="G196" s="127" t="s">
        <v>46</v>
      </c>
      <c r="H196" s="127" t="s">
        <v>47</v>
      </c>
      <c r="I196" s="127" t="s">
        <v>89</v>
      </c>
      <c r="J196" s="127" t="s">
        <v>44</v>
      </c>
      <c r="K196" s="127" t="s">
        <v>652</v>
      </c>
      <c r="L196" s="127" t="s">
        <v>493</v>
      </c>
      <c r="M196" s="128">
        <v>4.96</v>
      </c>
      <c r="N196" s="128">
        <v>0.7</v>
      </c>
      <c r="O196" s="129">
        <v>13.977600000000001</v>
      </c>
      <c r="P196" s="129">
        <v>18.452000000000002</v>
      </c>
      <c r="Q196" s="130">
        <v>14</v>
      </c>
      <c r="R196" s="128">
        <v>10</v>
      </c>
      <c r="S196" s="128">
        <v>25</v>
      </c>
      <c r="T196" s="127" t="s">
        <v>620</v>
      </c>
      <c r="U196" s="127" t="s">
        <v>620</v>
      </c>
      <c r="V196" s="208" t="s">
        <v>628</v>
      </c>
      <c r="X196" s="126">
        <v>195</v>
      </c>
    </row>
    <row r="197" spans="1:24" s="14" customFormat="1" ht="120" x14ac:dyDescent="0.25">
      <c r="A197" s="255">
        <v>194</v>
      </c>
      <c r="B197" s="126" t="s">
        <v>513</v>
      </c>
      <c r="C197" s="127" t="s">
        <v>514</v>
      </c>
      <c r="D197" s="127" t="s">
        <v>471</v>
      </c>
      <c r="E197" s="127" t="s">
        <v>495</v>
      </c>
      <c r="F197" s="127" t="s">
        <v>30</v>
      </c>
      <c r="G197" s="127" t="s">
        <v>46</v>
      </c>
      <c r="H197" s="127" t="s">
        <v>47</v>
      </c>
      <c r="I197" s="127" t="s">
        <v>89</v>
      </c>
      <c r="J197" s="127" t="s">
        <v>44</v>
      </c>
      <c r="K197" s="127" t="s">
        <v>652</v>
      </c>
      <c r="L197" s="127" t="s">
        <v>493</v>
      </c>
      <c r="M197" s="128">
        <v>4.96</v>
      </c>
      <c r="N197" s="128">
        <v>0.7</v>
      </c>
      <c r="O197" s="129">
        <v>8.1386000000000003</v>
      </c>
      <c r="P197" s="129">
        <v>16.282</v>
      </c>
      <c r="Q197" s="130">
        <v>8.1</v>
      </c>
      <c r="R197" s="128">
        <v>10</v>
      </c>
      <c r="S197" s="128">
        <v>25</v>
      </c>
      <c r="T197" s="127" t="s">
        <v>653</v>
      </c>
      <c r="U197" s="127" t="s">
        <v>620</v>
      </c>
      <c r="V197" s="208" t="s">
        <v>628</v>
      </c>
      <c r="X197" s="126">
        <v>196</v>
      </c>
    </row>
    <row r="198" spans="1:24" s="14" customFormat="1" ht="75" x14ac:dyDescent="0.25">
      <c r="A198" s="255">
        <v>195</v>
      </c>
      <c r="B198" s="126" t="s">
        <v>513</v>
      </c>
      <c r="C198" s="127" t="s">
        <v>514</v>
      </c>
      <c r="D198" s="127" t="s">
        <v>471</v>
      </c>
      <c r="E198" s="127" t="s">
        <v>492</v>
      </c>
      <c r="F198" s="127" t="s">
        <v>30</v>
      </c>
      <c r="G198" s="127" t="s">
        <v>31</v>
      </c>
      <c r="H198" s="127" t="s">
        <v>32</v>
      </c>
      <c r="I198" s="127" t="s">
        <v>62</v>
      </c>
      <c r="J198" s="127" t="s">
        <v>102</v>
      </c>
      <c r="K198" s="127" t="s">
        <v>695</v>
      </c>
      <c r="L198" s="127" t="s">
        <v>493</v>
      </c>
      <c r="M198" s="128">
        <v>6.52</v>
      </c>
      <c r="N198" s="128">
        <v>0.92</v>
      </c>
      <c r="O198" s="129">
        <v>10.2555</v>
      </c>
      <c r="P198" s="129">
        <v>33.067999999999998</v>
      </c>
      <c r="Q198" s="130">
        <v>10.3</v>
      </c>
      <c r="R198" s="128">
        <v>10</v>
      </c>
      <c r="S198" s="128">
        <v>20</v>
      </c>
      <c r="T198" s="127" t="s">
        <v>620</v>
      </c>
      <c r="U198" s="127" t="s">
        <v>620</v>
      </c>
      <c r="V198" s="208" t="s">
        <v>628</v>
      </c>
      <c r="X198" s="126">
        <v>197</v>
      </c>
    </row>
    <row r="199" spans="1:24" s="14" customFormat="1" ht="75" x14ac:dyDescent="0.25">
      <c r="A199" s="255">
        <v>196</v>
      </c>
      <c r="B199" s="126" t="s">
        <v>513</v>
      </c>
      <c r="C199" s="127" t="s">
        <v>514</v>
      </c>
      <c r="D199" s="127" t="s">
        <v>471</v>
      </c>
      <c r="E199" s="127" t="s">
        <v>492</v>
      </c>
      <c r="F199" s="127" t="s">
        <v>35</v>
      </c>
      <c r="G199" s="127" t="s">
        <v>46</v>
      </c>
      <c r="H199" s="127" t="s">
        <v>47</v>
      </c>
      <c r="I199" s="127" t="s">
        <v>101</v>
      </c>
      <c r="J199" s="127" t="s">
        <v>44</v>
      </c>
      <c r="K199" s="127" t="s">
        <v>695</v>
      </c>
      <c r="L199" s="127" t="s">
        <v>493</v>
      </c>
      <c r="M199" s="128">
        <v>6.85</v>
      </c>
      <c r="N199" s="128">
        <v>0.97</v>
      </c>
      <c r="O199" s="129">
        <v>11.349</v>
      </c>
      <c r="P199" s="129">
        <v>52.01</v>
      </c>
      <c r="Q199" s="130">
        <v>11.3</v>
      </c>
      <c r="R199" s="128">
        <v>10</v>
      </c>
      <c r="S199" s="128">
        <v>20</v>
      </c>
      <c r="T199" s="127" t="s">
        <v>620</v>
      </c>
      <c r="U199" s="127" t="s">
        <v>620</v>
      </c>
      <c r="V199" s="208" t="s">
        <v>628</v>
      </c>
      <c r="X199" s="126">
        <v>198</v>
      </c>
    </row>
    <row r="200" spans="1:24" s="14" customFormat="1" ht="75" x14ac:dyDescent="0.25">
      <c r="A200" s="255">
        <v>197</v>
      </c>
      <c r="B200" s="126" t="s">
        <v>513</v>
      </c>
      <c r="C200" s="127" t="s">
        <v>514</v>
      </c>
      <c r="D200" s="127" t="s">
        <v>471</v>
      </c>
      <c r="E200" s="127" t="s">
        <v>492</v>
      </c>
      <c r="F200" s="127" t="s">
        <v>35</v>
      </c>
      <c r="G200" s="127" t="s">
        <v>31</v>
      </c>
      <c r="H200" s="127" t="s">
        <v>32</v>
      </c>
      <c r="I200" s="127" t="s">
        <v>93</v>
      </c>
      <c r="J200" s="127" t="s">
        <v>44</v>
      </c>
      <c r="K200" s="127" t="s">
        <v>695</v>
      </c>
      <c r="L200" s="127" t="s">
        <v>493</v>
      </c>
      <c r="M200" s="128">
        <v>6.32</v>
      </c>
      <c r="N200" s="128">
        <v>0.89</v>
      </c>
      <c r="O200" s="129">
        <v>10.479699999999999</v>
      </c>
      <c r="P200" s="129">
        <v>43.33</v>
      </c>
      <c r="Q200" s="130">
        <v>10.5</v>
      </c>
      <c r="R200" s="128">
        <v>10</v>
      </c>
      <c r="S200" s="128">
        <v>20</v>
      </c>
      <c r="T200" s="127" t="s">
        <v>620</v>
      </c>
      <c r="U200" s="127" t="s">
        <v>620</v>
      </c>
      <c r="V200" s="208" t="s">
        <v>628</v>
      </c>
      <c r="X200" s="126">
        <v>199</v>
      </c>
    </row>
    <row r="201" spans="1:24" s="14" customFormat="1" ht="75" x14ac:dyDescent="0.25">
      <c r="A201" s="255">
        <v>198</v>
      </c>
      <c r="B201" s="126" t="s">
        <v>513</v>
      </c>
      <c r="C201" s="127" t="s">
        <v>514</v>
      </c>
      <c r="D201" s="127" t="s">
        <v>471</v>
      </c>
      <c r="E201" s="127" t="s">
        <v>496</v>
      </c>
      <c r="F201" s="127" t="s">
        <v>30</v>
      </c>
      <c r="G201" s="127" t="s">
        <v>31</v>
      </c>
      <c r="H201" s="127" t="s">
        <v>32</v>
      </c>
      <c r="I201" s="127" t="s">
        <v>62</v>
      </c>
      <c r="J201" s="127" t="s">
        <v>102</v>
      </c>
      <c r="K201" s="127" t="s">
        <v>695</v>
      </c>
      <c r="L201" s="127" t="s">
        <v>493</v>
      </c>
      <c r="M201" s="128">
        <v>6.52</v>
      </c>
      <c r="N201" s="128">
        <v>0.92</v>
      </c>
      <c r="O201" s="129">
        <v>9.5244999999999997</v>
      </c>
      <c r="P201" s="129">
        <v>23.954000000000001</v>
      </c>
      <c r="Q201" s="130">
        <v>9.5</v>
      </c>
      <c r="R201" s="128">
        <v>10</v>
      </c>
      <c r="S201" s="128">
        <v>20</v>
      </c>
      <c r="T201" s="127" t="s">
        <v>620</v>
      </c>
      <c r="U201" s="127" t="s">
        <v>620</v>
      </c>
      <c r="V201" s="208" t="s">
        <v>628</v>
      </c>
      <c r="X201" s="126">
        <v>200</v>
      </c>
    </row>
    <row r="202" spans="1:24" s="14" customFormat="1" ht="75" x14ac:dyDescent="0.25">
      <c r="A202" s="255">
        <v>199</v>
      </c>
      <c r="B202" s="126" t="s">
        <v>513</v>
      </c>
      <c r="C202" s="127" t="s">
        <v>514</v>
      </c>
      <c r="D202" s="127" t="s">
        <v>471</v>
      </c>
      <c r="E202" s="127" t="s">
        <v>496</v>
      </c>
      <c r="F202" s="127" t="s">
        <v>35</v>
      </c>
      <c r="G202" s="127" t="s">
        <v>46</v>
      </c>
      <c r="H202" s="127" t="s">
        <v>47</v>
      </c>
      <c r="I202" s="127" t="s">
        <v>101</v>
      </c>
      <c r="J202" s="127" t="s">
        <v>44</v>
      </c>
      <c r="K202" s="127" t="s">
        <v>695</v>
      </c>
      <c r="L202" s="127" t="s">
        <v>493</v>
      </c>
      <c r="M202" s="128">
        <v>6.85</v>
      </c>
      <c r="N202" s="128">
        <v>0.97</v>
      </c>
      <c r="O202" s="129">
        <v>10.36</v>
      </c>
      <c r="P202" s="129">
        <v>32.423999999999999</v>
      </c>
      <c r="Q202" s="130">
        <v>10.4</v>
      </c>
      <c r="R202" s="128">
        <v>10</v>
      </c>
      <c r="S202" s="128">
        <v>20</v>
      </c>
      <c r="T202" s="127" t="s">
        <v>620</v>
      </c>
      <c r="U202" s="127" t="s">
        <v>620</v>
      </c>
      <c r="V202" s="208" t="s">
        <v>628</v>
      </c>
      <c r="X202" s="126">
        <v>201</v>
      </c>
    </row>
    <row r="203" spans="1:24" s="14" customFormat="1" ht="75" x14ac:dyDescent="0.25">
      <c r="A203" s="255">
        <v>200</v>
      </c>
      <c r="B203" s="126" t="s">
        <v>513</v>
      </c>
      <c r="C203" s="127" t="s">
        <v>514</v>
      </c>
      <c r="D203" s="127" t="s">
        <v>471</v>
      </c>
      <c r="E203" s="127" t="s">
        <v>496</v>
      </c>
      <c r="F203" s="127" t="s">
        <v>35</v>
      </c>
      <c r="G203" s="127" t="s">
        <v>31</v>
      </c>
      <c r="H203" s="127" t="s">
        <v>32</v>
      </c>
      <c r="I203" s="127" t="s">
        <v>93</v>
      </c>
      <c r="J203" s="127" t="s">
        <v>44</v>
      </c>
      <c r="K203" s="127" t="s">
        <v>695</v>
      </c>
      <c r="L203" s="127" t="s">
        <v>493</v>
      </c>
      <c r="M203" s="128">
        <v>6.32</v>
      </c>
      <c r="N203" s="128">
        <v>0.89</v>
      </c>
      <c r="O203" s="129">
        <v>9.6052999999999997</v>
      </c>
      <c r="P203" s="129">
        <v>27.93</v>
      </c>
      <c r="Q203" s="130">
        <v>9.6</v>
      </c>
      <c r="R203" s="128">
        <v>10</v>
      </c>
      <c r="S203" s="128">
        <v>20</v>
      </c>
      <c r="T203" s="127" t="s">
        <v>620</v>
      </c>
      <c r="U203" s="127" t="s">
        <v>620</v>
      </c>
      <c r="V203" s="208" t="s">
        <v>628</v>
      </c>
      <c r="X203" s="126">
        <v>202</v>
      </c>
    </row>
    <row r="204" spans="1:24" s="14" customFormat="1" ht="75" x14ac:dyDescent="0.25">
      <c r="A204" s="255">
        <v>201</v>
      </c>
      <c r="B204" s="126" t="s">
        <v>513</v>
      </c>
      <c r="C204" s="127" t="s">
        <v>514</v>
      </c>
      <c r="D204" s="127" t="s">
        <v>491</v>
      </c>
      <c r="E204" s="127" t="s">
        <v>472</v>
      </c>
      <c r="F204" s="127" t="s">
        <v>30</v>
      </c>
      <c r="G204" s="127" t="s">
        <v>36</v>
      </c>
      <c r="H204" s="127" t="s">
        <v>42</v>
      </c>
      <c r="I204" s="127" t="s">
        <v>53</v>
      </c>
      <c r="J204" s="127" t="s">
        <v>68</v>
      </c>
      <c r="K204" s="127" t="s">
        <v>696</v>
      </c>
      <c r="L204" s="127" t="s">
        <v>515</v>
      </c>
      <c r="M204" s="128">
        <v>7.31</v>
      </c>
      <c r="N204" s="128">
        <v>1.03</v>
      </c>
      <c r="O204" s="129">
        <v>30.1569</v>
      </c>
      <c r="P204" s="129">
        <v>37.142000000000003</v>
      </c>
      <c r="Q204" s="130">
        <v>30.2</v>
      </c>
      <c r="R204" s="128">
        <v>0</v>
      </c>
      <c r="S204" s="128">
        <v>0</v>
      </c>
      <c r="T204" s="127" t="s">
        <v>620</v>
      </c>
      <c r="U204" s="127" t="s">
        <v>620</v>
      </c>
      <c r="V204" s="208" t="s">
        <v>637</v>
      </c>
      <c r="X204" s="126">
        <v>203</v>
      </c>
    </row>
    <row r="205" spans="1:24" s="14" customFormat="1" ht="75" x14ac:dyDescent="0.25">
      <c r="A205" s="255">
        <v>202</v>
      </c>
      <c r="B205" s="126" t="s">
        <v>513</v>
      </c>
      <c r="C205" s="127" t="s">
        <v>514</v>
      </c>
      <c r="D205" s="127" t="s">
        <v>471</v>
      </c>
      <c r="E205" s="127" t="s">
        <v>496</v>
      </c>
      <c r="F205" s="127" t="s">
        <v>30</v>
      </c>
      <c r="G205" s="127" t="s">
        <v>36</v>
      </c>
      <c r="H205" s="127" t="s">
        <v>42</v>
      </c>
      <c r="I205" s="127" t="s">
        <v>90</v>
      </c>
      <c r="J205" s="127" t="s">
        <v>91</v>
      </c>
      <c r="K205" s="127" t="s">
        <v>696</v>
      </c>
      <c r="L205" s="127" t="s">
        <v>515</v>
      </c>
      <c r="M205" s="128">
        <v>6.42</v>
      </c>
      <c r="N205" s="128">
        <v>0.91</v>
      </c>
      <c r="O205" s="129">
        <v>16.3233</v>
      </c>
      <c r="P205" s="129">
        <v>27.678000000000001</v>
      </c>
      <c r="Q205" s="130">
        <v>16.3</v>
      </c>
      <c r="R205" s="128">
        <v>0</v>
      </c>
      <c r="S205" s="128">
        <v>0</v>
      </c>
      <c r="T205" s="127" t="s">
        <v>620</v>
      </c>
      <c r="U205" s="127" t="s">
        <v>620</v>
      </c>
      <c r="V205" s="208" t="s">
        <v>637</v>
      </c>
      <c r="X205" s="126">
        <v>204</v>
      </c>
    </row>
    <row r="206" spans="1:24" s="14" customFormat="1" ht="75" x14ac:dyDescent="0.25">
      <c r="A206" s="255">
        <v>203</v>
      </c>
      <c r="B206" s="126" t="s">
        <v>513</v>
      </c>
      <c r="C206" s="127" t="s">
        <v>514</v>
      </c>
      <c r="D206" s="127" t="s">
        <v>491</v>
      </c>
      <c r="E206" s="127" t="s">
        <v>492</v>
      </c>
      <c r="F206" s="127" t="s">
        <v>30</v>
      </c>
      <c r="G206" s="127" t="s">
        <v>36</v>
      </c>
      <c r="H206" s="127" t="s">
        <v>42</v>
      </c>
      <c r="I206" s="127" t="s">
        <v>53</v>
      </c>
      <c r="J206" s="127" t="s">
        <v>68</v>
      </c>
      <c r="K206" s="127" t="s">
        <v>696</v>
      </c>
      <c r="L206" s="127" t="s">
        <v>515</v>
      </c>
      <c r="M206" s="128">
        <v>7.31</v>
      </c>
      <c r="N206" s="128">
        <v>1.03</v>
      </c>
      <c r="O206" s="129">
        <v>22.7346</v>
      </c>
      <c r="P206" s="129">
        <v>24.513999999999999</v>
      </c>
      <c r="Q206" s="130">
        <v>22.7</v>
      </c>
      <c r="R206" s="128">
        <v>0</v>
      </c>
      <c r="S206" s="128">
        <v>0</v>
      </c>
      <c r="T206" s="127" t="s">
        <v>620</v>
      </c>
      <c r="U206" s="127" t="s">
        <v>620</v>
      </c>
      <c r="V206" s="208" t="s">
        <v>637</v>
      </c>
      <c r="X206" s="126">
        <v>205</v>
      </c>
    </row>
    <row r="207" spans="1:24" s="14" customFormat="1" ht="150" x14ac:dyDescent="0.25">
      <c r="A207" s="255">
        <v>204</v>
      </c>
      <c r="B207" s="126" t="s">
        <v>513</v>
      </c>
      <c r="C207" s="127" t="s">
        <v>514</v>
      </c>
      <c r="D207" s="127" t="s">
        <v>491</v>
      </c>
      <c r="E207" s="127" t="s">
        <v>472</v>
      </c>
      <c r="F207" s="127" t="s">
        <v>30</v>
      </c>
      <c r="G207" s="127" t="s">
        <v>46</v>
      </c>
      <c r="H207" s="127" t="s">
        <v>47</v>
      </c>
      <c r="I207" s="127" t="s">
        <v>60</v>
      </c>
      <c r="J207" s="127" t="s">
        <v>58</v>
      </c>
      <c r="K207" s="127" t="s">
        <v>627</v>
      </c>
      <c r="L207" s="127" t="s">
        <v>493</v>
      </c>
      <c r="M207" s="128">
        <v>13.99</v>
      </c>
      <c r="N207" s="128">
        <v>1.1299999999999999</v>
      </c>
      <c r="O207" s="129">
        <v>16.386299999999999</v>
      </c>
      <c r="P207" s="129">
        <v>30.841999999999999</v>
      </c>
      <c r="Q207" s="130">
        <v>16.399999999999999</v>
      </c>
      <c r="R207" s="128">
        <v>10</v>
      </c>
      <c r="S207" s="128">
        <v>15</v>
      </c>
      <c r="T207" s="127" t="s">
        <v>685</v>
      </c>
      <c r="U207" s="127" t="s">
        <v>620</v>
      </c>
      <c r="V207" s="208" t="s">
        <v>628</v>
      </c>
      <c r="X207" s="126">
        <v>206</v>
      </c>
    </row>
    <row r="208" spans="1:24" s="14" customFormat="1" ht="75" x14ac:dyDescent="0.25">
      <c r="A208" s="255">
        <v>205</v>
      </c>
      <c r="B208" s="126" t="s">
        <v>513</v>
      </c>
      <c r="C208" s="127" t="s">
        <v>514</v>
      </c>
      <c r="D208" s="127" t="s">
        <v>491</v>
      </c>
      <c r="E208" s="127" t="s">
        <v>472</v>
      </c>
      <c r="F208" s="127" t="s">
        <v>30</v>
      </c>
      <c r="G208" s="127" t="s">
        <v>46</v>
      </c>
      <c r="H208" s="127" t="s">
        <v>47</v>
      </c>
      <c r="I208" s="127" t="s">
        <v>59</v>
      </c>
      <c r="J208" s="127" t="s">
        <v>58</v>
      </c>
      <c r="K208" s="127" t="s">
        <v>627</v>
      </c>
      <c r="L208" s="127" t="s">
        <v>493</v>
      </c>
      <c r="M208" s="128">
        <v>11.28</v>
      </c>
      <c r="N208" s="128">
        <v>0.91</v>
      </c>
      <c r="O208" s="129">
        <v>13.623100000000001</v>
      </c>
      <c r="P208" s="129">
        <v>25.858000000000001</v>
      </c>
      <c r="Q208" s="130">
        <v>13.6</v>
      </c>
      <c r="R208" s="128">
        <v>10</v>
      </c>
      <c r="S208" s="128">
        <v>15</v>
      </c>
      <c r="T208" s="127" t="s">
        <v>620</v>
      </c>
      <c r="U208" s="127" t="s">
        <v>620</v>
      </c>
      <c r="V208" s="208" t="s">
        <v>628</v>
      </c>
      <c r="X208" s="126">
        <v>207</v>
      </c>
    </row>
    <row r="209" spans="1:24" s="14" customFormat="1" ht="75" x14ac:dyDescent="0.25">
      <c r="A209" s="255">
        <v>206</v>
      </c>
      <c r="B209" s="126" t="s">
        <v>513</v>
      </c>
      <c r="C209" s="127" t="s">
        <v>514</v>
      </c>
      <c r="D209" s="127" t="s">
        <v>471</v>
      </c>
      <c r="E209" s="127" t="s">
        <v>496</v>
      </c>
      <c r="F209" s="127" t="s">
        <v>30</v>
      </c>
      <c r="G209" s="127" t="s">
        <v>46</v>
      </c>
      <c r="H209" s="127" t="s">
        <v>47</v>
      </c>
      <c r="I209" s="127" t="s">
        <v>89</v>
      </c>
      <c r="J209" s="127" t="s">
        <v>44</v>
      </c>
      <c r="K209" s="127" t="s">
        <v>627</v>
      </c>
      <c r="L209" s="127" t="s">
        <v>493</v>
      </c>
      <c r="M209" s="128">
        <v>8.0500000000000007</v>
      </c>
      <c r="N209" s="128">
        <v>0.65</v>
      </c>
      <c r="O209" s="129">
        <v>8.9861000000000004</v>
      </c>
      <c r="P209" s="129">
        <v>21.49</v>
      </c>
      <c r="Q209" s="130">
        <v>9</v>
      </c>
      <c r="R209" s="128">
        <v>10</v>
      </c>
      <c r="S209" s="128">
        <v>15</v>
      </c>
      <c r="T209" s="127" t="s">
        <v>620</v>
      </c>
      <c r="U209" s="127" t="s">
        <v>620</v>
      </c>
      <c r="V209" s="208" t="s">
        <v>628</v>
      </c>
      <c r="X209" s="126">
        <v>208</v>
      </c>
    </row>
    <row r="210" spans="1:24" s="14" customFormat="1" ht="75" x14ac:dyDescent="0.25">
      <c r="A210" s="255">
        <v>207</v>
      </c>
      <c r="B210" s="126" t="s">
        <v>513</v>
      </c>
      <c r="C210" s="127" t="s">
        <v>514</v>
      </c>
      <c r="D210" s="127" t="s">
        <v>491</v>
      </c>
      <c r="E210" s="127" t="s">
        <v>492</v>
      </c>
      <c r="F210" s="127" t="s">
        <v>30</v>
      </c>
      <c r="G210" s="127" t="s">
        <v>46</v>
      </c>
      <c r="H210" s="127" t="s">
        <v>47</v>
      </c>
      <c r="I210" s="127" t="s">
        <v>60</v>
      </c>
      <c r="J210" s="127" t="s">
        <v>58</v>
      </c>
      <c r="K210" s="127" t="s">
        <v>627</v>
      </c>
      <c r="L210" s="127" t="s">
        <v>493</v>
      </c>
      <c r="M210" s="128">
        <v>13.99</v>
      </c>
      <c r="N210" s="128">
        <v>1.1299999999999999</v>
      </c>
      <c r="O210" s="129">
        <v>15.399100000000001</v>
      </c>
      <c r="P210" s="129">
        <v>30.771999999999998</v>
      </c>
      <c r="Q210" s="130">
        <v>15.4</v>
      </c>
      <c r="R210" s="128">
        <v>10</v>
      </c>
      <c r="S210" s="128">
        <v>15</v>
      </c>
      <c r="T210" s="127" t="s">
        <v>620</v>
      </c>
      <c r="U210" s="127" t="s">
        <v>620</v>
      </c>
      <c r="V210" s="208" t="s">
        <v>628</v>
      </c>
      <c r="X210" s="126">
        <v>209</v>
      </c>
    </row>
    <row r="211" spans="1:24" s="14" customFormat="1" ht="75" x14ac:dyDescent="0.25">
      <c r="A211" s="255">
        <v>208</v>
      </c>
      <c r="B211" s="126" t="s">
        <v>513</v>
      </c>
      <c r="C211" s="127" t="s">
        <v>514</v>
      </c>
      <c r="D211" s="127" t="s">
        <v>491</v>
      </c>
      <c r="E211" s="127" t="s">
        <v>492</v>
      </c>
      <c r="F211" s="127" t="s">
        <v>30</v>
      </c>
      <c r="G211" s="127" t="s">
        <v>46</v>
      </c>
      <c r="H211" s="127" t="s">
        <v>47</v>
      </c>
      <c r="I211" s="127" t="s">
        <v>59</v>
      </c>
      <c r="J211" s="127" t="s">
        <v>58</v>
      </c>
      <c r="K211" s="127" t="s">
        <v>627</v>
      </c>
      <c r="L211" s="127" t="s">
        <v>493</v>
      </c>
      <c r="M211" s="128">
        <v>11.28</v>
      </c>
      <c r="N211" s="128">
        <v>0.91</v>
      </c>
      <c r="O211" s="129">
        <v>12.6578</v>
      </c>
      <c r="P211" s="129">
        <v>25.788</v>
      </c>
      <c r="Q211" s="130">
        <v>12.7</v>
      </c>
      <c r="R211" s="128">
        <v>10</v>
      </c>
      <c r="S211" s="128">
        <v>15</v>
      </c>
      <c r="T211" s="127" t="s">
        <v>620</v>
      </c>
      <c r="U211" s="127" t="s">
        <v>620</v>
      </c>
      <c r="V211" s="208" t="s">
        <v>628</v>
      </c>
      <c r="X211" s="126">
        <v>210</v>
      </c>
    </row>
    <row r="212" spans="1:24" s="14" customFormat="1" ht="75" x14ac:dyDescent="0.25">
      <c r="A212" s="255">
        <v>209</v>
      </c>
      <c r="B212" s="126" t="s">
        <v>513</v>
      </c>
      <c r="C212" s="127" t="s">
        <v>514</v>
      </c>
      <c r="D212" s="127" t="s">
        <v>491</v>
      </c>
      <c r="E212" s="127" t="s">
        <v>472</v>
      </c>
      <c r="F212" s="127" t="s">
        <v>30</v>
      </c>
      <c r="G212" s="127" t="s">
        <v>31</v>
      </c>
      <c r="H212" s="127" t="s">
        <v>32</v>
      </c>
      <c r="I212" s="127" t="s">
        <v>94</v>
      </c>
      <c r="J212" s="127" t="s">
        <v>95</v>
      </c>
      <c r="K212" s="127" t="s">
        <v>697</v>
      </c>
      <c r="L212" s="127" t="s">
        <v>515</v>
      </c>
      <c r="M212" s="128">
        <v>5.39</v>
      </c>
      <c r="N212" s="128">
        <v>0.76</v>
      </c>
      <c r="O212" s="129">
        <v>20.361499999999999</v>
      </c>
      <c r="P212" s="129">
        <v>32.143999999999998</v>
      </c>
      <c r="Q212" s="130">
        <v>20.399999999999999</v>
      </c>
      <c r="R212" s="128">
        <v>0</v>
      </c>
      <c r="S212" s="128">
        <v>0</v>
      </c>
      <c r="T212" s="127" t="s">
        <v>620</v>
      </c>
      <c r="U212" s="127" t="s">
        <v>620</v>
      </c>
      <c r="V212" s="208" t="s">
        <v>637</v>
      </c>
      <c r="X212" s="126">
        <v>211</v>
      </c>
    </row>
    <row r="213" spans="1:24" s="14" customFormat="1" ht="75" x14ac:dyDescent="0.25">
      <c r="A213" s="255">
        <v>210</v>
      </c>
      <c r="B213" s="126" t="s">
        <v>513</v>
      </c>
      <c r="C213" s="127" t="s">
        <v>514</v>
      </c>
      <c r="D213" s="127" t="s">
        <v>491</v>
      </c>
      <c r="E213" s="127" t="s">
        <v>472</v>
      </c>
      <c r="F213" s="127" t="s">
        <v>30</v>
      </c>
      <c r="G213" s="127" t="s">
        <v>31</v>
      </c>
      <c r="H213" s="127" t="s">
        <v>32</v>
      </c>
      <c r="I213" s="127" t="s">
        <v>53</v>
      </c>
      <c r="J213" s="127" t="s">
        <v>44</v>
      </c>
      <c r="K213" s="127" t="s">
        <v>697</v>
      </c>
      <c r="L213" s="127" t="s">
        <v>515</v>
      </c>
      <c r="M213" s="128">
        <v>6.46</v>
      </c>
      <c r="N213" s="128">
        <v>0.91</v>
      </c>
      <c r="O213" s="129">
        <v>29.048300000000001</v>
      </c>
      <c r="P213" s="129">
        <v>34.65</v>
      </c>
      <c r="Q213" s="130">
        <v>29</v>
      </c>
      <c r="R213" s="128">
        <v>0</v>
      </c>
      <c r="S213" s="128">
        <v>0</v>
      </c>
      <c r="T213" s="127" t="s">
        <v>620</v>
      </c>
      <c r="U213" s="127" t="s">
        <v>620</v>
      </c>
      <c r="V213" s="208" t="s">
        <v>637</v>
      </c>
      <c r="X213" s="126">
        <v>212</v>
      </c>
    </row>
    <row r="214" spans="1:24" s="14" customFormat="1" ht="75" x14ac:dyDescent="0.25">
      <c r="A214" s="255">
        <v>211</v>
      </c>
      <c r="B214" s="126" t="s">
        <v>513</v>
      </c>
      <c r="C214" s="127" t="s">
        <v>514</v>
      </c>
      <c r="D214" s="127" t="s">
        <v>491</v>
      </c>
      <c r="E214" s="127" t="s">
        <v>492</v>
      </c>
      <c r="F214" s="127" t="s">
        <v>30</v>
      </c>
      <c r="G214" s="127" t="s">
        <v>31</v>
      </c>
      <c r="H214" s="127" t="s">
        <v>32</v>
      </c>
      <c r="I214" s="127" t="s">
        <v>94</v>
      </c>
      <c r="J214" s="127" t="s">
        <v>95</v>
      </c>
      <c r="K214" s="127" t="s">
        <v>697</v>
      </c>
      <c r="L214" s="127" t="s">
        <v>515</v>
      </c>
      <c r="M214" s="128">
        <v>5.39</v>
      </c>
      <c r="N214" s="128">
        <v>0.76</v>
      </c>
      <c r="O214" s="129">
        <v>16.183800000000002</v>
      </c>
      <c r="P214" s="129">
        <v>20.495999999999999</v>
      </c>
      <c r="Q214" s="130">
        <v>16.2</v>
      </c>
      <c r="R214" s="128">
        <v>0</v>
      </c>
      <c r="S214" s="128">
        <v>0</v>
      </c>
      <c r="T214" s="127" t="s">
        <v>620</v>
      </c>
      <c r="U214" s="127" t="s">
        <v>620</v>
      </c>
      <c r="V214" s="208" t="s">
        <v>637</v>
      </c>
      <c r="X214" s="126">
        <v>213</v>
      </c>
    </row>
    <row r="215" spans="1:24" s="14" customFormat="1" ht="75" x14ac:dyDescent="0.25">
      <c r="A215" s="255">
        <v>212</v>
      </c>
      <c r="B215" s="126" t="s">
        <v>513</v>
      </c>
      <c r="C215" s="127" t="s">
        <v>514</v>
      </c>
      <c r="D215" s="127" t="s">
        <v>491</v>
      </c>
      <c r="E215" s="127" t="s">
        <v>492</v>
      </c>
      <c r="F215" s="127" t="s">
        <v>30</v>
      </c>
      <c r="G215" s="127" t="s">
        <v>31</v>
      </c>
      <c r="H215" s="127" t="s">
        <v>32</v>
      </c>
      <c r="I215" s="127" t="s">
        <v>53</v>
      </c>
      <c r="J215" s="127" t="s">
        <v>44</v>
      </c>
      <c r="K215" s="127" t="s">
        <v>697</v>
      </c>
      <c r="L215" s="127" t="s">
        <v>515</v>
      </c>
      <c r="M215" s="128">
        <v>6.46</v>
      </c>
      <c r="N215" s="128">
        <v>0.91</v>
      </c>
      <c r="O215" s="129">
        <v>21.732700000000001</v>
      </c>
      <c r="P215" s="129">
        <v>23.1</v>
      </c>
      <c r="Q215" s="130">
        <v>21.7</v>
      </c>
      <c r="R215" s="128">
        <v>0</v>
      </c>
      <c r="S215" s="128">
        <v>0</v>
      </c>
      <c r="T215" s="127" t="s">
        <v>620</v>
      </c>
      <c r="U215" s="127" t="s">
        <v>620</v>
      </c>
      <c r="V215" s="208" t="s">
        <v>637</v>
      </c>
      <c r="X215" s="126">
        <v>214</v>
      </c>
    </row>
    <row r="216" spans="1:24" s="14" customFormat="1" ht="360" x14ac:dyDescent="0.25">
      <c r="A216" s="255">
        <v>213</v>
      </c>
      <c r="B216" s="126" t="s">
        <v>513</v>
      </c>
      <c r="C216" s="127" t="s">
        <v>514</v>
      </c>
      <c r="D216" s="127" t="s">
        <v>491</v>
      </c>
      <c r="E216" s="127" t="s">
        <v>472</v>
      </c>
      <c r="F216" s="127" t="s">
        <v>30</v>
      </c>
      <c r="G216" s="127" t="s">
        <v>31</v>
      </c>
      <c r="H216" s="127" t="s">
        <v>32</v>
      </c>
      <c r="I216" s="127" t="s">
        <v>60</v>
      </c>
      <c r="J216" s="127" t="s">
        <v>61</v>
      </c>
      <c r="K216" s="127" t="s">
        <v>698</v>
      </c>
      <c r="L216" s="127" t="s">
        <v>493</v>
      </c>
      <c r="M216" s="128">
        <v>8.02</v>
      </c>
      <c r="N216" s="128">
        <v>1.1299999999999999</v>
      </c>
      <c r="O216" s="129">
        <v>17.944099999999999</v>
      </c>
      <c r="P216" s="129">
        <v>28.783999999999999</v>
      </c>
      <c r="Q216" s="130">
        <v>17.899999999999999</v>
      </c>
      <c r="R216" s="128">
        <v>10</v>
      </c>
      <c r="S216" s="128">
        <v>15</v>
      </c>
      <c r="T216" s="127" t="s">
        <v>648</v>
      </c>
      <c r="U216" s="127" t="s">
        <v>620</v>
      </c>
      <c r="V216" s="208" t="s">
        <v>624</v>
      </c>
      <c r="X216" s="126">
        <v>215</v>
      </c>
    </row>
    <row r="217" spans="1:24" s="14" customFormat="1" ht="75" x14ac:dyDescent="0.25">
      <c r="A217" s="255">
        <v>214</v>
      </c>
      <c r="B217" s="126" t="s">
        <v>513</v>
      </c>
      <c r="C217" s="127" t="s">
        <v>514</v>
      </c>
      <c r="D217" s="127" t="s">
        <v>491</v>
      </c>
      <c r="E217" s="127" t="s">
        <v>492</v>
      </c>
      <c r="F217" s="127" t="s">
        <v>30</v>
      </c>
      <c r="G217" s="127" t="s">
        <v>31</v>
      </c>
      <c r="H217" s="127" t="s">
        <v>32</v>
      </c>
      <c r="I217" s="127" t="s">
        <v>60</v>
      </c>
      <c r="J217" s="127" t="s">
        <v>61</v>
      </c>
      <c r="K217" s="127" t="s">
        <v>698</v>
      </c>
      <c r="L217" s="127" t="s">
        <v>493</v>
      </c>
      <c r="M217" s="128">
        <v>8.02</v>
      </c>
      <c r="N217" s="128">
        <v>1.1299999999999999</v>
      </c>
      <c r="O217" s="129">
        <v>15.845800000000001</v>
      </c>
      <c r="P217" s="129">
        <v>22.736000000000001</v>
      </c>
      <c r="Q217" s="130">
        <v>15.8</v>
      </c>
      <c r="R217" s="128">
        <v>10</v>
      </c>
      <c r="S217" s="128">
        <v>15</v>
      </c>
      <c r="T217" s="127" t="s">
        <v>620</v>
      </c>
      <c r="U217" s="127" t="s">
        <v>620</v>
      </c>
      <c r="V217" s="208" t="s">
        <v>624</v>
      </c>
      <c r="X217" s="126">
        <v>216</v>
      </c>
    </row>
    <row r="218" spans="1:24" s="14" customFormat="1" ht="90" x14ac:dyDescent="0.25">
      <c r="A218" s="255">
        <v>215</v>
      </c>
      <c r="B218" s="126" t="s">
        <v>516</v>
      </c>
      <c r="C218" s="127" t="s">
        <v>517</v>
      </c>
      <c r="D218" s="127" t="s">
        <v>491</v>
      </c>
      <c r="E218" s="127" t="s">
        <v>472</v>
      </c>
      <c r="F218" s="127" t="s">
        <v>30</v>
      </c>
      <c r="G218" s="127" t="s">
        <v>36</v>
      </c>
      <c r="H218" s="127" t="s">
        <v>42</v>
      </c>
      <c r="I218" s="127" t="s">
        <v>53</v>
      </c>
      <c r="J218" s="127" t="s">
        <v>207</v>
      </c>
      <c r="K218" s="127" t="s">
        <v>699</v>
      </c>
      <c r="L218" s="127" t="s">
        <v>483</v>
      </c>
      <c r="M218" s="128">
        <v>0</v>
      </c>
      <c r="N218" s="128">
        <v>0</v>
      </c>
      <c r="O218" s="129">
        <v>31.807099999999998</v>
      </c>
      <c r="P218" s="129">
        <v>36.96</v>
      </c>
      <c r="Q218" s="130">
        <v>31.8</v>
      </c>
      <c r="R218" s="128">
        <v>0</v>
      </c>
      <c r="S218" s="128">
        <v>0</v>
      </c>
      <c r="T218" s="127" t="s">
        <v>620</v>
      </c>
      <c r="U218" s="127" t="s">
        <v>620</v>
      </c>
      <c r="V218" s="208" t="s">
        <v>624</v>
      </c>
      <c r="X218" s="126">
        <v>217</v>
      </c>
    </row>
    <row r="219" spans="1:24" s="14" customFormat="1" ht="90" x14ac:dyDescent="0.25">
      <c r="A219" s="255">
        <v>216</v>
      </c>
      <c r="B219" s="126" t="s">
        <v>516</v>
      </c>
      <c r="C219" s="127" t="s">
        <v>517</v>
      </c>
      <c r="D219" s="127" t="s">
        <v>491</v>
      </c>
      <c r="E219" s="127" t="s">
        <v>472</v>
      </c>
      <c r="F219" s="127" t="s">
        <v>30</v>
      </c>
      <c r="G219" s="127" t="s">
        <v>36</v>
      </c>
      <c r="H219" s="127" t="s">
        <v>37</v>
      </c>
      <c r="I219" s="127" t="s">
        <v>71</v>
      </c>
      <c r="J219" s="127" t="s">
        <v>681</v>
      </c>
      <c r="K219" s="127" t="s">
        <v>699</v>
      </c>
      <c r="L219" s="127" t="s">
        <v>483</v>
      </c>
      <c r="M219" s="128">
        <v>0</v>
      </c>
      <c r="N219" s="128">
        <v>0</v>
      </c>
      <c r="O219" s="129">
        <v>33.146000000000001</v>
      </c>
      <c r="P219" s="129">
        <v>93.995999999999995</v>
      </c>
      <c r="Q219" s="130">
        <v>33.1</v>
      </c>
      <c r="R219" s="128">
        <v>0</v>
      </c>
      <c r="S219" s="128">
        <v>0</v>
      </c>
      <c r="T219" s="127" t="s">
        <v>620</v>
      </c>
      <c r="U219" s="127" t="s">
        <v>620</v>
      </c>
      <c r="V219" s="208" t="s">
        <v>624</v>
      </c>
      <c r="X219" s="126">
        <v>218</v>
      </c>
    </row>
    <row r="220" spans="1:24" s="14" customFormat="1" ht="90" x14ac:dyDescent="0.25">
      <c r="A220" s="255">
        <v>217</v>
      </c>
      <c r="B220" s="126" t="s">
        <v>516</v>
      </c>
      <c r="C220" s="127" t="s">
        <v>517</v>
      </c>
      <c r="D220" s="127" t="s">
        <v>491</v>
      </c>
      <c r="E220" s="127" t="s">
        <v>492</v>
      </c>
      <c r="F220" s="127" t="s">
        <v>30</v>
      </c>
      <c r="G220" s="127" t="s">
        <v>36</v>
      </c>
      <c r="H220" s="127" t="s">
        <v>42</v>
      </c>
      <c r="I220" s="127" t="s">
        <v>53</v>
      </c>
      <c r="J220" s="127" t="s">
        <v>207</v>
      </c>
      <c r="K220" s="127" t="s">
        <v>699</v>
      </c>
      <c r="L220" s="127" t="s">
        <v>483</v>
      </c>
      <c r="M220" s="128">
        <v>0</v>
      </c>
      <c r="N220" s="128">
        <v>0</v>
      </c>
      <c r="O220" s="129">
        <v>20.693300000000001</v>
      </c>
      <c r="P220" s="129">
        <v>26.04</v>
      </c>
      <c r="Q220" s="130">
        <v>20.7</v>
      </c>
      <c r="R220" s="128">
        <v>0</v>
      </c>
      <c r="S220" s="128">
        <v>0</v>
      </c>
      <c r="T220" s="127" t="s">
        <v>620</v>
      </c>
      <c r="U220" s="127" t="s">
        <v>620</v>
      </c>
      <c r="V220" s="208" t="s">
        <v>624</v>
      </c>
      <c r="X220" s="126">
        <v>219</v>
      </c>
    </row>
    <row r="221" spans="1:24" s="14" customFormat="1" ht="90" x14ac:dyDescent="0.25">
      <c r="A221" s="255">
        <v>218</v>
      </c>
      <c r="B221" s="126" t="s">
        <v>516</v>
      </c>
      <c r="C221" s="127" t="s">
        <v>517</v>
      </c>
      <c r="D221" s="127" t="s">
        <v>491</v>
      </c>
      <c r="E221" s="127" t="s">
        <v>492</v>
      </c>
      <c r="F221" s="127" t="s">
        <v>30</v>
      </c>
      <c r="G221" s="127" t="s">
        <v>36</v>
      </c>
      <c r="H221" s="127" t="s">
        <v>37</v>
      </c>
      <c r="I221" s="127" t="s">
        <v>71</v>
      </c>
      <c r="J221" s="127" t="s">
        <v>681</v>
      </c>
      <c r="K221" s="127" t="s">
        <v>699</v>
      </c>
      <c r="L221" s="127" t="s">
        <v>483</v>
      </c>
      <c r="M221" s="128">
        <v>0</v>
      </c>
      <c r="N221" s="128">
        <v>0</v>
      </c>
      <c r="O221" s="129">
        <v>21.480599999999999</v>
      </c>
      <c r="P221" s="129">
        <v>81.424000000000007</v>
      </c>
      <c r="Q221" s="130">
        <v>21.5</v>
      </c>
      <c r="R221" s="128">
        <v>0</v>
      </c>
      <c r="S221" s="128">
        <v>0</v>
      </c>
      <c r="T221" s="127" t="s">
        <v>620</v>
      </c>
      <c r="U221" s="127" t="s">
        <v>620</v>
      </c>
      <c r="V221" s="208" t="s">
        <v>624</v>
      </c>
      <c r="X221" s="126">
        <v>220</v>
      </c>
    </row>
    <row r="222" spans="1:24" s="14" customFormat="1" ht="90" x14ac:dyDescent="0.25">
      <c r="A222" s="255">
        <v>219</v>
      </c>
      <c r="B222" s="126" t="s">
        <v>516</v>
      </c>
      <c r="C222" s="127" t="s">
        <v>517</v>
      </c>
      <c r="D222" s="127" t="s">
        <v>491</v>
      </c>
      <c r="E222" s="127" t="s">
        <v>472</v>
      </c>
      <c r="F222" s="127" t="s">
        <v>30</v>
      </c>
      <c r="G222" s="127" t="s">
        <v>36</v>
      </c>
      <c r="H222" s="127" t="s">
        <v>37</v>
      </c>
      <c r="I222" s="127" t="s">
        <v>72</v>
      </c>
      <c r="J222" s="127" t="s">
        <v>681</v>
      </c>
      <c r="K222" s="127" t="s">
        <v>700</v>
      </c>
      <c r="L222" s="127" t="s">
        <v>483</v>
      </c>
      <c r="M222" s="128">
        <v>0</v>
      </c>
      <c r="N222" s="128">
        <v>0</v>
      </c>
      <c r="O222" s="129">
        <v>29.191600000000001</v>
      </c>
      <c r="P222" s="129">
        <v>73.233999999999995</v>
      </c>
      <c r="Q222" s="130">
        <v>29.2</v>
      </c>
      <c r="R222" s="128">
        <v>0</v>
      </c>
      <c r="S222" s="128">
        <v>0</v>
      </c>
      <c r="T222" s="127" t="s">
        <v>620</v>
      </c>
      <c r="U222" s="127" t="s">
        <v>620</v>
      </c>
      <c r="V222" s="208" t="s">
        <v>624</v>
      </c>
      <c r="X222" s="126">
        <v>221</v>
      </c>
    </row>
    <row r="223" spans="1:24" s="14" customFormat="1" ht="90" x14ac:dyDescent="0.25">
      <c r="A223" s="255">
        <v>220</v>
      </c>
      <c r="B223" s="126" t="s">
        <v>516</v>
      </c>
      <c r="C223" s="127" t="s">
        <v>517</v>
      </c>
      <c r="D223" s="127" t="s">
        <v>494</v>
      </c>
      <c r="E223" s="127" t="s">
        <v>496</v>
      </c>
      <c r="F223" s="127" t="s">
        <v>30</v>
      </c>
      <c r="G223" s="127" t="s">
        <v>36</v>
      </c>
      <c r="H223" s="127" t="s">
        <v>37</v>
      </c>
      <c r="I223" s="127" t="s">
        <v>85</v>
      </c>
      <c r="J223" s="127" t="s">
        <v>689</v>
      </c>
      <c r="K223" s="127" t="s">
        <v>700</v>
      </c>
      <c r="L223" s="127" t="s">
        <v>483</v>
      </c>
      <c r="M223" s="128">
        <v>0</v>
      </c>
      <c r="N223" s="128">
        <v>0</v>
      </c>
      <c r="O223" s="129">
        <v>16.635300000000001</v>
      </c>
      <c r="P223" s="129">
        <v>52.094000000000001</v>
      </c>
      <c r="Q223" s="130">
        <v>16.600000000000001</v>
      </c>
      <c r="R223" s="128">
        <v>0</v>
      </c>
      <c r="S223" s="128">
        <v>0</v>
      </c>
      <c r="T223" s="127" t="s">
        <v>620</v>
      </c>
      <c r="U223" s="127" t="s">
        <v>620</v>
      </c>
      <c r="V223" s="208" t="s">
        <v>624</v>
      </c>
      <c r="X223" s="126">
        <v>222</v>
      </c>
    </row>
    <row r="224" spans="1:24" s="14" customFormat="1" ht="90" x14ac:dyDescent="0.25">
      <c r="A224" s="255">
        <v>221</v>
      </c>
      <c r="B224" s="126" t="s">
        <v>516</v>
      </c>
      <c r="C224" s="127" t="s">
        <v>517</v>
      </c>
      <c r="D224" s="127" t="s">
        <v>491</v>
      </c>
      <c r="E224" s="127" t="s">
        <v>492</v>
      </c>
      <c r="F224" s="127" t="s">
        <v>30</v>
      </c>
      <c r="G224" s="127" t="s">
        <v>36</v>
      </c>
      <c r="H224" s="127" t="s">
        <v>37</v>
      </c>
      <c r="I224" s="127" t="s">
        <v>72</v>
      </c>
      <c r="J224" s="127" t="s">
        <v>681</v>
      </c>
      <c r="K224" s="127" t="s">
        <v>700</v>
      </c>
      <c r="L224" s="127" t="s">
        <v>483</v>
      </c>
      <c r="M224" s="128">
        <v>0</v>
      </c>
      <c r="N224" s="128">
        <v>0</v>
      </c>
      <c r="O224" s="129">
        <v>19.155999999999999</v>
      </c>
      <c r="P224" s="129">
        <v>63.433999999999997</v>
      </c>
      <c r="Q224" s="130">
        <v>19.2</v>
      </c>
      <c r="R224" s="128">
        <v>0</v>
      </c>
      <c r="S224" s="128">
        <v>0</v>
      </c>
      <c r="T224" s="127" t="s">
        <v>620</v>
      </c>
      <c r="U224" s="127" t="s">
        <v>620</v>
      </c>
      <c r="V224" s="208" t="s">
        <v>624</v>
      </c>
      <c r="X224" s="126">
        <v>223</v>
      </c>
    </row>
    <row r="225" spans="1:24" s="14" customFormat="1" ht="90" x14ac:dyDescent="0.25">
      <c r="A225" s="255">
        <v>222</v>
      </c>
      <c r="B225" s="126" t="s">
        <v>516</v>
      </c>
      <c r="C225" s="127" t="s">
        <v>517</v>
      </c>
      <c r="D225" s="127" t="s">
        <v>471</v>
      </c>
      <c r="E225" s="127" t="s">
        <v>492</v>
      </c>
      <c r="F225" s="127" t="s">
        <v>30</v>
      </c>
      <c r="G225" s="127" t="s">
        <v>36</v>
      </c>
      <c r="H225" s="127" t="s">
        <v>37</v>
      </c>
      <c r="I225" s="127" t="s">
        <v>72</v>
      </c>
      <c r="J225" s="127" t="s">
        <v>681</v>
      </c>
      <c r="K225" s="127" t="s">
        <v>701</v>
      </c>
      <c r="L225" s="127" t="s">
        <v>483</v>
      </c>
      <c r="M225" s="128">
        <v>0</v>
      </c>
      <c r="N225" s="128">
        <v>0</v>
      </c>
      <c r="O225" s="129">
        <v>6.5932000000000004</v>
      </c>
      <c r="P225" s="129">
        <v>79.66</v>
      </c>
      <c r="Q225" s="130">
        <v>6.6</v>
      </c>
      <c r="R225" s="128">
        <v>0</v>
      </c>
      <c r="S225" s="128">
        <v>0</v>
      </c>
      <c r="T225" s="127" t="s">
        <v>620</v>
      </c>
      <c r="U225" s="127" t="s">
        <v>620</v>
      </c>
      <c r="V225" s="208" t="s">
        <v>624</v>
      </c>
      <c r="X225" s="126">
        <v>224</v>
      </c>
    </row>
    <row r="226" spans="1:24" s="14" customFormat="1" ht="90" x14ac:dyDescent="0.25">
      <c r="A226" s="255">
        <v>223</v>
      </c>
      <c r="B226" s="126" t="s">
        <v>516</v>
      </c>
      <c r="C226" s="127" t="s">
        <v>517</v>
      </c>
      <c r="D226" s="127" t="s">
        <v>491</v>
      </c>
      <c r="E226" s="127" t="s">
        <v>472</v>
      </c>
      <c r="F226" s="127" t="s">
        <v>30</v>
      </c>
      <c r="G226" s="127" t="s">
        <v>36</v>
      </c>
      <c r="H226" s="127" t="s">
        <v>37</v>
      </c>
      <c r="I226" s="127" t="s">
        <v>72</v>
      </c>
      <c r="J226" s="127" t="s">
        <v>681</v>
      </c>
      <c r="K226" s="127" t="s">
        <v>701</v>
      </c>
      <c r="L226" s="127" t="s">
        <v>483</v>
      </c>
      <c r="M226" s="128">
        <v>0</v>
      </c>
      <c r="N226" s="128">
        <v>0</v>
      </c>
      <c r="O226" s="129">
        <v>14.151899999999999</v>
      </c>
      <c r="P226" s="129">
        <v>73.233999999999995</v>
      </c>
      <c r="Q226" s="130">
        <v>14.2</v>
      </c>
      <c r="R226" s="128">
        <v>0</v>
      </c>
      <c r="S226" s="128">
        <v>0</v>
      </c>
      <c r="T226" s="127" t="s">
        <v>620</v>
      </c>
      <c r="U226" s="127" t="s">
        <v>620</v>
      </c>
      <c r="V226" s="208" t="s">
        <v>624</v>
      </c>
      <c r="X226" s="126">
        <v>225</v>
      </c>
    </row>
    <row r="227" spans="1:24" s="14" customFormat="1" ht="90" x14ac:dyDescent="0.25">
      <c r="A227" s="255">
        <v>224</v>
      </c>
      <c r="B227" s="126" t="s">
        <v>516</v>
      </c>
      <c r="C227" s="127" t="s">
        <v>517</v>
      </c>
      <c r="D227" s="127" t="s">
        <v>491</v>
      </c>
      <c r="E227" s="127" t="s">
        <v>472</v>
      </c>
      <c r="F227" s="127" t="s">
        <v>35</v>
      </c>
      <c r="G227" s="127" t="s">
        <v>31</v>
      </c>
      <c r="H227" s="127" t="s">
        <v>42</v>
      </c>
      <c r="I227" s="127" t="s">
        <v>64</v>
      </c>
      <c r="J227" s="127" t="s">
        <v>657</v>
      </c>
      <c r="K227" s="127" t="s">
        <v>702</v>
      </c>
      <c r="L227" s="127" t="s">
        <v>483</v>
      </c>
      <c r="M227" s="128">
        <v>0</v>
      </c>
      <c r="N227" s="128">
        <v>0</v>
      </c>
      <c r="O227" s="129">
        <v>32.8414</v>
      </c>
      <c r="P227" s="129">
        <v>55.188000000000002</v>
      </c>
      <c r="Q227" s="130">
        <v>32.799999999999997</v>
      </c>
      <c r="R227" s="128">
        <v>0</v>
      </c>
      <c r="S227" s="128">
        <v>0</v>
      </c>
      <c r="T227" s="127" t="s">
        <v>620</v>
      </c>
      <c r="U227" s="127" t="s">
        <v>620</v>
      </c>
      <c r="V227" s="208" t="s">
        <v>624</v>
      </c>
      <c r="X227" s="126">
        <v>226</v>
      </c>
    </row>
    <row r="228" spans="1:24" s="14" customFormat="1" ht="90" x14ac:dyDescent="0.25">
      <c r="A228" s="255">
        <v>225</v>
      </c>
      <c r="B228" s="126" t="s">
        <v>516</v>
      </c>
      <c r="C228" s="127" t="s">
        <v>517</v>
      </c>
      <c r="D228" s="127" t="s">
        <v>491</v>
      </c>
      <c r="E228" s="127" t="s">
        <v>492</v>
      </c>
      <c r="F228" s="127" t="s">
        <v>35</v>
      </c>
      <c r="G228" s="127" t="s">
        <v>31</v>
      </c>
      <c r="H228" s="127" t="s">
        <v>42</v>
      </c>
      <c r="I228" s="127" t="s">
        <v>64</v>
      </c>
      <c r="J228" s="127" t="s">
        <v>657</v>
      </c>
      <c r="K228" s="127" t="s">
        <v>703</v>
      </c>
      <c r="L228" s="127" t="s">
        <v>483</v>
      </c>
      <c r="M228" s="128">
        <v>0</v>
      </c>
      <c r="N228" s="128">
        <v>0</v>
      </c>
      <c r="O228" s="129">
        <v>21.302199999999999</v>
      </c>
      <c r="P228" s="129">
        <v>37.814</v>
      </c>
      <c r="Q228" s="130">
        <v>21.3</v>
      </c>
      <c r="R228" s="128">
        <v>0</v>
      </c>
      <c r="S228" s="128">
        <v>0</v>
      </c>
      <c r="T228" s="127" t="s">
        <v>620</v>
      </c>
      <c r="U228" s="127" t="s">
        <v>620</v>
      </c>
      <c r="V228" s="208" t="s">
        <v>624</v>
      </c>
      <c r="X228" s="126">
        <v>227</v>
      </c>
    </row>
    <row r="229" spans="1:24" s="14" customFormat="1" ht="90" x14ac:dyDescent="0.25">
      <c r="A229" s="255">
        <v>226</v>
      </c>
      <c r="B229" s="126" t="s">
        <v>516</v>
      </c>
      <c r="C229" s="127" t="s">
        <v>517</v>
      </c>
      <c r="D229" s="127" t="s">
        <v>491</v>
      </c>
      <c r="E229" s="127" t="s">
        <v>492</v>
      </c>
      <c r="F229" s="127" t="s">
        <v>30</v>
      </c>
      <c r="G229" s="127" t="s">
        <v>36</v>
      </c>
      <c r="H229" s="127" t="s">
        <v>37</v>
      </c>
      <c r="I229" s="127" t="s">
        <v>72</v>
      </c>
      <c r="J229" s="127" t="s">
        <v>681</v>
      </c>
      <c r="K229" s="127" t="s">
        <v>704</v>
      </c>
      <c r="L229" s="127" t="s">
        <v>483</v>
      </c>
      <c r="M229" s="128">
        <v>0</v>
      </c>
      <c r="N229" s="128">
        <v>0</v>
      </c>
      <c r="O229" s="129">
        <v>11.304</v>
      </c>
      <c r="P229" s="129">
        <v>63.433999999999997</v>
      </c>
      <c r="Q229" s="130">
        <v>11.3</v>
      </c>
      <c r="R229" s="128">
        <v>0</v>
      </c>
      <c r="S229" s="128">
        <v>0</v>
      </c>
      <c r="T229" s="127" t="s">
        <v>620</v>
      </c>
      <c r="U229" s="127" t="s">
        <v>620</v>
      </c>
      <c r="V229" s="208" t="s">
        <v>705</v>
      </c>
      <c r="X229" s="126">
        <v>228</v>
      </c>
    </row>
    <row r="230" spans="1:24" s="14" customFormat="1" ht="90" x14ac:dyDescent="0.25">
      <c r="A230" s="255">
        <v>227</v>
      </c>
      <c r="B230" s="126" t="s">
        <v>516</v>
      </c>
      <c r="C230" s="127" t="s">
        <v>517</v>
      </c>
      <c r="D230" s="127" t="s">
        <v>491</v>
      </c>
      <c r="E230" s="127" t="s">
        <v>496</v>
      </c>
      <c r="F230" s="127" t="s">
        <v>30</v>
      </c>
      <c r="G230" s="127" t="s">
        <v>36</v>
      </c>
      <c r="H230" s="127" t="s">
        <v>37</v>
      </c>
      <c r="I230" s="127" t="s">
        <v>72</v>
      </c>
      <c r="J230" s="127" t="s">
        <v>681</v>
      </c>
      <c r="K230" s="127" t="s">
        <v>704</v>
      </c>
      <c r="L230" s="127" t="s">
        <v>483</v>
      </c>
      <c r="M230" s="128">
        <v>0</v>
      </c>
      <c r="N230" s="128">
        <v>0</v>
      </c>
      <c r="O230" s="129">
        <v>9.1727000000000007</v>
      </c>
      <c r="P230" s="129">
        <v>64.554000000000002</v>
      </c>
      <c r="Q230" s="130">
        <v>9.1999999999999993</v>
      </c>
      <c r="R230" s="128">
        <v>0</v>
      </c>
      <c r="S230" s="128">
        <v>0</v>
      </c>
      <c r="T230" s="127" t="s">
        <v>620</v>
      </c>
      <c r="U230" s="127" t="s">
        <v>620</v>
      </c>
      <c r="V230" s="208" t="s">
        <v>705</v>
      </c>
      <c r="X230" s="126">
        <v>229</v>
      </c>
    </row>
    <row r="231" spans="1:24" s="14" customFormat="1" ht="90" x14ac:dyDescent="0.25">
      <c r="A231" s="255">
        <v>228</v>
      </c>
      <c r="B231" s="126" t="s">
        <v>516</v>
      </c>
      <c r="C231" s="127" t="s">
        <v>517</v>
      </c>
      <c r="D231" s="127" t="s">
        <v>491</v>
      </c>
      <c r="E231" s="127" t="s">
        <v>472</v>
      </c>
      <c r="F231" s="127" t="s">
        <v>30</v>
      </c>
      <c r="G231" s="127" t="s">
        <v>36</v>
      </c>
      <c r="H231" s="127" t="s">
        <v>37</v>
      </c>
      <c r="I231" s="127" t="s">
        <v>72</v>
      </c>
      <c r="J231" s="127" t="s">
        <v>681</v>
      </c>
      <c r="K231" s="127" t="s">
        <v>706</v>
      </c>
      <c r="L231" s="127" t="s">
        <v>483</v>
      </c>
      <c r="M231" s="128">
        <v>0</v>
      </c>
      <c r="N231" s="128">
        <v>0</v>
      </c>
      <c r="O231" s="129">
        <v>30.886600000000001</v>
      </c>
      <c r="P231" s="129">
        <v>73.233999999999995</v>
      </c>
      <c r="Q231" s="130">
        <v>30.9</v>
      </c>
      <c r="R231" s="128">
        <v>0</v>
      </c>
      <c r="S231" s="128">
        <v>0</v>
      </c>
      <c r="T231" s="127" t="s">
        <v>620</v>
      </c>
      <c r="U231" s="127" t="s">
        <v>620</v>
      </c>
      <c r="V231" s="208" t="s">
        <v>624</v>
      </c>
      <c r="X231" s="126">
        <v>230</v>
      </c>
    </row>
    <row r="232" spans="1:24" s="14" customFormat="1" ht="90" x14ac:dyDescent="0.25">
      <c r="A232" s="255">
        <v>229</v>
      </c>
      <c r="B232" s="126" t="s">
        <v>516</v>
      </c>
      <c r="C232" s="127" t="s">
        <v>517</v>
      </c>
      <c r="D232" s="127" t="s">
        <v>491</v>
      </c>
      <c r="E232" s="127" t="s">
        <v>492</v>
      </c>
      <c r="F232" s="127" t="s">
        <v>30</v>
      </c>
      <c r="G232" s="127" t="s">
        <v>36</v>
      </c>
      <c r="H232" s="127" t="s">
        <v>37</v>
      </c>
      <c r="I232" s="127" t="s">
        <v>72</v>
      </c>
      <c r="J232" s="127" t="s">
        <v>681</v>
      </c>
      <c r="K232" s="127" t="s">
        <v>706</v>
      </c>
      <c r="L232" s="127" t="s">
        <v>483</v>
      </c>
      <c r="M232" s="128">
        <v>0</v>
      </c>
      <c r="N232" s="128">
        <v>0</v>
      </c>
      <c r="O232" s="129">
        <v>20.152000000000001</v>
      </c>
      <c r="P232" s="129">
        <v>63.433999999999997</v>
      </c>
      <c r="Q232" s="130">
        <v>20.2</v>
      </c>
      <c r="R232" s="128">
        <v>0</v>
      </c>
      <c r="S232" s="128">
        <v>0</v>
      </c>
      <c r="T232" s="127" t="s">
        <v>620</v>
      </c>
      <c r="U232" s="127" t="s">
        <v>620</v>
      </c>
      <c r="V232" s="208" t="s">
        <v>624</v>
      </c>
      <c r="X232" s="126">
        <v>231</v>
      </c>
    </row>
    <row r="233" spans="1:24" s="14" customFormat="1" ht="90" x14ac:dyDescent="0.25">
      <c r="A233" s="255">
        <v>230</v>
      </c>
      <c r="B233" s="126" t="s">
        <v>516</v>
      </c>
      <c r="C233" s="127" t="s">
        <v>517</v>
      </c>
      <c r="D233" s="127" t="s">
        <v>491</v>
      </c>
      <c r="E233" s="127" t="s">
        <v>472</v>
      </c>
      <c r="F233" s="127" t="s">
        <v>30</v>
      </c>
      <c r="G233" s="127" t="s">
        <v>36</v>
      </c>
      <c r="H233" s="127" t="s">
        <v>37</v>
      </c>
      <c r="I233" s="127" t="s">
        <v>85</v>
      </c>
      <c r="J233" s="127" t="s">
        <v>689</v>
      </c>
      <c r="K233" s="127" t="s">
        <v>707</v>
      </c>
      <c r="L233" s="127" t="s">
        <v>483</v>
      </c>
      <c r="M233" s="128">
        <v>0</v>
      </c>
      <c r="N233" s="128">
        <v>0</v>
      </c>
      <c r="O233" s="129">
        <v>29.783200000000001</v>
      </c>
      <c r="P233" s="129">
        <v>63.097999999999999</v>
      </c>
      <c r="Q233" s="130">
        <v>29.8</v>
      </c>
      <c r="R233" s="128">
        <v>0</v>
      </c>
      <c r="S233" s="128">
        <v>0</v>
      </c>
      <c r="T233" s="127" t="s">
        <v>620</v>
      </c>
      <c r="U233" s="127" t="s">
        <v>620</v>
      </c>
      <c r="V233" s="208" t="s">
        <v>620</v>
      </c>
      <c r="X233" s="126">
        <v>232</v>
      </c>
    </row>
    <row r="234" spans="1:24" s="14" customFormat="1" ht="90" x14ac:dyDescent="0.25">
      <c r="A234" s="255">
        <v>231</v>
      </c>
      <c r="B234" s="126" t="s">
        <v>516</v>
      </c>
      <c r="C234" s="127" t="s">
        <v>517</v>
      </c>
      <c r="D234" s="127" t="s">
        <v>491</v>
      </c>
      <c r="E234" s="127" t="s">
        <v>472</v>
      </c>
      <c r="F234" s="127" t="s">
        <v>30</v>
      </c>
      <c r="G234" s="127" t="s">
        <v>36</v>
      </c>
      <c r="H234" s="127" t="s">
        <v>42</v>
      </c>
      <c r="I234" s="127" t="s">
        <v>83</v>
      </c>
      <c r="J234" s="127" t="s">
        <v>84</v>
      </c>
      <c r="K234" s="127" t="s">
        <v>707</v>
      </c>
      <c r="L234" s="127" t="s">
        <v>483</v>
      </c>
      <c r="M234" s="128">
        <v>0</v>
      </c>
      <c r="N234" s="128">
        <v>0</v>
      </c>
      <c r="O234" s="129">
        <v>30.315000000000001</v>
      </c>
      <c r="P234" s="129">
        <v>36.624000000000002</v>
      </c>
      <c r="Q234" s="130">
        <v>30.3</v>
      </c>
      <c r="R234" s="128">
        <v>0</v>
      </c>
      <c r="S234" s="128">
        <v>0</v>
      </c>
      <c r="T234" s="127" t="s">
        <v>620</v>
      </c>
      <c r="U234" s="127" t="s">
        <v>620</v>
      </c>
      <c r="V234" s="208" t="s">
        <v>620</v>
      </c>
      <c r="X234" s="126">
        <v>233</v>
      </c>
    </row>
    <row r="235" spans="1:24" s="14" customFormat="1" ht="90" x14ac:dyDescent="0.25">
      <c r="A235" s="255">
        <v>232</v>
      </c>
      <c r="B235" s="126" t="s">
        <v>516</v>
      </c>
      <c r="C235" s="127" t="s">
        <v>517</v>
      </c>
      <c r="D235" s="127" t="s">
        <v>491</v>
      </c>
      <c r="E235" s="127" t="s">
        <v>472</v>
      </c>
      <c r="F235" s="127" t="s">
        <v>30</v>
      </c>
      <c r="G235" s="127" t="s">
        <v>36</v>
      </c>
      <c r="H235" s="127" t="s">
        <v>37</v>
      </c>
      <c r="I235" s="127" t="s">
        <v>72</v>
      </c>
      <c r="J235" s="127" t="s">
        <v>681</v>
      </c>
      <c r="K235" s="127" t="s">
        <v>707</v>
      </c>
      <c r="L235" s="127" t="s">
        <v>483</v>
      </c>
      <c r="M235" s="128">
        <v>0</v>
      </c>
      <c r="N235" s="128">
        <v>0</v>
      </c>
      <c r="O235" s="129">
        <v>30.886600000000001</v>
      </c>
      <c r="P235" s="129">
        <v>73.233999999999995</v>
      </c>
      <c r="Q235" s="130">
        <v>30.9</v>
      </c>
      <c r="R235" s="128">
        <v>0</v>
      </c>
      <c r="S235" s="128">
        <v>0</v>
      </c>
      <c r="T235" s="127" t="s">
        <v>620</v>
      </c>
      <c r="U235" s="127" t="s">
        <v>620</v>
      </c>
      <c r="V235" s="208" t="s">
        <v>620</v>
      </c>
      <c r="X235" s="126">
        <v>234</v>
      </c>
    </row>
    <row r="236" spans="1:24" s="14" customFormat="1" ht="90" x14ac:dyDescent="0.25">
      <c r="A236" s="255">
        <v>233</v>
      </c>
      <c r="B236" s="126" t="s">
        <v>516</v>
      </c>
      <c r="C236" s="127" t="s">
        <v>517</v>
      </c>
      <c r="D236" s="127" t="s">
        <v>491</v>
      </c>
      <c r="E236" s="127" t="s">
        <v>492</v>
      </c>
      <c r="F236" s="127" t="s">
        <v>30</v>
      </c>
      <c r="G236" s="127" t="s">
        <v>36</v>
      </c>
      <c r="H236" s="127" t="s">
        <v>37</v>
      </c>
      <c r="I236" s="127" t="s">
        <v>85</v>
      </c>
      <c r="J236" s="127" t="s">
        <v>689</v>
      </c>
      <c r="K236" s="127" t="s">
        <v>707</v>
      </c>
      <c r="L236" s="127" t="s">
        <v>483</v>
      </c>
      <c r="M236" s="128">
        <v>0</v>
      </c>
      <c r="N236" s="128">
        <v>0</v>
      </c>
      <c r="O236" s="129">
        <v>19.5032</v>
      </c>
      <c r="P236" s="129">
        <v>54.655999999999999</v>
      </c>
      <c r="Q236" s="130">
        <v>19.5</v>
      </c>
      <c r="R236" s="128">
        <v>0</v>
      </c>
      <c r="S236" s="128">
        <v>0</v>
      </c>
      <c r="T236" s="127" t="s">
        <v>620</v>
      </c>
      <c r="U236" s="127" t="s">
        <v>620</v>
      </c>
      <c r="V236" s="208" t="s">
        <v>620</v>
      </c>
      <c r="X236" s="126">
        <v>235</v>
      </c>
    </row>
    <row r="237" spans="1:24" s="14" customFormat="1" ht="90" x14ac:dyDescent="0.25">
      <c r="A237" s="255">
        <v>234</v>
      </c>
      <c r="B237" s="126" t="s">
        <v>516</v>
      </c>
      <c r="C237" s="127" t="s">
        <v>517</v>
      </c>
      <c r="D237" s="127" t="s">
        <v>491</v>
      </c>
      <c r="E237" s="127" t="s">
        <v>492</v>
      </c>
      <c r="F237" s="127" t="s">
        <v>30</v>
      </c>
      <c r="G237" s="127" t="s">
        <v>36</v>
      </c>
      <c r="H237" s="127" t="s">
        <v>42</v>
      </c>
      <c r="I237" s="127" t="s">
        <v>83</v>
      </c>
      <c r="J237" s="127" t="s">
        <v>84</v>
      </c>
      <c r="K237" s="127" t="s">
        <v>707</v>
      </c>
      <c r="L237" s="127" t="s">
        <v>483</v>
      </c>
      <c r="M237" s="128">
        <v>0</v>
      </c>
      <c r="N237" s="128">
        <v>0</v>
      </c>
      <c r="O237" s="129">
        <v>19.815899999999999</v>
      </c>
      <c r="P237" s="129">
        <v>27.524000000000001</v>
      </c>
      <c r="Q237" s="130">
        <v>19.8</v>
      </c>
      <c r="R237" s="128">
        <v>0</v>
      </c>
      <c r="S237" s="128">
        <v>0</v>
      </c>
      <c r="T237" s="127" t="s">
        <v>620</v>
      </c>
      <c r="U237" s="127" t="s">
        <v>620</v>
      </c>
      <c r="V237" s="208" t="s">
        <v>620</v>
      </c>
      <c r="X237" s="126">
        <v>236</v>
      </c>
    </row>
    <row r="238" spans="1:24" s="14" customFormat="1" ht="90" x14ac:dyDescent="0.25">
      <c r="A238" s="255">
        <v>235</v>
      </c>
      <c r="B238" s="126" t="s">
        <v>516</v>
      </c>
      <c r="C238" s="127" t="s">
        <v>517</v>
      </c>
      <c r="D238" s="127" t="s">
        <v>491</v>
      </c>
      <c r="E238" s="127" t="s">
        <v>492</v>
      </c>
      <c r="F238" s="127" t="s">
        <v>30</v>
      </c>
      <c r="G238" s="127" t="s">
        <v>36</v>
      </c>
      <c r="H238" s="127" t="s">
        <v>37</v>
      </c>
      <c r="I238" s="127" t="s">
        <v>72</v>
      </c>
      <c r="J238" s="127" t="s">
        <v>681</v>
      </c>
      <c r="K238" s="127" t="s">
        <v>707</v>
      </c>
      <c r="L238" s="127" t="s">
        <v>483</v>
      </c>
      <c r="M238" s="128">
        <v>0</v>
      </c>
      <c r="N238" s="128">
        <v>0</v>
      </c>
      <c r="O238" s="129">
        <v>20.152000000000001</v>
      </c>
      <c r="P238" s="129">
        <v>63.433999999999997</v>
      </c>
      <c r="Q238" s="130">
        <v>20.2</v>
      </c>
      <c r="R238" s="128">
        <v>0</v>
      </c>
      <c r="S238" s="128">
        <v>0</v>
      </c>
      <c r="T238" s="127" t="s">
        <v>620</v>
      </c>
      <c r="U238" s="127" t="s">
        <v>620</v>
      </c>
      <c r="V238" s="208" t="s">
        <v>620</v>
      </c>
      <c r="X238" s="126">
        <v>237</v>
      </c>
    </row>
    <row r="239" spans="1:24" s="14" customFormat="1" ht="75" x14ac:dyDescent="0.25">
      <c r="A239" s="255">
        <v>236</v>
      </c>
      <c r="B239" s="126" t="s">
        <v>518</v>
      </c>
      <c r="C239" s="127" t="s">
        <v>519</v>
      </c>
      <c r="D239" s="127" t="s">
        <v>471</v>
      </c>
      <c r="E239" s="127" t="s">
        <v>496</v>
      </c>
      <c r="F239" s="127" t="s">
        <v>30</v>
      </c>
      <c r="G239" s="127" t="s">
        <v>31</v>
      </c>
      <c r="H239" s="127" t="s">
        <v>32</v>
      </c>
      <c r="I239" s="127" t="s">
        <v>94</v>
      </c>
      <c r="J239" s="127" t="s">
        <v>95</v>
      </c>
      <c r="K239" s="127" t="s">
        <v>664</v>
      </c>
      <c r="L239" s="127" t="s">
        <v>493</v>
      </c>
      <c r="M239" s="128">
        <v>8.84</v>
      </c>
      <c r="N239" s="128">
        <v>0.71</v>
      </c>
      <c r="O239" s="129">
        <v>11.7927</v>
      </c>
      <c r="P239" s="129">
        <v>26.123999999999999</v>
      </c>
      <c r="Q239" s="130">
        <v>11.8</v>
      </c>
      <c r="R239" s="128">
        <v>0</v>
      </c>
      <c r="S239" s="128">
        <v>0</v>
      </c>
      <c r="T239" s="127" t="s">
        <v>620</v>
      </c>
      <c r="U239" s="127" t="s">
        <v>620</v>
      </c>
      <c r="V239" s="208" t="s">
        <v>624</v>
      </c>
      <c r="X239" s="126">
        <v>238</v>
      </c>
    </row>
    <row r="240" spans="1:24" s="14" customFormat="1" ht="75" x14ac:dyDescent="0.25">
      <c r="A240" s="255">
        <v>237</v>
      </c>
      <c r="B240" s="126" t="s">
        <v>518</v>
      </c>
      <c r="C240" s="127" t="s">
        <v>519</v>
      </c>
      <c r="D240" s="127" t="s">
        <v>471</v>
      </c>
      <c r="E240" s="127" t="s">
        <v>496</v>
      </c>
      <c r="F240" s="127" t="s">
        <v>30</v>
      </c>
      <c r="G240" s="127" t="s">
        <v>31</v>
      </c>
      <c r="H240" s="127" t="s">
        <v>32</v>
      </c>
      <c r="I240" s="127" t="s">
        <v>62</v>
      </c>
      <c r="J240" s="127" t="s">
        <v>102</v>
      </c>
      <c r="K240" s="127" t="s">
        <v>708</v>
      </c>
      <c r="L240" s="127" t="s">
        <v>493</v>
      </c>
      <c r="M240" s="128">
        <v>10.94</v>
      </c>
      <c r="N240" s="128">
        <v>0.88</v>
      </c>
      <c r="O240" s="129">
        <v>13.046200000000001</v>
      </c>
      <c r="P240" s="129">
        <v>28.251999999999999</v>
      </c>
      <c r="Q240" s="130">
        <v>13</v>
      </c>
      <c r="R240" s="128">
        <v>0</v>
      </c>
      <c r="S240" s="128">
        <v>0</v>
      </c>
      <c r="T240" s="127" t="s">
        <v>620</v>
      </c>
      <c r="U240" s="127" t="s">
        <v>620</v>
      </c>
      <c r="V240" s="208" t="s">
        <v>637</v>
      </c>
      <c r="X240" s="126">
        <v>239</v>
      </c>
    </row>
    <row r="241" spans="1:24" s="14" customFormat="1" ht="75" x14ac:dyDescent="0.25">
      <c r="A241" s="255">
        <v>238</v>
      </c>
      <c r="B241" s="126" t="s">
        <v>518</v>
      </c>
      <c r="C241" s="127" t="s">
        <v>519</v>
      </c>
      <c r="D241" s="127" t="s">
        <v>471</v>
      </c>
      <c r="E241" s="127" t="s">
        <v>496</v>
      </c>
      <c r="F241" s="127" t="s">
        <v>30</v>
      </c>
      <c r="G241" s="127" t="s">
        <v>46</v>
      </c>
      <c r="H241" s="127" t="s">
        <v>47</v>
      </c>
      <c r="I241" s="127" t="s">
        <v>89</v>
      </c>
      <c r="J241" s="127" t="s">
        <v>44</v>
      </c>
      <c r="K241" s="127" t="s">
        <v>708</v>
      </c>
      <c r="L241" s="127" t="s">
        <v>493</v>
      </c>
      <c r="M241" s="128">
        <v>8.0500000000000007</v>
      </c>
      <c r="N241" s="128">
        <v>0.65</v>
      </c>
      <c r="O241" s="129">
        <v>10.8583</v>
      </c>
      <c r="P241" s="129">
        <v>21.49</v>
      </c>
      <c r="Q241" s="130">
        <v>10.9</v>
      </c>
      <c r="R241" s="128">
        <v>0</v>
      </c>
      <c r="S241" s="128">
        <v>0</v>
      </c>
      <c r="T241" s="127" t="s">
        <v>620</v>
      </c>
      <c r="U241" s="127" t="s">
        <v>620</v>
      </c>
      <c r="V241" s="208" t="s">
        <v>637</v>
      </c>
      <c r="X241" s="126">
        <v>240</v>
      </c>
    </row>
    <row r="242" spans="1:24" s="14" customFormat="1" ht="75" x14ac:dyDescent="0.25">
      <c r="A242" s="255">
        <v>239</v>
      </c>
      <c r="B242" s="126" t="s">
        <v>518</v>
      </c>
      <c r="C242" s="127" t="s">
        <v>519</v>
      </c>
      <c r="D242" s="127" t="s">
        <v>491</v>
      </c>
      <c r="E242" s="127" t="s">
        <v>492</v>
      </c>
      <c r="F242" s="127" t="s">
        <v>30</v>
      </c>
      <c r="G242" s="127" t="s">
        <v>31</v>
      </c>
      <c r="H242" s="127" t="s">
        <v>32</v>
      </c>
      <c r="I242" s="127" t="s">
        <v>62</v>
      </c>
      <c r="J242" s="127" t="s">
        <v>102</v>
      </c>
      <c r="K242" s="127" t="s">
        <v>708</v>
      </c>
      <c r="L242" s="127" t="s">
        <v>493</v>
      </c>
      <c r="M242" s="128">
        <v>10.94</v>
      </c>
      <c r="N242" s="128">
        <v>0.88</v>
      </c>
      <c r="O242" s="129">
        <v>17.14</v>
      </c>
      <c r="P242" s="129">
        <v>28.294</v>
      </c>
      <c r="Q242" s="130">
        <v>17.100000000000001</v>
      </c>
      <c r="R242" s="128">
        <v>0</v>
      </c>
      <c r="S242" s="128">
        <v>0</v>
      </c>
      <c r="T242" s="127" t="s">
        <v>620</v>
      </c>
      <c r="U242" s="127" t="s">
        <v>620</v>
      </c>
      <c r="V242" s="208" t="s">
        <v>637</v>
      </c>
      <c r="X242" s="126">
        <v>241</v>
      </c>
    </row>
    <row r="243" spans="1:24" s="14" customFormat="1" ht="75" x14ac:dyDescent="0.25">
      <c r="A243" s="255">
        <v>240</v>
      </c>
      <c r="B243" s="126" t="s">
        <v>518</v>
      </c>
      <c r="C243" s="127" t="s">
        <v>519</v>
      </c>
      <c r="D243" s="127" t="s">
        <v>491</v>
      </c>
      <c r="E243" s="127" t="s">
        <v>492</v>
      </c>
      <c r="F243" s="127" t="s">
        <v>30</v>
      </c>
      <c r="G243" s="127" t="s">
        <v>46</v>
      </c>
      <c r="H243" s="127" t="s">
        <v>47</v>
      </c>
      <c r="I243" s="127" t="s">
        <v>89</v>
      </c>
      <c r="J243" s="127" t="s">
        <v>44</v>
      </c>
      <c r="K243" s="127" t="s">
        <v>708</v>
      </c>
      <c r="L243" s="127" t="s">
        <v>493</v>
      </c>
      <c r="M243" s="128">
        <v>8.0500000000000007</v>
      </c>
      <c r="N243" s="128">
        <v>0.65</v>
      </c>
      <c r="O243" s="129">
        <v>13.5611</v>
      </c>
      <c r="P243" s="129">
        <v>20.454000000000001</v>
      </c>
      <c r="Q243" s="130">
        <v>13.6</v>
      </c>
      <c r="R243" s="128">
        <v>0</v>
      </c>
      <c r="S243" s="128">
        <v>0</v>
      </c>
      <c r="T243" s="127" t="s">
        <v>620</v>
      </c>
      <c r="U243" s="127" t="s">
        <v>620</v>
      </c>
      <c r="V243" s="208" t="s">
        <v>637</v>
      </c>
      <c r="X243" s="126">
        <v>242</v>
      </c>
    </row>
    <row r="244" spans="1:24" s="14" customFormat="1" ht="75" x14ac:dyDescent="0.25">
      <c r="A244" s="255">
        <v>241</v>
      </c>
      <c r="B244" s="126" t="s">
        <v>518</v>
      </c>
      <c r="C244" s="127" t="s">
        <v>519</v>
      </c>
      <c r="D244" s="127" t="s">
        <v>471</v>
      </c>
      <c r="E244" s="127" t="s">
        <v>496</v>
      </c>
      <c r="F244" s="127" t="s">
        <v>30</v>
      </c>
      <c r="G244" s="127" t="s">
        <v>36</v>
      </c>
      <c r="H244" s="127" t="s">
        <v>32</v>
      </c>
      <c r="I244" s="127" t="s">
        <v>28</v>
      </c>
      <c r="J244" s="127" t="s">
        <v>74</v>
      </c>
      <c r="K244" s="127" t="s">
        <v>709</v>
      </c>
      <c r="L244" s="127" t="s">
        <v>493</v>
      </c>
      <c r="M244" s="128">
        <v>11.99</v>
      </c>
      <c r="N244" s="128">
        <v>0.97</v>
      </c>
      <c r="O244" s="129">
        <v>17.895399999999999</v>
      </c>
      <c r="P244" s="129">
        <v>24.108000000000001</v>
      </c>
      <c r="Q244" s="130">
        <v>17.899999999999999</v>
      </c>
      <c r="R244" s="128">
        <v>0</v>
      </c>
      <c r="S244" s="128">
        <v>0</v>
      </c>
      <c r="T244" s="127" t="s">
        <v>620</v>
      </c>
      <c r="U244" s="127" t="s">
        <v>620</v>
      </c>
      <c r="V244" s="208" t="s">
        <v>624</v>
      </c>
      <c r="X244" s="126">
        <v>243</v>
      </c>
    </row>
    <row r="245" spans="1:24" s="14" customFormat="1" ht="75" x14ac:dyDescent="0.25">
      <c r="A245" s="255">
        <v>242</v>
      </c>
      <c r="B245" s="126" t="s">
        <v>518</v>
      </c>
      <c r="C245" s="127" t="s">
        <v>519</v>
      </c>
      <c r="D245" s="127" t="s">
        <v>471</v>
      </c>
      <c r="E245" s="127" t="s">
        <v>495</v>
      </c>
      <c r="F245" s="127" t="s">
        <v>30</v>
      </c>
      <c r="G245" s="127" t="s">
        <v>36</v>
      </c>
      <c r="H245" s="127" t="s">
        <v>32</v>
      </c>
      <c r="I245" s="127" t="s">
        <v>28</v>
      </c>
      <c r="J245" s="127" t="s">
        <v>74</v>
      </c>
      <c r="K245" s="127" t="s">
        <v>709</v>
      </c>
      <c r="L245" s="127" t="s">
        <v>493</v>
      </c>
      <c r="M245" s="128">
        <v>11.99</v>
      </c>
      <c r="N245" s="128">
        <v>0.97</v>
      </c>
      <c r="O245" s="129">
        <v>16.186800000000002</v>
      </c>
      <c r="P245" s="129">
        <v>23.114000000000001</v>
      </c>
      <c r="Q245" s="130">
        <v>16.2</v>
      </c>
      <c r="R245" s="128">
        <v>0</v>
      </c>
      <c r="S245" s="128">
        <v>0</v>
      </c>
      <c r="T245" s="127" t="s">
        <v>620</v>
      </c>
      <c r="U245" s="127" t="s">
        <v>620</v>
      </c>
      <c r="V245" s="208" t="s">
        <v>624</v>
      </c>
      <c r="X245" s="126">
        <v>244</v>
      </c>
    </row>
    <row r="246" spans="1:24" s="14" customFormat="1" ht="75" x14ac:dyDescent="0.25">
      <c r="A246" s="255">
        <v>243</v>
      </c>
      <c r="B246" s="126" t="s">
        <v>518</v>
      </c>
      <c r="C246" s="127" t="s">
        <v>519</v>
      </c>
      <c r="D246" s="127" t="s">
        <v>494</v>
      </c>
      <c r="E246" s="127" t="s">
        <v>496</v>
      </c>
      <c r="F246" s="127" t="s">
        <v>30</v>
      </c>
      <c r="G246" s="127" t="s">
        <v>36</v>
      </c>
      <c r="H246" s="127" t="s">
        <v>37</v>
      </c>
      <c r="I246" s="127" t="s">
        <v>85</v>
      </c>
      <c r="J246" s="127" t="s">
        <v>102</v>
      </c>
      <c r="K246" s="127" t="s">
        <v>710</v>
      </c>
      <c r="L246" s="127" t="s">
        <v>493</v>
      </c>
      <c r="M246" s="128">
        <v>10.68</v>
      </c>
      <c r="N246" s="128">
        <v>0.86</v>
      </c>
      <c r="O246" s="129">
        <v>16.8383</v>
      </c>
      <c r="P246" s="129">
        <v>50.12</v>
      </c>
      <c r="Q246" s="130">
        <v>16.8</v>
      </c>
      <c r="R246" s="128">
        <v>0</v>
      </c>
      <c r="S246" s="128">
        <v>0</v>
      </c>
      <c r="T246" s="127" t="s">
        <v>620</v>
      </c>
      <c r="U246" s="127" t="s">
        <v>620</v>
      </c>
      <c r="V246" s="208" t="s">
        <v>624</v>
      </c>
      <c r="X246" s="126">
        <v>245</v>
      </c>
    </row>
    <row r="247" spans="1:24" s="14" customFormat="1" ht="75" x14ac:dyDescent="0.25">
      <c r="A247" s="255">
        <v>244</v>
      </c>
      <c r="B247" s="126" t="s">
        <v>518</v>
      </c>
      <c r="C247" s="127" t="s">
        <v>519</v>
      </c>
      <c r="D247" s="127" t="s">
        <v>494</v>
      </c>
      <c r="E247" s="127" t="s">
        <v>496</v>
      </c>
      <c r="F247" s="127" t="s">
        <v>30</v>
      </c>
      <c r="G247" s="127" t="s">
        <v>36</v>
      </c>
      <c r="H247" s="127" t="s">
        <v>37</v>
      </c>
      <c r="I247" s="127" t="s">
        <v>85</v>
      </c>
      <c r="J247" s="127" t="s">
        <v>689</v>
      </c>
      <c r="K247" s="127" t="s">
        <v>710</v>
      </c>
      <c r="L247" s="127" t="s">
        <v>493</v>
      </c>
      <c r="M247" s="128">
        <v>10.68</v>
      </c>
      <c r="N247" s="128">
        <v>0.86</v>
      </c>
      <c r="O247" s="129">
        <v>21.421299999999999</v>
      </c>
      <c r="P247" s="129">
        <v>54.53</v>
      </c>
      <c r="Q247" s="130">
        <v>21.4</v>
      </c>
      <c r="R247" s="128">
        <v>0</v>
      </c>
      <c r="S247" s="128">
        <v>0</v>
      </c>
      <c r="T247" s="127" t="s">
        <v>620</v>
      </c>
      <c r="U247" s="127" t="s">
        <v>620</v>
      </c>
      <c r="V247" s="208" t="s">
        <v>624</v>
      </c>
      <c r="X247" s="126">
        <v>246</v>
      </c>
    </row>
    <row r="248" spans="1:24" s="14" customFormat="1" ht="75" x14ac:dyDescent="0.25">
      <c r="A248" s="255">
        <v>245</v>
      </c>
      <c r="B248" s="126" t="s">
        <v>518</v>
      </c>
      <c r="C248" s="127" t="s">
        <v>519</v>
      </c>
      <c r="D248" s="127" t="s">
        <v>471</v>
      </c>
      <c r="E248" s="127" t="s">
        <v>496</v>
      </c>
      <c r="F248" s="127" t="s">
        <v>30</v>
      </c>
      <c r="G248" s="127" t="s">
        <v>36</v>
      </c>
      <c r="H248" s="127" t="s">
        <v>37</v>
      </c>
      <c r="I248" s="127" t="s">
        <v>85</v>
      </c>
      <c r="J248" s="127" t="s">
        <v>102</v>
      </c>
      <c r="K248" s="127" t="s">
        <v>710</v>
      </c>
      <c r="L248" s="127" t="s">
        <v>493</v>
      </c>
      <c r="M248" s="128">
        <v>10.68</v>
      </c>
      <c r="N248" s="128">
        <v>0.86</v>
      </c>
      <c r="O248" s="129">
        <v>16.296700000000001</v>
      </c>
      <c r="P248" s="129">
        <v>57.106000000000002</v>
      </c>
      <c r="Q248" s="130">
        <v>16.3</v>
      </c>
      <c r="R248" s="128">
        <v>0</v>
      </c>
      <c r="S248" s="128">
        <v>0</v>
      </c>
      <c r="T248" s="127" t="s">
        <v>620</v>
      </c>
      <c r="U248" s="127" t="s">
        <v>620</v>
      </c>
      <c r="V248" s="208" t="s">
        <v>624</v>
      </c>
      <c r="X248" s="126">
        <v>247</v>
      </c>
    </row>
    <row r="249" spans="1:24" s="14" customFormat="1" ht="75" x14ac:dyDescent="0.25">
      <c r="A249" s="255">
        <v>246</v>
      </c>
      <c r="B249" s="126" t="s">
        <v>518</v>
      </c>
      <c r="C249" s="127" t="s">
        <v>519</v>
      </c>
      <c r="D249" s="127" t="s">
        <v>471</v>
      </c>
      <c r="E249" s="127" t="s">
        <v>496</v>
      </c>
      <c r="F249" s="127" t="s">
        <v>30</v>
      </c>
      <c r="G249" s="127" t="s">
        <v>36</v>
      </c>
      <c r="H249" s="127" t="s">
        <v>37</v>
      </c>
      <c r="I249" s="127" t="s">
        <v>85</v>
      </c>
      <c r="J249" s="127" t="s">
        <v>689</v>
      </c>
      <c r="K249" s="127" t="s">
        <v>710</v>
      </c>
      <c r="L249" s="127" t="s">
        <v>493</v>
      </c>
      <c r="M249" s="128">
        <v>10.68</v>
      </c>
      <c r="N249" s="128">
        <v>0.86</v>
      </c>
      <c r="O249" s="129">
        <v>20.476500000000001</v>
      </c>
      <c r="P249" s="129">
        <v>62.328000000000003</v>
      </c>
      <c r="Q249" s="130">
        <v>20.5</v>
      </c>
      <c r="R249" s="128">
        <v>0</v>
      </c>
      <c r="S249" s="128">
        <v>0</v>
      </c>
      <c r="T249" s="127" t="s">
        <v>620</v>
      </c>
      <c r="U249" s="127" t="s">
        <v>620</v>
      </c>
      <c r="V249" s="208" t="s">
        <v>624</v>
      </c>
      <c r="X249" s="126">
        <v>248</v>
      </c>
    </row>
    <row r="250" spans="1:24" s="14" customFormat="1" ht="75" x14ac:dyDescent="0.25">
      <c r="A250" s="255">
        <v>247</v>
      </c>
      <c r="B250" s="126" t="s">
        <v>518</v>
      </c>
      <c r="C250" s="127" t="s">
        <v>519</v>
      </c>
      <c r="D250" s="127" t="s">
        <v>494</v>
      </c>
      <c r="E250" s="127" t="s">
        <v>496</v>
      </c>
      <c r="F250" s="127" t="s">
        <v>30</v>
      </c>
      <c r="G250" s="127" t="s">
        <v>36</v>
      </c>
      <c r="H250" s="127" t="s">
        <v>37</v>
      </c>
      <c r="I250" s="127" t="s">
        <v>85</v>
      </c>
      <c r="J250" s="127" t="s">
        <v>102</v>
      </c>
      <c r="K250" s="127" t="s">
        <v>669</v>
      </c>
      <c r="L250" s="127" t="s">
        <v>493</v>
      </c>
      <c r="M250" s="128">
        <v>10.68</v>
      </c>
      <c r="N250" s="128">
        <v>0.86</v>
      </c>
      <c r="O250" s="129">
        <v>16.8383</v>
      </c>
      <c r="P250" s="129">
        <v>50.12</v>
      </c>
      <c r="Q250" s="130">
        <v>16.8</v>
      </c>
      <c r="R250" s="128">
        <v>0</v>
      </c>
      <c r="S250" s="128">
        <v>0</v>
      </c>
      <c r="T250" s="127" t="s">
        <v>620</v>
      </c>
      <c r="U250" s="127" t="s">
        <v>620</v>
      </c>
      <c r="V250" s="208" t="s">
        <v>624</v>
      </c>
      <c r="X250" s="126">
        <v>249</v>
      </c>
    </row>
    <row r="251" spans="1:24" s="14" customFormat="1" ht="75" x14ac:dyDescent="0.25">
      <c r="A251" s="255">
        <v>248</v>
      </c>
      <c r="B251" s="126" t="s">
        <v>518</v>
      </c>
      <c r="C251" s="127" t="s">
        <v>519</v>
      </c>
      <c r="D251" s="127" t="s">
        <v>494</v>
      </c>
      <c r="E251" s="127" t="s">
        <v>496</v>
      </c>
      <c r="F251" s="127" t="s">
        <v>30</v>
      </c>
      <c r="G251" s="127" t="s">
        <v>31</v>
      </c>
      <c r="H251" s="127" t="s">
        <v>32</v>
      </c>
      <c r="I251" s="127" t="s">
        <v>53</v>
      </c>
      <c r="J251" s="127" t="s">
        <v>44</v>
      </c>
      <c r="K251" s="127" t="s">
        <v>711</v>
      </c>
      <c r="L251" s="127" t="s">
        <v>493</v>
      </c>
      <c r="M251" s="128">
        <v>10.84</v>
      </c>
      <c r="N251" s="128">
        <v>0.88</v>
      </c>
      <c r="O251" s="129">
        <v>16.9983</v>
      </c>
      <c r="P251" s="129">
        <v>28.097999999999999</v>
      </c>
      <c r="Q251" s="130">
        <v>17</v>
      </c>
      <c r="R251" s="128">
        <v>0</v>
      </c>
      <c r="S251" s="128">
        <v>0</v>
      </c>
      <c r="T251" s="127" t="s">
        <v>620</v>
      </c>
      <c r="U251" s="127" t="s">
        <v>620</v>
      </c>
      <c r="V251" s="208" t="s">
        <v>624</v>
      </c>
      <c r="X251" s="126">
        <v>250</v>
      </c>
    </row>
    <row r="252" spans="1:24" s="14" customFormat="1" ht="90" x14ac:dyDescent="0.25">
      <c r="A252" s="255">
        <v>249</v>
      </c>
      <c r="B252" s="126" t="s">
        <v>518</v>
      </c>
      <c r="C252" s="127" t="s">
        <v>519</v>
      </c>
      <c r="D252" s="127" t="s">
        <v>471</v>
      </c>
      <c r="E252" s="127" t="s">
        <v>495</v>
      </c>
      <c r="F252" s="127" t="s">
        <v>30</v>
      </c>
      <c r="G252" s="127" t="s">
        <v>31</v>
      </c>
      <c r="H252" s="127" t="s">
        <v>32</v>
      </c>
      <c r="I252" s="127" t="s">
        <v>96</v>
      </c>
      <c r="J252" s="127" t="s">
        <v>97</v>
      </c>
      <c r="K252" s="127" t="s">
        <v>711</v>
      </c>
      <c r="L252" s="127" t="s">
        <v>493</v>
      </c>
      <c r="M252" s="128">
        <v>9</v>
      </c>
      <c r="N252" s="128">
        <v>0.73</v>
      </c>
      <c r="O252" s="129">
        <v>11.7849</v>
      </c>
      <c r="P252" s="129">
        <v>19.25</v>
      </c>
      <c r="Q252" s="130">
        <v>11.8</v>
      </c>
      <c r="R252" s="128">
        <v>0</v>
      </c>
      <c r="S252" s="128">
        <v>0</v>
      </c>
      <c r="T252" s="127" t="s">
        <v>620</v>
      </c>
      <c r="U252" s="127" t="s">
        <v>620</v>
      </c>
      <c r="V252" s="208" t="s">
        <v>624</v>
      </c>
      <c r="X252" s="126">
        <v>251</v>
      </c>
    </row>
    <row r="253" spans="1:24" s="14" customFormat="1" ht="150" x14ac:dyDescent="0.25">
      <c r="A253" s="255">
        <v>250</v>
      </c>
      <c r="B253" s="126" t="s">
        <v>520</v>
      </c>
      <c r="C253" s="127" t="s">
        <v>521</v>
      </c>
      <c r="D253" s="127" t="s">
        <v>494</v>
      </c>
      <c r="E253" s="127" t="s">
        <v>496</v>
      </c>
      <c r="F253" s="127" t="s">
        <v>30</v>
      </c>
      <c r="G253" s="127" t="s">
        <v>36</v>
      </c>
      <c r="H253" s="127" t="s">
        <v>37</v>
      </c>
      <c r="I253" s="127" t="s">
        <v>85</v>
      </c>
      <c r="J253" s="127" t="s">
        <v>689</v>
      </c>
      <c r="K253" s="127" t="s">
        <v>712</v>
      </c>
      <c r="L253" s="127" t="s">
        <v>493</v>
      </c>
      <c r="M253" s="128">
        <v>9.3699999999999992</v>
      </c>
      <c r="N253" s="128">
        <v>0.95</v>
      </c>
      <c r="O253" s="129">
        <v>20.1113</v>
      </c>
      <c r="P253" s="129">
        <v>46.48</v>
      </c>
      <c r="Q253" s="130">
        <v>20.100000000000001</v>
      </c>
      <c r="R253" s="128">
        <v>15</v>
      </c>
      <c r="S253" s="128">
        <v>25</v>
      </c>
      <c r="T253" s="127" t="s">
        <v>620</v>
      </c>
      <c r="U253" s="127" t="s">
        <v>620</v>
      </c>
      <c r="V253" s="208" t="s">
        <v>656</v>
      </c>
      <c r="X253" s="126">
        <v>255</v>
      </c>
    </row>
    <row r="254" spans="1:24" s="14" customFormat="1" ht="150" x14ac:dyDescent="0.25">
      <c r="A254" s="255">
        <v>251</v>
      </c>
      <c r="B254" s="126" t="s">
        <v>520</v>
      </c>
      <c r="C254" s="127" t="s">
        <v>521</v>
      </c>
      <c r="D254" s="127" t="s">
        <v>494</v>
      </c>
      <c r="E254" s="127" t="s">
        <v>496</v>
      </c>
      <c r="F254" s="127" t="s">
        <v>30</v>
      </c>
      <c r="G254" s="127" t="s">
        <v>36</v>
      </c>
      <c r="H254" s="127" t="s">
        <v>37</v>
      </c>
      <c r="I254" s="127" t="s">
        <v>72</v>
      </c>
      <c r="J254" s="127" t="s">
        <v>681</v>
      </c>
      <c r="K254" s="127" t="s">
        <v>712</v>
      </c>
      <c r="L254" s="127" t="s">
        <v>493</v>
      </c>
      <c r="M254" s="128">
        <v>10.11</v>
      </c>
      <c r="N254" s="128">
        <v>1.02</v>
      </c>
      <c r="O254" s="129">
        <v>21.6569</v>
      </c>
      <c r="P254" s="129">
        <v>52.177999999999997</v>
      </c>
      <c r="Q254" s="130">
        <v>21.7</v>
      </c>
      <c r="R254" s="128">
        <v>15</v>
      </c>
      <c r="S254" s="128">
        <v>25</v>
      </c>
      <c r="T254" s="127" t="s">
        <v>620</v>
      </c>
      <c r="U254" s="127" t="s">
        <v>620</v>
      </c>
      <c r="V254" s="208" t="s">
        <v>656</v>
      </c>
      <c r="X254" s="126">
        <v>256</v>
      </c>
    </row>
    <row r="255" spans="1:24" s="14" customFormat="1" ht="150" x14ac:dyDescent="0.25">
      <c r="A255" s="255">
        <v>252</v>
      </c>
      <c r="B255" s="126" t="s">
        <v>520</v>
      </c>
      <c r="C255" s="127" t="s">
        <v>521</v>
      </c>
      <c r="D255" s="127" t="s">
        <v>491</v>
      </c>
      <c r="E255" s="127" t="s">
        <v>492</v>
      </c>
      <c r="F255" s="127" t="s">
        <v>30</v>
      </c>
      <c r="G255" s="127" t="s">
        <v>36</v>
      </c>
      <c r="H255" s="127" t="s">
        <v>37</v>
      </c>
      <c r="I255" s="127" t="s">
        <v>85</v>
      </c>
      <c r="J255" s="127" t="s">
        <v>689</v>
      </c>
      <c r="K255" s="127" t="s">
        <v>712</v>
      </c>
      <c r="L255" s="127" t="s">
        <v>493</v>
      </c>
      <c r="M255" s="128">
        <v>9.3699999999999992</v>
      </c>
      <c r="N255" s="128">
        <v>0.95</v>
      </c>
      <c r="O255" s="129">
        <v>23.788599999999999</v>
      </c>
      <c r="P255" s="129">
        <v>46.578000000000003</v>
      </c>
      <c r="Q255" s="130">
        <v>23.8</v>
      </c>
      <c r="R255" s="128">
        <v>15</v>
      </c>
      <c r="S255" s="128">
        <v>25</v>
      </c>
      <c r="T255" s="127" t="s">
        <v>620</v>
      </c>
      <c r="U255" s="127" t="s">
        <v>620</v>
      </c>
      <c r="V255" s="208" t="s">
        <v>656</v>
      </c>
      <c r="X255" s="126">
        <v>257</v>
      </c>
    </row>
    <row r="256" spans="1:24" s="14" customFormat="1" ht="150" x14ac:dyDescent="0.25">
      <c r="A256" s="255">
        <v>253</v>
      </c>
      <c r="B256" s="126" t="s">
        <v>520</v>
      </c>
      <c r="C256" s="127" t="s">
        <v>521</v>
      </c>
      <c r="D256" s="127" t="s">
        <v>491</v>
      </c>
      <c r="E256" s="127" t="s">
        <v>492</v>
      </c>
      <c r="F256" s="127" t="s">
        <v>30</v>
      </c>
      <c r="G256" s="127" t="s">
        <v>36</v>
      </c>
      <c r="H256" s="127" t="s">
        <v>37</v>
      </c>
      <c r="I256" s="127" t="s">
        <v>72</v>
      </c>
      <c r="J256" s="127" t="s">
        <v>681</v>
      </c>
      <c r="K256" s="127" t="s">
        <v>712</v>
      </c>
      <c r="L256" s="127" t="s">
        <v>493</v>
      </c>
      <c r="M256" s="128">
        <v>10.11</v>
      </c>
      <c r="N256" s="128">
        <v>1.02</v>
      </c>
      <c r="O256" s="129">
        <v>25.61</v>
      </c>
      <c r="P256" s="129">
        <v>52.29</v>
      </c>
      <c r="Q256" s="130">
        <v>25.6</v>
      </c>
      <c r="R256" s="128">
        <v>15</v>
      </c>
      <c r="S256" s="128">
        <v>25</v>
      </c>
      <c r="T256" s="127" t="s">
        <v>620</v>
      </c>
      <c r="U256" s="127" t="s">
        <v>620</v>
      </c>
      <c r="V256" s="208" t="s">
        <v>656</v>
      </c>
      <c r="X256" s="126">
        <v>258</v>
      </c>
    </row>
    <row r="257" spans="1:24" s="14" customFormat="1" ht="150" x14ac:dyDescent="0.25">
      <c r="A257" s="255">
        <v>254</v>
      </c>
      <c r="B257" s="126" t="s">
        <v>520</v>
      </c>
      <c r="C257" s="127" t="s">
        <v>521</v>
      </c>
      <c r="D257" s="127" t="s">
        <v>494</v>
      </c>
      <c r="E257" s="127" t="s">
        <v>496</v>
      </c>
      <c r="F257" s="127" t="s">
        <v>30</v>
      </c>
      <c r="G257" s="127" t="s">
        <v>36</v>
      </c>
      <c r="H257" s="127" t="s">
        <v>37</v>
      </c>
      <c r="I257" s="127" t="s">
        <v>85</v>
      </c>
      <c r="J257" s="127" t="s">
        <v>102</v>
      </c>
      <c r="K257" s="127" t="s">
        <v>713</v>
      </c>
      <c r="L257" s="127" t="s">
        <v>493</v>
      </c>
      <c r="M257" s="128">
        <v>9.3699999999999992</v>
      </c>
      <c r="N257" s="128">
        <v>0.95</v>
      </c>
      <c r="O257" s="129">
        <v>17.581099999999999</v>
      </c>
      <c r="P257" s="129">
        <v>42.741999999999997</v>
      </c>
      <c r="Q257" s="130">
        <v>17.600000000000001</v>
      </c>
      <c r="R257" s="128">
        <v>15</v>
      </c>
      <c r="S257" s="128">
        <v>25</v>
      </c>
      <c r="T257" s="127" t="s">
        <v>620</v>
      </c>
      <c r="U257" s="127" t="s">
        <v>620</v>
      </c>
      <c r="V257" s="208" t="s">
        <v>656</v>
      </c>
      <c r="X257" s="126">
        <v>259</v>
      </c>
    </row>
    <row r="258" spans="1:24" s="14" customFormat="1" ht="150" x14ac:dyDescent="0.25">
      <c r="A258" s="255">
        <v>255</v>
      </c>
      <c r="B258" s="126" t="s">
        <v>520</v>
      </c>
      <c r="C258" s="127" t="s">
        <v>521</v>
      </c>
      <c r="D258" s="127" t="s">
        <v>494</v>
      </c>
      <c r="E258" s="127" t="s">
        <v>496</v>
      </c>
      <c r="F258" s="127" t="s">
        <v>30</v>
      </c>
      <c r="G258" s="127" t="s">
        <v>36</v>
      </c>
      <c r="H258" s="127" t="s">
        <v>37</v>
      </c>
      <c r="I258" s="127" t="s">
        <v>85</v>
      </c>
      <c r="J258" s="127" t="s">
        <v>689</v>
      </c>
      <c r="K258" s="127" t="s">
        <v>713</v>
      </c>
      <c r="L258" s="127" t="s">
        <v>493</v>
      </c>
      <c r="M258" s="128">
        <v>9.3699999999999992</v>
      </c>
      <c r="N258" s="128">
        <v>0.95</v>
      </c>
      <c r="O258" s="129">
        <v>20.1113</v>
      </c>
      <c r="P258" s="129">
        <v>46.48</v>
      </c>
      <c r="Q258" s="130">
        <v>20.100000000000001</v>
      </c>
      <c r="R258" s="128">
        <v>15</v>
      </c>
      <c r="S258" s="128">
        <v>25</v>
      </c>
      <c r="T258" s="127" t="s">
        <v>620</v>
      </c>
      <c r="U258" s="127" t="s">
        <v>620</v>
      </c>
      <c r="V258" s="208" t="s">
        <v>656</v>
      </c>
      <c r="X258" s="126">
        <v>260</v>
      </c>
    </row>
    <row r="259" spans="1:24" s="14" customFormat="1" ht="150" x14ac:dyDescent="0.25">
      <c r="A259" s="255">
        <v>256</v>
      </c>
      <c r="B259" s="126" t="s">
        <v>520</v>
      </c>
      <c r="C259" s="127" t="s">
        <v>521</v>
      </c>
      <c r="D259" s="127" t="s">
        <v>494</v>
      </c>
      <c r="E259" s="127" t="s">
        <v>496</v>
      </c>
      <c r="F259" s="127" t="s">
        <v>30</v>
      </c>
      <c r="G259" s="127" t="s">
        <v>36</v>
      </c>
      <c r="H259" s="127" t="s">
        <v>37</v>
      </c>
      <c r="I259" s="127" t="s">
        <v>72</v>
      </c>
      <c r="J259" s="127" t="s">
        <v>681</v>
      </c>
      <c r="K259" s="127" t="s">
        <v>713</v>
      </c>
      <c r="L259" s="127" t="s">
        <v>493</v>
      </c>
      <c r="M259" s="128">
        <v>10.11</v>
      </c>
      <c r="N259" s="128">
        <v>1.02</v>
      </c>
      <c r="O259" s="129">
        <v>21.6569</v>
      </c>
      <c r="P259" s="129">
        <v>52.177999999999997</v>
      </c>
      <c r="Q259" s="130">
        <v>21.7</v>
      </c>
      <c r="R259" s="128">
        <v>15</v>
      </c>
      <c r="S259" s="128">
        <v>25</v>
      </c>
      <c r="T259" s="127" t="s">
        <v>620</v>
      </c>
      <c r="U259" s="127" t="s">
        <v>620</v>
      </c>
      <c r="V259" s="208" t="s">
        <v>656</v>
      </c>
      <c r="X259" s="126">
        <v>261</v>
      </c>
    </row>
    <row r="260" spans="1:24" s="14" customFormat="1" ht="150" x14ac:dyDescent="0.25">
      <c r="A260" s="255">
        <v>257</v>
      </c>
      <c r="B260" s="126" t="s">
        <v>520</v>
      </c>
      <c r="C260" s="127" t="s">
        <v>521</v>
      </c>
      <c r="D260" s="127" t="s">
        <v>494</v>
      </c>
      <c r="E260" s="127" t="s">
        <v>496</v>
      </c>
      <c r="F260" s="127" t="s">
        <v>30</v>
      </c>
      <c r="G260" s="127" t="s">
        <v>36</v>
      </c>
      <c r="H260" s="127" t="s">
        <v>37</v>
      </c>
      <c r="I260" s="127" t="s">
        <v>71</v>
      </c>
      <c r="J260" s="127" t="s">
        <v>681</v>
      </c>
      <c r="K260" s="127" t="s">
        <v>713</v>
      </c>
      <c r="L260" s="127" t="s">
        <v>493</v>
      </c>
      <c r="M260" s="128">
        <v>11.59</v>
      </c>
      <c r="N260" s="128">
        <v>1.18</v>
      </c>
      <c r="O260" s="129">
        <v>22.147099999999998</v>
      </c>
      <c r="P260" s="129">
        <v>62.692</v>
      </c>
      <c r="Q260" s="130">
        <v>22.1</v>
      </c>
      <c r="R260" s="128">
        <v>15</v>
      </c>
      <c r="S260" s="128">
        <v>25</v>
      </c>
      <c r="T260" s="127" t="s">
        <v>620</v>
      </c>
      <c r="U260" s="127" t="s">
        <v>620</v>
      </c>
      <c r="V260" s="208" t="s">
        <v>656</v>
      </c>
      <c r="X260" s="126">
        <v>262</v>
      </c>
    </row>
    <row r="261" spans="1:24" s="14" customFormat="1" ht="150" x14ac:dyDescent="0.25">
      <c r="A261" s="255">
        <v>258</v>
      </c>
      <c r="B261" s="126" t="s">
        <v>520</v>
      </c>
      <c r="C261" s="127" t="s">
        <v>521</v>
      </c>
      <c r="D261" s="127" t="s">
        <v>471</v>
      </c>
      <c r="E261" s="127" t="s">
        <v>496</v>
      </c>
      <c r="F261" s="127" t="s">
        <v>30</v>
      </c>
      <c r="G261" s="127" t="s">
        <v>36</v>
      </c>
      <c r="H261" s="127" t="s">
        <v>37</v>
      </c>
      <c r="I261" s="127" t="s">
        <v>85</v>
      </c>
      <c r="J261" s="127" t="s">
        <v>102</v>
      </c>
      <c r="K261" s="127" t="s">
        <v>713</v>
      </c>
      <c r="L261" s="127" t="s">
        <v>493</v>
      </c>
      <c r="M261" s="128">
        <v>9.3699999999999992</v>
      </c>
      <c r="N261" s="128">
        <v>0.95</v>
      </c>
      <c r="O261" s="129">
        <v>16.858899999999998</v>
      </c>
      <c r="P261" s="129">
        <v>49.741999999999997</v>
      </c>
      <c r="Q261" s="130">
        <v>16.899999999999999</v>
      </c>
      <c r="R261" s="128">
        <v>15</v>
      </c>
      <c r="S261" s="128">
        <v>25</v>
      </c>
      <c r="T261" s="127" t="s">
        <v>620</v>
      </c>
      <c r="U261" s="127" t="s">
        <v>620</v>
      </c>
      <c r="V261" s="208" t="s">
        <v>656</v>
      </c>
      <c r="X261" s="126">
        <v>263</v>
      </c>
    </row>
    <row r="262" spans="1:24" s="14" customFormat="1" ht="150" x14ac:dyDescent="0.25">
      <c r="A262" s="255">
        <v>259</v>
      </c>
      <c r="B262" s="126" t="s">
        <v>520</v>
      </c>
      <c r="C262" s="127" t="s">
        <v>521</v>
      </c>
      <c r="D262" s="127" t="s">
        <v>471</v>
      </c>
      <c r="E262" s="127" t="s">
        <v>496</v>
      </c>
      <c r="F262" s="127" t="s">
        <v>30</v>
      </c>
      <c r="G262" s="127" t="s">
        <v>36</v>
      </c>
      <c r="H262" s="127" t="s">
        <v>37</v>
      </c>
      <c r="I262" s="127" t="s">
        <v>85</v>
      </c>
      <c r="J262" s="127" t="s">
        <v>689</v>
      </c>
      <c r="K262" s="127" t="s">
        <v>713</v>
      </c>
      <c r="L262" s="127" t="s">
        <v>493</v>
      </c>
      <c r="M262" s="128">
        <v>9.3699999999999992</v>
      </c>
      <c r="N262" s="128">
        <v>0.95</v>
      </c>
      <c r="O262" s="129">
        <v>19.166499999999999</v>
      </c>
      <c r="P262" s="129">
        <v>54.264000000000003</v>
      </c>
      <c r="Q262" s="130">
        <v>19.2</v>
      </c>
      <c r="R262" s="128">
        <v>15</v>
      </c>
      <c r="S262" s="128">
        <v>25</v>
      </c>
      <c r="T262" s="127" t="s">
        <v>620</v>
      </c>
      <c r="U262" s="127" t="s">
        <v>620</v>
      </c>
      <c r="V262" s="208" t="s">
        <v>656</v>
      </c>
      <c r="X262" s="126">
        <v>264</v>
      </c>
    </row>
    <row r="263" spans="1:24" s="14" customFormat="1" ht="150" x14ac:dyDescent="0.25">
      <c r="A263" s="255">
        <v>260</v>
      </c>
      <c r="B263" s="126" t="s">
        <v>520</v>
      </c>
      <c r="C263" s="127" t="s">
        <v>521</v>
      </c>
      <c r="D263" s="127" t="s">
        <v>471</v>
      </c>
      <c r="E263" s="127" t="s">
        <v>496</v>
      </c>
      <c r="F263" s="127" t="s">
        <v>30</v>
      </c>
      <c r="G263" s="127" t="s">
        <v>36</v>
      </c>
      <c r="H263" s="127" t="s">
        <v>37</v>
      </c>
      <c r="I263" s="127" t="s">
        <v>72</v>
      </c>
      <c r="J263" s="127" t="s">
        <v>681</v>
      </c>
      <c r="K263" s="127" t="s">
        <v>713</v>
      </c>
      <c r="L263" s="127" t="s">
        <v>493</v>
      </c>
      <c r="M263" s="128">
        <v>10.11</v>
      </c>
      <c r="N263" s="128">
        <v>1.02</v>
      </c>
      <c r="O263" s="129">
        <v>20.641200000000001</v>
      </c>
      <c r="P263" s="129">
        <v>61.305999999999997</v>
      </c>
      <c r="Q263" s="130">
        <v>20.6</v>
      </c>
      <c r="R263" s="128">
        <v>15</v>
      </c>
      <c r="S263" s="128">
        <v>25</v>
      </c>
      <c r="T263" s="127" t="s">
        <v>620</v>
      </c>
      <c r="U263" s="127" t="s">
        <v>620</v>
      </c>
      <c r="V263" s="208" t="s">
        <v>656</v>
      </c>
      <c r="X263" s="126">
        <v>265</v>
      </c>
    </row>
    <row r="264" spans="1:24" s="14" customFormat="1" ht="150" x14ac:dyDescent="0.25">
      <c r="A264" s="255">
        <v>261</v>
      </c>
      <c r="B264" s="126" t="s">
        <v>520</v>
      </c>
      <c r="C264" s="127" t="s">
        <v>521</v>
      </c>
      <c r="D264" s="127" t="s">
        <v>471</v>
      </c>
      <c r="E264" s="127" t="s">
        <v>496</v>
      </c>
      <c r="F264" s="127" t="s">
        <v>30</v>
      </c>
      <c r="G264" s="127" t="s">
        <v>36</v>
      </c>
      <c r="H264" s="127" t="s">
        <v>37</v>
      </c>
      <c r="I264" s="127" t="s">
        <v>71</v>
      </c>
      <c r="J264" s="127" t="s">
        <v>681</v>
      </c>
      <c r="K264" s="127" t="s">
        <v>713</v>
      </c>
      <c r="L264" s="127" t="s">
        <v>493</v>
      </c>
      <c r="M264" s="128">
        <v>11.59</v>
      </c>
      <c r="N264" s="128">
        <v>1.18</v>
      </c>
      <c r="O264" s="129">
        <v>21.218599999999999</v>
      </c>
      <c r="P264" s="129">
        <v>74.55</v>
      </c>
      <c r="Q264" s="130">
        <v>21.2</v>
      </c>
      <c r="R264" s="128">
        <v>15</v>
      </c>
      <c r="S264" s="128">
        <v>25</v>
      </c>
      <c r="T264" s="127" t="s">
        <v>620</v>
      </c>
      <c r="U264" s="127" t="s">
        <v>620</v>
      </c>
      <c r="V264" s="208" t="s">
        <v>656</v>
      </c>
      <c r="X264" s="126">
        <v>266</v>
      </c>
    </row>
    <row r="265" spans="1:24" s="14" customFormat="1" ht="150" x14ac:dyDescent="0.25">
      <c r="A265" s="255">
        <v>262</v>
      </c>
      <c r="B265" s="126" t="s">
        <v>520</v>
      </c>
      <c r="C265" s="127" t="s">
        <v>521</v>
      </c>
      <c r="D265" s="127" t="s">
        <v>491</v>
      </c>
      <c r="E265" s="127" t="s">
        <v>492</v>
      </c>
      <c r="F265" s="127" t="s">
        <v>30</v>
      </c>
      <c r="G265" s="127" t="s">
        <v>36</v>
      </c>
      <c r="H265" s="127" t="s">
        <v>37</v>
      </c>
      <c r="I265" s="127" t="s">
        <v>85</v>
      </c>
      <c r="J265" s="127" t="s">
        <v>102</v>
      </c>
      <c r="K265" s="127" t="s">
        <v>713</v>
      </c>
      <c r="L265" s="127" t="s">
        <v>493</v>
      </c>
      <c r="M265" s="128">
        <v>9.3699999999999992</v>
      </c>
      <c r="N265" s="128">
        <v>0.95</v>
      </c>
      <c r="O265" s="129">
        <v>20.392199999999999</v>
      </c>
      <c r="P265" s="129">
        <v>42.84</v>
      </c>
      <c r="Q265" s="130">
        <v>20.399999999999999</v>
      </c>
      <c r="R265" s="128">
        <v>15</v>
      </c>
      <c r="S265" s="128">
        <v>25</v>
      </c>
      <c r="T265" s="127" t="s">
        <v>620</v>
      </c>
      <c r="U265" s="127" t="s">
        <v>620</v>
      </c>
      <c r="V265" s="208" t="s">
        <v>656</v>
      </c>
      <c r="X265" s="126">
        <v>267</v>
      </c>
    </row>
    <row r="266" spans="1:24" s="14" customFormat="1" ht="150" x14ac:dyDescent="0.25">
      <c r="A266" s="255">
        <v>263</v>
      </c>
      <c r="B266" s="126" t="s">
        <v>520</v>
      </c>
      <c r="C266" s="127" t="s">
        <v>521</v>
      </c>
      <c r="D266" s="127" t="s">
        <v>491</v>
      </c>
      <c r="E266" s="127" t="s">
        <v>492</v>
      </c>
      <c r="F266" s="127" t="s">
        <v>30</v>
      </c>
      <c r="G266" s="127" t="s">
        <v>36</v>
      </c>
      <c r="H266" s="127" t="s">
        <v>37</v>
      </c>
      <c r="I266" s="127" t="s">
        <v>85</v>
      </c>
      <c r="J266" s="127" t="s">
        <v>689</v>
      </c>
      <c r="K266" s="127" t="s">
        <v>713</v>
      </c>
      <c r="L266" s="127" t="s">
        <v>493</v>
      </c>
      <c r="M266" s="128">
        <v>9.3699999999999992</v>
      </c>
      <c r="N266" s="128">
        <v>0.95</v>
      </c>
      <c r="O266" s="129">
        <v>23.788599999999999</v>
      </c>
      <c r="P266" s="129">
        <v>46.578000000000003</v>
      </c>
      <c r="Q266" s="130">
        <v>23.8</v>
      </c>
      <c r="R266" s="128">
        <v>15</v>
      </c>
      <c r="S266" s="128">
        <v>25</v>
      </c>
      <c r="T266" s="127" t="s">
        <v>620</v>
      </c>
      <c r="U266" s="127" t="s">
        <v>620</v>
      </c>
      <c r="V266" s="208" t="s">
        <v>656</v>
      </c>
      <c r="X266" s="126">
        <v>268</v>
      </c>
    </row>
    <row r="267" spans="1:24" s="14" customFormat="1" ht="150" x14ac:dyDescent="0.25">
      <c r="A267" s="255">
        <v>264</v>
      </c>
      <c r="B267" s="126" t="s">
        <v>520</v>
      </c>
      <c r="C267" s="127" t="s">
        <v>521</v>
      </c>
      <c r="D267" s="127" t="s">
        <v>491</v>
      </c>
      <c r="E267" s="127" t="s">
        <v>492</v>
      </c>
      <c r="F267" s="127" t="s">
        <v>30</v>
      </c>
      <c r="G267" s="127" t="s">
        <v>36</v>
      </c>
      <c r="H267" s="127" t="s">
        <v>37</v>
      </c>
      <c r="I267" s="127" t="s">
        <v>72</v>
      </c>
      <c r="J267" s="127" t="s">
        <v>681</v>
      </c>
      <c r="K267" s="127" t="s">
        <v>713</v>
      </c>
      <c r="L267" s="127" t="s">
        <v>493</v>
      </c>
      <c r="M267" s="128">
        <v>10.11</v>
      </c>
      <c r="N267" s="128">
        <v>1.02</v>
      </c>
      <c r="O267" s="129">
        <v>25.61</v>
      </c>
      <c r="P267" s="129">
        <v>52.29</v>
      </c>
      <c r="Q267" s="130">
        <v>25.6</v>
      </c>
      <c r="R267" s="128">
        <v>15</v>
      </c>
      <c r="S267" s="128">
        <v>25</v>
      </c>
      <c r="T267" s="127" t="s">
        <v>620</v>
      </c>
      <c r="U267" s="127" t="s">
        <v>620</v>
      </c>
      <c r="V267" s="208" t="s">
        <v>656</v>
      </c>
      <c r="X267" s="126">
        <v>269</v>
      </c>
    </row>
    <row r="268" spans="1:24" s="14" customFormat="1" ht="150" x14ac:dyDescent="0.25">
      <c r="A268" s="255">
        <v>265</v>
      </c>
      <c r="B268" s="126" t="s">
        <v>520</v>
      </c>
      <c r="C268" s="127" t="s">
        <v>521</v>
      </c>
      <c r="D268" s="127" t="s">
        <v>491</v>
      </c>
      <c r="E268" s="127" t="s">
        <v>492</v>
      </c>
      <c r="F268" s="127" t="s">
        <v>30</v>
      </c>
      <c r="G268" s="127" t="s">
        <v>36</v>
      </c>
      <c r="H268" s="127" t="s">
        <v>37</v>
      </c>
      <c r="I268" s="127" t="s">
        <v>71</v>
      </c>
      <c r="J268" s="127" t="s">
        <v>681</v>
      </c>
      <c r="K268" s="127" t="s">
        <v>713</v>
      </c>
      <c r="L268" s="127" t="s">
        <v>493</v>
      </c>
      <c r="M268" s="128">
        <v>11.59</v>
      </c>
      <c r="N268" s="128">
        <v>1.18</v>
      </c>
      <c r="O268" s="129">
        <v>25.761399999999998</v>
      </c>
      <c r="P268" s="129">
        <v>62.804000000000002</v>
      </c>
      <c r="Q268" s="130">
        <v>25.8</v>
      </c>
      <c r="R268" s="128">
        <v>15</v>
      </c>
      <c r="S268" s="128">
        <v>25</v>
      </c>
      <c r="T268" s="127" t="s">
        <v>620</v>
      </c>
      <c r="U268" s="127" t="s">
        <v>620</v>
      </c>
      <c r="V268" s="208" t="s">
        <v>656</v>
      </c>
      <c r="X268" s="126">
        <v>270</v>
      </c>
    </row>
    <row r="269" spans="1:24" s="14" customFormat="1" ht="150" x14ac:dyDescent="0.25">
      <c r="A269" s="255">
        <v>266</v>
      </c>
      <c r="B269" s="126" t="s">
        <v>520</v>
      </c>
      <c r="C269" s="127" t="s">
        <v>521</v>
      </c>
      <c r="D269" s="127" t="s">
        <v>494</v>
      </c>
      <c r="E269" s="127" t="s">
        <v>496</v>
      </c>
      <c r="F269" s="127" t="s">
        <v>30</v>
      </c>
      <c r="G269" s="127" t="s">
        <v>36</v>
      </c>
      <c r="H269" s="127" t="s">
        <v>37</v>
      </c>
      <c r="I269" s="127" t="s">
        <v>85</v>
      </c>
      <c r="J269" s="127" t="s">
        <v>102</v>
      </c>
      <c r="K269" s="127" t="s">
        <v>714</v>
      </c>
      <c r="L269" s="127" t="s">
        <v>493</v>
      </c>
      <c r="M269" s="128">
        <v>9.3699999999999992</v>
      </c>
      <c r="N269" s="128">
        <v>0.95</v>
      </c>
      <c r="O269" s="129">
        <v>17.581099999999999</v>
      </c>
      <c r="P269" s="129">
        <v>42.741999999999997</v>
      </c>
      <c r="Q269" s="130">
        <v>17.600000000000001</v>
      </c>
      <c r="R269" s="128">
        <v>15</v>
      </c>
      <c r="S269" s="128">
        <v>25</v>
      </c>
      <c r="T269" s="127" t="s">
        <v>620</v>
      </c>
      <c r="U269" s="127" t="s">
        <v>620</v>
      </c>
      <c r="V269" s="208" t="s">
        <v>656</v>
      </c>
      <c r="X269" s="126">
        <v>271</v>
      </c>
    </row>
    <row r="270" spans="1:24" s="14" customFormat="1" ht="150" x14ac:dyDescent="0.25">
      <c r="A270" s="255">
        <v>267</v>
      </c>
      <c r="B270" s="126" t="s">
        <v>520</v>
      </c>
      <c r="C270" s="127" t="s">
        <v>521</v>
      </c>
      <c r="D270" s="127" t="s">
        <v>494</v>
      </c>
      <c r="E270" s="127" t="s">
        <v>496</v>
      </c>
      <c r="F270" s="127" t="s">
        <v>30</v>
      </c>
      <c r="G270" s="127" t="s">
        <v>36</v>
      </c>
      <c r="H270" s="127" t="s">
        <v>37</v>
      </c>
      <c r="I270" s="127" t="s">
        <v>85</v>
      </c>
      <c r="J270" s="127" t="s">
        <v>689</v>
      </c>
      <c r="K270" s="127" t="s">
        <v>714</v>
      </c>
      <c r="L270" s="127" t="s">
        <v>493</v>
      </c>
      <c r="M270" s="128">
        <v>9.3699999999999992</v>
      </c>
      <c r="N270" s="128">
        <v>0.95</v>
      </c>
      <c r="O270" s="129">
        <v>20.1113</v>
      </c>
      <c r="P270" s="129">
        <v>46.48</v>
      </c>
      <c r="Q270" s="130">
        <v>20.100000000000001</v>
      </c>
      <c r="R270" s="128">
        <v>15</v>
      </c>
      <c r="S270" s="128">
        <v>25</v>
      </c>
      <c r="T270" s="127" t="s">
        <v>620</v>
      </c>
      <c r="U270" s="127" t="s">
        <v>620</v>
      </c>
      <c r="V270" s="208" t="s">
        <v>656</v>
      </c>
      <c r="X270" s="126">
        <v>272</v>
      </c>
    </row>
    <row r="271" spans="1:24" s="14" customFormat="1" ht="150" x14ac:dyDescent="0.25">
      <c r="A271" s="255">
        <v>268</v>
      </c>
      <c r="B271" s="126" t="s">
        <v>520</v>
      </c>
      <c r="C271" s="127" t="s">
        <v>521</v>
      </c>
      <c r="D271" s="127" t="s">
        <v>494</v>
      </c>
      <c r="E271" s="127" t="s">
        <v>496</v>
      </c>
      <c r="F271" s="127" t="s">
        <v>30</v>
      </c>
      <c r="G271" s="127" t="s">
        <v>36</v>
      </c>
      <c r="H271" s="127" t="s">
        <v>37</v>
      </c>
      <c r="I271" s="127" t="s">
        <v>72</v>
      </c>
      <c r="J271" s="127" t="s">
        <v>681</v>
      </c>
      <c r="K271" s="127" t="s">
        <v>714</v>
      </c>
      <c r="L271" s="127" t="s">
        <v>493</v>
      </c>
      <c r="M271" s="128">
        <v>10.11</v>
      </c>
      <c r="N271" s="128">
        <v>1.02</v>
      </c>
      <c r="O271" s="129">
        <v>21.6569</v>
      </c>
      <c r="P271" s="129">
        <v>52.177999999999997</v>
      </c>
      <c r="Q271" s="130">
        <v>21.7</v>
      </c>
      <c r="R271" s="128">
        <v>15</v>
      </c>
      <c r="S271" s="128">
        <v>25</v>
      </c>
      <c r="T271" s="127" t="s">
        <v>620</v>
      </c>
      <c r="U271" s="127" t="s">
        <v>620</v>
      </c>
      <c r="V271" s="208" t="s">
        <v>656</v>
      </c>
      <c r="X271" s="126">
        <v>273</v>
      </c>
    </row>
    <row r="272" spans="1:24" s="14" customFormat="1" ht="150" x14ac:dyDescent="0.25">
      <c r="A272" s="255">
        <v>269</v>
      </c>
      <c r="B272" s="126" t="s">
        <v>520</v>
      </c>
      <c r="C272" s="127" t="s">
        <v>521</v>
      </c>
      <c r="D272" s="127" t="s">
        <v>471</v>
      </c>
      <c r="E272" s="127" t="s">
        <v>496</v>
      </c>
      <c r="F272" s="127" t="s">
        <v>30</v>
      </c>
      <c r="G272" s="127" t="s">
        <v>36</v>
      </c>
      <c r="H272" s="127" t="s">
        <v>37</v>
      </c>
      <c r="I272" s="127" t="s">
        <v>85</v>
      </c>
      <c r="J272" s="127" t="s">
        <v>102</v>
      </c>
      <c r="K272" s="127" t="s">
        <v>714</v>
      </c>
      <c r="L272" s="127" t="s">
        <v>493</v>
      </c>
      <c r="M272" s="128">
        <v>9.3699999999999992</v>
      </c>
      <c r="N272" s="128">
        <v>0.95</v>
      </c>
      <c r="O272" s="129">
        <v>16.858899999999998</v>
      </c>
      <c r="P272" s="129">
        <v>49.741999999999997</v>
      </c>
      <c r="Q272" s="130">
        <v>16.899999999999999</v>
      </c>
      <c r="R272" s="128">
        <v>15</v>
      </c>
      <c r="S272" s="128">
        <v>25</v>
      </c>
      <c r="T272" s="127" t="s">
        <v>620</v>
      </c>
      <c r="U272" s="127" t="s">
        <v>620</v>
      </c>
      <c r="V272" s="208" t="s">
        <v>656</v>
      </c>
      <c r="X272" s="126">
        <v>274</v>
      </c>
    </row>
    <row r="273" spans="1:24" s="14" customFormat="1" ht="150" x14ac:dyDescent="0.25">
      <c r="A273" s="255">
        <v>270</v>
      </c>
      <c r="B273" s="126" t="s">
        <v>520</v>
      </c>
      <c r="C273" s="127" t="s">
        <v>521</v>
      </c>
      <c r="D273" s="127" t="s">
        <v>471</v>
      </c>
      <c r="E273" s="127" t="s">
        <v>496</v>
      </c>
      <c r="F273" s="127" t="s">
        <v>30</v>
      </c>
      <c r="G273" s="127" t="s">
        <v>36</v>
      </c>
      <c r="H273" s="127" t="s">
        <v>37</v>
      </c>
      <c r="I273" s="127" t="s">
        <v>85</v>
      </c>
      <c r="J273" s="127" t="s">
        <v>689</v>
      </c>
      <c r="K273" s="127" t="s">
        <v>714</v>
      </c>
      <c r="L273" s="127" t="s">
        <v>493</v>
      </c>
      <c r="M273" s="128">
        <v>9.3699999999999992</v>
      </c>
      <c r="N273" s="128">
        <v>0.95</v>
      </c>
      <c r="O273" s="129">
        <v>19.166499999999999</v>
      </c>
      <c r="P273" s="129">
        <v>54.264000000000003</v>
      </c>
      <c r="Q273" s="130">
        <v>19.2</v>
      </c>
      <c r="R273" s="128">
        <v>15</v>
      </c>
      <c r="S273" s="128">
        <v>25</v>
      </c>
      <c r="T273" s="127" t="s">
        <v>620</v>
      </c>
      <c r="U273" s="127" t="s">
        <v>620</v>
      </c>
      <c r="V273" s="208" t="s">
        <v>656</v>
      </c>
      <c r="X273" s="126">
        <v>275</v>
      </c>
    </row>
    <row r="274" spans="1:24" s="14" customFormat="1" ht="150" x14ac:dyDescent="0.25">
      <c r="A274" s="255">
        <v>271</v>
      </c>
      <c r="B274" s="126" t="s">
        <v>520</v>
      </c>
      <c r="C274" s="127" t="s">
        <v>521</v>
      </c>
      <c r="D274" s="127" t="s">
        <v>471</v>
      </c>
      <c r="E274" s="127" t="s">
        <v>496</v>
      </c>
      <c r="F274" s="127" t="s">
        <v>30</v>
      </c>
      <c r="G274" s="127" t="s">
        <v>36</v>
      </c>
      <c r="H274" s="127" t="s">
        <v>37</v>
      </c>
      <c r="I274" s="127" t="s">
        <v>72</v>
      </c>
      <c r="J274" s="127" t="s">
        <v>681</v>
      </c>
      <c r="K274" s="127" t="s">
        <v>714</v>
      </c>
      <c r="L274" s="127" t="s">
        <v>493</v>
      </c>
      <c r="M274" s="128">
        <v>10.11</v>
      </c>
      <c r="N274" s="128">
        <v>1.02</v>
      </c>
      <c r="O274" s="129">
        <v>20.641200000000001</v>
      </c>
      <c r="P274" s="129">
        <v>61.305999999999997</v>
      </c>
      <c r="Q274" s="130">
        <v>20.6</v>
      </c>
      <c r="R274" s="128">
        <v>15</v>
      </c>
      <c r="S274" s="128">
        <v>25</v>
      </c>
      <c r="T274" s="127" t="s">
        <v>620</v>
      </c>
      <c r="U274" s="127" t="s">
        <v>620</v>
      </c>
      <c r="V274" s="208" t="s">
        <v>656</v>
      </c>
      <c r="X274" s="126">
        <v>276</v>
      </c>
    </row>
    <row r="275" spans="1:24" s="14" customFormat="1" ht="150" x14ac:dyDescent="0.25">
      <c r="A275" s="255">
        <v>272</v>
      </c>
      <c r="B275" s="126" t="s">
        <v>520</v>
      </c>
      <c r="C275" s="127" t="s">
        <v>521</v>
      </c>
      <c r="D275" s="127" t="s">
        <v>491</v>
      </c>
      <c r="E275" s="127" t="s">
        <v>492</v>
      </c>
      <c r="F275" s="127" t="s">
        <v>30</v>
      </c>
      <c r="G275" s="127" t="s">
        <v>36</v>
      </c>
      <c r="H275" s="127" t="s">
        <v>37</v>
      </c>
      <c r="I275" s="127" t="s">
        <v>85</v>
      </c>
      <c r="J275" s="127" t="s">
        <v>102</v>
      </c>
      <c r="K275" s="127" t="s">
        <v>714</v>
      </c>
      <c r="L275" s="127" t="s">
        <v>493</v>
      </c>
      <c r="M275" s="128">
        <v>9.3699999999999992</v>
      </c>
      <c r="N275" s="128">
        <v>0.95</v>
      </c>
      <c r="O275" s="129">
        <v>23.1478</v>
      </c>
      <c r="P275" s="129">
        <v>42.84</v>
      </c>
      <c r="Q275" s="130">
        <v>23.1</v>
      </c>
      <c r="R275" s="128">
        <v>15</v>
      </c>
      <c r="S275" s="128">
        <v>25</v>
      </c>
      <c r="T275" s="127" t="s">
        <v>620</v>
      </c>
      <c r="U275" s="127" t="s">
        <v>620</v>
      </c>
      <c r="V275" s="208" t="s">
        <v>656</v>
      </c>
      <c r="X275" s="126">
        <v>277</v>
      </c>
    </row>
    <row r="276" spans="1:24" s="14" customFormat="1" ht="150" x14ac:dyDescent="0.25">
      <c r="A276" s="255">
        <v>273</v>
      </c>
      <c r="B276" s="126" t="s">
        <v>520</v>
      </c>
      <c r="C276" s="127" t="s">
        <v>521</v>
      </c>
      <c r="D276" s="127" t="s">
        <v>491</v>
      </c>
      <c r="E276" s="127" t="s">
        <v>492</v>
      </c>
      <c r="F276" s="127" t="s">
        <v>30</v>
      </c>
      <c r="G276" s="127" t="s">
        <v>36</v>
      </c>
      <c r="H276" s="127" t="s">
        <v>37</v>
      </c>
      <c r="I276" s="127" t="s">
        <v>85</v>
      </c>
      <c r="J276" s="127" t="s">
        <v>689</v>
      </c>
      <c r="K276" s="127" t="s">
        <v>714</v>
      </c>
      <c r="L276" s="127" t="s">
        <v>493</v>
      </c>
      <c r="M276" s="128">
        <v>9.3699999999999992</v>
      </c>
      <c r="N276" s="128">
        <v>0.95</v>
      </c>
      <c r="O276" s="129">
        <v>23.788599999999999</v>
      </c>
      <c r="P276" s="129">
        <v>46.578000000000003</v>
      </c>
      <c r="Q276" s="130">
        <v>23.8</v>
      </c>
      <c r="R276" s="128">
        <v>15</v>
      </c>
      <c r="S276" s="128">
        <v>25</v>
      </c>
      <c r="T276" s="127" t="s">
        <v>620</v>
      </c>
      <c r="U276" s="127" t="s">
        <v>620</v>
      </c>
      <c r="V276" s="208" t="s">
        <v>656</v>
      </c>
      <c r="X276" s="126">
        <v>278</v>
      </c>
    </row>
    <row r="277" spans="1:24" s="14" customFormat="1" ht="150" x14ac:dyDescent="0.25">
      <c r="A277" s="255">
        <v>274</v>
      </c>
      <c r="B277" s="126" t="s">
        <v>520</v>
      </c>
      <c r="C277" s="127" t="s">
        <v>521</v>
      </c>
      <c r="D277" s="127" t="s">
        <v>491</v>
      </c>
      <c r="E277" s="127" t="s">
        <v>492</v>
      </c>
      <c r="F277" s="127" t="s">
        <v>30</v>
      </c>
      <c r="G277" s="127" t="s">
        <v>36</v>
      </c>
      <c r="H277" s="127" t="s">
        <v>37</v>
      </c>
      <c r="I277" s="127" t="s">
        <v>72</v>
      </c>
      <c r="J277" s="127" t="s">
        <v>681</v>
      </c>
      <c r="K277" s="127" t="s">
        <v>714</v>
      </c>
      <c r="L277" s="127" t="s">
        <v>493</v>
      </c>
      <c r="M277" s="128">
        <v>10.11</v>
      </c>
      <c r="N277" s="128">
        <v>1.02</v>
      </c>
      <c r="O277" s="129">
        <v>25.61</v>
      </c>
      <c r="P277" s="129">
        <v>52.29</v>
      </c>
      <c r="Q277" s="130">
        <v>25.6</v>
      </c>
      <c r="R277" s="128">
        <v>15</v>
      </c>
      <c r="S277" s="128">
        <v>25</v>
      </c>
      <c r="T277" s="127" t="s">
        <v>620</v>
      </c>
      <c r="U277" s="127" t="s">
        <v>620</v>
      </c>
      <c r="V277" s="208" t="s">
        <v>656</v>
      </c>
      <c r="X277" s="126">
        <v>279</v>
      </c>
    </row>
    <row r="278" spans="1:24" s="14" customFormat="1" ht="150" x14ac:dyDescent="0.25">
      <c r="A278" s="255">
        <v>275</v>
      </c>
      <c r="B278" s="126" t="s">
        <v>520</v>
      </c>
      <c r="C278" s="127" t="s">
        <v>521</v>
      </c>
      <c r="D278" s="127" t="s">
        <v>471</v>
      </c>
      <c r="E278" s="127" t="s">
        <v>495</v>
      </c>
      <c r="F278" s="127" t="s">
        <v>30</v>
      </c>
      <c r="G278" s="127" t="s">
        <v>36</v>
      </c>
      <c r="H278" s="127" t="s">
        <v>37</v>
      </c>
      <c r="I278" s="127" t="s">
        <v>72</v>
      </c>
      <c r="J278" s="127" t="s">
        <v>681</v>
      </c>
      <c r="K278" s="127" t="s">
        <v>715</v>
      </c>
      <c r="L278" s="127" t="s">
        <v>523</v>
      </c>
      <c r="M278" s="128">
        <v>0</v>
      </c>
      <c r="N278" s="128">
        <v>0</v>
      </c>
      <c r="O278" s="129">
        <v>13.1464</v>
      </c>
      <c r="P278" s="129">
        <v>62.747999999999998</v>
      </c>
      <c r="Q278" s="130">
        <v>13.1</v>
      </c>
      <c r="R278" s="128">
        <v>15</v>
      </c>
      <c r="S278" s="128">
        <v>25</v>
      </c>
      <c r="T278" s="127" t="s">
        <v>620</v>
      </c>
      <c r="U278" s="127" t="s">
        <v>620</v>
      </c>
      <c r="V278" s="208" t="s">
        <v>637</v>
      </c>
      <c r="X278" s="126">
        <v>280</v>
      </c>
    </row>
    <row r="279" spans="1:24" s="14" customFormat="1" ht="150" x14ac:dyDescent="0.25">
      <c r="A279" s="255">
        <v>276</v>
      </c>
      <c r="B279" s="126" t="s">
        <v>520</v>
      </c>
      <c r="C279" s="127" t="s">
        <v>521</v>
      </c>
      <c r="D279" s="127" t="s">
        <v>491</v>
      </c>
      <c r="E279" s="127" t="s">
        <v>496</v>
      </c>
      <c r="F279" s="127" t="s">
        <v>30</v>
      </c>
      <c r="G279" s="127" t="s">
        <v>36</v>
      </c>
      <c r="H279" s="127" t="s">
        <v>37</v>
      </c>
      <c r="I279" s="127" t="s">
        <v>72</v>
      </c>
      <c r="J279" s="127" t="s">
        <v>681</v>
      </c>
      <c r="K279" s="127" t="s">
        <v>715</v>
      </c>
      <c r="L279" s="127" t="s">
        <v>523</v>
      </c>
      <c r="M279" s="128">
        <v>0</v>
      </c>
      <c r="N279" s="128">
        <v>0</v>
      </c>
      <c r="O279" s="129">
        <v>23.1997</v>
      </c>
      <c r="P279" s="129">
        <v>64.554000000000002</v>
      </c>
      <c r="Q279" s="130">
        <v>23.2</v>
      </c>
      <c r="R279" s="128">
        <v>15</v>
      </c>
      <c r="S279" s="128">
        <v>25</v>
      </c>
      <c r="T279" s="127" t="s">
        <v>620</v>
      </c>
      <c r="U279" s="127" t="s">
        <v>620</v>
      </c>
      <c r="V279" s="208" t="s">
        <v>637</v>
      </c>
      <c r="X279" s="126">
        <v>281</v>
      </c>
    </row>
    <row r="280" spans="1:24" s="14" customFormat="1" ht="150" x14ac:dyDescent="0.25">
      <c r="A280" s="255">
        <v>277</v>
      </c>
      <c r="B280" s="126" t="s">
        <v>520</v>
      </c>
      <c r="C280" s="127" t="s">
        <v>521</v>
      </c>
      <c r="D280" s="127" t="s">
        <v>494</v>
      </c>
      <c r="E280" s="127" t="s">
        <v>496</v>
      </c>
      <c r="F280" s="127" t="s">
        <v>30</v>
      </c>
      <c r="G280" s="127" t="s">
        <v>36</v>
      </c>
      <c r="H280" s="127" t="s">
        <v>37</v>
      </c>
      <c r="I280" s="127" t="s">
        <v>85</v>
      </c>
      <c r="J280" s="127" t="s">
        <v>102</v>
      </c>
      <c r="K280" s="127" t="s">
        <v>716</v>
      </c>
      <c r="L280" s="127" t="s">
        <v>522</v>
      </c>
      <c r="M280" s="128">
        <v>9.3699999999999992</v>
      </c>
      <c r="N280" s="128">
        <v>0.95</v>
      </c>
      <c r="O280" s="129">
        <v>19.633900000000001</v>
      </c>
      <c r="P280" s="129">
        <v>42.741999999999997</v>
      </c>
      <c r="Q280" s="130">
        <v>19.600000000000001</v>
      </c>
      <c r="R280" s="128">
        <v>15</v>
      </c>
      <c r="S280" s="128">
        <v>25</v>
      </c>
      <c r="T280" s="127" t="s">
        <v>620</v>
      </c>
      <c r="U280" s="127" t="s">
        <v>620</v>
      </c>
      <c r="V280" s="208" t="s">
        <v>624</v>
      </c>
      <c r="X280" s="126">
        <v>282</v>
      </c>
    </row>
    <row r="281" spans="1:24" s="14" customFormat="1" ht="150" x14ac:dyDescent="0.25">
      <c r="A281" s="255">
        <v>278</v>
      </c>
      <c r="B281" s="126" t="s">
        <v>520</v>
      </c>
      <c r="C281" s="127" t="s">
        <v>521</v>
      </c>
      <c r="D281" s="127" t="s">
        <v>494</v>
      </c>
      <c r="E281" s="127" t="s">
        <v>496</v>
      </c>
      <c r="F281" s="127" t="s">
        <v>30</v>
      </c>
      <c r="G281" s="127" t="s">
        <v>36</v>
      </c>
      <c r="H281" s="127" t="s">
        <v>37</v>
      </c>
      <c r="I281" s="127" t="s">
        <v>85</v>
      </c>
      <c r="J281" s="127" t="s">
        <v>689</v>
      </c>
      <c r="K281" s="127" t="s">
        <v>716</v>
      </c>
      <c r="L281" s="127" t="s">
        <v>522</v>
      </c>
      <c r="M281" s="128">
        <v>9.3699999999999992</v>
      </c>
      <c r="N281" s="128">
        <v>0.95</v>
      </c>
      <c r="O281" s="129">
        <v>20.1113</v>
      </c>
      <c r="P281" s="129">
        <v>46.48</v>
      </c>
      <c r="Q281" s="130">
        <v>20.100000000000001</v>
      </c>
      <c r="R281" s="128">
        <v>15</v>
      </c>
      <c r="S281" s="128">
        <v>25</v>
      </c>
      <c r="T281" s="127" t="s">
        <v>620</v>
      </c>
      <c r="U281" s="127" t="s">
        <v>620</v>
      </c>
      <c r="V281" s="208" t="s">
        <v>624</v>
      </c>
      <c r="X281" s="126">
        <v>283</v>
      </c>
    </row>
    <row r="282" spans="1:24" s="14" customFormat="1" ht="150" x14ac:dyDescent="0.25">
      <c r="A282" s="255">
        <v>279</v>
      </c>
      <c r="B282" s="126" t="s">
        <v>520</v>
      </c>
      <c r="C282" s="127" t="s">
        <v>521</v>
      </c>
      <c r="D282" s="127" t="s">
        <v>494</v>
      </c>
      <c r="E282" s="127" t="s">
        <v>496</v>
      </c>
      <c r="F282" s="127" t="s">
        <v>30</v>
      </c>
      <c r="G282" s="127" t="s">
        <v>36</v>
      </c>
      <c r="H282" s="127" t="s">
        <v>37</v>
      </c>
      <c r="I282" s="127" t="s">
        <v>72</v>
      </c>
      <c r="J282" s="127" t="s">
        <v>681</v>
      </c>
      <c r="K282" s="127" t="s">
        <v>716</v>
      </c>
      <c r="L282" s="127" t="s">
        <v>522</v>
      </c>
      <c r="M282" s="128">
        <v>10.11</v>
      </c>
      <c r="N282" s="128">
        <v>1.02</v>
      </c>
      <c r="O282" s="129">
        <v>21.6569</v>
      </c>
      <c r="P282" s="129">
        <v>52.177999999999997</v>
      </c>
      <c r="Q282" s="130">
        <v>21.7</v>
      </c>
      <c r="R282" s="128">
        <v>15</v>
      </c>
      <c r="S282" s="128">
        <v>25</v>
      </c>
      <c r="T282" s="127" t="s">
        <v>620</v>
      </c>
      <c r="U282" s="127" t="s">
        <v>620</v>
      </c>
      <c r="V282" s="208" t="s">
        <v>624</v>
      </c>
      <c r="X282" s="126">
        <v>284</v>
      </c>
    </row>
    <row r="283" spans="1:24" s="14" customFormat="1" ht="150" x14ac:dyDescent="0.25">
      <c r="A283" s="255">
        <v>280</v>
      </c>
      <c r="B283" s="126" t="s">
        <v>520</v>
      </c>
      <c r="C283" s="127" t="s">
        <v>521</v>
      </c>
      <c r="D283" s="127" t="s">
        <v>471</v>
      </c>
      <c r="E283" s="127" t="s">
        <v>496</v>
      </c>
      <c r="F283" s="127" t="s">
        <v>30</v>
      </c>
      <c r="G283" s="127" t="s">
        <v>36</v>
      </c>
      <c r="H283" s="127" t="s">
        <v>37</v>
      </c>
      <c r="I283" s="127" t="s">
        <v>85</v>
      </c>
      <c r="J283" s="127" t="s">
        <v>102</v>
      </c>
      <c r="K283" s="127" t="s">
        <v>716</v>
      </c>
      <c r="L283" s="127" t="s">
        <v>522</v>
      </c>
      <c r="M283" s="128">
        <v>9.3699999999999992</v>
      </c>
      <c r="N283" s="128">
        <v>0.95</v>
      </c>
      <c r="O283" s="129">
        <v>18.731100000000001</v>
      </c>
      <c r="P283" s="129">
        <v>49.741999999999997</v>
      </c>
      <c r="Q283" s="130">
        <v>18.7</v>
      </c>
      <c r="R283" s="128">
        <v>15</v>
      </c>
      <c r="S283" s="128">
        <v>25</v>
      </c>
      <c r="T283" s="127" t="s">
        <v>620</v>
      </c>
      <c r="U283" s="127" t="s">
        <v>620</v>
      </c>
      <c r="V283" s="208" t="s">
        <v>624</v>
      </c>
      <c r="X283" s="126">
        <v>285</v>
      </c>
    </row>
    <row r="284" spans="1:24" s="14" customFormat="1" ht="150" x14ac:dyDescent="0.25">
      <c r="A284" s="255">
        <v>281</v>
      </c>
      <c r="B284" s="126" t="s">
        <v>520</v>
      </c>
      <c r="C284" s="127" t="s">
        <v>521</v>
      </c>
      <c r="D284" s="127" t="s">
        <v>471</v>
      </c>
      <c r="E284" s="127" t="s">
        <v>496</v>
      </c>
      <c r="F284" s="127" t="s">
        <v>30</v>
      </c>
      <c r="G284" s="127" t="s">
        <v>36</v>
      </c>
      <c r="H284" s="127" t="s">
        <v>37</v>
      </c>
      <c r="I284" s="127" t="s">
        <v>85</v>
      </c>
      <c r="J284" s="127" t="s">
        <v>689</v>
      </c>
      <c r="K284" s="127" t="s">
        <v>716</v>
      </c>
      <c r="L284" s="127" t="s">
        <v>522</v>
      </c>
      <c r="M284" s="128">
        <v>9.3699999999999992</v>
      </c>
      <c r="N284" s="128">
        <v>0.95</v>
      </c>
      <c r="O284" s="129">
        <v>19.166499999999999</v>
      </c>
      <c r="P284" s="129">
        <v>54.264000000000003</v>
      </c>
      <c r="Q284" s="130">
        <v>19.2</v>
      </c>
      <c r="R284" s="128">
        <v>15</v>
      </c>
      <c r="S284" s="128">
        <v>25</v>
      </c>
      <c r="T284" s="127" t="s">
        <v>620</v>
      </c>
      <c r="U284" s="127" t="s">
        <v>620</v>
      </c>
      <c r="V284" s="208" t="s">
        <v>624</v>
      </c>
      <c r="X284" s="126">
        <v>286</v>
      </c>
    </row>
    <row r="285" spans="1:24" s="14" customFormat="1" ht="150" x14ac:dyDescent="0.25">
      <c r="A285" s="255">
        <v>282</v>
      </c>
      <c r="B285" s="126" t="s">
        <v>520</v>
      </c>
      <c r="C285" s="127" t="s">
        <v>521</v>
      </c>
      <c r="D285" s="127" t="s">
        <v>471</v>
      </c>
      <c r="E285" s="127" t="s">
        <v>496</v>
      </c>
      <c r="F285" s="127" t="s">
        <v>30</v>
      </c>
      <c r="G285" s="127" t="s">
        <v>36</v>
      </c>
      <c r="H285" s="127" t="s">
        <v>37</v>
      </c>
      <c r="I285" s="127" t="s">
        <v>72</v>
      </c>
      <c r="J285" s="127" t="s">
        <v>681</v>
      </c>
      <c r="K285" s="127" t="s">
        <v>716</v>
      </c>
      <c r="L285" s="127" t="s">
        <v>522</v>
      </c>
      <c r="M285" s="128">
        <v>10.11</v>
      </c>
      <c r="N285" s="128">
        <v>1.02</v>
      </c>
      <c r="O285" s="129">
        <v>20.641200000000001</v>
      </c>
      <c r="P285" s="129">
        <v>61.305999999999997</v>
      </c>
      <c r="Q285" s="130">
        <v>20.6</v>
      </c>
      <c r="R285" s="128">
        <v>15</v>
      </c>
      <c r="S285" s="128">
        <v>25</v>
      </c>
      <c r="T285" s="127" t="s">
        <v>620</v>
      </c>
      <c r="U285" s="127" t="s">
        <v>620</v>
      </c>
      <c r="V285" s="208" t="s">
        <v>624</v>
      </c>
      <c r="X285" s="126">
        <v>287</v>
      </c>
    </row>
    <row r="286" spans="1:24" s="14" customFormat="1" ht="150" x14ac:dyDescent="0.25">
      <c r="A286" s="255">
        <v>283</v>
      </c>
      <c r="B286" s="126" t="s">
        <v>520</v>
      </c>
      <c r="C286" s="127" t="s">
        <v>521</v>
      </c>
      <c r="D286" s="127" t="s">
        <v>491</v>
      </c>
      <c r="E286" s="127" t="s">
        <v>492</v>
      </c>
      <c r="F286" s="127" t="s">
        <v>30</v>
      </c>
      <c r="G286" s="127" t="s">
        <v>36</v>
      </c>
      <c r="H286" s="127" t="s">
        <v>37</v>
      </c>
      <c r="I286" s="127" t="s">
        <v>85</v>
      </c>
      <c r="J286" s="127" t="s">
        <v>102</v>
      </c>
      <c r="K286" s="127" t="s">
        <v>716</v>
      </c>
      <c r="L286" s="127" t="s">
        <v>522</v>
      </c>
      <c r="M286" s="128">
        <v>9.3699999999999992</v>
      </c>
      <c r="N286" s="128">
        <v>0.95</v>
      </c>
      <c r="O286" s="129">
        <v>23.1478</v>
      </c>
      <c r="P286" s="129">
        <v>42.84</v>
      </c>
      <c r="Q286" s="130">
        <v>23.1</v>
      </c>
      <c r="R286" s="128">
        <v>15</v>
      </c>
      <c r="S286" s="128">
        <v>25</v>
      </c>
      <c r="T286" s="127" t="s">
        <v>620</v>
      </c>
      <c r="U286" s="127" t="s">
        <v>620</v>
      </c>
      <c r="V286" s="208" t="s">
        <v>624</v>
      </c>
      <c r="X286" s="126">
        <v>288</v>
      </c>
    </row>
    <row r="287" spans="1:24" s="14" customFormat="1" ht="150" x14ac:dyDescent="0.25">
      <c r="A287" s="255">
        <v>284</v>
      </c>
      <c r="B287" s="126" t="s">
        <v>520</v>
      </c>
      <c r="C287" s="127" t="s">
        <v>521</v>
      </c>
      <c r="D287" s="127" t="s">
        <v>491</v>
      </c>
      <c r="E287" s="127" t="s">
        <v>492</v>
      </c>
      <c r="F287" s="127" t="s">
        <v>30</v>
      </c>
      <c r="G287" s="127" t="s">
        <v>36</v>
      </c>
      <c r="H287" s="127" t="s">
        <v>37</v>
      </c>
      <c r="I287" s="127" t="s">
        <v>85</v>
      </c>
      <c r="J287" s="127" t="s">
        <v>689</v>
      </c>
      <c r="K287" s="127" t="s">
        <v>716</v>
      </c>
      <c r="L287" s="127" t="s">
        <v>522</v>
      </c>
      <c r="M287" s="128">
        <v>9.3699999999999992</v>
      </c>
      <c r="N287" s="128">
        <v>0.95</v>
      </c>
      <c r="O287" s="129">
        <v>23.788599999999999</v>
      </c>
      <c r="P287" s="129">
        <v>46.578000000000003</v>
      </c>
      <c r="Q287" s="130">
        <v>23.8</v>
      </c>
      <c r="R287" s="128">
        <v>15</v>
      </c>
      <c r="S287" s="128">
        <v>25</v>
      </c>
      <c r="T287" s="127" t="s">
        <v>620</v>
      </c>
      <c r="U287" s="127" t="s">
        <v>620</v>
      </c>
      <c r="V287" s="208" t="s">
        <v>624</v>
      </c>
      <c r="X287" s="126">
        <v>289</v>
      </c>
    </row>
    <row r="288" spans="1:24" s="14" customFormat="1" ht="150" x14ac:dyDescent="0.25">
      <c r="A288" s="255">
        <v>285</v>
      </c>
      <c r="B288" s="126" t="s">
        <v>520</v>
      </c>
      <c r="C288" s="127" t="s">
        <v>521</v>
      </c>
      <c r="D288" s="127" t="s">
        <v>491</v>
      </c>
      <c r="E288" s="127" t="s">
        <v>492</v>
      </c>
      <c r="F288" s="127" t="s">
        <v>30</v>
      </c>
      <c r="G288" s="127" t="s">
        <v>36</v>
      </c>
      <c r="H288" s="127" t="s">
        <v>37</v>
      </c>
      <c r="I288" s="127" t="s">
        <v>72</v>
      </c>
      <c r="J288" s="127" t="s">
        <v>681</v>
      </c>
      <c r="K288" s="127" t="s">
        <v>716</v>
      </c>
      <c r="L288" s="127" t="s">
        <v>522</v>
      </c>
      <c r="M288" s="128">
        <v>10.11</v>
      </c>
      <c r="N288" s="128">
        <v>1.02</v>
      </c>
      <c r="O288" s="129">
        <v>25.61</v>
      </c>
      <c r="P288" s="129">
        <v>52.29</v>
      </c>
      <c r="Q288" s="130">
        <v>25.6</v>
      </c>
      <c r="R288" s="128">
        <v>15</v>
      </c>
      <c r="S288" s="128">
        <v>25</v>
      </c>
      <c r="T288" s="127" t="s">
        <v>620</v>
      </c>
      <c r="U288" s="127" t="s">
        <v>620</v>
      </c>
      <c r="V288" s="208" t="s">
        <v>624</v>
      </c>
      <c r="X288" s="126">
        <v>290</v>
      </c>
    </row>
    <row r="289" spans="1:24" s="14" customFormat="1" ht="150" x14ac:dyDescent="0.25">
      <c r="A289" s="255">
        <v>286</v>
      </c>
      <c r="B289" s="126" t="s">
        <v>520</v>
      </c>
      <c r="C289" s="127" t="s">
        <v>521</v>
      </c>
      <c r="D289" s="127" t="s">
        <v>491</v>
      </c>
      <c r="E289" s="127" t="s">
        <v>492</v>
      </c>
      <c r="F289" s="127" t="s">
        <v>30</v>
      </c>
      <c r="G289" s="127" t="s">
        <v>31</v>
      </c>
      <c r="H289" s="127" t="s">
        <v>32</v>
      </c>
      <c r="I289" s="127" t="s">
        <v>98</v>
      </c>
      <c r="J289" s="127" t="s">
        <v>44</v>
      </c>
      <c r="K289" s="127" t="s">
        <v>717</v>
      </c>
      <c r="L289" s="127" t="s">
        <v>493</v>
      </c>
      <c r="M289" s="128">
        <v>9.81</v>
      </c>
      <c r="N289" s="128">
        <v>1</v>
      </c>
      <c r="O289" s="129">
        <v>24.295999999999999</v>
      </c>
      <c r="P289" s="129">
        <v>29.988</v>
      </c>
      <c r="Q289" s="130">
        <v>24.3</v>
      </c>
      <c r="R289" s="128">
        <v>15</v>
      </c>
      <c r="S289" s="128">
        <v>25</v>
      </c>
      <c r="T289" s="127" t="s">
        <v>620</v>
      </c>
      <c r="U289" s="127" t="s">
        <v>620</v>
      </c>
      <c r="V289" s="208" t="s">
        <v>656</v>
      </c>
      <c r="X289" s="126">
        <v>291</v>
      </c>
    </row>
    <row r="290" spans="1:24" s="14" customFormat="1" ht="150" x14ac:dyDescent="0.25">
      <c r="A290" s="255">
        <v>287</v>
      </c>
      <c r="B290" s="126" t="s">
        <v>520</v>
      </c>
      <c r="C290" s="127" t="s">
        <v>521</v>
      </c>
      <c r="D290" s="127" t="s">
        <v>491</v>
      </c>
      <c r="E290" s="127" t="s">
        <v>492</v>
      </c>
      <c r="F290" s="127" t="s">
        <v>30</v>
      </c>
      <c r="G290" s="127" t="s">
        <v>31</v>
      </c>
      <c r="H290" s="127" t="s">
        <v>32</v>
      </c>
      <c r="I290" s="127" t="s">
        <v>53</v>
      </c>
      <c r="J290" s="127" t="s">
        <v>657</v>
      </c>
      <c r="K290" s="127" t="s">
        <v>717</v>
      </c>
      <c r="L290" s="127" t="s">
        <v>493</v>
      </c>
      <c r="M290" s="128">
        <v>11.14</v>
      </c>
      <c r="N290" s="128">
        <v>1.1299999999999999</v>
      </c>
      <c r="O290" s="129">
        <v>28.4343</v>
      </c>
      <c r="P290" s="129">
        <v>41.09</v>
      </c>
      <c r="Q290" s="130">
        <v>28.4</v>
      </c>
      <c r="R290" s="128">
        <v>15</v>
      </c>
      <c r="S290" s="128">
        <v>25</v>
      </c>
      <c r="T290" s="127" t="s">
        <v>620</v>
      </c>
      <c r="U290" s="127" t="s">
        <v>620</v>
      </c>
      <c r="V290" s="208" t="s">
        <v>656</v>
      </c>
      <c r="X290" s="126">
        <v>292</v>
      </c>
    </row>
    <row r="291" spans="1:24" s="14" customFormat="1" ht="150" x14ac:dyDescent="0.25">
      <c r="A291" s="255">
        <v>288</v>
      </c>
      <c r="B291" s="126" t="s">
        <v>520</v>
      </c>
      <c r="C291" s="127" t="s">
        <v>521</v>
      </c>
      <c r="D291" s="127" t="s">
        <v>491</v>
      </c>
      <c r="E291" s="127" t="s">
        <v>492</v>
      </c>
      <c r="F291" s="127" t="s">
        <v>30</v>
      </c>
      <c r="G291" s="127" t="s">
        <v>31</v>
      </c>
      <c r="H291" s="127" t="s">
        <v>32</v>
      </c>
      <c r="I291" s="127" t="s">
        <v>62</v>
      </c>
      <c r="J291" s="127" t="s">
        <v>657</v>
      </c>
      <c r="K291" s="127" t="s">
        <v>717</v>
      </c>
      <c r="L291" s="127" t="s">
        <v>493</v>
      </c>
      <c r="M291" s="128">
        <v>10.49</v>
      </c>
      <c r="N291" s="128">
        <v>1.06</v>
      </c>
      <c r="O291" s="129">
        <v>25.181899999999999</v>
      </c>
      <c r="P291" s="129">
        <v>36.792000000000002</v>
      </c>
      <c r="Q291" s="130">
        <v>25.2</v>
      </c>
      <c r="R291" s="128">
        <v>15</v>
      </c>
      <c r="S291" s="128">
        <v>25</v>
      </c>
      <c r="T291" s="127" t="s">
        <v>620</v>
      </c>
      <c r="U291" s="127" t="s">
        <v>620</v>
      </c>
      <c r="V291" s="208" t="s">
        <v>656</v>
      </c>
      <c r="X291" s="126">
        <v>293</v>
      </c>
    </row>
    <row r="292" spans="1:24" s="14" customFormat="1" ht="150" x14ac:dyDescent="0.25">
      <c r="A292" s="255">
        <v>289</v>
      </c>
      <c r="B292" s="126" t="s">
        <v>520</v>
      </c>
      <c r="C292" s="127" t="s">
        <v>521</v>
      </c>
      <c r="D292" s="127" t="s">
        <v>491</v>
      </c>
      <c r="E292" s="127" t="s">
        <v>492</v>
      </c>
      <c r="F292" s="127" t="s">
        <v>30</v>
      </c>
      <c r="G292" s="127" t="s">
        <v>31</v>
      </c>
      <c r="H292" s="127" t="s">
        <v>32</v>
      </c>
      <c r="I292" s="127" t="s">
        <v>60</v>
      </c>
      <c r="J292" s="127" t="s">
        <v>61</v>
      </c>
      <c r="K292" s="127" t="s">
        <v>717</v>
      </c>
      <c r="L292" s="127" t="s">
        <v>493</v>
      </c>
      <c r="M292" s="128">
        <v>11.08</v>
      </c>
      <c r="N292" s="128">
        <v>1.1200000000000001</v>
      </c>
      <c r="O292" s="129">
        <v>24.857800000000001</v>
      </c>
      <c r="P292" s="129">
        <v>31.318000000000001</v>
      </c>
      <c r="Q292" s="130">
        <v>24.9</v>
      </c>
      <c r="R292" s="128">
        <v>15</v>
      </c>
      <c r="S292" s="128">
        <v>25</v>
      </c>
      <c r="T292" s="127" t="s">
        <v>620</v>
      </c>
      <c r="U292" s="127" t="s">
        <v>620</v>
      </c>
      <c r="V292" s="208" t="s">
        <v>656</v>
      </c>
      <c r="X292" s="126">
        <v>294</v>
      </c>
    </row>
    <row r="293" spans="1:24" s="14" customFormat="1" ht="150" x14ac:dyDescent="0.25">
      <c r="A293" s="255">
        <v>290</v>
      </c>
      <c r="B293" s="126" t="s">
        <v>524</v>
      </c>
      <c r="C293" s="127" t="s">
        <v>521</v>
      </c>
      <c r="D293" s="127" t="s">
        <v>494</v>
      </c>
      <c r="E293" s="127" t="s">
        <v>496</v>
      </c>
      <c r="F293" s="127" t="s">
        <v>30</v>
      </c>
      <c r="G293" s="127" t="s">
        <v>36</v>
      </c>
      <c r="H293" s="127" t="s">
        <v>37</v>
      </c>
      <c r="I293" s="127" t="s">
        <v>85</v>
      </c>
      <c r="J293" s="127" t="s">
        <v>102</v>
      </c>
      <c r="K293" s="127" t="s">
        <v>718</v>
      </c>
      <c r="L293" s="127" t="s">
        <v>483</v>
      </c>
      <c r="M293" s="128">
        <v>0</v>
      </c>
      <c r="N293" s="128">
        <v>0</v>
      </c>
      <c r="O293" s="129">
        <v>19.852900000000002</v>
      </c>
      <c r="P293" s="129">
        <v>46.886000000000003</v>
      </c>
      <c r="Q293" s="130">
        <v>19.899999999999999</v>
      </c>
      <c r="R293" s="128">
        <v>0</v>
      </c>
      <c r="S293" s="128">
        <v>0</v>
      </c>
      <c r="T293" s="127" t="s">
        <v>620</v>
      </c>
      <c r="U293" s="127" t="s">
        <v>620</v>
      </c>
      <c r="V293" s="208" t="s">
        <v>624</v>
      </c>
      <c r="X293" s="126">
        <v>295</v>
      </c>
    </row>
    <row r="294" spans="1:24" s="14" customFormat="1" ht="150" x14ac:dyDescent="0.25">
      <c r="A294" s="255">
        <v>291</v>
      </c>
      <c r="B294" s="126" t="s">
        <v>524</v>
      </c>
      <c r="C294" s="127" t="s">
        <v>521</v>
      </c>
      <c r="D294" s="127" t="s">
        <v>494</v>
      </c>
      <c r="E294" s="127" t="s">
        <v>496</v>
      </c>
      <c r="F294" s="127" t="s">
        <v>30</v>
      </c>
      <c r="G294" s="127" t="s">
        <v>36</v>
      </c>
      <c r="H294" s="127" t="s">
        <v>37</v>
      </c>
      <c r="I294" s="127" t="s">
        <v>85</v>
      </c>
      <c r="J294" s="127" t="s">
        <v>689</v>
      </c>
      <c r="K294" s="127" t="s">
        <v>718</v>
      </c>
      <c r="L294" s="127" t="s">
        <v>483</v>
      </c>
      <c r="M294" s="128">
        <v>0</v>
      </c>
      <c r="N294" s="128">
        <v>0</v>
      </c>
      <c r="O294" s="129">
        <v>20.330300000000001</v>
      </c>
      <c r="P294" s="129">
        <v>52.094000000000001</v>
      </c>
      <c r="Q294" s="130">
        <v>20.3</v>
      </c>
      <c r="R294" s="128">
        <v>0</v>
      </c>
      <c r="S294" s="128">
        <v>0</v>
      </c>
      <c r="T294" s="127" t="s">
        <v>620</v>
      </c>
      <c r="U294" s="127" t="s">
        <v>620</v>
      </c>
      <c r="V294" s="208" t="s">
        <v>624</v>
      </c>
      <c r="X294" s="126">
        <v>296</v>
      </c>
    </row>
    <row r="295" spans="1:24" s="14" customFormat="1" ht="150" x14ac:dyDescent="0.25">
      <c r="A295" s="255">
        <v>292</v>
      </c>
      <c r="B295" s="126" t="s">
        <v>524</v>
      </c>
      <c r="C295" s="127" t="s">
        <v>521</v>
      </c>
      <c r="D295" s="127" t="s">
        <v>494</v>
      </c>
      <c r="E295" s="127" t="s">
        <v>496</v>
      </c>
      <c r="F295" s="127" t="s">
        <v>30</v>
      </c>
      <c r="G295" s="127" t="s">
        <v>36</v>
      </c>
      <c r="H295" s="127" t="s">
        <v>37</v>
      </c>
      <c r="I295" s="127" t="s">
        <v>72</v>
      </c>
      <c r="J295" s="127" t="s">
        <v>681</v>
      </c>
      <c r="K295" s="127" t="s">
        <v>718</v>
      </c>
      <c r="L295" s="127" t="s">
        <v>483</v>
      </c>
      <c r="M295" s="128">
        <v>0</v>
      </c>
      <c r="N295" s="128">
        <v>0</v>
      </c>
      <c r="O295" s="129">
        <v>21.135899999999999</v>
      </c>
      <c r="P295" s="129">
        <v>60.872</v>
      </c>
      <c r="Q295" s="130">
        <v>21.1</v>
      </c>
      <c r="R295" s="128">
        <v>0</v>
      </c>
      <c r="S295" s="128">
        <v>0</v>
      </c>
      <c r="T295" s="127" t="s">
        <v>620</v>
      </c>
      <c r="U295" s="127" t="s">
        <v>620</v>
      </c>
      <c r="V295" s="208" t="s">
        <v>624</v>
      </c>
      <c r="X295" s="126">
        <v>297</v>
      </c>
    </row>
    <row r="296" spans="1:24" s="14" customFormat="1" ht="150" x14ac:dyDescent="0.25">
      <c r="A296" s="255">
        <v>293</v>
      </c>
      <c r="B296" s="126" t="s">
        <v>524</v>
      </c>
      <c r="C296" s="127" t="s">
        <v>521</v>
      </c>
      <c r="D296" s="127" t="s">
        <v>471</v>
      </c>
      <c r="E296" s="127" t="s">
        <v>496</v>
      </c>
      <c r="F296" s="127" t="s">
        <v>30</v>
      </c>
      <c r="G296" s="127" t="s">
        <v>36</v>
      </c>
      <c r="H296" s="127" t="s">
        <v>37</v>
      </c>
      <c r="I296" s="127" t="s">
        <v>85</v>
      </c>
      <c r="J296" s="127" t="s">
        <v>102</v>
      </c>
      <c r="K296" s="127" t="s">
        <v>718</v>
      </c>
      <c r="L296" s="127" t="s">
        <v>483</v>
      </c>
      <c r="M296" s="128">
        <v>0</v>
      </c>
      <c r="N296" s="128">
        <v>0</v>
      </c>
      <c r="O296" s="129">
        <v>19.114100000000001</v>
      </c>
      <c r="P296" s="129">
        <v>54.347999999999999</v>
      </c>
      <c r="Q296" s="130">
        <v>19.100000000000001</v>
      </c>
      <c r="R296" s="128">
        <v>0</v>
      </c>
      <c r="S296" s="128">
        <v>0</v>
      </c>
      <c r="T296" s="127" t="s">
        <v>620</v>
      </c>
      <c r="U296" s="127" t="s">
        <v>620</v>
      </c>
      <c r="V296" s="208" t="s">
        <v>624</v>
      </c>
      <c r="X296" s="126">
        <v>298</v>
      </c>
    </row>
    <row r="297" spans="1:24" s="14" customFormat="1" ht="150" x14ac:dyDescent="0.25">
      <c r="A297" s="255">
        <v>294</v>
      </c>
      <c r="B297" s="126" t="s">
        <v>524</v>
      </c>
      <c r="C297" s="127" t="s">
        <v>521</v>
      </c>
      <c r="D297" s="127" t="s">
        <v>471</v>
      </c>
      <c r="E297" s="127" t="s">
        <v>496</v>
      </c>
      <c r="F297" s="127" t="s">
        <v>30</v>
      </c>
      <c r="G297" s="127" t="s">
        <v>36</v>
      </c>
      <c r="H297" s="127" t="s">
        <v>37</v>
      </c>
      <c r="I297" s="127" t="s">
        <v>85</v>
      </c>
      <c r="J297" s="127" t="s">
        <v>689</v>
      </c>
      <c r="K297" s="127" t="s">
        <v>718</v>
      </c>
      <c r="L297" s="127" t="s">
        <v>483</v>
      </c>
      <c r="M297" s="128">
        <v>0</v>
      </c>
      <c r="N297" s="128">
        <v>0</v>
      </c>
      <c r="O297" s="129">
        <v>19.549499999999998</v>
      </c>
      <c r="P297" s="129">
        <v>60.34</v>
      </c>
      <c r="Q297" s="130">
        <v>19.5</v>
      </c>
      <c r="R297" s="128">
        <v>0</v>
      </c>
      <c r="S297" s="128">
        <v>0</v>
      </c>
      <c r="T297" s="127" t="s">
        <v>620</v>
      </c>
      <c r="U297" s="127" t="s">
        <v>620</v>
      </c>
      <c r="V297" s="208" t="s">
        <v>624</v>
      </c>
      <c r="X297" s="126">
        <v>299</v>
      </c>
    </row>
    <row r="298" spans="1:24" s="14" customFormat="1" ht="150" x14ac:dyDescent="0.25">
      <c r="A298" s="255">
        <v>295</v>
      </c>
      <c r="B298" s="126" t="s">
        <v>524</v>
      </c>
      <c r="C298" s="127" t="s">
        <v>521</v>
      </c>
      <c r="D298" s="127" t="s">
        <v>471</v>
      </c>
      <c r="E298" s="127" t="s">
        <v>496</v>
      </c>
      <c r="F298" s="127" t="s">
        <v>30</v>
      </c>
      <c r="G298" s="127" t="s">
        <v>36</v>
      </c>
      <c r="H298" s="127" t="s">
        <v>37</v>
      </c>
      <c r="I298" s="127" t="s">
        <v>72</v>
      </c>
      <c r="J298" s="127" t="s">
        <v>681</v>
      </c>
      <c r="K298" s="127" t="s">
        <v>718</v>
      </c>
      <c r="L298" s="127" t="s">
        <v>483</v>
      </c>
      <c r="M298" s="128">
        <v>0</v>
      </c>
      <c r="N298" s="128">
        <v>0</v>
      </c>
      <c r="O298" s="129">
        <v>20.284199999999998</v>
      </c>
      <c r="P298" s="129">
        <v>70.447999999999993</v>
      </c>
      <c r="Q298" s="130">
        <v>20.3</v>
      </c>
      <c r="R298" s="128">
        <v>0</v>
      </c>
      <c r="S298" s="128">
        <v>0</v>
      </c>
      <c r="T298" s="127" t="s">
        <v>620</v>
      </c>
      <c r="U298" s="127" t="s">
        <v>620</v>
      </c>
      <c r="V298" s="208" t="s">
        <v>624</v>
      </c>
      <c r="X298" s="126">
        <v>300</v>
      </c>
    </row>
    <row r="299" spans="1:24" s="14" customFormat="1" ht="150" x14ac:dyDescent="0.25">
      <c r="A299" s="255">
        <v>296</v>
      </c>
      <c r="B299" s="126" t="s">
        <v>524</v>
      </c>
      <c r="C299" s="127" t="s">
        <v>521</v>
      </c>
      <c r="D299" s="127" t="s">
        <v>494</v>
      </c>
      <c r="E299" s="127" t="s">
        <v>496</v>
      </c>
      <c r="F299" s="127" t="s">
        <v>30</v>
      </c>
      <c r="G299" s="127" t="s">
        <v>36</v>
      </c>
      <c r="H299" s="127" t="s">
        <v>37</v>
      </c>
      <c r="I299" s="127" t="s">
        <v>85</v>
      </c>
      <c r="J299" s="127" t="s">
        <v>102</v>
      </c>
      <c r="K299" s="127" t="s">
        <v>719</v>
      </c>
      <c r="L299" s="127" t="s">
        <v>483</v>
      </c>
      <c r="M299" s="128">
        <v>0</v>
      </c>
      <c r="N299" s="128">
        <v>0</v>
      </c>
      <c r="O299" s="129">
        <v>17.3949</v>
      </c>
      <c r="P299" s="129">
        <v>46.886000000000003</v>
      </c>
      <c r="Q299" s="130">
        <v>17.399999999999999</v>
      </c>
      <c r="R299" s="128">
        <v>0</v>
      </c>
      <c r="S299" s="128">
        <v>0</v>
      </c>
      <c r="T299" s="127" t="s">
        <v>620</v>
      </c>
      <c r="U299" s="127" t="s">
        <v>620</v>
      </c>
      <c r="V299" s="208" t="s">
        <v>624</v>
      </c>
      <c r="X299" s="126">
        <v>301</v>
      </c>
    </row>
    <row r="300" spans="1:24" s="14" customFormat="1" ht="150" x14ac:dyDescent="0.25">
      <c r="A300" s="255">
        <v>297</v>
      </c>
      <c r="B300" s="126" t="s">
        <v>524</v>
      </c>
      <c r="C300" s="127" t="s">
        <v>521</v>
      </c>
      <c r="D300" s="127" t="s">
        <v>494</v>
      </c>
      <c r="E300" s="127" t="s">
        <v>496</v>
      </c>
      <c r="F300" s="127" t="s">
        <v>30</v>
      </c>
      <c r="G300" s="127" t="s">
        <v>36</v>
      </c>
      <c r="H300" s="127" t="s">
        <v>37</v>
      </c>
      <c r="I300" s="127" t="s">
        <v>85</v>
      </c>
      <c r="J300" s="127" t="s">
        <v>689</v>
      </c>
      <c r="K300" s="127" t="s">
        <v>719</v>
      </c>
      <c r="L300" s="127" t="s">
        <v>483</v>
      </c>
      <c r="M300" s="128">
        <v>0</v>
      </c>
      <c r="N300" s="128">
        <v>0</v>
      </c>
      <c r="O300" s="129">
        <v>17.872299999999999</v>
      </c>
      <c r="P300" s="129">
        <v>52.094000000000001</v>
      </c>
      <c r="Q300" s="130">
        <v>17.899999999999999</v>
      </c>
      <c r="R300" s="128">
        <v>0</v>
      </c>
      <c r="S300" s="128">
        <v>0</v>
      </c>
      <c r="T300" s="127" t="s">
        <v>620</v>
      </c>
      <c r="U300" s="127" t="s">
        <v>620</v>
      </c>
      <c r="V300" s="208" t="s">
        <v>624</v>
      </c>
      <c r="X300" s="126">
        <v>302</v>
      </c>
    </row>
    <row r="301" spans="1:24" s="14" customFormat="1" ht="150" x14ac:dyDescent="0.25">
      <c r="A301" s="255">
        <v>298</v>
      </c>
      <c r="B301" s="126" t="s">
        <v>524</v>
      </c>
      <c r="C301" s="127" t="s">
        <v>521</v>
      </c>
      <c r="D301" s="127" t="s">
        <v>494</v>
      </c>
      <c r="E301" s="127" t="s">
        <v>496</v>
      </c>
      <c r="F301" s="127" t="s">
        <v>30</v>
      </c>
      <c r="G301" s="127" t="s">
        <v>36</v>
      </c>
      <c r="H301" s="127" t="s">
        <v>42</v>
      </c>
      <c r="I301" s="127" t="s">
        <v>81</v>
      </c>
      <c r="J301" s="127" t="s">
        <v>206</v>
      </c>
      <c r="K301" s="127" t="s">
        <v>719</v>
      </c>
      <c r="L301" s="127" t="s">
        <v>483</v>
      </c>
      <c r="M301" s="128">
        <v>0</v>
      </c>
      <c r="N301" s="128">
        <v>0</v>
      </c>
      <c r="O301" s="129">
        <v>17.822600000000001</v>
      </c>
      <c r="P301" s="129">
        <v>19.641999999999999</v>
      </c>
      <c r="Q301" s="130">
        <v>17.8</v>
      </c>
      <c r="R301" s="128">
        <v>0</v>
      </c>
      <c r="S301" s="128">
        <v>0</v>
      </c>
      <c r="T301" s="127" t="s">
        <v>620</v>
      </c>
      <c r="U301" s="127" t="s">
        <v>620</v>
      </c>
      <c r="V301" s="208" t="s">
        <v>624</v>
      </c>
      <c r="X301" s="126">
        <v>303</v>
      </c>
    </row>
    <row r="302" spans="1:24" s="14" customFormat="1" ht="150" x14ac:dyDescent="0.25">
      <c r="A302" s="255">
        <v>299</v>
      </c>
      <c r="B302" s="126" t="s">
        <v>524</v>
      </c>
      <c r="C302" s="127" t="s">
        <v>521</v>
      </c>
      <c r="D302" s="127" t="s">
        <v>494</v>
      </c>
      <c r="E302" s="127" t="s">
        <v>496</v>
      </c>
      <c r="F302" s="127" t="s">
        <v>30</v>
      </c>
      <c r="G302" s="127" t="s">
        <v>36</v>
      </c>
      <c r="H302" s="127" t="s">
        <v>42</v>
      </c>
      <c r="I302" s="127" t="s">
        <v>83</v>
      </c>
      <c r="J302" s="127" t="s">
        <v>84</v>
      </c>
      <c r="K302" s="127" t="s">
        <v>719</v>
      </c>
      <c r="L302" s="127" t="s">
        <v>483</v>
      </c>
      <c r="M302" s="128">
        <v>0</v>
      </c>
      <c r="N302" s="128">
        <v>0</v>
      </c>
      <c r="O302" s="129">
        <v>18.2605</v>
      </c>
      <c r="P302" s="129">
        <v>24.962</v>
      </c>
      <c r="Q302" s="130">
        <v>18.3</v>
      </c>
      <c r="R302" s="128">
        <v>0</v>
      </c>
      <c r="S302" s="128">
        <v>0</v>
      </c>
      <c r="T302" s="127" t="s">
        <v>620</v>
      </c>
      <c r="U302" s="127" t="s">
        <v>620</v>
      </c>
      <c r="V302" s="208" t="s">
        <v>624</v>
      </c>
      <c r="X302" s="126">
        <v>304</v>
      </c>
    </row>
    <row r="303" spans="1:24" s="14" customFormat="1" ht="150" x14ac:dyDescent="0.25">
      <c r="A303" s="255">
        <v>300</v>
      </c>
      <c r="B303" s="126" t="s">
        <v>524</v>
      </c>
      <c r="C303" s="127" t="s">
        <v>521</v>
      </c>
      <c r="D303" s="127" t="s">
        <v>494</v>
      </c>
      <c r="E303" s="127" t="s">
        <v>496</v>
      </c>
      <c r="F303" s="127" t="s">
        <v>30</v>
      </c>
      <c r="G303" s="127" t="s">
        <v>36</v>
      </c>
      <c r="H303" s="127" t="s">
        <v>37</v>
      </c>
      <c r="I303" s="127" t="s">
        <v>72</v>
      </c>
      <c r="J303" s="127" t="s">
        <v>681</v>
      </c>
      <c r="K303" s="127" t="s">
        <v>719</v>
      </c>
      <c r="L303" s="127" t="s">
        <v>483</v>
      </c>
      <c r="M303" s="128">
        <v>0</v>
      </c>
      <c r="N303" s="128">
        <v>0</v>
      </c>
      <c r="O303" s="129">
        <v>18.677900000000001</v>
      </c>
      <c r="P303" s="129">
        <v>60.872</v>
      </c>
      <c r="Q303" s="130">
        <v>18.7</v>
      </c>
      <c r="R303" s="128">
        <v>0</v>
      </c>
      <c r="S303" s="128">
        <v>0</v>
      </c>
      <c r="T303" s="127" t="s">
        <v>620</v>
      </c>
      <c r="U303" s="127" t="s">
        <v>620</v>
      </c>
      <c r="V303" s="208" t="s">
        <v>624</v>
      </c>
      <c r="X303" s="126">
        <v>305</v>
      </c>
    </row>
    <row r="304" spans="1:24" s="14" customFormat="1" ht="150" x14ac:dyDescent="0.25">
      <c r="A304" s="255">
        <v>301</v>
      </c>
      <c r="B304" s="126" t="s">
        <v>524</v>
      </c>
      <c r="C304" s="127" t="s">
        <v>521</v>
      </c>
      <c r="D304" s="127" t="s">
        <v>491</v>
      </c>
      <c r="E304" s="127" t="s">
        <v>492</v>
      </c>
      <c r="F304" s="127" t="s">
        <v>30</v>
      </c>
      <c r="G304" s="127" t="s">
        <v>36</v>
      </c>
      <c r="H304" s="127" t="s">
        <v>37</v>
      </c>
      <c r="I304" s="127" t="s">
        <v>85</v>
      </c>
      <c r="J304" s="127" t="s">
        <v>102</v>
      </c>
      <c r="K304" s="127" t="s">
        <v>719</v>
      </c>
      <c r="L304" s="127" t="s">
        <v>483</v>
      </c>
      <c r="M304" s="128">
        <v>0</v>
      </c>
      <c r="N304" s="128">
        <v>0</v>
      </c>
      <c r="O304" s="129">
        <v>27.938800000000001</v>
      </c>
      <c r="P304" s="129">
        <v>49.448</v>
      </c>
      <c r="Q304" s="130">
        <v>27.9</v>
      </c>
      <c r="R304" s="128">
        <v>0</v>
      </c>
      <c r="S304" s="128">
        <v>0</v>
      </c>
      <c r="T304" s="127" t="s">
        <v>620</v>
      </c>
      <c r="U304" s="127" t="s">
        <v>620</v>
      </c>
      <c r="V304" s="208" t="s">
        <v>624</v>
      </c>
      <c r="X304" s="126">
        <v>306</v>
      </c>
    </row>
    <row r="305" spans="1:24" s="14" customFormat="1" ht="150" x14ac:dyDescent="0.25">
      <c r="A305" s="255">
        <v>302</v>
      </c>
      <c r="B305" s="126" t="s">
        <v>524</v>
      </c>
      <c r="C305" s="127" t="s">
        <v>521</v>
      </c>
      <c r="D305" s="127" t="s">
        <v>491</v>
      </c>
      <c r="E305" s="127" t="s">
        <v>492</v>
      </c>
      <c r="F305" s="127" t="s">
        <v>30</v>
      </c>
      <c r="G305" s="127" t="s">
        <v>36</v>
      </c>
      <c r="H305" s="127" t="s">
        <v>37</v>
      </c>
      <c r="I305" s="127" t="s">
        <v>85</v>
      </c>
      <c r="J305" s="127" t="s">
        <v>689</v>
      </c>
      <c r="K305" s="127" t="s">
        <v>719</v>
      </c>
      <c r="L305" s="127" t="s">
        <v>483</v>
      </c>
      <c r="M305" s="128">
        <v>0</v>
      </c>
      <c r="N305" s="128">
        <v>0</v>
      </c>
      <c r="O305" s="129">
        <v>28.579599999999999</v>
      </c>
      <c r="P305" s="129">
        <v>54.655999999999999</v>
      </c>
      <c r="Q305" s="130">
        <v>28.6</v>
      </c>
      <c r="R305" s="128">
        <v>0</v>
      </c>
      <c r="S305" s="128">
        <v>0</v>
      </c>
      <c r="T305" s="127" t="s">
        <v>620</v>
      </c>
      <c r="U305" s="127" t="s">
        <v>620</v>
      </c>
      <c r="V305" s="208" t="s">
        <v>624</v>
      </c>
      <c r="X305" s="126">
        <v>307</v>
      </c>
    </row>
    <row r="306" spans="1:24" s="14" customFormat="1" ht="150" x14ac:dyDescent="0.25">
      <c r="A306" s="255">
        <v>303</v>
      </c>
      <c r="B306" s="126" t="s">
        <v>524</v>
      </c>
      <c r="C306" s="127" t="s">
        <v>521</v>
      </c>
      <c r="D306" s="127" t="s">
        <v>491</v>
      </c>
      <c r="E306" s="127" t="s">
        <v>492</v>
      </c>
      <c r="F306" s="127" t="s">
        <v>30</v>
      </c>
      <c r="G306" s="127" t="s">
        <v>36</v>
      </c>
      <c r="H306" s="127" t="s">
        <v>42</v>
      </c>
      <c r="I306" s="127" t="s">
        <v>81</v>
      </c>
      <c r="J306" s="127" t="s">
        <v>206</v>
      </c>
      <c r="K306" s="127" t="s">
        <v>719</v>
      </c>
      <c r="L306" s="127" t="s">
        <v>483</v>
      </c>
      <c r="M306" s="128">
        <v>0</v>
      </c>
      <c r="N306" s="128">
        <v>0</v>
      </c>
      <c r="O306" s="129">
        <v>28.512899999999998</v>
      </c>
      <c r="P306" s="129">
        <v>22.204000000000001</v>
      </c>
      <c r="Q306" s="130">
        <v>22.2</v>
      </c>
      <c r="R306" s="128">
        <v>0</v>
      </c>
      <c r="S306" s="128">
        <v>0</v>
      </c>
      <c r="T306" s="127" t="s">
        <v>620</v>
      </c>
      <c r="U306" s="127" t="s">
        <v>620</v>
      </c>
      <c r="V306" s="208" t="s">
        <v>624</v>
      </c>
      <c r="X306" s="126">
        <v>308</v>
      </c>
    </row>
    <row r="307" spans="1:24" s="14" customFormat="1" ht="150" x14ac:dyDescent="0.25">
      <c r="A307" s="255">
        <v>304</v>
      </c>
      <c r="B307" s="126" t="s">
        <v>524</v>
      </c>
      <c r="C307" s="127" t="s">
        <v>521</v>
      </c>
      <c r="D307" s="127" t="s">
        <v>491</v>
      </c>
      <c r="E307" s="127" t="s">
        <v>492</v>
      </c>
      <c r="F307" s="127" t="s">
        <v>30</v>
      </c>
      <c r="G307" s="127" t="s">
        <v>36</v>
      </c>
      <c r="H307" s="127" t="s">
        <v>42</v>
      </c>
      <c r="I307" s="127" t="s">
        <v>83</v>
      </c>
      <c r="J307" s="127" t="s">
        <v>84</v>
      </c>
      <c r="K307" s="127" t="s">
        <v>719</v>
      </c>
      <c r="L307" s="127" t="s">
        <v>483</v>
      </c>
      <c r="M307" s="128">
        <v>0</v>
      </c>
      <c r="N307" s="128">
        <v>0</v>
      </c>
      <c r="O307" s="129">
        <v>29.1008</v>
      </c>
      <c r="P307" s="129">
        <v>27.524000000000001</v>
      </c>
      <c r="Q307" s="130">
        <v>27.5</v>
      </c>
      <c r="R307" s="128">
        <v>0</v>
      </c>
      <c r="S307" s="128">
        <v>0</v>
      </c>
      <c r="T307" s="127" t="s">
        <v>620</v>
      </c>
      <c r="U307" s="127" t="s">
        <v>620</v>
      </c>
      <c r="V307" s="208" t="s">
        <v>624</v>
      </c>
      <c r="X307" s="126">
        <v>309</v>
      </c>
    </row>
    <row r="308" spans="1:24" s="14" customFormat="1" ht="150" x14ac:dyDescent="0.25">
      <c r="A308" s="255">
        <v>305</v>
      </c>
      <c r="B308" s="126" t="s">
        <v>524</v>
      </c>
      <c r="C308" s="127" t="s">
        <v>521</v>
      </c>
      <c r="D308" s="127" t="s">
        <v>491</v>
      </c>
      <c r="E308" s="127" t="s">
        <v>492</v>
      </c>
      <c r="F308" s="127" t="s">
        <v>30</v>
      </c>
      <c r="G308" s="127" t="s">
        <v>36</v>
      </c>
      <c r="H308" s="127" t="s">
        <v>37</v>
      </c>
      <c r="I308" s="127" t="s">
        <v>72</v>
      </c>
      <c r="J308" s="127" t="s">
        <v>681</v>
      </c>
      <c r="K308" s="127" t="s">
        <v>719</v>
      </c>
      <c r="L308" s="127" t="s">
        <v>483</v>
      </c>
      <c r="M308" s="128">
        <v>0</v>
      </c>
      <c r="N308" s="128">
        <v>0</v>
      </c>
      <c r="O308" s="129">
        <v>29.661000000000001</v>
      </c>
      <c r="P308" s="129">
        <v>63.433999999999997</v>
      </c>
      <c r="Q308" s="130">
        <v>29.7</v>
      </c>
      <c r="R308" s="128">
        <v>0</v>
      </c>
      <c r="S308" s="128">
        <v>0</v>
      </c>
      <c r="T308" s="127" t="s">
        <v>620</v>
      </c>
      <c r="U308" s="127" t="s">
        <v>620</v>
      </c>
      <c r="V308" s="208" t="s">
        <v>624</v>
      </c>
      <c r="X308" s="126">
        <v>310</v>
      </c>
    </row>
    <row r="309" spans="1:24" s="14" customFormat="1" ht="150" x14ac:dyDescent="0.25">
      <c r="A309" s="255">
        <v>306</v>
      </c>
      <c r="B309" s="126" t="s">
        <v>524</v>
      </c>
      <c r="C309" s="127" t="s">
        <v>521</v>
      </c>
      <c r="D309" s="127" t="s">
        <v>491</v>
      </c>
      <c r="E309" s="127" t="s">
        <v>496</v>
      </c>
      <c r="F309" s="127" t="s">
        <v>30</v>
      </c>
      <c r="G309" s="127" t="s">
        <v>36</v>
      </c>
      <c r="H309" s="127" t="s">
        <v>37</v>
      </c>
      <c r="I309" s="127" t="s">
        <v>85</v>
      </c>
      <c r="J309" s="127" t="s">
        <v>102</v>
      </c>
      <c r="K309" s="127" t="s">
        <v>719</v>
      </c>
      <c r="L309" s="127" t="s">
        <v>483</v>
      </c>
      <c r="M309" s="128">
        <v>0</v>
      </c>
      <c r="N309" s="128">
        <v>0</v>
      </c>
      <c r="O309" s="129">
        <v>21.883800000000001</v>
      </c>
      <c r="P309" s="129">
        <v>50.176000000000002</v>
      </c>
      <c r="Q309" s="130">
        <v>21.9</v>
      </c>
      <c r="R309" s="128">
        <v>0</v>
      </c>
      <c r="S309" s="128">
        <v>0</v>
      </c>
      <c r="T309" s="127" t="s">
        <v>620</v>
      </c>
      <c r="U309" s="127" t="s">
        <v>620</v>
      </c>
      <c r="V309" s="208" t="s">
        <v>624</v>
      </c>
      <c r="X309" s="126">
        <v>311</v>
      </c>
    </row>
    <row r="310" spans="1:24" s="14" customFormat="1" ht="150" x14ac:dyDescent="0.25">
      <c r="A310" s="255">
        <v>307</v>
      </c>
      <c r="B310" s="126" t="s">
        <v>524</v>
      </c>
      <c r="C310" s="127" t="s">
        <v>521</v>
      </c>
      <c r="D310" s="127" t="s">
        <v>491</v>
      </c>
      <c r="E310" s="127" t="s">
        <v>496</v>
      </c>
      <c r="F310" s="127" t="s">
        <v>30</v>
      </c>
      <c r="G310" s="127" t="s">
        <v>36</v>
      </c>
      <c r="H310" s="127" t="s">
        <v>37</v>
      </c>
      <c r="I310" s="127" t="s">
        <v>85</v>
      </c>
      <c r="J310" s="127" t="s">
        <v>689</v>
      </c>
      <c r="K310" s="127" t="s">
        <v>719</v>
      </c>
      <c r="L310" s="127" t="s">
        <v>483</v>
      </c>
      <c r="M310" s="128">
        <v>0</v>
      </c>
      <c r="N310" s="128">
        <v>0</v>
      </c>
      <c r="O310" s="129">
        <v>22.3734</v>
      </c>
      <c r="P310" s="129">
        <v>55.524000000000001</v>
      </c>
      <c r="Q310" s="130">
        <v>22.4</v>
      </c>
      <c r="R310" s="128">
        <v>0</v>
      </c>
      <c r="S310" s="128">
        <v>0</v>
      </c>
      <c r="T310" s="127" t="s">
        <v>620</v>
      </c>
      <c r="U310" s="127" t="s">
        <v>620</v>
      </c>
      <c r="V310" s="208" t="s">
        <v>624</v>
      </c>
      <c r="X310" s="126">
        <v>312</v>
      </c>
    </row>
    <row r="311" spans="1:24" s="14" customFormat="1" ht="150" x14ac:dyDescent="0.25">
      <c r="A311" s="255">
        <v>308</v>
      </c>
      <c r="B311" s="126" t="s">
        <v>524</v>
      </c>
      <c r="C311" s="127" t="s">
        <v>521</v>
      </c>
      <c r="D311" s="127" t="s">
        <v>491</v>
      </c>
      <c r="E311" s="127" t="s">
        <v>496</v>
      </c>
      <c r="F311" s="127" t="s">
        <v>30</v>
      </c>
      <c r="G311" s="127" t="s">
        <v>36</v>
      </c>
      <c r="H311" s="127" t="s">
        <v>42</v>
      </c>
      <c r="I311" s="127" t="s">
        <v>81</v>
      </c>
      <c r="J311" s="127" t="s">
        <v>206</v>
      </c>
      <c r="K311" s="127" t="s">
        <v>719</v>
      </c>
      <c r="L311" s="127" t="s">
        <v>483</v>
      </c>
      <c r="M311" s="128">
        <v>0</v>
      </c>
      <c r="N311" s="128">
        <v>0</v>
      </c>
      <c r="O311" s="129">
        <v>22.322399999999998</v>
      </c>
      <c r="P311" s="129">
        <v>23.071999999999999</v>
      </c>
      <c r="Q311" s="130">
        <v>22.3</v>
      </c>
      <c r="R311" s="128">
        <v>0</v>
      </c>
      <c r="S311" s="128">
        <v>0</v>
      </c>
      <c r="T311" s="127" t="s">
        <v>620</v>
      </c>
      <c r="U311" s="127" t="s">
        <v>620</v>
      </c>
      <c r="V311" s="208" t="s">
        <v>624</v>
      </c>
      <c r="X311" s="126">
        <v>313</v>
      </c>
    </row>
    <row r="312" spans="1:24" s="14" customFormat="1" ht="150" x14ac:dyDescent="0.25">
      <c r="A312" s="255">
        <v>309</v>
      </c>
      <c r="B312" s="126" t="s">
        <v>524</v>
      </c>
      <c r="C312" s="127" t="s">
        <v>521</v>
      </c>
      <c r="D312" s="127" t="s">
        <v>491</v>
      </c>
      <c r="E312" s="127" t="s">
        <v>496</v>
      </c>
      <c r="F312" s="127" t="s">
        <v>30</v>
      </c>
      <c r="G312" s="127" t="s">
        <v>36</v>
      </c>
      <c r="H312" s="127" t="s">
        <v>42</v>
      </c>
      <c r="I312" s="127" t="s">
        <v>83</v>
      </c>
      <c r="J312" s="127" t="s">
        <v>84</v>
      </c>
      <c r="K312" s="127" t="s">
        <v>719</v>
      </c>
      <c r="L312" s="127" t="s">
        <v>483</v>
      </c>
      <c r="M312" s="128">
        <v>0</v>
      </c>
      <c r="N312" s="128">
        <v>0</v>
      </c>
      <c r="O312" s="129">
        <v>22.771699999999999</v>
      </c>
      <c r="P312" s="129">
        <v>28.518000000000001</v>
      </c>
      <c r="Q312" s="130">
        <v>22.8</v>
      </c>
      <c r="R312" s="128">
        <v>0</v>
      </c>
      <c r="S312" s="128">
        <v>0</v>
      </c>
      <c r="T312" s="127" t="s">
        <v>620</v>
      </c>
      <c r="U312" s="127" t="s">
        <v>620</v>
      </c>
      <c r="V312" s="208" t="s">
        <v>624</v>
      </c>
      <c r="X312" s="126">
        <v>314</v>
      </c>
    </row>
    <row r="313" spans="1:24" s="14" customFormat="1" ht="150" x14ac:dyDescent="0.25">
      <c r="A313" s="255">
        <v>310</v>
      </c>
      <c r="B313" s="126" t="s">
        <v>524</v>
      </c>
      <c r="C313" s="127" t="s">
        <v>521</v>
      </c>
      <c r="D313" s="127" t="s">
        <v>491</v>
      </c>
      <c r="E313" s="127" t="s">
        <v>496</v>
      </c>
      <c r="F313" s="127" t="s">
        <v>30</v>
      </c>
      <c r="G313" s="127" t="s">
        <v>36</v>
      </c>
      <c r="H313" s="127" t="s">
        <v>37</v>
      </c>
      <c r="I313" s="127" t="s">
        <v>72</v>
      </c>
      <c r="J313" s="127" t="s">
        <v>681</v>
      </c>
      <c r="K313" s="127" t="s">
        <v>719</v>
      </c>
      <c r="L313" s="127" t="s">
        <v>483</v>
      </c>
      <c r="M313" s="128">
        <v>0</v>
      </c>
      <c r="N313" s="128">
        <v>0</v>
      </c>
      <c r="O313" s="129">
        <v>23.1997</v>
      </c>
      <c r="P313" s="129">
        <v>64.554000000000002</v>
      </c>
      <c r="Q313" s="130">
        <v>23.2</v>
      </c>
      <c r="R313" s="128">
        <v>0</v>
      </c>
      <c r="S313" s="128">
        <v>0</v>
      </c>
      <c r="T313" s="127" t="s">
        <v>620</v>
      </c>
      <c r="U313" s="127" t="s">
        <v>620</v>
      </c>
      <c r="V313" s="208" t="s">
        <v>624</v>
      </c>
      <c r="X313" s="126">
        <v>315</v>
      </c>
    </row>
    <row r="314" spans="1:24" s="14" customFormat="1" ht="150" x14ac:dyDescent="0.25">
      <c r="A314" s="255">
        <v>311</v>
      </c>
      <c r="B314" s="126" t="s">
        <v>524</v>
      </c>
      <c r="C314" s="127" t="s">
        <v>521</v>
      </c>
      <c r="D314" s="127" t="s">
        <v>471</v>
      </c>
      <c r="E314" s="127" t="s">
        <v>496</v>
      </c>
      <c r="F314" s="127" t="s">
        <v>30</v>
      </c>
      <c r="G314" s="127" t="s">
        <v>36</v>
      </c>
      <c r="H314" s="127" t="s">
        <v>37</v>
      </c>
      <c r="I314" s="127" t="s">
        <v>72</v>
      </c>
      <c r="J314" s="127" t="s">
        <v>681</v>
      </c>
      <c r="K314" s="127" t="s">
        <v>720</v>
      </c>
      <c r="L314" s="127" t="s">
        <v>483</v>
      </c>
      <c r="M314" s="128">
        <v>0</v>
      </c>
      <c r="N314" s="128">
        <v>0</v>
      </c>
      <c r="O314" s="129">
        <v>18.042300000000001</v>
      </c>
      <c r="P314" s="129">
        <v>70.447999999999993</v>
      </c>
      <c r="Q314" s="130">
        <v>18</v>
      </c>
      <c r="R314" s="128">
        <v>0</v>
      </c>
      <c r="S314" s="128">
        <v>0</v>
      </c>
      <c r="T314" s="127" t="s">
        <v>620</v>
      </c>
      <c r="U314" s="127" t="s">
        <v>620</v>
      </c>
      <c r="V314" s="208" t="s">
        <v>624</v>
      </c>
      <c r="X314" s="126">
        <v>316</v>
      </c>
    </row>
    <row r="315" spans="1:24" s="14" customFormat="1" ht="150" x14ac:dyDescent="0.25">
      <c r="A315" s="255">
        <v>312</v>
      </c>
      <c r="B315" s="126" t="s">
        <v>524</v>
      </c>
      <c r="C315" s="127" t="s">
        <v>521</v>
      </c>
      <c r="D315" s="127" t="s">
        <v>491</v>
      </c>
      <c r="E315" s="127" t="s">
        <v>492</v>
      </c>
      <c r="F315" s="127" t="s">
        <v>30</v>
      </c>
      <c r="G315" s="127" t="s">
        <v>36</v>
      </c>
      <c r="H315" s="127" t="s">
        <v>37</v>
      </c>
      <c r="I315" s="127" t="s">
        <v>85</v>
      </c>
      <c r="J315" s="127" t="s">
        <v>102</v>
      </c>
      <c r="K315" s="127" t="s">
        <v>720</v>
      </c>
      <c r="L315" s="127" t="s">
        <v>483</v>
      </c>
      <c r="M315" s="128">
        <v>0</v>
      </c>
      <c r="N315" s="128">
        <v>0</v>
      </c>
      <c r="O315" s="129">
        <v>27.938800000000001</v>
      </c>
      <c r="P315" s="129">
        <v>49.448</v>
      </c>
      <c r="Q315" s="130">
        <v>27.9</v>
      </c>
      <c r="R315" s="128">
        <v>0</v>
      </c>
      <c r="S315" s="128">
        <v>0</v>
      </c>
      <c r="T315" s="127" t="s">
        <v>620</v>
      </c>
      <c r="U315" s="127" t="s">
        <v>620</v>
      </c>
      <c r="V315" s="208" t="s">
        <v>624</v>
      </c>
      <c r="X315" s="126">
        <v>317</v>
      </c>
    </row>
    <row r="316" spans="1:24" s="14" customFormat="1" ht="150" x14ac:dyDescent="0.25">
      <c r="A316" s="255">
        <v>313</v>
      </c>
      <c r="B316" s="126" t="s">
        <v>524</v>
      </c>
      <c r="C316" s="127" t="s">
        <v>521</v>
      </c>
      <c r="D316" s="127" t="s">
        <v>491</v>
      </c>
      <c r="E316" s="127" t="s">
        <v>492</v>
      </c>
      <c r="F316" s="127" t="s">
        <v>30</v>
      </c>
      <c r="G316" s="127" t="s">
        <v>36</v>
      </c>
      <c r="H316" s="127" t="s">
        <v>37</v>
      </c>
      <c r="I316" s="127" t="s">
        <v>85</v>
      </c>
      <c r="J316" s="127" t="s">
        <v>689</v>
      </c>
      <c r="K316" s="127" t="s">
        <v>720</v>
      </c>
      <c r="L316" s="127" t="s">
        <v>483</v>
      </c>
      <c r="M316" s="128">
        <v>0</v>
      </c>
      <c r="N316" s="128">
        <v>0</v>
      </c>
      <c r="O316" s="129">
        <v>28.579599999999999</v>
      </c>
      <c r="P316" s="129">
        <v>54.655999999999999</v>
      </c>
      <c r="Q316" s="130">
        <v>28.6</v>
      </c>
      <c r="R316" s="128">
        <v>0</v>
      </c>
      <c r="S316" s="128">
        <v>0</v>
      </c>
      <c r="T316" s="127" t="s">
        <v>620</v>
      </c>
      <c r="U316" s="127" t="s">
        <v>620</v>
      </c>
      <c r="V316" s="208" t="s">
        <v>624</v>
      </c>
      <c r="X316" s="126">
        <v>318</v>
      </c>
    </row>
    <row r="317" spans="1:24" s="14" customFormat="1" ht="150" x14ac:dyDescent="0.25">
      <c r="A317" s="255">
        <v>314</v>
      </c>
      <c r="B317" s="126" t="s">
        <v>524</v>
      </c>
      <c r="C317" s="127" t="s">
        <v>521</v>
      </c>
      <c r="D317" s="127" t="s">
        <v>491</v>
      </c>
      <c r="E317" s="127" t="s">
        <v>492</v>
      </c>
      <c r="F317" s="127" t="s">
        <v>30</v>
      </c>
      <c r="G317" s="127" t="s">
        <v>36</v>
      </c>
      <c r="H317" s="127" t="s">
        <v>37</v>
      </c>
      <c r="I317" s="127" t="s">
        <v>72</v>
      </c>
      <c r="J317" s="127" t="s">
        <v>681</v>
      </c>
      <c r="K317" s="127" t="s">
        <v>720</v>
      </c>
      <c r="L317" s="127" t="s">
        <v>483</v>
      </c>
      <c r="M317" s="128">
        <v>0</v>
      </c>
      <c r="N317" s="128">
        <v>0</v>
      </c>
      <c r="O317" s="129">
        <v>29.661000000000001</v>
      </c>
      <c r="P317" s="129">
        <v>63.433999999999997</v>
      </c>
      <c r="Q317" s="130">
        <v>29.7</v>
      </c>
      <c r="R317" s="128">
        <v>0</v>
      </c>
      <c r="S317" s="128">
        <v>0</v>
      </c>
      <c r="T317" s="127" t="s">
        <v>620</v>
      </c>
      <c r="U317" s="127" t="s">
        <v>620</v>
      </c>
      <c r="V317" s="208" t="s">
        <v>624</v>
      </c>
      <c r="X317" s="126">
        <v>319</v>
      </c>
    </row>
    <row r="318" spans="1:24" s="14" customFormat="1" ht="150" x14ac:dyDescent="0.25">
      <c r="A318" s="255">
        <v>315</v>
      </c>
      <c r="B318" s="126" t="s">
        <v>524</v>
      </c>
      <c r="C318" s="127" t="s">
        <v>521</v>
      </c>
      <c r="D318" s="127" t="s">
        <v>491</v>
      </c>
      <c r="E318" s="127" t="s">
        <v>496</v>
      </c>
      <c r="F318" s="127" t="s">
        <v>30</v>
      </c>
      <c r="G318" s="127" t="s">
        <v>36</v>
      </c>
      <c r="H318" s="127" t="s">
        <v>37</v>
      </c>
      <c r="I318" s="127" t="s">
        <v>85</v>
      </c>
      <c r="J318" s="127" t="s">
        <v>102</v>
      </c>
      <c r="K318" s="127" t="s">
        <v>720</v>
      </c>
      <c r="L318" s="127" t="s">
        <v>483</v>
      </c>
      <c r="M318" s="128">
        <v>0</v>
      </c>
      <c r="N318" s="128">
        <v>0</v>
      </c>
      <c r="O318" s="129">
        <v>21.883800000000001</v>
      </c>
      <c r="P318" s="129">
        <v>50.176000000000002</v>
      </c>
      <c r="Q318" s="130">
        <v>21.9</v>
      </c>
      <c r="R318" s="128">
        <v>0</v>
      </c>
      <c r="S318" s="128">
        <v>0</v>
      </c>
      <c r="T318" s="127" t="s">
        <v>620</v>
      </c>
      <c r="U318" s="127" t="s">
        <v>620</v>
      </c>
      <c r="V318" s="208" t="s">
        <v>624</v>
      </c>
      <c r="X318" s="126">
        <v>320</v>
      </c>
    </row>
    <row r="319" spans="1:24" s="14" customFormat="1" ht="150" x14ac:dyDescent="0.25">
      <c r="A319" s="255">
        <v>316</v>
      </c>
      <c r="B319" s="126" t="s">
        <v>524</v>
      </c>
      <c r="C319" s="127" t="s">
        <v>521</v>
      </c>
      <c r="D319" s="127" t="s">
        <v>491</v>
      </c>
      <c r="E319" s="127" t="s">
        <v>496</v>
      </c>
      <c r="F319" s="127" t="s">
        <v>30</v>
      </c>
      <c r="G319" s="127" t="s">
        <v>36</v>
      </c>
      <c r="H319" s="127" t="s">
        <v>37</v>
      </c>
      <c r="I319" s="127" t="s">
        <v>85</v>
      </c>
      <c r="J319" s="127" t="s">
        <v>689</v>
      </c>
      <c r="K319" s="127" t="s">
        <v>720</v>
      </c>
      <c r="L319" s="127" t="s">
        <v>483</v>
      </c>
      <c r="M319" s="128">
        <v>0</v>
      </c>
      <c r="N319" s="128">
        <v>0</v>
      </c>
      <c r="O319" s="129">
        <v>22.3734</v>
      </c>
      <c r="P319" s="129">
        <v>55.524000000000001</v>
      </c>
      <c r="Q319" s="130">
        <v>22.4</v>
      </c>
      <c r="R319" s="128">
        <v>0</v>
      </c>
      <c r="S319" s="128">
        <v>0</v>
      </c>
      <c r="T319" s="127" t="s">
        <v>620</v>
      </c>
      <c r="U319" s="127" t="s">
        <v>620</v>
      </c>
      <c r="V319" s="208" t="s">
        <v>624</v>
      </c>
      <c r="X319" s="126">
        <v>321</v>
      </c>
    </row>
    <row r="320" spans="1:24" s="14" customFormat="1" ht="150" x14ac:dyDescent="0.25">
      <c r="A320" s="255">
        <v>317</v>
      </c>
      <c r="B320" s="126" t="s">
        <v>524</v>
      </c>
      <c r="C320" s="127" t="s">
        <v>521</v>
      </c>
      <c r="D320" s="127" t="s">
        <v>491</v>
      </c>
      <c r="E320" s="127" t="s">
        <v>496</v>
      </c>
      <c r="F320" s="127" t="s">
        <v>30</v>
      </c>
      <c r="G320" s="127" t="s">
        <v>36</v>
      </c>
      <c r="H320" s="127" t="s">
        <v>37</v>
      </c>
      <c r="I320" s="127" t="s">
        <v>72</v>
      </c>
      <c r="J320" s="127" t="s">
        <v>681</v>
      </c>
      <c r="K320" s="127" t="s">
        <v>720</v>
      </c>
      <c r="L320" s="127" t="s">
        <v>483</v>
      </c>
      <c r="M320" s="128">
        <v>0</v>
      </c>
      <c r="N320" s="128">
        <v>0</v>
      </c>
      <c r="O320" s="129">
        <v>23.1997</v>
      </c>
      <c r="P320" s="129">
        <v>64.554000000000002</v>
      </c>
      <c r="Q320" s="130">
        <v>23.2</v>
      </c>
      <c r="R320" s="128">
        <v>0</v>
      </c>
      <c r="S320" s="128">
        <v>0</v>
      </c>
      <c r="T320" s="127" t="s">
        <v>620</v>
      </c>
      <c r="U320" s="127" t="s">
        <v>620</v>
      </c>
      <c r="V320" s="208" t="s">
        <v>624</v>
      </c>
      <c r="X320" s="126">
        <v>322</v>
      </c>
    </row>
    <row r="321" spans="1:24" s="14" customFormat="1" ht="150" x14ac:dyDescent="0.25">
      <c r="A321" s="255">
        <v>318</v>
      </c>
      <c r="B321" s="126" t="s">
        <v>524</v>
      </c>
      <c r="C321" s="127" t="s">
        <v>521</v>
      </c>
      <c r="D321" s="127" t="s">
        <v>494</v>
      </c>
      <c r="E321" s="127" t="s">
        <v>496</v>
      </c>
      <c r="F321" s="127" t="s">
        <v>30</v>
      </c>
      <c r="G321" s="127" t="s">
        <v>36</v>
      </c>
      <c r="H321" s="127" t="s">
        <v>37</v>
      </c>
      <c r="I321" s="127" t="s">
        <v>85</v>
      </c>
      <c r="J321" s="127" t="s">
        <v>102</v>
      </c>
      <c r="K321" s="127" t="s">
        <v>721</v>
      </c>
      <c r="L321" s="127" t="s">
        <v>483</v>
      </c>
      <c r="M321" s="128">
        <v>0</v>
      </c>
      <c r="N321" s="128">
        <v>0</v>
      </c>
      <c r="O321" s="129">
        <v>17.3949</v>
      </c>
      <c r="P321" s="129">
        <v>46.886000000000003</v>
      </c>
      <c r="Q321" s="130">
        <v>17.399999999999999</v>
      </c>
      <c r="R321" s="128">
        <v>0</v>
      </c>
      <c r="S321" s="128">
        <v>0</v>
      </c>
      <c r="T321" s="127" t="s">
        <v>620</v>
      </c>
      <c r="U321" s="127" t="s">
        <v>620</v>
      </c>
      <c r="V321" s="208" t="s">
        <v>624</v>
      </c>
      <c r="X321" s="126">
        <v>323</v>
      </c>
    </row>
    <row r="322" spans="1:24" s="14" customFormat="1" ht="150" x14ac:dyDescent="0.25">
      <c r="A322" s="255">
        <v>319</v>
      </c>
      <c r="B322" s="126" t="s">
        <v>524</v>
      </c>
      <c r="C322" s="127" t="s">
        <v>521</v>
      </c>
      <c r="D322" s="127" t="s">
        <v>494</v>
      </c>
      <c r="E322" s="127" t="s">
        <v>496</v>
      </c>
      <c r="F322" s="127" t="s">
        <v>30</v>
      </c>
      <c r="G322" s="127" t="s">
        <v>36</v>
      </c>
      <c r="H322" s="127" t="s">
        <v>37</v>
      </c>
      <c r="I322" s="127" t="s">
        <v>85</v>
      </c>
      <c r="J322" s="127" t="s">
        <v>689</v>
      </c>
      <c r="K322" s="127" t="s">
        <v>721</v>
      </c>
      <c r="L322" s="127" t="s">
        <v>483</v>
      </c>
      <c r="M322" s="128">
        <v>0</v>
      </c>
      <c r="N322" s="128">
        <v>0</v>
      </c>
      <c r="O322" s="129">
        <v>17.872299999999999</v>
      </c>
      <c r="P322" s="129">
        <v>52.094000000000001</v>
      </c>
      <c r="Q322" s="130">
        <v>17.899999999999999</v>
      </c>
      <c r="R322" s="128">
        <v>0</v>
      </c>
      <c r="S322" s="128">
        <v>0</v>
      </c>
      <c r="T322" s="127" t="s">
        <v>620</v>
      </c>
      <c r="U322" s="127" t="s">
        <v>620</v>
      </c>
      <c r="V322" s="208" t="s">
        <v>624</v>
      </c>
      <c r="X322" s="126">
        <v>324</v>
      </c>
    </row>
    <row r="323" spans="1:24" s="14" customFormat="1" ht="150" x14ac:dyDescent="0.25">
      <c r="A323" s="255">
        <v>320</v>
      </c>
      <c r="B323" s="126" t="s">
        <v>524</v>
      </c>
      <c r="C323" s="127" t="s">
        <v>521</v>
      </c>
      <c r="D323" s="127" t="s">
        <v>494</v>
      </c>
      <c r="E323" s="127" t="s">
        <v>496</v>
      </c>
      <c r="F323" s="127" t="s">
        <v>30</v>
      </c>
      <c r="G323" s="127" t="s">
        <v>36</v>
      </c>
      <c r="H323" s="127" t="s">
        <v>37</v>
      </c>
      <c r="I323" s="127" t="s">
        <v>72</v>
      </c>
      <c r="J323" s="127" t="s">
        <v>681</v>
      </c>
      <c r="K323" s="127" t="s">
        <v>721</v>
      </c>
      <c r="L323" s="127" t="s">
        <v>483</v>
      </c>
      <c r="M323" s="128">
        <v>0</v>
      </c>
      <c r="N323" s="128">
        <v>0</v>
      </c>
      <c r="O323" s="129">
        <v>18.677900000000001</v>
      </c>
      <c r="P323" s="129">
        <v>60.872</v>
      </c>
      <c r="Q323" s="130">
        <v>18.7</v>
      </c>
      <c r="R323" s="128">
        <v>0</v>
      </c>
      <c r="S323" s="128">
        <v>0</v>
      </c>
      <c r="T323" s="127" t="s">
        <v>620</v>
      </c>
      <c r="U323" s="127" t="s">
        <v>620</v>
      </c>
      <c r="V323" s="208" t="s">
        <v>624</v>
      </c>
      <c r="X323" s="126">
        <v>325</v>
      </c>
    </row>
    <row r="324" spans="1:24" s="14" customFormat="1" ht="150" x14ac:dyDescent="0.25">
      <c r="A324" s="255">
        <v>321</v>
      </c>
      <c r="B324" s="126" t="s">
        <v>524</v>
      </c>
      <c r="C324" s="127" t="s">
        <v>521</v>
      </c>
      <c r="D324" s="127" t="s">
        <v>471</v>
      </c>
      <c r="E324" s="127" t="s">
        <v>496</v>
      </c>
      <c r="F324" s="127" t="s">
        <v>30</v>
      </c>
      <c r="G324" s="127" t="s">
        <v>36</v>
      </c>
      <c r="H324" s="127" t="s">
        <v>37</v>
      </c>
      <c r="I324" s="127" t="s">
        <v>85</v>
      </c>
      <c r="J324" s="127" t="s">
        <v>102</v>
      </c>
      <c r="K324" s="127" t="s">
        <v>721</v>
      </c>
      <c r="L324" s="127" t="s">
        <v>483</v>
      </c>
      <c r="M324" s="128">
        <v>0</v>
      </c>
      <c r="N324" s="128">
        <v>0</v>
      </c>
      <c r="O324" s="129">
        <v>16.8721</v>
      </c>
      <c r="P324" s="129">
        <v>54.347999999999999</v>
      </c>
      <c r="Q324" s="130">
        <v>16.899999999999999</v>
      </c>
      <c r="R324" s="128">
        <v>0</v>
      </c>
      <c r="S324" s="128">
        <v>0</v>
      </c>
      <c r="T324" s="127" t="s">
        <v>620</v>
      </c>
      <c r="U324" s="127" t="s">
        <v>620</v>
      </c>
      <c r="V324" s="208" t="s">
        <v>624</v>
      </c>
      <c r="X324" s="126">
        <v>326</v>
      </c>
    </row>
    <row r="325" spans="1:24" s="14" customFormat="1" ht="150" x14ac:dyDescent="0.25">
      <c r="A325" s="255">
        <v>322</v>
      </c>
      <c r="B325" s="126" t="s">
        <v>524</v>
      </c>
      <c r="C325" s="127" t="s">
        <v>521</v>
      </c>
      <c r="D325" s="127" t="s">
        <v>471</v>
      </c>
      <c r="E325" s="127" t="s">
        <v>496</v>
      </c>
      <c r="F325" s="127" t="s">
        <v>30</v>
      </c>
      <c r="G325" s="127" t="s">
        <v>36</v>
      </c>
      <c r="H325" s="127" t="s">
        <v>37</v>
      </c>
      <c r="I325" s="127" t="s">
        <v>85</v>
      </c>
      <c r="J325" s="127" t="s">
        <v>689</v>
      </c>
      <c r="K325" s="127" t="s">
        <v>721</v>
      </c>
      <c r="L325" s="127" t="s">
        <v>483</v>
      </c>
      <c r="M325" s="128">
        <v>0</v>
      </c>
      <c r="N325" s="128">
        <v>0</v>
      </c>
      <c r="O325" s="129">
        <v>17.307500000000001</v>
      </c>
      <c r="P325" s="129">
        <v>60.34</v>
      </c>
      <c r="Q325" s="130">
        <v>17.3</v>
      </c>
      <c r="R325" s="128">
        <v>0</v>
      </c>
      <c r="S325" s="128">
        <v>0</v>
      </c>
      <c r="T325" s="127" t="s">
        <v>620</v>
      </c>
      <c r="U325" s="127" t="s">
        <v>620</v>
      </c>
      <c r="V325" s="208" t="s">
        <v>624</v>
      </c>
      <c r="X325" s="126">
        <v>327</v>
      </c>
    </row>
    <row r="326" spans="1:24" s="14" customFormat="1" ht="150" x14ac:dyDescent="0.25">
      <c r="A326" s="255">
        <v>323</v>
      </c>
      <c r="B326" s="126" t="s">
        <v>524</v>
      </c>
      <c r="C326" s="127" t="s">
        <v>521</v>
      </c>
      <c r="D326" s="127" t="s">
        <v>471</v>
      </c>
      <c r="E326" s="127" t="s">
        <v>496</v>
      </c>
      <c r="F326" s="127" t="s">
        <v>30</v>
      </c>
      <c r="G326" s="127" t="s">
        <v>36</v>
      </c>
      <c r="H326" s="127" t="s">
        <v>37</v>
      </c>
      <c r="I326" s="127" t="s">
        <v>72</v>
      </c>
      <c r="J326" s="127" t="s">
        <v>681</v>
      </c>
      <c r="K326" s="127" t="s">
        <v>721</v>
      </c>
      <c r="L326" s="127" t="s">
        <v>483</v>
      </c>
      <c r="M326" s="128">
        <v>0</v>
      </c>
      <c r="N326" s="128">
        <v>0</v>
      </c>
      <c r="O326" s="129">
        <v>18.042300000000001</v>
      </c>
      <c r="P326" s="129">
        <v>70.447999999999993</v>
      </c>
      <c r="Q326" s="130">
        <v>18</v>
      </c>
      <c r="R326" s="128">
        <v>0</v>
      </c>
      <c r="S326" s="128">
        <v>0</v>
      </c>
      <c r="T326" s="127" t="s">
        <v>620</v>
      </c>
      <c r="U326" s="127" t="s">
        <v>620</v>
      </c>
      <c r="V326" s="208" t="s">
        <v>624</v>
      </c>
      <c r="X326" s="126">
        <v>328</v>
      </c>
    </row>
    <row r="327" spans="1:24" s="14" customFormat="1" ht="150" x14ac:dyDescent="0.25">
      <c r="A327" s="255">
        <v>324</v>
      </c>
      <c r="B327" s="126" t="s">
        <v>524</v>
      </c>
      <c r="C327" s="127" t="s">
        <v>521</v>
      </c>
      <c r="D327" s="127" t="s">
        <v>491</v>
      </c>
      <c r="E327" s="127" t="s">
        <v>492</v>
      </c>
      <c r="F327" s="127" t="s">
        <v>30</v>
      </c>
      <c r="G327" s="127" t="s">
        <v>36</v>
      </c>
      <c r="H327" s="127" t="s">
        <v>37</v>
      </c>
      <c r="I327" s="127" t="s">
        <v>85</v>
      </c>
      <c r="J327" s="127" t="s">
        <v>102</v>
      </c>
      <c r="K327" s="127" t="s">
        <v>721</v>
      </c>
      <c r="L327" s="127" t="s">
        <v>483</v>
      </c>
      <c r="M327" s="128">
        <v>0</v>
      </c>
      <c r="N327" s="128">
        <v>0</v>
      </c>
      <c r="O327" s="129">
        <v>27.938800000000001</v>
      </c>
      <c r="P327" s="129">
        <v>49.448</v>
      </c>
      <c r="Q327" s="130">
        <v>27.9</v>
      </c>
      <c r="R327" s="128">
        <v>0</v>
      </c>
      <c r="S327" s="128">
        <v>0</v>
      </c>
      <c r="T327" s="127" t="s">
        <v>620</v>
      </c>
      <c r="U327" s="127" t="s">
        <v>620</v>
      </c>
      <c r="V327" s="208" t="s">
        <v>624</v>
      </c>
      <c r="X327" s="126">
        <v>329</v>
      </c>
    </row>
    <row r="328" spans="1:24" s="14" customFormat="1" ht="150" x14ac:dyDescent="0.25">
      <c r="A328" s="255">
        <v>325</v>
      </c>
      <c r="B328" s="126" t="s">
        <v>524</v>
      </c>
      <c r="C328" s="127" t="s">
        <v>521</v>
      </c>
      <c r="D328" s="127" t="s">
        <v>491</v>
      </c>
      <c r="E328" s="127" t="s">
        <v>492</v>
      </c>
      <c r="F328" s="127" t="s">
        <v>30</v>
      </c>
      <c r="G328" s="127" t="s">
        <v>36</v>
      </c>
      <c r="H328" s="127" t="s">
        <v>37</v>
      </c>
      <c r="I328" s="127" t="s">
        <v>85</v>
      </c>
      <c r="J328" s="127" t="s">
        <v>689</v>
      </c>
      <c r="K328" s="127" t="s">
        <v>721</v>
      </c>
      <c r="L328" s="127" t="s">
        <v>483</v>
      </c>
      <c r="M328" s="128">
        <v>0</v>
      </c>
      <c r="N328" s="128">
        <v>0</v>
      </c>
      <c r="O328" s="129">
        <v>28.579599999999999</v>
      </c>
      <c r="P328" s="129">
        <v>54.655999999999999</v>
      </c>
      <c r="Q328" s="130">
        <v>28.6</v>
      </c>
      <c r="R328" s="128">
        <v>0</v>
      </c>
      <c r="S328" s="128">
        <v>0</v>
      </c>
      <c r="T328" s="127" t="s">
        <v>620</v>
      </c>
      <c r="U328" s="127" t="s">
        <v>620</v>
      </c>
      <c r="V328" s="208" t="s">
        <v>624</v>
      </c>
      <c r="X328" s="126">
        <v>330</v>
      </c>
    </row>
    <row r="329" spans="1:24" s="14" customFormat="1" ht="150" x14ac:dyDescent="0.25">
      <c r="A329" s="255">
        <v>326</v>
      </c>
      <c r="B329" s="126" t="s">
        <v>524</v>
      </c>
      <c r="C329" s="127" t="s">
        <v>521</v>
      </c>
      <c r="D329" s="127" t="s">
        <v>491</v>
      </c>
      <c r="E329" s="127" t="s">
        <v>492</v>
      </c>
      <c r="F329" s="127" t="s">
        <v>30</v>
      </c>
      <c r="G329" s="127" t="s">
        <v>36</v>
      </c>
      <c r="H329" s="127" t="s">
        <v>37</v>
      </c>
      <c r="I329" s="127" t="s">
        <v>72</v>
      </c>
      <c r="J329" s="127" t="s">
        <v>681</v>
      </c>
      <c r="K329" s="127" t="s">
        <v>721</v>
      </c>
      <c r="L329" s="127" t="s">
        <v>483</v>
      </c>
      <c r="M329" s="128">
        <v>0</v>
      </c>
      <c r="N329" s="128">
        <v>0</v>
      </c>
      <c r="O329" s="129">
        <v>29.661000000000001</v>
      </c>
      <c r="P329" s="129">
        <v>63.433999999999997</v>
      </c>
      <c r="Q329" s="130">
        <v>29.7</v>
      </c>
      <c r="R329" s="128">
        <v>0</v>
      </c>
      <c r="S329" s="128">
        <v>0</v>
      </c>
      <c r="T329" s="127" t="s">
        <v>620</v>
      </c>
      <c r="U329" s="127" t="s">
        <v>620</v>
      </c>
      <c r="V329" s="208" t="s">
        <v>624</v>
      </c>
      <c r="X329" s="126">
        <v>331</v>
      </c>
    </row>
    <row r="330" spans="1:24" s="14" customFormat="1" ht="150" x14ac:dyDescent="0.25">
      <c r="A330" s="255">
        <v>327</v>
      </c>
      <c r="B330" s="126" t="s">
        <v>524</v>
      </c>
      <c r="C330" s="127" t="s">
        <v>521</v>
      </c>
      <c r="D330" s="127" t="s">
        <v>471</v>
      </c>
      <c r="E330" s="127" t="s">
        <v>495</v>
      </c>
      <c r="F330" s="127" t="s">
        <v>30</v>
      </c>
      <c r="G330" s="127" t="s">
        <v>36</v>
      </c>
      <c r="H330" s="127" t="s">
        <v>37</v>
      </c>
      <c r="I330" s="127" t="s">
        <v>85</v>
      </c>
      <c r="J330" s="127" t="s">
        <v>102</v>
      </c>
      <c r="K330" s="127" t="s">
        <v>721</v>
      </c>
      <c r="L330" s="127" t="s">
        <v>483</v>
      </c>
      <c r="M330" s="128">
        <v>0</v>
      </c>
      <c r="N330" s="128">
        <v>0</v>
      </c>
      <c r="O330" s="129">
        <v>12.3148</v>
      </c>
      <c r="P330" s="129">
        <v>48.384</v>
      </c>
      <c r="Q330" s="130">
        <v>12.3</v>
      </c>
      <c r="R330" s="128">
        <v>0</v>
      </c>
      <c r="S330" s="128">
        <v>0</v>
      </c>
      <c r="T330" s="127" t="s">
        <v>620</v>
      </c>
      <c r="U330" s="127" t="s">
        <v>620</v>
      </c>
      <c r="V330" s="208" t="s">
        <v>624</v>
      </c>
      <c r="X330" s="126">
        <v>332</v>
      </c>
    </row>
    <row r="331" spans="1:24" s="14" customFormat="1" ht="150" x14ac:dyDescent="0.25">
      <c r="A331" s="255">
        <v>328</v>
      </c>
      <c r="B331" s="126" t="s">
        <v>524</v>
      </c>
      <c r="C331" s="127" t="s">
        <v>521</v>
      </c>
      <c r="D331" s="127" t="s">
        <v>471</v>
      </c>
      <c r="E331" s="127" t="s">
        <v>495</v>
      </c>
      <c r="F331" s="127" t="s">
        <v>30</v>
      </c>
      <c r="G331" s="127" t="s">
        <v>36</v>
      </c>
      <c r="H331" s="127" t="s">
        <v>37</v>
      </c>
      <c r="I331" s="127" t="s">
        <v>85</v>
      </c>
      <c r="J331" s="127" t="s">
        <v>689</v>
      </c>
      <c r="K331" s="127" t="s">
        <v>721</v>
      </c>
      <c r="L331" s="127" t="s">
        <v>483</v>
      </c>
      <c r="M331" s="128">
        <v>0</v>
      </c>
      <c r="N331" s="128">
        <v>0</v>
      </c>
      <c r="O331" s="129">
        <v>12.6242</v>
      </c>
      <c r="P331" s="129">
        <v>53.731999999999999</v>
      </c>
      <c r="Q331" s="130">
        <v>12.6</v>
      </c>
      <c r="R331" s="128">
        <v>0</v>
      </c>
      <c r="S331" s="128">
        <v>0</v>
      </c>
      <c r="T331" s="127" t="s">
        <v>620</v>
      </c>
      <c r="U331" s="127" t="s">
        <v>620</v>
      </c>
      <c r="V331" s="208" t="s">
        <v>624</v>
      </c>
      <c r="X331" s="126">
        <v>333</v>
      </c>
    </row>
    <row r="332" spans="1:24" s="14" customFormat="1" ht="150" x14ac:dyDescent="0.25">
      <c r="A332" s="255">
        <v>329</v>
      </c>
      <c r="B332" s="126" t="s">
        <v>524</v>
      </c>
      <c r="C332" s="127" t="s">
        <v>521</v>
      </c>
      <c r="D332" s="127" t="s">
        <v>471</v>
      </c>
      <c r="E332" s="127" t="s">
        <v>495</v>
      </c>
      <c r="F332" s="127" t="s">
        <v>30</v>
      </c>
      <c r="G332" s="127" t="s">
        <v>36</v>
      </c>
      <c r="H332" s="127" t="s">
        <v>37</v>
      </c>
      <c r="I332" s="127" t="s">
        <v>72</v>
      </c>
      <c r="J332" s="127" t="s">
        <v>681</v>
      </c>
      <c r="K332" s="127" t="s">
        <v>721</v>
      </c>
      <c r="L332" s="127" t="s">
        <v>483</v>
      </c>
      <c r="M332" s="128">
        <v>0</v>
      </c>
      <c r="N332" s="128">
        <v>0</v>
      </c>
      <c r="O332" s="129">
        <v>13.1464</v>
      </c>
      <c r="P332" s="129">
        <v>62.747999999999998</v>
      </c>
      <c r="Q332" s="130">
        <v>13.1</v>
      </c>
      <c r="R332" s="128">
        <v>0</v>
      </c>
      <c r="S332" s="128">
        <v>0</v>
      </c>
      <c r="T332" s="127" t="s">
        <v>620</v>
      </c>
      <c r="U332" s="127" t="s">
        <v>620</v>
      </c>
      <c r="V332" s="208" t="s">
        <v>624</v>
      </c>
      <c r="X332" s="126">
        <v>334</v>
      </c>
    </row>
    <row r="333" spans="1:24" s="14" customFormat="1" ht="150" x14ac:dyDescent="0.25">
      <c r="A333" s="255">
        <v>330</v>
      </c>
      <c r="B333" s="126" t="s">
        <v>524</v>
      </c>
      <c r="C333" s="127" t="s">
        <v>521</v>
      </c>
      <c r="D333" s="127" t="s">
        <v>471</v>
      </c>
      <c r="E333" s="127" t="s">
        <v>496</v>
      </c>
      <c r="F333" s="127" t="s">
        <v>30</v>
      </c>
      <c r="G333" s="127" t="s">
        <v>36</v>
      </c>
      <c r="H333" s="127" t="s">
        <v>37</v>
      </c>
      <c r="I333" s="127" t="s">
        <v>85</v>
      </c>
      <c r="J333" s="127" t="s">
        <v>102</v>
      </c>
      <c r="K333" s="127" t="s">
        <v>722</v>
      </c>
      <c r="L333" s="127" t="s">
        <v>483</v>
      </c>
      <c r="M333" s="128">
        <v>0</v>
      </c>
      <c r="N333" s="128">
        <v>0</v>
      </c>
      <c r="O333" s="129">
        <v>15.668900000000001</v>
      </c>
      <c r="P333" s="129">
        <v>54.347999999999999</v>
      </c>
      <c r="Q333" s="130">
        <v>15.7</v>
      </c>
      <c r="R333" s="128">
        <v>0</v>
      </c>
      <c r="S333" s="128">
        <v>0</v>
      </c>
      <c r="T333" s="127" t="s">
        <v>620</v>
      </c>
      <c r="U333" s="127" t="s">
        <v>620</v>
      </c>
      <c r="V333" s="208" t="s">
        <v>624</v>
      </c>
      <c r="X333" s="126">
        <v>335</v>
      </c>
    </row>
    <row r="334" spans="1:24" s="14" customFormat="1" ht="150" x14ac:dyDescent="0.25">
      <c r="A334" s="255">
        <v>331</v>
      </c>
      <c r="B334" s="126" t="s">
        <v>524</v>
      </c>
      <c r="C334" s="127" t="s">
        <v>521</v>
      </c>
      <c r="D334" s="127" t="s">
        <v>471</v>
      </c>
      <c r="E334" s="127" t="s">
        <v>496</v>
      </c>
      <c r="F334" s="127" t="s">
        <v>30</v>
      </c>
      <c r="G334" s="127" t="s">
        <v>36</v>
      </c>
      <c r="H334" s="127" t="s">
        <v>37</v>
      </c>
      <c r="I334" s="127" t="s">
        <v>85</v>
      </c>
      <c r="J334" s="127" t="s">
        <v>689</v>
      </c>
      <c r="K334" s="127" t="s">
        <v>722</v>
      </c>
      <c r="L334" s="127" t="s">
        <v>483</v>
      </c>
      <c r="M334" s="128">
        <v>0</v>
      </c>
      <c r="N334" s="128">
        <v>0</v>
      </c>
      <c r="O334" s="129">
        <v>16.017199999999999</v>
      </c>
      <c r="P334" s="129">
        <v>60.34</v>
      </c>
      <c r="Q334" s="130">
        <v>16</v>
      </c>
      <c r="R334" s="128">
        <v>0</v>
      </c>
      <c r="S334" s="128">
        <v>0</v>
      </c>
      <c r="T334" s="127" t="s">
        <v>620</v>
      </c>
      <c r="U334" s="127" t="s">
        <v>620</v>
      </c>
      <c r="V334" s="208" t="s">
        <v>624</v>
      </c>
      <c r="X334" s="126">
        <v>336</v>
      </c>
    </row>
    <row r="335" spans="1:24" s="14" customFormat="1" ht="150" x14ac:dyDescent="0.25">
      <c r="A335" s="255">
        <v>332</v>
      </c>
      <c r="B335" s="126" t="s">
        <v>524</v>
      </c>
      <c r="C335" s="127" t="s">
        <v>521</v>
      </c>
      <c r="D335" s="127" t="s">
        <v>471</v>
      </c>
      <c r="E335" s="127" t="s">
        <v>496</v>
      </c>
      <c r="F335" s="127" t="s">
        <v>30</v>
      </c>
      <c r="G335" s="127" t="s">
        <v>36</v>
      </c>
      <c r="H335" s="127" t="s">
        <v>37</v>
      </c>
      <c r="I335" s="127" t="s">
        <v>72</v>
      </c>
      <c r="J335" s="127" t="s">
        <v>681</v>
      </c>
      <c r="K335" s="127" t="s">
        <v>722</v>
      </c>
      <c r="L335" s="127" t="s">
        <v>483</v>
      </c>
      <c r="M335" s="128">
        <v>0</v>
      </c>
      <c r="N335" s="128">
        <v>0</v>
      </c>
      <c r="O335" s="129">
        <v>16.605</v>
      </c>
      <c r="P335" s="129">
        <v>70.447999999999993</v>
      </c>
      <c r="Q335" s="130">
        <v>16.600000000000001</v>
      </c>
      <c r="R335" s="128">
        <v>0</v>
      </c>
      <c r="S335" s="128">
        <v>0</v>
      </c>
      <c r="T335" s="127" t="s">
        <v>620</v>
      </c>
      <c r="U335" s="127" t="s">
        <v>620</v>
      </c>
      <c r="V335" s="208" t="s">
        <v>624</v>
      </c>
      <c r="X335" s="126">
        <v>337</v>
      </c>
    </row>
    <row r="336" spans="1:24" s="14" customFormat="1" ht="150" x14ac:dyDescent="0.25">
      <c r="A336" s="255">
        <v>333</v>
      </c>
      <c r="B336" s="126" t="s">
        <v>524</v>
      </c>
      <c r="C336" s="127" t="s">
        <v>521</v>
      </c>
      <c r="D336" s="127" t="s">
        <v>491</v>
      </c>
      <c r="E336" s="127" t="s">
        <v>492</v>
      </c>
      <c r="F336" s="127" t="s">
        <v>30</v>
      </c>
      <c r="G336" s="127" t="s">
        <v>36</v>
      </c>
      <c r="H336" s="127" t="s">
        <v>37</v>
      </c>
      <c r="I336" s="127" t="s">
        <v>85</v>
      </c>
      <c r="J336" s="127" t="s">
        <v>102</v>
      </c>
      <c r="K336" s="127" t="s">
        <v>722</v>
      </c>
      <c r="L336" s="127" t="s">
        <v>483</v>
      </c>
      <c r="M336" s="128">
        <v>0</v>
      </c>
      <c r="N336" s="128">
        <v>0</v>
      </c>
      <c r="O336" s="129">
        <v>26.167200000000001</v>
      </c>
      <c r="P336" s="129">
        <v>49.448</v>
      </c>
      <c r="Q336" s="130">
        <v>26.2</v>
      </c>
      <c r="R336" s="128">
        <v>0</v>
      </c>
      <c r="S336" s="128">
        <v>0</v>
      </c>
      <c r="T336" s="127" t="s">
        <v>620</v>
      </c>
      <c r="U336" s="127" t="s">
        <v>620</v>
      </c>
      <c r="V336" s="208" t="s">
        <v>624</v>
      </c>
      <c r="X336" s="126">
        <v>338</v>
      </c>
    </row>
    <row r="337" spans="1:24" s="14" customFormat="1" ht="150" x14ac:dyDescent="0.25">
      <c r="A337" s="255">
        <v>334</v>
      </c>
      <c r="B337" s="126" t="s">
        <v>524</v>
      </c>
      <c r="C337" s="127" t="s">
        <v>521</v>
      </c>
      <c r="D337" s="127" t="s">
        <v>491</v>
      </c>
      <c r="E337" s="127" t="s">
        <v>492</v>
      </c>
      <c r="F337" s="127" t="s">
        <v>30</v>
      </c>
      <c r="G337" s="127" t="s">
        <v>36</v>
      </c>
      <c r="H337" s="127" t="s">
        <v>37</v>
      </c>
      <c r="I337" s="127" t="s">
        <v>85</v>
      </c>
      <c r="J337" s="127" t="s">
        <v>689</v>
      </c>
      <c r="K337" s="127" t="s">
        <v>722</v>
      </c>
      <c r="L337" s="127" t="s">
        <v>483</v>
      </c>
      <c r="M337" s="128">
        <v>0</v>
      </c>
      <c r="N337" s="128">
        <v>0</v>
      </c>
      <c r="O337" s="129">
        <v>26.6799</v>
      </c>
      <c r="P337" s="129">
        <v>54.655999999999999</v>
      </c>
      <c r="Q337" s="130">
        <v>26.7</v>
      </c>
      <c r="R337" s="128">
        <v>0</v>
      </c>
      <c r="S337" s="128">
        <v>0</v>
      </c>
      <c r="T337" s="127" t="s">
        <v>620</v>
      </c>
      <c r="U337" s="127" t="s">
        <v>620</v>
      </c>
      <c r="V337" s="208" t="s">
        <v>624</v>
      </c>
      <c r="X337" s="126">
        <v>339</v>
      </c>
    </row>
    <row r="338" spans="1:24" s="14" customFormat="1" ht="150" x14ac:dyDescent="0.25">
      <c r="A338" s="255">
        <v>335</v>
      </c>
      <c r="B338" s="126" t="s">
        <v>524</v>
      </c>
      <c r="C338" s="127" t="s">
        <v>521</v>
      </c>
      <c r="D338" s="127" t="s">
        <v>491</v>
      </c>
      <c r="E338" s="127" t="s">
        <v>492</v>
      </c>
      <c r="F338" s="127" t="s">
        <v>30</v>
      </c>
      <c r="G338" s="127" t="s">
        <v>36</v>
      </c>
      <c r="H338" s="127" t="s">
        <v>37</v>
      </c>
      <c r="I338" s="127" t="s">
        <v>72</v>
      </c>
      <c r="J338" s="127" t="s">
        <v>681</v>
      </c>
      <c r="K338" s="127" t="s">
        <v>722</v>
      </c>
      <c r="L338" s="127" t="s">
        <v>483</v>
      </c>
      <c r="M338" s="128">
        <v>0</v>
      </c>
      <c r="N338" s="128">
        <v>0</v>
      </c>
      <c r="O338" s="129">
        <v>27.545000000000002</v>
      </c>
      <c r="P338" s="129">
        <v>63.433999999999997</v>
      </c>
      <c r="Q338" s="130">
        <v>27.5</v>
      </c>
      <c r="R338" s="128">
        <v>0</v>
      </c>
      <c r="S338" s="128">
        <v>0</v>
      </c>
      <c r="T338" s="127" t="s">
        <v>620</v>
      </c>
      <c r="U338" s="127" t="s">
        <v>620</v>
      </c>
      <c r="V338" s="208" t="s">
        <v>624</v>
      </c>
      <c r="X338" s="126">
        <v>340</v>
      </c>
    </row>
    <row r="339" spans="1:24" s="14" customFormat="1" ht="150" x14ac:dyDescent="0.25">
      <c r="A339" s="255">
        <v>336</v>
      </c>
      <c r="B339" s="126" t="s">
        <v>524</v>
      </c>
      <c r="C339" s="127" t="s">
        <v>521</v>
      </c>
      <c r="D339" s="127" t="s">
        <v>471</v>
      </c>
      <c r="E339" s="127" t="s">
        <v>496</v>
      </c>
      <c r="F339" s="127" t="s">
        <v>30</v>
      </c>
      <c r="G339" s="127" t="s">
        <v>36</v>
      </c>
      <c r="H339" s="127" t="s">
        <v>37</v>
      </c>
      <c r="I339" s="127" t="s">
        <v>85</v>
      </c>
      <c r="J339" s="127" t="s">
        <v>102</v>
      </c>
      <c r="K339" s="127" t="s">
        <v>723</v>
      </c>
      <c r="L339" s="127" t="s">
        <v>483</v>
      </c>
      <c r="M339" s="128">
        <v>0</v>
      </c>
      <c r="N339" s="128">
        <v>0</v>
      </c>
      <c r="O339" s="129">
        <v>15.668900000000001</v>
      </c>
      <c r="P339" s="129">
        <v>54.347999999999999</v>
      </c>
      <c r="Q339" s="130">
        <v>15.7</v>
      </c>
      <c r="R339" s="128">
        <v>0</v>
      </c>
      <c r="S339" s="128">
        <v>0</v>
      </c>
      <c r="T339" s="127" t="s">
        <v>620</v>
      </c>
      <c r="U339" s="127" t="s">
        <v>620</v>
      </c>
      <c r="V339" s="208" t="s">
        <v>624</v>
      </c>
      <c r="X339" s="126">
        <v>341</v>
      </c>
    </row>
    <row r="340" spans="1:24" s="14" customFormat="1" ht="150" x14ac:dyDescent="0.25">
      <c r="A340" s="255">
        <v>337</v>
      </c>
      <c r="B340" s="126" t="s">
        <v>524</v>
      </c>
      <c r="C340" s="127" t="s">
        <v>521</v>
      </c>
      <c r="D340" s="127" t="s">
        <v>471</v>
      </c>
      <c r="E340" s="127" t="s">
        <v>496</v>
      </c>
      <c r="F340" s="127" t="s">
        <v>30</v>
      </c>
      <c r="G340" s="127" t="s">
        <v>36</v>
      </c>
      <c r="H340" s="127" t="s">
        <v>37</v>
      </c>
      <c r="I340" s="127" t="s">
        <v>85</v>
      </c>
      <c r="J340" s="127" t="s">
        <v>689</v>
      </c>
      <c r="K340" s="127" t="s">
        <v>723</v>
      </c>
      <c r="L340" s="127" t="s">
        <v>483</v>
      </c>
      <c r="M340" s="128">
        <v>0</v>
      </c>
      <c r="N340" s="128">
        <v>0</v>
      </c>
      <c r="O340" s="129">
        <v>16.017199999999999</v>
      </c>
      <c r="P340" s="129">
        <v>60.34</v>
      </c>
      <c r="Q340" s="130">
        <v>16</v>
      </c>
      <c r="R340" s="128">
        <v>0</v>
      </c>
      <c r="S340" s="128">
        <v>0</v>
      </c>
      <c r="T340" s="127" t="s">
        <v>620</v>
      </c>
      <c r="U340" s="127" t="s">
        <v>620</v>
      </c>
      <c r="V340" s="208" t="s">
        <v>624</v>
      </c>
      <c r="X340" s="126">
        <v>342</v>
      </c>
    </row>
    <row r="341" spans="1:24" s="14" customFormat="1" ht="150" x14ac:dyDescent="0.25">
      <c r="A341" s="255">
        <v>338</v>
      </c>
      <c r="B341" s="126" t="s">
        <v>524</v>
      </c>
      <c r="C341" s="127" t="s">
        <v>521</v>
      </c>
      <c r="D341" s="127" t="s">
        <v>471</v>
      </c>
      <c r="E341" s="127" t="s">
        <v>496</v>
      </c>
      <c r="F341" s="127" t="s">
        <v>30</v>
      </c>
      <c r="G341" s="127" t="s">
        <v>36</v>
      </c>
      <c r="H341" s="127" t="s">
        <v>37</v>
      </c>
      <c r="I341" s="127" t="s">
        <v>72</v>
      </c>
      <c r="J341" s="127" t="s">
        <v>681</v>
      </c>
      <c r="K341" s="127" t="s">
        <v>723</v>
      </c>
      <c r="L341" s="127" t="s">
        <v>483</v>
      </c>
      <c r="M341" s="128">
        <v>0</v>
      </c>
      <c r="N341" s="128">
        <v>0</v>
      </c>
      <c r="O341" s="129">
        <v>16.605</v>
      </c>
      <c r="P341" s="129">
        <v>70.447999999999993</v>
      </c>
      <c r="Q341" s="130">
        <v>16.600000000000001</v>
      </c>
      <c r="R341" s="128">
        <v>0</v>
      </c>
      <c r="S341" s="128">
        <v>0</v>
      </c>
      <c r="T341" s="127" t="s">
        <v>620</v>
      </c>
      <c r="U341" s="127" t="s">
        <v>620</v>
      </c>
      <c r="V341" s="208" t="s">
        <v>624</v>
      </c>
      <c r="X341" s="126">
        <v>343</v>
      </c>
    </row>
    <row r="342" spans="1:24" s="14" customFormat="1" ht="150" x14ac:dyDescent="0.25">
      <c r="A342" s="255">
        <v>339</v>
      </c>
      <c r="B342" s="126" t="s">
        <v>524</v>
      </c>
      <c r="C342" s="127" t="s">
        <v>521</v>
      </c>
      <c r="D342" s="127" t="s">
        <v>491</v>
      </c>
      <c r="E342" s="127" t="s">
        <v>492</v>
      </c>
      <c r="F342" s="127" t="s">
        <v>30</v>
      </c>
      <c r="G342" s="127" t="s">
        <v>36</v>
      </c>
      <c r="H342" s="127" t="s">
        <v>37</v>
      </c>
      <c r="I342" s="127" t="s">
        <v>85</v>
      </c>
      <c r="J342" s="127" t="s">
        <v>102</v>
      </c>
      <c r="K342" s="127" t="s">
        <v>723</v>
      </c>
      <c r="L342" s="127" t="s">
        <v>483</v>
      </c>
      <c r="M342" s="128">
        <v>0</v>
      </c>
      <c r="N342" s="128">
        <v>0</v>
      </c>
      <c r="O342" s="129">
        <v>26.167200000000001</v>
      </c>
      <c r="P342" s="129">
        <v>49.448</v>
      </c>
      <c r="Q342" s="130">
        <v>26.2</v>
      </c>
      <c r="R342" s="128">
        <v>0</v>
      </c>
      <c r="S342" s="128">
        <v>0</v>
      </c>
      <c r="T342" s="127" t="s">
        <v>620</v>
      </c>
      <c r="U342" s="127" t="s">
        <v>620</v>
      </c>
      <c r="V342" s="208" t="s">
        <v>624</v>
      </c>
      <c r="X342" s="126">
        <v>344</v>
      </c>
    </row>
    <row r="343" spans="1:24" s="14" customFormat="1" ht="150" x14ac:dyDescent="0.25">
      <c r="A343" s="255">
        <v>340</v>
      </c>
      <c r="B343" s="126" t="s">
        <v>524</v>
      </c>
      <c r="C343" s="127" t="s">
        <v>521</v>
      </c>
      <c r="D343" s="127" t="s">
        <v>491</v>
      </c>
      <c r="E343" s="127" t="s">
        <v>492</v>
      </c>
      <c r="F343" s="127" t="s">
        <v>30</v>
      </c>
      <c r="G343" s="127" t="s">
        <v>36</v>
      </c>
      <c r="H343" s="127" t="s">
        <v>37</v>
      </c>
      <c r="I343" s="127" t="s">
        <v>85</v>
      </c>
      <c r="J343" s="127" t="s">
        <v>689</v>
      </c>
      <c r="K343" s="127" t="s">
        <v>723</v>
      </c>
      <c r="L343" s="127" t="s">
        <v>483</v>
      </c>
      <c r="M343" s="128">
        <v>0</v>
      </c>
      <c r="N343" s="128">
        <v>0</v>
      </c>
      <c r="O343" s="129">
        <v>26.6799</v>
      </c>
      <c r="P343" s="129">
        <v>54.655999999999999</v>
      </c>
      <c r="Q343" s="130">
        <v>26.7</v>
      </c>
      <c r="R343" s="128">
        <v>0</v>
      </c>
      <c r="S343" s="128">
        <v>0</v>
      </c>
      <c r="T343" s="127" t="s">
        <v>620</v>
      </c>
      <c r="U343" s="127" t="s">
        <v>620</v>
      </c>
      <c r="V343" s="208" t="s">
        <v>624</v>
      </c>
      <c r="X343" s="126">
        <v>345</v>
      </c>
    </row>
    <row r="344" spans="1:24" s="14" customFormat="1" ht="150" x14ac:dyDescent="0.25">
      <c r="A344" s="255">
        <v>341</v>
      </c>
      <c r="B344" s="126" t="s">
        <v>524</v>
      </c>
      <c r="C344" s="127" t="s">
        <v>521</v>
      </c>
      <c r="D344" s="127" t="s">
        <v>491</v>
      </c>
      <c r="E344" s="127" t="s">
        <v>492</v>
      </c>
      <c r="F344" s="127" t="s">
        <v>30</v>
      </c>
      <c r="G344" s="127" t="s">
        <v>36</v>
      </c>
      <c r="H344" s="127" t="s">
        <v>37</v>
      </c>
      <c r="I344" s="127" t="s">
        <v>72</v>
      </c>
      <c r="J344" s="127" t="s">
        <v>681</v>
      </c>
      <c r="K344" s="127" t="s">
        <v>723</v>
      </c>
      <c r="L344" s="127" t="s">
        <v>483</v>
      </c>
      <c r="M344" s="128">
        <v>0</v>
      </c>
      <c r="N344" s="128">
        <v>0</v>
      </c>
      <c r="O344" s="129">
        <v>27.545000000000002</v>
      </c>
      <c r="P344" s="129">
        <v>63.433999999999997</v>
      </c>
      <c r="Q344" s="130">
        <v>27.5</v>
      </c>
      <c r="R344" s="128">
        <v>0</v>
      </c>
      <c r="S344" s="128">
        <v>0</v>
      </c>
      <c r="T344" s="127" t="s">
        <v>620</v>
      </c>
      <c r="U344" s="127" t="s">
        <v>620</v>
      </c>
      <c r="V344" s="208" t="s">
        <v>624</v>
      </c>
      <c r="X344" s="126">
        <v>346</v>
      </c>
    </row>
    <row r="345" spans="1:24" s="14" customFormat="1" ht="150" x14ac:dyDescent="0.25">
      <c r="A345" s="255">
        <v>342</v>
      </c>
      <c r="B345" s="126" t="s">
        <v>524</v>
      </c>
      <c r="C345" s="127" t="s">
        <v>521</v>
      </c>
      <c r="D345" s="127" t="s">
        <v>494</v>
      </c>
      <c r="E345" s="127" t="s">
        <v>495</v>
      </c>
      <c r="F345" s="127" t="s">
        <v>30</v>
      </c>
      <c r="G345" s="127" t="s">
        <v>36</v>
      </c>
      <c r="H345" s="127" t="s">
        <v>37</v>
      </c>
      <c r="I345" s="127" t="s">
        <v>85</v>
      </c>
      <c r="J345" s="127" t="s">
        <v>102</v>
      </c>
      <c r="K345" s="127" t="s">
        <v>723</v>
      </c>
      <c r="L345" s="127" t="s">
        <v>483</v>
      </c>
      <c r="M345" s="128">
        <v>0</v>
      </c>
      <c r="N345" s="128">
        <v>0</v>
      </c>
      <c r="O345" s="129">
        <v>13.1219</v>
      </c>
      <c r="P345" s="129">
        <v>48.103999999999999</v>
      </c>
      <c r="Q345" s="130">
        <v>13.1</v>
      </c>
      <c r="R345" s="128">
        <v>0</v>
      </c>
      <c r="S345" s="128">
        <v>0</v>
      </c>
      <c r="T345" s="127" t="s">
        <v>620</v>
      </c>
      <c r="U345" s="127" t="s">
        <v>620</v>
      </c>
      <c r="V345" s="208" t="s">
        <v>624</v>
      </c>
      <c r="X345" s="126">
        <v>347</v>
      </c>
    </row>
    <row r="346" spans="1:24" s="14" customFormat="1" ht="150" x14ac:dyDescent="0.25">
      <c r="A346" s="255">
        <v>343</v>
      </c>
      <c r="B346" s="126" t="s">
        <v>524</v>
      </c>
      <c r="C346" s="127" t="s">
        <v>521</v>
      </c>
      <c r="D346" s="127" t="s">
        <v>494</v>
      </c>
      <c r="E346" s="127" t="s">
        <v>495</v>
      </c>
      <c r="F346" s="127" t="s">
        <v>30</v>
      </c>
      <c r="G346" s="127" t="s">
        <v>36</v>
      </c>
      <c r="H346" s="127" t="s">
        <v>37</v>
      </c>
      <c r="I346" s="127" t="s">
        <v>85</v>
      </c>
      <c r="J346" s="127" t="s">
        <v>689</v>
      </c>
      <c r="K346" s="127" t="s">
        <v>723</v>
      </c>
      <c r="L346" s="127" t="s">
        <v>483</v>
      </c>
      <c r="M346" s="128">
        <v>0</v>
      </c>
      <c r="N346" s="128">
        <v>0</v>
      </c>
      <c r="O346" s="129">
        <v>13.4283</v>
      </c>
      <c r="P346" s="129">
        <v>53.438000000000002</v>
      </c>
      <c r="Q346" s="130">
        <v>13.4</v>
      </c>
      <c r="R346" s="128">
        <v>0</v>
      </c>
      <c r="S346" s="128">
        <v>0</v>
      </c>
      <c r="T346" s="127" t="s">
        <v>620</v>
      </c>
      <c r="U346" s="127" t="s">
        <v>620</v>
      </c>
      <c r="V346" s="208" t="s">
        <v>624</v>
      </c>
      <c r="X346" s="126">
        <v>348</v>
      </c>
    </row>
    <row r="347" spans="1:24" s="14" customFormat="1" ht="150" x14ac:dyDescent="0.25">
      <c r="A347" s="255">
        <v>344</v>
      </c>
      <c r="B347" s="126" t="s">
        <v>524</v>
      </c>
      <c r="C347" s="127" t="s">
        <v>521</v>
      </c>
      <c r="D347" s="127" t="s">
        <v>494</v>
      </c>
      <c r="E347" s="127" t="s">
        <v>495</v>
      </c>
      <c r="F347" s="127" t="s">
        <v>30</v>
      </c>
      <c r="G347" s="127" t="s">
        <v>36</v>
      </c>
      <c r="H347" s="127" t="s">
        <v>37</v>
      </c>
      <c r="I347" s="127" t="s">
        <v>72</v>
      </c>
      <c r="J347" s="127" t="s">
        <v>681</v>
      </c>
      <c r="K347" s="127" t="s">
        <v>723</v>
      </c>
      <c r="L347" s="127" t="s">
        <v>483</v>
      </c>
      <c r="M347" s="128">
        <v>0</v>
      </c>
      <c r="N347" s="128">
        <v>0</v>
      </c>
      <c r="O347" s="129">
        <v>13.945499999999999</v>
      </c>
      <c r="P347" s="129">
        <v>62.468000000000004</v>
      </c>
      <c r="Q347" s="130">
        <v>13.9</v>
      </c>
      <c r="R347" s="128">
        <v>0</v>
      </c>
      <c r="S347" s="128">
        <v>0</v>
      </c>
      <c r="T347" s="127" t="s">
        <v>620</v>
      </c>
      <c r="U347" s="127" t="s">
        <v>620</v>
      </c>
      <c r="V347" s="208" t="s">
        <v>624</v>
      </c>
      <c r="X347" s="126">
        <v>349</v>
      </c>
    </row>
    <row r="348" spans="1:24" s="14" customFormat="1" ht="150" x14ac:dyDescent="0.25">
      <c r="A348" s="255">
        <v>345</v>
      </c>
      <c r="B348" s="126" t="s">
        <v>524</v>
      </c>
      <c r="C348" s="127" t="s">
        <v>521</v>
      </c>
      <c r="D348" s="127" t="s">
        <v>471</v>
      </c>
      <c r="E348" s="127" t="s">
        <v>495</v>
      </c>
      <c r="F348" s="127" t="s">
        <v>30</v>
      </c>
      <c r="G348" s="127" t="s">
        <v>36</v>
      </c>
      <c r="H348" s="127" t="s">
        <v>37</v>
      </c>
      <c r="I348" s="127" t="s">
        <v>85</v>
      </c>
      <c r="J348" s="127" t="s">
        <v>102</v>
      </c>
      <c r="K348" s="127" t="s">
        <v>723</v>
      </c>
      <c r="L348" s="127" t="s">
        <v>483</v>
      </c>
      <c r="M348" s="128">
        <v>0</v>
      </c>
      <c r="N348" s="128">
        <v>0</v>
      </c>
      <c r="O348" s="129">
        <v>11.459199999999999</v>
      </c>
      <c r="P348" s="129">
        <v>48.384</v>
      </c>
      <c r="Q348" s="130">
        <v>11.5</v>
      </c>
      <c r="R348" s="128">
        <v>0</v>
      </c>
      <c r="S348" s="128">
        <v>0</v>
      </c>
      <c r="T348" s="127" t="s">
        <v>620</v>
      </c>
      <c r="U348" s="127" t="s">
        <v>620</v>
      </c>
      <c r="V348" s="208" t="s">
        <v>624</v>
      </c>
      <c r="X348" s="126">
        <v>350</v>
      </c>
    </row>
    <row r="349" spans="1:24" s="14" customFormat="1" ht="150" x14ac:dyDescent="0.25">
      <c r="A349" s="255">
        <v>346</v>
      </c>
      <c r="B349" s="126" t="s">
        <v>524</v>
      </c>
      <c r="C349" s="127" t="s">
        <v>521</v>
      </c>
      <c r="D349" s="127" t="s">
        <v>471</v>
      </c>
      <c r="E349" s="127" t="s">
        <v>495</v>
      </c>
      <c r="F349" s="127" t="s">
        <v>30</v>
      </c>
      <c r="G349" s="127" t="s">
        <v>36</v>
      </c>
      <c r="H349" s="127" t="s">
        <v>37</v>
      </c>
      <c r="I349" s="127" t="s">
        <v>85</v>
      </c>
      <c r="J349" s="127" t="s">
        <v>689</v>
      </c>
      <c r="K349" s="127" t="s">
        <v>723</v>
      </c>
      <c r="L349" s="127" t="s">
        <v>483</v>
      </c>
      <c r="M349" s="128">
        <v>0</v>
      </c>
      <c r="N349" s="128">
        <v>0</v>
      </c>
      <c r="O349" s="129">
        <v>11.706799999999999</v>
      </c>
      <c r="P349" s="129">
        <v>53.731999999999999</v>
      </c>
      <c r="Q349" s="130">
        <v>11.7</v>
      </c>
      <c r="R349" s="128">
        <v>0</v>
      </c>
      <c r="S349" s="128">
        <v>0</v>
      </c>
      <c r="T349" s="127" t="s">
        <v>620</v>
      </c>
      <c r="U349" s="127" t="s">
        <v>620</v>
      </c>
      <c r="V349" s="208" t="s">
        <v>624</v>
      </c>
      <c r="X349" s="126">
        <v>351</v>
      </c>
    </row>
    <row r="350" spans="1:24" s="14" customFormat="1" ht="150" x14ac:dyDescent="0.25">
      <c r="A350" s="255">
        <v>347</v>
      </c>
      <c r="B350" s="126" t="s">
        <v>524</v>
      </c>
      <c r="C350" s="127" t="s">
        <v>521</v>
      </c>
      <c r="D350" s="127" t="s">
        <v>471</v>
      </c>
      <c r="E350" s="127" t="s">
        <v>495</v>
      </c>
      <c r="F350" s="127" t="s">
        <v>30</v>
      </c>
      <c r="G350" s="127" t="s">
        <v>36</v>
      </c>
      <c r="H350" s="127" t="s">
        <v>37</v>
      </c>
      <c r="I350" s="127" t="s">
        <v>72</v>
      </c>
      <c r="J350" s="127" t="s">
        <v>681</v>
      </c>
      <c r="K350" s="127" t="s">
        <v>723</v>
      </c>
      <c r="L350" s="127" t="s">
        <v>483</v>
      </c>
      <c r="M350" s="128">
        <v>0</v>
      </c>
      <c r="N350" s="128">
        <v>0</v>
      </c>
      <c r="O350" s="129">
        <v>12.124499999999999</v>
      </c>
      <c r="P350" s="129">
        <v>62.747999999999998</v>
      </c>
      <c r="Q350" s="130">
        <v>12.1</v>
      </c>
      <c r="R350" s="128">
        <v>0</v>
      </c>
      <c r="S350" s="128">
        <v>0</v>
      </c>
      <c r="T350" s="127" t="s">
        <v>620</v>
      </c>
      <c r="U350" s="127" t="s">
        <v>620</v>
      </c>
      <c r="V350" s="208" t="s">
        <v>624</v>
      </c>
      <c r="X350" s="126">
        <v>352</v>
      </c>
    </row>
    <row r="351" spans="1:24" s="14" customFormat="1" ht="150" x14ac:dyDescent="0.25">
      <c r="A351" s="255">
        <v>348</v>
      </c>
      <c r="B351" s="126" t="s">
        <v>525</v>
      </c>
      <c r="C351" s="127" t="s">
        <v>521</v>
      </c>
      <c r="D351" s="127" t="s">
        <v>471</v>
      </c>
      <c r="E351" s="127" t="s">
        <v>496</v>
      </c>
      <c r="F351" s="127" t="s">
        <v>30</v>
      </c>
      <c r="G351" s="127" t="s">
        <v>31</v>
      </c>
      <c r="H351" s="127" t="s">
        <v>32</v>
      </c>
      <c r="I351" s="127" t="s">
        <v>53</v>
      </c>
      <c r="J351" s="127" t="s">
        <v>724</v>
      </c>
      <c r="K351" s="127" t="s">
        <v>725</v>
      </c>
      <c r="L351" s="127" t="s">
        <v>493</v>
      </c>
      <c r="M351" s="128">
        <v>11.99</v>
      </c>
      <c r="N351" s="128">
        <v>0.97</v>
      </c>
      <c r="O351" s="129">
        <v>19.478899999999999</v>
      </c>
      <c r="P351" s="129">
        <v>23.085999999999999</v>
      </c>
      <c r="Q351" s="130">
        <v>19.5</v>
      </c>
      <c r="R351" s="128">
        <v>0</v>
      </c>
      <c r="S351" s="128">
        <v>0</v>
      </c>
      <c r="T351" s="127" t="s">
        <v>620</v>
      </c>
      <c r="U351" s="127" t="s">
        <v>620</v>
      </c>
      <c r="V351" s="208" t="s">
        <v>624</v>
      </c>
      <c r="X351" s="126">
        <v>353</v>
      </c>
    </row>
    <row r="352" spans="1:24" s="14" customFormat="1" ht="150" x14ac:dyDescent="0.25">
      <c r="A352" s="255">
        <v>349</v>
      </c>
      <c r="B352" s="126" t="s">
        <v>525</v>
      </c>
      <c r="C352" s="127" t="s">
        <v>521</v>
      </c>
      <c r="D352" s="127" t="s">
        <v>471</v>
      </c>
      <c r="E352" s="127" t="s">
        <v>496</v>
      </c>
      <c r="F352" s="127" t="s">
        <v>30</v>
      </c>
      <c r="G352" s="127" t="s">
        <v>36</v>
      </c>
      <c r="H352" s="127" t="s">
        <v>42</v>
      </c>
      <c r="I352" s="127" t="s">
        <v>70</v>
      </c>
      <c r="J352" s="127" t="s">
        <v>657</v>
      </c>
      <c r="K352" s="127" t="s">
        <v>725</v>
      </c>
      <c r="L352" s="127" t="s">
        <v>493</v>
      </c>
      <c r="M352" s="128">
        <v>13.84</v>
      </c>
      <c r="N352" s="128">
        <v>1.1200000000000001</v>
      </c>
      <c r="O352" s="129">
        <v>25.561699999999998</v>
      </c>
      <c r="P352" s="129">
        <v>77.951999999999998</v>
      </c>
      <c r="Q352" s="130">
        <v>25.6</v>
      </c>
      <c r="R352" s="128">
        <v>0</v>
      </c>
      <c r="S352" s="128">
        <v>0</v>
      </c>
      <c r="T352" s="127" t="s">
        <v>620</v>
      </c>
      <c r="U352" s="127" t="s">
        <v>620</v>
      </c>
      <c r="V352" s="208" t="s">
        <v>624</v>
      </c>
      <c r="X352" s="126">
        <v>354</v>
      </c>
    </row>
    <row r="353" spans="1:24" s="14" customFormat="1" ht="150" x14ac:dyDescent="0.25">
      <c r="A353" s="255">
        <v>350</v>
      </c>
      <c r="B353" s="126" t="s">
        <v>525</v>
      </c>
      <c r="C353" s="127" t="s">
        <v>521</v>
      </c>
      <c r="D353" s="127" t="s">
        <v>471</v>
      </c>
      <c r="E353" s="127" t="s">
        <v>496</v>
      </c>
      <c r="F353" s="127" t="s">
        <v>30</v>
      </c>
      <c r="G353" s="127" t="s">
        <v>36</v>
      </c>
      <c r="H353" s="127" t="s">
        <v>42</v>
      </c>
      <c r="I353" s="127" t="s">
        <v>53</v>
      </c>
      <c r="J353" s="127" t="s">
        <v>726</v>
      </c>
      <c r="K353" s="127" t="s">
        <v>725</v>
      </c>
      <c r="L353" s="127" t="s">
        <v>493</v>
      </c>
      <c r="M353" s="128">
        <v>12.78</v>
      </c>
      <c r="N353" s="128">
        <v>1.03</v>
      </c>
      <c r="O353" s="129">
        <v>21.204999999999998</v>
      </c>
      <c r="P353" s="129">
        <v>32.326000000000001</v>
      </c>
      <c r="Q353" s="130">
        <v>21.2</v>
      </c>
      <c r="R353" s="128">
        <v>0</v>
      </c>
      <c r="S353" s="128">
        <v>0</v>
      </c>
      <c r="T353" s="127" t="s">
        <v>620</v>
      </c>
      <c r="U353" s="127" t="s">
        <v>620</v>
      </c>
      <c r="V353" s="208" t="s">
        <v>624</v>
      </c>
      <c r="X353" s="126">
        <v>355</v>
      </c>
    </row>
    <row r="354" spans="1:24" s="14" customFormat="1" ht="150" x14ac:dyDescent="0.25">
      <c r="A354" s="255">
        <v>351</v>
      </c>
      <c r="B354" s="126" t="s">
        <v>525</v>
      </c>
      <c r="C354" s="127" t="s">
        <v>521</v>
      </c>
      <c r="D354" s="127" t="s">
        <v>471</v>
      </c>
      <c r="E354" s="127" t="s">
        <v>496</v>
      </c>
      <c r="F354" s="127" t="s">
        <v>30</v>
      </c>
      <c r="G354" s="127" t="s">
        <v>31</v>
      </c>
      <c r="H354" s="127" t="s">
        <v>32</v>
      </c>
      <c r="I354" s="127" t="s">
        <v>53</v>
      </c>
      <c r="J354" s="127" t="s">
        <v>66</v>
      </c>
      <c r="K354" s="127" t="s">
        <v>725</v>
      </c>
      <c r="L354" s="127" t="s">
        <v>493</v>
      </c>
      <c r="M354" s="128">
        <v>14.1</v>
      </c>
      <c r="N354" s="128">
        <v>1.1399999999999999</v>
      </c>
      <c r="O354" s="129">
        <v>19.943899999999999</v>
      </c>
      <c r="P354" s="129">
        <v>27.481999999999999</v>
      </c>
      <c r="Q354" s="130">
        <v>19.899999999999999</v>
      </c>
      <c r="R354" s="128">
        <v>0</v>
      </c>
      <c r="S354" s="128">
        <v>0</v>
      </c>
      <c r="T354" s="127" t="s">
        <v>620</v>
      </c>
      <c r="U354" s="127" t="s">
        <v>620</v>
      </c>
      <c r="V354" s="208" t="s">
        <v>624</v>
      </c>
      <c r="X354" s="126">
        <v>356</v>
      </c>
    </row>
    <row r="355" spans="1:24" s="14" customFormat="1" ht="150" x14ac:dyDescent="0.25">
      <c r="A355" s="255">
        <v>352</v>
      </c>
      <c r="B355" s="126" t="s">
        <v>525</v>
      </c>
      <c r="C355" s="127" t="s">
        <v>521</v>
      </c>
      <c r="D355" s="127" t="s">
        <v>491</v>
      </c>
      <c r="E355" s="127" t="s">
        <v>492</v>
      </c>
      <c r="F355" s="127" t="s">
        <v>30</v>
      </c>
      <c r="G355" s="127" t="s">
        <v>31</v>
      </c>
      <c r="H355" s="127" t="s">
        <v>32</v>
      </c>
      <c r="I355" s="127" t="s">
        <v>53</v>
      </c>
      <c r="J355" s="127" t="s">
        <v>724</v>
      </c>
      <c r="K355" s="127" t="s">
        <v>725</v>
      </c>
      <c r="L355" s="127" t="s">
        <v>493</v>
      </c>
      <c r="M355" s="128">
        <v>11.99</v>
      </c>
      <c r="N355" s="128">
        <v>0.97</v>
      </c>
      <c r="O355" s="129">
        <v>25.767800000000001</v>
      </c>
      <c r="P355" s="129">
        <v>24.626000000000001</v>
      </c>
      <c r="Q355" s="130">
        <v>24.6</v>
      </c>
      <c r="R355" s="128">
        <v>0</v>
      </c>
      <c r="S355" s="128">
        <v>0</v>
      </c>
      <c r="T355" s="127" t="s">
        <v>620</v>
      </c>
      <c r="U355" s="127" t="s">
        <v>620</v>
      </c>
      <c r="V355" s="208" t="s">
        <v>624</v>
      </c>
      <c r="X355" s="126">
        <v>357</v>
      </c>
    </row>
    <row r="356" spans="1:24" s="14" customFormat="1" ht="150" x14ac:dyDescent="0.25">
      <c r="A356" s="255">
        <v>353</v>
      </c>
      <c r="B356" s="126" t="s">
        <v>525</v>
      </c>
      <c r="C356" s="127" t="s">
        <v>521</v>
      </c>
      <c r="D356" s="127" t="s">
        <v>491</v>
      </c>
      <c r="E356" s="127" t="s">
        <v>492</v>
      </c>
      <c r="F356" s="127" t="s">
        <v>30</v>
      </c>
      <c r="G356" s="127" t="s">
        <v>36</v>
      </c>
      <c r="H356" s="127" t="s">
        <v>42</v>
      </c>
      <c r="I356" s="127" t="s">
        <v>70</v>
      </c>
      <c r="J356" s="127" t="s">
        <v>657</v>
      </c>
      <c r="K356" s="127" t="s">
        <v>725</v>
      </c>
      <c r="L356" s="127" t="s">
        <v>493</v>
      </c>
      <c r="M356" s="128">
        <v>13.84</v>
      </c>
      <c r="N356" s="128">
        <v>1.1200000000000001</v>
      </c>
      <c r="O356" s="129">
        <v>35.405200000000001</v>
      </c>
      <c r="P356" s="129">
        <v>62.887999999999998</v>
      </c>
      <c r="Q356" s="130">
        <v>35.4</v>
      </c>
      <c r="R356" s="128">
        <v>0</v>
      </c>
      <c r="S356" s="128">
        <v>0</v>
      </c>
      <c r="T356" s="127" t="s">
        <v>620</v>
      </c>
      <c r="U356" s="127" t="s">
        <v>620</v>
      </c>
      <c r="V356" s="208" t="s">
        <v>624</v>
      </c>
      <c r="X356" s="126">
        <v>358</v>
      </c>
    </row>
    <row r="357" spans="1:24" s="14" customFormat="1" ht="150" x14ac:dyDescent="0.25">
      <c r="A357" s="255">
        <v>354</v>
      </c>
      <c r="B357" s="126" t="s">
        <v>525</v>
      </c>
      <c r="C357" s="127" t="s">
        <v>521</v>
      </c>
      <c r="D357" s="127" t="s">
        <v>491</v>
      </c>
      <c r="E357" s="127" t="s">
        <v>492</v>
      </c>
      <c r="F357" s="127" t="s">
        <v>30</v>
      </c>
      <c r="G357" s="127" t="s">
        <v>36</v>
      </c>
      <c r="H357" s="127" t="s">
        <v>42</v>
      </c>
      <c r="I357" s="127" t="s">
        <v>53</v>
      </c>
      <c r="J357" s="127" t="s">
        <v>726</v>
      </c>
      <c r="K357" s="127" t="s">
        <v>725</v>
      </c>
      <c r="L357" s="127" t="s">
        <v>493</v>
      </c>
      <c r="M357" s="128">
        <v>12.78</v>
      </c>
      <c r="N357" s="128">
        <v>1.03</v>
      </c>
      <c r="O357" s="129">
        <v>28.28</v>
      </c>
      <c r="P357" s="129">
        <v>28.49</v>
      </c>
      <c r="Q357" s="130">
        <v>28.3</v>
      </c>
      <c r="R357" s="128">
        <v>0</v>
      </c>
      <c r="S357" s="128">
        <v>0</v>
      </c>
      <c r="T357" s="127" t="s">
        <v>620</v>
      </c>
      <c r="U357" s="127" t="s">
        <v>620</v>
      </c>
      <c r="V357" s="208" t="s">
        <v>624</v>
      </c>
      <c r="X357" s="126">
        <v>359</v>
      </c>
    </row>
    <row r="358" spans="1:24" s="14" customFormat="1" ht="150" x14ac:dyDescent="0.25">
      <c r="A358" s="255">
        <v>355</v>
      </c>
      <c r="B358" s="126" t="s">
        <v>525</v>
      </c>
      <c r="C358" s="127" t="s">
        <v>521</v>
      </c>
      <c r="D358" s="127" t="s">
        <v>491</v>
      </c>
      <c r="E358" s="127" t="s">
        <v>492</v>
      </c>
      <c r="F358" s="127" t="s">
        <v>30</v>
      </c>
      <c r="G358" s="127" t="s">
        <v>31</v>
      </c>
      <c r="H358" s="127" t="s">
        <v>32</v>
      </c>
      <c r="I358" s="127" t="s">
        <v>53</v>
      </c>
      <c r="J358" s="127" t="s">
        <v>66</v>
      </c>
      <c r="K358" s="127" t="s">
        <v>725</v>
      </c>
      <c r="L358" s="127" t="s">
        <v>493</v>
      </c>
      <c r="M358" s="128">
        <v>14.1</v>
      </c>
      <c r="N358" s="128">
        <v>1.1399999999999999</v>
      </c>
      <c r="O358" s="129">
        <v>22.7012</v>
      </c>
      <c r="P358" s="129">
        <v>29.021999999999998</v>
      </c>
      <c r="Q358" s="130">
        <v>22.7</v>
      </c>
      <c r="R358" s="128">
        <v>0</v>
      </c>
      <c r="S358" s="128">
        <v>0</v>
      </c>
      <c r="T358" s="127" t="s">
        <v>620</v>
      </c>
      <c r="U358" s="127" t="s">
        <v>620</v>
      </c>
      <c r="V358" s="208" t="s">
        <v>624</v>
      </c>
      <c r="X358" s="126">
        <v>360</v>
      </c>
    </row>
    <row r="359" spans="1:24" s="14" customFormat="1" ht="150" x14ac:dyDescent="0.25">
      <c r="A359" s="255">
        <v>356</v>
      </c>
      <c r="B359" s="126" t="s">
        <v>525</v>
      </c>
      <c r="C359" s="127" t="s">
        <v>521</v>
      </c>
      <c r="D359" s="127" t="s">
        <v>471</v>
      </c>
      <c r="E359" s="127" t="s">
        <v>496</v>
      </c>
      <c r="F359" s="127" t="s">
        <v>30</v>
      </c>
      <c r="G359" s="127" t="s">
        <v>31</v>
      </c>
      <c r="H359" s="127" t="s">
        <v>32</v>
      </c>
      <c r="I359" s="127" t="s">
        <v>96</v>
      </c>
      <c r="J359" s="127" t="s">
        <v>97</v>
      </c>
      <c r="K359" s="127" t="s">
        <v>727</v>
      </c>
      <c r="L359" s="127" t="s">
        <v>493</v>
      </c>
      <c r="M359" s="128">
        <v>9</v>
      </c>
      <c r="N359" s="128">
        <v>0.73</v>
      </c>
      <c r="O359" s="129">
        <v>12.9186</v>
      </c>
      <c r="P359" s="129">
        <v>26.614000000000001</v>
      </c>
      <c r="Q359" s="130">
        <v>12.9</v>
      </c>
      <c r="R359" s="128">
        <v>0</v>
      </c>
      <c r="S359" s="128">
        <v>0</v>
      </c>
      <c r="T359" s="127" t="s">
        <v>620</v>
      </c>
      <c r="U359" s="127" t="s">
        <v>620</v>
      </c>
      <c r="V359" s="208" t="s">
        <v>624</v>
      </c>
      <c r="X359" s="126">
        <v>361</v>
      </c>
    </row>
    <row r="360" spans="1:24" s="14" customFormat="1" ht="150" x14ac:dyDescent="0.25">
      <c r="A360" s="255">
        <v>357</v>
      </c>
      <c r="B360" s="126" t="s">
        <v>525</v>
      </c>
      <c r="C360" s="127" t="s">
        <v>521</v>
      </c>
      <c r="D360" s="127" t="s">
        <v>494</v>
      </c>
      <c r="E360" s="127" t="s">
        <v>496</v>
      </c>
      <c r="F360" s="127" t="s">
        <v>30</v>
      </c>
      <c r="G360" s="127" t="s">
        <v>31</v>
      </c>
      <c r="H360" s="127" t="s">
        <v>32</v>
      </c>
      <c r="I360" s="127" t="s">
        <v>53</v>
      </c>
      <c r="J360" s="127" t="s">
        <v>44</v>
      </c>
      <c r="K360" s="127" t="s">
        <v>728</v>
      </c>
      <c r="L360" s="127" t="s">
        <v>493</v>
      </c>
      <c r="M360" s="128">
        <v>10.84</v>
      </c>
      <c r="N360" s="128">
        <v>0.88</v>
      </c>
      <c r="O360" s="129">
        <v>16.9983</v>
      </c>
      <c r="P360" s="129">
        <v>20.608000000000001</v>
      </c>
      <c r="Q360" s="130">
        <v>17</v>
      </c>
      <c r="R360" s="128">
        <v>0</v>
      </c>
      <c r="S360" s="128">
        <v>0</v>
      </c>
      <c r="T360" s="127" t="s">
        <v>620</v>
      </c>
      <c r="U360" s="127" t="s">
        <v>620</v>
      </c>
      <c r="V360" s="208" t="s">
        <v>624</v>
      </c>
      <c r="X360" s="126">
        <v>362</v>
      </c>
    </row>
    <row r="361" spans="1:24" s="14" customFormat="1" ht="150" x14ac:dyDescent="0.25">
      <c r="A361" s="255">
        <v>358</v>
      </c>
      <c r="B361" s="126" t="s">
        <v>525</v>
      </c>
      <c r="C361" s="127" t="s">
        <v>521</v>
      </c>
      <c r="D361" s="127" t="s">
        <v>494</v>
      </c>
      <c r="E361" s="127" t="s">
        <v>496</v>
      </c>
      <c r="F361" s="127" t="s">
        <v>30</v>
      </c>
      <c r="G361" s="127" t="s">
        <v>31</v>
      </c>
      <c r="H361" s="127" t="s">
        <v>42</v>
      </c>
      <c r="I361" s="127" t="s">
        <v>43</v>
      </c>
      <c r="J361" s="127" t="s">
        <v>44</v>
      </c>
      <c r="K361" s="127" t="s">
        <v>728</v>
      </c>
      <c r="L361" s="127" t="s">
        <v>493</v>
      </c>
      <c r="M361" s="128">
        <v>9.26</v>
      </c>
      <c r="N361" s="128">
        <v>0.75</v>
      </c>
      <c r="O361" s="129">
        <v>17.4711</v>
      </c>
      <c r="P361" s="129">
        <v>29.834</v>
      </c>
      <c r="Q361" s="130">
        <v>17.5</v>
      </c>
      <c r="R361" s="128">
        <v>0</v>
      </c>
      <c r="S361" s="128">
        <v>0</v>
      </c>
      <c r="T361" s="127" t="s">
        <v>620</v>
      </c>
      <c r="U361" s="127" t="s">
        <v>620</v>
      </c>
      <c r="V361" s="208" t="s">
        <v>624</v>
      </c>
      <c r="X361" s="126">
        <v>363</v>
      </c>
    </row>
    <row r="362" spans="1:24" s="14" customFormat="1" ht="150" x14ac:dyDescent="0.25">
      <c r="A362" s="255">
        <v>359</v>
      </c>
      <c r="B362" s="126" t="s">
        <v>525</v>
      </c>
      <c r="C362" s="127" t="s">
        <v>521</v>
      </c>
      <c r="D362" s="127" t="s">
        <v>471</v>
      </c>
      <c r="E362" s="127" t="s">
        <v>496</v>
      </c>
      <c r="F362" s="127" t="s">
        <v>30</v>
      </c>
      <c r="G362" s="127" t="s">
        <v>31</v>
      </c>
      <c r="H362" s="127" t="s">
        <v>32</v>
      </c>
      <c r="I362" s="127" t="s">
        <v>53</v>
      </c>
      <c r="J362" s="127" t="s">
        <v>44</v>
      </c>
      <c r="K362" s="127" t="s">
        <v>728</v>
      </c>
      <c r="L362" s="127" t="s">
        <v>493</v>
      </c>
      <c r="M362" s="128">
        <v>10.84</v>
      </c>
      <c r="N362" s="128">
        <v>0.88</v>
      </c>
      <c r="O362" s="129">
        <v>16.456700000000001</v>
      </c>
      <c r="P362" s="129">
        <v>22.917999999999999</v>
      </c>
      <c r="Q362" s="130">
        <v>16.5</v>
      </c>
      <c r="R362" s="128">
        <v>0</v>
      </c>
      <c r="S362" s="128">
        <v>0</v>
      </c>
      <c r="T362" s="127" t="s">
        <v>620</v>
      </c>
      <c r="U362" s="127" t="s">
        <v>620</v>
      </c>
      <c r="V362" s="208" t="s">
        <v>624</v>
      </c>
      <c r="X362" s="126">
        <v>364</v>
      </c>
    </row>
    <row r="363" spans="1:24" s="14" customFormat="1" ht="150" x14ac:dyDescent="0.25">
      <c r="A363" s="255">
        <v>360</v>
      </c>
      <c r="B363" s="126" t="s">
        <v>525</v>
      </c>
      <c r="C363" s="127" t="s">
        <v>521</v>
      </c>
      <c r="D363" s="127" t="s">
        <v>471</v>
      </c>
      <c r="E363" s="127" t="s">
        <v>496</v>
      </c>
      <c r="F363" s="127" t="s">
        <v>30</v>
      </c>
      <c r="G363" s="127" t="s">
        <v>31</v>
      </c>
      <c r="H363" s="127" t="s">
        <v>42</v>
      </c>
      <c r="I363" s="127" t="s">
        <v>43</v>
      </c>
      <c r="J363" s="127" t="s">
        <v>44</v>
      </c>
      <c r="K363" s="127" t="s">
        <v>728</v>
      </c>
      <c r="L363" s="127" t="s">
        <v>493</v>
      </c>
      <c r="M363" s="128">
        <v>9.26</v>
      </c>
      <c r="N363" s="128">
        <v>0.75</v>
      </c>
      <c r="O363" s="129">
        <v>16.748899999999999</v>
      </c>
      <c r="P363" s="129">
        <v>36.54</v>
      </c>
      <c r="Q363" s="130">
        <v>16.7</v>
      </c>
      <c r="R363" s="128">
        <v>0</v>
      </c>
      <c r="S363" s="128">
        <v>0</v>
      </c>
      <c r="T363" s="127" t="s">
        <v>620</v>
      </c>
      <c r="U363" s="127" t="s">
        <v>620</v>
      </c>
      <c r="V363" s="208" t="s">
        <v>624</v>
      </c>
      <c r="X363" s="126">
        <v>365</v>
      </c>
    </row>
    <row r="364" spans="1:24" s="14" customFormat="1" ht="135" x14ac:dyDescent="0.25">
      <c r="A364" s="255">
        <v>361</v>
      </c>
      <c r="B364" s="126" t="s">
        <v>526</v>
      </c>
      <c r="C364" s="127" t="s">
        <v>527</v>
      </c>
      <c r="D364" s="127" t="s">
        <v>491</v>
      </c>
      <c r="E364" s="127" t="s">
        <v>492</v>
      </c>
      <c r="F364" s="127" t="s">
        <v>30</v>
      </c>
      <c r="G364" s="127" t="s">
        <v>31</v>
      </c>
      <c r="H364" s="127" t="s">
        <v>32</v>
      </c>
      <c r="I364" s="127" t="s">
        <v>98</v>
      </c>
      <c r="J364" s="127" t="s">
        <v>44</v>
      </c>
      <c r="K364" s="127" t="s">
        <v>729</v>
      </c>
      <c r="L364" s="127" t="s">
        <v>529</v>
      </c>
      <c r="M364" s="128">
        <v>6.8</v>
      </c>
      <c r="N364" s="128">
        <v>0.96</v>
      </c>
      <c r="O364" s="129">
        <v>14.3949</v>
      </c>
      <c r="P364" s="129">
        <v>21.196000000000002</v>
      </c>
      <c r="Q364" s="130">
        <v>14.4</v>
      </c>
      <c r="R364" s="128">
        <v>10</v>
      </c>
      <c r="S364" s="128">
        <v>15</v>
      </c>
      <c r="T364" s="127" t="s">
        <v>620</v>
      </c>
      <c r="U364" s="127" t="s">
        <v>620</v>
      </c>
      <c r="V364" s="208" t="s">
        <v>624</v>
      </c>
      <c r="X364" s="126">
        <v>366</v>
      </c>
    </row>
    <row r="365" spans="1:24" s="14" customFormat="1" ht="135" x14ac:dyDescent="0.25">
      <c r="A365" s="255">
        <v>362</v>
      </c>
      <c r="B365" s="126" t="s">
        <v>526</v>
      </c>
      <c r="C365" s="127" t="s">
        <v>527</v>
      </c>
      <c r="D365" s="127" t="s">
        <v>471</v>
      </c>
      <c r="E365" s="127" t="s">
        <v>492</v>
      </c>
      <c r="F365" s="127" t="s">
        <v>30</v>
      </c>
      <c r="G365" s="127" t="s">
        <v>31</v>
      </c>
      <c r="H365" s="127" t="s">
        <v>32</v>
      </c>
      <c r="I365" s="127" t="s">
        <v>62</v>
      </c>
      <c r="J365" s="127" t="s">
        <v>102</v>
      </c>
      <c r="K365" s="127" t="s">
        <v>730</v>
      </c>
      <c r="L365" s="127" t="s">
        <v>528</v>
      </c>
      <c r="M365" s="128">
        <v>6.52</v>
      </c>
      <c r="N365" s="128">
        <v>0.92</v>
      </c>
      <c r="O365" s="129">
        <v>12.3932</v>
      </c>
      <c r="P365" s="129">
        <v>33.067999999999998</v>
      </c>
      <c r="Q365" s="130">
        <v>12.4</v>
      </c>
      <c r="R365" s="128">
        <v>10</v>
      </c>
      <c r="S365" s="128">
        <v>15</v>
      </c>
      <c r="T365" s="127" t="s">
        <v>620</v>
      </c>
      <c r="U365" s="127" t="s">
        <v>620</v>
      </c>
      <c r="V365" s="208" t="s">
        <v>624</v>
      </c>
      <c r="X365" s="126">
        <v>367</v>
      </c>
    </row>
    <row r="366" spans="1:24" s="14" customFormat="1" ht="135" x14ac:dyDescent="0.25">
      <c r="A366" s="255">
        <v>363</v>
      </c>
      <c r="B366" s="126" t="s">
        <v>526</v>
      </c>
      <c r="C366" s="127" t="s">
        <v>527</v>
      </c>
      <c r="D366" s="127" t="s">
        <v>471</v>
      </c>
      <c r="E366" s="127" t="s">
        <v>492</v>
      </c>
      <c r="F366" s="127" t="s">
        <v>35</v>
      </c>
      <c r="G366" s="127" t="s">
        <v>46</v>
      </c>
      <c r="H366" s="127" t="s">
        <v>47</v>
      </c>
      <c r="I366" s="127" t="s">
        <v>101</v>
      </c>
      <c r="J366" s="127" t="s">
        <v>44</v>
      </c>
      <c r="K366" s="127" t="s">
        <v>730</v>
      </c>
      <c r="L366" s="127" t="s">
        <v>528</v>
      </c>
      <c r="M366" s="128">
        <v>6.85</v>
      </c>
      <c r="N366" s="128">
        <v>0.97</v>
      </c>
      <c r="O366" s="129">
        <v>14.632</v>
      </c>
      <c r="P366" s="129">
        <v>52.01</v>
      </c>
      <c r="Q366" s="130">
        <v>14.6</v>
      </c>
      <c r="R366" s="128">
        <v>10</v>
      </c>
      <c r="S366" s="128">
        <v>15</v>
      </c>
      <c r="T366" s="127" t="s">
        <v>620</v>
      </c>
      <c r="U366" s="127" t="s">
        <v>620</v>
      </c>
      <c r="V366" s="208" t="s">
        <v>624</v>
      </c>
      <c r="X366" s="126">
        <v>368</v>
      </c>
    </row>
    <row r="367" spans="1:24" s="14" customFormat="1" ht="135" x14ac:dyDescent="0.25">
      <c r="A367" s="255">
        <v>364</v>
      </c>
      <c r="B367" s="126" t="s">
        <v>526</v>
      </c>
      <c r="C367" s="127" t="s">
        <v>527</v>
      </c>
      <c r="D367" s="127" t="s">
        <v>471</v>
      </c>
      <c r="E367" s="127" t="s">
        <v>492</v>
      </c>
      <c r="F367" s="127" t="s">
        <v>35</v>
      </c>
      <c r="G367" s="127" t="s">
        <v>31</v>
      </c>
      <c r="H367" s="127" t="s">
        <v>32</v>
      </c>
      <c r="I367" s="127" t="s">
        <v>93</v>
      </c>
      <c r="J367" s="127" t="s">
        <v>44</v>
      </c>
      <c r="K367" s="127" t="s">
        <v>730</v>
      </c>
      <c r="L367" s="127" t="s">
        <v>528</v>
      </c>
      <c r="M367" s="128">
        <v>6.32</v>
      </c>
      <c r="N367" s="128">
        <v>0.89</v>
      </c>
      <c r="O367" s="129">
        <v>13.2537</v>
      </c>
      <c r="P367" s="129">
        <v>43.33</v>
      </c>
      <c r="Q367" s="130">
        <v>13.3</v>
      </c>
      <c r="R367" s="128">
        <v>10</v>
      </c>
      <c r="S367" s="128">
        <v>15</v>
      </c>
      <c r="T367" s="127" t="s">
        <v>620</v>
      </c>
      <c r="U367" s="127" t="s">
        <v>620</v>
      </c>
      <c r="V367" s="208" t="s">
        <v>624</v>
      </c>
      <c r="X367" s="126">
        <v>369</v>
      </c>
    </row>
    <row r="368" spans="1:24" s="14" customFormat="1" ht="135" x14ac:dyDescent="0.25">
      <c r="A368" s="255">
        <v>365</v>
      </c>
      <c r="B368" s="126" t="s">
        <v>526</v>
      </c>
      <c r="C368" s="127" t="s">
        <v>527</v>
      </c>
      <c r="D368" s="127" t="s">
        <v>471</v>
      </c>
      <c r="E368" s="127" t="s">
        <v>496</v>
      </c>
      <c r="F368" s="127" t="s">
        <v>30</v>
      </c>
      <c r="G368" s="127" t="s">
        <v>31</v>
      </c>
      <c r="H368" s="127" t="s">
        <v>32</v>
      </c>
      <c r="I368" s="127" t="s">
        <v>62</v>
      </c>
      <c r="J368" s="127" t="s">
        <v>102</v>
      </c>
      <c r="K368" s="127" t="s">
        <v>730</v>
      </c>
      <c r="L368" s="127" t="s">
        <v>528</v>
      </c>
      <c r="M368" s="128">
        <v>6.52</v>
      </c>
      <c r="N368" s="128">
        <v>0.92</v>
      </c>
      <c r="O368" s="129">
        <v>10.9392</v>
      </c>
      <c r="P368" s="129">
        <v>23.954000000000001</v>
      </c>
      <c r="Q368" s="130">
        <v>10.9</v>
      </c>
      <c r="R368" s="128">
        <v>10</v>
      </c>
      <c r="S368" s="128">
        <v>15</v>
      </c>
      <c r="T368" s="127" t="s">
        <v>620</v>
      </c>
      <c r="U368" s="127" t="s">
        <v>620</v>
      </c>
      <c r="V368" s="208" t="s">
        <v>624</v>
      </c>
      <c r="X368" s="126">
        <v>370</v>
      </c>
    </row>
    <row r="369" spans="1:24" s="14" customFormat="1" ht="135" x14ac:dyDescent="0.25">
      <c r="A369" s="255">
        <v>366</v>
      </c>
      <c r="B369" s="126" t="s">
        <v>526</v>
      </c>
      <c r="C369" s="127" t="s">
        <v>527</v>
      </c>
      <c r="D369" s="127" t="s">
        <v>471</v>
      </c>
      <c r="E369" s="127" t="s">
        <v>496</v>
      </c>
      <c r="F369" s="127" t="s">
        <v>35</v>
      </c>
      <c r="G369" s="127" t="s">
        <v>46</v>
      </c>
      <c r="H369" s="127" t="s">
        <v>47</v>
      </c>
      <c r="I369" s="127" t="s">
        <v>101</v>
      </c>
      <c r="J369" s="127" t="s">
        <v>44</v>
      </c>
      <c r="K369" s="127" t="s">
        <v>730</v>
      </c>
      <c r="L369" s="127" t="s">
        <v>528</v>
      </c>
      <c r="M369" s="128">
        <v>6.85</v>
      </c>
      <c r="N369" s="128">
        <v>0.97</v>
      </c>
      <c r="O369" s="129">
        <v>12.532999999999999</v>
      </c>
      <c r="P369" s="129">
        <v>32.423999999999999</v>
      </c>
      <c r="Q369" s="130">
        <v>12.5</v>
      </c>
      <c r="R369" s="128">
        <v>10</v>
      </c>
      <c r="S369" s="128">
        <v>15</v>
      </c>
      <c r="T369" s="127" t="s">
        <v>620</v>
      </c>
      <c r="U369" s="127" t="s">
        <v>620</v>
      </c>
      <c r="V369" s="208" t="s">
        <v>624</v>
      </c>
      <c r="X369" s="126">
        <v>371</v>
      </c>
    </row>
    <row r="370" spans="1:24" s="14" customFormat="1" ht="135" x14ac:dyDescent="0.25">
      <c r="A370" s="255">
        <v>367</v>
      </c>
      <c r="B370" s="126" t="s">
        <v>526</v>
      </c>
      <c r="C370" s="127" t="s">
        <v>527</v>
      </c>
      <c r="D370" s="127" t="s">
        <v>471</v>
      </c>
      <c r="E370" s="127" t="s">
        <v>496</v>
      </c>
      <c r="F370" s="127" t="s">
        <v>35</v>
      </c>
      <c r="G370" s="127" t="s">
        <v>31</v>
      </c>
      <c r="H370" s="127" t="s">
        <v>32</v>
      </c>
      <c r="I370" s="127" t="s">
        <v>93</v>
      </c>
      <c r="J370" s="127" t="s">
        <v>44</v>
      </c>
      <c r="K370" s="127" t="s">
        <v>730</v>
      </c>
      <c r="L370" s="127" t="s">
        <v>528</v>
      </c>
      <c r="M370" s="128">
        <v>6.32</v>
      </c>
      <c r="N370" s="128">
        <v>0.89</v>
      </c>
      <c r="O370" s="129">
        <v>11.4413</v>
      </c>
      <c r="P370" s="129">
        <v>27.93</v>
      </c>
      <c r="Q370" s="130">
        <v>11.4</v>
      </c>
      <c r="R370" s="128">
        <v>10</v>
      </c>
      <c r="S370" s="128">
        <v>15</v>
      </c>
      <c r="T370" s="127" t="s">
        <v>620</v>
      </c>
      <c r="U370" s="127" t="s">
        <v>620</v>
      </c>
      <c r="V370" s="208" t="s">
        <v>624</v>
      </c>
      <c r="X370" s="126">
        <v>372</v>
      </c>
    </row>
    <row r="371" spans="1:24" s="14" customFormat="1" ht="135" x14ac:dyDescent="0.25">
      <c r="A371" s="255">
        <v>368</v>
      </c>
      <c r="B371" s="126" t="s">
        <v>526</v>
      </c>
      <c r="C371" s="127" t="s">
        <v>527</v>
      </c>
      <c r="D371" s="127" t="s">
        <v>471</v>
      </c>
      <c r="E371" s="127" t="s">
        <v>495</v>
      </c>
      <c r="F371" s="127" t="s">
        <v>30</v>
      </c>
      <c r="G371" s="127" t="s">
        <v>31</v>
      </c>
      <c r="H371" s="127" t="s">
        <v>32</v>
      </c>
      <c r="I371" s="127" t="s">
        <v>62</v>
      </c>
      <c r="J371" s="127" t="s">
        <v>102</v>
      </c>
      <c r="K371" s="127" t="s">
        <v>730</v>
      </c>
      <c r="L371" s="127" t="s">
        <v>528</v>
      </c>
      <c r="M371" s="128">
        <v>6.52</v>
      </c>
      <c r="N371" s="128">
        <v>0.92</v>
      </c>
      <c r="O371" s="129">
        <v>9.9839000000000002</v>
      </c>
      <c r="P371" s="129">
        <v>22.693999999999999</v>
      </c>
      <c r="Q371" s="130">
        <v>10</v>
      </c>
      <c r="R371" s="128">
        <v>10</v>
      </c>
      <c r="S371" s="128">
        <v>15</v>
      </c>
      <c r="T371" s="127" t="s">
        <v>620</v>
      </c>
      <c r="U371" s="127" t="s">
        <v>620</v>
      </c>
      <c r="V371" s="208" t="s">
        <v>624</v>
      </c>
      <c r="X371" s="126">
        <v>373</v>
      </c>
    </row>
    <row r="372" spans="1:24" s="14" customFormat="1" ht="135" x14ac:dyDescent="0.25">
      <c r="A372" s="255">
        <v>369</v>
      </c>
      <c r="B372" s="126" t="s">
        <v>526</v>
      </c>
      <c r="C372" s="127" t="s">
        <v>527</v>
      </c>
      <c r="D372" s="127" t="s">
        <v>471</v>
      </c>
      <c r="E372" s="127" t="s">
        <v>495</v>
      </c>
      <c r="F372" s="127" t="s">
        <v>35</v>
      </c>
      <c r="G372" s="127" t="s">
        <v>46</v>
      </c>
      <c r="H372" s="127" t="s">
        <v>47</v>
      </c>
      <c r="I372" s="127" t="s">
        <v>101</v>
      </c>
      <c r="J372" s="127" t="s">
        <v>44</v>
      </c>
      <c r="K372" s="127" t="s">
        <v>730</v>
      </c>
      <c r="L372" s="127" t="s">
        <v>528</v>
      </c>
      <c r="M372" s="128">
        <v>6.85</v>
      </c>
      <c r="N372" s="128">
        <v>0.97</v>
      </c>
      <c r="O372" s="129">
        <v>11.212</v>
      </c>
      <c r="P372" s="129">
        <v>32.270000000000003</v>
      </c>
      <c r="Q372" s="130">
        <v>11.2</v>
      </c>
      <c r="R372" s="128">
        <v>10</v>
      </c>
      <c r="S372" s="128">
        <v>15</v>
      </c>
      <c r="T372" s="127" t="s">
        <v>620</v>
      </c>
      <c r="U372" s="127" t="s">
        <v>620</v>
      </c>
      <c r="V372" s="208" t="s">
        <v>624</v>
      </c>
      <c r="X372" s="126">
        <v>374</v>
      </c>
    </row>
    <row r="373" spans="1:24" s="14" customFormat="1" ht="135" x14ac:dyDescent="0.25">
      <c r="A373" s="255">
        <v>370</v>
      </c>
      <c r="B373" s="126" t="s">
        <v>526</v>
      </c>
      <c r="C373" s="127" t="s">
        <v>527</v>
      </c>
      <c r="D373" s="127" t="s">
        <v>471</v>
      </c>
      <c r="E373" s="127" t="s">
        <v>495</v>
      </c>
      <c r="F373" s="127" t="s">
        <v>35</v>
      </c>
      <c r="G373" s="127" t="s">
        <v>31</v>
      </c>
      <c r="H373" s="127" t="s">
        <v>32</v>
      </c>
      <c r="I373" s="127" t="s">
        <v>93</v>
      </c>
      <c r="J373" s="127" t="s">
        <v>44</v>
      </c>
      <c r="K373" s="127" t="s">
        <v>730</v>
      </c>
      <c r="L373" s="127" t="s">
        <v>528</v>
      </c>
      <c r="M373" s="128">
        <v>6.32</v>
      </c>
      <c r="N373" s="128">
        <v>0.89</v>
      </c>
      <c r="O373" s="129">
        <v>10.2828</v>
      </c>
      <c r="P373" s="129">
        <v>26.39</v>
      </c>
      <c r="Q373" s="130">
        <v>10.3</v>
      </c>
      <c r="R373" s="128">
        <v>10</v>
      </c>
      <c r="S373" s="128">
        <v>15</v>
      </c>
      <c r="T373" s="127" t="s">
        <v>620</v>
      </c>
      <c r="U373" s="127" t="s">
        <v>620</v>
      </c>
      <c r="V373" s="208" t="s">
        <v>624</v>
      </c>
      <c r="X373" s="126">
        <v>375</v>
      </c>
    </row>
    <row r="374" spans="1:24" s="14" customFormat="1" ht="135" x14ac:dyDescent="0.25">
      <c r="A374" s="255">
        <v>371</v>
      </c>
      <c r="B374" s="126" t="s">
        <v>526</v>
      </c>
      <c r="C374" s="127" t="s">
        <v>527</v>
      </c>
      <c r="D374" s="127" t="s">
        <v>491</v>
      </c>
      <c r="E374" s="127" t="s">
        <v>496</v>
      </c>
      <c r="F374" s="127" t="s">
        <v>30</v>
      </c>
      <c r="G374" s="127" t="s">
        <v>31</v>
      </c>
      <c r="H374" s="127" t="s">
        <v>32</v>
      </c>
      <c r="I374" s="127" t="s">
        <v>62</v>
      </c>
      <c r="J374" s="127" t="s">
        <v>102</v>
      </c>
      <c r="K374" s="127" t="s">
        <v>730</v>
      </c>
      <c r="L374" s="127" t="s">
        <v>528</v>
      </c>
      <c r="M374" s="128">
        <v>6.52</v>
      </c>
      <c r="N374" s="128">
        <v>0.92</v>
      </c>
      <c r="O374" s="129">
        <v>14.3988</v>
      </c>
      <c r="P374" s="129">
        <v>24.416</v>
      </c>
      <c r="Q374" s="130">
        <v>14.4</v>
      </c>
      <c r="R374" s="128">
        <v>10</v>
      </c>
      <c r="S374" s="128">
        <v>15</v>
      </c>
      <c r="T374" s="127" t="s">
        <v>620</v>
      </c>
      <c r="U374" s="127" t="s">
        <v>620</v>
      </c>
      <c r="V374" s="208" t="s">
        <v>624</v>
      </c>
      <c r="X374" s="126">
        <v>376</v>
      </c>
    </row>
    <row r="375" spans="1:24" s="14" customFormat="1" ht="135" x14ac:dyDescent="0.25">
      <c r="A375" s="255">
        <v>372</v>
      </c>
      <c r="B375" s="126" t="s">
        <v>526</v>
      </c>
      <c r="C375" s="127" t="s">
        <v>527</v>
      </c>
      <c r="D375" s="127" t="s">
        <v>491</v>
      </c>
      <c r="E375" s="127" t="s">
        <v>496</v>
      </c>
      <c r="F375" s="127" t="s">
        <v>35</v>
      </c>
      <c r="G375" s="127" t="s">
        <v>46</v>
      </c>
      <c r="H375" s="127" t="s">
        <v>47</v>
      </c>
      <c r="I375" s="127" t="s">
        <v>101</v>
      </c>
      <c r="J375" s="127" t="s">
        <v>44</v>
      </c>
      <c r="K375" s="127" t="s">
        <v>730</v>
      </c>
      <c r="L375" s="127" t="s">
        <v>528</v>
      </c>
      <c r="M375" s="128">
        <v>6.85</v>
      </c>
      <c r="N375" s="128">
        <v>0.97</v>
      </c>
      <c r="O375" s="129">
        <v>16.149999999999999</v>
      </c>
      <c r="P375" s="129">
        <v>34.020000000000003</v>
      </c>
      <c r="Q375" s="130">
        <v>16.2</v>
      </c>
      <c r="R375" s="128">
        <v>10</v>
      </c>
      <c r="S375" s="128">
        <v>15</v>
      </c>
      <c r="T375" s="127" t="s">
        <v>620</v>
      </c>
      <c r="U375" s="127" t="s">
        <v>620</v>
      </c>
      <c r="V375" s="208" t="s">
        <v>624</v>
      </c>
      <c r="X375" s="126">
        <v>377</v>
      </c>
    </row>
    <row r="376" spans="1:24" s="14" customFormat="1" ht="135" x14ac:dyDescent="0.25">
      <c r="A376" s="255">
        <v>373</v>
      </c>
      <c r="B376" s="126" t="s">
        <v>526</v>
      </c>
      <c r="C376" s="127" t="s">
        <v>527</v>
      </c>
      <c r="D376" s="127" t="s">
        <v>491</v>
      </c>
      <c r="E376" s="127" t="s">
        <v>496</v>
      </c>
      <c r="F376" s="127" t="s">
        <v>35</v>
      </c>
      <c r="G376" s="127" t="s">
        <v>31</v>
      </c>
      <c r="H376" s="127" t="s">
        <v>32</v>
      </c>
      <c r="I376" s="127" t="s">
        <v>93</v>
      </c>
      <c r="J376" s="127" t="s">
        <v>44</v>
      </c>
      <c r="K376" s="127" t="s">
        <v>730</v>
      </c>
      <c r="L376" s="127" t="s">
        <v>528</v>
      </c>
      <c r="M376" s="128">
        <v>6.32</v>
      </c>
      <c r="N376" s="128">
        <v>0.89</v>
      </c>
      <c r="O376" s="129">
        <v>14.988300000000001</v>
      </c>
      <c r="P376" s="129">
        <v>28.126000000000001</v>
      </c>
      <c r="Q376" s="130">
        <v>15</v>
      </c>
      <c r="R376" s="128">
        <v>10</v>
      </c>
      <c r="S376" s="128">
        <v>15</v>
      </c>
      <c r="T376" s="127" t="s">
        <v>620</v>
      </c>
      <c r="U376" s="127" t="s">
        <v>620</v>
      </c>
      <c r="V376" s="208" t="s">
        <v>624</v>
      </c>
      <c r="X376" s="126">
        <v>378</v>
      </c>
    </row>
    <row r="377" spans="1:24" s="14" customFormat="1" ht="135" x14ac:dyDescent="0.25">
      <c r="A377" s="255">
        <v>374</v>
      </c>
      <c r="B377" s="126" t="s">
        <v>526</v>
      </c>
      <c r="C377" s="127" t="s">
        <v>527</v>
      </c>
      <c r="D377" s="127" t="s">
        <v>471</v>
      </c>
      <c r="E377" s="127" t="s">
        <v>492</v>
      </c>
      <c r="F377" s="127" t="s">
        <v>30</v>
      </c>
      <c r="G377" s="127" t="s">
        <v>46</v>
      </c>
      <c r="H377" s="127" t="s">
        <v>47</v>
      </c>
      <c r="I377" s="127" t="s">
        <v>60</v>
      </c>
      <c r="J377" s="127" t="s">
        <v>58</v>
      </c>
      <c r="K377" s="127" t="s">
        <v>731</v>
      </c>
      <c r="L377" s="127" t="s">
        <v>530</v>
      </c>
      <c r="M377" s="128">
        <v>8.16</v>
      </c>
      <c r="N377" s="128">
        <v>1.1499999999999999</v>
      </c>
      <c r="O377" s="129">
        <v>11.98</v>
      </c>
      <c r="P377" s="129">
        <v>28.378</v>
      </c>
      <c r="Q377" s="130">
        <v>12</v>
      </c>
      <c r="R377" s="128">
        <v>10</v>
      </c>
      <c r="S377" s="128">
        <v>15</v>
      </c>
      <c r="T377" s="127" t="s">
        <v>620</v>
      </c>
      <c r="U377" s="127" t="s">
        <v>620</v>
      </c>
      <c r="V377" s="208" t="s">
        <v>628</v>
      </c>
      <c r="X377" s="126">
        <v>379</v>
      </c>
    </row>
    <row r="378" spans="1:24" s="14" customFormat="1" ht="360" x14ac:dyDescent="0.25">
      <c r="A378" s="255">
        <v>375</v>
      </c>
      <c r="B378" s="126" t="s">
        <v>526</v>
      </c>
      <c r="C378" s="127" t="s">
        <v>527</v>
      </c>
      <c r="D378" s="127" t="s">
        <v>491</v>
      </c>
      <c r="E378" s="127" t="s">
        <v>472</v>
      </c>
      <c r="F378" s="127" t="s">
        <v>30</v>
      </c>
      <c r="G378" s="127" t="s">
        <v>46</v>
      </c>
      <c r="H378" s="127" t="s">
        <v>47</v>
      </c>
      <c r="I378" s="127" t="s">
        <v>60</v>
      </c>
      <c r="J378" s="127" t="s">
        <v>58</v>
      </c>
      <c r="K378" s="127" t="s">
        <v>731</v>
      </c>
      <c r="L378" s="127" t="s">
        <v>530</v>
      </c>
      <c r="M378" s="128">
        <v>8.16</v>
      </c>
      <c r="N378" s="128">
        <v>1.1499999999999999</v>
      </c>
      <c r="O378" s="129">
        <v>17.715299999999999</v>
      </c>
      <c r="P378" s="129">
        <v>26.152000000000001</v>
      </c>
      <c r="Q378" s="130">
        <v>17.7</v>
      </c>
      <c r="R378" s="128">
        <v>10</v>
      </c>
      <c r="S378" s="128">
        <v>15</v>
      </c>
      <c r="T378" s="127" t="s">
        <v>648</v>
      </c>
      <c r="U378" s="127" t="s">
        <v>620</v>
      </c>
      <c r="V378" s="208" t="s">
        <v>628</v>
      </c>
      <c r="X378" s="126">
        <v>380</v>
      </c>
    </row>
    <row r="379" spans="1:24" s="14" customFormat="1" ht="135" x14ac:dyDescent="0.25">
      <c r="A379" s="255">
        <v>376</v>
      </c>
      <c r="B379" s="126" t="s">
        <v>526</v>
      </c>
      <c r="C379" s="127" t="s">
        <v>527</v>
      </c>
      <c r="D379" s="127" t="s">
        <v>471</v>
      </c>
      <c r="E379" s="127" t="s">
        <v>496</v>
      </c>
      <c r="F379" s="127" t="s">
        <v>30</v>
      </c>
      <c r="G379" s="127" t="s">
        <v>46</v>
      </c>
      <c r="H379" s="127" t="s">
        <v>47</v>
      </c>
      <c r="I379" s="127" t="s">
        <v>60</v>
      </c>
      <c r="J379" s="127" t="s">
        <v>58</v>
      </c>
      <c r="K379" s="127" t="s">
        <v>731</v>
      </c>
      <c r="L379" s="127" t="s">
        <v>530</v>
      </c>
      <c r="M379" s="128">
        <v>8.16</v>
      </c>
      <c r="N379" s="128">
        <v>1.1499999999999999</v>
      </c>
      <c r="O379" s="129">
        <v>11.2204</v>
      </c>
      <c r="P379" s="129">
        <v>23.687999999999999</v>
      </c>
      <c r="Q379" s="130">
        <v>11.2</v>
      </c>
      <c r="R379" s="128">
        <v>10</v>
      </c>
      <c r="S379" s="128">
        <v>15</v>
      </c>
      <c r="T379" s="127" t="s">
        <v>620</v>
      </c>
      <c r="U379" s="127" t="s">
        <v>620</v>
      </c>
      <c r="V379" s="208" t="s">
        <v>628</v>
      </c>
      <c r="X379" s="126">
        <v>381</v>
      </c>
    </row>
    <row r="380" spans="1:24" s="14" customFormat="1" ht="135" x14ac:dyDescent="0.25">
      <c r="A380" s="255">
        <v>377</v>
      </c>
      <c r="B380" s="126" t="s">
        <v>526</v>
      </c>
      <c r="C380" s="127" t="s">
        <v>527</v>
      </c>
      <c r="D380" s="127" t="s">
        <v>491</v>
      </c>
      <c r="E380" s="127" t="s">
        <v>492</v>
      </c>
      <c r="F380" s="127" t="s">
        <v>30</v>
      </c>
      <c r="G380" s="127" t="s">
        <v>46</v>
      </c>
      <c r="H380" s="127" t="s">
        <v>47</v>
      </c>
      <c r="I380" s="127" t="s">
        <v>60</v>
      </c>
      <c r="J380" s="127" t="s">
        <v>58</v>
      </c>
      <c r="K380" s="127" t="s">
        <v>731</v>
      </c>
      <c r="L380" s="127" t="s">
        <v>530</v>
      </c>
      <c r="M380" s="128">
        <v>8.16</v>
      </c>
      <c r="N380" s="128">
        <v>1.1499999999999999</v>
      </c>
      <c r="O380" s="129">
        <v>15.7691</v>
      </c>
      <c r="P380" s="129">
        <v>25.718</v>
      </c>
      <c r="Q380" s="130">
        <v>15.8</v>
      </c>
      <c r="R380" s="128">
        <v>10</v>
      </c>
      <c r="S380" s="128">
        <v>15</v>
      </c>
      <c r="T380" s="127" t="s">
        <v>620</v>
      </c>
      <c r="U380" s="127" t="s">
        <v>620</v>
      </c>
      <c r="V380" s="208" t="s">
        <v>628</v>
      </c>
      <c r="X380" s="126">
        <v>382</v>
      </c>
    </row>
    <row r="381" spans="1:24" s="14" customFormat="1" ht="135" x14ac:dyDescent="0.25">
      <c r="A381" s="255">
        <v>378</v>
      </c>
      <c r="B381" s="126" t="s">
        <v>526</v>
      </c>
      <c r="C381" s="127" t="s">
        <v>527</v>
      </c>
      <c r="D381" s="127" t="s">
        <v>471</v>
      </c>
      <c r="E381" s="127" t="s">
        <v>492</v>
      </c>
      <c r="F381" s="127" t="s">
        <v>30</v>
      </c>
      <c r="G381" s="127" t="s">
        <v>31</v>
      </c>
      <c r="H381" s="127" t="s">
        <v>32</v>
      </c>
      <c r="I381" s="127" t="s">
        <v>62</v>
      </c>
      <c r="J381" s="127" t="s">
        <v>102</v>
      </c>
      <c r="K381" s="127" t="s">
        <v>732</v>
      </c>
      <c r="L381" s="127" t="s">
        <v>528</v>
      </c>
      <c r="M381" s="128">
        <v>6.52</v>
      </c>
      <c r="N381" s="128">
        <v>0.92</v>
      </c>
      <c r="O381" s="129">
        <v>12.7752</v>
      </c>
      <c r="P381" s="129">
        <v>33.067999999999998</v>
      </c>
      <c r="Q381" s="130">
        <v>12.8</v>
      </c>
      <c r="R381" s="128">
        <v>10</v>
      </c>
      <c r="S381" s="128">
        <v>15</v>
      </c>
      <c r="T381" s="127" t="s">
        <v>620</v>
      </c>
      <c r="U381" s="127" t="s">
        <v>620</v>
      </c>
      <c r="V381" s="208" t="s">
        <v>624</v>
      </c>
      <c r="X381" s="126">
        <v>383</v>
      </c>
    </row>
    <row r="382" spans="1:24" s="14" customFormat="1" ht="135" x14ac:dyDescent="0.25">
      <c r="A382" s="255">
        <v>379</v>
      </c>
      <c r="B382" s="126" t="s">
        <v>526</v>
      </c>
      <c r="C382" s="127" t="s">
        <v>527</v>
      </c>
      <c r="D382" s="127" t="s">
        <v>471</v>
      </c>
      <c r="E382" s="127" t="s">
        <v>492</v>
      </c>
      <c r="F382" s="127" t="s">
        <v>35</v>
      </c>
      <c r="G382" s="127" t="s">
        <v>46</v>
      </c>
      <c r="H382" s="127" t="s">
        <v>47</v>
      </c>
      <c r="I382" s="127" t="s">
        <v>101</v>
      </c>
      <c r="J382" s="127" t="s">
        <v>44</v>
      </c>
      <c r="K382" s="127" t="s">
        <v>732</v>
      </c>
      <c r="L382" s="127" t="s">
        <v>528</v>
      </c>
      <c r="M382" s="128">
        <v>6.85</v>
      </c>
      <c r="N382" s="128">
        <v>0.97</v>
      </c>
      <c r="O382" s="129">
        <v>15.013999999999999</v>
      </c>
      <c r="P382" s="129">
        <v>52.01</v>
      </c>
      <c r="Q382" s="130">
        <v>15</v>
      </c>
      <c r="R382" s="128">
        <v>10</v>
      </c>
      <c r="S382" s="128">
        <v>15</v>
      </c>
      <c r="T382" s="127" t="s">
        <v>620</v>
      </c>
      <c r="U382" s="127" t="s">
        <v>620</v>
      </c>
      <c r="V382" s="208" t="s">
        <v>624</v>
      </c>
      <c r="X382" s="126">
        <v>384</v>
      </c>
    </row>
    <row r="383" spans="1:24" s="14" customFormat="1" ht="135" x14ac:dyDescent="0.25">
      <c r="A383" s="255">
        <v>380</v>
      </c>
      <c r="B383" s="126" t="s">
        <v>526</v>
      </c>
      <c r="C383" s="127" t="s">
        <v>527</v>
      </c>
      <c r="D383" s="127" t="s">
        <v>471</v>
      </c>
      <c r="E383" s="127" t="s">
        <v>492</v>
      </c>
      <c r="F383" s="127" t="s">
        <v>35</v>
      </c>
      <c r="G383" s="127" t="s">
        <v>31</v>
      </c>
      <c r="H383" s="127" t="s">
        <v>32</v>
      </c>
      <c r="I383" s="127" t="s">
        <v>93</v>
      </c>
      <c r="J383" s="127" t="s">
        <v>44</v>
      </c>
      <c r="K383" s="127" t="s">
        <v>732</v>
      </c>
      <c r="L383" s="127" t="s">
        <v>528</v>
      </c>
      <c r="M383" s="128">
        <v>6.32</v>
      </c>
      <c r="N383" s="128">
        <v>0.89</v>
      </c>
      <c r="O383" s="129">
        <v>13.6357</v>
      </c>
      <c r="P383" s="129">
        <v>43.33</v>
      </c>
      <c r="Q383" s="130">
        <v>13.6</v>
      </c>
      <c r="R383" s="128">
        <v>10</v>
      </c>
      <c r="S383" s="128">
        <v>15</v>
      </c>
      <c r="T383" s="127" t="s">
        <v>620</v>
      </c>
      <c r="U383" s="127" t="s">
        <v>620</v>
      </c>
      <c r="V383" s="208" t="s">
        <v>624</v>
      </c>
      <c r="X383" s="126">
        <v>385</v>
      </c>
    </row>
    <row r="384" spans="1:24" s="14" customFormat="1" ht="135" x14ac:dyDescent="0.25">
      <c r="A384" s="255">
        <v>381</v>
      </c>
      <c r="B384" s="126" t="s">
        <v>526</v>
      </c>
      <c r="C384" s="127" t="s">
        <v>527</v>
      </c>
      <c r="D384" s="127" t="s">
        <v>471</v>
      </c>
      <c r="E384" s="127" t="s">
        <v>496</v>
      </c>
      <c r="F384" s="127" t="s">
        <v>30</v>
      </c>
      <c r="G384" s="127" t="s">
        <v>31</v>
      </c>
      <c r="H384" s="127" t="s">
        <v>32</v>
      </c>
      <c r="I384" s="127" t="s">
        <v>62</v>
      </c>
      <c r="J384" s="127" t="s">
        <v>102</v>
      </c>
      <c r="K384" s="127" t="s">
        <v>732</v>
      </c>
      <c r="L384" s="127" t="s">
        <v>528</v>
      </c>
      <c r="M384" s="128">
        <v>6.52</v>
      </c>
      <c r="N384" s="128">
        <v>0.92</v>
      </c>
      <c r="O384" s="129">
        <v>11.1922</v>
      </c>
      <c r="P384" s="129">
        <v>23.954000000000001</v>
      </c>
      <c r="Q384" s="130">
        <v>11.2</v>
      </c>
      <c r="R384" s="128">
        <v>10</v>
      </c>
      <c r="S384" s="128">
        <v>15</v>
      </c>
      <c r="T384" s="127" t="s">
        <v>620</v>
      </c>
      <c r="U384" s="127" t="s">
        <v>620</v>
      </c>
      <c r="V384" s="208" t="s">
        <v>624</v>
      </c>
      <c r="X384" s="126">
        <v>386</v>
      </c>
    </row>
    <row r="385" spans="1:24" s="14" customFormat="1" ht="135" x14ac:dyDescent="0.25">
      <c r="A385" s="255">
        <v>382</v>
      </c>
      <c r="B385" s="126" t="s">
        <v>526</v>
      </c>
      <c r="C385" s="127" t="s">
        <v>527</v>
      </c>
      <c r="D385" s="127" t="s">
        <v>471</v>
      </c>
      <c r="E385" s="127" t="s">
        <v>496</v>
      </c>
      <c r="F385" s="127" t="s">
        <v>35</v>
      </c>
      <c r="G385" s="127" t="s">
        <v>46</v>
      </c>
      <c r="H385" s="127" t="s">
        <v>47</v>
      </c>
      <c r="I385" s="127" t="s">
        <v>101</v>
      </c>
      <c r="J385" s="127" t="s">
        <v>44</v>
      </c>
      <c r="K385" s="127" t="s">
        <v>732</v>
      </c>
      <c r="L385" s="127" t="s">
        <v>528</v>
      </c>
      <c r="M385" s="128">
        <v>6.85</v>
      </c>
      <c r="N385" s="128">
        <v>0.97</v>
      </c>
      <c r="O385" s="129">
        <v>12.786</v>
      </c>
      <c r="P385" s="129">
        <v>32.423999999999999</v>
      </c>
      <c r="Q385" s="130">
        <v>12.8</v>
      </c>
      <c r="R385" s="128">
        <v>10</v>
      </c>
      <c r="S385" s="128">
        <v>15</v>
      </c>
      <c r="T385" s="127" t="s">
        <v>620</v>
      </c>
      <c r="U385" s="127" t="s">
        <v>620</v>
      </c>
      <c r="V385" s="208" t="s">
        <v>624</v>
      </c>
      <c r="X385" s="126">
        <v>387</v>
      </c>
    </row>
    <row r="386" spans="1:24" s="14" customFormat="1" ht="135" x14ac:dyDescent="0.25">
      <c r="A386" s="255">
        <v>383</v>
      </c>
      <c r="B386" s="126" t="s">
        <v>526</v>
      </c>
      <c r="C386" s="127" t="s">
        <v>527</v>
      </c>
      <c r="D386" s="127" t="s">
        <v>471</v>
      </c>
      <c r="E386" s="127" t="s">
        <v>496</v>
      </c>
      <c r="F386" s="127" t="s">
        <v>35</v>
      </c>
      <c r="G386" s="127" t="s">
        <v>31</v>
      </c>
      <c r="H386" s="127" t="s">
        <v>32</v>
      </c>
      <c r="I386" s="127" t="s">
        <v>93</v>
      </c>
      <c r="J386" s="127" t="s">
        <v>44</v>
      </c>
      <c r="K386" s="127" t="s">
        <v>732</v>
      </c>
      <c r="L386" s="127" t="s">
        <v>528</v>
      </c>
      <c r="M386" s="128">
        <v>6.32</v>
      </c>
      <c r="N386" s="128">
        <v>0.89</v>
      </c>
      <c r="O386" s="129">
        <v>11.6943</v>
      </c>
      <c r="P386" s="129">
        <v>27.93</v>
      </c>
      <c r="Q386" s="130">
        <v>11.7</v>
      </c>
      <c r="R386" s="128">
        <v>10</v>
      </c>
      <c r="S386" s="128">
        <v>15</v>
      </c>
      <c r="T386" s="127" t="s">
        <v>620</v>
      </c>
      <c r="U386" s="127" t="s">
        <v>620</v>
      </c>
      <c r="V386" s="208" t="s">
        <v>624</v>
      </c>
      <c r="X386" s="126">
        <v>388</v>
      </c>
    </row>
    <row r="387" spans="1:24" s="14" customFormat="1" ht="135" x14ac:dyDescent="0.25">
      <c r="A387" s="255">
        <v>384</v>
      </c>
      <c r="B387" s="126" t="s">
        <v>526</v>
      </c>
      <c r="C387" s="127" t="s">
        <v>527</v>
      </c>
      <c r="D387" s="127" t="s">
        <v>471</v>
      </c>
      <c r="E387" s="127" t="s">
        <v>492</v>
      </c>
      <c r="F387" s="127" t="s">
        <v>30</v>
      </c>
      <c r="G387" s="127" t="s">
        <v>31</v>
      </c>
      <c r="H387" s="127" t="s">
        <v>32</v>
      </c>
      <c r="I387" s="127" t="s">
        <v>62</v>
      </c>
      <c r="J387" s="127" t="s">
        <v>102</v>
      </c>
      <c r="K387" s="127" t="s">
        <v>695</v>
      </c>
      <c r="L387" s="127" t="s">
        <v>528</v>
      </c>
      <c r="M387" s="128">
        <v>6.52</v>
      </c>
      <c r="N387" s="128">
        <v>0.92</v>
      </c>
      <c r="O387" s="129">
        <v>10.2555</v>
      </c>
      <c r="P387" s="129">
        <v>33.067999999999998</v>
      </c>
      <c r="Q387" s="130">
        <v>10.3</v>
      </c>
      <c r="R387" s="128">
        <v>10</v>
      </c>
      <c r="S387" s="128">
        <v>20</v>
      </c>
      <c r="T387" s="127" t="s">
        <v>620</v>
      </c>
      <c r="U387" s="127" t="s">
        <v>620</v>
      </c>
      <c r="V387" s="208" t="s">
        <v>628</v>
      </c>
      <c r="X387" s="126">
        <v>389</v>
      </c>
    </row>
    <row r="388" spans="1:24" s="14" customFormat="1" ht="135" x14ac:dyDescent="0.25">
      <c r="A388" s="255">
        <v>385</v>
      </c>
      <c r="B388" s="126" t="s">
        <v>526</v>
      </c>
      <c r="C388" s="127" t="s">
        <v>527</v>
      </c>
      <c r="D388" s="127" t="s">
        <v>471</v>
      </c>
      <c r="E388" s="127" t="s">
        <v>492</v>
      </c>
      <c r="F388" s="127" t="s">
        <v>35</v>
      </c>
      <c r="G388" s="127" t="s">
        <v>46</v>
      </c>
      <c r="H388" s="127" t="s">
        <v>47</v>
      </c>
      <c r="I388" s="127" t="s">
        <v>101</v>
      </c>
      <c r="J388" s="127" t="s">
        <v>44</v>
      </c>
      <c r="K388" s="127" t="s">
        <v>695</v>
      </c>
      <c r="L388" s="127" t="s">
        <v>528</v>
      </c>
      <c r="M388" s="128">
        <v>6.85</v>
      </c>
      <c r="N388" s="128">
        <v>0.97</v>
      </c>
      <c r="O388" s="129">
        <v>11.349</v>
      </c>
      <c r="P388" s="129">
        <v>52.01</v>
      </c>
      <c r="Q388" s="130">
        <v>11.3</v>
      </c>
      <c r="R388" s="128">
        <v>10</v>
      </c>
      <c r="S388" s="128">
        <v>20</v>
      </c>
      <c r="T388" s="127" t="s">
        <v>620</v>
      </c>
      <c r="U388" s="127" t="s">
        <v>620</v>
      </c>
      <c r="V388" s="208" t="s">
        <v>628</v>
      </c>
      <c r="X388" s="126">
        <v>390</v>
      </c>
    </row>
    <row r="389" spans="1:24" s="14" customFormat="1" ht="135" x14ac:dyDescent="0.25">
      <c r="A389" s="255">
        <v>386</v>
      </c>
      <c r="B389" s="126" t="s">
        <v>526</v>
      </c>
      <c r="C389" s="127" t="s">
        <v>527</v>
      </c>
      <c r="D389" s="127" t="s">
        <v>471</v>
      </c>
      <c r="E389" s="127" t="s">
        <v>492</v>
      </c>
      <c r="F389" s="127" t="s">
        <v>35</v>
      </c>
      <c r="G389" s="127" t="s">
        <v>31</v>
      </c>
      <c r="H389" s="127" t="s">
        <v>32</v>
      </c>
      <c r="I389" s="127" t="s">
        <v>93</v>
      </c>
      <c r="J389" s="127" t="s">
        <v>44</v>
      </c>
      <c r="K389" s="127" t="s">
        <v>695</v>
      </c>
      <c r="L389" s="127" t="s">
        <v>528</v>
      </c>
      <c r="M389" s="128">
        <v>6.32</v>
      </c>
      <c r="N389" s="128">
        <v>0.89</v>
      </c>
      <c r="O389" s="129">
        <v>10.479699999999999</v>
      </c>
      <c r="P389" s="129">
        <v>43.33</v>
      </c>
      <c r="Q389" s="130">
        <v>10.5</v>
      </c>
      <c r="R389" s="128">
        <v>10</v>
      </c>
      <c r="S389" s="128">
        <v>20</v>
      </c>
      <c r="T389" s="127" t="s">
        <v>620</v>
      </c>
      <c r="U389" s="127" t="s">
        <v>620</v>
      </c>
      <c r="V389" s="208" t="s">
        <v>628</v>
      </c>
      <c r="X389" s="126">
        <v>391</v>
      </c>
    </row>
    <row r="390" spans="1:24" s="14" customFormat="1" ht="135" x14ac:dyDescent="0.25">
      <c r="A390" s="255">
        <v>387</v>
      </c>
      <c r="B390" s="126" t="s">
        <v>526</v>
      </c>
      <c r="C390" s="127" t="s">
        <v>527</v>
      </c>
      <c r="D390" s="127" t="s">
        <v>491</v>
      </c>
      <c r="E390" s="127" t="s">
        <v>472</v>
      </c>
      <c r="F390" s="127" t="s">
        <v>30</v>
      </c>
      <c r="G390" s="127" t="s">
        <v>31</v>
      </c>
      <c r="H390" s="127" t="s">
        <v>32</v>
      </c>
      <c r="I390" s="127" t="s">
        <v>62</v>
      </c>
      <c r="J390" s="127" t="s">
        <v>102</v>
      </c>
      <c r="K390" s="127" t="s">
        <v>695</v>
      </c>
      <c r="L390" s="127" t="s">
        <v>528</v>
      </c>
      <c r="M390" s="128">
        <v>6.52</v>
      </c>
      <c r="N390" s="128">
        <v>0.92</v>
      </c>
      <c r="O390" s="129">
        <v>15.9358</v>
      </c>
      <c r="P390" s="129">
        <v>26.446000000000002</v>
      </c>
      <c r="Q390" s="130">
        <v>15.9</v>
      </c>
      <c r="R390" s="128">
        <v>10</v>
      </c>
      <c r="S390" s="128">
        <v>20</v>
      </c>
      <c r="T390" s="127" t="s">
        <v>620</v>
      </c>
      <c r="U390" s="127" t="s">
        <v>620</v>
      </c>
      <c r="V390" s="208" t="s">
        <v>628</v>
      </c>
      <c r="X390" s="126">
        <v>392</v>
      </c>
    </row>
    <row r="391" spans="1:24" s="14" customFormat="1" ht="165" x14ac:dyDescent="0.25">
      <c r="A391" s="255">
        <v>388</v>
      </c>
      <c r="B391" s="126" t="s">
        <v>526</v>
      </c>
      <c r="C391" s="127" t="s">
        <v>527</v>
      </c>
      <c r="D391" s="127" t="s">
        <v>491</v>
      </c>
      <c r="E391" s="127" t="s">
        <v>472</v>
      </c>
      <c r="F391" s="127" t="s">
        <v>35</v>
      </c>
      <c r="G391" s="127" t="s">
        <v>46</v>
      </c>
      <c r="H391" s="127" t="s">
        <v>47</v>
      </c>
      <c r="I391" s="127" t="s">
        <v>101</v>
      </c>
      <c r="J391" s="127" t="s">
        <v>44</v>
      </c>
      <c r="K391" s="127" t="s">
        <v>695</v>
      </c>
      <c r="L391" s="127" t="s">
        <v>528</v>
      </c>
      <c r="M391" s="128">
        <v>6.85</v>
      </c>
      <c r="N391" s="128">
        <v>0.97</v>
      </c>
      <c r="O391" s="129">
        <v>17.530999999999999</v>
      </c>
      <c r="P391" s="129">
        <v>34.985999999999997</v>
      </c>
      <c r="Q391" s="130">
        <v>17.5</v>
      </c>
      <c r="R391" s="128">
        <v>10</v>
      </c>
      <c r="S391" s="128">
        <v>20</v>
      </c>
      <c r="T391" s="127" t="s">
        <v>733</v>
      </c>
      <c r="U391" s="127" t="s">
        <v>620</v>
      </c>
      <c r="V391" s="208" t="s">
        <v>628</v>
      </c>
      <c r="X391" s="126">
        <v>393</v>
      </c>
    </row>
    <row r="392" spans="1:24" s="14" customFormat="1" ht="135" x14ac:dyDescent="0.25">
      <c r="A392" s="255">
        <v>389</v>
      </c>
      <c r="B392" s="126" t="s">
        <v>526</v>
      </c>
      <c r="C392" s="127" t="s">
        <v>527</v>
      </c>
      <c r="D392" s="127" t="s">
        <v>491</v>
      </c>
      <c r="E392" s="127" t="s">
        <v>472</v>
      </c>
      <c r="F392" s="127" t="s">
        <v>35</v>
      </c>
      <c r="G392" s="127" t="s">
        <v>31</v>
      </c>
      <c r="H392" s="127" t="s">
        <v>32</v>
      </c>
      <c r="I392" s="127" t="s">
        <v>93</v>
      </c>
      <c r="J392" s="127" t="s">
        <v>44</v>
      </c>
      <c r="K392" s="127" t="s">
        <v>695</v>
      </c>
      <c r="L392" s="127" t="s">
        <v>528</v>
      </c>
      <c r="M392" s="128">
        <v>6.32</v>
      </c>
      <c r="N392" s="128">
        <v>0.89</v>
      </c>
      <c r="O392" s="129">
        <v>16.438700000000001</v>
      </c>
      <c r="P392" s="129">
        <v>30.45</v>
      </c>
      <c r="Q392" s="130">
        <v>16.399999999999999</v>
      </c>
      <c r="R392" s="128">
        <v>10</v>
      </c>
      <c r="S392" s="128">
        <v>20</v>
      </c>
      <c r="T392" s="127" t="s">
        <v>620</v>
      </c>
      <c r="U392" s="127" t="s">
        <v>620</v>
      </c>
      <c r="V392" s="208" t="s">
        <v>628</v>
      </c>
      <c r="X392" s="126">
        <v>394</v>
      </c>
    </row>
    <row r="393" spans="1:24" s="14" customFormat="1" ht="135" x14ac:dyDescent="0.25">
      <c r="A393" s="255">
        <v>390</v>
      </c>
      <c r="B393" s="126" t="s">
        <v>526</v>
      </c>
      <c r="C393" s="127" t="s">
        <v>527</v>
      </c>
      <c r="D393" s="127" t="s">
        <v>471</v>
      </c>
      <c r="E393" s="127" t="s">
        <v>496</v>
      </c>
      <c r="F393" s="127" t="s">
        <v>30</v>
      </c>
      <c r="G393" s="127" t="s">
        <v>31</v>
      </c>
      <c r="H393" s="127" t="s">
        <v>32</v>
      </c>
      <c r="I393" s="127" t="s">
        <v>62</v>
      </c>
      <c r="J393" s="127" t="s">
        <v>102</v>
      </c>
      <c r="K393" s="127" t="s">
        <v>695</v>
      </c>
      <c r="L393" s="127" t="s">
        <v>528</v>
      </c>
      <c r="M393" s="128">
        <v>6.52</v>
      </c>
      <c r="N393" s="128">
        <v>0.92</v>
      </c>
      <c r="O393" s="129">
        <v>9.5244999999999997</v>
      </c>
      <c r="P393" s="129">
        <v>23.954000000000001</v>
      </c>
      <c r="Q393" s="130">
        <v>9.5</v>
      </c>
      <c r="R393" s="128">
        <v>10</v>
      </c>
      <c r="S393" s="128">
        <v>20</v>
      </c>
      <c r="T393" s="127" t="s">
        <v>620</v>
      </c>
      <c r="U393" s="127" t="s">
        <v>620</v>
      </c>
      <c r="V393" s="208" t="s">
        <v>628</v>
      </c>
      <c r="X393" s="126">
        <v>395</v>
      </c>
    </row>
    <row r="394" spans="1:24" s="14" customFormat="1" ht="135" x14ac:dyDescent="0.25">
      <c r="A394" s="255">
        <v>391</v>
      </c>
      <c r="B394" s="126" t="s">
        <v>526</v>
      </c>
      <c r="C394" s="127" t="s">
        <v>527</v>
      </c>
      <c r="D394" s="127" t="s">
        <v>471</v>
      </c>
      <c r="E394" s="127" t="s">
        <v>496</v>
      </c>
      <c r="F394" s="127" t="s">
        <v>35</v>
      </c>
      <c r="G394" s="127" t="s">
        <v>46</v>
      </c>
      <c r="H394" s="127" t="s">
        <v>47</v>
      </c>
      <c r="I394" s="127" t="s">
        <v>101</v>
      </c>
      <c r="J394" s="127" t="s">
        <v>44</v>
      </c>
      <c r="K394" s="127" t="s">
        <v>695</v>
      </c>
      <c r="L394" s="127" t="s">
        <v>528</v>
      </c>
      <c r="M394" s="128">
        <v>6.85</v>
      </c>
      <c r="N394" s="128">
        <v>0.97</v>
      </c>
      <c r="O394" s="129">
        <v>10.36</v>
      </c>
      <c r="P394" s="129">
        <v>32.423999999999999</v>
      </c>
      <c r="Q394" s="130">
        <v>10.4</v>
      </c>
      <c r="R394" s="128">
        <v>10</v>
      </c>
      <c r="S394" s="128">
        <v>20</v>
      </c>
      <c r="T394" s="127" t="s">
        <v>620</v>
      </c>
      <c r="U394" s="127" t="s">
        <v>620</v>
      </c>
      <c r="V394" s="208" t="s">
        <v>628</v>
      </c>
      <c r="X394" s="126">
        <v>396</v>
      </c>
    </row>
    <row r="395" spans="1:24" s="14" customFormat="1" ht="135" x14ac:dyDescent="0.25">
      <c r="A395" s="255">
        <v>392</v>
      </c>
      <c r="B395" s="126" t="s">
        <v>526</v>
      </c>
      <c r="C395" s="127" t="s">
        <v>527</v>
      </c>
      <c r="D395" s="127" t="s">
        <v>471</v>
      </c>
      <c r="E395" s="127" t="s">
        <v>496</v>
      </c>
      <c r="F395" s="127" t="s">
        <v>35</v>
      </c>
      <c r="G395" s="127" t="s">
        <v>31</v>
      </c>
      <c r="H395" s="127" t="s">
        <v>32</v>
      </c>
      <c r="I395" s="127" t="s">
        <v>93</v>
      </c>
      <c r="J395" s="127" t="s">
        <v>44</v>
      </c>
      <c r="K395" s="127" t="s">
        <v>695</v>
      </c>
      <c r="L395" s="127" t="s">
        <v>528</v>
      </c>
      <c r="M395" s="128">
        <v>6.32</v>
      </c>
      <c r="N395" s="128">
        <v>0.89</v>
      </c>
      <c r="O395" s="129">
        <v>9.6052999999999997</v>
      </c>
      <c r="P395" s="129">
        <v>27.93</v>
      </c>
      <c r="Q395" s="130">
        <v>9.6</v>
      </c>
      <c r="R395" s="128">
        <v>10</v>
      </c>
      <c r="S395" s="128">
        <v>20</v>
      </c>
      <c r="T395" s="127" t="s">
        <v>620</v>
      </c>
      <c r="U395" s="127" t="s">
        <v>620</v>
      </c>
      <c r="V395" s="208" t="s">
        <v>628</v>
      </c>
      <c r="X395" s="126">
        <v>397</v>
      </c>
    </row>
    <row r="396" spans="1:24" s="14" customFormat="1" ht="135" x14ac:dyDescent="0.25">
      <c r="A396" s="255">
        <v>393</v>
      </c>
      <c r="B396" s="126" t="s">
        <v>526</v>
      </c>
      <c r="C396" s="127" t="s">
        <v>527</v>
      </c>
      <c r="D396" s="127" t="s">
        <v>491</v>
      </c>
      <c r="E396" s="127" t="s">
        <v>492</v>
      </c>
      <c r="F396" s="127" t="s">
        <v>30</v>
      </c>
      <c r="G396" s="127" t="s">
        <v>31</v>
      </c>
      <c r="H396" s="127" t="s">
        <v>32</v>
      </c>
      <c r="I396" s="127" t="s">
        <v>62</v>
      </c>
      <c r="J396" s="127" t="s">
        <v>102</v>
      </c>
      <c r="K396" s="127" t="s">
        <v>695</v>
      </c>
      <c r="L396" s="127" t="s">
        <v>528</v>
      </c>
      <c r="M396" s="128">
        <v>6.52</v>
      </c>
      <c r="N396" s="128">
        <v>0.92</v>
      </c>
      <c r="O396" s="129">
        <v>14.047000000000001</v>
      </c>
      <c r="P396" s="129">
        <v>24.878</v>
      </c>
      <c r="Q396" s="130">
        <v>14</v>
      </c>
      <c r="R396" s="128">
        <v>10</v>
      </c>
      <c r="S396" s="128">
        <v>20</v>
      </c>
      <c r="T396" s="127" t="s">
        <v>620</v>
      </c>
      <c r="U396" s="127" t="s">
        <v>620</v>
      </c>
      <c r="V396" s="208" t="s">
        <v>628</v>
      </c>
      <c r="X396" s="126">
        <v>398</v>
      </c>
    </row>
    <row r="397" spans="1:24" s="14" customFormat="1" ht="135" x14ac:dyDescent="0.25">
      <c r="A397" s="255">
        <v>394</v>
      </c>
      <c r="B397" s="126" t="s">
        <v>526</v>
      </c>
      <c r="C397" s="127" t="s">
        <v>527</v>
      </c>
      <c r="D397" s="127" t="s">
        <v>491</v>
      </c>
      <c r="E397" s="127" t="s">
        <v>492</v>
      </c>
      <c r="F397" s="127" t="s">
        <v>35</v>
      </c>
      <c r="G397" s="127" t="s">
        <v>46</v>
      </c>
      <c r="H397" s="127" t="s">
        <v>47</v>
      </c>
      <c r="I397" s="127" t="s">
        <v>101</v>
      </c>
      <c r="J397" s="127" t="s">
        <v>44</v>
      </c>
      <c r="K397" s="127" t="s">
        <v>695</v>
      </c>
      <c r="L397" s="127" t="s">
        <v>528</v>
      </c>
      <c r="M397" s="128">
        <v>6.85</v>
      </c>
      <c r="N397" s="128">
        <v>0.97</v>
      </c>
      <c r="O397" s="129">
        <v>15.121</v>
      </c>
      <c r="P397" s="129">
        <v>34.496000000000002</v>
      </c>
      <c r="Q397" s="130">
        <v>15.1</v>
      </c>
      <c r="R397" s="128">
        <v>10</v>
      </c>
      <c r="S397" s="128">
        <v>20</v>
      </c>
      <c r="T397" s="127" t="s">
        <v>620</v>
      </c>
      <c r="U397" s="127" t="s">
        <v>620</v>
      </c>
      <c r="V397" s="208" t="s">
        <v>628</v>
      </c>
      <c r="X397" s="126">
        <v>399</v>
      </c>
    </row>
    <row r="398" spans="1:24" s="14" customFormat="1" ht="135" x14ac:dyDescent="0.25">
      <c r="A398" s="255">
        <v>395</v>
      </c>
      <c r="B398" s="126" t="s">
        <v>526</v>
      </c>
      <c r="C398" s="127" t="s">
        <v>527</v>
      </c>
      <c r="D398" s="127" t="s">
        <v>491</v>
      </c>
      <c r="E398" s="127" t="s">
        <v>492</v>
      </c>
      <c r="F398" s="127" t="s">
        <v>35</v>
      </c>
      <c r="G398" s="127" t="s">
        <v>31</v>
      </c>
      <c r="H398" s="127" t="s">
        <v>32</v>
      </c>
      <c r="I398" s="127" t="s">
        <v>93</v>
      </c>
      <c r="J398" s="127" t="s">
        <v>44</v>
      </c>
      <c r="K398" s="127" t="s">
        <v>695</v>
      </c>
      <c r="L398" s="127" t="s">
        <v>528</v>
      </c>
      <c r="M398" s="128">
        <v>6.32</v>
      </c>
      <c r="N398" s="128">
        <v>0.89</v>
      </c>
      <c r="O398" s="129">
        <v>14.260300000000001</v>
      </c>
      <c r="P398" s="129">
        <v>28.588000000000001</v>
      </c>
      <c r="Q398" s="130">
        <v>14.3</v>
      </c>
      <c r="R398" s="128">
        <v>10</v>
      </c>
      <c r="S398" s="128">
        <v>20</v>
      </c>
      <c r="T398" s="127" t="s">
        <v>620</v>
      </c>
      <c r="U398" s="127" t="s">
        <v>620</v>
      </c>
      <c r="V398" s="208" t="s">
        <v>628</v>
      </c>
      <c r="X398" s="126">
        <v>400</v>
      </c>
    </row>
    <row r="399" spans="1:24" s="14" customFormat="1" ht="135" x14ac:dyDescent="0.25">
      <c r="A399" s="255">
        <v>396</v>
      </c>
      <c r="B399" s="126" t="s">
        <v>526</v>
      </c>
      <c r="C399" s="127" t="s">
        <v>527</v>
      </c>
      <c r="D399" s="127" t="s">
        <v>491</v>
      </c>
      <c r="E399" s="127" t="s">
        <v>472</v>
      </c>
      <c r="F399" s="127" t="s">
        <v>30</v>
      </c>
      <c r="G399" s="127" t="s">
        <v>31</v>
      </c>
      <c r="H399" s="127" t="s">
        <v>32</v>
      </c>
      <c r="I399" s="127" t="s">
        <v>53</v>
      </c>
      <c r="J399" s="127" t="s">
        <v>65</v>
      </c>
      <c r="K399" s="127" t="s">
        <v>734</v>
      </c>
      <c r="L399" s="127" t="s">
        <v>529</v>
      </c>
      <c r="M399" s="128">
        <v>7.03</v>
      </c>
      <c r="N399" s="128">
        <v>0.99</v>
      </c>
      <c r="O399" s="129">
        <v>15.0534</v>
      </c>
      <c r="P399" s="129">
        <v>25.521999999999998</v>
      </c>
      <c r="Q399" s="130">
        <v>15.1</v>
      </c>
      <c r="R399" s="128">
        <v>10</v>
      </c>
      <c r="S399" s="128">
        <v>15</v>
      </c>
      <c r="T399" s="127" t="s">
        <v>620</v>
      </c>
      <c r="U399" s="127" t="s">
        <v>620</v>
      </c>
      <c r="V399" s="208" t="s">
        <v>637</v>
      </c>
      <c r="X399" s="126">
        <v>401</v>
      </c>
    </row>
    <row r="400" spans="1:24" s="14" customFormat="1" ht="135" x14ac:dyDescent="0.25">
      <c r="A400" s="255">
        <v>397</v>
      </c>
      <c r="B400" s="126" t="s">
        <v>526</v>
      </c>
      <c r="C400" s="127" t="s">
        <v>527</v>
      </c>
      <c r="D400" s="127" t="s">
        <v>491</v>
      </c>
      <c r="E400" s="127" t="s">
        <v>472</v>
      </c>
      <c r="F400" s="127" t="s">
        <v>30</v>
      </c>
      <c r="G400" s="127" t="s">
        <v>46</v>
      </c>
      <c r="H400" s="127" t="s">
        <v>47</v>
      </c>
      <c r="I400" s="127" t="s">
        <v>62</v>
      </c>
      <c r="J400" s="127" t="s">
        <v>65</v>
      </c>
      <c r="K400" s="127" t="s">
        <v>734</v>
      </c>
      <c r="L400" s="127" t="s">
        <v>529</v>
      </c>
      <c r="M400" s="128">
        <v>6.18</v>
      </c>
      <c r="N400" s="128">
        <v>0.87</v>
      </c>
      <c r="O400" s="129">
        <v>14.0862</v>
      </c>
      <c r="P400" s="129">
        <v>22.931999999999999</v>
      </c>
      <c r="Q400" s="130">
        <v>14.1</v>
      </c>
      <c r="R400" s="128">
        <v>10</v>
      </c>
      <c r="S400" s="128">
        <v>15</v>
      </c>
      <c r="T400" s="127" t="s">
        <v>620</v>
      </c>
      <c r="U400" s="127" t="s">
        <v>620</v>
      </c>
      <c r="V400" s="208" t="s">
        <v>637</v>
      </c>
      <c r="X400" s="126">
        <v>402</v>
      </c>
    </row>
    <row r="401" spans="1:24" s="14" customFormat="1" ht="135" x14ac:dyDescent="0.25">
      <c r="A401" s="255">
        <v>398</v>
      </c>
      <c r="B401" s="126" t="s">
        <v>526</v>
      </c>
      <c r="C401" s="127" t="s">
        <v>527</v>
      </c>
      <c r="D401" s="127" t="s">
        <v>491</v>
      </c>
      <c r="E401" s="127" t="s">
        <v>472</v>
      </c>
      <c r="F401" s="127" t="s">
        <v>30</v>
      </c>
      <c r="G401" s="127" t="s">
        <v>31</v>
      </c>
      <c r="H401" s="127" t="s">
        <v>32</v>
      </c>
      <c r="I401" s="127" t="s">
        <v>53</v>
      </c>
      <c r="J401" s="127" t="s">
        <v>657</v>
      </c>
      <c r="K401" s="127" t="s">
        <v>734</v>
      </c>
      <c r="L401" s="127" t="s">
        <v>529</v>
      </c>
      <c r="M401" s="128">
        <v>8.08</v>
      </c>
      <c r="N401" s="128">
        <v>1.1399999999999999</v>
      </c>
      <c r="O401" s="129">
        <v>16.619399999999999</v>
      </c>
      <c r="P401" s="129">
        <v>34.537999999999997</v>
      </c>
      <c r="Q401" s="130">
        <v>16.600000000000001</v>
      </c>
      <c r="R401" s="128">
        <v>10</v>
      </c>
      <c r="S401" s="128">
        <v>15</v>
      </c>
      <c r="T401" s="127" t="s">
        <v>620</v>
      </c>
      <c r="U401" s="127" t="s">
        <v>620</v>
      </c>
      <c r="V401" s="208" t="s">
        <v>637</v>
      </c>
      <c r="X401" s="126">
        <v>403</v>
      </c>
    </row>
    <row r="402" spans="1:24" s="14" customFormat="1" ht="135" x14ac:dyDescent="0.25">
      <c r="A402" s="255">
        <v>399</v>
      </c>
      <c r="B402" s="126" t="s">
        <v>526</v>
      </c>
      <c r="C402" s="127" t="s">
        <v>527</v>
      </c>
      <c r="D402" s="127" t="s">
        <v>491</v>
      </c>
      <c r="E402" s="127" t="s">
        <v>492</v>
      </c>
      <c r="F402" s="127" t="s">
        <v>30</v>
      </c>
      <c r="G402" s="127" t="s">
        <v>31</v>
      </c>
      <c r="H402" s="127" t="s">
        <v>32</v>
      </c>
      <c r="I402" s="127" t="s">
        <v>53</v>
      </c>
      <c r="J402" s="127" t="s">
        <v>65</v>
      </c>
      <c r="K402" s="127" t="s">
        <v>734</v>
      </c>
      <c r="L402" s="127" t="s">
        <v>529</v>
      </c>
      <c r="M402" s="128">
        <v>7.03</v>
      </c>
      <c r="N402" s="128">
        <v>0.99</v>
      </c>
      <c r="O402" s="129">
        <v>13.738</v>
      </c>
      <c r="P402" s="129">
        <v>25.074000000000002</v>
      </c>
      <c r="Q402" s="130">
        <v>13.7</v>
      </c>
      <c r="R402" s="128">
        <v>10</v>
      </c>
      <c r="S402" s="128">
        <v>15</v>
      </c>
      <c r="T402" s="127" t="s">
        <v>620</v>
      </c>
      <c r="U402" s="127" t="s">
        <v>620</v>
      </c>
      <c r="V402" s="208" t="s">
        <v>637</v>
      </c>
      <c r="X402" s="126">
        <v>404</v>
      </c>
    </row>
    <row r="403" spans="1:24" s="14" customFormat="1" ht="135" x14ac:dyDescent="0.25">
      <c r="A403" s="255">
        <v>400</v>
      </c>
      <c r="B403" s="126" t="s">
        <v>526</v>
      </c>
      <c r="C403" s="127" t="s">
        <v>527</v>
      </c>
      <c r="D403" s="127" t="s">
        <v>491</v>
      </c>
      <c r="E403" s="127" t="s">
        <v>492</v>
      </c>
      <c r="F403" s="127" t="s">
        <v>30</v>
      </c>
      <c r="G403" s="127" t="s">
        <v>46</v>
      </c>
      <c r="H403" s="127" t="s">
        <v>47</v>
      </c>
      <c r="I403" s="127" t="s">
        <v>62</v>
      </c>
      <c r="J403" s="127" t="s">
        <v>65</v>
      </c>
      <c r="K403" s="127" t="s">
        <v>734</v>
      </c>
      <c r="L403" s="127" t="s">
        <v>529</v>
      </c>
      <c r="M403" s="128">
        <v>6.18</v>
      </c>
      <c r="N403" s="128">
        <v>0.87</v>
      </c>
      <c r="O403" s="129">
        <v>12.819100000000001</v>
      </c>
      <c r="P403" s="129">
        <v>21.63</v>
      </c>
      <c r="Q403" s="130">
        <v>12.8</v>
      </c>
      <c r="R403" s="128">
        <v>10</v>
      </c>
      <c r="S403" s="128">
        <v>15</v>
      </c>
      <c r="T403" s="127" t="s">
        <v>620</v>
      </c>
      <c r="U403" s="127" t="s">
        <v>620</v>
      </c>
      <c r="V403" s="208" t="s">
        <v>637</v>
      </c>
      <c r="X403" s="126">
        <v>405</v>
      </c>
    </row>
    <row r="404" spans="1:24" s="14" customFormat="1" ht="135" x14ac:dyDescent="0.25">
      <c r="A404" s="255">
        <v>401</v>
      </c>
      <c r="B404" s="126" t="s">
        <v>526</v>
      </c>
      <c r="C404" s="127" t="s">
        <v>527</v>
      </c>
      <c r="D404" s="127" t="s">
        <v>491</v>
      </c>
      <c r="E404" s="127" t="s">
        <v>492</v>
      </c>
      <c r="F404" s="127" t="s">
        <v>30</v>
      </c>
      <c r="G404" s="127" t="s">
        <v>31</v>
      </c>
      <c r="H404" s="127" t="s">
        <v>32</v>
      </c>
      <c r="I404" s="127" t="s">
        <v>53</v>
      </c>
      <c r="J404" s="127" t="s">
        <v>657</v>
      </c>
      <c r="K404" s="127" t="s">
        <v>734</v>
      </c>
      <c r="L404" s="127" t="s">
        <v>529</v>
      </c>
      <c r="M404" s="128">
        <v>8.08</v>
      </c>
      <c r="N404" s="128">
        <v>1.1399999999999999</v>
      </c>
      <c r="O404" s="129">
        <v>15.091799999999999</v>
      </c>
      <c r="P404" s="129">
        <v>27.202000000000002</v>
      </c>
      <c r="Q404" s="130">
        <v>15.1</v>
      </c>
      <c r="R404" s="128">
        <v>10</v>
      </c>
      <c r="S404" s="128">
        <v>15</v>
      </c>
      <c r="T404" s="127" t="s">
        <v>620</v>
      </c>
      <c r="U404" s="127" t="s">
        <v>620</v>
      </c>
      <c r="V404" s="208" t="s">
        <v>637</v>
      </c>
      <c r="X404" s="126">
        <v>406</v>
      </c>
    </row>
    <row r="405" spans="1:24" s="14" customFormat="1" ht="135" x14ac:dyDescent="0.25">
      <c r="A405" s="255">
        <v>402</v>
      </c>
      <c r="B405" s="126" t="s">
        <v>526</v>
      </c>
      <c r="C405" s="127" t="s">
        <v>527</v>
      </c>
      <c r="D405" s="127" t="s">
        <v>494</v>
      </c>
      <c r="E405" s="127" t="s">
        <v>492</v>
      </c>
      <c r="F405" s="127" t="s">
        <v>30</v>
      </c>
      <c r="G405" s="127" t="s">
        <v>46</v>
      </c>
      <c r="H405" s="127" t="s">
        <v>47</v>
      </c>
      <c r="I405" s="127" t="s">
        <v>89</v>
      </c>
      <c r="J405" s="127" t="s">
        <v>44</v>
      </c>
      <c r="K405" s="127" t="s">
        <v>627</v>
      </c>
      <c r="L405" s="127" t="s">
        <v>529</v>
      </c>
      <c r="M405" s="128">
        <v>8.0500000000000007</v>
      </c>
      <c r="N405" s="128">
        <v>0.65</v>
      </c>
      <c r="O405" s="129">
        <v>11.808299999999999</v>
      </c>
      <c r="P405" s="129">
        <v>20.440000000000001</v>
      </c>
      <c r="Q405" s="130">
        <v>11.8</v>
      </c>
      <c r="R405" s="128">
        <v>10</v>
      </c>
      <c r="S405" s="128">
        <v>15</v>
      </c>
      <c r="T405" s="127" t="s">
        <v>620</v>
      </c>
      <c r="U405" s="127" t="s">
        <v>620</v>
      </c>
      <c r="V405" s="208" t="s">
        <v>628</v>
      </c>
      <c r="X405" s="126">
        <v>407</v>
      </c>
    </row>
    <row r="406" spans="1:24" s="14" customFormat="1" ht="135" x14ac:dyDescent="0.25">
      <c r="A406" s="255">
        <v>403</v>
      </c>
      <c r="B406" s="126" t="s">
        <v>526</v>
      </c>
      <c r="C406" s="127" t="s">
        <v>527</v>
      </c>
      <c r="D406" s="127" t="s">
        <v>494</v>
      </c>
      <c r="E406" s="127" t="s">
        <v>492</v>
      </c>
      <c r="F406" s="127" t="s">
        <v>30</v>
      </c>
      <c r="G406" s="127" t="s">
        <v>46</v>
      </c>
      <c r="H406" s="127" t="s">
        <v>47</v>
      </c>
      <c r="I406" s="127" t="s">
        <v>88</v>
      </c>
      <c r="J406" s="127" t="s">
        <v>44</v>
      </c>
      <c r="K406" s="127" t="s">
        <v>627</v>
      </c>
      <c r="L406" s="127" t="s">
        <v>529</v>
      </c>
      <c r="M406" s="128">
        <v>8.73</v>
      </c>
      <c r="N406" s="128">
        <v>0.71</v>
      </c>
      <c r="O406" s="129">
        <v>12.488300000000001</v>
      </c>
      <c r="P406" s="129">
        <v>21.574000000000002</v>
      </c>
      <c r="Q406" s="130">
        <v>12.5</v>
      </c>
      <c r="R406" s="128">
        <v>10</v>
      </c>
      <c r="S406" s="128">
        <v>15</v>
      </c>
      <c r="T406" s="127" t="s">
        <v>620</v>
      </c>
      <c r="U406" s="127" t="s">
        <v>620</v>
      </c>
      <c r="V406" s="208" t="s">
        <v>628</v>
      </c>
      <c r="X406" s="126">
        <v>408</v>
      </c>
    </row>
    <row r="407" spans="1:24" s="14" customFormat="1" ht="135" x14ac:dyDescent="0.25">
      <c r="A407" s="255">
        <v>404</v>
      </c>
      <c r="B407" s="126" t="s">
        <v>526</v>
      </c>
      <c r="C407" s="127" t="s">
        <v>527</v>
      </c>
      <c r="D407" s="127" t="s">
        <v>494</v>
      </c>
      <c r="E407" s="127" t="s">
        <v>492</v>
      </c>
      <c r="F407" s="127" t="s">
        <v>30</v>
      </c>
      <c r="G407" s="127" t="s">
        <v>46</v>
      </c>
      <c r="H407" s="127" t="s">
        <v>47</v>
      </c>
      <c r="I407" s="127" t="s">
        <v>87</v>
      </c>
      <c r="J407" s="127" t="s">
        <v>44</v>
      </c>
      <c r="K407" s="127" t="s">
        <v>627</v>
      </c>
      <c r="L407" s="127" t="s">
        <v>529</v>
      </c>
      <c r="M407" s="128">
        <v>8.0500000000000007</v>
      </c>
      <c r="N407" s="128">
        <v>0.65</v>
      </c>
      <c r="O407" s="129">
        <v>11.808299999999999</v>
      </c>
      <c r="P407" s="129">
        <v>20.440000000000001</v>
      </c>
      <c r="Q407" s="130">
        <v>11.8</v>
      </c>
      <c r="R407" s="128">
        <v>10</v>
      </c>
      <c r="S407" s="128">
        <v>15</v>
      </c>
      <c r="T407" s="127" t="s">
        <v>620</v>
      </c>
      <c r="U407" s="127" t="s">
        <v>620</v>
      </c>
      <c r="V407" s="208" t="s">
        <v>628</v>
      </c>
      <c r="X407" s="126">
        <v>409</v>
      </c>
    </row>
    <row r="408" spans="1:24" s="14" customFormat="1" ht="135" x14ac:dyDescent="0.25">
      <c r="A408" s="255">
        <v>405</v>
      </c>
      <c r="B408" s="126" t="s">
        <v>526</v>
      </c>
      <c r="C408" s="127" t="s">
        <v>527</v>
      </c>
      <c r="D408" s="127" t="s">
        <v>494</v>
      </c>
      <c r="E408" s="127" t="s">
        <v>492</v>
      </c>
      <c r="F408" s="127" t="s">
        <v>30</v>
      </c>
      <c r="G408" s="127" t="s">
        <v>31</v>
      </c>
      <c r="H408" s="127" t="s">
        <v>32</v>
      </c>
      <c r="I408" s="127" t="s">
        <v>53</v>
      </c>
      <c r="J408" s="127" t="s">
        <v>65</v>
      </c>
      <c r="K408" s="127" t="s">
        <v>627</v>
      </c>
      <c r="L408" s="127" t="s">
        <v>529</v>
      </c>
      <c r="M408" s="128">
        <v>11.89</v>
      </c>
      <c r="N408" s="128">
        <v>0.96</v>
      </c>
      <c r="O408" s="129">
        <v>14.7088</v>
      </c>
      <c r="P408" s="129">
        <v>29.161999999999999</v>
      </c>
      <c r="Q408" s="130">
        <v>14.7</v>
      </c>
      <c r="R408" s="128">
        <v>10</v>
      </c>
      <c r="S408" s="128">
        <v>15</v>
      </c>
      <c r="T408" s="127" t="s">
        <v>620</v>
      </c>
      <c r="U408" s="127" t="s">
        <v>620</v>
      </c>
      <c r="V408" s="208" t="s">
        <v>628</v>
      </c>
      <c r="X408" s="126">
        <v>410</v>
      </c>
    </row>
    <row r="409" spans="1:24" s="14" customFormat="1" ht="135" x14ac:dyDescent="0.25">
      <c r="A409" s="255">
        <v>406</v>
      </c>
      <c r="B409" s="126" t="s">
        <v>526</v>
      </c>
      <c r="C409" s="127" t="s">
        <v>527</v>
      </c>
      <c r="D409" s="127" t="s">
        <v>494</v>
      </c>
      <c r="E409" s="127" t="s">
        <v>492</v>
      </c>
      <c r="F409" s="127" t="s">
        <v>30</v>
      </c>
      <c r="G409" s="127" t="s">
        <v>46</v>
      </c>
      <c r="H409" s="127" t="s">
        <v>47</v>
      </c>
      <c r="I409" s="127" t="s">
        <v>62</v>
      </c>
      <c r="J409" s="127" t="s">
        <v>65</v>
      </c>
      <c r="K409" s="127" t="s">
        <v>627</v>
      </c>
      <c r="L409" s="127" t="s">
        <v>529</v>
      </c>
      <c r="M409" s="128">
        <v>10.31</v>
      </c>
      <c r="N409" s="128">
        <v>0.83</v>
      </c>
      <c r="O409" s="129">
        <v>12.8156</v>
      </c>
      <c r="P409" s="129">
        <v>24.178000000000001</v>
      </c>
      <c r="Q409" s="130">
        <v>12.8</v>
      </c>
      <c r="R409" s="128">
        <v>10</v>
      </c>
      <c r="S409" s="128">
        <v>15</v>
      </c>
      <c r="T409" s="127" t="s">
        <v>620</v>
      </c>
      <c r="U409" s="127" t="s">
        <v>620</v>
      </c>
      <c r="V409" s="208" t="s">
        <v>628</v>
      </c>
      <c r="X409" s="126">
        <v>411</v>
      </c>
    </row>
    <row r="410" spans="1:24" s="14" customFormat="1" ht="135" x14ac:dyDescent="0.25">
      <c r="A410" s="255">
        <v>407</v>
      </c>
      <c r="B410" s="126" t="s">
        <v>526</v>
      </c>
      <c r="C410" s="127" t="s">
        <v>527</v>
      </c>
      <c r="D410" s="127" t="s">
        <v>494</v>
      </c>
      <c r="E410" s="127" t="s">
        <v>492</v>
      </c>
      <c r="F410" s="127" t="s">
        <v>30</v>
      </c>
      <c r="G410" s="127" t="s">
        <v>31</v>
      </c>
      <c r="H410" s="127" t="s">
        <v>32</v>
      </c>
      <c r="I410" s="127" t="s">
        <v>62</v>
      </c>
      <c r="J410" s="127" t="s">
        <v>657</v>
      </c>
      <c r="K410" s="127" t="s">
        <v>627</v>
      </c>
      <c r="L410" s="127" t="s">
        <v>529</v>
      </c>
      <c r="M410" s="128">
        <v>12.68</v>
      </c>
      <c r="N410" s="128">
        <v>1.02</v>
      </c>
      <c r="O410" s="129">
        <v>14.0159</v>
      </c>
      <c r="P410" s="129">
        <v>31.64</v>
      </c>
      <c r="Q410" s="130">
        <v>14</v>
      </c>
      <c r="R410" s="128">
        <v>10</v>
      </c>
      <c r="S410" s="128">
        <v>15</v>
      </c>
      <c r="T410" s="127" t="s">
        <v>620</v>
      </c>
      <c r="U410" s="127" t="s">
        <v>620</v>
      </c>
      <c r="V410" s="208" t="s">
        <v>628</v>
      </c>
      <c r="X410" s="126">
        <v>412</v>
      </c>
    </row>
    <row r="411" spans="1:24" s="14" customFormat="1" ht="135" x14ac:dyDescent="0.25">
      <c r="A411" s="255">
        <v>408</v>
      </c>
      <c r="B411" s="126" t="s">
        <v>526</v>
      </c>
      <c r="C411" s="127" t="s">
        <v>527</v>
      </c>
      <c r="D411" s="127" t="s">
        <v>494</v>
      </c>
      <c r="E411" s="127" t="s">
        <v>492</v>
      </c>
      <c r="F411" s="127" t="s">
        <v>30</v>
      </c>
      <c r="G411" s="127" t="s">
        <v>46</v>
      </c>
      <c r="H411" s="127" t="s">
        <v>47</v>
      </c>
      <c r="I411" s="127" t="s">
        <v>60</v>
      </c>
      <c r="J411" s="127" t="s">
        <v>58</v>
      </c>
      <c r="K411" s="127" t="s">
        <v>627</v>
      </c>
      <c r="L411" s="127" t="s">
        <v>529</v>
      </c>
      <c r="M411" s="128">
        <v>13.99</v>
      </c>
      <c r="N411" s="128">
        <v>1.1299999999999999</v>
      </c>
      <c r="O411" s="129">
        <v>15.2712</v>
      </c>
      <c r="P411" s="129">
        <v>30.771999999999998</v>
      </c>
      <c r="Q411" s="130">
        <v>15.3</v>
      </c>
      <c r="R411" s="128">
        <v>10</v>
      </c>
      <c r="S411" s="128">
        <v>15</v>
      </c>
      <c r="T411" s="127" t="s">
        <v>620</v>
      </c>
      <c r="U411" s="127" t="s">
        <v>620</v>
      </c>
      <c r="V411" s="208" t="s">
        <v>628</v>
      </c>
      <c r="X411" s="126">
        <v>413</v>
      </c>
    </row>
    <row r="412" spans="1:24" s="14" customFormat="1" ht="135" x14ac:dyDescent="0.25">
      <c r="A412" s="255">
        <v>409</v>
      </c>
      <c r="B412" s="126" t="s">
        <v>526</v>
      </c>
      <c r="C412" s="127" t="s">
        <v>527</v>
      </c>
      <c r="D412" s="127" t="s">
        <v>494</v>
      </c>
      <c r="E412" s="127" t="s">
        <v>492</v>
      </c>
      <c r="F412" s="127" t="s">
        <v>30</v>
      </c>
      <c r="G412" s="127" t="s">
        <v>46</v>
      </c>
      <c r="H412" s="127" t="s">
        <v>47</v>
      </c>
      <c r="I412" s="127" t="s">
        <v>59</v>
      </c>
      <c r="J412" s="127" t="s">
        <v>58</v>
      </c>
      <c r="K412" s="127" t="s">
        <v>627</v>
      </c>
      <c r="L412" s="127" t="s">
        <v>529</v>
      </c>
      <c r="M412" s="128">
        <v>11.28</v>
      </c>
      <c r="N412" s="128">
        <v>0.91</v>
      </c>
      <c r="O412" s="129">
        <v>13.785600000000001</v>
      </c>
      <c r="P412" s="129">
        <v>25.788</v>
      </c>
      <c r="Q412" s="130">
        <v>13.8</v>
      </c>
      <c r="R412" s="128">
        <v>10</v>
      </c>
      <c r="S412" s="128">
        <v>15</v>
      </c>
      <c r="T412" s="127" t="s">
        <v>620</v>
      </c>
      <c r="U412" s="127" t="s">
        <v>620</v>
      </c>
      <c r="V412" s="208" t="s">
        <v>628</v>
      </c>
      <c r="X412" s="126">
        <v>414</v>
      </c>
    </row>
    <row r="413" spans="1:24" s="14" customFormat="1" ht="135" x14ac:dyDescent="0.25">
      <c r="A413" s="255">
        <v>410</v>
      </c>
      <c r="B413" s="126" t="s">
        <v>526</v>
      </c>
      <c r="C413" s="127" t="s">
        <v>527</v>
      </c>
      <c r="D413" s="127" t="s">
        <v>471</v>
      </c>
      <c r="E413" s="127" t="s">
        <v>492</v>
      </c>
      <c r="F413" s="127" t="s">
        <v>30</v>
      </c>
      <c r="G413" s="127" t="s">
        <v>46</v>
      </c>
      <c r="H413" s="127" t="s">
        <v>47</v>
      </c>
      <c r="I413" s="127" t="s">
        <v>89</v>
      </c>
      <c r="J413" s="127" t="s">
        <v>44</v>
      </c>
      <c r="K413" s="127" t="s">
        <v>627</v>
      </c>
      <c r="L413" s="127" t="s">
        <v>529</v>
      </c>
      <c r="M413" s="128">
        <v>8.0500000000000007</v>
      </c>
      <c r="N413" s="128">
        <v>0.65</v>
      </c>
      <c r="O413" s="129">
        <v>12.291700000000001</v>
      </c>
      <c r="P413" s="129">
        <v>28.42</v>
      </c>
      <c r="Q413" s="130">
        <v>12.3</v>
      </c>
      <c r="R413" s="128">
        <v>10</v>
      </c>
      <c r="S413" s="128">
        <v>15</v>
      </c>
      <c r="T413" s="127" t="s">
        <v>620</v>
      </c>
      <c r="U413" s="127" t="s">
        <v>620</v>
      </c>
      <c r="V413" s="208" t="s">
        <v>628</v>
      </c>
      <c r="X413" s="126">
        <v>415</v>
      </c>
    </row>
    <row r="414" spans="1:24" s="14" customFormat="1" ht="135" x14ac:dyDescent="0.25">
      <c r="A414" s="255">
        <v>411</v>
      </c>
      <c r="B414" s="126" t="s">
        <v>526</v>
      </c>
      <c r="C414" s="127" t="s">
        <v>527</v>
      </c>
      <c r="D414" s="127" t="s">
        <v>471</v>
      </c>
      <c r="E414" s="127" t="s">
        <v>492</v>
      </c>
      <c r="F414" s="127" t="s">
        <v>30</v>
      </c>
      <c r="G414" s="127" t="s">
        <v>46</v>
      </c>
      <c r="H414" s="127" t="s">
        <v>47</v>
      </c>
      <c r="I414" s="127" t="s">
        <v>88</v>
      </c>
      <c r="J414" s="127" t="s">
        <v>44</v>
      </c>
      <c r="K414" s="127" t="s">
        <v>627</v>
      </c>
      <c r="L414" s="127" t="s">
        <v>529</v>
      </c>
      <c r="M414" s="128">
        <v>8.73</v>
      </c>
      <c r="N414" s="128">
        <v>0.71</v>
      </c>
      <c r="O414" s="129">
        <v>12.9717</v>
      </c>
      <c r="P414" s="129">
        <v>28.658000000000001</v>
      </c>
      <c r="Q414" s="130">
        <v>13</v>
      </c>
      <c r="R414" s="128">
        <v>10</v>
      </c>
      <c r="S414" s="128">
        <v>15</v>
      </c>
      <c r="T414" s="127" t="s">
        <v>620</v>
      </c>
      <c r="U414" s="127" t="s">
        <v>620</v>
      </c>
      <c r="V414" s="208" t="s">
        <v>628</v>
      </c>
      <c r="X414" s="126">
        <v>416</v>
      </c>
    </row>
    <row r="415" spans="1:24" s="14" customFormat="1" ht="135" x14ac:dyDescent="0.25">
      <c r="A415" s="255">
        <v>412</v>
      </c>
      <c r="B415" s="126" t="s">
        <v>526</v>
      </c>
      <c r="C415" s="127" t="s">
        <v>527</v>
      </c>
      <c r="D415" s="127" t="s">
        <v>471</v>
      </c>
      <c r="E415" s="127" t="s">
        <v>492</v>
      </c>
      <c r="F415" s="127" t="s">
        <v>30</v>
      </c>
      <c r="G415" s="127" t="s">
        <v>46</v>
      </c>
      <c r="H415" s="127" t="s">
        <v>47</v>
      </c>
      <c r="I415" s="127" t="s">
        <v>87</v>
      </c>
      <c r="J415" s="127" t="s">
        <v>44</v>
      </c>
      <c r="K415" s="127" t="s">
        <v>627</v>
      </c>
      <c r="L415" s="127" t="s">
        <v>529</v>
      </c>
      <c r="M415" s="128">
        <v>8.0500000000000007</v>
      </c>
      <c r="N415" s="128">
        <v>0.65</v>
      </c>
      <c r="O415" s="129">
        <v>12.291700000000001</v>
      </c>
      <c r="P415" s="129">
        <v>28.42</v>
      </c>
      <c r="Q415" s="130">
        <v>12.3</v>
      </c>
      <c r="R415" s="128">
        <v>10</v>
      </c>
      <c r="S415" s="128">
        <v>15</v>
      </c>
      <c r="T415" s="127" t="s">
        <v>620</v>
      </c>
      <c r="U415" s="127" t="s">
        <v>620</v>
      </c>
      <c r="V415" s="208" t="s">
        <v>628</v>
      </c>
      <c r="X415" s="126">
        <v>417</v>
      </c>
    </row>
    <row r="416" spans="1:24" s="14" customFormat="1" ht="135" x14ac:dyDescent="0.25">
      <c r="A416" s="255">
        <v>413</v>
      </c>
      <c r="B416" s="126" t="s">
        <v>526</v>
      </c>
      <c r="C416" s="127" t="s">
        <v>527</v>
      </c>
      <c r="D416" s="127" t="s">
        <v>491</v>
      </c>
      <c r="E416" s="127" t="s">
        <v>472</v>
      </c>
      <c r="F416" s="127" t="s">
        <v>30</v>
      </c>
      <c r="G416" s="127" t="s">
        <v>31</v>
      </c>
      <c r="H416" s="127" t="s">
        <v>32</v>
      </c>
      <c r="I416" s="127" t="s">
        <v>53</v>
      </c>
      <c r="J416" s="127" t="s">
        <v>65</v>
      </c>
      <c r="K416" s="127" t="s">
        <v>627</v>
      </c>
      <c r="L416" s="127" t="s">
        <v>529</v>
      </c>
      <c r="M416" s="128">
        <v>11.89</v>
      </c>
      <c r="N416" s="128">
        <v>0.96</v>
      </c>
      <c r="O416" s="129">
        <v>14.5259</v>
      </c>
      <c r="P416" s="129">
        <v>29.245999999999999</v>
      </c>
      <c r="Q416" s="130">
        <v>14.5</v>
      </c>
      <c r="R416" s="128">
        <v>10</v>
      </c>
      <c r="S416" s="128">
        <v>15</v>
      </c>
      <c r="T416" s="127" t="s">
        <v>620</v>
      </c>
      <c r="U416" s="127" t="s">
        <v>620</v>
      </c>
      <c r="V416" s="208" t="s">
        <v>628</v>
      </c>
      <c r="X416" s="126">
        <v>418</v>
      </c>
    </row>
    <row r="417" spans="1:24" s="14" customFormat="1" ht="135" x14ac:dyDescent="0.25">
      <c r="A417" s="255">
        <v>414</v>
      </c>
      <c r="B417" s="126" t="s">
        <v>526</v>
      </c>
      <c r="C417" s="127" t="s">
        <v>527</v>
      </c>
      <c r="D417" s="127" t="s">
        <v>491</v>
      </c>
      <c r="E417" s="127" t="s">
        <v>472</v>
      </c>
      <c r="F417" s="127" t="s">
        <v>30</v>
      </c>
      <c r="G417" s="127" t="s">
        <v>46</v>
      </c>
      <c r="H417" s="127" t="s">
        <v>47</v>
      </c>
      <c r="I417" s="127" t="s">
        <v>62</v>
      </c>
      <c r="J417" s="127" t="s">
        <v>65</v>
      </c>
      <c r="K417" s="127" t="s">
        <v>627</v>
      </c>
      <c r="L417" s="127" t="s">
        <v>529</v>
      </c>
      <c r="M417" s="128">
        <v>10.31</v>
      </c>
      <c r="N417" s="128">
        <v>0.83</v>
      </c>
      <c r="O417" s="129">
        <v>12.6531</v>
      </c>
      <c r="P417" s="129">
        <v>24.262</v>
      </c>
      <c r="Q417" s="130">
        <v>12.7</v>
      </c>
      <c r="R417" s="128">
        <v>10</v>
      </c>
      <c r="S417" s="128">
        <v>15</v>
      </c>
      <c r="T417" s="127" t="s">
        <v>620</v>
      </c>
      <c r="U417" s="127" t="s">
        <v>620</v>
      </c>
      <c r="V417" s="208" t="s">
        <v>628</v>
      </c>
      <c r="X417" s="126">
        <v>419</v>
      </c>
    </row>
    <row r="418" spans="1:24" s="14" customFormat="1" ht="135" x14ac:dyDescent="0.25">
      <c r="A418" s="255">
        <v>415</v>
      </c>
      <c r="B418" s="126" t="s">
        <v>526</v>
      </c>
      <c r="C418" s="127" t="s">
        <v>527</v>
      </c>
      <c r="D418" s="127" t="s">
        <v>491</v>
      </c>
      <c r="E418" s="127" t="s">
        <v>472</v>
      </c>
      <c r="F418" s="127" t="s">
        <v>30</v>
      </c>
      <c r="G418" s="127" t="s">
        <v>31</v>
      </c>
      <c r="H418" s="127" t="s">
        <v>32</v>
      </c>
      <c r="I418" s="127" t="s">
        <v>62</v>
      </c>
      <c r="J418" s="127" t="s">
        <v>657</v>
      </c>
      <c r="K418" s="127" t="s">
        <v>627</v>
      </c>
      <c r="L418" s="127" t="s">
        <v>529</v>
      </c>
      <c r="M418" s="128">
        <v>12.68</v>
      </c>
      <c r="N418" s="128">
        <v>1.02</v>
      </c>
      <c r="O418" s="129">
        <v>15.1785</v>
      </c>
      <c r="P418" s="129">
        <v>31.724</v>
      </c>
      <c r="Q418" s="130">
        <v>15.2</v>
      </c>
      <c r="R418" s="128">
        <v>10</v>
      </c>
      <c r="S418" s="128">
        <v>15</v>
      </c>
      <c r="T418" s="127" t="s">
        <v>620</v>
      </c>
      <c r="U418" s="127" t="s">
        <v>620</v>
      </c>
      <c r="V418" s="208" t="s">
        <v>628</v>
      </c>
      <c r="X418" s="126">
        <v>420</v>
      </c>
    </row>
    <row r="419" spans="1:24" s="14" customFormat="1" ht="135" x14ac:dyDescent="0.25">
      <c r="A419" s="255">
        <v>416</v>
      </c>
      <c r="B419" s="126" t="s">
        <v>526</v>
      </c>
      <c r="C419" s="127" t="s">
        <v>527</v>
      </c>
      <c r="D419" s="127" t="s">
        <v>491</v>
      </c>
      <c r="E419" s="127" t="s">
        <v>472</v>
      </c>
      <c r="F419" s="127" t="s">
        <v>30</v>
      </c>
      <c r="G419" s="127" t="s">
        <v>46</v>
      </c>
      <c r="H419" s="127" t="s">
        <v>47</v>
      </c>
      <c r="I419" s="127" t="s">
        <v>60</v>
      </c>
      <c r="J419" s="127" t="s">
        <v>58</v>
      </c>
      <c r="K419" s="127" t="s">
        <v>627</v>
      </c>
      <c r="L419" s="127" t="s">
        <v>529</v>
      </c>
      <c r="M419" s="128">
        <v>13.99</v>
      </c>
      <c r="N419" s="128">
        <v>1.1299999999999999</v>
      </c>
      <c r="O419" s="129">
        <v>16.386299999999999</v>
      </c>
      <c r="P419" s="129">
        <v>30.841999999999999</v>
      </c>
      <c r="Q419" s="130">
        <v>16.399999999999999</v>
      </c>
      <c r="R419" s="128">
        <v>10</v>
      </c>
      <c r="S419" s="128">
        <v>15</v>
      </c>
      <c r="T419" s="127" t="s">
        <v>620</v>
      </c>
      <c r="U419" s="127" t="s">
        <v>620</v>
      </c>
      <c r="V419" s="208" t="s">
        <v>628</v>
      </c>
      <c r="X419" s="126">
        <v>421</v>
      </c>
    </row>
    <row r="420" spans="1:24" s="14" customFormat="1" ht="135" x14ac:dyDescent="0.25">
      <c r="A420" s="255">
        <v>417</v>
      </c>
      <c r="B420" s="126" t="s">
        <v>526</v>
      </c>
      <c r="C420" s="127" t="s">
        <v>527</v>
      </c>
      <c r="D420" s="127" t="s">
        <v>491</v>
      </c>
      <c r="E420" s="127" t="s">
        <v>472</v>
      </c>
      <c r="F420" s="127" t="s">
        <v>30</v>
      </c>
      <c r="G420" s="127" t="s">
        <v>46</v>
      </c>
      <c r="H420" s="127" t="s">
        <v>47</v>
      </c>
      <c r="I420" s="127" t="s">
        <v>59</v>
      </c>
      <c r="J420" s="127" t="s">
        <v>58</v>
      </c>
      <c r="K420" s="127" t="s">
        <v>627</v>
      </c>
      <c r="L420" s="127" t="s">
        <v>529</v>
      </c>
      <c r="M420" s="128">
        <v>11.28</v>
      </c>
      <c r="N420" s="128">
        <v>0.91</v>
      </c>
      <c r="O420" s="129">
        <v>13.623100000000001</v>
      </c>
      <c r="P420" s="129">
        <v>25.858000000000001</v>
      </c>
      <c r="Q420" s="130">
        <v>13.6</v>
      </c>
      <c r="R420" s="128">
        <v>10</v>
      </c>
      <c r="S420" s="128">
        <v>15</v>
      </c>
      <c r="T420" s="127" t="s">
        <v>620</v>
      </c>
      <c r="U420" s="127" t="s">
        <v>620</v>
      </c>
      <c r="V420" s="208" t="s">
        <v>628</v>
      </c>
      <c r="X420" s="126">
        <v>422</v>
      </c>
    </row>
    <row r="421" spans="1:24" s="14" customFormat="1" ht="135" x14ac:dyDescent="0.25">
      <c r="A421" s="255">
        <v>418</v>
      </c>
      <c r="B421" s="126" t="s">
        <v>526</v>
      </c>
      <c r="C421" s="127" t="s">
        <v>527</v>
      </c>
      <c r="D421" s="127" t="s">
        <v>471</v>
      </c>
      <c r="E421" s="127" t="s">
        <v>496</v>
      </c>
      <c r="F421" s="127" t="s">
        <v>30</v>
      </c>
      <c r="G421" s="127" t="s">
        <v>46</v>
      </c>
      <c r="H421" s="127" t="s">
        <v>47</v>
      </c>
      <c r="I421" s="127" t="s">
        <v>89</v>
      </c>
      <c r="J421" s="127" t="s">
        <v>44</v>
      </c>
      <c r="K421" s="127" t="s">
        <v>627</v>
      </c>
      <c r="L421" s="127" t="s">
        <v>529</v>
      </c>
      <c r="M421" s="128">
        <v>8.0500000000000007</v>
      </c>
      <c r="N421" s="128">
        <v>0.65</v>
      </c>
      <c r="O421" s="129">
        <v>10.8583</v>
      </c>
      <c r="P421" s="129">
        <v>21.49</v>
      </c>
      <c r="Q421" s="130">
        <v>10.9</v>
      </c>
      <c r="R421" s="128">
        <v>10</v>
      </c>
      <c r="S421" s="128">
        <v>15</v>
      </c>
      <c r="T421" s="127" t="s">
        <v>620</v>
      </c>
      <c r="U421" s="127" t="s">
        <v>620</v>
      </c>
      <c r="V421" s="208" t="s">
        <v>628</v>
      </c>
      <c r="X421" s="126">
        <v>423</v>
      </c>
    </row>
    <row r="422" spans="1:24" s="14" customFormat="1" ht="135" x14ac:dyDescent="0.25">
      <c r="A422" s="255">
        <v>419</v>
      </c>
      <c r="B422" s="126" t="s">
        <v>526</v>
      </c>
      <c r="C422" s="127" t="s">
        <v>527</v>
      </c>
      <c r="D422" s="127" t="s">
        <v>471</v>
      </c>
      <c r="E422" s="127" t="s">
        <v>496</v>
      </c>
      <c r="F422" s="127" t="s">
        <v>30</v>
      </c>
      <c r="G422" s="127" t="s">
        <v>46</v>
      </c>
      <c r="H422" s="127" t="s">
        <v>47</v>
      </c>
      <c r="I422" s="127" t="s">
        <v>88</v>
      </c>
      <c r="J422" s="127" t="s">
        <v>44</v>
      </c>
      <c r="K422" s="127" t="s">
        <v>627</v>
      </c>
      <c r="L422" s="127" t="s">
        <v>529</v>
      </c>
      <c r="M422" s="128">
        <v>8.73</v>
      </c>
      <c r="N422" s="128">
        <v>0.71</v>
      </c>
      <c r="O422" s="129">
        <v>11.5383</v>
      </c>
      <c r="P422" s="129">
        <v>21.728000000000002</v>
      </c>
      <c r="Q422" s="130">
        <v>11.5</v>
      </c>
      <c r="R422" s="128">
        <v>10</v>
      </c>
      <c r="S422" s="128">
        <v>15</v>
      </c>
      <c r="T422" s="127" t="s">
        <v>620</v>
      </c>
      <c r="U422" s="127" t="s">
        <v>620</v>
      </c>
      <c r="V422" s="208" t="s">
        <v>628</v>
      </c>
      <c r="X422" s="126">
        <v>424</v>
      </c>
    </row>
    <row r="423" spans="1:24" s="14" customFormat="1" ht="135" x14ac:dyDescent="0.25">
      <c r="A423" s="255">
        <v>420</v>
      </c>
      <c r="B423" s="126" t="s">
        <v>526</v>
      </c>
      <c r="C423" s="127" t="s">
        <v>527</v>
      </c>
      <c r="D423" s="127" t="s">
        <v>471</v>
      </c>
      <c r="E423" s="127" t="s">
        <v>496</v>
      </c>
      <c r="F423" s="127" t="s">
        <v>30</v>
      </c>
      <c r="G423" s="127" t="s">
        <v>46</v>
      </c>
      <c r="H423" s="127" t="s">
        <v>47</v>
      </c>
      <c r="I423" s="127" t="s">
        <v>87</v>
      </c>
      <c r="J423" s="127" t="s">
        <v>44</v>
      </c>
      <c r="K423" s="127" t="s">
        <v>627</v>
      </c>
      <c r="L423" s="127" t="s">
        <v>529</v>
      </c>
      <c r="M423" s="128">
        <v>8.0500000000000007</v>
      </c>
      <c r="N423" s="128">
        <v>0.65</v>
      </c>
      <c r="O423" s="129">
        <v>10.8583</v>
      </c>
      <c r="P423" s="129">
        <v>21.49</v>
      </c>
      <c r="Q423" s="130">
        <v>10.9</v>
      </c>
      <c r="R423" s="128">
        <v>10</v>
      </c>
      <c r="S423" s="128">
        <v>15</v>
      </c>
      <c r="T423" s="127" t="s">
        <v>620</v>
      </c>
      <c r="U423" s="127" t="s">
        <v>620</v>
      </c>
      <c r="V423" s="208" t="s">
        <v>628</v>
      </c>
      <c r="X423" s="126">
        <v>425</v>
      </c>
    </row>
    <row r="424" spans="1:24" s="14" customFormat="1" ht="135" x14ac:dyDescent="0.25">
      <c r="A424" s="255">
        <v>421</v>
      </c>
      <c r="B424" s="126" t="s">
        <v>526</v>
      </c>
      <c r="C424" s="127" t="s">
        <v>527</v>
      </c>
      <c r="D424" s="127" t="s">
        <v>491</v>
      </c>
      <c r="E424" s="127" t="s">
        <v>492</v>
      </c>
      <c r="F424" s="127" t="s">
        <v>30</v>
      </c>
      <c r="G424" s="127" t="s">
        <v>31</v>
      </c>
      <c r="H424" s="127" t="s">
        <v>32</v>
      </c>
      <c r="I424" s="127" t="s">
        <v>53</v>
      </c>
      <c r="J424" s="127" t="s">
        <v>65</v>
      </c>
      <c r="K424" s="127" t="s">
        <v>627</v>
      </c>
      <c r="L424" s="127" t="s">
        <v>529</v>
      </c>
      <c r="M424" s="128">
        <v>11.89</v>
      </c>
      <c r="N424" s="128">
        <v>0.96</v>
      </c>
      <c r="O424" s="129">
        <v>13.44</v>
      </c>
      <c r="P424" s="129">
        <v>29.175999999999998</v>
      </c>
      <c r="Q424" s="130">
        <v>13.4</v>
      </c>
      <c r="R424" s="128">
        <v>10</v>
      </c>
      <c r="S424" s="128">
        <v>15</v>
      </c>
      <c r="T424" s="127" t="s">
        <v>620</v>
      </c>
      <c r="U424" s="127" t="s">
        <v>620</v>
      </c>
      <c r="V424" s="208" t="s">
        <v>628</v>
      </c>
      <c r="X424" s="126">
        <v>426</v>
      </c>
    </row>
    <row r="425" spans="1:24" s="14" customFormat="1" ht="135" x14ac:dyDescent="0.25">
      <c r="A425" s="255">
        <v>422</v>
      </c>
      <c r="B425" s="126" t="s">
        <v>526</v>
      </c>
      <c r="C425" s="127" t="s">
        <v>527</v>
      </c>
      <c r="D425" s="127" t="s">
        <v>491</v>
      </c>
      <c r="E425" s="127" t="s">
        <v>492</v>
      </c>
      <c r="F425" s="127" t="s">
        <v>30</v>
      </c>
      <c r="G425" s="127" t="s">
        <v>46</v>
      </c>
      <c r="H425" s="127" t="s">
        <v>47</v>
      </c>
      <c r="I425" s="127" t="s">
        <v>62</v>
      </c>
      <c r="J425" s="127" t="s">
        <v>65</v>
      </c>
      <c r="K425" s="127" t="s">
        <v>627</v>
      </c>
      <c r="L425" s="127" t="s">
        <v>529</v>
      </c>
      <c r="M425" s="128">
        <v>10.31</v>
      </c>
      <c r="N425" s="128">
        <v>0.83</v>
      </c>
      <c r="O425" s="129">
        <v>11.687799999999999</v>
      </c>
      <c r="P425" s="129">
        <v>24.192</v>
      </c>
      <c r="Q425" s="130">
        <v>11.7</v>
      </c>
      <c r="R425" s="128">
        <v>10</v>
      </c>
      <c r="S425" s="128">
        <v>15</v>
      </c>
      <c r="T425" s="127" t="s">
        <v>620</v>
      </c>
      <c r="U425" s="127" t="s">
        <v>620</v>
      </c>
      <c r="V425" s="208" t="s">
        <v>628</v>
      </c>
      <c r="X425" s="126">
        <v>427</v>
      </c>
    </row>
    <row r="426" spans="1:24" s="14" customFormat="1" ht="135" x14ac:dyDescent="0.25">
      <c r="A426" s="255">
        <v>423</v>
      </c>
      <c r="B426" s="126" t="s">
        <v>526</v>
      </c>
      <c r="C426" s="127" t="s">
        <v>527</v>
      </c>
      <c r="D426" s="127" t="s">
        <v>491</v>
      </c>
      <c r="E426" s="127" t="s">
        <v>492</v>
      </c>
      <c r="F426" s="127" t="s">
        <v>30</v>
      </c>
      <c r="G426" s="127" t="s">
        <v>31</v>
      </c>
      <c r="H426" s="127" t="s">
        <v>32</v>
      </c>
      <c r="I426" s="127" t="s">
        <v>62</v>
      </c>
      <c r="J426" s="127" t="s">
        <v>657</v>
      </c>
      <c r="K426" s="127" t="s">
        <v>627</v>
      </c>
      <c r="L426" s="127" t="s">
        <v>529</v>
      </c>
      <c r="M426" s="128">
        <v>12.68</v>
      </c>
      <c r="N426" s="128">
        <v>1.02</v>
      </c>
      <c r="O426" s="129">
        <v>14.1492</v>
      </c>
      <c r="P426" s="129">
        <v>31.654</v>
      </c>
      <c r="Q426" s="130">
        <v>14.1</v>
      </c>
      <c r="R426" s="128">
        <v>10</v>
      </c>
      <c r="S426" s="128">
        <v>15</v>
      </c>
      <c r="T426" s="127" t="s">
        <v>620</v>
      </c>
      <c r="U426" s="127" t="s">
        <v>620</v>
      </c>
      <c r="V426" s="208" t="s">
        <v>628</v>
      </c>
      <c r="X426" s="126">
        <v>428</v>
      </c>
    </row>
    <row r="427" spans="1:24" s="14" customFormat="1" ht="135" x14ac:dyDescent="0.25">
      <c r="A427" s="255">
        <v>424</v>
      </c>
      <c r="B427" s="126" t="s">
        <v>526</v>
      </c>
      <c r="C427" s="127" t="s">
        <v>527</v>
      </c>
      <c r="D427" s="127" t="s">
        <v>491</v>
      </c>
      <c r="E427" s="127" t="s">
        <v>492</v>
      </c>
      <c r="F427" s="127" t="s">
        <v>30</v>
      </c>
      <c r="G427" s="127" t="s">
        <v>46</v>
      </c>
      <c r="H427" s="127" t="s">
        <v>47</v>
      </c>
      <c r="I427" s="127" t="s">
        <v>60</v>
      </c>
      <c r="J427" s="127" t="s">
        <v>58</v>
      </c>
      <c r="K427" s="127" t="s">
        <v>627</v>
      </c>
      <c r="L427" s="127" t="s">
        <v>529</v>
      </c>
      <c r="M427" s="128">
        <v>13.99</v>
      </c>
      <c r="N427" s="128">
        <v>1.1299999999999999</v>
      </c>
      <c r="O427" s="129">
        <v>15.399100000000001</v>
      </c>
      <c r="P427" s="129">
        <v>30.771999999999998</v>
      </c>
      <c r="Q427" s="130">
        <v>15.4</v>
      </c>
      <c r="R427" s="128">
        <v>10</v>
      </c>
      <c r="S427" s="128">
        <v>15</v>
      </c>
      <c r="T427" s="127" t="s">
        <v>620</v>
      </c>
      <c r="U427" s="127" t="s">
        <v>620</v>
      </c>
      <c r="V427" s="208" t="s">
        <v>628</v>
      </c>
      <c r="X427" s="126">
        <v>429</v>
      </c>
    </row>
    <row r="428" spans="1:24" s="14" customFormat="1" ht="135" x14ac:dyDescent="0.25">
      <c r="A428" s="255">
        <v>425</v>
      </c>
      <c r="B428" s="126" t="s">
        <v>526</v>
      </c>
      <c r="C428" s="127" t="s">
        <v>527</v>
      </c>
      <c r="D428" s="127" t="s">
        <v>491</v>
      </c>
      <c r="E428" s="127" t="s">
        <v>492</v>
      </c>
      <c r="F428" s="127" t="s">
        <v>30</v>
      </c>
      <c r="G428" s="127" t="s">
        <v>46</v>
      </c>
      <c r="H428" s="127" t="s">
        <v>47</v>
      </c>
      <c r="I428" s="127" t="s">
        <v>59</v>
      </c>
      <c r="J428" s="127" t="s">
        <v>58</v>
      </c>
      <c r="K428" s="127" t="s">
        <v>627</v>
      </c>
      <c r="L428" s="127" t="s">
        <v>529</v>
      </c>
      <c r="M428" s="128">
        <v>11.28</v>
      </c>
      <c r="N428" s="128">
        <v>0.91</v>
      </c>
      <c r="O428" s="129">
        <v>12.6578</v>
      </c>
      <c r="P428" s="129">
        <v>25.788</v>
      </c>
      <c r="Q428" s="130">
        <v>12.7</v>
      </c>
      <c r="R428" s="128">
        <v>10</v>
      </c>
      <c r="S428" s="128">
        <v>15</v>
      </c>
      <c r="T428" s="127" t="s">
        <v>620</v>
      </c>
      <c r="U428" s="127" t="s">
        <v>620</v>
      </c>
      <c r="V428" s="208" t="s">
        <v>628</v>
      </c>
      <c r="X428" s="126">
        <v>430</v>
      </c>
    </row>
    <row r="429" spans="1:24" s="14" customFormat="1" ht="360" x14ac:dyDescent="0.25">
      <c r="A429" s="255">
        <v>426</v>
      </c>
      <c r="B429" s="126" t="s">
        <v>526</v>
      </c>
      <c r="C429" s="127" t="s">
        <v>527</v>
      </c>
      <c r="D429" s="127" t="s">
        <v>491</v>
      </c>
      <c r="E429" s="127" t="s">
        <v>472</v>
      </c>
      <c r="F429" s="127" t="s">
        <v>30</v>
      </c>
      <c r="G429" s="127" t="s">
        <v>46</v>
      </c>
      <c r="H429" s="127" t="s">
        <v>47</v>
      </c>
      <c r="I429" s="127" t="s">
        <v>60</v>
      </c>
      <c r="J429" s="127" t="s">
        <v>58</v>
      </c>
      <c r="K429" s="127" t="s">
        <v>735</v>
      </c>
      <c r="L429" s="127" t="s">
        <v>529</v>
      </c>
      <c r="M429" s="128">
        <v>8.16</v>
      </c>
      <c r="N429" s="128">
        <v>1.1499999999999999</v>
      </c>
      <c r="O429" s="129">
        <v>18.348299999999998</v>
      </c>
      <c r="P429" s="129">
        <v>26.152000000000001</v>
      </c>
      <c r="Q429" s="130">
        <v>18.3</v>
      </c>
      <c r="R429" s="128">
        <v>10</v>
      </c>
      <c r="S429" s="128">
        <v>15</v>
      </c>
      <c r="T429" s="127" t="s">
        <v>648</v>
      </c>
      <c r="U429" s="127" t="s">
        <v>620</v>
      </c>
      <c r="V429" s="208" t="s">
        <v>624</v>
      </c>
      <c r="X429" s="126">
        <v>431</v>
      </c>
    </row>
    <row r="430" spans="1:24" s="14" customFormat="1" ht="135" x14ac:dyDescent="0.25">
      <c r="A430" s="255">
        <v>427</v>
      </c>
      <c r="B430" s="126" t="s">
        <v>526</v>
      </c>
      <c r="C430" s="127" t="s">
        <v>527</v>
      </c>
      <c r="D430" s="127" t="s">
        <v>491</v>
      </c>
      <c r="E430" s="127" t="s">
        <v>472</v>
      </c>
      <c r="F430" s="127" t="s">
        <v>30</v>
      </c>
      <c r="G430" s="127" t="s">
        <v>31</v>
      </c>
      <c r="H430" s="127" t="s">
        <v>32</v>
      </c>
      <c r="I430" s="127" t="s">
        <v>53</v>
      </c>
      <c r="J430" s="127" t="s">
        <v>44</v>
      </c>
      <c r="K430" s="127" t="s">
        <v>736</v>
      </c>
      <c r="L430" s="127" t="s">
        <v>529</v>
      </c>
      <c r="M430" s="128">
        <v>6.46</v>
      </c>
      <c r="N430" s="128">
        <v>0.91</v>
      </c>
      <c r="O430" s="129">
        <v>16.3841</v>
      </c>
      <c r="P430" s="129">
        <v>34.65</v>
      </c>
      <c r="Q430" s="130">
        <v>16.399999999999999</v>
      </c>
      <c r="R430" s="128">
        <v>10</v>
      </c>
      <c r="S430" s="128">
        <v>15</v>
      </c>
      <c r="T430" s="127" t="s">
        <v>620</v>
      </c>
      <c r="U430" s="127" t="s">
        <v>620</v>
      </c>
      <c r="V430" s="208" t="s">
        <v>624</v>
      </c>
      <c r="X430" s="126">
        <v>432</v>
      </c>
    </row>
    <row r="431" spans="1:24" s="14" customFormat="1" ht="75" x14ac:dyDescent="0.25">
      <c r="A431" s="255">
        <v>428</v>
      </c>
      <c r="B431" s="126" t="s">
        <v>531</v>
      </c>
      <c r="C431" s="127" t="s">
        <v>532</v>
      </c>
      <c r="D431" s="127" t="s">
        <v>494</v>
      </c>
      <c r="E431" s="127" t="s">
        <v>496</v>
      </c>
      <c r="F431" s="127" t="s">
        <v>30</v>
      </c>
      <c r="G431" s="127" t="s">
        <v>36</v>
      </c>
      <c r="H431" s="127" t="s">
        <v>37</v>
      </c>
      <c r="I431" s="127" t="s">
        <v>100</v>
      </c>
      <c r="J431" s="127" t="s">
        <v>91</v>
      </c>
      <c r="K431" s="127" t="s">
        <v>737</v>
      </c>
      <c r="L431" s="127" t="s">
        <v>493</v>
      </c>
      <c r="M431" s="128">
        <v>12.52</v>
      </c>
      <c r="N431" s="128">
        <v>1.27</v>
      </c>
      <c r="O431" s="129">
        <v>21.7575</v>
      </c>
      <c r="P431" s="129">
        <v>50.231999999999999</v>
      </c>
      <c r="Q431" s="130">
        <v>21.8</v>
      </c>
      <c r="R431" s="128">
        <v>0</v>
      </c>
      <c r="S431" s="128">
        <v>0</v>
      </c>
      <c r="T431" s="127" t="s">
        <v>620</v>
      </c>
      <c r="U431" s="127" t="s">
        <v>620</v>
      </c>
      <c r="V431" s="208" t="s">
        <v>656</v>
      </c>
      <c r="X431" s="126">
        <v>433</v>
      </c>
    </row>
    <row r="432" spans="1:24" s="14" customFormat="1" ht="75" x14ac:dyDescent="0.25">
      <c r="A432" s="255">
        <v>429</v>
      </c>
      <c r="B432" s="126" t="s">
        <v>531</v>
      </c>
      <c r="C432" s="127" t="s">
        <v>532</v>
      </c>
      <c r="D432" s="127" t="s">
        <v>494</v>
      </c>
      <c r="E432" s="127" t="s">
        <v>496</v>
      </c>
      <c r="F432" s="127" t="s">
        <v>30</v>
      </c>
      <c r="G432" s="127" t="s">
        <v>36</v>
      </c>
      <c r="H432" s="127" t="s">
        <v>42</v>
      </c>
      <c r="I432" s="127" t="s">
        <v>81</v>
      </c>
      <c r="J432" s="127" t="s">
        <v>206</v>
      </c>
      <c r="K432" s="127" t="s">
        <v>737</v>
      </c>
      <c r="L432" s="127" t="s">
        <v>493</v>
      </c>
      <c r="M432" s="128">
        <v>11.14</v>
      </c>
      <c r="N432" s="128">
        <v>1.1299999999999999</v>
      </c>
      <c r="O432" s="129">
        <v>21.831600000000002</v>
      </c>
      <c r="P432" s="129">
        <v>28.475999999999999</v>
      </c>
      <c r="Q432" s="130">
        <v>21.8</v>
      </c>
      <c r="R432" s="128">
        <v>0</v>
      </c>
      <c r="S432" s="128">
        <v>0</v>
      </c>
      <c r="T432" s="127" t="s">
        <v>620</v>
      </c>
      <c r="U432" s="127" t="s">
        <v>620</v>
      </c>
      <c r="V432" s="208" t="s">
        <v>656</v>
      </c>
      <c r="X432" s="126">
        <v>434</v>
      </c>
    </row>
    <row r="433" spans="1:24" s="14" customFormat="1" ht="75" x14ac:dyDescent="0.25">
      <c r="A433" s="255">
        <v>430</v>
      </c>
      <c r="B433" s="126" t="s">
        <v>531</v>
      </c>
      <c r="C433" s="127" t="s">
        <v>532</v>
      </c>
      <c r="D433" s="127" t="s">
        <v>494</v>
      </c>
      <c r="E433" s="127" t="s">
        <v>496</v>
      </c>
      <c r="F433" s="127" t="s">
        <v>30</v>
      </c>
      <c r="G433" s="127" t="s">
        <v>36</v>
      </c>
      <c r="H433" s="127" t="s">
        <v>42</v>
      </c>
      <c r="I433" s="127" t="s">
        <v>83</v>
      </c>
      <c r="J433" s="127" t="s">
        <v>84</v>
      </c>
      <c r="K433" s="127" t="s">
        <v>737</v>
      </c>
      <c r="L433" s="127" t="s">
        <v>493</v>
      </c>
      <c r="M433" s="128">
        <v>11.59</v>
      </c>
      <c r="N433" s="128">
        <v>1.18</v>
      </c>
      <c r="O433" s="129">
        <v>22.7195</v>
      </c>
      <c r="P433" s="129">
        <v>31.29</v>
      </c>
      <c r="Q433" s="130">
        <v>22.7</v>
      </c>
      <c r="R433" s="128">
        <v>0</v>
      </c>
      <c r="S433" s="128">
        <v>0</v>
      </c>
      <c r="T433" s="127" t="s">
        <v>620</v>
      </c>
      <c r="U433" s="127" t="s">
        <v>620</v>
      </c>
      <c r="V433" s="208" t="s">
        <v>656</v>
      </c>
      <c r="X433" s="126">
        <v>435</v>
      </c>
    </row>
    <row r="434" spans="1:24" s="14" customFormat="1" ht="75" x14ac:dyDescent="0.25">
      <c r="A434" s="255">
        <v>431</v>
      </c>
      <c r="B434" s="126" t="s">
        <v>531</v>
      </c>
      <c r="C434" s="127" t="s">
        <v>532</v>
      </c>
      <c r="D434" s="127" t="s">
        <v>494</v>
      </c>
      <c r="E434" s="127" t="s">
        <v>496</v>
      </c>
      <c r="F434" s="127" t="s">
        <v>30</v>
      </c>
      <c r="G434" s="127" t="s">
        <v>36</v>
      </c>
      <c r="H434" s="127" t="s">
        <v>37</v>
      </c>
      <c r="I434" s="127" t="s">
        <v>72</v>
      </c>
      <c r="J434" s="127" t="s">
        <v>681</v>
      </c>
      <c r="K434" s="127" t="s">
        <v>737</v>
      </c>
      <c r="L434" s="127" t="s">
        <v>493</v>
      </c>
      <c r="M434" s="128">
        <v>10.11</v>
      </c>
      <c r="N434" s="128">
        <v>1.02</v>
      </c>
      <c r="O434" s="129">
        <v>21.6569</v>
      </c>
      <c r="P434" s="129">
        <v>52.177999999999997</v>
      </c>
      <c r="Q434" s="130">
        <v>21.7</v>
      </c>
      <c r="R434" s="128">
        <v>0</v>
      </c>
      <c r="S434" s="128">
        <v>0</v>
      </c>
      <c r="T434" s="127" t="s">
        <v>620</v>
      </c>
      <c r="U434" s="127" t="s">
        <v>620</v>
      </c>
      <c r="V434" s="208" t="s">
        <v>656</v>
      </c>
      <c r="X434" s="126">
        <v>436</v>
      </c>
    </row>
    <row r="435" spans="1:24" s="14" customFormat="1" ht="75" x14ac:dyDescent="0.25">
      <c r="A435" s="255">
        <v>432</v>
      </c>
      <c r="B435" s="126" t="s">
        <v>531</v>
      </c>
      <c r="C435" s="127" t="s">
        <v>532</v>
      </c>
      <c r="D435" s="127" t="s">
        <v>494</v>
      </c>
      <c r="E435" s="127" t="s">
        <v>496</v>
      </c>
      <c r="F435" s="127" t="s">
        <v>30</v>
      </c>
      <c r="G435" s="127" t="s">
        <v>36</v>
      </c>
      <c r="H435" s="127" t="s">
        <v>42</v>
      </c>
      <c r="I435" s="127" t="s">
        <v>56</v>
      </c>
      <c r="J435" s="127" t="s">
        <v>681</v>
      </c>
      <c r="K435" s="127" t="s">
        <v>737</v>
      </c>
      <c r="L435" s="127" t="s">
        <v>493</v>
      </c>
      <c r="M435" s="128">
        <v>11.44</v>
      </c>
      <c r="N435" s="128">
        <v>1.1599999999999999</v>
      </c>
      <c r="O435" s="129">
        <v>20.9755</v>
      </c>
      <c r="P435" s="129">
        <v>33.866</v>
      </c>
      <c r="Q435" s="130">
        <v>21</v>
      </c>
      <c r="R435" s="128">
        <v>0</v>
      </c>
      <c r="S435" s="128">
        <v>0</v>
      </c>
      <c r="T435" s="127" t="s">
        <v>620</v>
      </c>
      <c r="U435" s="127" t="s">
        <v>620</v>
      </c>
      <c r="V435" s="208" t="s">
        <v>656</v>
      </c>
      <c r="X435" s="126">
        <v>437</v>
      </c>
    </row>
    <row r="436" spans="1:24" s="14" customFormat="1" ht="75" x14ac:dyDescent="0.25">
      <c r="A436" s="255">
        <v>433</v>
      </c>
      <c r="B436" s="126" t="s">
        <v>531</v>
      </c>
      <c r="C436" s="127" t="s">
        <v>532</v>
      </c>
      <c r="D436" s="127" t="s">
        <v>471</v>
      </c>
      <c r="E436" s="127" t="s">
        <v>496</v>
      </c>
      <c r="F436" s="127" t="s">
        <v>30</v>
      </c>
      <c r="G436" s="127" t="s">
        <v>36</v>
      </c>
      <c r="H436" s="127" t="s">
        <v>42</v>
      </c>
      <c r="I436" s="127" t="s">
        <v>76</v>
      </c>
      <c r="J436" s="127" t="s">
        <v>91</v>
      </c>
      <c r="K436" s="127" t="s">
        <v>737</v>
      </c>
      <c r="L436" s="127" t="s">
        <v>493</v>
      </c>
      <c r="M436" s="128">
        <v>12.22</v>
      </c>
      <c r="N436" s="128">
        <v>1.24</v>
      </c>
      <c r="O436" s="129">
        <v>23.0075</v>
      </c>
      <c r="P436" s="129">
        <v>35.756</v>
      </c>
      <c r="Q436" s="130">
        <v>23</v>
      </c>
      <c r="R436" s="128">
        <v>0</v>
      </c>
      <c r="S436" s="128">
        <v>0</v>
      </c>
      <c r="T436" s="127" t="s">
        <v>620</v>
      </c>
      <c r="U436" s="127" t="s">
        <v>620</v>
      </c>
      <c r="V436" s="208" t="s">
        <v>656</v>
      </c>
      <c r="X436" s="126">
        <v>438</v>
      </c>
    </row>
    <row r="437" spans="1:24" s="14" customFormat="1" ht="75" x14ac:dyDescent="0.25">
      <c r="A437" s="255">
        <v>434</v>
      </c>
      <c r="B437" s="126" t="s">
        <v>531</v>
      </c>
      <c r="C437" s="127" t="s">
        <v>532</v>
      </c>
      <c r="D437" s="127" t="s">
        <v>471</v>
      </c>
      <c r="E437" s="127" t="s">
        <v>496</v>
      </c>
      <c r="F437" s="127" t="s">
        <v>30</v>
      </c>
      <c r="G437" s="127" t="s">
        <v>36</v>
      </c>
      <c r="H437" s="127" t="s">
        <v>37</v>
      </c>
      <c r="I437" s="127" t="s">
        <v>100</v>
      </c>
      <c r="J437" s="127" t="s">
        <v>91</v>
      </c>
      <c r="K437" s="127" t="s">
        <v>737</v>
      </c>
      <c r="L437" s="127" t="s">
        <v>493</v>
      </c>
      <c r="M437" s="128">
        <v>12.52</v>
      </c>
      <c r="N437" s="128">
        <v>1.27</v>
      </c>
      <c r="O437" s="129">
        <v>20.945</v>
      </c>
      <c r="P437" s="129">
        <v>59.345999999999997</v>
      </c>
      <c r="Q437" s="130">
        <v>20.9</v>
      </c>
      <c r="R437" s="128">
        <v>0</v>
      </c>
      <c r="S437" s="128">
        <v>0</v>
      </c>
      <c r="T437" s="127" t="s">
        <v>620</v>
      </c>
      <c r="U437" s="127" t="s">
        <v>620</v>
      </c>
      <c r="V437" s="208" t="s">
        <v>656</v>
      </c>
      <c r="X437" s="126">
        <v>439</v>
      </c>
    </row>
    <row r="438" spans="1:24" s="14" customFormat="1" ht="75" x14ac:dyDescent="0.25">
      <c r="A438" s="255">
        <v>435</v>
      </c>
      <c r="B438" s="126" t="s">
        <v>531</v>
      </c>
      <c r="C438" s="127" t="s">
        <v>532</v>
      </c>
      <c r="D438" s="127" t="s">
        <v>471</v>
      </c>
      <c r="E438" s="127" t="s">
        <v>496</v>
      </c>
      <c r="F438" s="127" t="s">
        <v>30</v>
      </c>
      <c r="G438" s="127" t="s">
        <v>36</v>
      </c>
      <c r="H438" s="127" t="s">
        <v>37</v>
      </c>
      <c r="I438" s="127" t="s">
        <v>85</v>
      </c>
      <c r="J438" s="127" t="s">
        <v>689</v>
      </c>
      <c r="K438" s="127" t="s">
        <v>737</v>
      </c>
      <c r="L438" s="127" t="s">
        <v>493</v>
      </c>
      <c r="M438" s="128">
        <v>9.3699999999999992</v>
      </c>
      <c r="N438" s="128">
        <v>0.95</v>
      </c>
      <c r="O438" s="129">
        <v>19.166499999999999</v>
      </c>
      <c r="P438" s="129">
        <v>54.264000000000003</v>
      </c>
      <c r="Q438" s="130">
        <v>19.2</v>
      </c>
      <c r="R438" s="128">
        <v>0</v>
      </c>
      <c r="S438" s="128">
        <v>0</v>
      </c>
      <c r="T438" s="127" t="s">
        <v>620</v>
      </c>
      <c r="U438" s="127" t="s">
        <v>620</v>
      </c>
      <c r="V438" s="208" t="s">
        <v>656</v>
      </c>
      <c r="X438" s="126">
        <v>440</v>
      </c>
    </row>
    <row r="439" spans="1:24" s="14" customFormat="1" ht="75" x14ac:dyDescent="0.25">
      <c r="A439" s="255">
        <v>436</v>
      </c>
      <c r="B439" s="126" t="s">
        <v>531</v>
      </c>
      <c r="C439" s="127" t="s">
        <v>532</v>
      </c>
      <c r="D439" s="127" t="s">
        <v>471</v>
      </c>
      <c r="E439" s="127" t="s">
        <v>496</v>
      </c>
      <c r="F439" s="127" t="s">
        <v>30</v>
      </c>
      <c r="G439" s="127" t="s">
        <v>36</v>
      </c>
      <c r="H439" s="127" t="s">
        <v>42</v>
      </c>
      <c r="I439" s="127" t="s">
        <v>81</v>
      </c>
      <c r="J439" s="127" t="s">
        <v>206</v>
      </c>
      <c r="K439" s="127" t="s">
        <v>737</v>
      </c>
      <c r="L439" s="127" t="s">
        <v>493</v>
      </c>
      <c r="M439" s="128">
        <v>11.14</v>
      </c>
      <c r="N439" s="128">
        <v>1.1299999999999999</v>
      </c>
      <c r="O439" s="129">
        <v>20.891200000000001</v>
      </c>
      <c r="P439" s="129">
        <v>28.462</v>
      </c>
      <c r="Q439" s="130">
        <v>20.9</v>
      </c>
      <c r="R439" s="128">
        <v>0</v>
      </c>
      <c r="S439" s="128">
        <v>0</v>
      </c>
      <c r="T439" s="127" t="s">
        <v>620</v>
      </c>
      <c r="U439" s="127" t="s">
        <v>620</v>
      </c>
      <c r="V439" s="208" t="s">
        <v>656</v>
      </c>
      <c r="X439" s="126">
        <v>441</v>
      </c>
    </row>
    <row r="440" spans="1:24" s="14" customFormat="1" ht="75" x14ac:dyDescent="0.25">
      <c r="A440" s="255">
        <v>437</v>
      </c>
      <c r="B440" s="126" t="s">
        <v>531</v>
      </c>
      <c r="C440" s="127" t="s">
        <v>532</v>
      </c>
      <c r="D440" s="127" t="s">
        <v>471</v>
      </c>
      <c r="E440" s="127" t="s">
        <v>496</v>
      </c>
      <c r="F440" s="127" t="s">
        <v>30</v>
      </c>
      <c r="G440" s="127" t="s">
        <v>36</v>
      </c>
      <c r="H440" s="127" t="s">
        <v>42</v>
      </c>
      <c r="I440" s="127" t="s">
        <v>83</v>
      </c>
      <c r="J440" s="127" t="s">
        <v>84</v>
      </c>
      <c r="K440" s="127" t="s">
        <v>737</v>
      </c>
      <c r="L440" s="127" t="s">
        <v>493</v>
      </c>
      <c r="M440" s="128">
        <v>11.59</v>
      </c>
      <c r="N440" s="128">
        <v>1.18</v>
      </c>
      <c r="O440" s="129">
        <v>21.740600000000001</v>
      </c>
      <c r="P440" s="129">
        <v>31.262</v>
      </c>
      <c r="Q440" s="130">
        <v>21.7</v>
      </c>
      <c r="R440" s="128">
        <v>0</v>
      </c>
      <c r="S440" s="128">
        <v>0</v>
      </c>
      <c r="T440" s="127" t="s">
        <v>620</v>
      </c>
      <c r="U440" s="127" t="s">
        <v>620</v>
      </c>
      <c r="V440" s="208" t="s">
        <v>656</v>
      </c>
      <c r="X440" s="126">
        <v>442</v>
      </c>
    </row>
    <row r="441" spans="1:24" s="14" customFormat="1" ht="75" x14ac:dyDescent="0.25">
      <c r="A441" s="255">
        <v>438</v>
      </c>
      <c r="B441" s="126" t="s">
        <v>531</v>
      </c>
      <c r="C441" s="127" t="s">
        <v>532</v>
      </c>
      <c r="D441" s="127" t="s">
        <v>471</v>
      </c>
      <c r="E441" s="127" t="s">
        <v>496</v>
      </c>
      <c r="F441" s="127" t="s">
        <v>30</v>
      </c>
      <c r="G441" s="127" t="s">
        <v>36</v>
      </c>
      <c r="H441" s="127" t="s">
        <v>37</v>
      </c>
      <c r="I441" s="127" t="s">
        <v>72</v>
      </c>
      <c r="J441" s="127" t="s">
        <v>681</v>
      </c>
      <c r="K441" s="127" t="s">
        <v>737</v>
      </c>
      <c r="L441" s="127" t="s">
        <v>493</v>
      </c>
      <c r="M441" s="128">
        <v>10.11</v>
      </c>
      <c r="N441" s="128">
        <v>1.02</v>
      </c>
      <c r="O441" s="129">
        <v>20.641200000000001</v>
      </c>
      <c r="P441" s="129">
        <v>61.305999999999997</v>
      </c>
      <c r="Q441" s="130">
        <v>20.6</v>
      </c>
      <c r="R441" s="128">
        <v>0</v>
      </c>
      <c r="S441" s="128">
        <v>0</v>
      </c>
      <c r="T441" s="127" t="s">
        <v>620</v>
      </c>
      <c r="U441" s="127" t="s">
        <v>620</v>
      </c>
      <c r="V441" s="208" t="s">
        <v>656</v>
      </c>
      <c r="X441" s="126">
        <v>443</v>
      </c>
    </row>
    <row r="442" spans="1:24" s="14" customFormat="1" ht="75" x14ac:dyDescent="0.25">
      <c r="A442" s="255">
        <v>439</v>
      </c>
      <c r="B442" s="126" t="s">
        <v>531</v>
      </c>
      <c r="C442" s="127" t="s">
        <v>532</v>
      </c>
      <c r="D442" s="127" t="s">
        <v>471</v>
      </c>
      <c r="E442" s="127" t="s">
        <v>496</v>
      </c>
      <c r="F442" s="127" t="s">
        <v>30</v>
      </c>
      <c r="G442" s="127" t="s">
        <v>36</v>
      </c>
      <c r="H442" s="127" t="s">
        <v>42</v>
      </c>
      <c r="I442" s="127" t="s">
        <v>56</v>
      </c>
      <c r="J442" s="127" t="s">
        <v>681</v>
      </c>
      <c r="K442" s="127" t="s">
        <v>737</v>
      </c>
      <c r="L442" s="127" t="s">
        <v>493</v>
      </c>
      <c r="M442" s="128">
        <v>11.44</v>
      </c>
      <c r="N442" s="128">
        <v>1.1599999999999999</v>
      </c>
      <c r="O442" s="129">
        <v>20.136800000000001</v>
      </c>
      <c r="P442" s="129">
        <v>33.838000000000001</v>
      </c>
      <c r="Q442" s="130">
        <v>20.100000000000001</v>
      </c>
      <c r="R442" s="128">
        <v>0</v>
      </c>
      <c r="S442" s="128">
        <v>0</v>
      </c>
      <c r="T442" s="127" t="s">
        <v>620</v>
      </c>
      <c r="U442" s="127" t="s">
        <v>620</v>
      </c>
      <c r="V442" s="208" t="s">
        <v>656</v>
      </c>
      <c r="X442" s="126">
        <v>444</v>
      </c>
    </row>
    <row r="443" spans="1:24" s="14" customFormat="1" ht="75" x14ac:dyDescent="0.25">
      <c r="A443" s="255">
        <v>440</v>
      </c>
      <c r="B443" s="126" t="s">
        <v>531</v>
      </c>
      <c r="C443" s="127" t="s">
        <v>532</v>
      </c>
      <c r="D443" s="127" t="s">
        <v>471</v>
      </c>
      <c r="E443" s="127" t="s">
        <v>496</v>
      </c>
      <c r="F443" s="127" t="s">
        <v>30</v>
      </c>
      <c r="G443" s="127" t="s">
        <v>31</v>
      </c>
      <c r="H443" s="127" t="s">
        <v>42</v>
      </c>
      <c r="I443" s="127" t="s">
        <v>43</v>
      </c>
      <c r="J443" s="127" t="s">
        <v>44</v>
      </c>
      <c r="K443" s="127" t="s">
        <v>737</v>
      </c>
      <c r="L443" s="127" t="s">
        <v>493</v>
      </c>
      <c r="M443" s="128">
        <v>8.57</v>
      </c>
      <c r="N443" s="128">
        <v>0.87</v>
      </c>
      <c r="O443" s="129">
        <v>16.058900000000001</v>
      </c>
      <c r="P443" s="129">
        <v>29.974</v>
      </c>
      <c r="Q443" s="130">
        <v>16.100000000000001</v>
      </c>
      <c r="R443" s="128">
        <v>0</v>
      </c>
      <c r="S443" s="128">
        <v>0</v>
      </c>
      <c r="T443" s="127" t="s">
        <v>620</v>
      </c>
      <c r="U443" s="127" t="s">
        <v>620</v>
      </c>
      <c r="V443" s="208" t="s">
        <v>656</v>
      </c>
      <c r="X443" s="126">
        <v>445</v>
      </c>
    </row>
    <row r="444" spans="1:24" s="14" customFormat="1" ht="75" x14ac:dyDescent="0.25">
      <c r="A444" s="255">
        <v>441</v>
      </c>
      <c r="B444" s="126" t="s">
        <v>531</v>
      </c>
      <c r="C444" s="127" t="s">
        <v>532</v>
      </c>
      <c r="D444" s="127" t="s">
        <v>491</v>
      </c>
      <c r="E444" s="127" t="s">
        <v>492</v>
      </c>
      <c r="F444" s="127" t="s">
        <v>30</v>
      </c>
      <c r="G444" s="127" t="s">
        <v>36</v>
      </c>
      <c r="H444" s="127" t="s">
        <v>37</v>
      </c>
      <c r="I444" s="127" t="s">
        <v>100</v>
      </c>
      <c r="J444" s="127" t="s">
        <v>91</v>
      </c>
      <c r="K444" s="127" t="s">
        <v>737</v>
      </c>
      <c r="L444" s="127" t="s">
        <v>493</v>
      </c>
      <c r="M444" s="128">
        <v>12.52</v>
      </c>
      <c r="N444" s="128">
        <v>1.27</v>
      </c>
      <c r="O444" s="129">
        <v>24.92</v>
      </c>
      <c r="P444" s="129">
        <v>50.33</v>
      </c>
      <c r="Q444" s="130">
        <v>24.9</v>
      </c>
      <c r="R444" s="128">
        <v>0</v>
      </c>
      <c r="S444" s="128">
        <v>0</v>
      </c>
      <c r="T444" s="127" t="s">
        <v>620</v>
      </c>
      <c r="U444" s="127" t="s">
        <v>620</v>
      </c>
      <c r="V444" s="208" t="s">
        <v>656</v>
      </c>
      <c r="X444" s="126">
        <v>446</v>
      </c>
    </row>
    <row r="445" spans="1:24" s="14" customFormat="1" ht="75" x14ac:dyDescent="0.25">
      <c r="A445" s="255">
        <v>442</v>
      </c>
      <c r="B445" s="126" t="s">
        <v>531</v>
      </c>
      <c r="C445" s="127" t="s">
        <v>532</v>
      </c>
      <c r="D445" s="127" t="s">
        <v>491</v>
      </c>
      <c r="E445" s="127" t="s">
        <v>492</v>
      </c>
      <c r="F445" s="127" t="s">
        <v>30</v>
      </c>
      <c r="G445" s="127" t="s">
        <v>36</v>
      </c>
      <c r="H445" s="127" t="s">
        <v>37</v>
      </c>
      <c r="I445" s="127" t="s">
        <v>85</v>
      </c>
      <c r="J445" s="127" t="s">
        <v>689</v>
      </c>
      <c r="K445" s="127" t="s">
        <v>737</v>
      </c>
      <c r="L445" s="127" t="s">
        <v>493</v>
      </c>
      <c r="M445" s="128">
        <v>9.3699999999999992</v>
      </c>
      <c r="N445" s="128">
        <v>0.95</v>
      </c>
      <c r="O445" s="129">
        <v>23.788599999999999</v>
      </c>
      <c r="P445" s="129">
        <v>46.578000000000003</v>
      </c>
      <c r="Q445" s="130">
        <v>23.8</v>
      </c>
      <c r="R445" s="128">
        <v>0</v>
      </c>
      <c r="S445" s="128">
        <v>0</v>
      </c>
      <c r="T445" s="127" t="s">
        <v>620</v>
      </c>
      <c r="U445" s="127" t="s">
        <v>620</v>
      </c>
      <c r="V445" s="208" t="s">
        <v>656</v>
      </c>
      <c r="X445" s="126">
        <v>447</v>
      </c>
    </row>
    <row r="446" spans="1:24" s="14" customFormat="1" ht="75" x14ac:dyDescent="0.25">
      <c r="A446" s="255">
        <v>443</v>
      </c>
      <c r="B446" s="126" t="s">
        <v>531</v>
      </c>
      <c r="C446" s="127" t="s">
        <v>532</v>
      </c>
      <c r="D446" s="127" t="s">
        <v>491</v>
      </c>
      <c r="E446" s="127" t="s">
        <v>492</v>
      </c>
      <c r="F446" s="127" t="s">
        <v>30</v>
      </c>
      <c r="G446" s="127" t="s">
        <v>36</v>
      </c>
      <c r="H446" s="127" t="s">
        <v>42</v>
      </c>
      <c r="I446" s="127" t="s">
        <v>81</v>
      </c>
      <c r="J446" s="127" t="s">
        <v>206</v>
      </c>
      <c r="K446" s="127" t="s">
        <v>737</v>
      </c>
      <c r="L446" s="127" t="s">
        <v>493</v>
      </c>
      <c r="M446" s="128">
        <v>11.14</v>
      </c>
      <c r="N446" s="128">
        <v>1.1299999999999999</v>
      </c>
      <c r="O446" s="129">
        <v>25.491900000000001</v>
      </c>
      <c r="P446" s="129">
        <v>28.574000000000002</v>
      </c>
      <c r="Q446" s="130">
        <v>25.5</v>
      </c>
      <c r="R446" s="128">
        <v>0</v>
      </c>
      <c r="S446" s="128">
        <v>0</v>
      </c>
      <c r="T446" s="127" t="s">
        <v>620</v>
      </c>
      <c r="U446" s="127" t="s">
        <v>620</v>
      </c>
      <c r="V446" s="208" t="s">
        <v>656</v>
      </c>
      <c r="X446" s="126">
        <v>448</v>
      </c>
    </row>
    <row r="447" spans="1:24" s="14" customFormat="1" ht="75" x14ac:dyDescent="0.25">
      <c r="A447" s="255">
        <v>444</v>
      </c>
      <c r="B447" s="126" t="s">
        <v>531</v>
      </c>
      <c r="C447" s="127" t="s">
        <v>532</v>
      </c>
      <c r="D447" s="127" t="s">
        <v>491</v>
      </c>
      <c r="E447" s="127" t="s">
        <v>492</v>
      </c>
      <c r="F447" s="127" t="s">
        <v>30</v>
      </c>
      <c r="G447" s="127" t="s">
        <v>36</v>
      </c>
      <c r="H447" s="127" t="s">
        <v>42</v>
      </c>
      <c r="I447" s="127" t="s">
        <v>83</v>
      </c>
      <c r="J447" s="127" t="s">
        <v>84</v>
      </c>
      <c r="K447" s="127" t="s">
        <v>737</v>
      </c>
      <c r="L447" s="127" t="s">
        <v>493</v>
      </c>
      <c r="M447" s="128">
        <v>11.59</v>
      </c>
      <c r="N447" s="128">
        <v>1.18</v>
      </c>
      <c r="O447" s="129">
        <v>26.529800000000002</v>
      </c>
      <c r="P447" s="129">
        <v>31.388000000000002</v>
      </c>
      <c r="Q447" s="130">
        <v>26.5</v>
      </c>
      <c r="R447" s="128">
        <v>0</v>
      </c>
      <c r="S447" s="128">
        <v>0</v>
      </c>
      <c r="T447" s="127" t="s">
        <v>620</v>
      </c>
      <c r="U447" s="127" t="s">
        <v>620</v>
      </c>
      <c r="V447" s="208" t="s">
        <v>656</v>
      </c>
      <c r="X447" s="126">
        <v>449</v>
      </c>
    </row>
    <row r="448" spans="1:24" s="14" customFormat="1" ht="75" x14ac:dyDescent="0.25">
      <c r="A448" s="255">
        <v>445</v>
      </c>
      <c r="B448" s="126" t="s">
        <v>531</v>
      </c>
      <c r="C448" s="127" t="s">
        <v>532</v>
      </c>
      <c r="D448" s="127" t="s">
        <v>491</v>
      </c>
      <c r="E448" s="127" t="s">
        <v>492</v>
      </c>
      <c r="F448" s="127" t="s">
        <v>30</v>
      </c>
      <c r="G448" s="127" t="s">
        <v>36</v>
      </c>
      <c r="H448" s="127" t="s">
        <v>37</v>
      </c>
      <c r="I448" s="127" t="s">
        <v>72</v>
      </c>
      <c r="J448" s="127" t="s">
        <v>681</v>
      </c>
      <c r="K448" s="127" t="s">
        <v>737</v>
      </c>
      <c r="L448" s="127" t="s">
        <v>493</v>
      </c>
      <c r="M448" s="128">
        <v>10.11</v>
      </c>
      <c r="N448" s="128">
        <v>1.02</v>
      </c>
      <c r="O448" s="129">
        <v>25.61</v>
      </c>
      <c r="P448" s="129">
        <v>52.29</v>
      </c>
      <c r="Q448" s="130">
        <v>25.6</v>
      </c>
      <c r="R448" s="128">
        <v>0</v>
      </c>
      <c r="S448" s="128">
        <v>0</v>
      </c>
      <c r="T448" s="127" t="s">
        <v>620</v>
      </c>
      <c r="U448" s="127" t="s">
        <v>620</v>
      </c>
      <c r="V448" s="208" t="s">
        <v>656</v>
      </c>
      <c r="X448" s="126">
        <v>450</v>
      </c>
    </row>
    <row r="449" spans="1:24" s="14" customFormat="1" ht="75" x14ac:dyDescent="0.25">
      <c r="A449" s="255">
        <v>446</v>
      </c>
      <c r="B449" s="126" t="s">
        <v>531</v>
      </c>
      <c r="C449" s="127" t="s">
        <v>532</v>
      </c>
      <c r="D449" s="127" t="s">
        <v>471</v>
      </c>
      <c r="E449" s="127" t="s">
        <v>495</v>
      </c>
      <c r="F449" s="127" t="s">
        <v>30</v>
      </c>
      <c r="G449" s="127" t="s">
        <v>36</v>
      </c>
      <c r="H449" s="127" t="s">
        <v>37</v>
      </c>
      <c r="I449" s="127" t="s">
        <v>100</v>
      </c>
      <c r="J449" s="127" t="s">
        <v>91</v>
      </c>
      <c r="K449" s="127" t="s">
        <v>737</v>
      </c>
      <c r="L449" s="127" t="s">
        <v>493</v>
      </c>
      <c r="M449" s="128">
        <v>12.52</v>
      </c>
      <c r="N449" s="128">
        <v>1.27</v>
      </c>
      <c r="O449" s="129">
        <v>18.5075</v>
      </c>
      <c r="P449" s="129">
        <v>51.758000000000003</v>
      </c>
      <c r="Q449" s="130">
        <v>18.5</v>
      </c>
      <c r="R449" s="128">
        <v>0</v>
      </c>
      <c r="S449" s="128">
        <v>0</v>
      </c>
      <c r="T449" s="127" t="s">
        <v>620</v>
      </c>
      <c r="U449" s="127" t="s">
        <v>620</v>
      </c>
      <c r="V449" s="208" t="s">
        <v>656</v>
      </c>
      <c r="X449" s="126">
        <v>451</v>
      </c>
    </row>
    <row r="450" spans="1:24" s="14" customFormat="1" ht="75" x14ac:dyDescent="0.25">
      <c r="A450" s="255">
        <v>447</v>
      </c>
      <c r="B450" s="126" t="s">
        <v>531</v>
      </c>
      <c r="C450" s="127" t="s">
        <v>532</v>
      </c>
      <c r="D450" s="127" t="s">
        <v>471</v>
      </c>
      <c r="E450" s="127" t="s">
        <v>495</v>
      </c>
      <c r="F450" s="127" t="s">
        <v>30</v>
      </c>
      <c r="G450" s="127" t="s">
        <v>36</v>
      </c>
      <c r="H450" s="127" t="s">
        <v>42</v>
      </c>
      <c r="I450" s="127" t="s">
        <v>81</v>
      </c>
      <c r="J450" s="127" t="s">
        <v>206</v>
      </c>
      <c r="K450" s="127" t="s">
        <v>737</v>
      </c>
      <c r="L450" s="127" t="s">
        <v>493</v>
      </c>
      <c r="M450" s="128">
        <v>11.14</v>
      </c>
      <c r="N450" s="128">
        <v>1.1299999999999999</v>
      </c>
      <c r="O450" s="129">
        <v>18.07</v>
      </c>
      <c r="P450" s="129">
        <v>28.378</v>
      </c>
      <c r="Q450" s="130">
        <v>18.100000000000001</v>
      </c>
      <c r="R450" s="128">
        <v>0</v>
      </c>
      <c r="S450" s="128">
        <v>0</v>
      </c>
      <c r="T450" s="127" t="s">
        <v>620</v>
      </c>
      <c r="U450" s="127" t="s">
        <v>620</v>
      </c>
      <c r="V450" s="208" t="s">
        <v>656</v>
      </c>
      <c r="X450" s="126">
        <v>452</v>
      </c>
    </row>
    <row r="451" spans="1:24" s="14" customFormat="1" ht="75" x14ac:dyDescent="0.25">
      <c r="A451" s="255">
        <v>448</v>
      </c>
      <c r="B451" s="126" t="s">
        <v>531</v>
      </c>
      <c r="C451" s="127" t="s">
        <v>532</v>
      </c>
      <c r="D451" s="127" t="s">
        <v>471</v>
      </c>
      <c r="E451" s="127" t="s">
        <v>495</v>
      </c>
      <c r="F451" s="127" t="s">
        <v>30</v>
      </c>
      <c r="G451" s="127" t="s">
        <v>36</v>
      </c>
      <c r="H451" s="127" t="s">
        <v>37</v>
      </c>
      <c r="I451" s="127" t="s">
        <v>72</v>
      </c>
      <c r="J451" s="127" t="s">
        <v>681</v>
      </c>
      <c r="K451" s="127" t="s">
        <v>737</v>
      </c>
      <c r="L451" s="127" t="s">
        <v>493</v>
      </c>
      <c r="M451" s="128">
        <v>10.11</v>
      </c>
      <c r="N451" s="128">
        <v>1.02</v>
      </c>
      <c r="O451" s="129">
        <v>17.5944</v>
      </c>
      <c r="P451" s="129">
        <v>53.718000000000004</v>
      </c>
      <c r="Q451" s="130">
        <v>17.600000000000001</v>
      </c>
      <c r="R451" s="128">
        <v>0</v>
      </c>
      <c r="S451" s="128">
        <v>0</v>
      </c>
      <c r="T451" s="127" t="s">
        <v>620</v>
      </c>
      <c r="U451" s="127" t="s">
        <v>620</v>
      </c>
      <c r="V451" s="208" t="s">
        <v>656</v>
      </c>
      <c r="X451" s="126">
        <v>453</v>
      </c>
    </row>
    <row r="452" spans="1:24" s="14" customFormat="1" ht="75" x14ac:dyDescent="0.25">
      <c r="A452" s="255">
        <v>449</v>
      </c>
      <c r="B452" s="126" t="s">
        <v>531</v>
      </c>
      <c r="C452" s="127" t="s">
        <v>532</v>
      </c>
      <c r="D452" s="127" t="s">
        <v>471</v>
      </c>
      <c r="E452" s="127" t="s">
        <v>495</v>
      </c>
      <c r="F452" s="127" t="s">
        <v>30</v>
      </c>
      <c r="G452" s="127" t="s">
        <v>31</v>
      </c>
      <c r="H452" s="127" t="s">
        <v>42</v>
      </c>
      <c r="I452" s="127" t="s">
        <v>43</v>
      </c>
      <c r="J452" s="127" t="s">
        <v>44</v>
      </c>
      <c r="K452" s="127" t="s">
        <v>737</v>
      </c>
      <c r="L452" s="127" t="s">
        <v>493</v>
      </c>
      <c r="M452" s="128">
        <v>8.57</v>
      </c>
      <c r="N452" s="128">
        <v>0.87</v>
      </c>
      <c r="O452" s="129">
        <v>13.892200000000001</v>
      </c>
      <c r="P452" s="129">
        <v>23.268000000000001</v>
      </c>
      <c r="Q452" s="130">
        <v>13.9</v>
      </c>
      <c r="R452" s="128">
        <v>0</v>
      </c>
      <c r="S452" s="128">
        <v>0</v>
      </c>
      <c r="T452" s="127" t="s">
        <v>620</v>
      </c>
      <c r="U452" s="127" t="s">
        <v>620</v>
      </c>
      <c r="V452" s="208" t="s">
        <v>656</v>
      </c>
      <c r="X452" s="126">
        <v>454</v>
      </c>
    </row>
    <row r="453" spans="1:24" s="14" customFormat="1" ht="75" x14ac:dyDescent="0.25">
      <c r="A453" s="255">
        <v>450</v>
      </c>
      <c r="B453" s="126" t="s">
        <v>531</v>
      </c>
      <c r="C453" s="127" t="s">
        <v>532</v>
      </c>
      <c r="D453" s="127" t="s">
        <v>491</v>
      </c>
      <c r="E453" s="127" t="s">
        <v>496</v>
      </c>
      <c r="F453" s="127" t="s">
        <v>30</v>
      </c>
      <c r="G453" s="127" t="s">
        <v>36</v>
      </c>
      <c r="H453" s="127" t="s">
        <v>37</v>
      </c>
      <c r="I453" s="127" t="s">
        <v>100</v>
      </c>
      <c r="J453" s="127" t="s">
        <v>91</v>
      </c>
      <c r="K453" s="127" t="s">
        <v>737</v>
      </c>
      <c r="L453" s="127" t="s">
        <v>493</v>
      </c>
      <c r="M453" s="128">
        <v>12.52</v>
      </c>
      <c r="N453" s="128">
        <v>1.27</v>
      </c>
      <c r="O453" s="129">
        <v>21.995000000000001</v>
      </c>
      <c r="P453" s="129">
        <v>51.87</v>
      </c>
      <c r="Q453" s="130">
        <v>22</v>
      </c>
      <c r="R453" s="128">
        <v>0</v>
      </c>
      <c r="S453" s="128">
        <v>0</v>
      </c>
      <c r="T453" s="127" t="s">
        <v>620</v>
      </c>
      <c r="U453" s="127" t="s">
        <v>620</v>
      </c>
      <c r="V453" s="208" t="s">
        <v>656</v>
      </c>
      <c r="X453" s="126">
        <v>455</v>
      </c>
    </row>
    <row r="454" spans="1:24" s="14" customFormat="1" ht="75" x14ac:dyDescent="0.25">
      <c r="A454" s="255">
        <v>451</v>
      </c>
      <c r="B454" s="126" t="s">
        <v>531</v>
      </c>
      <c r="C454" s="127" t="s">
        <v>532</v>
      </c>
      <c r="D454" s="127" t="s">
        <v>491</v>
      </c>
      <c r="E454" s="127" t="s">
        <v>496</v>
      </c>
      <c r="F454" s="127" t="s">
        <v>30</v>
      </c>
      <c r="G454" s="127" t="s">
        <v>36</v>
      </c>
      <c r="H454" s="127" t="s">
        <v>37</v>
      </c>
      <c r="I454" s="127" t="s">
        <v>85</v>
      </c>
      <c r="J454" s="127" t="s">
        <v>689</v>
      </c>
      <c r="K454" s="127" t="s">
        <v>737</v>
      </c>
      <c r="L454" s="127" t="s">
        <v>493</v>
      </c>
      <c r="M454" s="128">
        <v>9.3699999999999992</v>
      </c>
      <c r="N454" s="128">
        <v>0.95</v>
      </c>
      <c r="O454" s="129">
        <v>20.3874</v>
      </c>
      <c r="P454" s="129">
        <v>47.88</v>
      </c>
      <c r="Q454" s="130">
        <v>20.399999999999999</v>
      </c>
      <c r="R454" s="128">
        <v>0</v>
      </c>
      <c r="S454" s="128">
        <v>0</v>
      </c>
      <c r="T454" s="127" t="s">
        <v>620</v>
      </c>
      <c r="U454" s="127" t="s">
        <v>620</v>
      </c>
      <c r="V454" s="208" t="s">
        <v>656</v>
      </c>
      <c r="X454" s="126">
        <v>456</v>
      </c>
    </row>
    <row r="455" spans="1:24" s="14" customFormat="1" ht="75" x14ac:dyDescent="0.25">
      <c r="A455" s="255">
        <v>452</v>
      </c>
      <c r="B455" s="126" t="s">
        <v>531</v>
      </c>
      <c r="C455" s="127" t="s">
        <v>532</v>
      </c>
      <c r="D455" s="127" t="s">
        <v>491</v>
      </c>
      <c r="E455" s="127" t="s">
        <v>496</v>
      </c>
      <c r="F455" s="127" t="s">
        <v>30</v>
      </c>
      <c r="G455" s="127" t="s">
        <v>36</v>
      </c>
      <c r="H455" s="127" t="s">
        <v>42</v>
      </c>
      <c r="I455" s="127" t="s">
        <v>81</v>
      </c>
      <c r="J455" s="127" t="s">
        <v>206</v>
      </c>
      <c r="K455" s="127" t="s">
        <v>737</v>
      </c>
      <c r="L455" s="127" t="s">
        <v>493</v>
      </c>
      <c r="M455" s="128">
        <v>11.14</v>
      </c>
      <c r="N455" s="128">
        <v>1.1299999999999999</v>
      </c>
      <c r="O455" s="129">
        <v>22.106400000000001</v>
      </c>
      <c r="P455" s="129">
        <v>28.49</v>
      </c>
      <c r="Q455" s="130">
        <v>22.1</v>
      </c>
      <c r="R455" s="128">
        <v>0</v>
      </c>
      <c r="S455" s="128">
        <v>0</v>
      </c>
      <c r="T455" s="127" t="s">
        <v>620</v>
      </c>
      <c r="U455" s="127" t="s">
        <v>620</v>
      </c>
      <c r="V455" s="208" t="s">
        <v>656</v>
      </c>
      <c r="X455" s="126">
        <v>457</v>
      </c>
    </row>
    <row r="456" spans="1:24" s="14" customFormat="1" ht="75" x14ac:dyDescent="0.25">
      <c r="A456" s="255">
        <v>453</v>
      </c>
      <c r="B456" s="126" t="s">
        <v>531</v>
      </c>
      <c r="C456" s="127" t="s">
        <v>532</v>
      </c>
      <c r="D456" s="127" t="s">
        <v>491</v>
      </c>
      <c r="E456" s="127" t="s">
        <v>496</v>
      </c>
      <c r="F456" s="127" t="s">
        <v>30</v>
      </c>
      <c r="G456" s="127" t="s">
        <v>36</v>
      </c>
      <c r="H456" s="127" t="s">
        <v>42</v>
      </c>
      <c r="I456" s="127" t="s">
        <v>83</v>
      </c>
      <c r="J456" s="127" t="s">
        <v>84</v>
      </c>
      <c r="K456" s="127" t="s">
        <v>737</v>
      </c>
      <c r="L456" s="127" t="s">
        <v>493</v>
      </c>
      <c r="M456" s="128">
        <v>11.59</v>
      </c>
      <c r="N456" s="128">
        <v>1.18</v>
      </c>
      <c r="O456" s="129">
        <v>23.005700000000001</v>
      </c>
      <c r="P456" s="129">
        <v>31.303999999999998</v>
      </c>
      <c r="Q456" s="130">
        <v>23</v>
      </c>
      <c r="R456" s="128">
        <v>0</v>
      </c>
      <c r="S456" s="128">
        <v>0</v>
      </c>
      <c r="T456" s="127" t="s">
        <v>620</v>
      </c>
      <c r="U456" s="127" t="s">
        <v>620</v>
      </c>
      <c r="V456" s="208" t="s">
        <v>656</v>
      </c>
      <c r="X456" s="126">
        <v>458</v>
      </c>
    </row>
    <row r="457" spans="1:24" s="14" customFormat="1" ht="75" x14ac:dyDescent="0.25">
      <c r="A457" s="255">
        <v>454</v>
      </c>
      <c r="B457" s="126" t="s">
        <v>531</v>
      </c>
      <c r="C457" s="127" t="s">
        <v>532</v>
      </c>
      <c r="D457" s="127" t="s">
        <v>491</v>
      </c>
      <c r="E457" s="127" t="s">
        <v>496</v>
      </c>
      <c r="F457" s="127" t="s">
        <v>30</v>
      </c>
      <c r="G457" s="127" t="s">
        <v>36</v>
      </c>
      <c r="H457" s="127" t="s">
        <v>37</v>
      </c>
      <c r="I457" s="127" t="s">
        <v>72</v>
      </c>
      <c r="J457" s="127" t="s">
        <v>681</v>
      </c>
      <c r="K457" s="127" t="s">
        <v>737</v>
      </c>
      <c r="L457" s="127" t="s">
        <v>493</v>
      </c>
      <c r="M457" s="128">
        <v>10.11</v>
      </c>
      <c r="N457" s="128">
        <v>1.02</v>
      </c>
      <c r="O457" s="129">
        <v>21.953800000000001</v>
      </c>
      <c r="P457" s="129">
        <v>53.83</v>
      </c>
      <c r="Q457" s="130">
        <v>22</v>
      </c>
      <c r="R457" s="128">
        <v>0</v>
      </c>
      <c r="S457" s="128">
        <v>0</v>
      </c>
      <c r="T457" s="127" t="s">
        <v>620</v>
      </c>
      <c r="U457" s="127" t="s">
        <v>620</v>
      </c>
      <c r="V457" s="208" t="s">
        <v>656</v>
      </c>
      <c r="X457" s="126">
        <v>459</v>
      </c>
    </row>
    <row r="458" spans="1:24" s="14" customFormat="1" ht="75" x14ac:dyDescent="0.25">
      <c r="A458" s="255">
        <v>455</v>
      </c>
      <c r="B458" s="126" t="s">
        <v>531</v>
      </c>
      <c r="C458" s="127" t="s">
        <v>532</v>
      </c>
      <c r="D458" s="127" t="s">
        <v>491</v>
      </c>
      <c r="E458" s="127" t="s">
        <v>496</v>
      </c>
      <c r="F458" s="127" t="s">
        <v>30</v>
      </c>
      <c r="G458" s="127" t="s">
        <v>36</v>
      </c>
      <c r="H458" s="127" t="s">
        <v>42</v>
      </c>
      <c r="I458" s="127" t="s">
        <v>56</v>
      </c>
      <c r="J458" s="127" t="s">
        <v>681</v>
      </c>
      <c r="K458" s="127" t="s">
        <v>737</v>
      </c>
      <c r="L458" s="127" t="s">
        <v>493</v>
      </c>
      <c r="M458" s="128">
        <v>11.44</v>
      </c>
      <c r="N458" s="128">
        <v>1.1599999999999999</v>
      </c>
      <c r="O458" s="129">
        <v>21.220600000000001</v>
      </c>
      <c r="P458" s="129">
        <v>33.880000000000003</v>
      </c>
      <c r="Q458" s="130">
        <v>21.2</v>
      </c>
      <c r="R458" s="128">
        <v>0</v>
      </c>
      <c r="S458" s="128">
        <v>0</v>
      </c>
      <c r="T458" s="127" t="s">
        <v>620</v>
      </c>
      <c r="U458" s="127" t="s">
        <v>620</v>
      </c>
      <c r="V458" s="208" t="s">
        <v>656</v>
      </c>
      <c r="X458" s="126">
        <v>460</v>
      </c>
    </row>
    <row r="459" spans="1:24" s="14" customFormat="1" ht="75" x14ac:dyDescent="0.25">
      <c r="A459" s="255">
        <v>456</v>
      </c>
      <c r="B459" s="126" t="s">
        <v>531</v>
      </c>
      <c r="C459" s="127" t="s">
        <v>532</v>
      </c>
      <c r="D459" s="127" t="s">
        <v>494</v>
      </c>
      <c r="E459" s="127" t="s">
        <v>496</v>
      </c>
      <c r="F459" s="127" t="s">
        <v>30</v>
      </c>
      <c r="G459" s="127" t="s">
        <v>36</v>
      </c>
      <c r="H459" s="127" t="s">
        <v>37</v>
      </c>
      <c r="I459" s="127" t="s">
        <v>85</v>
      </c>
      <c r="J459" s="127" t="s">
        <v>689</v>
      </c>
      <c r="K459" s="127" t="s">
        <v>738</v>
      </c>
      <c r="L459" s="127" t="s">
        <v>493</v>
      </c>
      <c r="M459" s="128">
        <v>9.3699999999999992</v>
      </c>
      <c r="N459" s="128">
        <v>0.95</v>
      </c>
      <c r="O459" s="129">
        <v>20.1113</v>
      </c>
      <c r="P459" s="129">
        <v>46.48</v>
      </c>
      <c r="Q459" s="130">
        <v>20.100000000000001</v>
      </c>
      <c r="R459" s="128">
        <v>0</v>
      </c>
      <c r="S459" s="128">
        <v>0</v>
      </c>
      <c r="T459" s="127" t="s">
        <v>620</v>
      </c>
      <c r="U459" s="127" t="s">
        <v>620</v>
      </c>
      <c r="V459" s="208" t="s">
        <v>656</v>
      </c>
      <c r="X459" s="126">
        <v>461</v>
      </c>
    </row>
    <row r="460" spans="1:24" s="14" customFormat="1" ht="75" x14ac:dyDescent="0.25">
      <c r="A460" s="255">
        <v>457</v>
      </c>
      <c r="B460" s="126" t="s">
        <v>531</v>
      </c>
      <c r="C460" s="127" t="s">
        <v>532</v>
      </c>
      <c r="D460" s="127" t="s">
        <v>494</v>
      </c>
      <c r="E460" s="127" t="s">
        <v>496</v>
      </c>
      <c r="F460" s="127" t="s">
        <v>30</v>
      </c>
      <c r="G460" s="127" t="s">
        <v>36</v>
      </c>
      <c r="H460" s="127" t="s">
        <v>37</v>
      </c>
      <c r="I460" s="127" t="s">
        <v>72</v>
      </c>
      <c r="J460" s="127" t="s">
        <v>681</v>
      </c>
      <c r="K460" s="127" t="s">
        <v>738</v>
      </c>
      <c r="L460" s="127" t="s">
        <v>493</v>
      </c>
      <c r="M460" s="128">
        <v>10.11</v>
      </c>
      <c r="N460" s="128">
        <v>1.02</v>
      </c>
      <c r="O460" s="129">
        <v>21.6569</v>
      </c>
      <c r="P460" s="129">
        <v>52.177999999999997</v>
      </c>
      <c r="Q460" s="130">
        <v>21.7</v>
      </c>
      <c r="R460" s="128">
        <v>0</v>
      </c>
      <c r="S460" s="128">
        <v>0</v>
      </c>
      <c r="T460" s="127" t="s">
        <v>620</v>
      </c>
      <c r="U460" s="127" t="s">
        <v>620</v>
      </c>
      <c r="V460" s="208" t="s">
        <v>656</v>
      </c>
      <c r="X460" s="126">
        <v>462</v>
      </c>
    </row>
    <row r="461" spans="1:24" s="14" customFormat="1" ht="75" x14ac:dyDescent="0.25">
      <c r="A461" s="255">
        <v>458</v>
      </c>
      <c r="B461" s="126" t="s">
        <v>531</v>
      </c>
      <c r="C461" s="127" t="s">
        <v>532</v>
      </c>
      <c r="D461" s="127" t="s">
        <v>494</v>
      </c>
      <c r="E461" s="127" t="s">
        <v>496</v>
      </c>
      <c r="F461" s="127" t="s">
        <v>30</v>
      </c>
      <c r="G461" s="127" t="s">
        <v>36</v>
      </c>
      <c r="H461" s="127" t="s">
        <v>37</v>
      </c>
      <c r="I461" s="127" t="s">
        <v>71</v>
      </c>
      <c r="J461" s="127" t="s">
        <v>681</v>
      </c>
      <c r="K461" s="127" t="s">
        <v>738</v>
      </c>
      <c r="L461" s="127" t="s">
        <v>493</v>
      </c>
      <c r="M461" s="128">
        <v>11.59</v>
      </c>
      <c r="N461" s="128">
        <v>1.18</v>
      </c>
      <c r="O461" s="129">
        <v>22.147099999999998</v>
      </c>
      <c r="P461" s="129">
        <v>62.692</v>
      </c>
      <c r="Q461" s="130">
        <v>22.1</v>
      </c>
      <c r="R461" s="128">
        <v>0</v>
      </c>
      <c r="S461" s="128">
        <v>0</v>
      </c>
      <c r="T461" s="127" t="s">
        <v>620</v>
      </c>
      <c r="U461" s="127" t="s">
        <v>620</v>
      </c>
      <c r="V461" s="208" t="s">
        <v>656</v>
      </c>
      <c r="X461" s="126">
        <v>463</v>
      </c>
    </row>
    <row r="462" spans="1:24" s="14" customFormat="1" ht="75" x14ac:dyDescent="0.25">
      <c r="A462" s="255">
        <v>459</v>
      </c>
      <c r="B462" s="126" t="s">
        <v>531</v>
      </c>
      <c r="C462" s="127" t="s">
        <v>532</v>
      </c>
      <c r="D462" s="127" t="s">
        <v>491</v>
      </c>
      <c r="E462" s="127" t="s">
        <v>492</v>
      </c>
      <c r="F462" s="127" t="s">
        <v>30</v>
      </c>
      <c r="G462" s="127" t="s">
        <v>36</v>
      </c>
      <c r="H462" s="127" t="s">
        <v>37</v>
      </c>
      <c r="I462" s="127" t="s">
        <v>71</v>
      </c>
      <c r="J462" s="127" t="s">
        <v>681</v>
      </c>
      <c r="K462" s="127" t="s">
        <v>739</v>
      </c>
      <c r="L462" s="127" t="s">
        <v>493</v>
      </c>
      <c r="M462" s="128">
        <v>11.59</v>
      </c>
      <c r="N462" s="128">
        <v>1.18</v>
      </c>
      <c r="O462" s="129">
        <v>25.761399999999998</v>
      </c>
      <c r="P462" s="129">
        <v>62.804000000000002</v>
      </c>
      <c r="Q462" s="130">
        <v>25.8</v>
      </c>
      <c r="R462" s="128">
        <v>0</v>
      </c>
      <c r="S462" s="128">
        <v>0</v>
      </c>
      <c r="T462" s="127" t="s">
        <v>620</v>
      </c>
      <c r="U462" s="127" t="s">
        <v>620</v>
      </c>
      <c r="V462" s="208" t="s">
        <v>656</v>
      </c>
      <c r="X462" s="126">
        <v>252</v>
      </c>
    </row>
    <row r="463" spans="1:24" s="14" customFormat="1" ht="75" x14ac:dyDescent="0.25">
      <c r="A463" s="255">
        <v>460</v>
      </c>
      <c r="B463" s="126" t="s">
        <v>531</v>
      </c>
      <c r="C463" s="127" t="s">
        <v>532</v>
      </c>
      <c r="D463" s="127" t="s">
        <v>491</v>
      </c>
      <c r="E463" s="127" t="s">
        <v>492</v>
      </c>
      <c r="F463" s="127" t="s">
        <v>30</v>
      </c>
      <c r="G463" s="127" t="s">
        <v>36</v>
      </c>
      <c r="H463" s="127" t="s">
        <v>42</v>
      </c>
      <c r="I463" s="127" t="s">
        <v>56</v>
      </c>
      <c r="J463" s="127" t="s">
        <v>681</v>
      </c>
      <c r="K463" s="127" t="s">
        <v>739</v>
      </c>
      <c r="L463" s="127" t="s">
        <v>493</v>
      </c>
      <c r="M463" s="128">
        <v>11.44</v>
      </c>
      <c r="N463" s="128">
        <v>1.1599999999999999</v>
      </c>
      <c r="O463" s="129">
        <v>24.24</v>
      </c>
      <c r="P463" s="129">
        <v>33.963999999999999</v>
      </c>
      <c r="Q463" s="130">
        <v>24.2</v>
      </c>
      <c r="R463" s="128">
        <v>0</v>
      </c>
      <c r="S463" s="128">
        <v>0</v>
      </c>
      <c r="T463" s="127" t="s">
        <v>620</v>
      </c>
      <c r="U463" s="127" t="s">
        <v>620</v>
      </c>
      <c r="V463" s="208" t="s">
        <v>656</v>
      </c>
      <c r="X463" s="126">
        <v>253</v>
      </c>
    </row>
    <row r="464" spans="1:24" s="14" customFormat="1" ht="75" x14ac:dyDescent="0.25">
      <c r="A464" s="255">
        <v>461</v>
      </c>
      <c r="B464" s="126" t="s">
        <v>531</v>
      </c>
      <c r="C464" s="127" t="s">
        <v>532</v>
      </c>
      <c r="D464" s="127" t="s">
        <v>494</v>
      </c>
      <c r="E464" s="127" t="s">
        <v>496</v>
      </c>
      <c r="F464" s="127" t="s">
        <v>30</v>
      </c>
      <c r="G464" s="127" t="s">
        <v>36</v>
      </c>
      <c r="H464" s="127" t="s">
        <v>37</v>
      </c>
      <c r="I464" s="127" t="s">
        <v>85</v>
      </c>
      <c r="J464" s="127" t="s">
        <v>689</v>
      </c>
      <c r="K464" s="127" t="s">
        <v>740</v>
      </c>
      <c r="L464" s="127" t="s">
        <v>493</v>
      </c>
      <c r="M464" s="128">
        <v>9.3699999999999992</v>
      </c>
      <c r="N464" s="128">
        <v>0.95</v>
      </c>
      <c r="O464" s="129">
        <v>20.1113</v>
      </c>
      <c r="P464" s="129">
        <v>46.48</v>
      </c>
      <c r="Q464" s="130">
        <v>20.100000000000001</v>
      </c>
      <c r="R464" s="128">
        <v>0</v>
      </c>
      <c r="S464" s="128">
        <v>0</v>
      </c>
      <c r="T464" s="127" t="s">
        <v>620</v>
      </c>
      <c r="U464" s="127" t="s">
        <v>620</v>
      </c>
      <c r="V464" s="208" t="s">
        <v>647</v>
      </c>
      <c r="X464" s="126">
        <v>254</v>
      </c>
    </row>
    <row r="465" spans="1:24" s="14" customFormat="1" ht="75" x14ac:dyDescent="0.25">
      <c r="A465" s="255">
        <v>462</v>
      </c>
      <c r="B465" s="126" t="s">
        <v>531</v>
      </c>
      <c r="C465" s="127" t="s">
        <v>532</v>
      </c>
      <c r="D465" s="127" t="s">
        <v>471</v>
      </c>
      <c r="E465" s="127" t="s">
        <v>496</v>
      </c>
      <c r="F465" s="127" t="s">
        <v>30</v>
      </c>
      <c r="G465" s="127" t="s">
        <v>36</v>
      </c>
      <c r="H465" s="127" t="s">
        <v>37</v>
      </c>
      <c r="I465" s="127" t="s">
        <v>85</v>
      </c>
      <c r="J465" s="127" t="s">
        <v>689</v>
      </c>
      <c r="K465" s="127" t="s">
        <v>740</v>
      </c>
      <c r="L465" s="127" t="s">
        <v>493</v>
      </c>
      <c r="M465" s="128">
        <v>9.3699999999999992</v>
      </c>
      <c r="N465" s="128">
        <v>0.95</v>
      </c>
      <c r="O465" s="129">
        <v>19.166499999999999</v>
      </c>
      <c r="P465" s="129">
        <v>46.451999999999998</v>
      </c>
      <c r="Q465" s="130">
        <v>19.2</v>
      </c>
      <c r="R465" s="128">
        <v>0</v>
      </c>
      <c r="S465" s="128">
        <v>0</v>
      </c>
      <c r="T465" s="127" t="s">
        <v>620</v>
      </c>
      <c r="U465" s="127" t="s">
        <v>620</v>
      </c>
      <c r="V465" s="208" t="s">
        <v>647</v>
      </c>
      <c r="X465" s="126">
        <v>1978</v>
      </c>
    </row>
    <row r="466" spans="1:24" s="14" customFormat="1" ht="75" x14ac:dyDescent="0.25">
      <c r="A466" s="255">
        <v>463</v>
      </c>
      <c r="B466" s="126" t="s">
        <v>531</v>
      </c>
      <c r="C466" s="127" t="s">
        <v>532</v>
      </c>
      <c r="D466" s="127" t="s">
        <v>494</v>
      </c>
      <c r="E466" s="127" t="s">
        <v>495</v>
      </c>
      <c r="F466" s="127" t="s">
        <v>30</v>
      </c>
      <c r="G466" s="127" t="s">
        <v>36</v>
      </c>
      <c r="H466" s="127" t="s">
        <v>37</v>
      </c>
      <c r="I466" s="127" t="s">
        <v>85</v>
      </c>
      <c r="J466" s="127" t="s">
        <v>689</v>
      </c>
      <c r="K466" s="127" t="s">
        <v>740</v>
      </c>
      <c r="L466" s="127" t="s">
        <v>493</v>
      </c>
      <c r="M466" s="128">
        <v>9.3699999999999992</v>
      </c>
      <c r="N466" s="128">
        <v>0.95</v>
      </c>
      <c r="O466" s="129">
        <v>17.9892</v>
      </c>
      <c r="P466" s="129">
        <v>47.823999999999998</v>
      </c>
      <c r="Q466" s="130">
        <v>18</v>
      </c>
      <c r="R466" s="128">
        <v>0</v>
      </c>
      <c r="S466" s="128">
        <v>0</v>
      </c>
      <c r="T466" s="127" t="s">
        <v>620</v>
      </c>
      <c r="U466" s="127" t="s">
        <v>620</v>
      </c>
      <c r="V466" s="208" t="s">
        <v>647</v>
      </c>
      <c r="X466" s="126">
        <v>1979</v>
      </c>
    </row>
    <row r="467" spans="1:24" s="14" customFormat="1" ht="75" x14ac:dyDescent="0.25">
      <c r="A467" s="255">
        <v>464</v>
      </c>
      <c r="B467" s="126" t="s">
        <v>531</v>
      </c>
      <c r="C467" s="127" t="s">
        <v>532</v>
      </c>
      <c r="D467" s="127" t="s">
        <v>471</v>
      </c>
      <c r="E467" s="127" t="s">
        <v>495</v>
      </c>
      <c r="F467" s="127" t="s">
        <v>30</v>
      </c>
      <c r="G467" s="127" t="s">
        <v>36</v>
      </c>
      <c r="H467" s="127" t="s">
        <v>37</v>
      </c>
      <c r="I467" s="127" t="s">
        <v>85</v>
      </c>
      <c r="J467" s="127" t="s">
        <v>689</v>
      </c>
      <c r="K467" s="127" t="s">
        <v>740</v>
      </c>
      <c r="L467" s="127" t="s">
        <v>493</v>
      </c>
      <c r="M467" s="128">
        <v>9.3699999999999992</v>
      </c>
      <c r="N467" s="128">
        <v>0.95</v>
      </c>
      <c r="O467" s="129">
        <v>16.3322</v>
      </c>
      <c r="P467" s="129">
        <v>47.768000000000001</v>
      </c>
      <c r="Q467" s="130">
        <v>16.3</v>
      </c>
      <c r="R467" s="128">
        <v>0</v>
      </c>
      <c r="S467" s="128">
        <v>0</v>
      </c>
      <c r="T467" s="127" t="s">
        <v>620</v>
      </c>
      <c r="U467" s="127" t="s">
        <v>620</v>
      </c>
      <c r="V467" s="208" t="s">
        <v>647</v>
      </c>
      <c r="X467" s="126">
        <v>1980</v>
      </c>
    </row>
    <row r="468" spans="1:24" s="14" customFormat="1" ht="75" x14ac:dyDescent="0.25">
      <c r="A468" s="255">
        <v>465</v>
      </c>
      <c r="B468" s="126" t="s">
        <v>531</v>
      </c>
      <c r="C468" s="127" t="s">
        <v>532</v>
      </c>
      <c r="D468" s="127" t="s">
        <v>494</v>
      </c>
      <c r="E468" s="127" t="s">
        <v>496</v>
      </c>
      <c r="F468" s="127" t="s">
        <v>30</v>
      </c>
      <c r="G468" s="127" t="s">
        <v>36</v>
      </c>
      <c r="H468" s="127" t="s">
        <v>37</v>
      </c>
      <c r="I468" s="127" t="s">
        <v>85</v>
      </c>
      <c r="J468" s="127" t="s">
        <v>689</v>
      </c>
      <c r="K468" s="127" t="s">
        <v>741</v>
      </c>
      <c r="L468" s="127" t="s">
        <v>493</v>
      </c>
      <c r="M468" s="128">
        <v>9.3699999999999992</v>
      </c>
      <c r="N468" s="128">
        <v>0.95</v>
      </c>
      <c r="O468" s="129">
        <v>20.1113</v>
      </c>
      <c r="P468" s="129">
        <v>46.48</v>
      </c>
      <c r="Q468" s="130">
        <v>20.100000000000001</v>
      </c>
      <c r="R468" s="128">
        <v>0</v>
      </c>
      <c r="S468" s="128">
        <v>0</v>
      </c>
      <c r="T468" s="127" t="s">
        <v>620</v>
      </c>
      <c r="U468" s="127" t="s">
        <v>620</v>
      </c>
      <c r="V468" s="208" t="s">
        <v>742</v>
      </c>
      <c r="X468" s="126">
        <v>464</v>
      </c>
    </row>
    <row r="469" spans="1:24" s="14" customFormat="1" ht="45" x14ac:dyDescent="0.25">
      <c r="A469" s="255">
        <v>466</v>
      </c>
      <c r="B469" s="126" t="s">
        <v>531</v>
      </c>
      <c r="C469" s="127" t="s">
        <v>532</v>
      </c>
      <c r="D469" s="127" t="s">
        <v>494</v>
      </c>
      <c r="E469" s="127" t="s">
        <v>496</v>
      </c>
      <c r="F469" s="127" t="s">
        <v>30</v>
      </c>
      <c r="G469" s="127" t="s">
        <v>31</v>
      </c>
      <c r="H469" s="127" t="s">
        <v>32</v>
      </c>
      <c r="I469" s="127" t="s">
        <v>53</v>
      </c>
      <c r="J469" s="127" t="s">
        <v>724</v>
      </c>
      <c r="K469" s="127" t="s">
        <v>743</v>
      </c>
      <c r="L469" s="127" t="s">
        <v>515</v>
      </c>
      <c r="M469" s="128">
        <v>10.11</v>
      </c>
      <c r="N469" s="128">
        <v>1.02</v>
      </c>
      <c r="O469" s="129">
        <v>20.373899999999999</v>
      </c>
      <c r="P469" s="129">
        <v>27.762</v>
      </c>
      <c r="Q469" s="130">
        <v>20.399999999999999</v>
      </c>
      <c r="R469" s="128">
        <v>0</v>
      </c>
      <c r="S469" s="128">
        <v>0</v>
      </c>
      <c r="T469" s="127" t="s">
        <v>620</v>
      </c>
      <c r="U469" s="127" t="s">
        <v>620</v>
      </c>
      <c r="V469" s="208" t="s">
        <v>656</v>
      </c>
      <c r="X469" s="126">
        <v>465</v>
      </c>
    </row>
    <row r="470" spans="1:24" s="14" customFormat="1" ht="45" x14ac:dyDescent="0.25">
      <c r="A470" s="255">
        <v>467</v>
      </c>
      <c r="B470" s="126" t="s">
        <v>531</v>
      </c>
      <c r="C470" s="127" t="s">
        <v>532</v>
      </c>
      <c r="D470" s="127" t="s">
        <v>494</v>
      </c>
      <c r="E470" s="127" t="s">
        <v>496</v>
      </c>
      <c r="F470" s="127" t="s">
        <v>30</v>
      </c>
      <c r="G470" s="127" t="s">
        <v>36</v>
      </c>
      <c r="H470" s="127" t="s">
        <v>37</v>
      </c>
      <c r="I470" s="127" t="s">
        <v>72</v>
      </c>
      <c r="J470" s="127" t="s">
        <v>681</v>
      </c>
      <c r="K470" s="127" t="s">
        <v>743</v>
      </c>
      <c r="L470" s="127" t="s">
        <v>515</v>
      </c>
      <c r="M470" s="128">
        <v>10.11</v>
      </c>
      <c r="N470" s="128">
        <v>1.02</v>
      </c>
      <c r="O470" s="129">
        <v>21.6569</v>
      </c>
      <c r="P470" s="129">
        <v>52.177999999999997</v>
      </c>
      <c r="Q470" s="130">
        <v>21.7</v>
      </c>
      <c r="R470" s="128">
        <v>0</v>
      </c>
      <c r="S470" s="128">
        <v>0</v>
      </c>
      <c r="T470" s="127" t="s">
        <v>620</v>
      </c>
      <c r="U470" s="127" t="s">
        <v>620</v>
      </c>
      <c r="V470" s="208" t="s">
        <v>656</v>
      </c>
      <c r="X470" s="126">
        <v>466</v>
      </c>
    </row>
    <row r="471" spans="1:24" s="14" customFormat="1" ht="45" x14ac:dyDescent="0.25">
      <c r="A471" s="255">
        <v>468</v>
      </c>
      <c r="B471" s="126" t="s">
        <v>531</v>
      </c>
      <c r="C471" s="127" t="s">
        <v>532</v>
      </c>
      <c r="D471" s="127" t="s">
        <v>494</v>
      </c>
      <c r="E471" s="127" t="s">
        <v>496</v>
      </c>
      <c r="F471" s="127" t="s">
        <v>30</v>
      </c>
      <c r="G471" s="127" t="s">
        <v>36</v>
      </c>
      <c r="H471" s="127" t="s">
        <v>42</v>
      </c>
      <c r="I471" s="127" t="s">
        <v>70</v>
      </c>
      <c r="J471" s="127" t="s">
        <v>657</v>
      </c>
      <c r="K471" s="127" t="s">
        <v>743</v>
      </c>
      <c r="L471" s="127" t="s">
        <v>515</v>
      </c>
      <c r="M471" s="128">
        <v>11.14</v>
      </c>
      <c r="N471" s="128">
        <v>1.1299999999999999</v>
      </c>
      <c r="O471" s="129">
        <v>27.205200000000001</v>
      </c>
      <c r="P471" s="129">
        <v>51.52</v>
      </c>
      <c r="Q471" s="130">
        <v>27.2</v>
      </c>
      <c r="R471" s="128">
        <v>0</v>
      </c>
      <c r="S471" s="128">
        <v>0</v>
      </c>
      <c r="T471" s="127" t="s">
        <v>620</v>
      </c>
      <c r="U471" s="127" t="s">
        <v>620</v>
      </c>
      <c r="V471" s="208" t="s">
        <v>656</v>
      </c>
      <c r="X471" s="126">
        <v>467</v>
      </c>
    </row>
    <row r="472" spans="1:24" s="14" customFormat="1" ht="45" x14ac:dyDescent="0.25">
      <c r="A472" s="255">
        <v>469</v>
      </c>
      <c r="B472" s="126" t="s">
        <v>531</v>
      </c>
      <c r="C472" s="127" t="s">
        <v>532</v>
      </c>
      <c r="D472" s="127" t="s">
        <v>494</v>
      </c>
      <c r="E472" s="127" t="s">
        <v>496</v>
      </c>
      <c r="F472" s="127" t="s">
        <v>30</v>
      </c>
      <c r="G472" s="127" t="s">
        <v>31</v>
      </c>
      <c r="H472" s="127" t="s">
        <v>32</v>
      </c>
      <c r="I472" s="127" t="s">
        <v>53</v>
      </c>
      <c r="J472" s="127" t="s">
        <v>657</v>
      </c>
      <c r="K472" s="127" t="s">
        <v>743</v>
      </c>
      <c r="L472" s="127" t="s">
        <v>515</v>
      </c>
      <c r="M472" s="128">
        <v>11.14</v>
      </c>
      <c r="N472" s="128">
        <v>1.1299999999999999</v>
      </c>
      <c r="O472" s="129">
        <v>21.4468</v>
      </c>
      <c r="P472" s="129">
        <v>39.844000000000001</v>
      </c>
      <c r="Q472" s="130">
        <v>21.4</v>
      </c>
      <c r="R472" s="128">
        <v>0</v>
      </c>
      <c r="S472" s="128">
        <v>0</v>
      </c>
      <c r="T472" s="127" t="s">
        <v>620</v>
      </c>
      <c r="U472" s="127" t="s">
        <v>620</v>
      </c>
      <c r="V472" s="208" t="s">
        <v>656</v>
      </c>
      <c r="X472" s="126">
        <v>468</v>
      </c>
    </row>
    <row r="473" spans="1:24" s="14" customFormat="1" ht="45" x14ac:dyDescent="0.25">
      <c r="A473" s="255">
        <v>470</v>
      </c>
      <c r="B473" s="126" t="s">
        <v>531</v>
      </c>
      <c r="C473" s="127" t="s">
        <v>532</v>
      </c>
      <c r="D473" s="127" t="s">
        <v>494</v>
      </c>
      <c r="E473" s="127" t="s">
        <v>496</v>
      </c>
      <c r="F473" s="127" t="s">
        <v>30</v>
      </c>
      <c r="G473" s="127" t="s">
        <v>31</v>
      </c>
      <c r="H473" s="127" t="s">
        <v>42</v>
      </c>
      <c r="I473" s="127" t="s">
        <v>52</v>
      </c>
      <c r="J473" s="127" t="s">
        <v>678</v>
      </c>
      <c r="K473" s="127" t="s">
        <v>743</v>
      </c>
      <c r="L473" s="127" t="s">
        <v>515</v>
      </c>
      <c r="M473" s="128">
        <v>8.6300000000000008</v>
      </c>
      <c r="N473" s="128">
        <v>0.88</v>
      </c>
      <c r="O473" s="129">
        <v>19.187100000000001</v>
      </c>
      <c r="P473" s="129">
        <v>32.578000000000003</v>
      </c>
      <c r="Q473" s="130">
        <v>19.2</v>
      </c>
      <c r="R473" s="128">
        <v>0</v>
      </c>
      <c r="S473" s="128">
        <v>0</v>
      </c>
      <c r="T473" s="127" t="s">
        <v>620</v>
      </c>
      <c r="U473" s="127" t="s">
        <v>620</v>
      </c>
      <c r="V473" s="208" t="s">
        <v>656</v>
      </c>
      <c r="X473" s="126">
        <v>469</v>
      </c>
    </row>
    <row r="474" spans="1:24" s="14" customFormat="1" ht="45" x14ac:dyDescent="0.25">
      <c r="A474" s="255">
        <v>471</v>
      </c>
      <c r="B474" s="126" t="s">
        <v>531</v>
      </c>
      <c r="C474" s="127" t="s">
        <v>532</v>
      </c>
      <c r="D474" s="127" t="s">
        <v>491</v>
      </c>
      <c r="E474" s="127" t="s">
        <v>492</v>
      </c>
      <c r="F474" s="127" t="s">
        <v>30</v>
      </c>
      <c r="G474" s="127" t="s">
        <v>31</v>
      </c>
      <c r="H474" s="127" t="s">
        <v>32</v>
      </c>
      <c r="I474" s="127" t="s">
        <v>53</v>
      </c>
      <c r="J474" s="127" t="s">
        <v>724</v>
      </c>
      <c r="K474" s="127" t="s">
        <v>743</v>
      </c>
      <c r="L474" s="127" t="s">
        <v>515</v>
      </c>
      <c r="M474" s="128">
        <v>10.11</v>
      </c>
      <c r="N474" s="128">
        <v>1.02</v>
      </c>
      <c r="O474" s="129">
        <v>23.887799999999999</v>
      </c>
      <c r="P474" s="129">
        <v>28.994</v>
      </c>
      <c r="Q474" s="130">
        <v>23.9</v>
      </c>
      <c r="R474" s="128">
        <v>0</v>
      </c>
      <c r="S474" s="128">
        <v>0</v>
      </c>
      <c r="T474" s="127" t="s">
        <v>620</v>
      </c>
      <c r="U474" s="127" t="s">
        <v>620</v>
      </c>
      <c r="V474" s="208" t="s">
        <v>656</v>
      </c>
      <c r="X474" s="126">
        <v>470</v>
      </c>
    </row>
    <row r="475" spans="1:24" s="14" customFormat="1" ht="45" x14ac:dyDescent="0.25">
      <c r="A475" s="255">
        <v>472</v>
      </c>
      <c r="B475" s="126" t="s">
        <v>531</v>
      </c>
      <c r="C475" s="127" t="s">
        <v>532</v>
      </c>
      <c r="D475" s="127" t="s">
        <v>491</v>
      </c>
      <c r="E475" s="127" t="s">
        <v>492</v>
      </c>
      <c r="F475" s="127" t="s">
        <v>30</v>
      </c>
      <c r="G475" s="127" t="s">
        <v>36</v>
      </c>
      <c r="H475" s="127" t="s">
        <v>37</v>
      </c>
      <c r="I475" s="127" t="s">
        <v>72</v>
      </c>
      <c r="J475" s="127" t="s">
        <v>681</v>
      </c>
      <c r="K475" s="127" t="s">
        <v>743</v>
      </c>
      <c r="L475" s="127" t="s">
        <v>515</v>
      </c>
      <c r="M475" s="128">
        <v>10.11</v>
      </c>
      <c r="N475" s="128">
        <v>1.02</v>
      </c>
      <c r="O475" s="129">
        <v>25.61</v>
      </c>
      <c r="P475" s="129">
        <v>52.29</v>
      </c>
      <c r="Q475" s="130">
        <v>25.6</v>
      </c>
      <c r="R475" s="128">
        <v>0</v>
      </c>
      <c r="S475" s="128">
        <v>0</v>
      </c>
      <c r="T475" s="127" t="s">
        <v>620</v>
      </c>
      <c r="U475" s="127" t="s">
        <v>620</v>
      </c>
      <c r="V475" s="208" t="s">
        <v>656</v>
      </c>
      <c r="X475" s="126">
        <v>471</v>
      </c>
    </row>
    <row r="476" spans="1:24" s="14" customFormat="1" ht="45" x14ac:dyDescent="0.25">
      <c r="A476" s="255">
        <v>473</v>
      </c>
      <c r="B476" s="126" t="s">
        <v>531</v>
      </c>
      <c r="C476" s="127" t="s">
        <v>532</v>
      </c>
      <c r="D476" s="127" t="s">
        <v>491</v>
      </c>
      <c r="E476" s="127" t="s">
        <v>492</v>
      </c>
      <c r="F476" s="127" t="s">
        <v>30</v>
      </c>
      <c r="G476" s="127" t="s">
        <v>36</v>
      </c>
      <c r="H476" s="127" t="s">
        <v>42</v>
      </c>
      <c r="I476" s="127" t="s">
        <v>70</v>
      </c>
      <c r="J476" s="127" t="s">
        <v>657</v>
      </c>
      <c r="K476" s="127" t="s">
        <v>743</v>
      </c>
      <c r="L476" s="127" t="s">
        <v>515</v>
      </c>
      <c r="M476" s="128">
        <v>11.14</v>
      </c>
      <c r="N476" s="128">
        <v>1.1299999999999999</v>
      </c>
      <c r="O476" s="129">
        <v>32.705199999999998</v>
      </c>
      <c r="P476" s="129">
        <v>52.78</v>
      </c>
      <c r="Q476" s="130">
        <v>32.700000000000003</v>
      </c>
      <c r="R476" s="128">
        <v>0</v>
      </c>
      <c r="S476" s="128">
        <v>0</v>
      </c>
      <c r="T476" s="127" t="s">
        <v>620</v>
      </c>
      <c r="U476" s="127" t="s">
        <v>620</v>
      </c>
      <c r="V476" s="208" t="s">
        <v>656</v>
      </c>
      <c r="X476" s="126">
        <v>472</v>
      </c>
    </row>
    <row r="477" spans="1:24" s="14" customFormat="1" ht="45" x14ac:dyDescent="0.25">
      <c r="A477" s="255">
        <v>474</v>
      </c>
      <c r="B477" s="126" t="s">
        <v>531</v>
      </c>
      <c r="C477" s="127" t="s">
        <v>532</v>
      </c>
      <c r="D477" s="127" t="s">
        <v>491</v>
      </c>
      <c r="E477" s="127" t="s">
        <v>492</v>
      </c>
      <c r="F477" s="127" t="s">
        <v>30</v>
      </c>
      <c r="G477" s="127" t="s">
        <v>31</v>
      </c>
      <c r="H477" s="127" t="s">
        <v>32</v>
      </c>
      <c r="I477" s="127" t="s">
        <v>53</v>
      </c>
      <c r="J477" s="127" t="s">
        <v>657</v>
      </c>
      <c r="K477" s="127" t="s">
        <v>743</v>
      </c>
      <c r="L477" s="127" t="s">
        <v>515</v>
      </c>
      <c r="M477" s="128">
        <v>11.14</v>
      </c>
      <c r="N477" s="128">
        <v>1.1299999999999999</v>
      </c>
      <c r="O477" s="129">
        <v>24.9754</v>
      </c>
      <c r="P477" s="129">
        <v>41.09</v>
      </c>
      <c r="Q477" s="130">
        <v>25</v>
      </c>
      <c r="R477" s="128">
        <v>0</v>
      </c>
      <c r="S477" s="128">
        <v>0</v>
      </c>
      <c r="T477" s="127" t="s">
        <v>620</v>
      </c>
      <c r="U477" s="127" t="s">
        <v>620</v>
      </c>
      <c r="V477" s="208" t="s">
        <v>656</v>
      </c>
      <c r="X477" s="126">
        <v>473</v>
      </c>
    </row>
    <row r="478" spans="1:24" s="14" customFormat="1" ht="45" x14ac:dyDescent="0.25">
      <c r="A478" s="255">
        <v>475</v>
      </c>
      <c r="B478" s="126" t="s">
        <v>531</v>
      </c>
      <c r="C478" s="127" t="s">
        <v>532</v>
      </c>
      <c r="D478" s="127" t="s">
        <v>491</v>
      </c>
      <c r="E478" s="127" t="s">
        <v>492</v>
      </c>
      <c r="F478" s="127" t="s">
        <v>30</v>
      </c>
      <c r="G478" s="127" t="s">
        <v>31</v>
      </c>
      <c r="H478" s="127" t="s">
        <v>42</v>
      </c>
      <c r="I478" s="127" t="s">
        <v>52</v>
      </c>
      <c r="J478" s="127" t="s">
        <v>678</v>
      </c>
      <c r="K478" s="127" t="s">
        <v>743</v>
      </c>
      <c r="L478" s="127" t="s">
        <v>515</v>
      </c>
      <c r="M478" s="128">
        <v>8.6300000000000008</v>
      </c>
      <c r="N478" s="128">
        <v>0.88</v>
      </c>
      <c r="O478" s="129">
        <v>22.801400000000001</v>
      </c>
      <c r="P478" s="129">
        <v>33.81</v>
      </c>
      <c r="Q478" s="130">
        <v>22.8</v>
      </c>
      <c r="R478" s="128">
        <v>0</v>
      </c>
      <c r="S478" s="128">
        <v>0</v>
      </c>
      <c r="T478" s="127" t="s">
        <v>620</v>
      </c>
      <c r="U478" s="127" t="s">
        <v>620</v>
      </c>
      <c r="V478" s="208" t="s">
        <v>656</v>
      </c>
      <c r="X478" s="126">
        <v>474</v>
      </c>
    </row>
    <row r="479" spans="1:24" s="14" customFormat="1" ht="45" x14ac:dyDescent="0.25">
      <c r="A479" s="255">
        <v>476</v>
      </c>
      <c r="B479" s="126" t="s">
        <v>531</v>
      </c>
      <c r="C479" s="127" t="s">
        <v>532</v>
      </c>
      <c r="D479" s="127" t="s">
        <v>491</v>
      </c>
      <c r="E479" s="127" t="s">
        <v>496</v>
      </c>
      <c r="F479" s="127" t="s">
        <v>30</v>
      </c>
      <c r="G479" s="127" t="s">
        <v>31</v>
      </c>
      <c r="H479" s="127" t="s">
        <v>32</v>
      </c>
      <c r="I479" s="127" t="s">
        <v>53</v>
      </c>
      <c r="J479" s="127" t="s">
        <v>724</v>
      </c>
      <c r="K479" s="127" t="s">
        <v>743</v>
      </c>
      <c r="L479" s="127" t="s">
        <v>515</v>
      </c>
      <c r="M479" s="128">
        <v>10.11</v>
      </c>
      <c r="N479" s="128">
        <v>1.02</v>
      </c>
      <c r="O479" s="129">
        <v>20.637799999999999</v>
      </c>
      <c r="P479" s="129">
        <v>27.86</v>
      </c>
      <c r="Q479" s="130">
        <v>20.6</v>
      </c>
      <c r="R479" s="128">
        <v>0</v>
      </c>
      <c r="S479" s="128">
        <v>0</v>
      </c>
      <c r="T479" s="127" t="s">
        <v>620</v>
      </c>
      <c r="U479" s="127" t="s">
        <v>620</v>
      </c>
      <c r="V479" s="208" t="s">
        <v>656</v>
      </c>
      <c r="X479" s="126">
        <v>475</v>
      </c>
    </row>
    <row r="480" spans="1:24" s="14" customFormat="1" ht="45" x14ac:dyDescent="0.25">
      <c r="A480" s="255">
        <v>477</v>
      </c>
      <c r="B480" s="126" t="s">
        <v>531</v>
      </c>
      <c r="C480" s="127" t="s">
        <v>532</v>
      </c>
      <c r="D480" s="127" t="s">
        <v>491</v>
      </c>
      <c r="E480" s="127" t="s">
        <v>496</v>
      </c>
      <c r="F480" s="127" t="s">
        <v>30</v>
      </c>
      <c r="G480" s="127" t="s">
        <v>36</v>
      </c>
      <c r="H480" s="127" t="s">
        <v>37</v>
      </c>
      <c r="I480" s="127" t="s">
        <v>72</v>
      </c>
      <c r="J480" s="127" t="s">
        <v>681</v>
      </c>
      <c r="K480" s="127" t="s">
        <v>743</v>
      </c>
      <c r="L480" s="127" t="s">
        <v>515</v>
      </c>
      <c r="M480" s="128">
        <v>10.11</v>
      </c>
      <c r="N480" s="128">
        <v>1.02</v>
      </c>
      <c r="O480" s="129">
        <v>21.953800000000001</v>
      </c>
      <c r="P480" s="129">
        <v>53.83</v>
      </c>
      <c r="Q480" s="130">
        <v>22</v>
      </c>
      <c r="R480" s="128">
        <v>0</v>
      </c>
      <c r="S480" s="128">
        <v>0</v>
      </c>
      <c r="T480" s="127" t="s">
        <v>620</v>
      </c>
      <c r="U480" s="127" t="s">
        <v>620</v>
      </c>
      <c r="V480" s="208" t="s">
        <v>656</v>
      </c>
      <c r="X480" s="126">
        <v>476</v>
      </c>
    </row>
    <row r="481" spans="1:24" s="14" customFormat="1" ht="45" x14ac:dyDescent="0.25">
      <c r="A481" s="255">
        <v>478</v>
      </c>
      <c r="B481" s="126" t="s">
        <v>531</v>
      </c>
      <c r="C481" s="127" t="s">
        <v>532</v>
      </c>
      <c r="D481" s="127" t="s">
        <v>491</v>
      </c>
      <c r="E481" s="127" t="s">
        <v>496</v>
      </c>
      <c r="F481" s="127" t="s">
        <v>30</v>
      </c>
      <c r="G481" s="127" t="s">
        <v>36</v>
      </c>
      <c r="H481" s="127" t="s">
        <v>42</v>
      </c>
      <c r="I481" s="127" t="s">
        <v>70</v>
      </c>
      <c r="J481" s="127" t="s">
        <v>657</v>
      </c>
      <c r="K481" s="127" t="s">
        <v>743</v>
      </c>
      <c r="L481" s="127" t="s">
        <v>515</v>
      </c>
      <c r="M481" s="128">
        <v>11.14</v>
      </c>
      <c r="N481" s="128">
        <v>1.1299999999999999</v>
      </c>
      <c r="O481" s="129">
        <v>27.618300000000001</v>
      </c>
      <c r="P481" s="129">
        <v>51.618000000000002</v>
      </c>
      <c r="Q481" s="130">
        <v>27.6</v>
      </c>
      <c r="R481" s="128">
        <v>0</v>
      </c>
      <c r="S481" s="128">
        <v>0</v>
      </c>
      <c r="T481" s="127" t="s">
        <v>620</v>
      </c>
      <c r="U481" s="127" t="s">
        <v>620</v>
      </c>
      <c r="V481" s="208" t="s">
        <v>656</v>
      </c>
      <c r="X481" s="126">
        <v>477</v>
      </c>
    </row>
    <row r="482" spans="1:24" s="14" customFormat="1" ht="45" x14ac:dyDescent="0.25">
      <c r="A482" s="255">
        <v>479</v>
      </c>
      <c r="B482" s="126" t="s">
        <v>531</v>
      </c>
      <c r="C482" s="127" t="s">
        <v>532</v>
      </c>
      <c r="D482" s="127" t="s">
        <v>491</v>
      </c>
      <c r="E482" s="127" t="s">
        <v>496</v>
      </c>
      <c r="F482" s="127" t="s">
        <v>30</v>
      </c>
      <c r="G482" s="127" t="s">
        <v>31</v>
      </c>
      <c r="H482" s="127" t="s">
        <v>32</v>
      </c>
      <c r="I482" s="127" t="s">
        <v>53</v>
      </c>
      <c r="J482" s="127" t="s">
        <v>657</v>
      </c>
      <c r="K482" s="127" t="s">
        <v>743</v>
      </c>
      <c r="L482" s="127" t="s">
        <v>515</v>
      </c>
      <c r="M482" s="128">
        <v>11.14</v>
      </c>
      <c r="N482" s="128">
        <v>1.1299999999999999</v>
      </c>
      <c r="O482" s="129">
        <v>21.7118</v>
      </c>
      <c r="P482" s="129">
        <v>39.942</v>
      </c>
      <c r="Q482" s="130">
        <v>21.7</v>
      </c>
      <c r="R482" s="128">
        <v>0</v>
      </c>
      <c r="S482" s="128">
        <v>0</v>
      </c>
      <c r="T482" s="127" t="s">
        <v>620</v>
      </c>
      <c r="U482" s="127" t="s">
        <v>620</v>
      </c>
      <c r="V482" s="208" t="s">
        <v>656</v>
      </c>
      <c r="X482" s="126">
        <v>478</v>
      </c>
    </row>
    <row r="483" spans="1:24" s="14" customFormat="1" ht="45" x14ac:dyDescent="0.25">
      <c r="A483" s="255">
        <v>480</v>
      </c>
      <c r="B483" s="126" t="s">
        <v>531</v>
      </c>
      <c r="C483" s="127" t="s">
        <v>532</v>
      </c>
      <c r="D483" s="127" t="s">
        <v>491</v>
      </c>
      <c r="E483" s="127" t="s">
        <v>496</v>
      </c>
      <c r="F483" s="127" t="s">
        <v>30</v>
      </c>
      <c r="G483" s="127" t="s">
        <v>31</v>
      </c>
      <c r="H483" s="127" t="s">
        <v>42</v>
      </c>
      <c r="I483" s="127" t="s">
        <v>52</v>
      </c>
      <c r="J483" s="127" t="s">
        <v>678</v>
      </c>
      <c r="K483" s="127" t="s">
        <v>743</v>
      </c>
      <c r="L483" s="127" t="s">
        <v>515</v>
      </c>
      <c r="M483" s="128">
        <v>8.6300000000000008</v>
      </c>
      <c r="N483" s="128">
        <v>0.88</v>
      </c>
      <c r="O483" s="129">
        <v>19.458600000000001</v>
      </c>
      <c r="P483" s="129">
        <v>32.661999999999999</v>
      </c>
      <c r="Q483" s="130">
        <v>19.5</v>
      </c>
      <c r="R483" s="128">
        <v>0</v>
      </c>
      <c r="S483" s="128">
        <v>0</v>
      </c>
      <c r="T483" s="127" t="s">
        <v>620</v>
      </c>
      <c r="U483" s="127" t="s">
        <v>620</v>
      </c>
      <c r="V483" s="208" t="s">
        <v>656</v>
      </c>
      <c r="X483" s="126">
        <v>479</v>
      </c>
    </row>
    <row r="484" spans="1:24" s="14" customFormat="1" ht="75" x14ac:dyDescent="0.25">
      <c r="A484" s="255">
        <v>481</v>
      </c>
      <c r="B484" s="126" t="s">
        <v>531</v>
      </c>
      <c r="C484" s="127" t="s">
        <v>532</v>
      </c>
      <c r="D484" s="127" t="s">
        <v>494</v>
      </c>
      <c r="E484" s="127" t="s">
        <v>496</v>
      </c>
      <c r="F484" s="127" t="s">
        <v>30</v>
      </c>
      <c r="G484" s="127" t="s">
        <v>36</v>
      </c>
      <c r="H484" s="127" t="s">
        <v>42</v>
      </c>
      <c r="I484" s="127" t="s">
        <v>76</v>
      </c>
      <c r="J484" s="127" t="s">
        <v>91</v>
      </c>
      <c r="K484" s="127" t="s">
        <v>744</v>
      </c>
      <c r="L484" s="127" t="s">
        <v>493</v>
      </c>
      <c r="M484" s="128">
        <v>12.22</v>
      </c>
      <c r="N484" s="128">
        <v>1.24</v>
      </c>
      <c r="O484" s="129">
        <v>24.047799999999999</v>
      </c>
      <c r="P484" s="129">
        <v>35.783999999999999</v>
      </c>
      <c r="Q484" s="130">
        <v>24</v>
      </c>
      <c r="R484" s="128">
        <v>0</v>
      </c>
      <c r="S484" s="128">
        <v>0</v>
      </c>
      <c r="T484" s="127" t="s">
        <v>620</v>
      </c>
      <c r="U484" s="127" t="s">
        <v>620</v>
      </c>
      <c r="V484" s="208" t="s">
        <v>656</v>
      </c>
      <c r="X484" s="126">
        <v>480</v>
      </c>
    </row>
    <row r="485" spans="1:24" s="14" customFormat="1" ht="75" x14ac:dyDescent="0.25">
      <c r="A485" s="255">
        <v>482</v>
      </c>
      <c r="B485" s="126" t="s">
        <v>531</v>
      </c>
      <c r="C485" s="127" t="s">
        <v>532</v>
      </c>
      <c r="D485" s="127" t="s">
        <v>494</v>
      </c>
      <c r="E485" s="127" t="s">
        <v>496</v>
      </c>
      <c r="F485" s="127" t="s">
        <v>30</v>
      </c>
      <c r="G485" s="127" t="s">
        <v>36</v>
      </c>
      <c r="H485" s="127" t="s">
        <v>37</v>
      </c>
      <c r="I485" s="127" t="s">
        <v>100</v>
      </c>
      <c r="J485" s="127" t="s">
        <v>91</v>
      </c>
      <c r="K485" s="127" t="s">
        <v>744</v>
      </c>
      <c r="L485" s="127" t="s">
        <v>493</v>
      </c>
      <c r="M485" s="128">
        <v>12.52</v>
      </c>
      <c r="N485" s="128">
        <v>1.27</v>
      </c>
      <c r="O485" s="129">
        <v>21.7575</v>
      </c>
      <c r="P485" s="129">
        <v>50.231999999999999</v>
      </c>
      <c r="Q485" s="130">
        <v>21.8</v>
      </c>
      <c r="R485" s="128">
        <v>0</v>
      </c>
      <c r="S485" s="128">
        <v>0</v>
      </c>
      <c r="T485" s="127" t="s">
        <v>620</v>
      </c>
      <c r="U485" s="127" t="s">
        <v>620</v>
      </c>
      <c r="V485" s="208" t="s">
        <v>656</v>
      </c>
      <c r="X485" s="126">
        <v>481</v>
      </c>
    </row>
    <row r="486" spans="1:24" s="14" customFormat="1" ht="75" x14ac:dyDescent="0.25">
      <c r="A486" s="255">
        <v>483</v>
      </c>
      <c r="B486" s="126" t="s">
        <v>531</v>
      </c>
      <c r="C486" s="127" t="s">
        <v>532</v>
      </c>
      <c r="D486" s="127" t="s">
        <v>494</v>
      </c>
      <c r="E486" s="127" t="s">
        <v>496</v>
      </c>
      <c r="F486" s="127" t="s">
        <v>30</v>
      </c>
      <c r="G486" s="127" t="s">
        <v>31</v>
      </c>
      <c r="H486" s="127" t="s">
        <v>42</v>
      </c>
      <c r="I486" s="127" t="s">
        <v>43</v>
      </c>
      <c r="J486" s="127" t="s">
        <v>44</v>
      </c>
      <c r="K486" s="127" t="s">
        <v>744</v>
      </c>
      <c r="L486" s="127" t="s">
        <v>493</v>
      </c>
      <c r="M486" s="128">
        <v>8.57</v>
      </c>
      <c r="N486" s="128">
        <v>0.87</v>
      </c>
      <c r="O486" s="129">
        <v>16.781099999999999</v>
      </c>
      <c r="P486" s="129">
        <v>24.08</v>
      </c>
      <c r="Q486" s="130">
        <v>16.8</v>
      </c>
      <c r="R486" s="128">
        <v>0</v>
      </c>
      <c r="S486" s="128">
        <v>0</v>
      </c>
      <c r="T486" s="127" t="s">
        <v>620</v>
      </c>
      <c r="U486" s="127" t="s">
        <v>620</v>
      </c>
      <c r="V486" s="208" t="s">
        <v>656</v>
      </c>
      <c r="X486" s="126">
        <v>482</v>
      </c>
    </row>
    <row r="487" spans="1:24" s="14" customFormat="1" ht="75" x14ac:dyDescent="0.25">
      <c r="A487" s="255">
        <v>484</v>
      </c>
      <c r="B487" s="126" t="s">
        <v>531</v>
      </c>
      <c r="C487" s="127" t="s">
        <v>532</v>
      </c>
      <c r="D487" s="127" t="s">
        <v>471</v>
      </c>
      <c r="E487" s="127" t="s">
        <v>496</v>
      </c>
      <c r="F487" s="127" t="s">
        <v>30</v>
      </c>
      <c r="G487" s="127" t="s">
        <v>36</v>
      </c>
      <c r="H487" s="127" t="s">
        <v>42</v>
      </c>
      <c r="I487" s="127" t="s">
        <v>76</v>
      </c>
      <c r="J487" s="127" t="s">
        <v>91</v>
      </c>
      <c r="K487" s="127" t="s">
        <v>744</v>
      </c>
      <c r="L487" s="127" t="s">
        <v>493</v>
      </c>
      <c r="M487" s="128">
        <v>12.22</v>
      </c>
      <c r="N487" s="128">
        <v>1.24</v>
      </c>
      <c r="O487" s="129">
        <v>23.0075</v>
      </c>
      <c r="P487" s="129">
        <v>35.756</v>
      </c>
      <c r="Q487" s="130">
        <v>23</v>
      </c>
      <c r="R487" s="128">
        <v>0</v>
      </c>
      <c r="S487" s="128">
        <v>0</v>
      </c>
      <c r="T487" s="127" t="s">
        <v>620</v>
      </c>
      <c r="U487" s="127" t="s">
        <v>620</v>
      </c>
      <c r="V487" s="208" t="s">
        <v>656</v>
      </c>
      <c r="X487" s="126">
        <v>483</v>
      </c>
    </row>
    <row r="488" spans="1:24" s="14" customFormat="1" ht="75" x14ac:dyDescent="0.25">
      <c r="A488" s="255">
        <v>485</v>
      </c>
      <c r="B488" s="126" t="s">
        <v>531</v>
      </c>
      <c r="C488" s="127" t="s">
        <v>532</v>
      </c>
      <c r="D488" s="127" t="s">
        <v>471</v>
      </c>
      <c r="E488" s="127" t="s">
        <v>496</v>
      </c>
      <c r="F488" s="127" t="s">
        <v>30</v>
      </c>
      <c r="G488" s="127" t="s">
        <v>36</v>
      </c>
      <c r="H488" s="127" t="s">
        <v>37</v>
      </c>
      <c r="I488" s="127" t="s">
        <v>100</v>
      </c>
      <c r="J488" s="127" t="s">
        <v>91</v>
      </c>
      <c r="K488" s="127" t="s">
        <v>744</v>
      </c>
      <c r="L488" s="127" t="s">
        <v>493</v>
      </c>
      <c r="M488" s="128">
        <v>12.52</v>
      </c>
      <c r="N488" s="128">
        <v>1.27</v>
      </c>
      <c r="O488" s="129">
        <v>20.945</v>
      </c>
      <c r="P488" s="129">
        <v>59.345999999999997</v>
      </c>
      <c r="Q488" s="130">
        <v>20.9</v>
      </c>
      <c r="R488" s="128">
        <v>0</v>
      </c>
      <c r="S488" s="128">
        <v>0</v>
      </c>
      <c r="T488" s="127" t="s">
        <v>620</v>
      </c>
      <c r="U488" s="127" t="s">
        <v>620</v>
      </c>
      <c r="V488" s="208" t="s">
        <v>656</v>
      </c>
      <c r="X488" s="126">
        <v>484</v>
      </c>
    </row>
    <row r="489" spans="1:24" s="14" customFormat="1" ht="75" x14ac:dyDescent="0.25">
      <c r="A489" s="255">
        <v>486</v>
      </c>
      <c r="B489" s="126" t="s">
        <v>531</v>
      </c>
      <c r="C489" s="127" t="s">
        <v>532</v>
      </c>
      <c r="D489" s="127" t="s">
        <v>471</v>
      </c>
      <c r="E489" s="127" t="s">
        <v>496</v>
      </c>
      <c r="F489" s="127" t="s">
        <v>30</v>
      </c>
      <c r="G489" s="127" t="s">
        <v>31</v>
      </c>
      <c r="H489" s="127" t="s">
        <v>42</v>
      </c>
      <c r="I489" s="127" t="s">
        <v>43</v>
      </c>
      <c r="J489" s="127" t="s">
        <v>44</v>
      </c>
      <c r="K489" s="127" t="s">
        <v>744</v>
      </c>
      <c r="L489" s="127" t="s">
        <v>493</v>
      </c>
      <c r="M489" s="128">
        <v>8.57</v>
      </c>
      <c r="N489" s="128">
        <v>0.87</v>
      </c>
      <c r="O489" s="129">
        <v>16.058900000000001</v>
      </c>
      <c r="P489" s="129">
        <v>29.974</v>
      </c>
      <c r="Q489" s="130">
        <v>16.100000000000001</v>
      </c>
      <c r="R489" s="128">
        <v>0</v>
      </c>
      <c r="S489" s="128">
        <v>0</v>
      </c>
      <c r="T489" s="127" t="s">
        <v>620</v>
      </c>
      <c r="U489" s="127" t="s">
        <v>620</v>
      </c>
      <c r="V489" s="208" t="s">
        <v>656</v>
      </c>
      <c r="X489" s="126">
        <v>485</v>
      </c>
    </row>
    <row r="490" spans="1:24" s="14" customFormat="1" ht="75" x14ac:dyDescent="0.25">
      <c r="A490" s="255">
        <v>487</v>
      </c>
      <c r="B490" s="126" t="s">
        <v>531</v>
      </c>
      <c r="C490" s="127" t="s">
        <v>532</v>
      </c>
      <c r="D490" s="127" t="s">
        <v>491</v>
      </c>
      <c r="E490" s="127" t="s">
        <v>492</v>
      </c>
      <c r="F490" s="127" t="s">
        <v>30</v>
      </c>
      <c r="G490" s="127" t="s">
        <v>36</v>
      </c>
      <c r="H490" s="127" t="s">
        <v>42</v>
      </c>
      <c r="I490" s="127" t="s">
        <v>76</v>
      </c>
      <c r="J490" s="127" t="s">
        <v>91</v>
      </c>
      <c r="K490" s="127" t="s">
        <v>744</v>
      </c>
      <c r="L490" s="127" t="s">
        <v>493</v>
      </c>
      <c r="M490" s="128">
        <v>12.22</v>
      </c>
      <c r="N490" s="128">
        <v>1.24</v>
      </c>
      <c r="O490" s="129">
        <v>28.097100000000001</v>
      </c>
      <c r="P490" s="129">
        <v>35.896000000000001</v>
      </c>
      <c r="Q490" s="130">
        <v>28.1</v>
      </c>
      <c r="R490" s="128">
        <v>0</v>
      </c>
      <c r="S490" s="128">
        <v>0</v>
      </c>
      <c r="T490" s="127" t="s">
        <v>620</v>
      </c>
      <c r="U490" s="127" t="s">
        <v>620</v>
      </c>
      <c r="V490" s="208" t="s">
        <v>656</v>
      </c>
      <c r="X490" s="126">
        <v>486</v>
      </c>
    </row>
    <row r="491" spans="1:24" s="14" customFormat="1" ht="75" x14ac:dyDescent="0.25">
      <c r="A491" s="255">
        <v>488</v>
      </c>
      <c r="B491" s="126" t="s">
        <v>531</v>
      </c>
      <c r="C491" s="127" t="s">
        <v>532</v>
      </c>
      <c r="D491" s="127" t="s">
        <v>491</v>
      </c>
      <c r="E491" s="127" t="s">
        <v>492</v>
      </c>
      <c r="F491" s="127" t="s">
        <v>30</v>
      </c>
      <c r="G491" s="127" t="s">
        <v>36</v>
      </c>
      <c r="H491" s="127" t="s">
        <v>37</v>
      </c>
      <c r="I491" s="127" t="s">
        <v>100</v>
      </c>
      <c r="J491" s="127" t="s">
        <v>91</v>
      </c>
      <c r="K491" s="127" t="s">
        <v>744</v>
      </c>
      <c r="L491" s="127" t="s">
        <v>493</v>
      </c>
      <c r="M491" s="128">
        <v>12.52</v>
      </c>
      <c r="N491" s="128">
        <v>1.27</v>
      </c>
      <c r="O491" s="129">
        <v>24.92</v>
      </c>
      <c r="P491" s="129">
        <v>50.33</v>
      </c>
      <c r="Q491" s="130">
        <v>24.9</v>
      </c>
      <c r="R491" s="128">
        <v>0</v>
      </c>
      <c r="S491" s="128">
        <v>0</v>
      </c>
      <c r="T491" s="127" t="s">
        <v>620</v>
      </c>
      <c r="U491" s="127" t="s">
        <v>620</v>
      </c>
      <c r="V491" s="208" t="s">
        <v>656</v>
      </c>
      <c r="X491" s="126">
        <v>487</v>
      </c>
    </row>
    <row r="492" spans="1:24" s="14" customFormat="1" ht="75" x14ac:dyDescent="0.25">
      <c r="A492" s="255">
        <v>489</v>
      </c>
      <c r="B492" s="126" t="s">
        <v>531</v>
      </c>
      <c r="C492" s="127" t="s">
        <v>532</v>
      </c>
      <c r="D492" s="127" t="s">
        <v>491</v>
      </c>
      <c r="E492" s="127" t="s">
        <v>492</v>
      </c>
      <c r="F492" s="127" t="s">
        <v>30</v>
      </c>
      <c r="G492" s="127" t="s">
        <v>31</v>
      </c>
      <c r="H492" s="127" t="s">
        <v>42</v>
      </c>
      <c r="I492" s="127" t="s">
        <v>43</v>
      </c>
      <c r="J492" s="127" t="s">
        <v>44</v>
      </c>
      <c r="K492" s="127" t="s">
        <v>744</v>
      </c>
      <c r="L492" s="127" t="s">
        <v>493</v>
      </c>
      <c r="M492" s="128">
        <v>8.57</v>
      </c>
      <c r="N492" s="128">
        <v>0.87</v>
      </c>
      <c r="O492" s="129">
        <v>22.347799999999999</v>
      </c>
      <c r="P492" s="129">
        <v>25.312000000000001</v>
      </c>
      <c r="Q492" s="130">
        <v>22.3</v>
      </c>
      <c r="R492" s="128">
        <v>0</v>
      </c>
      <c r="S492" s="128">
        <v>0</v>
      </c>
      <c r="T492" s="127" t="s">
        <v>620</v>
      </c>
      <c r="U492" s="127" t="s">
        <v>620</v>
      </c>
      <c r="V492" s="208" t="s">
        <v>656</v>
      </c>
      <c r="X492" s="126">
        <v>488</v>
      </c>
    </row>
    <row r="493" spans="1:24" s="14" customFormat="1" ht="75" x14ac:dyDescent="0.25">
      <c r="A493" s="255">
        <v>490</v>
      </c>
      <c r="B493" s="126" t="s">
        <v>531</v>
      </c>
      <c r="C493" s="127" t="s">
        <v>532</v>
      </c>
      <c r="D493" s="127" t="s">
        <v>471</v>
      </c>
      <c r="E493" s="127" t="s">
        <v>495</v>
      </c>
      <c r="F493" s="127" t="s">
        <v>30</v>
      </c>
      <c r="G493" s="127" t="s">
        <v>36</v>
      </c>
      <c r="H493" s="127" t="s">
        <v>42</v>
      </c>
      <c r="I493" s="127" t="s">
        <v>76</v>
      </c>
      <c r="J493" s="127" t="s">
        <v>91</v>
      </c>
      <c r="K493" s="127" t="s">
        <v>744</v>
      </c>
      <c r="L493" s="127" t="s">
        <v>493</v>
      </c>
      <c r="M493" s="128">
        <v>12.22</v>
      </c>
      <c r="N493" s="128">
        <v>1.24</v>
      </c>
      <c r="O493" s="129">
        <v>19.886500000000002</v>
      </c>
      <c r="P493" s="129">
        <v>35.686</v>
      </c>
      <c r="Q493" s="130">
        <v>19.899999999999999</v>
      </c>
      <c r="R493" s="128">
        <v>0</v>
      </c>
      <c r="S493" s="128">
        <v>0</v>
      </c>
      <c r="T493" s="127" t="s">
        <v>620</v>
      </c>
      <c r="U493" s="127" t="s">
        <v>620</v>
      </c>
      <c r="V493" s="208" t="s">
        <v>656</v>
      </c>
      <c r="X493" s="126">
        <v>489</v>
      </c>
    </row>
    <row r="494" spans="1:24" s="14" customFormat="1" ht="75" x14ac:dyDescent="0.25">
      <c r="A494" s="255">
        <v>491</v>
      </c>
      <c r="B494" s="126" t="s">
        <v>531</v>
      </c>
      <c r="C494" s="127" t="s">
        <v>532</v>
      </c>
      <c r="D494" s="127" t="s">
        <v>471</v>
      </c>
      <c r="E494" s="127" t="s">
        <v>495</v>
      </c>
      <c r="F494" s="127" t="s">
        <v>30</v>
      </c>
      <c r="G494" s="127" t="s">
        <v>36</v>
      </c>
      <c r="H494" s="127" t="s">
        <v>37</v>
      </c>
      <c r="I494" s="127" t="s">
        <v>100</v>
      </c>
      <c r="J494" s="127" t="s">
        <v>91</v>
      </c>
      <c r="K494" s="127" t="s">
        <v>744</v>
      </c>
      <c r="L494" s="127" t="s">
        <v>493</v>
      </c>
      <c r="M494" s="128">
        <v>12.52</v>
      </c>
      <c r="N494" s="128">
        <v>1.27</v>
      </c>
      <c r="O494" s="129">
        <v>18.5075</v>
      </c>
      <c r="P494" s="129">
        <v>51.758000000000003</v>
      </c>
      <c r="Q494" s="130">
        <v>18.5</v>
      </c>
      <c r="R494" s="128">
        <v>0</v>
      </c>
      <c r="S494" s="128">
        <v>0</v>
      </c>
      <c r="T494" s="127" t="s">
        <v>620</v>
      </c>
      <c r="U494" s="127" t="s">
        <v>620</v>
      </c>
      <c r="V494" s="208" t="s">
        <v>656</v>
      </c>
      <c r="X494" s="126">
        <v>490</v>
      </c>
    </row>
    <row r="495" spans="1:24" s="14" customFormat="1" ht="75" x14ac:dyDescent="0.25">
      <c r="A495" s="255">
        <v>492</v>
      </c>
      <c r="B495" s="126" t="s">
        <v>531</v>
      </c>
      <c r="C495" s="127" t="s">
        <v>532</v>
      </c>
      <c r="D495" s="127" t="s">
        <v>471</v>
      </c>
      <c r="E495" s="127" t="s">
        <v>495</v>
      </c>
      <c r="F495" s="127" t="s">
        <v>30</v>
      </c>
      <c r="G495" s="127" t="s">
        <v>31</v>
      </c>
      <c r="H495" s="127" t="s">
        <v>42</v>
      </c>
      <c r="I495" s="127" t="s">
        <v>43</v>
      </c>
      <c r="J495" s="127" t="s">
        <v>44</v>
      </c>
      <c r="K495" s="127" t="s">
        <v>744</v>
      </c>
      <c r="L495" s="127" t="s">
        <v>493</v>
      </c>
      <c r="M495" s="128">
        <v>8.57</v>
      </c>
      <c r="N495" s="128">
        <v>0.87</v>
      </c>
      <c r="O495" s="129">
        <v>13.892200000000001</v>
      </c>
      <c r="P495" s="129">
        <v>23.268000000000001</v>
      </c>
      <c r="Q495" s="130">
        <v>13.9</v>
      </c>
      <c r="R495" s="128">
        <v>0</v>
      </c>
      <c r="S495" s="128">
        <v>0</v>
      </c>
      <c r="T495" s="127" t="s">
        <v>620</v>
      </c>
      <c r="U495" s="127" t="s">
        <v>620</v>
      </c>
      <c r="V495" s="208" t="s">
        <v>656</v>
      </c>
      <c r="X495" s="126">
        <v>491</v>
      </c>
    </row>
    <row r="496" spans="1:24" s="14" customFormat="1" ht="75" x14ac:dyDescent="0.25">
      <c r="A496" s="255">
        <v>493</v>
      </c>
      <c r="B496" s="126" t="s">
        <v>531</v>
      </c>
      <c r="C496" s="127" t="s">
        <v>532</v>
      </c>
      <c r="D496" s="127" t="s">
        <v>491</v>
      </c>
      <c r="E496" s="127" t="s">
        <v>496</v>
      </c>
      <c r="F496" s="127" t="s">
        <v>30</v>
      </c>
      <c r="G496" s="127" t="s">
        <v>36</v>
      </c>
      <c r="H496" s="127" t="s">
        <v>42</v>
      </c>
      <c r="I496" s="127" t="s">
        <v>76</v>
      </c>
      <c r="J496" s="127" t="s">
        <v>91</v>
      </c>
      <c r="K496" s="127" t="s">
        <v>744</v>
      </c>
      <c r="L496" s="127" t="s">
        <v>493</v>
      </c>
      <c r="M496" s="128">
        <v>12.22</v>
      </c>
      <c r="N496" s="128">
        <v>1.24</v>
      </c>
      <c r="O496" s="129">
        <v>24.351900000000001</v>
      </c>
      <c r="P496" s="129">
        <v>35.798000000000002</v>
      </c>
      <c r="Q496" s="130">
        <v>24.4</v>
      </c>
      <c r="R496" s="128">
        <v>0</v>
      </c>
      <c r="S496" s="128">
        <v>0</v>
      </c>
      <c r="T496" s="127" t="s">
        <v>620</v>
      </c>
      <c r="U496" s="127" t="s">
        <v>620</v>
      </c>
      <c r="V496" s="208" t="s">
        <v>656</v>
      </c>
      <c r="X496" s="126">
        <v>492</v>
      </c>
    </row>
    <row r="497" spans="1:24" s="14" customFormat="1" ht="75" x14ac:dyDescent="0.25">
      <c r="A497" s="255">
        <v>494</v>
      </c>
      <c r="B497" s="126" t="s">
        <v>531</v>
      </c>
      <c r="C497" s="127" t="s">
        <v>532</v>
      </c>
      <c r="D497" s="127" t="s">
        <v>491</v>
      </c>
      <c r="E497" s="127" t="s">
        <v>496</v>
      </c>
      <c r="F497" s="127" t="s">
        <v>30</v>
      </c>
      <c r="G497" s="127" t="s">
        <v>36</v>
      </c>
      <c r="H497" s="127" t="s">
        <v>37</v>
      </c>
      <c r="I497" s="127" t="s">
        <v>100</v>
      </c>
      <c r="J497" s="127" t="s">
        <v>91</v>
      </c>
      <c r="K497" s="127" t="s">
        <v>744</v>
      </c>
      <c r="L497" s="127" t="s">
        <v>493</v>
      </c>
      <c r="M497" s="128">
        <v>12.52</v>
      </c>
      <c r="N497" s="128">
        <v>1.27</v>
      </c>
      <c r="O497" s="129">
        <v>21.995000000000001</v>
      </c>
      <c r="P497" s="129">
        <v>51.87</v>
      </c>
      <c r="Q497" s="130">
        <v>22</v>
      </c>
      <c r="R497" s="128">
        <v>0</v>
      </c>
      <c r="S497" s="128">
        <v>0</v>
      </c>
      <c r="T497" s="127" t="s">
        <v>620</v>
      </c>
      <c r="U497" s="127" t="s">
        <v>620</v>
      </c>
      <c r="V497" s="208" t="s">
        <v>656</v>
      </c>
      <c r="X497" s="126">
        <v>493</v>
      </c>
    </row>
    <row r="498" spans="1:24" s="14" customFormat="1" ht="75" x14ac:dyDescent="0.25">
      <c r="A498" s="255">
        <v>495</v>
      </c>
      <c r="B498" s="126" t="s">
        <v>531</v>
      </c>
      <c r="C498" s="127" t="s">
        <v>532</v>
      </c>
      <c r="D498" s="127" t="s">
        <v>491</v>
      </c>
      <c r="E498" s="127" t="s">
        <v>496</v>
      </c>
      <c r="F498" s="127" t="s">
        <v>30</v>
      </c>
      <c r="G498" s="127" t="s">
        <v>31</v>
      </c>
      <c r="H498" s="127" t="s">
        <v>42</v>
      </c>
      <c r="I498" s="127" t="s">
        <v>43</v>
      </c>
      <c r="J498" s="127" t="s">
        <v>44</v>
      </c>
      <c r="K498" s="127" t="s">
        <v>744</v>
      </c>
      <c r="L498" s="127" t="s">
        <v>493</v>
      </c>
      <c r="M498" s="128">
        <v>8.57</v>
      </c>
      <c r="N498" s="128">
        <v>0.87</v>
      </c>
      <c r="O498" s="129">
        <v>16.9922</v>
      </c>
      <c r="P498" s="129">
        <v>24.626000000000001</v>
      </c>
      <c r="Q498" s="130">
        <v>17</v>
      </c>
      <c r="R498" s="128">
        <v>0</v>
      </c>
      <c r="S498" s="128">
        <v>0</v>
      </c>
      <c r="T498" s="127" t="s">
        <v>620</v>
      </c>
      <c r="U498" s="127" t="s">
        <v>620</v>
      </c>
      <c r="V498" s="208" t="s">
        <v>656</v>
      </c>
      <c r="X498" s="126">
        <v>494</v>
      </c>
    </row>
    <row r="499" spans="1:24" s="14" customFormat="1" ht="360" x14ac:dyDescent="0.25">
      <c r="A499" s="255">
        <v>496</v>
      </c>
      <c r="B499" s="126" t="s">
        <v>533</v>
      </c>
      <c r="C499" s="127" t="s">
        <v>534</v>
      </c>
      <c r="D499" s="127" t="s">
        <v>508</v>
      </c>
      <c r="E499" s="127" t="s">
        <v>472</v>
      </c>
      <c r="F499" s="127" t="s">
        <v>35</v>
      </c>
      <c r="G499" s="127" t="s">
        <v>36</v>
      </c>
      <c r="H499" s="127" t="s">
        <v>32</v>
      </c>
      <c r="I499" s="127" t="s">
        <v>55</v>
      </c>
      <c r="J499" s="127" t="s">
        <v>73</v>
      </c>
      <c r="K499" s="127" t="s">
        <v>745</v>
      </c>
      <c r="L499" s="127" t="s">
        <v>535</v>
      </c>
      <c r="M499" s="128">
        <v>6.11</v>
      </c>
      <c r="N499" s="128">
        <v>0.75</v>
      </c>
      <c r="O499" s="129">
        <v>35.628700000000002</v>
      </c>
      <c r="P499" s="129">
        <v>44.786000000000001</v>
      </c>
      <c r="Q499" s="130">
        <v>35.6</v>
      </c>
      <c r="R499" s="128">
        <v>15</v>
      </c>
      <c r="S499" s="128">
        <v>25</v>
      </c>
      <c r="T499" s="127" t="s">
        <v>648</v>
      </c>
      <c r="U499" s="127" t="s">
        <v>620</v>
      </c>
      <c r="V499" s="208" t="s">
        <v>656</v>
      </c>
      <c r="X499" s="126">
        <v>495</v>
      </c>
    </row>
    <row r="500" spans="1:24" s="14" customFormat="1" ht="360" x14ac:dyDescent="0.25">
      <c r="A500" s="255">
        <v>497</v>
      </c>
      <c r="B500" s="126" t="s">
        <v>533</v>
      </c>
      <c r="C500" s="127" t="s">
        <v>534</v>
      </c>
      <c r="D500" s="127" t="s">
        <v>491</v>
      </c>
      <c r="E500" s="127" t="s">
        <v>472</v>
      </c>
      <c r="F500" s="127" t="s">
        <v>35</v>
      </c>
      <c r="G500" s="127" t="s">
        <v>36</v>
      </c>
      <c r="H500" s="127" t="s">
        <v>32</v>
      </c>
      <c r="I500" s="127" t="s">
        <v>55</v>
      </c>
      <c r="J500" s="127" t="s">
        <v>73</v>
      </c>
      <c r="K500" s="127" t="s">
        <v>745</v>
      </c>
      <c r="L500" s="127" t="s">
        <v>535</v>
      </c>
      <c r="M500" s="128">
        <v>6.11</v>
      </c>
      <c r="N500" s="128">
        <v>0.75</v>
      </c>
      <c r="O500" s="129">
        <v>26.8003</v>
      </c>
      <c r="P500" s="129">
        <v>55.677999999999997</v>
      </c>
      <c r="Q500" s="130">
        <v>26.8</v>
      </c>
      <c r="R500" s="128">
        <v>15</v>
      </c>
      <c r="S500" s="128">
        <v>25</v>
      </c>
      <c r="T500" s="127" t="s">
        <v>648</v>
      </c>
      <c r="U500" s="127" t="s">
        <v>620</v>
      </c>
      <c r="V500" s="208" t="s">
        <v>656</v>
      </c>
      <c r="X500" s="126">
        <v>496</v>
      </c>
    </row>
    <row r="501" spans="1:24" s="14" customFormat="1" ht="135" x14ac:dyDescent="0.25">
      <c r="A501" s="255">
        <v>498</v>
      </c>
      <c r="B501" s="126" t="s">
        <v>533</v>
      </c>
      <c r="C501" s="127" t="s">
        <v>534</v>
      </c>
      <c r="D501" s="127" t="s">
        <v>491</v>
      </c>
      <c r="E501" s="127" t="s">
        <v>492</v>
      </c>
      <c r="F501" s="127" t="s">
        <v>35</v>
      </c>
      <c r="G501" s="127" t="s">
        <v>36</v>
      </c>
      <c r="H501" s="127" t="s">
        <v>32</v>
      </c>
      <c r="I501" s="127" t="s">
        <v>55</v>
      </c>
      <c r="J501" s="127" t="s">
        <v>73</v>
      </c>
      <c r="K501" s="127" t="s">
        <v>745</v>
      </c>
      <c r="L501" s="127" t="s">
        <v>535</v>
      </c>
      <c r="M501" s="128">
        <v>6.11</v>
      </c>
      <c r="N501" s="128">
        <v>0.75</v>
      </c>
      <c r="O501" s="129">
        <v>20.2667</v>
      </c>
      <c r="P501" s="129">
        <v>36.33</v>
      </c>
      <c r="Q501" s="130">
        <v>20.3</v>
      </c>
      <c r="R501" s="128">
        <v>15</v>
      </c>
      <c r="S501" s="128">
        <v>25</v>
      </c>
      <c r="T501" s="127" t="s">
        <v>620</v>
      </c>
      <c r="U501" s="127" t="s">
        <v>620</v>
      </c>
      <c r="V501" s="208" t="s">
        <v>656</v>
      </c>
      <c r="X501" s="126">
        <v>497</v>
      </c>
    </row>
    <row r="502" spans="1:24" s="14" customFormat="1" ht="135" x14ac:dyDescent="0.25">
      <c r="A502" s="255">
        <v>499</v>
      </c>
      <c r="B502" s="126" t="s">
        <v>533</v>
      </c>
      <c r="C502" s="127" t="s">
        <v>534</v>
      </c>
      <c r="D502" s="127" t="s">
        <v>471</v>
      </c>
      <c r="E502" s="127" t="s">
        <v>495</v>
      </c>
      <c r="F502" s="127" t="s">
        <v>35</v>
      </c>
      <c r="G502" s="127" t="s">
        <v>36</v>
      </c>
      <c r="H502" s="127" t="s">
        <v>42</v>
      </c>
      <c r="I502" s="127" t="s">
        <v>99</v>
      </c>
      <c r="J502" s="127" t="s">
        <v>91</v>
      </c>
      <c r="K502" s="127" t="s">
        <v>746</v>
      </c>
      <c r="L502" s="127" t="s">
        <v>535</v>
      </c>
      <c r="M502" s="128">
        <v>8.26</v>
      </c>
      <c r="N502" s="128">
        <v>1.01</v>
      </c>
      <c r="O502" s="129">
        <v>15.9155</v>
      </c>
      <c r="P502" s="129">
        <v>31.765999999999998</v>
      </c>
      <c r="Q502" s="130">
        <v>15.9</v>
      </c>
      <c r="R502" s="128">
        <v>15</v>
      </c>
      <c r="S502" s="128">
        <v>35</v>
      </c>
      <c r="T502" s="127" t="s">
        <v>620</v>
      </c>
      <c r="U502" s="127" t="s">
        <v>620</v>
      </c>
      <c r="V502" s="208" t="s">
        <v>656</v>
      </c>
      <c r="X502" s="126">
        <v>498</v>
      </c>
    </row>
    <row r="503" spans="1:24" s="14" customFormat="1" ht="135" x14ac:dyDescent="0.25">
      <c r="A503" s="255">
        <v>500</v>
      </c>
      <c r="B503" s="126" t="s">
        <v>533</v>
      </c>
      <c r="C503" s="127" t="s">
        <v>534</v>
      </c>
      <c r="D503" s="127" t="s">
        <v>471</v>
      </c>
      <c r="E503" s="127" t="s">
        <v>495</v>
      </c>
      <c r="F503" s="127" t="s">
        <v>35</v>
      </c>
      <c r="G503" s="127" t="s">
        <v>36</v>
      </c>
      <c r="H503" s="127" t="s">
        <v>37</v>
      </c>
      <c r="I503" s="127" t="s">
        <v>39</v>
      </c>
      <c r="J503" s="127" t="s">
        <v>34</v>
      </c>
      <c r="K503" s="127" t="s">
        <v>746</v>
      </c>
      <c r="L503" s="127" t="s">
        <v>535</v>
      </c>
      <c r="M503" s="128">
        <v>7.29</v>
      </c>
      <c r="N503" s="128">
        <v>0.89</v>
      </c>
      <c r="O503" s="129">
        <v>17.9392</v>
      </c>
      <c r="P503" s="129">
        <v>174.70599999999999</v>
      </c>
      <c r="Q503" s="130">
        <v>17.899999999999999</v>
      </c>
      <c r="R503" s="128">
        <v>15</v>
      </c>
      <c r="S503" s="128">
        <v>35</v>
      </c>
      <c r="T503" s="127" t="s">
        <v>620</v>
      </c>
      <c r="U503" s="127" t="s">
        <v>620</v>
      </c>
      <c r="V503" s="208" t="s">
        <v>656</v>
      </c>
      <c r="X503" s="126">
        <v>499</v>
      </c>
    </row>
    <row r="504" spans="1:24" s="14" customFormat="1" ht="135" x14ac:dyDescent="0.25">
      <c r="A504" s="255">
        <v>501</v>
      </c>
      <c r="B504" s="126" t="s">
        <v>533</v>
      </c>
      <c r="C504" s="127" t="s">
        <v>534</v>
      </c>
      <c r="D504" s="127" t="s">
        <v>491</v>
      </c>
      <c r="E504" s="127" t="s">
        <v>496</v>
      </c>
      <c r="F504" s="127" t="s">
        <v>35</v>
      </c>
      <c r="G504" s="127" t="s">
        <v>36</v>
      </c>
      <c r="H504" s="127" t="s">
        <v>42</v>
      </c>
      <c r="I504" s="127" t="s">
        <v>99</v>
      </c>
      <c r="J504" s="127" t="s">
        <v>91</v>
      </c>
      <c r="K504" s="127" t="s">
        <v>746</v>
      </c>
      <c r="L504" s="127" t="s">
        <v>535</v>
      </c>
      <c r="M504" s="128">
        <v>8.26</v>
      </c>
      <c r="N504" s="128">
        <v>1.01</v>
      </c>
      <c r="O504" s="129">
        <v>22.771000000000001</v>
      </c>
      <c r="P504" s="129">
        <v>33.585999999999999</v>
      </c>
      <c r="Q504" s="130">
        <v>22.8</v>
      </c>
      <c r="R504" s="128">
        <v>15</v>
      </c>
      <c r="S504" s="128">
        <v>35</v>
      </c>
      <c r="T504" s="127" t="s">
        <v>620</v>
      </c>
      <c r="U504" s="127" t="s">
        <v>620</v>
      </c>
      <c r="V504" s="208" t="s">
        <v>656</v>
      </c>
      <c r="X504" s="126">
        <v>500</v>
      </c>
    </row>
    <row r="505" spans="1:24" s="14" customFormat="1" ht="135" x14ac:dyDescent="0.25">
      <c r="A505" s="255">
        <v>502</v>
      </c>
      <c r="B505" s="126" t="s">
        <v>533</v>
      </c>
      <c r="C505" s="127" t="s">
        <v>534</v>
      </c>
      <c r="D505" s="127" t="s">
        <v>491</v>
      </c>
      <c r="E505" s="127" t="s">
        <v>496</v>
      </c>
      <c r="F505" s="127" t="s">
        <v>35</v>
      </c>
      <c r="G505" s="127" t="s">
        <v>36</v>
      </c>
      <c r="H505" s="127" t="s">
        <v>37</v>
      </c>
      <c r="I505" s="127" t="s">
        <v>39</v>
      </c>
      <c r="J505" s="127" t="s">
        <v>34</v>
      </c>
      <c r="K505" s="127" t="s">
        <v>746</v>
      </c>
      <c r="L505" s="127" t="s">
        <v>535</v>
      </c>
      <c r="M505" s="128">
        <v>7.29</v>
      </c>
      <c r="N505" s="128">
        <v>0.89</v>
      </c>
      <c r="O505" s="129">
        <v>26.538499999999999</v>
      </c>
      <c r="P505" s="129">
        <v>176.58199999999999</v>
      </c>
      <c r="Q505" s="130">
        <v>26.5</v>
      </c>
      <c r="R505" s="128">
        <v>15</v>
      </c>
      <c r="S505" s="128">
        <v>35</v>
      </c>
      <c r="T505" s="127" t="s">
        <v>620</v>
      </c>
      <c r="U505" s="127" t="s">
        <v>620</v>
      </c>
      <c r="V505" s="208" t="s">
        <v>656</v>
      </c>
      <c r="X505" s="126">
        <v>501</v>
      </c>
    </row>
    <row r="506" spans="1:24" s="14" customFormat="1" ht="135" x14ac:dyDescent="0.25">
      <c r="A506" s="255">
        <v>503</v>
      </c>
      <c r="B506" s="126" t="s">
        <v>533</v>
      </c>
      <c r="C506" s="127" t="s">
        <v>534</v>
      </c>
      <c r="D506" s="127" t="s">
        <v>471</v>
      </c>
      <c r="E506" s="127" t="s">
        <v>496</v>
      </c>
      <c r="F506" s="127" t="s">
        <v>35</v>
      </c>
      <c r="G506" s="127" t="s">
        <v>31</v>
      </c>
      <c r="H506" s="127" t="s">
        <v>42</v>
      </c>
      <c r="I506" s="127" t="s">
        <v>55</v>
      </c>
      <c r="J506" s="127" t="s">
        <v>91</v>
      </c>
      <c r="K506" s="127" t="s">
        <v>747</v>
      </c>
      <c r="L506" s="127" t="s">
        <v>535</v>
      </c>
      <c r="M506" s="128">
        <v>7.42</v>
      </c>
      <c r="N506" s="128">
        <v>0.9</v>
      </c>
      <c r="O506" s="129">
        <v>13.5245</v>
      </c>
      <c r="P506" s="129">
        <v>73.724000000000004</v>
      </c>
      <c r="Q506" s="130">
        <v>13.5</v>
      </c>
      <c r="R506" s="128">
        <v>15</v>
      </c>
      <c r="S506" s="128">
        <v>35</v>
      </c>
      <c r="T506" s="127" t="s">
        <v>620</v>
      </c>
      <c r="U506" s="127" t="s">
        <v>620</v>
      </c>
      <c r="V506" s="208" t="s">
        <v>673</v>
      </c>
      <c r="X506" s="126">
        <v>502</v>
      </c>
    </row>
    <row r="507" spans="1:24" s="14" customFormat="1" ht="135" x14ac:dyDescent="0.25">
      <c r="A507" s="255">
        <v>504</v>
      </c>
      <c r="B507" s="126" t="s">
        <v>533</v>
      </c>
      <c r="C507" s="127" t="s">
        <v>534</v>
      </c>
      <c r="D507" s="127" t="s">
        <v>471</v>
      </c>
      <c r="E507" s="127" t="s">
        <v>496</v>
      </c>
      <c r="F507" s="127" t="s">
        <v>35</v>
      </c>
      <c r="G507" s="127" t="s">
        <v>36</v>
      </c>
      <c r="H507" s="127" t="s">
        <v>42</v>
      </c>
      <c r="I507" s="127" t="s">
        <v>40</v>
      </c>
      <c r="J507" s="127" t="s">
        <v>41</v>
      </c>
      <c r="K507" s="127" t="s">
        <v>747</v>
      </c>
      <c r="L507" s="127" t="s">
        <v>535</v>
      </c>
      <c r="M507" s="128">
        <v>12.63</v>
      </c>
      <c r="N507" s="128">
        <v>1.54</v>
      </c>
      <c r="O507" s="129">
        <v>25.755299999999998</v>
      </c>
      <c r="P507" s="129">
        <v>100.968</v>
      </c>
      <c r="Q507" s="130">
        <v>25.8</v>
      </c>
      <c r="R507" s="128">
        <v>15</v>
      </c>
      <c r="S507" s="128">
        <v>35</v>
      </c>
      <c r="T507" s="127" t="s">
        <v>620</v>
      </c>
      <c r="U507" s="127" t="s">
        <v>620</v>
      </c>
      <c r="V507" s="208" t="s">
        <v>673</v>
      </c>
      <c r="X507" s="126">
        <v>503</v>
      </c>
    </row>
    <row r="508" spans="1:24" s="14" customFormat="1" ht="360" x14ac:dyDescent="0.25">
      <c r="A508" s="255">
        <v>505</v>
      </c>
      <c r="B508" s="126" t="s">
        <v>533</v>
      </c>
      <c r="C508" s="127" t="s">
        <v>534</v>
      </c>
      <c r="D508" s="127" t="s">
        <v>491</v>
      </c>
      <c r="E508" s="127" t="s">
        <v>472</v>
      </c>
      <c r="F508" s="127" t="s">
        <v>35</v>
      </c>
      <c r="G508" s="127" t="s">
        <v>31</v>
      </c>
      <c r="H508" s="127" t="s">
        <v>32</v>
      </c>
      <c r="I508" s="127" t="s">
        <v>55</v>
      </c>
      <c r="J508" s="127" t="s">
        <v>44</v>
      </c>
      <c r="K508" s="127" t="s">
        <v>748</v>
      </c>
      <c r="L508" s="127" t="s">
        <v>535</v>
      </c>
      <c r="M508" s="128">
        <v>8.26</v>
      </c>
      <c r="N508" s="128">
        <v>1.01</v>
      </c>
      <c r="O508" s="129">
        <v>28.950299999999999</v>
      </c>
      <c r="P508" s="129">
        <v>50.652000000000001</v>
      </c>
      <c r="Q508" s="130">
        <v>29</v>
      </c>
      <c r="R508" s="128">
        <v>15</v>
      </c>
      <c r="S508" s="128">
        <v>25</v>
      </c>
      <c r="T508" s="127" t="s">
        <v>648</v>
      </c>
      <c r="U508" s="127" t="s">
        <v>620</v>
      </c>
      <c r="V508" s="208" t="s">
        <v>656</v>
      </c>
      <c r="X508" s="126">
        <v>504</v>
      </c>
    </row>
    <row r="509" spans="1:24" s="14" customFormat="1" ht="135" x14ac:dyDescent="0.25">
      <c r="A509" s="255">
        <v>506</v>
      </c>
      <c r="B509" s="126" t="s">
        <v>533</v>
      </c>
      <c r="C509" s="127" t="s">
        <v>534</v>
      </c>
      <c r="D509" s="127" t="s">
        <v>491</v>
      </c>
      <c r="E509" s="127" t="s">
        <v>472</v>
      </c>
      <c r="F509" s="127" t="s">
        <v>35</v>
      </c>
      <c r="G509" s="127" t="s">
        <v>36</v>
      </c>
      <c r="H509" s="127" t="s">
        <v>32</v>
      </c>
      <c r="I509" s="127" t="s">
        <v>55</v>
      </c>
      <c r="J509" s="127" t="s">
        <v>73</v>
      </c>
      <c r="K509" s="127" t="s">
        <v>748</v>
      </c>
      <c r="L509" s="127" t="s">
        <v>535</v>
      </c>
      <c r="M509" s="128">
        <v>6.11</v>
      </c>
      <c r="N509" s="128">
        <v>0.75</v>
      </c>
      <c r="O509" s="129">
        <v>26.8003</v>
      </c>
      <c r="P509" s="129">
        <v>55.677999999999997</v>
      </c>
      <c r="Q509" s="130">
        <v>26.8</v>
      </c>
      <c r="R509" s="128">
        <v>15</v>
      </c>
      <c r="S509" s="128">
        <v>25</v>
      </c>
      <c r="T509" s="127" t="s">
        <v>620</v>
      </c>
      <c r="U509" s="127" t="s">
        <v>620</v>
      </c>
      <c r="V509" s="208" t="s">
        <v>656</v>
      </c>
      <c r="X509" s="126">
        <v>505</v>
      </c>
    </row>
    <row r="510" spans="1:24" s="14" customFormat="1" ht="135" x14ac:dyDescent="0.25">
      <c r="A510" s="255">
        <v>507</v>
      </c>
      <c r="B510" s="126" t="s">
        <v>533</v>
      </c>
      <c r="C510" s="127" t="s">
        <v>534</v>
      </c>
      <c r="D510" s="127" t="s">
        <v>471</v>
      </c>
      <c r="E510" s="127" t="s">
        <v>496</v>
      </c>
      <c r="F510" s="127" t="s">
        <v>35</v>
      </c>
      <c r="G510" s="127" t="s">
        <v>31</v>
      </c>
      <c r="H510" s="127" t="s">
        <v>32</v>
      </c>
      <c r="I510" s="127" t="s">
        <v>55</v>
      </c>
      <c r="J510" s="127" t="s">
        <v>44</v>
      </c>
      <c r="K510" s="127" t="s">
        <v>748</v>
      </c>
      <c r="L510" s="127" t="s">
        <v>535</v>
      </c>
      <c r="M510" s="128">
        <v>8.26</v>
      </c>
      <c r="N510" s="128">
        <v>1.01</v>
      </c>
      <c r="O510" s="129">
        <v>15.768700000000001</v>
      </c>
      <c r="P510" s="129">
        <v>43.274000000000001</v>
      </c>
      <c r="Q510" s="130">
        <v>15.8</v>
      </c>
      <c r="R510" s="128">
        <v>15</v>
      </c>
      <c r="S510" s="128">
        <v>25</v>
      </c>
      <c r="T510" s="127" t="s">
        <v>620</v>
      </c>
      <c r="U510" s="127" t="s">
        <v>620</v>
      </c>
      <c r="V510" s="208" t="s">
        <v>656</v>
      </c>
      <c r="X510" s="126">
        <v>506</v>
      </c>
    </row>
    <row r="511" spans="1:24" s="14" customFormat="1" ht="135" x14ac:dyDescent="0.25">
      <c r="A511" s="255">
        <v>508</v>
      </c>
      <c r="B511" s="126" t="s">
        <v>533</v>
      </c>
      <c r="C511" s="127" t="s">
        <v>534</v>
      </c>
      <c r="D511" s="127" t="s">
        <v>471</v>
      </c>
      <c r="E511" s="127" t="s">
        <v>496</v>
      </c>
      <c r="F511" s="127" t="s">
        <v>35</v>
      </c>
      <c r="G511" s="127" t="s">
        <v>36</v>
      </c>
      <c r="H511" s="127" t="s">
        <v>32</v>
      </c>
      <c r="I511" s="127" t="s">
        <v>55</v>
      </c>
      <c r="J511" s="127" t="s">
        <v>73</v>
      </c>
      <c r="K511" s="127" t="s">
        <v>748</v>
      </c>
      <c r="L511" s="127" t="s">
        <v>535</v>
      </c>
      <c r="M511" s="128">
        <v>6.11</v>
      </c>
      <c r="N511" s="128">
        <v>0.75</v>
      </c>
      <c r="O511" s="129">
        <v>13.6187</v>
      </c>
      <c r="P511" s="129">
        <v>48.3</v>
      </c>
      <c r="Q511" s="130">
        <v>13.6</v>
      </c>
      <c r="R511" s="128">
        <v>15</v>
      </c>
      <c r="S511" s="128">
        <v>25</v>
      </c>
      <c r="T511" s="127" t="s">
        <v>620</v>
      </c>
      <c r="U511" s="127" t="s">
        <v>620</v>
      </c>
      <c r="V511" s="208" t="s">
        <v>656</v>
      </c>
      <c r="X511" s="126">
        <v>507</v>
      </c>
    </row>
    <row r="512" spans="1:24" s="14" customFormat="1" ht="135" x14ac:dyDescent="0.25">
      <c r="A512" s="255">
        <v>509</v>
      </c>
      <c r="B512" s="126" t="s">
        <v>533</v>
      </c>
      <c r="C512" s="127" t="s">
        <v>534</v>
      </c>
      <c r="D512" s="127" t="s">
        <v>491</v>
      </c>
      <c r="E512" s="127" t="s">
        <v>492</v>
      </c>
      <c r="F512" s="127" t="s">
        <v>35</v>
      </c>
      <c r="G512" s="127" t="s">
        <v>31</v>
      </c>
      <c r="H512" s="127" t="s">
        <v>32</v>
      </c>
      <c r="I512" s="127" t="s">
        <v>55</v>
      </c>
      <c r="J512" s="127" t="s">
        <v>44</v>
      </c>
      <c r="K512" s="127" t="s">
        <v>748</v>
      </c>
      <c r="L512" s="127" t="s">
        <v>535</v>
      </c>
      <c r="M512" s="128">
        <v>8.26</v>
      </c>
      <c r="N512" s="128">
        <v>1.01</v>
      </c>
      <c r="O512" s="129">
        <v>22.416699999999999</v>
      </c>
      <c r="P512" s="129">
        <v>31.388000000000002</v>
      </c>
      <c r="Q512" s="130">
        <v>22.4</v>
      </c>
      <c r="R512" s="128">
        <v>15</v>
      </c>
      <c r="S512" s="128">
        <v>25</v>
      </c>
      <c r="T512" s="127" t="s">
        <v>620</v>
      </c>
      <c r="U512" s="127" t="s">
        <v>620</v>
      </c>
      <c r="V512" s="208" t="s">
        <v>656</v>
      </c>
      <c r="X512" s="126">
        <v>508</v>
      </c>
    </row>
    <row r="513" spans="1:24" s="14" customFormat="1" ht="135" x14ac:dyDescent="0.25">
      <c r="A513" s="255">
        <v>510</v>
      </c>
      <c r="B513" s="126" t="s">
        <v>533</v>
      </c>
      <c r="C513" s="127" t="s">
        <v>534</v>
      </c>
      <c r="D513" s="127" t="s">
        <v>491</v>
      </c>
      <c r="E513" s="127" t="s">
        <v>492</v>
      </c>
      <c r="F513" s="127" t="s">
        <v>35</v>
      </c>
      <c r="G513" s="127" t="s">
        <v>36</v>
      </c>
      <c r="H513" s="127" t="s">
        <v>32</v>
      </c>
      <c r="I513" s="127" t="s">
        <v>55</v>
      </c>
      <c r="J513" s="127" t="s">
        <v>73</v>
      </c>
      <c r="K513" s="127" t="s">
        <v>748</v>
      </c>
      <c r="L513" s="127" t="s">
        <v>535</v>
      </c>
      <c r="M513" s="128">
        <v>6.11</v>
      </c>
      <c r="N513" s="128">
        <v>0.75</v>
      </c>
      <c r="O513" s="129">
        <v>20.2667</v>
      </c>
      <c r="P513" s="129">
        <v>36.33</v>
      </c>
      <c r="Q513" s="130">
        <v>20.3</v>
      </c>
      <c r="R513" s="128">
        <v>15</v>
      </c>
      <c r="S513" s="128">
        <v>25</v>
      </c>
      <c r="T513" s="127" t="s">
        <v>620</v>
      </c>
      <c r="U513" s="127" t="s">
        <v>620</v>
      </c>
      <c r="V513" s="208" t="s">
        <v>656</v>
      </c>
      <c r="X513" s="126">
        <v>509</v>
      </c>
    </row>
    <row r="514" spans="1:24" s="14" customFormat="1" ht="135" x14ac:dyDescent="0.25">
      <c r="A514" s="255">
        <v>511</v>
      </c>
      <c r="B514" s="126" t="s">
        <v>533</v>
      </c>
      <c r="C514" s="127" t="s">
        <v>534</v>
      </c>
      <c r="D514" s="127" t="s">
        <v>471</v>
      </c>
      <c r="E514" s="127" t="s">
        <v>492</v>
      </c>
      <c r="F514" s="127" t="s">
        <v>35</v>
      </c>
      <c r="G514" s="127" t="s">
        <v>36</v>
      </c>
      <c r="H514" s="127" t="s">
        <v>32</v>
      </c>
      <c r="I514" s="127" t="s">
        <v>110</v>
      </c>
      <c r="J514" s="127" t="s">
        <v>41</v>
      </c>
      <c r="K514" s="127" t="s">
        <v>749</v>
      </c>
      <c r="L514" s="127" t="s">
        <v>536</v>
      </c>
      <c r="M514" s="128">
        <v>4.68</v>
      </c>
      <c r="N514" s="128">
        <v>0.56999999999999995</v>
      </c>
      <c r="O514" s="129">
        <v>19.460999999999999</v>
      </c>
      <c r="P514" s="129">
        <v>149.19800000000001</v>
      </c>
      <c r="Q514" s="130">
        <v>19.5</v>
      </c>
      <c r="R514" s="128">
        <v>15</v>
      </c>
      <c r="S514" s="128">
        <v>25</v>
      </c>
      <c r="T514" s="127" t="s">
        <v>620</v>
      </c>
      <c r="U514" s="127" t="s">
        <v>620</v>
      </c>
      <c r="V514" s="208" t="s">
        <v>656</v>
      </c>
      <c r="X514" s="126">
        <v>510</v>
      </c>
    </row>
    <row r="515" spans="1:24" s="14" customFormat="1" ht="135" x14ac:dyDescent="0.25">
      <c r="A515" s="255">
        <v>512</v>
      </c>
      <c r="B515" s="126" t="s">
        <v>533</v>
      </c>
      <c r="C515" s="127" t="s">
        <v>534</v>
      </c>
      <c r="D515" s="127" t="s">
        <v>471</v>
      </c>
      <c r="E515" s="127" t="s">
        <v>496</v>
      </c>
      <c r="F515" s="127" t="s">
        <v>35</v>
      </c>
      <c r="G515" s="127" t="s">
        <v>36</v>
      </c>
      <c r="H515" s="127" t="s">
        <v>32</v>
      </c>
      <c r="I515" s="127" t="s">
        <v>110</v>
      </c>
      <c r="J515" s="127" t="s">
        <v>41</v>
      </c>
      <c r="K515" s="127" t="s">
        <v>749</v>
      </c>
      <c r="L515" s="127" t="s">
        <v>536</v>
      </c>
      <c r="M515" s="128">
        <v>4.68</v>
      </c>
      <c r="N515" s="128">
        <v>0.56999999999999995</v>
      </c>
      <c r="O515" s="129">
        <v>14.997</v>
      </c>
      <c r="P515" s="129">
        <v>81.858000000000004</v>
      </c>
      <c r="Q515" s="130">
        <v>15</v>
      </c>
      <c r="R515" s="128">
        <v>15</v>
      </c>
      <c r="S515" s="128">
        <v>25</v>
      </c>
      <c r="T515" s="127" t="s">
        <v>620</v>
      </c>
      <c r="U515" s="127" t="s">
        <v>620</v>
      </c>
      <c r="V515" s="208" t="s">
        <v>656</v>
      </c>
      <c r="X515" s="126">
        <v>511</v>
      </c>
    </row>
    <row r="516" spans="1:24" s="14" customFormat="1" ht="135" x14ac:dyDescent="0.25">
      <c r="A516" s="255">
        <v>513</v>
      </c>
      <c r="B516" s="126" t="s">
        <v>533</v>
      </c>
      <c r="C516" s="127" t="s">
        <v>534</v>
      </c>
      <c r="D516" s="127" t="s">
        <v>471</v>
      </c>
      <c r="E516" s="127" t="s">
        <v>492</v>
      </c>
      <c r="F516" s="127" t="s">
        <v>35</v>
      </c>
      <c r="G516" s="127" t="s">
        <v>36</v>
      </c>
      <c r="H516" s="127" t="s">
        <v>32</v>
      </c>
      <c r="I516" s="127" t="s">
        <v>103</v>
      </c>
      <c r="J516" s="127" t="s">
        <v>104</v>
      </c>
      <c r="K516" s="127" t="s">
        <v>750</v>
      </c>
      <c r="L516" s="127" t="s">
        <v>535</v>
      </c>
      <c r="M516" s="128">
        <v>12.63</v>
      </c>
      <c r="N516" s="128">
        <v>1.54</v>
      </c>
      <c r="O516" s="129">
        <v>29.956</v>
      </c>
      <c r="P516" s="129">
        <v>65.701999999999998</v>
      </c>
      <c r="Q516" s="130">
        <v>30</v>
      </c>
      <c r="R516" s="128">
        <v>15</v>
      </c>
      <c r="S516" s="128">
        <v>35</v>
      </c>
      <c r="T516" s="127" t="s">
        <v>620</v>
      </c>
      <c r="U516" s="127" t="s">
        <v>620</v>
      </c>
      <c r="V516" s="208" t="s">
        <v>751</v>
      </c>
      <c r="X516" s="126">
        <v>512</v>
      </c>
    </row>
    <row r="517" spans="1:24" s="14" customFormat="1" ht="135" x14ac:dyDescent="0.25">
      <c r="A517" s="255">
        <v>514</v>
      </c>
      <c r="B517" s="126" t="s">
        <v>533</v>
      </c>
      <c r="C517" s="127" t="s">
        <v>534</v>
      </c>
      <c r="D517" s="127" t="s">
        <v>494</v>
      </c>
      <c r="E517" s="127" t="s">
        <v>496</v>
      </c>
      <c r="F517" s="127" t="s">
        <v>35</v>
      </c>
      <c r="G517" s="127" t="s">
        <v>31</v>
      </c>
      <c r="H517" s="127" t="s">
        <v>32</v>
      </c>
      <c r="I517" s="127" t="s">
        <v>55</v>
      </c>
      <c r="J517" s="127" t="s">
        <v>44</v>
      </c>
      <c r="K517" s="127" t="s">
        <v>750</v>
      </c>
      <c r="L517" s="127" t="s">
        <v>535</v>
      </c>
      <c r="M517" s="128">
        <v>8.26</v>
      </c>
      <c r="N517" s="128">
        <v>1.01</v>
      </c>
      <c r="O517" s="129">
        <v>18.467500000000001</v>
      </c>
      <c r="P517" s="129">
        <v>27.692</v>
      </c>
      <c r="Q517" s="130">
        <v>18.5</v>
      </c>
      <c r="R517" s="128">
        <v>15</v>
      </c>
      <c r="S517" s="128">
        <v>35</v>
      </c>
      <c r="T517" s="127" t="s">
        <v>620</v>
      </c>
      <c r="U517" s="127" t="s">
        <v>620</v>
      </c>
      <c r="V517" s="208" t="s">
        <v>751</v>
      </c>
      <c r="X517" s="126">
        <v>513</v>
      </c>
    </row>
    <row r="518" spans="1:24" s="14" customFormat="1" ht="135" x14ac:dyDescent="0.25">
      <c r="A518" s="255">
        <v>515</v>
      </c>
      <c r="B518" s="126" t="s">
        <v>533</v>
      </c>
      <c r="C518" s="127" t="s">
        <v>534</v>
      </c>
      <c r="D518" s="127" t="s">
        <v>494</v>
      </c>
      <c r="E518" s="127" t="s">
        <v>496</v>
      </c>
      <c r="F518" s="127" t="s">
        <v>35</v>
      </c>
      <c r="G518" s="127" t="s">
        <v>36</v>
      </c>
      <c r="H518" s="127" t="s">
        <v>32</v>
      </c>
      <c r="I518" s="127" t="s">
        <v>55</v>
      </c>
      <c r="J518" s="127" t="s">
        <v>73</v>
      </c>
      <c r="K518" s="127" t="s">
        <v>750</v>
      </c>
      <c r="L518" s="127" t="s">
        <v>535</v>
      </c>
      <c r="M518" s="128">
        <v>6.11</v>
      </c>
      <c r="N518" s="128">
        <v>0.75</v>
      </c>
      <c r="O518" s="129">
        <v>16.317499999999999</v>
      </c>
      <c r="P518" s="129">
        <v>32.634</v>
      </c>
      <c r="Q518" s="130">
        <v>16.3</v>
      </c>
      <c r="R518" s="128">
        <v>15</v>
      </c>
      <c r="S518" s="128">
        <v>35</v>
      </c>
      <c r="T518" s="127" t="s">
        <v>620</v>
      </c>
      <c r="U518" s="127" t="s">
        <v>620</v>
      </c>
      <c r="V518" s="208" t="s">
        <v>751</v>
      </c>
      <c r="X518" s="126">
        <v>514</v>
      </c>
    </row>
    <row r="519" spans="1:24" s="14" customFormat="1" ht="135" x14ac:dyDescent="0.25">
      <c r="A519" s="255">
        <v>516</v>
      </c>
      <c r="B519" s="126" t="s">
        <v>533</v>
      </c>
      <c r="C519" s="127" t="s">
        <v>534</v>
      </c>
      <c r="D519" s="127" t="s">
        <v>471</v>
      </c>
      <c r="E519" s="127" t="s">
        <v>496</v>
      </c>
      <c r="F519" s="127" t="s">
        <v>35</v>
      </c>
      <c r="G519" s="127" t="s">
        <v>36</v>
      </c>
      <c r="H519" s="127" t="s">
        <v>32</v>
      </c>
      <c r="I519" s="127" t="s">
        <v>103</v>
      </c>
      <c r="J519" s="127" t="s">
        <v>104</v>
      </c>
      <c r="K519" s="127" t="s">
        <v>750</v>
      </c>
      <c r="L519" s="127" t="s">
        <v>535</v>
      </c>
      <c r="M519" s="128">
        <v>12.63</v>
      </c>
      <c r="N519" s="128">
        <v>1.54</v>
      </c>
      <c r="O519" s="129">
        <v>24.632000000000001</v>
      </c>
      <c r="P519" s="129">
        <v>48.006</v>
      </c>
      <c r="Q519" s="130">
        <v>24.6</v>
      </c>
      <c r="R519" s="128">
        <v>15</v>
      </c>
      <c r="S519" s="128">
        <v>35</v>
      </c>
      <c r="T519" s="127" t="s">
        <v>620</v>
      </c>
      <c r="U519" s="127" t="s">
        <v>620</v>
      </c>
      <c r="V519" s="208" t="s">
        <v>751</v>
      </c>
      <c r="X519" s="126">
        <v>515</v>
      </c>
    </row>
    <row r="520" spans="1:24" s="14" customFormat="1" ht="135" x14ac:dyDescent="0.25">
      <c r="A520" s="255">
        <v>517</v>
      </c>
      <c r="B520" s="126" t="s">
        <v>533</v>
      </c>
      <c r="C520" s="127" t="s">
        <v>534</v>
      </c>
      <c r="D520" s="127" t="s">
        <v>471</v>
      </c>
      <c r="E520" s="127" t="s">
        <v>496</v>
      </c>
      <c r="F520" s="127" t="s">
        <v>35</v>
      </c>
      <c r="G520" s="127" t="s">
        <v>31</v>
      </c>
      <c r="H520" s="127" t="s">
        <v>32</v>
      </c>
      <c r="I520" s="127" t="s">
        <v>55</v>
      </c>
      <c r="J520" s="127" t="s">
        <v>44</v>
      </c>
      <c r="K520" s="127" t="s">
        <v>750</v>
      </c>
      <c r="L520" s="127" t="s">
        <v>535</v>
      </c>
      <c r="M520" s="128">
        <v>8.26</v>
      </c>
      <c r="N520" s="128">
        <v>1.01</v>
      </c>
      <c r="O520" s="129">
        <v>18.577000000000002</v>
      </c>
      <c r="P520" s="129">
        <v>43.274000000000001</v>
      </c>
      <c r="Q520" s="130">
        <v>18.600000000000001</v>
      </c>
      <c r="R520" s="128">
        <v>15</v>
      </c>
      <c r="S520" s="128">
        <v>35</v>
      </c>
      <c r="T520" s="127" t="s">
        <v>620</v>
      </c>
      <c r="U520" s="127" t="s">
        <v>620</v>
      </c>
      <c r="V520" s="208" t="s">
        <v>751</v>
      </c>
      <c r="X520" s="126">
        <v>516</v>
      </c>
    </row>
    <row r="521" spans="1:24" s="14" customFormat="1" ht="135" x14ac:dyDescent="0.25">
      <c r="A521" s="255">
        <v>518</v>
      </c>
      <c r="B521" s="126" t="s">
        <v>533</v>
      </c>
      <c r="C521" s="127" t="s">
        <v>534</v>
      </c>
      <c r="D521" s="127" t="s">
        <v>471</v>
      </c>
      <c r="E521" s="127" t="s">
        <v>496</v>
      </c>
      <c r="F521" s="127" t="s">
        <v>35</v>
      </c>
      <c r="G521" s="127" t="s">
        <v>36</v>
      </c>
      <c r="H521" s="127" t="s">
        <v>32</v>
      </c>
      <c r="I521" s="127" t="s">
        <v>55</v>
      </c>
      <c r="J521" s="127" t="s">
        <v>73</v>
      </c>
      <c r="K521" s="127" t="s">
        <v>750</v>
      </c>
      <c r="L521" s="127" t="s">
        <v>535</v>
      </c>
      <c r="M521" s="128">
        <v>6.11</v>
      </c>
      <c r="N521" s="128">
        <v>0.75</v>
      </c>
      <c r="O521" s="129">
        <v>16.427</v>
      </c>
      <c r="P521" s="129">
        <v>48.3</v>
      </c>
      <c r="Q521" s="130">
        <v>16.399999999999999</v>
      </c>
      <c r="R521" s="128">
        <v>15</v>
      </c>
      <c r="S521" s="128">
        <v>35</v>
      </c>
      <c r="T521" s="127" t="s">
        <v>620</v>
      </c>
      <c r="U521" s="127" t="s">
        <v>620</v>
      </c>
      <c r="V521" s="208" t="s">
        <v>751</v>
      </c>
      <c r="X521" s="126">
        <v>517</v>
      </c>
    </row>
    <row r="522" spans="1:24" s="14" customFormat="1" ht="135" x14ac:dyDescent="0.25">
      <c r="A522" s="255">
        <v>519</v>
      </c>
      <c r="B522" s="126" t="s">
        <v>533</v>
      </c>
      <c r="C522" s="127" t="s">
        <v>534</v>
      </c>
      <c r="D522" s="127" t="s">
        <v>491</v>
      </c>
      <c r="E522" s="127" t="s">
        <v>492</v>
      </c>
      <c r="F522" s="127" t="s">
        <v>35</v>
      </c>
      <c r="G522" s="127" t="s">
        <v>31</v>
      </c>
      <c r="H522" s="127" t="s">
        <v>32</v>
      </c>
      <c r="I522" s="127" t="s">
        <v>55</v>
      </c>
      <c r="J522" s="127" t="s">
        <v>44</v>
      </c>
      <c r="K522" s="127" t="s">
        <v>750</v>
      </c>
      <c r="L522" s="127" t="s">
        <v>535</v>
      </c>
      <c r="M522" s="128">
        <v>8.26</v>
      </c>
      <c r="N522" s="128">
        <v>1.01</v>
      </c>
      <c r="O522" s="129">
        <v>26.55</v>
      </c>
      <c r="P522" s="129">
        <v>31.388000000000002</v>
      </c>
      <c r="Q522" s="130">
        <v>26.6</v>
      </c>
      <c r="R522" s="128">
        <v>15</v>
      </c>
      <c r="S522" s="128">
        <v>35</v>
      </c>
      <c r="T522" s="127" t="s">
        <v>620</v>
      </c>
      <c r="U522" s="127" t="s">
        <v>620</v>
      </c>
      <c r="V522" s="208" t="s">
        <v>751</v>
      </c>
      <c r="X522" s="126">
        <v>518</v>
      </c>
    </row>
    <row r="523" spans="1:24" s="14" customFormat="1" ht="135" x14ac:dyDescent="0.25">
      <c r="A523" s="255">
        <v>520</v>
      </c>
      <c r="B523" s="126" t="s">
        <v>533</v>
      </c>
      <c r="C523" s="127" t="s">
        <v>534</v>
      </c>
      <c r="D523" s="127" t="s">
        <v>491</v>
      </c>
      <c r="E523" s="127" t="s">
        <v>492</v>
      </c>
      <c r="F523" s="127" t="s">
        <v>35</v>
      </c>
      <c r="G523" s="127" t="s">
        <v>36</v>
      </c>
      <c r="H523" s="127" t="s">
        <v>32</v>
      </c>
      <c r="I523" s="127" t="s">
        <v>55</v>
      </c>
      <c r="J523" s="127" t="s">
        <v>73</v>
      </c>
      <c r="K523" s="127" t="s">
        <v>750</v>
      </c>
      <c r="L523" s="127" t="s">
        <v>535</v>
      </c>
      <c r="M523" s="128">
        <v>6.11</v>
      </c>
      <c r="N523" s="128">
        <v>0.75</v>
      </c>
      <c r="O523" s="129">
        <v>24.4</v>
      </c>
      <c r="P523" s="129">
        <v>36.33</v>
      </c>
      <c r="Q523" s="130">
        <v>24.4</v>
      </c>
      <c r="R523" s="128">
        <v>15</v>
      </c>
      <c r="S523" s="128">
        <v>35</v>
      </c>
      <c r="T523" s="127" t="s">
        <v>620</v>
      </c>
      <c r="U523" s="127" t="s">
        <v>620</v>
      </c>
      <c r="V523" s="208" t="s">
        <v>751</v>
      </c>
      <c r="X523" s="126">
        <v>519</v>
      </c>
    </row>
    <row r="524" spans="1:24" s="14" customFormat="1" ht="135" x14ac:dyDescent="0.25">
      <c r="A524" s="255">
        <v>521</v>
      </c>
      <c r="B524" s="126" t="s">
        <v>533</v>
      </c>
      <c r="C524" s="127" t="s">
        <v>534</v>
      </c>
      <c r="D524" s="127" t="s">
        <v>494</v>
      </c>
      <c r="E524" s="127" t="s">
        <v>492</v>
      </c>
      <c r="F524" s="127" t="s">
        <v>35</v>
      </c>
      <c r="G524" s="127" t="s">
        <v>31</v>
      </c>
      <c r="H524" s="127" t="s">
        <v>32</v>
      </c>
      <c r="I524" s="127" t="s">
        <v>55</v>
      </c>
      <c r="J524" s="127" t="s">
        <v>44</v>
      </c>
      <c r="K524" s="127" t="s">
        <v>752</v>
      </c>
      <c r="L524" s="127" t="s">
        <v>535</v>
      </c>
      <c r="M524" s="128">
        <v>8.26</v>
      </c>
      <c r="N524" s="128">
        <v>1.01</v>
      </c>
      <c r="O524" s="129">
        <v>20.547000000000001</v>
      </c>
      <c r="P524" s="129">
        <v>31.206</v>
      </c>
      <c r="Q524" s="130">
        <v>20.5</v>
      </c>
      <c r="R524" s="128">
        <v>15</v>
      </c>
      <c r="S524" s="128">
        <v>35</v>
      </c>
      <c r="T524" s="127" t="s">
        <v>620</v>
      </c>
      <c r="U524" s="127" t="s">
        <v>620</v>
      </c>
      <c r="V524" s="208" t="s">
        <v>656</v>
      </c>
      <c r="X524" s="126">
        <v>520</v>
      </c>
    </row>
    <row r="525" spans="1:24" s="14" customFormat="1" ht="135" x14ac:dyDescent="0.25">
      <c r="A525" s="255">
        <v>522</v>
      </c>
      <c r="B525" s="126" t="s">
        <v>533</v>
      </c>
      <c r="C525" s="127" t="s">
        <v>534</v>
      </c>
      <c r="D525" s="127" t="s">
        <v>494</v>
      </c>
      <c r="E525" s="127" t="s">
        <v>492</v>
      </c>
      <c r="F525" s="127" t="s">
        <v>35</v>
      </c>
      <c r="G525" s="127" t="s">
        <v>36</v>
      </c>
      <c r="H525" s="127" t="s">
        <v>32</v>
      </c>
      <c r="I525" s="127" t="s">
        <v>55</v>
      </c>
      <c r="J525" s="127" t="s">
        <v>73</v>
      </c>
      <c r="K525" s="127" t="s">
        <v>752</v>
      </c>
      <c r="L525" s="127" t="s">
        <v>535</v>
      </c>
      <c r="M525" s="128">
        <v>6.11</v>
      </c>
      <c r="N525" s="128">
        <v>0.75</v>
      </c>
      <c r="O525" s="129">
        <v>18.396999999999998</v>
      </c>
      <c r="P525" s="129">
        <v>36.231999999999999</v>
      </c>
      <c r="Q525" s="130">
        <v>18.399999999999999</v>
      </c>
      <c r="R525" s="128">
        <v>15</v>
      </c>
      <c r="S525" s="128">
        <v>35</v>
      </c>
      <c r="T525" s="127" t="s">
        <v>620</v>
      </c>
      <c r="U525" s="127" t="s">
        <v>620</v>
      </c>
      <c r="V525" s="208" t="s">
        <v>656</v>
      </c>
      <c r="X525" s="126">
        <v>521</v>
      </c>
    </row>
    <row r="526" spans="1:24" s="14" customFormat="1" ht="135" x14ac:dyDescent="0.25">
      <c r="A526" s="255">
        <v>523</v>
      </c>
      <c r="B526" s="126" t="s">
        <v>533</v>
      </c>
      <c r="C526" s="127" t="s">
        <v>534</v>
      </c>
      <c r="D526" s="127" t="s">
        <v>494</v>
      </c>
      <c r="E526" s="127" t="s">
        <v>496</v>
      </c>
      <c r="F526" s="127" t="s">
        <v>35</v>
      </c>
      <c r="G526" s="127" t="s">
        <v>31</v>
      </c>
      <c r="H526" s="127" t="s">
        <v>32</v>
      </c>
      <c r="I526" s="127" t="s">
        <v>55</v>
      </c>
      <c r="J526" s="127" t="s">
        <v>44</v>
      </c>
      <c r="K526" s="127" t="s">
        <v>752</v>
      </c>
      <c r="L526" s="127" t="s">
        <v>535</v>
      </c>
      <c r="M526" s="128">
        <v>8.26</v>
      </c>
      <c r="N526" s="128">
        <v>1.01</v>
      </c>
      <c r="O526" s="129">
        <v>18.467500000000001</v>
      </c>
      <c r="P526" s="129">
        <v>27.692</v>
      </c>
      <c r="Q526" s="130">
        <v>18.5</v>
      </c>
      <c r="R526" s="128">
        <v>15</v>
      </c>
      <c r="S526" s="128">
        <v>35</v>
      </c>
      <c r="T526" s="127" t="s">
        <v>620</v>
      </c>
      <c r="U526" s="127" t="s">
        <v>620</v>
      </c>
      <c r="V526" s="208" t="s">
        <v>656</v>
      </c>
      <c r="X526" s="126">
        <v>522</v>
      </c>
    </row>
    <row r="527" spans="1:24" s="14" customFormat="1" ht="135" x14ac:dyDescent="0.25">
      <c r="A527" s="255">
        <v>524</v>
      </c>
      <c r="B527" s="126" t="s">
        <v>533</v>
      </c>
      <c r="C527" s="127" t="s">
        <v>534</v>
      </c>
      <c r="D527" s="127" t="s">
        <v>494</v>
      </c>
      <c r="E527" s="127" t="s">
        <v>496</v>
      </c>
      <c r="F527" s="127" t="s">
        <v>35</v>
      </c>
      <c r="G527" s="127" t="s">
        <v>36</v>
      </c>
      <c r="H527" s="127" t="s">
        <v>32</v>
      </c>
      <c r="I527" s="127" t="s">
        <v>55</v>
      </c>
      <c r="J527" s="127" t="s">
        <v>73</v>
      </c>
      <c r="K527" s="127" t="s">
        <v>752</v>
      </c>
      <c r="L527" s="127" t="s">
        <v>535</v>
      </c>
      <c r="M527" s="128">
        <v>6.11</v>
      </c>
      <c r="N527" s="128">
        <v>0.75</v>
      </c>
      <c r="O527" s="129">
        <v>16.317499999999999</v>
      </c>
      <c r="P527" s="129">
        <v>32.634</v>
      </c>
      <c r="Q527" s="130">
        <v>16.3</v>
      </c>
      <c r="R527" s="128">
        <v>15</v>
      </c>
      <c r="S527" s="128">
        <v>35</v>
      </c>
      <c r="T527" s="127" t="s">
        <v>620</v>
      </c>
      <c r="U527" s="127" t="s">
        <v>620</v>
      </c>
      <c r="V527" s="208" t="s">
        <v>656</v>
      </c>
      <c r="X527" s="126">
        <v>523</v>
      </c>
    </row>
    <row r="528" spans="1:24" s="14" customFormat="1" ht="135" x14ac:dyDescent="0.25">
      <c r="A528" s="255">
        <v>525</v>
      </c>
      <c r="B528" s="126" t="s">
        <v>533</v>
      </c>
      <c r="C528" s="127" t="s">
        <v>534</v>
      </c>
      <c r="D528" s="127" t="s">
        <v>471</v>
      </c>
      <c r="E528" s="127" t="s">
        <v>496</v>
      </c>
      <c r="F528" s="127" t="s">
        <v>35</v>
      </c>
      <c r="G528" s="127" t="s">
        <v>36</v>
      </c>
      <c r="H528" s="127" t="s">
        <v>42</v>
      </c>
      <c r="I528" s="127" t="s">
        <v>99</v>
      </c>
      <c r="J528" s="127" t="s">
        <v>91</v>
      </c>
      <c r="K528" s="127" t="s">
        <v>753</v>
      </c>
      <c r="L528" s="127" t="s">
        <v>535</v>
      </c>
      <c r="M528" s="128">
        <v>8.26</v>
      </c>
      <c r="N528" s="128">
        <v>1.01</v>
      </c>
      <c r="O528" s="129">
        <v>18.577000000000002</v>
      </c>
      <c r="P528" s="129">
        <v>44.73</v>
      </c>
      <c r="Q528" s="130">
        <v>18.600000000000001</v>
      </c>
      <c r="R528" s="128">
        <v>15</v>
      </c>
      <c r="S528" s="128">
        <v>35</v>
      </c>
      <c r="T528" s="127" t="s">
        <v>620</v>
      </c>
      <c r="U528" s="127" t="s">
        <v>620</v>
      </c>
      <c r="V528" s="208" t="s">
        <v>754</v>
      </c>
      <c r="X528" s="126">
        <v>524</v>
      </c>
    </row>
    <row r="529" spans="1:24" s="14" customFormat="1" ht="135" x14ac:dyDescent="0.25">
      <c r="A529" s="255">
        <v>526</v>
      </c>
      <c r="B529" s="126" t="s">
        <v>533</v>
      </c>
      <c r="C529" s="127" t="s">
        <v>534</v>
      </c>
      <c r="D529" s="127" t="s">
        <v>471</v>
      </c>
      <c r="E529" s="127" t="s">
        <v>495</v>
      </c>
      <c r="F529" s="127" t="s">
        <v>35</v>
      </c>
      <c r="G529" s="127" t="s">
        <v>36</v>
      </c>
      <c r="H529" s="127" t="s">
        <v>42</v>
      </c>
      <c r="I529" s="127" t="s">
        <v>99</v>
      </c>
      <c r="J529" s="127" t="s">
        <v>91</v>
      </c>
      <c r="K529" s="127" t="s">
        <v>753</v>
      </c>
      <c r="L529" s="127" t="s">
        <v>535</v>
      </c>
      <c r="M529" s="128">
        <v>8.26</v>
      </c>
      <c r="N529" s="128">
        <v>1.01</v>
      </c>
      <c r="O529" s="129">
        <v>15.9155</v>
      </c>
      <c r="P529" s="129">
        <v>31.765999999999998</v>
      </c>
      <c r="Q529" s="130">
        <v>15.9</v>
      </c>
      <c r="R529" s="128">
        <v>15</v>
      </c>
      <c r="S529" s="128">
        <v>35</v>
      </c>
      <c r="T529" s="127" t="s">
        <v>620</v>
      </c>
      <c r="U529" s="127" t="s">
        <v>620</v>
      </c>
      <c r="V529" s="208" t="s">
        <v>754</v>
      </c>
      <c r="X529" s="126">
        <v>525</v>
      </c>
    </row>
    <row r="530" spans="1:24" s="14" customFormat="1" ht="360" x14ac:dyDescent="0.25">
      <c r="A530" s="255">
        <v>527</v>
      </c>
      <c r="B530" s="126" t="s">
        <v>533</v>
      </c>
      <c r="C530" s="127" t="s">
        <v>534</v>
      </c>
      <c r="D530" s="127" t="s">
        <v>491</v>
      </c>
      <c r="E530" s="127" t="s">
        <v>472</v>
      </c>
      <c r="F530" s="127" t="s">
        <v>35</v>
      </c>
      <c r="G530" s="127" t="s">
        <v>31</v>
      </c>
      <c r="H530" s="127" t="s">
        <v>32</v>
      </c>
      <c r="I530" s="127" t="s">
        <v>55</v>
      </c>
      <c r="J530" s="127" t="s">
        <v>44</v>
      </c>
      <c r="K530" s="127" t="s">
        <v>755</v>
      </c>
      <c r="L530" s="127" t="s">
        <v>535</v>
      </c>
      <c r="M530" s="128">
        <v>8.26</v>
      </c>
      <c r="N530" s="128">
        <v>1.01</v>
      </c>
      <c r="O530" s="129">
        <v>28.950299999999999</v>
      </c>
      <c r="P530" s="129">
        <v>50.652000000000001</v>
      </c>
      <c r="Q530" s="130">
        <v>29</v>
      </c>
      <c r="R530" s="128">
        <v>15</v>
      </c>
      <c r="S530" s="128">
        <v>25</v>
      </c>
      <c r="T530" s="127" t="s">
        <v>648</v>
      </c>
      <c r="U530" s="127" t="s">
        <v>620</v>
      </c>
      <c r="V530" s="208" t="s">
        <v>656</v>
      </c>
      <c r="X530" s="126">
        <v>526</v>
      </c>
    </row>
    <row r="531" spans="1:24" s="14" customFormat="1" ht="360" x14ac:dyDescent="0.25">
      <c r="A531" s="255">
        <v>528</v>
      </c>
      <c r="B531" s="126" t="s">
        <v>533</v>
      </c>
      <c r="C531" s="127" t="s">
        <v>534</v>
      </c>
      <c r="D531" s="127" t="s">
        <v>491</v>
      </c>
      <c r="E531" s="127" t="s">
        <v>472</v>
      </c>
      <c r="F531" s="127" t="s">
        <v>35</v>
      </c>
      <c r="G531" s="127" t="s">
        <v>36</v>
      </c>
      <c r="H531" s="127" t="s">
        <v>32</v>
      </c>
      <c r="I531" s="127" t="s">
        <v>55</v>
      </c>
      <c r="J531" s="127" t="s">
        <v>73</v>
      </c>
      <c r="K531" s="127" t="s">
        <v>755</v>
      </c>
      <c r="L531" s="127" t="s">
        <v>535</v>
      </c>
      <c r="M531" s="128">
        <v>6.11</v>
      </c>
      <c r="N531" s="128">
        <v>0.75</v>
      </c>
      <c r="O531" s="129">
        <v>26.8003</v>
      </c>
      <c r="P531" s="129">
        <v>55.677999999999997</v>
      </c>
      <c r="Q531" s="130">
        <v>26.8</v>
      </c>
      <c r="R531" s="128">
        <v>15</v>
      </c>
      <c r="S531" s="128">
        <v>25</v>
      </c>
      <c r="T531" s="127" t="s">
        <v>648</v>
      </c>
      <c r="U531" s="127" t="s">
        <v>620</v>
      </c>
      <c r="V531" s="208" t="s">
        <v>656</v>
      </c>
      <c r="X531" s="126">
        <v>527</v>
      </c>
    </row>
    <row r="532" spans="1:24" s="14" customFormat="1" ht="135" x14ac:dyDescent="0.25">
      <c r="A532" s="255">
        <v>529</v>
      </c>
      <c r="B532" s="126" t="s">
        <v>533</v>
      </c>
      <c r="C532" s="127" t="s">
        <v>534</v>
      </c>
      <c r="D532" s="127" t="s">
        <v>491</v>
      </c>
      <c r="E532" s="127" t="s">
        <v>492</v>
      </c>
      <c r="F532" s="127" t="s">
        <v>35</v>
      </c>
      <c r="G532" s="127" t="s">
        <v>31</v>
      </c>
      <c r="H532" s="127" t="s">
        <v>32</v>
      </c>
      <c r="I532" s="127" t="s">
        <v>55</v>
      </c>
      <c r="J532" s="127" t="s">
        <v>44</v>
      </c>
      <c r="K532" s="127" t="s">
        <v>755</v>
      </c>
      <c r="L532" s="127" t="s">
        <v>535</v>
      </c>
      <c r="M532" s="128">
        <v>8.26</v>
      </c>
      <c r="N532" s="128">
        <v>1.01</v>
      </c>
      <c r="O532" s="129">
        <v>22.416699999999999</v>
      </c>
      <c r="P532" s="129">
        <v>31.388000000000002</v>
      </c>
      <c r="Q532" s="130">
        <v>22.4</v>
      </c>
      <c r="R532" s="128">
        <v>15</v>
      </c>
      <c r="S532" s="128">
        <v>25</v>
      </c>
      <c r="T532" s="127" t="s">
        <v>620</v>
      </c>
      <c r="U532" s="127" t="s">
        <v>620</v>
      </c>
      <c r="V532" s="208" t="s">
        <v>656</v>
      </c>
      <c r="X532" s="126">
        <v>528</v>
      </c>
    </row>
    <row r="533" spans="1:24" s="14" customFormat="1" ht="135" x14ac:dyDescent="0.25">
      <c r="A533" s="255">
        <v>530</v>
      </c>
      <c r="B533" s="126" t="s">
        <v>533</v>
      </c>
      <c r="C533" s="127" t="s">
        <v>534</v>
      </c>
      <c r="D533" s="127" t="s">
        <v>491</v>
      </c>
      <c r="E533" s="127" t="s">
        <v>492</v>
      </c>
      <c r="F533" s="127" t="s">
        <v>35</v>
      </c>
      <c r="G533" s="127" t="s">
        <v>36</v>
      </c>
      <c r="H533" s="127" t="s">
        <v>32</v>
      </c>
      <c r="I533" s="127" t="s">
        <v>55</v>
      </c>
      <c r="J533" s="127" t="s">
        <v>73</v>
      </c>
      <c r="K533" s="127" t="s">
        <v>755</v>
      </c>
      <c r="L533" s="127" t="s">
        <v>535</v>
      </c>
      <c r="M533" s="128">
        <v>6.11</v>
      </c>
      <c r="N533" s="128">
        <v>0.75</v>
      </c>
      <c r="O533" s="129">
        <v>20.2667</v>
      </c>
      <c r="P533" s="129">
        <v>36.33</v>
      </c>
      <c r="Q533" s="130">
        <v>20.3</v>
      </c>
      <c r="R533" s="128">
        <v>15</v>
      </c>
      <c r="S533" s="128">
        <v>25</v>
      </c>
      <c r="T533" s="127" t="s">
        <v>620</v>
      </c>
      <c r="U533" s="127" t="s">
        <v>620</v>
      </c>
      <c r="V533" s="208" t="s">
        <v>656</v>
      </c>
      <c r="X533" s="126">
        <v>529</v>
      </c>
    </row>
    <row r="534" spans="1:24" s="14" customFormat="1" ht="135" x14ac:dyDescent="0.25">
      <c r="A534" s="255">
        <v>531</v>
      </c>
      <c r="B534" s="126" t="s">
        <v>533</v>
      </c>
      <c r="C534" s="127" t="s">
        <v>534</v>
      </c>
      <c r="D534" s="127" t="s">
        <v>471</v>
      </c>
      <c r="E534" s="127" t="s">
        <v>495</v>
      </c>
      <c r="F534" s="127" t="s">
        <v>35</v>
      </c>
      <c r="G534" s="127" t="s">
        <v>36</v>
      </c>
      <c r="H534" s="127" t="s">
        <v>32</v>
      </c>
      <c r="I534" s="127" t="s">
        <v>110</v>
      </c>
      <c r="J534" s="127" t="s">
        <v>41</v>
      </c>
      <c r="K534" s="127" t="s">
        <v>756</v>
      </c>
      <c r="L534" s="127" t="s">
        <v>535</v>
      </c>
      <c r="M534" s="128">
        <v>4.68</v>
      </c>
      <c r="N534" s="128">
        <v>0.56999999999999995</v>
      </c>
      <c r="O534" s="129">
        <v>12.3355</v>
      </c>
      <c r="P534" s="129">
        <v>45.247999999999998</v>
      </c>
      <c r="Q534" s="130">
        <v>12.3</v>
      </c>
      <c r="R534" s="128">
        <v>15</v>
      </c>
      <c r="S534" s="128">
        <v>25</v>
      </c>
      <c r="T534" s="127" t="s">
        <v>653</v>
      </c>
      <c r="U534" s="127" t="s">
        <v>620</v>
      </c>
      <c r="V534" s="208" t="s">
        <v>656</v>
      </c>
      <c r="X534" s="126">
        <v>530</v>
      </c>
    </row>
    <row r="535" spans="1:24" s="14" customFormat="1" ht="90" x14ac:dyDescent="0.25">
      <c r="A535" s="255">
        <v>532</v>
      </c>
      <c r="B535" s="126" t="s">
        <v>537</v>
      </c>
      <c r="C535" s="127" t="s">
        <v>538</v>
      </c>
      <c r="D535" s="127" t="s">
        <v>471</v>
      </c>
      <c r="E535" s="127" t="s">
        <v>496</v>
      </c>
      <c r="F535" s="127" t="s">
        <v>35</v>
      </c>
      <c r="G535" s="127" t="s">
        <v>36</v>
      </c>
      <c r="H535" s="127" t="s">
        <v>32</v>
      </c>
      <c r="I535" s="127" t="s">
        <v>106</v>
      </c>
      <c r="J535" s="127" t="s">
        <v>34</v>
      </c>
      <c r="K535" s="127" t="s">
        <v>757</v>
      </c>
      <c r="L535" s="127" t="s">
        <v>523</v>
      </c>
      <c r="M535" s="128">
        <v>0</v>
      </c>
      <c r="N535" s="128">
        <v>0</v>
      </c>
      <c r="O535" s="129">
        <v>23.5185</v>
      </c>
      <c r="P535" s="129">
        <v>69.608000000000004</v>
      </c>
      <c r="Q535" s="130">
        <v>23.5</v>
      </c>
      <c r="R535" s="128">
        <v>0</v>
      </c>
      <c r="S535" s="128">
        <v>0</v>
      </c>
      <c r="T535" s="127" t="s">
        <v>620</v>
      </c>
      <c r="U535" s="127" t="s">
        <v>620</v>
      </c>
      <c r="V535" s="208" t="s">
        <v>624</v>
      </c>
      <c r="X535" s="126">
        <v>531</v>
      </c>
    </row>
    <row r="536" spans="1:24" s="14" customFormat="1" ht="90" x14ac:dyDescent="0.25">
      <c r="A536" s="255">
        <v>533</v>
      </c>
      <c r="B536" s="126" t="s">
        <v>537</v>
      </c>
      <c r="C536" s="127" t="s">
        <v>538</v>
      </c>
      <c r="D536" s="127" t="s">
        <v>471</v>
      </c>
      <c r="E536" s="127" t="s">
        <v>496</v>
      </c>
      <c r="F536" s="127" t="s">
        <v>35</v>
      </c>
      <c r="G536" s="127" t="s">
        <v>31</v>
      </c>
      <c r="H536" s="127" t="s">
        <v>32</v>
      </c>
      <c r="I536" s="127" t="s">
        <v>39</v>
      </c>
      <c r="J536" s="127" t="s">
        <v>44</v>
      </c>
      <c r="K536" s="127" t="s">
        <v>757</v>
      </c>
      <c r="L536" s="127" t="s">
        <v>523</v>
      </c>
      <c r="M536" s="128">
        <v>0</v>
      </c>
      <c r="N536" s="128">
        <v>0</v>
      </c>
      <c r="O536" s="129">
        <v>21.269500000000001</v>
      </c>
      <c r="P536" s="129">
        <v>74.256</v>
      </c>
      <c r="Q536" s="130">
        <v>21.3</v>
      </c>
      <c r="R536" s="128">
        <v>0</v>
      </c>
      <c r="S536" s="128">
        <v>0</v>
      </c>
      <c r="T536" s="127" t="s">
        <v>620</v>
      </c>
      <c r="U536" s="127" t="s">
        <v>620</v>
      </c>
      <c r="V536" s="208" t="s">
        <v>624</v>
      </c>
      <c r="X536" s="126">
        <v>532</v>
      </c>
    </row>
    <row r="537" spans="1:24" s="14" customFormat="1" ht="90" x14ac:dyDescent="0.25">
      <c r="A537" s="255">
        <v>534</v>
      </c>
      <c r="B537" s="126" t="s">
        <v>537</v>
      </c>
      <c r="C537" s="127" t="s">
        <v>538</v>
      </c>
      <c r="D537" s="127" t="s">
        <v>471</v>
      </c>
      <c r="E537" s="127" t="s">
        <v>495</v>
      </c>
      <c r="F537" s="127" t="s">
        <v>35</v>
      </c>
      <c r="G537" s="127" t="s">
        <v>36</v>
      </c>
      <c r="H537" s="127" t="s">
        <v>32</v>
      </c>
      <c r="I537" s="127" t="s">
        <v>106</v>
      </c>
      <c r="J537" s="127" t="s">
        <v>34</v>
      </c>
      <c r="K537" s="127" t="s">
        <v>757</v>
      </c>
      <c r="L537" s="127" t="s">
        <v>523</v>
      </c>
      <c r="M537" s="128">
        <v>0</v>
      </c>
      <c r="N537" s="128">
        <v>0</v>
      </c>
      <c r="O537" s="129">
        <v>17.037800000000001</v>
      </c>
      <c r="P537" s="129">
        <v>45.276000000000003</v>
      </c>
      <c r="Q537" s="130">
        <v>17</v>
      </c>
      <c r="R537" s="128">
        <v>0</v>
      </c>
      <c r="S537" s="128">
        <v>0</v>
      </c>
      <c r="T537" s="127" t="s">
        <v>620</v>
      </c>
      <c r="U537" s="127" t="s">
        <v>620</v>
      </c>
      <c r="V537" s="208" t="s">
        <v>624</v>
      </c>
      <c r="X537" s="126">
        <v>533</v>
      </c>
    </row>
    <row r="538" spans="1:24" s="14" customFormat="1" ht="90" x14ac:dyDescent="0.25">
      <c r="A538" s="255">
        <v>535</v>
      </c>
      <c r="B538" s="126" t="s">
        <v>537</v>
      </c>
      <c r="C538" s="127" t="s">
        <v>538</v>
      </c>
      <c r="D538" s="127" t="s">
        <v>471</v>
      </c>
      <c r="E538" s="127" t="s">
        <v>495</v>
      </c>
      <c r="F538" s="127" t="s">
        <v>35</v>
      </c>
      <c r="G538" s="127" t="s">
        <v>31</v>
      </c>
      <c r="H538" s="127" t="s">
        <v>32</v>
      </c>
      <c r="I538" s="127" t="s">
        <v>39</v>
      </c>
      <c r="J538" s="127" t="s">
        <v>44</v>
      </c>
      <c r="K538" s="127" t="s">
        <v>757</v>
      </c>
      <c r="L538" s="127" t="s">
        <v>523</v>
      </c>
      <c r="M538" s="128">
        <v>0</v>
      </c>
      <c r="N538" s="128">
        <v>0</v>
      </c>
      <c r="O538" s="129">
        <v>15.438800000000001</v>
      </c>
      <c r="P538" s="129">
        <v>49.923999999999999</v>
      </c>
      <c r="Q538" s="130">
        <v>15.4</v>
      </c>
      <c r="R538" s="128">
        <v>0</v>
      </c>
      <c r="S538" s="128">
        <v>0</v>
      </c>
      <c r="T538" s="127" t="s">
        <v>620</v>
      </c>
      <c r="U538" s="127" t="s">
        <v>620</v>
      </c>
      <c r="V538" s="208" t="s">
        <v>624</v>
      </c>
      <c r="X538" s="126">
        <v>534</v>
      </c>
    </row>
    <row r="539" spans="1:24" s="14" customFormat="1" ht="90" x14ac:dyDescent="0.25">
      <c r="A539" s="255">
        <v>536</v>
      </c>
      <c r="B539" s="126" t="s">
        <v>537</v>
      </c>
      <c r="C539" s="127" t="s">
        <v>538</v>
      </c>
      <c r="D539" s="127" t="s">
        <v>471</v>
      </c>
      <c r="E539" s="127" t="s">
        <v>492</v>
      </c>
      <c r="F539" s="127" t="s">
        <v>35</v>
      </c>
      <c r="G539" s="127" t="s">
        <v>36</v>
      </c>
      <c r="H539" s="127" t="s">
        <v>42</v>
      </c>
      <c r="I539" s="127" t="s">
        <v>107</v>
      </c>
      <c r="J539" s="127" t="s">
        <v>34</v>
      </c>
      <c r="K539" s="127" t="s">
        <v>758</v>
      </c>
      <c r="L539" s="127" t="s">
        <v>523</v>
      </c>
      <c r="M539" s="128">
        <v>0</v>
      </c>
      <c r="N539" s="128">
        <v>0</v>
      </c>
      <c r="O539" s="129">
        <v>32.595500000000001</v>
      </c>
      <c r="P539" s="129">
        <v>243.53</v>
      </c>
      <c r="Q539" s="130">
        <v>32.6</v>
      </c>
      <c r="R539" s="128">
        <v>0</v>
      </c>
      <c r="S539" s="128">
        <v>0</v>
      </c>
      <c r="T539" s="127" t="s">
        <v>620</v>
      </c>
      <c r="U539" s="127" t="s">
        <v>620</v>
      </c>
      <c r="V539" s="208" t="s">
        <v>624</v>
      </c>
      <c r="X539" s="126">
        <v>535</v>
      </c>
    </row>
    <row r="540" spans="1:24" s="14" customFormat="1" ht="90" x14ac:dyDescent="0.25">
      <c r="A540" s="255">
        <v>537</v>
      </c>
      <c r="B540" s="126" t="s">
        <v>537</v>
      </c>
      <c r="C540" s="127" t="s">
        <v>538</v>
      </c>
      <c r="D540" s="127" t="s">
        <v>471</v>
      </c>
      <c r="E540" s="127" t="s">
        <v>492</v>
      </c>
      <c r="F540" s="127" t="s">
        <v>35</v>
      </c>
      <c r="G540" s="127" t="s">
        <v>36</v>
      </c>
      <c r="H540" s="127" t="s">
        <v>42</v>
      </c>
      <c r="I540" s="127" t="s">
        <v>105</v>
      </c>
      <c r="J540" s="127" t="s">
        <v>34</v>
      </c>
      <c r="K540" s="127" t="s">
        <v>758</v>
      </c>
      <c r="L540" s="127" t="s">
        <v>523</v>
      </c>
      <c r="M540" s="128">
        <v>0</v>
      </c>
      <c r="N540" s="128">
        <v>0</v>
      </c>
      <c r="O540" s="129">
        <v>32.595500000000001</v>
      </c>
      <c r="P540" s="129">
        <v>131.88</v>
      </c>
      <c r="Q540" s="130">
        <v>32.6</v>
      </c>
      <c r="R540" s="128">
        <v>0</v>
      </c>
      <c r="S540" s="128">
        <v>0</v>
      </c>
      <c r="T540" s="127" t="s">
        <v>620</v>
      </c>
      <c r="U540" s="127" t="s">
        <v>620</v>
      </c>
      <c r="V540" s="208" t="s">
        <v>624</v>
      </c>
      <c r="X540" s="126">
        <v>536</v>
      </c>
    </row>
    <row r="541" spans="1:24" s="14" customFormat="1" ht="90" x14ac:dyDescent="0.25">
      <c r="A541" s="255">
        <v>538</v>
      </c>
      <c r="B541" s="126" t="s">
        <v>537</v>
      </c>
      <c r="C541" s="127" t="s">
        <v>538</v>
      </c>
      <c r="D541" s="127" t="s">
        <v>471</v>
      </c>
      <c r="E541" s="127" t="s">
        <v>492</v>
      </c>
      <c r="F541" s="127" t="s">
        <v>35</v>
      </c>
      <c r="G541" s="127" t="s">
        <v>36</v>
      </c>
      <c r="H541" s="127" t="s">
        <v>32</v>
      </c>
      <c r="I541" s="127" t="s">
        <v>103</v>
      </c>
      <c r="J541" s="127" t="s">
        <v>104</v>
      </c>
      <c r="K541" s="127" t="s">
        <v>758</v>
      </c>
      <c r="L541" s="127" t="s">
        <v>523</v>
      </c>
      <c r="M541" s="128">
        <v>0</v>
      </c>
      <c r="N541" s="128">
        <v>0</v>
      </c>
      <c r="O541" s="129">
        <v>26.652999999999999</v>
      </c>
      <c r="P541" s="129">
        <v>84.14</v>
      </c>
      <c r="Q541" s="130">
        <v>26.7</v>
      </c>
      <c r="R541" s="128">
        <v>0</v>
      </c>
      <c r="S541" s="128">
        <v>0</v>
      </c>
      <c r="T541" s="127" t="s">
        <v>620</v>
      </c>
      <c r="U541" s="127" t="s">
        <v>620</v>
      </c>
      <c r="V541" s="208" t="s">
        <v>624</v>
      </c>
      <c r="X541" s="126">
        <v>537</v>
      </c>
    </row>
    <row r="542" spans="1:24" s="14" customFormat="1" ht="90" x14ac:dyDescent="0.25">
      <c r="A542" s="255">
        <v>539</v>
      </c>
      <c r="B542" s="126" t="s">
        <v>537</v>
      </c>
      <c r="C542" s="127" t="s">
        <v>538</v>
      </c>
      <c r="D542" s="127" t="s">
        <v>471</v>
      </c>
      <c r="E542" s="127" t="s">
        <v>492</v>
      </c>
      <c r="F542" s="127" t="s">
        <v>35</v>
      </c>
      <c r="G542" s="127" t="s">
        <v>31</v>
      </c>
      <c r="H542" s="127" t="s">
        <v>37</v>
      </c>
      <c r="I542" s="127" t="s">
        <v>55</v>
      </c>
      <c r="J542" s="127" t="s">
        <v>681</v>
      </c>
      <c r="K542" s="127" t="s">
        <v>758</v>
      </c>
      <c r="L542" s="127" t="s">
        <v>523</v>
      </c>
      <c r="M542" s="128">
        <v>0</v>
      </c>
      <c r="N542" s="128">
        <v>0</v>
      </c>
      <c r="O542" s="129">
        <v>26.652999999999999</v>
      </c>
      <c r="P542" s="129">
        <v>182.54599999999999</v>
      </c>
      <c r="Q542" s="130">
        <v>26.7</v>
      </c>
      <c r="R542" s="128">
        <v>0</v>
      </c>
      <c r="S542" s="128">
        <v>0</v>
      </c>
      <c r="T542" s="127" t="s">
        <v>620</v>
      </c>
      <c r="U542" s="127" t="s">
        <v>620</v>
      </c>
      <c r="V542" s="208" t="s">
        <v>624</v>
      </c>
      <c r="X542" s="126">
        <v>538</v>
      </c>
    </row>
    <row r="543" spans="1:24" s="14" customFormat="1" ht="90" x14ac:dyDescent="0.25">
      <c r="A543" s="255">
        <v>540</v>
      </c>
      <c r="B543" s="126" t="s">
        <v>537</v>
      </c>
      <c r="C543" s="127" t="s">
        <v>538</v>
      </c>
      <c r="D543" s="127" t="s">
        <v>491</v>
      </c>
      <c r="E543" s="127" t="s">
        <v>472</v>
      </c>
      <c r="F543" s="127" t="s">
        <v>35</v>
      </c>
      <c r="G543" s="127" t="s">
        <v>36</v>
      </c>
      <c r="H543" s="127" t="s">
        <v>42</v>
      </c>
      <c r="I543" s="127" t="s">
        <v>107</v>
      </c>
      <c r="J543" s="127" t="s">
        <v>34</v>
      </c>
      <c r="K543" s="127" t="s">
        <v>758</v>
      </c>
      <c r="L543" s="127" t="s">
        <v>523</v>
      </c>
      <c r="M543" s="128">
        <v>0</v>
      </c>
      <c r="N543" s="128">
        <v>0</v>
      </c>
      <c r="O543" s="129">
        <v>57.241799999999998</v>
      </c>
      <c r="P543" s="129">
        <v>218.49799999999999</v>
      </c>
      <c r="Q543" s="130">
        <v>57.2</v>
      </c>
      <c r="R543" s="128">
        <v>0</v>
      </c>
      <c r="S543" s="128">
        <v>0</v>
      </c>
      <c r="T543" s="127" t="s">
        <v>620</v>
      </c>
      <c r="U543" s="127" t="s">
        <v>620</v>
      </c>
      <c r="V543" s="208" t="s">
        <v>624</v>
      </c>
      <c r="X543" s="126">
        <v>539</v>
      </c>
    </row>
    <row r="544" spans="1:24" s="14" customFormat="1" ht="90" x14ac:dyDescent="0.25">
      <c r="A544" s="255">
        <v>541</v>
      </c>
      <c r="B544" s="126" t="s">
        <v>537</v>
      </c>
      <c r="C544" s="127" t="s">
        <v>538</v>
      </c>
      <c r="D544" s="127" t="s">
        <v>491</v>
      </c>
      <c r="E544" s="127" t="s">
        <v>472</v>
      </c>
      <c r="F544" s="127" t="s">
        <v>35</v>
      </c>
      <c r="G544" s="127" t="s">
        <v>36</v>
      </c>
      <c r="H544" s="127" t="s">
        <v>42</v>
      </c>
      <c r="I544" s="127" t="s">
        <v>105</v>
      </c>
      <c r="J544" s="127" t="s">
        <v>34</v>
      </c>
      <c r="K544" s="127" t="s">
        <v>758</v>
      </c>
      <c r="L544" s="127" t="s">
        <v>523</v>
      </c>
      <c r="M544" s="128">
        <v>0</v>
      </c>
      <c r="N544" s="128">
        <v>0</v>
      </c>
      <c r="O544" s="129">
        <v>57.241799999999998</v>
      </c>
      <c r="P544" s="129">
        <v>106.792</v>
      </c>
      <c r="Q544" s="130">
        <v>57.2</v>
      </c>
      <c r="R544" s="128">
        <v>0</v>
      </c>
      <c r="S544" s="128">
        <v>0</v>
      </c>
      <c r="T544" s="127" t="s">
        <v>620</v>
      </c>
      <c r="U544" s="127" t="s">
        <v>620</v>
      </c>
      <c r="V544" s="208" t="s">
        <v>624</v>
      </c>
      <c r="X544" s="126">
        <v>540</v>
      </c>
    </row>
    <row r="545" spans="1:24" s="14" customFormat="1" ht="90" x14ac:dyDescent="0.25">
      <c r="A545" s="255">
        <v>542</v>
      </c>
      <c r="B545" s="126" t="s">
        <v>537</v>
      </c>
      <c r="C545" s="127" t="s">
        <v>538</v>
      </c>
      <c r="D545" s="127" t="s">
        <v>491</v>
      </c>
      <c r="E545" s="127" t="s">
        <v>472</v>
      </c>
      <c r="F545" s="127" t="s">
        <v>35</v>
      </c>
      <c r="G545" s="127" t="s">
        <v>36</v>
      </c>
      <c r="H545" s="127" t="s">
        <v>32</v>
      </c>
      <c r="I545" s="127" t="s">
        <v>103</v>
      </c>
      <c r="J545" s="127" t="s">
        <v>104</v>
      </c>
      <c r="K545" s="127" t="s">
        <v>758</v>
      </c>
      <c r="L545" s="127" t="s">
        <v>523</v>
      </c>
      <c r="M545" s="128">
        <v>0</v>
      </c>
      <c r="N545" s="128">
        <v>0</v>
      </c>
      <c r="O545" s="129">
        <v>47.393999999999998</v>
      </c>
      <c r="P545" s="129">
        <v>69.510000000000005</v>
      </c>
      <c r="Q545" s="130">
        <v>47.4</v>
      </c>
      <c r="R545" s="128">
        <v>0</v>
      </c>
      <c r="S545" s="128">
        <v>0</v>
      </c>
      <c r="T545" s="127" t="s">
        <v>620</v>
      </c>
      <c r="U545" s="127" t="s">
        <v>620</v>
      </c>
      <c r="V545" s="208" t="s">
        <v>624</v>
      </c>
      <c r="X545" s="126">
        <v>541</v>
      </c>
    </row>
    <row r="546" spans="1:24" s="14" customFormat="1" ht="90" x14ac:dyDescent="0.25">
      <c r="A546" s="255">
        <v>543</v>
      </c>
      <c r="B546" s="126" t="s">
        <v>537</v>
      </c>
      <c r="C546" s="127" t="s">
        <v>538</v>
      </c>
      <c r="D546" s="127" t="s">
        <v>491</v>
      </c>
      <c r="E546" s="127" t="s">
        <v>472</v>
      </c>
      <c r="F546" s="127" t="s">
        <v>35</v>
      </c>
      <c r="G546" s="127" t="s">
        <v>31</v>
      </c>
      <c r="H546" s="127" t="s">
        <v>37</v>
      </c>
      <c r="I546" s="127" t="s">
        <v>55</v>
      </c>
      <c r="J546" s="127" t="s">
        <v>681</v>
      </c>
      <c r="K546" s="127" t="s">
        <v>758</v>
      </c>
      <c r="L546" s="127" t="s">
        <v>523</v>
      </c>
      <c r="M546" s="128">
        <v>0</v>
      </c>
      <c r="N546" s="128">
        <v>0</v>
      </c>
      <c r="O546" s="129">
        <v>47.393999999999998</v>
      </c>
      <c r="P546" s="129">
        <v>167.958</v>
      </c>
      <c r="Q546" s="130">
        <v>47.4</v>
      </c>
      <c r="R546" s="128">
        <v>0</v>
      </c>
      <c r="S546" s="128">
        <v>0</v>
      </c>
      <c r="T546" s="127" t="s">
        <v>620</v>
      </c>
      <c r="U546" s="127" t="s">
        <v>620</v>
      </c>
      <c r="V546" s="208" t="s">
        <v>624</v>
      </c>
      <c r="X546" s="126">
        <v>542</v>
      </c>
    </row>
    <row r="547" spans="1:24" s="14" customFormat="1" ht="90" x14ac:dyDescent="0.25">
      <c r="A547" s="255">
        <v>544</v>
      </c>
      <c r="B547" s="126" t="s">
        <v>537</v>
      </c>
      <c r="C547" s="127" t="s">
        <v>538</v>
      </c>
      <c r="D547" s="127" t="s">
        <v>471</v>
      </c>
      <c r="E547" s="127" t="s">
        <v>496</v>
      </c>
      <c r="F547" s="127" t="s">
        <v>35</v>
      </c>
      <c r="G547" s="127" t="s">
        <v>36</v>
      </c>
      <c r="H547" s="127" t="s">
        <v>42</v>
      </c>
      <c r="I547" s="127" t="s">
        <v>107</v>
      </c>
      <c r="J547" s="127" t="s">
        <v>34</v>
      </c>
      <c r="K547" s="127" t="s">
        <v>758</v>
      </c>
      <c r="L547" s="127" t="s">
        <v>523</v>
      </c>
      <c r="M547" s="128">
        <v>0</v>
      </c>
      <c r="N547" s="128">
        <v>0</v>
      </c>
      <c r="O547" s="129">
        <v>22.111499999999999</v>
      </c>
      <c r="P547" s="129">
        <v>215.46</v>
      </c>
      <c r="Q547" s="130">
        <v>22.1</v>
      </c>
      <c r="R547" s="128">
        <v>0</v>
      </c>
      <c r="S547" s="128">
        <v>0</v>
      </c>
      <c r="T547" s="127" t="s">
        <v>620</v>
      </c>
      <c r="U547" s="127" t="s">
        <v>620</v>
      </c>
      <c r="V547" s="208" t="s">
        <v>624</v>
      </c>
      <c r="X547" s="126">
        <v>543</v>
      </c>
    </row>
    <row r="548" spans="1:24" s="14" customFormat="1" ht="90" x14ac:dyDescent="0.25">
      <c r="A548" s="255">
        <v>545</v>
      </c>
      <c r="B548" s="126" t="s">
        <v>537</v>
      </c>
      <c r="C548" s="127" t="s">
        <v>538</v>
      </c>
      <c r="D548" s="127" t="s">
        <v>471</v>
      </c>
      <c r="E548" s="127" t="s">
        <v>496</v>
      </c>
      <c r="F548" s="127" t="s">
        <v>35</v>
      </c>
      <c r="G548" s="127" t="s">
        <v>36</v>
      </c>
      <c r="H548" s="127" t="s">
        <v>42</v>
      </c>
      <c r="I548" s="127" t="s">
        <v>105</v>
      </c>
      <c r="J548" s="127" t="s">
        <v>34</v>
      </c>
      <c r="K548" s="127" t="s">
        <v>758</v>
      </c>
      <c r="L548" s="127" t="s">
        <v>523</v>
      </c>
      <c r="M548" s="128">
        <v>0</v>
      </c>
      <c r="N548" s="128">
        <v>0</v>
      </c>
      <c r="O548" s="129">
        <v>22.111499999999999</v>
      </c>
      <c r="P548" s="129">
        <v>103.81</v>
      </c>
      <c r="Q548" s="130">
        <v>22.1</v>
      </c>
      <c r="R548" s="128">
        <v>0</v>
      </c>
      <c r="S548" s="128">
        <v>0</v>
      </c>
      <c r="T548" s="127" t="s">
        <v>620</v>
      </c>
      <c r="U548" s="127" t="s">
        <v>620</v>
      </c>
      <c r="V548" s="208" t="s">
        <v>624</v>
      </c>
      <c r="X548" s="126">
        <v>544</v>
      </c>
    </row>
    <row r="549" spans="1:24" s="14" customFormat="1" ht="90" x14ac:dyDescent="0.25">
      <c r="A549" s="255">
        <v>546</v>
      </c>
      <c r="B549" s="126" t="s">
        <v>537</v>
      </c>
      <c r="C549" s="127" t="s">
        <v>538</v>
      </c>
      <c r="D549" s="127" t="s">
        <v>471</v>
      </c>
      <c r="E549" s="127" t="s">
        <v>496</v>
      </c>
      <c r="F549" s="127" t="s">
        <v>35</v>
      </c>
      <c r="G549" s="127" t="s">
        <v>36</v>
      </c>
      <c r="H549" s="127" t="s">
        <v>32</v>
      </c>
      <c r="I549" s="127" t="s">
        <v>103</v>
      </c>
      <c r="J549" s="127" t="s">
        <v>104</v>
      </c>
      <c r="K549" s="127" t="s">
        <v>758</v>
      </c>
      <c r="L549" s="127" t="s">
        <v>523</v>
      </c>
      <c r="M549" s="128">
        <v>0</v>
      </c>
      <c r="N549" s="128">
        <v>0</v>
      </c>
      <c r="O549" s="129">
        <v>18.178000000000001</v>
      </c>
      <c r="P549" s="129">
        <v>62.076000000000001</v>
      </c>
      <c r="Q549" s="130">
        <v>18.2</v>
      </c>
      <c r="R549" s="128">
        <v>0</v>
      </c>
      <c r="S549" s="128">
        <v>0</v>
      </c>
      <c r="T549" s="127" t="s">
        <v>620</v>
      </c>
      <c r="U549" s="127" t="s">
        <v>620</v>
      </c>
      <c r="V549" s="208" t="s">
        <v>624</v>
      </c>
      <c r="X549" s="126">
        <v>545</v>
      </c>
    </row>
    <row r="550" spans="1:24" s="14" customFormat="1" ht="90" x14ac:dyDescent="0.25">
      <c r="A550" s="255">
        <v>547</v>
      </c>
      <c r="B550" s="126" t="s">
        <v>537</v>
      </c>
      <c r="C550" s="127" t="s">
        <v>538</v>
      </c>
      <c r="D550" s="127" t="s">
        <v>471</v>
      </c>
      <c r="E550" s="127" t="s">
        <v>496</v>
      </c>
      <c r="F550" s="127" t="s">
        <v>35</v>
      </c>
      <c r="G550" s="127" t="s">
        <v>31</v>
      </c>
      <c r="H550" s="127" t="s">
        <v>37</v>
      </c>
      <c r="I550" s="127" t="s">
        <v>55</v>
      </c>
      <c r="J550" s="127" t="s">
        <v>681</v>
      </c>
      <c r="K550" s="127" t="s">
        <v>758</v>
      </c>
      <c r="L550" s="127" t="s">
        <v>523</v>
      </c>
      <c r="M550" s="128">
        <v>0</v>
      </c>
      <c r="N550" s="128">
        <v>0</v>
      </c>
      <c r="O550" s="129">
        <v>18.178000000000001</v>
      </c>
      <c r="P550" s="129">
        <v>160.482</v>
      </c>
      <c r="Q550" s="130">
        <v>18.2</v>
      </c>
      <c r="R550" s="128">
        <v>0</v>
      </c>
      <c r="S550" s="128">
        <v>0</v>
      </c>
      <c r="T550" s="127" t="s">
        <v>620</v>
      </c>
      <c r="U550" s="127" t="s">
        <v>620</v>
      </c>
      <c r="V550" s="208" t="s">
        <v>624</v>
      </c>
      <c r="X550" s="126">
        <v>546</v>
      </c>
    </row>
    <row r="551" spans="1:24" s="14" customFormat="1" ht="90" x14ac:dyDescent="0.25">
      <c r="A551" s="255">
        <v>548</v>
      </c>
      <c r="B551" s="126" t="s">
        <v>537</v>
      </c>
      <c r="C551" s="127" t="s">
        <v>538</v>
      </c>
      <c r="D551" s="127" t="s">
        <v>491</v>
      </c>
      <c r="E551" s="127" t="s">
        <v>492</v>
      </c>
      <c r="F551" s="127" t="s">
        <v>35</v>
      </c>
      <c r="G551" s="127" t="s">
        <v>36</v>
      </c>
      <c r="H551" s="127" t="s">
        <v>42</v>
      </c>
      <c r="I551" s="127" t="s">
        <v>107</v>
      </c>
      <c r="J551" s="127" t="s">
        <v>34</v>
      </c>
      <c r="K551" s="127" t="s">
        <v>758</v>
      </c>
      <c r="L551" s="127" t="s">
        <v>523</v>
      </c>
      <c r="M551" s="128">
        <v>0</v>
      </c>
      <c r="N551" s="128">
        <v>0</v>
      </c>
      <c r="O551" s="129">
        <v>35.65</v>
      </c>
      <c r="P551" s="129">
        <v>189.392</v>
      </c>
      <c r="Q551" s="130">
        <v>35.6</v>
      </c>
      <c r="R551" s="128">
        <v>0</v>
      </c>
      <c r="S551" s="128">
        <v>0</v>
      </c>
      <c r="T551" s="127" t="s">
        <v>620</v>
      </c>
      <c r="U551" s="127" t="s">
        <v>620</v>
      </c>
      <c r="V551" s="208" t="s">
        <v>624</v>
      </c>
      <c r="X551" s="126">
        <v>547</v>
      </c>
    </row>
    <row r="552" spans="1:24" s="14" customFormat="1" ht="90" x14ac:dyDescent="0.25">
      <c r="A552" s="255">
        <v>549</v>
      </c>
      <c r="B552" s="126" t="s">
        <v>537</v>
      </c>
      <c r="C552" s="127" t="s">
        <v>538</v>
      </c>
      <c r="D552" s="127" t="s">
        <v>491</v>
      </c>
      <c r="E552" s="127" t="s">
        <v>492</v>
      </c>
      <c r="F552" s="127" t="s">
        <v>35</v>
      </c>
      <c r="G552" s="127" t="s">
        <v>36</v>
      </c>
      <c r="H552" s="127" t="s">
        <v>42</v>
      </c>
      <c r="I552" s="127" t="s">
        <v>105</v>
      </c>
      <c r="J552" s="127" t="s">
        <v>34</v>
      </c>
      <c r="K552" s="127" t="s">
        <v>758</v>
      </c>
      <c r="L552" s="127" t="s">
        <v>523</v>
      </c>
      <c r="M552" s="128">
        <v>0</v>
      </c>
      <c r="N552" s="128">
        <v>0</v>
      </c>
      <c r="O552" s="129">
        <v>35.65</v>
      </c>
      <c r="P552" s="129">
        <v>77.713999999999999</v>
      </c>
      <c r="Q552" s="130">
        <v>35.6</v>
      </c>
      <c r="R552" s="128">
        <v>0</v>
      </c>
      <c r="S552" s="128">
        <v>0</v>
      </c>
      <c r="T552" s="127" t="s">
        <v>620</v>
      </c>
      <c r="U552" s="127" t="s">
        <v>620</v>
      </c>
      <c r="V552" s="208" t="s">
        <v>624</v>
      </c>
      <c r="X552" s="126">
        <v>548</v>
      </c>
    </row>
    <row r="553" spans="1:24" s="14" customFormat="1" ht="90" x14ac:dyDescent="0.25">
      <c r="A553" s="255">
        <v>550</v>
      </c>
      <c r="B553" s="126" t="s">
        <v>537</v>
      </c>
      <c r="C553" s="127" t="s">
        <v>538</v>
      </c>
      <c r="D553" s="127" t="s">
        <v>491</v>
      </c>
      <c r="E553" s="127" t="s">
        <v>492</v>
      </c>
      <c r="F553" s="127" t="s">
        <v>35</v>
      </c>
      <c r="G553" s="127" t="s">
        <v>36</v>
      </c>
      <c r="H553" s="127" t="s">
        <v>32</v>
      </c>
      <c r="I553" s="127" t="s">
        <v>103</v>
      </c>
      <c r="J553" s="127" t="s">
        <v>104</v>
      </c>
      <c r="K553" s="127" t="s">
        <v>758</v>
      </c>
      <c r="L553" s="127" t="s">
        <v>523</v>
      </c>
      <c r="M553" s="128">
        <v>0</v>
      </c>
      <c r="N553" s="128">
        <v>0</v>
      </c>
      <c r="O553" s="129">
        <v>29.859000000000002</v>
      </c>
      <c r="P553" s="129">
        <v>45.024000000000001</v>
      </c>
      <c r="Q553" s="130">
        <v>29.9</v>
      </c>
      <c r="R553" s="128">
        <v>0</v>
      </c>
      <c r="S553" s="128">
        <v>0</v>
      </c>
      <c r="T553" s="127" t="s">
        <v>620</v>
      </c>
      <c r="U553" s="127" t="s">
        <v>620</v>
      </c>
      <c r="V553" s="208" t="s">
        <v>624</v>
      </c>
      <c r="X553" s="126">
        <v>549</v>
      </c>
    </row>
    <row r="554" spans="1:24" s="14" customFormat="1" ht="90" x14ac:dyDescent="0.25">
      <c r="A554" s="255">
        <v>551</v>
      </c>
      <c r="B554" s="126" t="s">
        <v>537</v>
      </c>
      <c r="C554" s="127" t="s">
        <v>538</v>
      </c>
      <c r="D554" s="127" t="s">
        <v>491</v>
      </c>
      <c r="E554" s="127" t="s">
        <v>492</v>
      </c>
      <c r="F554" s="127" t="s">
        <v>35</v>
      </c>
      <c r="G554" s="127" t="s">
        <v>31</v>
      </c>
      <c r="H554" s="127" t="s">
        <v>37</v>
      </c>
      <c r="I554" s="127" t="s">
        <v>55</v>
      </c>
      <c r="J554" s="127" t="s">
        <v>681</v>
      </c>
      <c r="K554" s="127" t="s">
        <v>758</v>
      </c>
      <c r="L554" s="127" t="s">
        <v>523</v>
      </c>
      <c r="M554" s="128">
        <v>0</v>
      </c>
      <c r="N554" s="128">
        <v>0</v>
      </c>
      <c r="O554" s="129">
        <v>29.859000000000002</v>
      </c>
      <c r="P554" s="129">
        <v>143.458</v>
      </c>
      <c r="Q554" s="130">
        <v>29.9</v>
      </c>
      <c r="R554" s="128">
        <v>0</v>
      </c>
      <c r="S554" s="128">
        <v>0</v>
      </c>
      <c r="T554" s="127" t="s">
        <v>620</v>
      </c>
      <c r="U554" s="127" t="s">
        <v>620</v>
      </c>
      <c r="V554" s="208" t="s">
        <v>624</v>
      </c>
      <c r="X554" s="126">
        <v>550</v>
      </c>
    </row>
    <row r="555" spans="1:24" s="14" customFormat="1" ht="90" x14ac:dyDescent="0.25">
      <c r="A555" s="255">
        <v>552</v>
      </c>
      <c r="B555" s="126" t="s">
        <v>537</v>
      </c>
      <c r="C555" s="127" t="s">
        <v>538</v>
      </c>
      <c r="D555" s="127" t="s">
        <v>494</v>
      </c>
      <c r="E555" s="127" t="s">
        <v>492</v>
      </c>
      <c r="F555" s="127" t="s">
        <v>35</v>
      </c>
      <c r="G555" s="127" t="s">
        <v>31</v>
      </c>
      <c r="H555" s="127" t="s">
        <v>42</v>
      </c>
      <c r="I555" s="127" t="s">
        <v>55</v>
      </c>
      <c r="J555" s="127" t="s">
        <v>91</v>
      </c>
      <c r="K555" s="127" t="s">
        <v>759</v>
      </c>
      <c r="L555" s="127" t="s">
        <v>523</v>
      </c>
      <c r="M555" s="128">
        <v>0</v>
      </c>
      <c r="N555" s="128">
        <v>0</v>
      </c>
      <c r="O555" s="129">
        <v>26.380500000000001</v>
      </c>
      <c r="P555" s="129">
        <v>68.81</v>
      </c>
      <c r="Q555" s="130">
        <v>26.4</v>
      </c>
      <c r="R555" s="128">
        <v>0</v>
      </c>
      <c r="S555" s="128">
        <v>0</v>
      </c>
      <c r="T555" s="127" t="s">
        <v>620</v>
      </c>
      <c r="U555" s="127" t="s">
        <v>620</v>
      </c>
      <c r="V555" s="208" t="s">
        <v>624</v>
      </c>
      <c r="X555" s="126">
        <v>551</v>
      </c>
    </row>
    <row r="556" spans="1:24" s="14" customFormat="1" ht="90" x14ac:dyDescent="0.25">
      <c r="A556" s="255">
        <v>553</v>
      </c>
      <c r="B556" s="126" t="s">
        <v>537</v>
      </c>
      <c r="C556" s="127" t="s">
        <v>538</v>
      </c>
      <c r="D556" s="127" t="s">
        <v>494</v>
      </c>
      <c r="E556" s="127" t="s">
        <v>492</v>
      </c>
      <c r="F556" s="127" t="s">
        <v>35</v>
      </c>
      <c r="G556" s="127" t="s">
        <v>31</v>
      </c>
      <c r="H556" s="127" t="s">
        <v>37</v>
      </c>
      <c r="I556" s="127" t="s">
        <v>55</v>
      </c>
      <c r="J556" s="127" t="s">
        <v>681</v>
      </c>
      <c r="K556" s="127" t="s">
        <v>759</v>
      </c>
      <c r="L556" s="127" t="s">
        <v>523</v>
      </c>
      <c r="M556" s="128">
        <v>0</v>
      </c>
      <c r="N556" s="128">
        <v>0</v>
      </c>
      <c r="O556" s="129">
        <v>23.562000000000001</v>
      </c>
      <c r="P556" s="129">
        <v>144.256</v>
      </c>
      <c r="Q556" s="130">
        <v>23.6</v>
      </c>
      <c r="R556" s="128">
        <v>0</v>
      </c>
      <c r="S556" s="128">
        <v>0</v>
      </c>
      <c r="T556" s="127" t="s">
        <v>620</v>
      </c>
      <c r="U556" s="127" t="s">
        <v>620</v>
      </c>
      <c r="V556" s="208" t="s">
        <v>624</v>
      </c>
      <c r="X556" s="126">
        <v>552</v>
      </c>
    </row>
    <row r="557" spans="1:24" s="14" customFormat="1" ht="90" x14ac:dyDescent="0.25">
      <c r="A557" s="255">
        <v>554</v>
      </c>
      <c r="B557" s="126" t="s">
        <v>537</v>
      </c>
      <c r="C557" s="127" t="s">
        <v>538</v>
      </c>
      <c r="D557" s="127" t="s">
        <v>494</v>
      </c>
      <c r="E557" s="127" t="s">
        <v>492</v>
      </c>
      <c r="F557" s="127" t="s">
        <v>35</v>
      </c>
      <c r="G557" s="127" t="s">
        <v>36</v>
      </c>
      <c r="H557" s="127" t="s">
        <v>42</v>
      </c>
      <c r="I557" s="127" t="s">
        <v>40</v>
      </c>
      <c r="J557" s="127" t="s">
        <v>41</v>
      </c>
      <c r="K557" s="127" t="s">
        <v>759</v>
      </c>
      <c r="L557" s="127" t="s">
        <v>523</v>
      </c>
      <c r="M557" s="128">
        <v>0</v>
      </c>
      <c r="N557" s="128">
        <v>0</v>
      </c>
      <c r="O557" s="129">
        <v>38.595300000000002</v>
      </c>
      <c r="P557" s="129">
        <v>116.14400000000001</v>
      </c>
      <c r="Q557" s="130">
        <v>38.6</v>
      </c>
      <c r="R557" s="128">
        <v>0</v>
      </c>
      <c r="S557" s="128">
        <v>0</v>
      </c>
      <c r="T557" s="127" t="s">
        <v>620</v>
      </c>
      <c r="U557" s="127" t="s">
        <v>620</v>
      </c>
      <c r="V557" s="208" t="s">
        <v>624</v>
      </c>
      <c r="X557" s="126">
        <v>553</v>
      </c>
    </row>
    <row r="558" spans="1:24" s="14" customFormat="1" ht="90" x14ac:dyDescent="0.25">
      <c r="A558" s="255">
        <v>555</v>
      </c>
      <c r="B558" s="126" t="s">
        <v>537</v>
      </c>
      <c r="C558" s="127" t="s">
        <v>538</v>
      </c>
      <c r="D558" s="127" t="s">
        <v>471</v>
      </c>
      <c r="E558" s="127" t="s">
        <v>492</v>
      </c>
      <c r="F558" s="127" t="s">
        <v>35</v>
      </c>
      <c r="G558" s="127" t="s">
        <v>31</v>
      </c>
      <c r="H558" s="127" t="s">
        <v>42</v>
      </c>
      <c r="I558" s="127" t="s">
        <v>55</v>
      </c>
      <c r="J558" s="127" t="s">
        <v>91</v>
      </c>
      <c r="K558" s="127" t="s">
        <v>759</v>
      </c>
      <c r="L558" s="127" t="s">
        <v>523</v>
      </c>
      <c r="M558" s="128">
        <v>0</v>
      </c>
      <c r="N558" s="128">
        <v>0</v>
      </c>
      <c r="O558" s="129">
        <v>30.6875</v>
      </c>
      <c r="P558" s="129">
        <v>120.932</v>
      </c>
      <c r="Q558" s="130">
        <v>30.7</v>
      </c>
      <c r="R558" s="128">
        <v>0</v>
      </c>
      <c r="S558" s="128">
        <v>0</v>
      </c>
      <c r="T558" s="127" t="s">
        <v>620</v>
      </c>
      <c r="U558" s="127" t="s">
        <v>620</v>
      </c>
      <c r="V558" s="208" t="s">
        <v>624</v>
      </c>
      <c r="X558" s="126">
        <v>554</v>
      </c>
    </row>
    <row r="559" spans="1:24" s="14" customFormat="1" ht="90" x14ac:dyDescent="0.25">
      <c r="A559" s="255">
        <v>556</v>
      </c>
      <c r="B559" s="126" t="s">
        <v>537</v>
      </c>
      <c r="C559" s="127" t="s">
        <v>538</v>
      </c>
      <c r="D559" s="127" t="s">
        <v>471</v>
      </c>
      <c r="E559" s="127" t="s">
        <v>492</v>
      </c>
      <c r="F559" s="127" t="s">
        <v>35</v>
      </c>
      <c r="G559" s="127" t="s">
        <v>31</v>
      </c>
      <c r="H559" s="127" t="s">
        <v>37</v>
      </c>
      <c r="I559" s="127" t="s">
        <v>55</v>
      </c>
      <c r="J559" s="127" t="s">
        <v>681</v>
      </c>
      <c r="K559" s="127" t="s">
        <v>759</v>
      </c>
      <c r="L559" s="127" t="s">
        <v>523</v>
      </c>
      <c r="M559" s="128">
        <v>0</v>
      </c>
      <c r="N559" s="128">
        <v>0</v>
      </c>
      <c r="O559" s="129">
        <v>27.506</v>
      </c>
      <c r="P559" s="129">
        <v>182.54599999999999</v>
      </c>
      <c r="Q559" s="130">
        <v>27.5</v>
      </c>
      <c r="R559" s="128">
        <v>0</v>
      </c>
      <c r="S559" s="128">
        <v>0</v>
      </c>
      <c r="T559" s="127" t="s">
        <v>620</v>
      </c>
      <c r="U559" s="127" t="s">
        <v>620</v>
      </c>
      <c r="V559" s="208" t="s">
        <v>624</v>
      </c>
      <c r="X559" s="126">
        <v>555</v>
      </c>
    </row>
    <row r="560" spans="1:24" s="14" customFormat="1" ht="90" x14ac:dyDescent="0.25">
      <c r="A560" s="255">
        <v>557</v>
      </c>
      <c r="B560" s="126" t="s">
        <v>537</v>
      </c>
      <c r="C560" s="127" t="s">
        <v>538</v>
      </c>
      <c r="D560" s="127" t="s">
        <v>471</v>
      </c>
      <c r="E560" s="127" t="s">
        <v>492</v>
      </c>
      <c r="F560" s="127" t="s">
        <v>35</v>
      </c>
      <c r="G560" s="127" t="s">
        <v>36</v>
      </c>
      <c r="H560" s="127" t="s">
        <v>42</v>
      </c>
      <c r="I560" s="127" t="s">
        <v>40</v>
      </c>
      <c r="J560" s="127" t="s">
        <v>41</v>
      </c>
      <c r="K560" s="127" t="s">
        <v>759</v>
      </c>
      <c r="L560" s="127" t="s">
        <v>523</v>
      </c>
      <c r="M560" s="128">
        <v>0</v>
      </c>
      <c r="N560" s="128">
        <v>0</v>
      </c>
      <c r="O560" s="129">
        <v>44.472700000000003</v>
      </c>
      <c r="P560" s="129">
        <v>190.76400000000001</v>
      </c>
      <c r="Q560" s="130">
        <v>44.5</v>
      </c>
      <c r="R560" s="128">
        <v>0</v>
      </c>
      <c r="S560" s="128">
        <v>0</v>
      </c>
      <c r="T560" s="127" t="s">
        <v>620</v>
      </c>
      <c r="U560" s="127" t="s">
        <v>620</v>
      </c>
      <c r="V560" s="208" t="s">
        <v>624</v>
      </c>
      <c r="X560" s="126">
        <v>556</v>
      </c>
    </row>
    <row r="561" spans="1:24" s="14" customFormat="1" ht="90" x14ac:dyDescent="0.25">
      <c r="A561" s="255">
        <v>558</v>
      </c>
      <c r="B561" s="126" t="s">
        <v>537</v>
      </c>
      <c r="C561" s="127" t="s">
        <v>538</v>
      </c>
      <c r="D561" s="127" t="s">
        <v>491</v>
      </c>
      <c r="E561" s="127" t="s">
        <v>472</v>
      </c>
      <c r="F561" s="127" t="s">
        <v>35</v>
      </c>
      <c r="G561" s="127" t="s">
        <v>31</v>
      </c>
      <c r="H561" s="127" t="s">
        <v>42</v>
      </c>
      <c r="I561" s="127" t="s">
        <v>55</v>
      </c>
      <c r="J561" s="127" t="s">
        <v>91</v>
      </c>
      <c r="K561" s="127" t="s">
        <v>759</v>
      </c>
      <c r="L561" s="127" t="s">
        <v>523</v>
      </c>
      <c r="M561" s="128">
        <v>0</v>
      </c>
      <c r="N561" s="128">
        <v>0</v>
      </c>
      <c r="O561" s="129">
        <v>54.078800000000001</v>
      </c>
      <c r="P561" s="129">
        <v>98.825999999999993</v>
      </c>
      <c r="Q561" s="130">
        <v>54.1</v>
      </c>
      <c r="R561" s="128">
        <v>0</v>
      </c>
      <c r="S561" s="128">
        <v>0</v>
      </c>
      <c r="T561" s="127" t="s">
        <v>620</v>
      </c>
      <c r="U561" s="127" t="s">
        <v>620</v>
      </c>
      <c r="V561" s="208" t="s">
        <v>624</v>
      </c>
      <c r="X561" s="126">
        <v>557</v>
      </c>
    </row>
    <row r="562" spans="1:24" s="14" customFormat="1" ht="90" x14ac:dyDescent="0.25">
      <c r="A562" s="255">
        <v>559</v>
      </c>
      <c r="B562" s="126" t="s">
        <v>537</v>
      </c>
      <c r="C562" s="127" t="s">
        <v>538</v>
      </c>
      <c r="D562" s="127" t="s">
        <v>491</v>
      </c>
      <c r="E562" s="127" t="s">
        <v>472</v>
      </c>
      <c r="F562" s="127" t="s">
        <v>35</v>
      </c>
      <c r="G562" s="127" t="s">
        <v>31</v>
      </c>
      <c r="H562" s="127" t="s">
        <v>37</v>
      </c>
      <c r="I562" s="127" t="s">
        <v>55</v>
      </c>
      <c r="J562" s="127" t="s">
        <v>681</v>
      </c>
      <c r="K562" s="127" t="s">
        <v>759</v>
      </c>
      <c r="L562" s="127" t="s">
        <v>523</v>
      </c>
      <c r="M562" s="128">
        <v>0</v>
      </c>
      <c r="N562" s="128">
        <v>0</v>
      </c>
      <c r="O562" s="129">
        <v>48.807000000000002</v>
      </c>
      <c r="P562" s="129">
        <v>167.958</v>
      </c>
      <c r="Q562" s="130">
        <v>48.8</v>
      </c>
      <c r="R562" s="128">
        <v>0</v>
      </c>
      <c r="S562" s="128">
        <v>0</v>
      </c>
      <c r="T562" s="127" t="s">
        <v>620</v>
      </c>
      <c r="U562" s="127" t="s">
        <v>620</v>
      </c>
      <c r="V562" s="208" t="s">
        <v>624</v>
      </c>
      <c r="X562" s="126">
        <v>558</v>
      </c>
    </row>
    <row r="563" spans="1:24" s="14" customFormat="1" ht="90" x14ac:dyDescent="0.25">
      <c r="A563" s="255">
        <v>560</v>
      </c>
      <c r="B563" s="126" t="s">
        <v>537</v>
      </c>
      <c r="C563" s="127" t="s">
        <v>538</v>
      </c>
      <c r="D563" s="127" t="s">
        <v>491</v>
      </c>
      <c r="E563" s="127" t="s">
        <v>472</v>
      </c>
      <c r="F563" s="127" t="s">
        <v>35</v>
      </c>
      <c r="G563" s="127" t="s">
        <v>36</v>
      </c>
      <c r="H563" s="127" t="s">
        <v>42</v>
      </c>
      <c r="I563" s="127" t="s">
        <v>40</v>
      </c>
      <c r="J563" s="127" t="s">
        <v>41</v>
      </c>
      <c r="K563" s="127" t="s">
        <v>759</v>
      </c>
      <c r="L563" s="127" t="s">
        <v>523</v>
      </c>
      <c r="M563" s="128">
        <v>0</v>
      </c>
      <c r="N563" s="128">
        <v>0</v>
      </c>
      <c r="O563" s="129">
        <v>76.923699999999997</v>
      </c>
      <c r="P563" s="129">
        <v>153.22999999999999</v>
      </c>
      <c r="Q563" s="130">
        <v>76.900000000000006</v>
      </c>
      <c r="R563" s="128">
        <v>0</v>
      </c>
      <c r="S563" s="128">
        <v>0</v>
      </c>
      <c r="T563" s="127" t="s">
        <v>620</v>
      </c>
      <c r="U563" s="127" t="s">
        <v>620</v>
      </c>
      <c r="V563" s="208" t="s">
        <v>624</v>
      </c>
      <c r="X563" s="126">
        <v>559</v>
      </c>
    </row>
    <row r="564" spans="1:24" s="14" customFormat="1" ht="90" x14ac:dyDescent="0.25">
      <c r="A564" s="255">
        <v>561</v>
      </c>
      <c r="B564" s="126" t="s">
        <v>537</v>
      </c>
      <c r="C564" s="127" t="s">
        <v>538</v>
      </c>
      <c r="D564" s="127" t="s">
        <v>494</v>
      </c>
      <c r="E564" s="127" t="s">
        <v>496</v>
      </c>
      <c r="F564" s="127" t="s">
        <v>35</v>
      </c>
      <c r="G564" s="127" t="s">
        <v>31</v>
      </c>
      <c r="H564" s="127" t="s">
        <v>42</v>
      </c>
      <c r="I564" s="127" t="s">
        <v>55</v>
      </c>
      <c r="J564" s="127" t="s">
        <v>91</v>
      </c>
      <c r="K564" s="127" t="s">
        <v>759</v>
      </c>
      <c r="L564" s="127" t="s">
        <v>523</v>
      </c>
      <c r="M564" s="128">
        <v>0</v>
      </c>
      <c r="N564" s="128">
        <v>0</v>
      </c>
      <c r="O564" s="129">
        <v>21.754799999999999</v>
      </c>
      <c r="P564" s="129">
        <v>62.887999999999998</v>
      </c>
      <c r="Q564" s="130">
        <v>21.8</v>
      </c>
      <c r="R564" s="128">
        <v>0</v>
      </c>
      <c r="S564" s="128">
        <v>0</v>
      </c>
      <c r="T564" s="127" t="s">
        <v>620</v>
      </c>
      <c r="U564" s="127" t="s">
        <v>620</v>
      </c>
      <c r="V564" s="208" t="s">
        <v>624</v>
      </c>
      <c r="X564" s="126">
        <v>560</v>
      </c>
    </row>
    <row r="565" spans="1:24" s="14" customFormat="1" ht="90" x14ac:dyDescent="0.25">
      <c r="A565" s="255">
        <v>562</v>
      </c>
      <c r="B565" s="126" t="s">
        <v>537</v>
      </c>
      <c r="C565" s="127" t="s">
        <v>538</v>
      </c>
      <c r="D565" s="127" t="s">
        <v>494</v>
      </c>
      <c r="E565" s="127" t="s">
        <v>496</v>
      </c>
      <c r="F565" s="127" t="s">
        <v>35</v>
      </c>
      <c r="G565" s="127" t="s">
        <v>31</v>
      </c>
      <c r="H565" s="127" t="s">
        <v>37</v>
      </c>
      <c r="I565" s="127" t="s">
        <v>55</v>
      </c>
      <c r="J565" s="127" t="s">
        <v>681</v>
      </c>
      <c r="K565" s="127" t="s">
        <v>759</v>
      </c>
      <c r="L565" s="127" t="s">
        <v>523</v>
      </c>
      <c r="M565" s="128">
        <v>0</v>
      </c>
      <c r="N565" s="128">
        <v>0</v>
      </c>
      <c r="O565" s="129">
        <v>19.445</v>
      </c>
      <c r="P565" s="129">
        <v>139.72</v>
      </c>
      <c r="Q565" s="130">
        <v>19.399999999999999</v>
      </c>
      <c r="R565" s="128">
        <v>0</v>
      </c>
      <c r="S565" s="128">
        <v>0</v>
      </c>
      <c r="T565" s="127" t="s">
        <v>620</v>
      </c>
      <c r="U565" s="127" t="s">
        <v>620</v>
      </c>
      <c r="V565" s="208" t="s">
        <v>624</v>
      </c>
      <c r="X565" s="126">
        <v>561</v>
      </c>
    </row>
    <row r="566" spans="1:24" s="14" customFormat="1" ht="90" x14ac:dyDescent="0.25">
      <c r="A566" s="255">
        <v>563</v>
      </c>
      <c r="B566" s="126" t="s">
        <v>537</v>
      </c>
      <c r="C566" s="127" t="s">
        <v>538</v>
      </c>
      <c r="D566" s="127" t="s">
        <v>494</v>
      </c>
      <c r="E566" s="127" t="s">
        <v>496</v>
      </c>
      <c r="F566" s="127" t="s">
        <v>35</v>
      </c>
      <c r="G566" s="127" t="s">
        <v>36</v>
      </c>
      <c r="H566" s="127" t="s">
        <v>42</v>
      </c>
      <c r="I566" s="127" t="s">
        <v>40</v>
      </c>
      <c r="J566" s="127" t="s">
        <v>41</v>
      </c>
      <c r="K566" s="127" t="s">
        <v>759</v>
      </c>
      <c r="L566" s="127" t="s">
        <v>523</v>
      </c>
      <c r="M566" s="128">
        <v>0</v>
      </c>
      <c r="N566" s="128">
        <v>0</v>
      </c>
      <c r="O566" s="129">
        <v>31.761700000000001</v>
      </c>
      <c r="P566" s="129">
        <v>108.654</v>
      </c>
      <c r="Q566" s="130">
        <v>31.8</v>
      </c>
      <c r="R566" s="128">
        <v>0</v>
      </c>
      <c r="S566" s="128">
        <v>0</v>
      </c>
      <c r="T566" s="127" t="s">
        <v>620</v>
      </c>
      <c r="U566" s="127" t="s">
        <v>620</v>
      </c>
      <c r="V566" s="208" t="s">
        <v>624</v>
      </c>
      <c r="X566" s="126">
        <v>562</v>
      </c>
    </row>
    <row r="567" spans="1:24" s="14" customFormat="1" ht="90" x14ac:dyDescent="0.25">
      <c r="A567" s="255">
        <v>564</v>
      </c>
      <c r="B567" s="126" t="s">
        <v>537</v>
      </c>
      <c r="C567" s="127" t="s">
        <v>538</v>
      </c>
      <c r="D567" s="127" t="s">
        <v>471</v>
      </c>
      <c r="E567" s="127" t="s">
        <v>496</v>
      </c>
      <c r="F567" s="127" t="s">
        <v>35</v>
      </c>
      <c r="G567" s="127" t="s">
        <v>31</v>
      </c>
      <c r="H567" s="127" t="s">
        <v>42</v>
      </c>
      <c r="I567" s="127" t="s">
        <v>55</v>
      </c>
      <c r="J567" s="127" t="s">
        <v>91</v>
      </c>
      <c r="K567" s="127" t="s">
        <v>759</v>
      </c>
      <c r="L567" s="127" t="s">
        <v>523</v>
      </c>
      <c r="M567" s="128">
        <v>0</v>
      </c>
      <c r="N567" s="128">
        <v>0</v>
      </c>
      <c r="O567" s="129">
        <v>20.848500000000001</v>
      </c>
      <c r="P567" s="129">
        <v>91.322000000000003</v>
      </c>
      <c r="Q567" s="130">
        <v>20.8</v>
      </c>
      <c r="R567" s="128">
        <v>0</v>
      </c>
      <c r="S567" s="128">
        <v>0</v>
      </c>
      <c r="T567" s="127" t="s">
        <v>620</v>
      </c>
      <c r="U567" s="127" t="s">
        <v>620</v>
      </c>
      <c r="V567" s="208" t="s">
        <v>624</v>
      </c>
      <c r="X567" s="126">
        <v>563</v>
      </c>
    </row>
    <row r="568" spans="1:24" s="14" customFormat="1" ht="90" x14ac:dyDescent="0.25">
      <c r="A568" s="255">
        <v>565</v>
      </c>
      <c r="B568" s="126" t="s">
        <v>537</v>
      </c>
      <c r="C568" s="127" t="s">
        <v>538</v>
      </c>
      <c r="D568" s="127" t="s">
        <v>471</v>
      </c>
      <c r="E568" s="127" t="s">
        <v>496</v>
      </c>
      <c r="F568" s="127" t="s">
        <v>35</v>
      </c>
      <c r="G568" s="127" t="s">
        <v>31</v>
      </c>
      <c r="H568" s="127" t="s">
        <v>37</v>
      </c>
      <c r="I568" s="127" t="s">
        <v>55</v>
      </c>
      <c r="J568" s="127" t="s">
        <v>681</v>
      </c>
      <c r="K568" s="127" t="s">
        <v>759</v>
      </c>
      <c r="L568" s="127" t="s">
        <v>523</v>
      </c>
      <c r="M568" s="128">
        <v>0</v>
      </c>
      <c r="N568" s="128">
        <v>0</v>
      </c>
      <c r="O568" s="129">
        <v>18.742000000000001</v>
      </c>
      <c r="P568" s="129">
        <v>160.482</v>
      </c>
      <c r="Q568" s="130">
        <v>18.7</v>
      </c>
      <c r="R568" s="128">
        <v>0</v>
      </c>
      <c r="S568" s="128">
        <v>0</v>
      </c>
      <c r="T568" s="127" t="s">
        <v>620</v>
      </c>
      <c r="U568" s="127" t="s">
        <v>620</v>
      </c>
      <c r="V568" s="208" t="s">
        <v>624</v>
      </c>
      <c r="X568" s="126">
        <v>564</v>
      </c>
    </row>
    <row r="569" spans="1:24" s="14" customFormat="1" ht="90" x14ac:dyDescent="0.25">
      <c r="A569" s="255">
        <v>566</v>
      </c>
      <c r="B569" s="126" t="s">
        <v>537</v>
      </c>
      <c r="C569" s="127" t="s">
        <v>538</v>
      </c>
      <c r="D569" s="127" t="s">
        <v>471</v>
      </c>
      <c r="E569" s="127" t="s">
        <v>496</v>
      </c>
      <c r="F569" s="127" t="s">
        <v>35</v>
      </c>
      <c r="G569" s="127" t="s">
        <v>36</v>
      </c>
      <c r="H569" s="127" t="s">
        <v>42</v>
      </c>
      <c r="I569" s="127" t="s">
        <v>40</v>
      </c>
      <c r="J569" s="127" t="s">
        <v>41</v>
      </c>
      <c r="K569" s="127" t="s">
        <v>759</v>
      </c>
      <c r="L569" s="127" t="s">
        <v>523</v>
      </c>
      <c r="M569" s="128">
        <v>0</v>
      </c>
      <c r="N569" s="128">
        <v>0</v>
      </c>
      <c r="O569" s="129">
        <v>29.975300000000001</v>
      </c>
      <c r="P569" s="129">
        <v>150.12200000000001</v>
      </c>
      <c r="Q569" s="130">
        <v>30</v>
      </c>
      <c r="R569" s="128">
        <v>0</v>
      </c>
      <c r="S569" s="128">
        <v>0</v>
      </c>
      <c r="T569" s="127" t="s">
        <v>620</v>
      </c>
      <c r="U569" s="127" t="s">
        <v>620</v>
      </c>
      <c r="V569" s="208" t="s">
        <v>624</v>
      </c>
      <c r="X569" s="126">
        <v>565</v>
      </c>
    </row>
    <row r="570" spans="1:24" s="14" customFormat="1" ht="90" x14ac:dyDescent="0.25">
      <c r="A570" s="255">
        <v>567</v>
      </c>
      <c r="B570" s="126" t="s">
        <v>537</v>
      </c>
      <c r="C570" s="127" t="s">
        <v>538</v>
      </c>
      <c r="D570" s="127" t="s">
        <v>491</v>
      </c>
      <c r="E570" s="127" t="s">
        <v>492</v>
      </c>
      <c r="F570" s="127" t="s">
        <v>35</v>
      </c>
      <c r="G570" s="127" t="s">
        <v>31</v>
      </c>
      <c r="H570" s="127" t="s">
        <v>42</v>
      </c>
      <c r="I570" s="127" t="s">
        <v>55</v>
      </c>
      <c r="J570" s="127" t="s">
        <v>91</v>
      </c>
      <c r="K570" s="127" t="s">
        <v>759</v>
      </c>
      <c r="L570" s="127" t="s">
        <v>523</v>
      </c>
      <c r="M570" s="128">
        <v>0</v>
      </c>
      <c r="N570" s="128">
        <v>0</v>
      </c>
      <c r="O570" s="129">
        <v>33.79</v>
      </c>
      <c r="P570" s="129">
        <v>66.64</v>
      </c>
      <c r="Q570" s="130">
        <v>33.799999999999997</v>
      </c>
      <c r="R570" s="128">
        <v>0</v>
      </c>
      <c r="S570" s="128">
        <v>0</v>
      </c>
      <c r="T570" s="127" t="s">
        <v>620</v>
      </c>
      <c r="U570" s="127" t="s">
        <v>620</v>
      </c>
      <c r="V570" s="208" t="s">
        <v>624</v>
      </c>
      <c r="X570" s="126">
        <v>566</v>
      </c>
    </row>
    <row r="571" spans="1:24" s="14" customFormat="1" ht="90" x14ac:dyDescent="0.25">
      <c r="A571" s="255">
        <v>568</v>
      </c>
      <c r="B571" s="126" t="s">
        <v>537</v>
      </c>
      <c r="C571" s="127" t="s">
        <v>538</v>
      </c>
      <c r="D571" s="127" t="s">
        <v>491</v>
      </c>
      <c r="E571" s="127" t="s">
        <v>492</v>
      </c>
      <c r="F571" s="127" t="s">
        <v>35</v>
      </c>
      <c r="G571" s="127" t="s">
        <v>31</v>
      </c>
      <c r="H571" s="127" t="s">
        <v>37</v>
      </c>
      <c r="I571" s="127" t="s">
        <v>55</v>
      </c>
      <c r="J571" s="127" t="s">
        <v>681</v>
      </c>
      <c r="K571" s="127" t="s">
        <v>759</v>
      </c>
      <c r="L571" s="127" t="s">
        <v>523</v>
      </c>
      <c r="M571" s="128">
        <v>0</v>
      </c>
      <c r="N571" s="128">
        <v>0</v>
      </c>
      <c r="O571" s="129">
        <v>30.69</v>
      </c>
      <c r="P571" s="129">
        <v>143.458</v>
      </c>
      <c r="Q571" s="130">
        <v>30.7</v>
      </c>
      <c r="R571" s="128">
        <v>0</v>
      </c>
      <c r="S571" s="128">
        <v>0</v>
      </c>
      <c r="T571" s="127" t="s">
        <v>620</v>
      </c>
      <c r="U571" s="127" t="s">
        <v>620</v>
      </c>
      <c r="V571" s="208" t="s">
        <v>624</v>
      </c>
      <c r="X571" s="126">
        <v>567</v>
      </c>
    </row>
    <row r="572" spans="1:24" s="14" customFormat="1" ht="90" x14ac:dyDescent="0.25">
      <c r="A572" s="255">
        <v>569</v>
      </c>
      <c r="B572" s="126" t="s">
        <v>537</v>
      </c>
      <c r="C572" s="127" t="s">
        <v>538</v>
      </c>
      <c r="D572" s="127" t="s">
        <v>491</v>
      </c>
      <c r="E572" s="127" t="s">
        <v>492</v>
      </c>
      <c r="F572" s="127" t="s">
        <v>35</v>
      </c>
      <c r="G572" s="127" t="s">
        <v>36</v>
      </c>
      <c r="H572" s="127" t="s">
        <v>42</v>
      </c>
      <c r="I572" s="127" t="s">
        <v>40</v>
      </c>
      <c r="J572" s="127" t="s">
        <v>41</v>
      </c>
      <c r="K572" s="127" t="s">
        <v>759</v>
      </c>
      <c r="L572" s="127" t="s">
        <v>523</v>
      </c>
      <c r="M572" s="128">
        <v>0</v>
      </c>
      <c r="N572" s="128">
        <v>0</v>
      </c>
      <c r="O572" s="129">
        <v>47.223300000000002</v>
      </c>
      <c r="P572" s="129">
        <v>111.3</v>
      </c>
      <c r="Q572" s="130">
        <v>47.2</v>
      </c>
      <c r="R572" s="128">
        <v>0</v>
      </c>
      <c r="S572" s="128">
        <v>0</v>
      </c>
      <c r="T572" s="127" t="s">
        <v>620</v>
      </c>
      <c r="U572" s="127" t="s">
        <v>620</v>
      </c>
      <c r="V572" s="208" t="s">
        <v>624</v>
      </c>
      <c r="X572" s="126">
        <v>568</v>
      </c>
    </row>
    <row r="573" spans="1:24" s="14" customFormat="1" ht="90" x14ac:dyDescent="0.25">
      <c r="A573" s="255">
        <v>570</v>
      </c>
      <c r="B573" s="126" t="s">
        <v>537</v>
      </c>
      <c r="C573" s="127" t="s">
        <v>538</v>
      </c>
      <c r="D573" s="127" t="s">
        <v>471</v>
      </c>
      <c r="E573" s="127" t="s">
        <v>492</v>
      </c>
      <c r="F573" s="127" t="s">
        <v>35</v>
      </c>
      <c r="G573" s="127" t="s">
        <v>36</v>
      </c>
      <c r="H573" s="127" t="s">
        <v>32</v>
      </c>
      <c r="I573" s="127" t="s">
        <v>106</v>
      </c>
      <c r="J573" s="127" t="s">
        <v>34</v>
      </c>
      <c r="K573" s="127" t="s">
        <v>760</v>
      </c>
      <c r="L573" s="127" t="s">
        <v>523</v>
      </c>
      <c r="M573" s="128">
        <v>0</v>
      </c>
      <c r="N573" s="128">
        <v>0</v>
      </c>
      <c r="O573" s="129">
        <v>33.868499999999997</v>
      </c>
      <c r="P573" s="129">
        <v>99.218000000000004</v>
      </c>
      <c r="Q573" s="130">
        <v>33.9</v>
      </c>
      <c r="R573" s="128">
        <v>0</v>
      </c>
      <c r="S573" s="128">
        <v>0</v>
      </c>
      <c r="T573" s="127" t="s">
        <v>620</v>
      </c>
      <c r="U573" s="127" t="s">
        <v>620</v>
      </c>
      <c r="V573" s="208" t="s">
        <v>624</v>
      </c>
      <c r="X573" s="126">
        <v>569</v>
      </c>
    </row>
    <row r="574" spans="1:24" s="14" customFormat="1" ht="90" x14ac:dyDescent="0.25">
      <c r="A574" s="255">
        <v>571</v>
      </c>
      <c r="B574" s="126" t="s">
        <v>537</v>
      </c>
      <c r="C574" s="127" t="s">
        <v>538</v>
      </c>
      <c r="D574" s="127" t="s">
        <v>491</v>
      </c>
      <c r="E574" s="127" t="s">
        <v>472</v>
      </c>
      <c r="F574" s="127" t="s">
        <v>35</v>
      </c>
      <c r="G574" s="127" t="s">
        <v>36</v>
      </c>
      <c r="H574" s="127" t="s">
        <v>32</v>
      </c>
      <c r="I574" s="127" t="s">
        <v>106</v>
      </c>
      <c r="J574" s="127" t="s">
        <v>34</v>
      </c>
      <c r="K574" s="127" t="s">
        <v>760</v>
      </c>
      <c r="L574" s="127" t="s">
        <v>523</v>
      </c>
      <c r="M574" s="128">
        <v>0</v>
      </c>
      <c r="N574" s="128">
        <v>0</v>
      </c>
      <c r="O574" s="129">
        <v>59.3508</v>
      </c>
      <c r="P574" s="129">
        <v>77.097999999999999</v>
      </c>
      <c r="Q574" s="130">
        <v>59.4</v>
      </c>
      <c r="R574" s="128">
        <v>0</v>
      </c>
      <c r="S574" s="128">
        <v>0</v>
      </c>
      <c r="T574" s="127" t="s">
        <v>620</v>
      </c>
      <c r="U574" s="127" t="s">
        <v>620</v>
      </c>
      <c r="V574" s="208" t="s">
        <v>624</v>
      </c>
      <c r="X574" s="126">
        <v>570</v>
      </c>
    </row>
    <row r="575" spans="1:24" s="14" customFormat="1" ht="90" x14ac:dyDescent="0.25">
      <c r="A575" s="255">
        <v>572</v>
      </c>
      <c r="B575" s="126" t="s">
        <v>537</v>
      </c>
      <c r="C575" s="127" t="s">
        <v>538</v>
      </c>
      <c r="D575" s="127" t="s">
        <v>471</v>
      </c>
      <c r="E575" s="127" t="s">
        <v>492</v>
      </c>
      <c r="F575" s="127" t="s">
        <v>35</v>
      </c>
      <c r="G575" s="127" t="s">
        <v>36</v>
      </c>
      <c r="H575" s="127" t="s">
        <v>42</v>
      </c>
      <c r="I575" s="127" t="s">
        <v>108</v>
      </c>
      <c r="J575" s="127" t="s">
        <v>34</v>
      </c>
      <c r="K575" s="127" t="s">
        <v>761</v>
      </c>
      <c r="L575" s="127" t="s">
        <v>523</v>
      </c>
      <c r="M575" s="128">
        <v>0</v>
      </c>
      <c r="N575" s="128">
        <v>0</v>
      </c>
      <c r="O575" s="129">
        <v>36.413499999999999</v>
      </c>
      <c r="P575" s="129">
        <v>113.26</v>
      </c>
      <c r="Q575" s="130">
        <v>36.4</v>
      </c>
      <c r="R575" s="128">
        <v>0</v>
      </c>
      <c r="S575" s="128">
        <v>0</v>
      </c>
      <c r="T575" s="127" t="s">
        <v>620</v>
      </c>
      <c r="U575" s="127" t="s">
        <v>620</v>
      </c>
      <c r="V575" s="208" t="s">
        <v>624</v>
      </c>
      <c r="X575" s="126">
        <v>571</v>
      </c>
    </row>
    <row r="576" spans="1:24" s="14" customFormat="1" ht="90" x14ac:dyDescent="0.25">
      <c r="A576" s="255">
        <v>573</v>
      </c>
      <c r="B576" s="126" t="s">
        <v>537</v>
      </c>
      <c r="C576" s="127" t="s">
        <v>538</v>
      </c>
      <c r="D576" s="127" t="s">
        <v>471</v>
      </c>
      <c r="E576" s="127" t="s">
        <v>492</v>
      </c>
      <c r="F576" s="127" t="s">
        <v>35</v>
      </c>
      <c r="G576" s="127" t="s">
        <v>36</v>
      </c>
      <c r="H576" s="127" t="s">
        <v>42</v>
      </c>
      <c r="I576" s="127" t="s">
        <v>107</v>
      </c>
      <c r="J576" s="127" t="s">
        <v>34</v>
      </c>
      <c r="K576" s="127" t="s">
        <v>761</v>
      </c>
      <c r="L576" s="127" t="s">
        <v>523</v>
      </c>
      <c r="M576" s="128">
        <v>0</v>
      </c>
      <c r="N576" s="128">
        <v>0</v>
      </c>
      <c r="O576" s="129">
        <v>36.413499999999999</v>
      </c>
      <c r="P576" s="129">
        <v>243.53</v>
      </c>
      <c r="Q576" s="130">
        <v>36.4</v>
      </c>
      <c r="R576" s="128">
        <v>0</v>
      </c>
      <c r="S576" s="128">
        <v>0</v>
      </c>
      <c r="T576" s="127" t="s">
        <v>620</v>
      </c>
      <c r="U576" s="127" t="s">
        <v>620</v>
      </c>
      <c r="V576" s="208" t="s">
        <v>624</v>
      </c>
      <c r="X576" s="126">
        <v>572</v>
      </c>
    </row>
    <row r="577" spans="1:24" s="14" customFormat="1" ht="90" x14ac:dyDescent="0.25">
      <c r="A577" s="255">
        <v>574</v>
      </c>
      <c r="B577" s="126" t="s">
        <v>537</v>
      </c>
      <c r="C577" s="127" t="s">
        <v>538</v>
      </c>
      <c r="D577" s="127" t="s">
        <v>491</v>
      </c>
      <c r="E577" s="127" t="s">
        <v>472</v>
      </c>
      <c r="F577" s="127" t="s">
        <v>35</v>
      </c>
      <c r="G577" s="127" t="s">
        <v>36</v>
      </c>
      <c r="H577" s="127" t="s">
        <v>42</v>
      </c>
      <c r="I577" s="127" t="s">
        <v>108</v>
      </c>
      <c r="J577" s="127" t="s">
        <v>34</v>
      </c>
      <c r="K577" s="127" t="s">
        <v>761</v>
      </c>
      <c r="L577" s="127" t="s">
        <v>523</v>
      </c>
      <c r="M577" s="128">
        <v>0</v>
      </c>
      <c r="N577" s="128">
        <v>0</v>
      </c>
      <c r="O577" s="129">
        <v>63.568800000000003</v>
      </c>
      <c r="P577" s="129">
        <v>88.158000000000001</v>
      </c>
      <c r="Q577" s="130">
        <v>63.6</v>
      </c>
      <c r="R577" s="128">
        <v>0</v>
      </c>
      <c r="S577" s="128">
        <v>0</v>
      </c>
      <c r="T577" s="127" t="s">
        <v>620</v>
      </c>
      <c r="U577" s="127" t="s">
        <v>620</v>
      </c>
      <c r="V577" s="208" t="s">
        <v>624</v>
      </c>
      <c r="X577" s="126">
        <v>573</v>
      </c>
    </row>
    <row r="578" spans="1:24" s="14" customFormat="1" ht="90" x14ac:dyDescent="0.25">
      <c r="A578" s="255">
        <v>575</v>
      </c>
      <c r="B578" s="126" t="s">
        <v>537</v>
      </c>
      <c r="C578" s="127" t="s">
        <v>538</v>
      </c>
      <c r="D578" s="127" t="s">
        <v>491</v>
      </c>
      <c r="E578" s="127" t="s">
        <v>472</v>
      </c>
      <c r="F578" s="127" t="s">
        <v>35</v>
      </c>
      <c r="G578" s="127" t="s">
        <v>36</v>
      </c>
      <c r="H578" s="127" t="s">
        <v>42</v>
      </c>
      <c r="I578" s="127" t="s">
        <v>107</v>
      </c>
      <c r="J578" s="127" t="s">
        <v>34</v>
      </c>
      <c r="K578" s="127" t="s">
        <v>761</v>
      </c>
      <c r="L578" s="127" t="s">
        <v>523</v>
      </c>
      <c r="M578" s="128">
        <v>0</v>
      </c>
      <c r="N578" s="128">
        <v>0</v>
      </c>
      <c r="O578" s="129">
        <v>63.568800000000003</v>
      </c>
      <c r="P578" s="129">
        <v>218.49799999999999</v>
      </c>
      <c r="Q578" s="130">
        <v>63.6</v>
      </c>
      <c r="R578" s="128">
        <v>0</v>
      </c>
      <c r="S578" s="128">
        <v>0</v>
      </c>
      <c r="T578" s="127" t="s">
        <v>620</v>
      </c>
      <c r="U578" s="127" t="s">
        <v>620</v>
      </c>
      <c r="V578" s="208" t="s">
        <v>624</v>
      </c>
      <c r="X578" s="126">
        <v>574</v>
      </c>
    </row>
    <row r="579" spans="1:24" s="14" customFormat="1" ht="90" x14ac:dyDescent="0.25">
      <c r="A579" s="255">
        <v>576</v>
      </c>
      <c r="B579" s="126" t="s">
        <v>537</v>
      </c>
      <c r="C579" s="127" t="s">
        <v>538</v>
      </c>
      <c r="D579" s="127" t="s">
        <v>471</v>
      </c>
      <c r="E579" s="127" t="s">
        <v>496</v>
      </c>
      <c r="F579" s="127" t="s">
        <v>35</v>
      </c>
      <c r="G579" s="127" t="s">
        <v>36</v>
      </c>
      <c r="H579" s="127" t="s">
        <v>42</v>
      </c>
      <c r="I579" s="127" t="s">
        <v>108</v>
      </c>
      <c r="J579" s="127" t="s">
        <v>34</v>
      </c>
      <c r="K579" s="127" t="s">
        <v>761</v>
      </c>
      <c r="L579" s="127" t="s">
        <v>523</v>
      </c>
      <c r="M579" s="128">
        <v>0</v>
      </c>
      <c r="N579" s="128">
        <v>0</v>
      </c>
      <c r="O579" s="129">
        <v>24.639500000000002</v>
      </c>
      <c r="P579" s="129">
        <v>85.203999999999994</v>
      </c>
      <c r="Q579" s="130">
        <v>24.6</v>
      </c>
      <c r="R579" s="128">
        <v>0</v>
      </c>
      <c r="S579" s="128">
        <v>0</v>
      </c>
      <c r="T579" s="127" t="s">
        <v>620</v>
      </c>
      <c r="U579" s="127" t="s">
        <v>620</v>
      </c>
      <c r="V579" s="208" t="s">
        <v>624</v>
      </c>
      <c r="X579" s="126">
        <v>575</v>
      </c>
    </row>
    <row r="580" spans="1:24" s="14" customFormat="1" ht="90" x14ac:dyDescent="0.25">
      <c r="A580" s="255">
        <v>577</v>
      </c>
      <c r="B580" s="126" t="s">
        <v>537</v>
      </c>
      <c r="C580" s="127" t="s">
        <v>538</v>
      </c>
      <c r="D580" s="127" t="s">
        <v>471</v>
      </c>
      <c r="E580" s="127" t="s">
        <v>496</v>
      </c>
      <c r="F580" s="127" t="s">
        <v>35</v>
      </c>
      <c r="G580" s="127" t="s">
        <v>36</v>
      </c>
      <c r="H580" s="127" t="s">
        <v>42</v>
      </c>
      <c r="I580" s="127" t="s">
        <v>107</v>
      </c>
      <c r="J580" s="127" t="s">
        <v>34</v>
      </c>
      <c r="K580" s="127" t="s">
        <v>761</v>
      </c>
      <c r="L580" s="127" t="s">
        <v>523</v>
      </c>
      <c r="M580" s="128">
        <v>0</v>
      </c>
      <c r="N580" s="128">
        <v>0</v>
      </c>
      <c r="O580" s="129">
        <v>24.639500000000002</v>
      </c>
      <c r="P580" s="129">
        <v>215.46</v>
      </c>
      <c r="Q580" s="130">
        <v>24.6</v>
      </c>
      <c r="R580" s="128">
        <v>0</v>
      </c>
      <c r="S580" s="128">
        <v>0</v>
      </c>
      <c r="T580" s="127" t="s">
        <v>620</v>
      </c>
      <c r="U580" s="127" t="s">
        <v>620</v>
      </c>
      <c r="V580" s="208" t="s">
        <v>624</v>
      </c>
      <c r="X580" s="126">
        <v>576</v>
      </c>
    </row>
    <row r="581" spans="1:24" s="14" customFormat="1" ht="90" x14ac:dyDescent="0.25">
      <c r="A581" s="255">
        <v>578</v>
      </c>
      <c r="B581" s="126" t="s">
        <v>537</v>
      </c>
      <c r="C581" s="127" t="s">
        <v>538</v>
      </c>
      <c r="D581" s="127" t="s">
        <v>491</v>
      </c>
      <c r="E581" s="127" t="s">
        <v>492</v>
      </c>
      <c r="F581" s="127" t="s">
        <v>35</v>
      </c>
      <c r="G581" s="127" t="s">
        <v>36</v>
      </c>
      <c r="H581" s="127" t="s">
        <v>42</v>
      </c>
      <c r="I581" s="127" t="s">
        <v>108</v>
      </c>
      <c r="J581" s="127" t="s">
        <v>34</v>
      </c>
      <c r="K581" s="127" t="s">
        <v>761</v>
      </c>
      <c r="L581" s="127" t="s">
        <v>523</v>
      </c>
      <c r="M581" s="128">
        <v>0</v>
      </c>
      <c r="N581" s="128">
        <v>0</v>
      </c>
      <c r="O581" s="129">
        <v>39.369999999999997</v>
      </c>
      <c r="P581" s="129">
        <v>59.08</v>
      </c>
      <c r="Q581" s="130">
        <v>39.4</v>
      </c>
      <c r="R581" s="128">
        <v>0</v>
      </c>
      <c r="S581" s="128">
        <v>0</v>
      </c>
      <c r="T581" s="127" t="s">
        <v>620</v>
      </c>
      <c r="U581" s="127" t="s">
        <v>620</v>
      </c>
      <c r="V581" s="208" t="s">
        <v>624</v>
      </c>
      <c r="X581" s="126">
        <v>577</v>
      </c>
    </row>
    <row r="582" spans="1:24" s="14" customFormat="1" ht="90" x14ac:dyDescent="0.25">
      <c r="A582" s="255">
        <v>579</v>
      </c>
      <c r="B582" s="126" t="s">
        <v>537</v>
      </c>
      <c r="C582" s="127" t="s">
        <v>538</v>
      </c>
      <c r="D582" s="127" t="s">
        <v>491</v>
      </c>
      <c r="E582" s="127" t="s">
        <v>492</v>
      </c>
      <c r="F582" s="127" t="s">
        <v>35</v>
      </c>
      <c r="G582" s="127" t="s">
        <v>36</v>
      </c>
      <c r="H582" s="127" t="s">
        <v>42</v>
      </c>
      <c r="I582" s="127" t="s">
        <v>107</v>
      </c>
      <c r="J582" s="127" t="s">
        <v>34</v>
      </c>
      <c r="K582" s="127" t="s">
        <v>761</v>
      </c>
      <c r="L582" s="127" t="s">
        <v>523</v>
      </c>
      <c r="M582" s="128">
        <v>0</v>
      </c>
      <c r="N582" s="128">
        <v>0</v>
      </c>
      <c r="O582" s="129">
        <v>39.369999999999997</v>
      </c>
      <c r="P582" s="129">
        <v>189.392</v>
      </c>
      <c r="Q582" s="130">
        <v>39.4</v>
      </c>
      <c r="R582" s="128">
        <v>0</v>
      </c>
      <c r="S582" s="128">
        <v>0</v>
      </c>
      <c r="T582" s="127" t="s">
        <v>620</v>
      </c>
      <c r="U582" s="127" t="s">
        <v>620</v>
      </c>
      <c r="V582" s="208" t="s">
        <v>624</v>
      </c>
      <c r="X582" s="126">
        <v>578</v>
      </c>
    </row>
    <row r="583" spans="1:24" s="14" customFormat="1" ht="90" x14ac:dyDescent="0.25">
      <c r="A583" s="255">
        <v>580</v>
      </c>
      <c r="B583" s="126" t="s">
        <v>537</v>
      </c>
      <c r="C583" s="127" t="s">
        <v>538</v>
      </c>
      <c r="D583" s="127" t="s">
        <v>471</v>
      </c>
      <c r="E583" s="127" t="s">
        <v>492</v>
      </c>
      <c r="F583" s="127" t="s">
        <v>35</v>
      </c>
      <c r="G583" s="127" t="s">
        <v>36</v>
      </c>
      <c r="H583" s="127" t="s">
        <v>32</v>
      </c>
      <c r="I583" s="127" t="s">
        <v>106</v>
      </c>
      <c r="J583" s="127" t="s">
        <v>34</v>
      </c>
      <c r="K583" s="127" t="s">
        <v>762</v>
      </c>
      <c r="L583" s="127" t="s">
        <v>523</v>
      </c>
      <c r="M583" s="128">
        <v>0</v>
      </c>
      <c r="N583" s="128">
        <v>0</v>
      </c>
      <c r="O583" s="129">
        <v>33.868499999999997</v>
      </c>
      <c r="P583" s="129">
        <v>99.218000000000004</v>
      </c>
      <c r="Q583" s="130">
        <v>33.9</v>
      </c>
      <c r="R583" s="128">
        <v>0</v>
      </c>
      <c r="S583" s="128">
        <v>0</v>
      </c>
      <c r="T583" s="127" t="s">
        <v>620</v>
      </c>
      <c r="U583" s="127" t="s">
        <v>620</v>
      </c>
      <c r="V583" s="208" t="s">
        <v>656</v>
      </c>
      <c r="X583" s="126">
        <v>579</v>
      </c>
    </row>
    <row r="584" spans="1:24" s="14" customFormat="1" ht="90" x14ac:dyDescent="0.25">
      <c r="A584" s="255">
        <v>581</v>
      </c>
      <c r="B584" s="126" t="s">
        <v>537</v>
      </c>
      <c r="C584" s="127" t="s">
        <v>538</v>
      </c>
      <c r="D584" s="127" t="s">
        <v>471</v>
      </c>
      <c r="E584" s="127" t="s">
        <v>492</v>
      </c>
      <c r="F584" s="127" t="s">
        <v>35</v>
      </c>
      <c r="G584" s="127" t="s">
        <v>36</v>
      </c>
      <c r="H584" s="127" t="s">
        <v>32</v>
      </c>
      <c r="I584" s="127" t="s">
        <v>103</v>
      </c>
      <c r="J584" s="127" t="s">
        <v>104</v>
      </c>
      <c r="K584" s="127" t="s">
        <v>762</v>
      </c>
      <c r="L584" s="127" t="s">
        <v>523</v>
      </c>
      <c r="M584" s="128">
        <v>0</v>
      </c>
      <c r="N584" s="128">
        <v>0</v>
      </c>
      <c r="O584" s="129">
        <v>27.506</v>
      </c>
      <c r="P584" s="129">
        <v>84.14</v>
      </c>
      <c r="Q584" s="130">
        <v>27.5</v>
      </c>
      <c r="R584" s="128">
        <v>0</v>
      </c>
      <c r="S584" s="128">
        <v>0</v>
      </c>
      <c r="T584" s="127" t="s">
        <v>620</v>
      </c>
      <c r="U584" s="127" t="s">
        <v>620</v>
      </c>
      <c r="V584" s="208" t="s">
        <v>656</v>
      </c>
      <c r="X584" s="126">
        <v>580</v>
      </c>
    </row>
    <row r="585" spans="1:24" s="14" customFormat="1" ht="90" x14ac:dyDescent="0.25">
      <c r="A585" s="255">
        <v>582</v>
      </c>
      <c r="B585" s="126" t="s">
        <v>537</v>
      </c>
      <c r="C585" s="127" t="s">
        <v>538</v>
      </c>
      <c r="D585" s="127" t="s">
        <v>491</v>
      </c>
      <c r="E585" s="127" t="s">
        <v>472</v>
      </c>
      <c r="F585" s="127" t="s">
        <v>35</v>
      </c>
      <c r="G585" s="127" t="s">
        <v>36</v>
      </c>
      <c r="H585" s="127" t="s">
        <v>32</v>
      </c>
      <c r="I585" s="127" t="s">
        <v>106</v>
      </c>
      <c r="J585" s="127" t="s">
        <v>34</v>
      </c>
      <c r="K585" s="127" t="s">
        <v>762</v>
      </c>
      <c r="L585" s="127" t="s">
        <v>523</v>
      </c>
      <c r="M585" s="128">
        <v>0</v>
      </c>
      <c r="N585" s="128">
        <v>0</v>
      </c>
      <c r="O585" s="129">
        <v>59.3508</v>
      </c>
      <c r="P585" s="129">
        <v>77.097999999999999</v>
      </c>
      <c r="Q585" s="130">
        <v>59.4</v>
      </c>
      <c r="R585" s="128">
        <v>0</v>
      </c>
      <c r="S585" s="128">
        <v>0</v>
      </c>
      <c r="T585" s="127" t="s">
        <v>620</v>
      </c>
      <c r="U585" s="127" t="s">
        <v>620</v>
      </c>
      <c r="V585" s="208" t="s">
        <v>656</v>
      </c>
      <c r="X585" s="126">
        <v>581</v>
      </c>
    </row>
    <row r="586" spans="1:24" s="14" customFormat="1" ht="90" x14ac:dyDescent="0.25">
      <c r="A586" s="255">
        <v>583</v>
      </c>
      <c r="B586" s="126" t="s">
        <v>537</v>
      </c>
      <c r="C586" s="127" t="s">
        <v>538</v>
      </c>
      <c r="D586" s="127" t="s">
        <v>491</v>
      </c>
      <c r="E586" s="127" t="s">
        <v>472</v>
      </c>
      <c r="F586" s="127" t="s">
        <v>35</v>
      </c>
      <c r="G586" s="127" t="s">
        <v>36</v>
      </c>
      <c r="H586" s="127" t="s">
        <v>32</v>
      </c>
      <c r="I586" s="127" t="s">
        <v>103</v>
      </c>
      <c r="J586" s="127" t="s">
        <v>104</v>
      </c>
      <c r="K586" s="127" t="s">
        <v>762</v>
      </c>
      <c r="L586" s="127" t="s">
        <v>523</v>
      </c>
      <c r="M586" s="128">
        <v>0</v>
      </c>
      <c r="N586" s="128">
        <v>0</v>
      </c>
      <c r="O586" s="129">
        <v>48.807000000000002</v>
      </c>
      <c r="P586" s="129">
        <v>69.510000000000005</v>
      </c>
      <c r="Q586" s="130">
        <v>48.8</v>
      </c>
      <c r="R586" s="128">
        <v>0</v>
      </c>
      <c r="S586" s="128">
        <v>0</v>
      </c>
      <c r="T586" s="127" t="s">
        <v>620</v>
      </c>
      <c r="U586" s="127" t="s">
        <v>620</v>
      </c>
      <c r="V586" s="208" t="s">
        <v>656</v>
      </c>
      <c r="X586" s="126">
        <v>582</v>
      </c>
    </row>
    <row r="587" spans="1:24" s="14" customFormat="1" ht="90" x14ac:dyDescent="0.25">
      <c r="A587" s="255">
        <v>584</v>
      </c>
      <c r="B587" s="126" t="s">
        <v>537</v>
      </c>
      <c r="C587" s="127" t="s">
        <v>538</v>
      </c>
      <c r="D587" s="127" t="s">
        <v>471</v>
      </c>
      <c r="E587" s="127" t="s">
        <v>496</v>
      </c>
      <c r="F587" s="127" t="s">
        <v>35</v>
      </c>
      <c r="G587" s="127" t="s">
        <v>36</v>
      </c>
      <c r="H587" s="127" t="s">
        <v>32</v>
      </c>
      <c r="I587" s="127" t="s">
        <v>106</v>
      </c>
      <c r="J587" s="127" t="s">
        <v>34</v>
      </c>
      <c r="K587" s="127" t="s">
        <v>762</v>
      </c>
      <c r="L587" s="127" t="s">
        <v>523</v>
      </c>
      <c r="M587" s="128">
        <v>0</v>
      </c>
      <c r="N587" s="128">
        <v>0</v>
      </c>
      <c r="O587" s="129">
        <v>22.954499999999999</v>
      </c>
      <c r="P587" s="129">
        <v>69.608000000000004</v>
      </c>
      <c r="Q587" s="130">
        <v>23</v>
      </c>
      <c r="R587" s="128">
        <v>0</v>
      </c>
      <c r="S587" s="128">
        <v>0</v>
      </c>
      <c r="T587" s="127" t="s">
        <v>620</v>
      </c>
      <c r="U587" s="127" t="s">
        <v>620</v>
      </c>
      <c r="V587" s="208" t="s">
        <v>656</v>
      </c>
      <c r="X587" s="126">
        <v>583</v>
      </c>
    </row>
    <row r="588" spans="1:24" s="14" customFormat="1" ht="90" x14ac:dyDescent="0.25">
      <c r="A588" s="255">
        <v>585</v>
      </c>
      <c r="B588" s="126" t="s">
        <v>537</v>
      </c>
      <c r="C588" s="127" t="s">
        <v>538</v>
      </c>
      <c r="D588" s="127" t="s">
        <v>471</v>
      </c>
      <c r="E588" s="127" t="s">
        <v>496</v>
      </c>
      <c r="F588" s="127" t="s">
        <v>35</v>
      </c>
      <c r="G588" s="127" t="s">
        <v>36</v>
      </c>
      <c r="H588" s="127" t="s">
        <v>32</v>
      </c>
      <c r="I588" s="127" t="s">
        <v>103</v>
      </c>
      <c r="J588" s="127" t="s">
        <v>104</v>
      </c>
      <c r="K588" s="127" t="s">
        <v>762</v>
      </c>
      <c r="L588" s="127" t="s">
        <v>523</v>
      </c>
      <c r="M588" s="128">
        <v>0</v>
      </c>
      <c r="N588" s="128">
        <v>0</v>
      </c>
      <c r="O588" s="129">
        <v>18.742000000000001</v>
      </c>
      <c r="P588" s="129">
        <v>62.076000000000001</v>
      </c>
      <c r="Q588" s="130">
        <v>18.7</v>
      </c>
      <c r="R588" s="128">
        <v>0</v>
      </c>
      <c r="S588" s="128">
        <v>0</v>
      </c>
      <c r="T588" s="127" t="s">
        <v>620</v>
      </c>
      <c r="U588" s="127" t="s">
        <v>620</v>
      </c>
      <c r="V588" s="208" t="s">
        <v>656</v>
      </c>
      <c r="X588" s="126">
        <v>584</v>
      </c>
    </row>
    <row r="589" spans="1:24" s="14" customFormat="1" ht="90" x14ac:dyDescent="0.25">
      <c r="A589" s="255">
        <v>586</v>
      </c>
      <c r="B589" s="126" t="s">
        <v>537</v>
      </c>
      <c r="C589" s="127" t="s">
        <v>538</v>
      </c>
      <c r="D589" s="127" t="s">
        <v>491</v>
      </c>
      <c r="E589" s="127" t="s">
        <v>492</v>
      </c>
      <c r="F589" s="127" t="s">
        <v>35</v>
      </c>
      <c r="G589" s="127" t="s">
        <v>36</v>
      </c>
      <c r="H589" s="127" t="s">
        <v>32</v>
      </c>
      <c r="I589" s="127" t="s">
        <v>106</v>
      </c>
      <c r="J589" s="127" t="s">
        <v>34</v>
      </c>
      <c r="K589" s="127" t="s">
        <v>762</v>
      </c>
      <c r="L589" s="127" t="s">
        <v>523</v>
      </c>
      <c r="M589" s="128">
        <v>0</v>
      </c>
      <c r="N589" s="128">
        <v>0</v>
      </c>
      <c r="O589" s="129">
        <v>36.89</v>
      </c>
      <c r="P589" s="129">
        <v>44.898000000000003</v>
      </c>
      <c r="Q589" s="130">
        <v>36.9</v>
      </c>
      <c r="R589" s="128">
        <v>0</v>
      </c>
      <c r="S589" s="128">
        <v>0</v>
      </c>
      <c r="T589" s="127" t="s">
        <v>620</v>
      </c>
      <c r="U589" s="127" t="s">
        <v>620</v>
      </c>
      <c r="V589" s="208" t="s">
        <v>656</v>
      </c>
      <c r="X589" s="126">
        <v>585</v>
      </c>
    </row>
    <row r="590" spans="1:24" s="14" customFormat="1" ht="90" x14ac:dyDescent="0.25">
      <c r="A590" s="255">
        <v>587</v>
      </c>
      <c r="B590" s="126" t="s">
        <v>537</v>
      </c>
      <c r="C590" s="127" t="s">
        <v>538</v>
      </c>
      <c r="D590" s="127" t="s">
        <v>491</v>
      </c>
      <c r="E590" s="127" t="s">
        <v>492</v>
      </c>
      <c r="F590" s="127" t="s">
        <v>35</v>
      </c>
      <c r="G590" s="127" t="s">
        <v>36</v>
      </c>
      <c r="H590" s="127" t="s">
        <v>32</v>
      </c>
      <c r="I590" s="127" t="s">
        <v>103</v>
      </c>
      <c r="J590" s="127" t="s">
        <v>104</v>
      </c>
      <c r="K590" s="127" t="s">
        <v>762</v>
      </c>
      <c r="L590" s="127" t="s">
        <v>523</v>
      </c>
      <c r="M590" s="128">
        <v>0</v>
      </c>
      <c r="N590" s="128">
        <v>0</v>
      </c>
      <c r="O590" s="129">
        <v>30.69</v>
      </c>
      <c r="P590" s="129">
        <v>45.024000000000001</v>
      </c>
      <c r="Q590" s="130">
        <v>30.7</v>
      </c>
      <c r="R590" s="128">
        <v>0</v>
      </c>
      <c r="S590" s="128">
        <v>0</v>
      </c>
      <c r="T590" s="127" t="s">
        <v>620</v>
      </c>
      <c r="U590" s="127" t="s">
        <v>620</v>
      </c>
      <c r="V590" s="208" t="s">
        <v>656</v>
      </c>
      <c r="X590" s="126">
        <v>586</v>
      </c>
    </row>
    <row r="591" spans="1:24" s="14" customFormat="1" ht="90" x14ac:dyDescent="0.25">
      <c r="A591" s="255">
        <v>588</v>
      </c>
      <c r="B591" s="126" t="s">
        <v>537</v>
      </c>
      <c r="C591" s="127" t="s">
        <v>538</v>
      </c>
      <c r="D591" s="127" t="s">
        <v>471</v>
      </c>
      <c r="E591" s="127" t="s">
        <v>496</v>
      </c>
      <c r="F591" s="127" t="s">
        <v>35</v>
      </c>
      <c r="G591" s="127" t="s">
        <v>36</v>
      </c>
      <c r="H591" s="127" t="s">
        <v>32</v>
      </c>
      <c r="I591" s="127" t="s">
        <v>106</v>
      </c>
      <c r="J591" s="127" t="s">
        <v>34</v>
      </c>
      <c r="K591" s="127" t="s">
        <v>763</v>
      </c>
      <c r="L591" s="127" t="s">
        <v>523</v>
      </c>
      <c r="M591" s="128">
        <v>0</v>
      </c>
      <c r="N591" s="128">
        <v>0</v>
      </c>
      <c r="O591" s="129">
        <v>23.5185</v>
      </c>
      <c r="P591" s="129">
        <v>69.608000000000004</v>
      </c>
      <c r="Q591" s="130">
        <v>23.5</v>
      </c>
      <c r="R591" s="128">
        <v>0</v>
      </c>
      <c r="S591" s="128">
        <v>0</v>
      </c>
      <c r="T591" s="127" t="s">
        <v>620</v>
      </c>
      <c r="U591" s="127" t="s">
        <v>620</v>
      </c>
      <c r="V591" s="208" t="s">
        <v>624</v>
      </c>
      <c r="X591" s="126">
        <v>587</v>
      </c>
    </row>
    <row r="592" spans="1:24" s="14" customFormat="1" ht="90" x14ac:dyDescent="0.25">
      <c r="A592" s="255">
        <v>589</v>
      </c>
      <c r="B592" s="126" t="s">
        <v>537</v>
      </c>
      <c r="C592" s="127" t="s">
        <v>538</v>
      </c>
      <c r="D592" s="127" t="s">
        <v>491</v>
      </c>
      <c r="E592" s="127" t="s">
        <v>492</v>
      </c>
      <c r="F592" s="127" t="s">
        <v>35</v>
      </c>
      <c r="G592" s="127" t="s">
        <v>36</v>
      </c>
      <c r="H592" s="127" t="s">
        <v>32</v>
      </c>
      <c r="I592" s="127" t="s">
        <v>106</v>
      </c>
      <c r="J592" s="127" t="s">
        <v>34</v>
      </c>
      <c r="K592" s="127" t="s">
        <v>763</v>
      </c>
      <c r="L592" s="127" t="s">
        <v>523</v>
      </c>
      <c r="M592" s="128">
        <v>0</v>
      </c>
      <c r="N592" s="128">
        <v>0</v>
      </c>
      <c r="O592" s="129">
        <v>37.720999999999997</v>
      </c>
      <c r="P592" s="129">
        <v>44.898000000000003</v>
      </c>
      <c r="Q592" s="130">
        <v>37.700000000000003</v>
      </c>
      <c r="R592" s="128">
        <v>0</v>
      </c>
      <c r="S592" s="128">
        <v>0</v>
      </c>
      <c r="T592" s="127" t="s">
        <v>620</v>
      </c>
      <c r="U592" s="127" t="s">
        <v>620</v>
      </c>
      <c r="V592" s="208" t="s">
        <v>624</v>
      </c>
      <c r="X592" s="126">
        <v>588</v>
      </c>
    </row>
    <row r="593" spans="1:24" s="14" customFormat="1" ht="90" x14ac:dyDescent="0.25">
      <c r="A593" s="255">
        <v>590</v>
      </c>
      <c r="B593" s="126" t="s">
        <v>537</v>
      </c>
      <c r="C593" s="127" t="s">
        <v>538</v>
      </c>
      <c r="D593" s="127" t="s">
        <v>471</v>
      </c>
      <c r="E593" s="127" t="s">
        <v>492</v>
      </c>
      <c r="F593" s="127" t="s">
        <v>35</v>
      </c>
      <c r="G593" s="127" t="s">
        <v>36</v>
      </c>
      <c r="H593" s="127" t="s">
        <v>32</v>
      </c>
      <c r="I593" s="127" t="s">
        <v>106</v>
      </c>
      <c r="J593" s="127" t="s">
        <v>34</v>
      </c>
      <c r="K593" s="127" t="s">
        <v>764</v>
      </c>
      <c r="L593" s="127" t="s">
        <v>523</v>
      </c>
      <c r="M593" s="128">
        <v>0</v>
      </c>
      <c r="N593" s="128">
        <v>0</v>
      </c>
      <c r="O593" s="129">
        <v>33.868499999999997</v>
      </c>
      <c r="P593" s="129">
        <v>99.218000000000004</v>
      </c>
      <c r="Q593" s="130">
        <v>33.9</v>
      </c>
      <c r="R593" s="128">
        <v>0</v>
      </c>
      <c r="S593" s="128">
        <v>0</v>
      </c>
      <c r="T593" s="127" t="s">
        <v>620</v>
      </c>
      <c r="U593" s="127" t="s">
        <v>620</v>
      </c>
      <c r="V593" s="208" t="s">
        <v>637</v>
      </c>
      <c r="X593" s="126">
        <v>589</v>
      </c>
    </row>
    <row r="594" spans="1:24" s="14" customFormat="1" ht="90" x14ac:dyDescent="0.25">
      <c r="A594" s="255">
        <v>591</v>
      </c>
      <c r="B594" s="126" t="s">
        <v>537</v>
      </c>
      <c r="C594" s="127" t="s">
        <v>538</v>
      </c>
      <c r="D594" s="127" t="s">
        <v>471</v>
      </c>
      <c r="E594" s="127" t="s">
        <v>492</v>
      </c>
      <c r="F594" s="127" t="s">
        <v>35</v>
      </c>
      <c r="G594" s="127" t="s">
        <v>36</v>
      </c>
      <c r="H594" s="127" t="s">
        <v>32</v>
      </c>
      <c r="I594" s="127" t="s">
        <v>103</v>
      </c>
      <c r="J594" s="127" t="s">
        <v>104</v>
      </c>
      <c r="K594" s="127" t="s">
        <v>764</v>
      </c>
      <c r="L594" s="127" t="s">
        <v>523</v>
      </c>
      <c r="M594" s="128">
        <v>0</v>
      </c>
      <c r="N594" s="128">
        <v>0</v>
      </c>
      <c r="O594" s="129">
        <v>27.506</v>
      </c>
      <c r="P594" s="129">
        <v>84.14</v>
      </c>
      <c r="Q594" s="130">
        <v>27.5</v>
      </c>
      <c r="R594" s="128">
        <v>0</v>
      </c>
      <c r="S594" s="128">
        <v>0</v>
      </c>
      <c r="T594" s="127" t="s">
        <v>620</v>
      </c>
      <c r="U594" s="127" t="s">
        <v>620</v>
      </c>
      <c r="V594" s="208" t="s">
        <v>637</v>
      </c>
      <c r="X594" s="126">
        <v>590</v>
      </c>
    </row>
    <row r="595" spans="1:24" s="14" customFormat="1" ht="90" x14ac:dyDescent="0.25">
      <c r="A595" s="255">
        <v>592</v>
      </c>
      <c r="B595" s="126" t="s">
        <v>537</v>
      </c>
      <c r="C595" s="127" t="s">
        <v>538</v>
      </c>
      <c r="D595" s="127" t="s">
        <v>471</v>
      </c>
      <c r="E595" s="127" t="s">
        <v>496</v>
      </c>
      <c r="F595" s="127" t="s">
        <v>35</v>
      </c>
      <c r="G595" s="127" t="s">
        <v>36</v>
      </c>
      <c r="H595" s="127" t="s">
        <v>32</v>
      </c>
      <c r="I595" s="127" t="s">
        <v>106</v>
      </c>
      <c r="J595" s="127" t="s">
        <v>34</v>
      </c>
      <c r="K595" s="127" t="s">
        <v>764</v>
      </c>
      <c r="L595" s="127" t="s">
        <v>523</v>
      </c>
      <c r="M595" s="128">
        <v>0</v>
      </c>
      <c r="N595" s="128">
        <v>0</v>
      </c>
      <c r="O595" s="129">
        <v>22.954499999999999</v>
      </c>
      <c r="P595" s="129">
        <v>69.608000000000004</v>
      </c>
      <c r="Q595" s="130">
        <v>23</v>
      </c>
      <c r="R595" s="128">
        <v>0</v>
      </c>
      <c r="S595" s="128">
        <v>0</v>
      </c>
      <c r="T595" s="127" t="s">
        <v>620</v>
      </c>
      <c r="U595" s="127" t="s">
        <v>620</v>
      </c>
      <c r="V595" s="208" t="s">
        <v>637</v>
      </c>
      <c r="X595" s="126">
        <v>591</v>
      </c>
    </row>
    <row r="596" spans="1:24" s="14" customFormat="1" ht="90" x14ac:dyDescent="0.25">
      <c r="A596" s="255">
        <v>593</v>
      </c>
      <c r="B596" s="126" t="s">
        <v>537</v>
      </c>
      <c r="C596" s="127" t="s">
        <v>538</v>
      </c>
      <c r="D596" s="127" t="s">
        <v>471</v>
      </c>
      <c r="E596" s="127" t="s">
        <v>496</v>
      </c>
      <c r="F596" s="127" t="s">
        <v>35</v>
      </c>
      <c r="G596" s="127" t="s">
        <v>36</v>
      </c>
      <c r="H596" s="127" t="s">
        <v>32</v>
      </c>
      <c r="I596" s="127" t="s">
        <v>103</v>
      </c>
      <c r="J596" s="127" t="s">
        <v>104</v>
      </c>
      <c r="K596" s="127" t="s">
        <v>764</v>
      </c>
      <c r="L596" s="127" t="s">
        <v>523</v>
      </c>
      <c r="M596" s="128">
        <v>0</v>
      </c>
      <c r="N596" s="128">
        <v>0</v>
      </c>
      <c r="O596" s="129">
        <v>18.742000000000001</v>
      </c>
      <c r="P596" s="129">
        <v>62.076000000000001</v>
      </c>
      <c r="Q596" s="130">
        <v>18.7</v>
      </c>
      <c r="R596" s="128">
        <v>0</v>
      </c>
      <c r="S596" s="128">
        <v>0</v>
      </c>
      <c r="T596" s="127" t="s">
        <v>620</v>
      </c>
      <c r="U596" s="127" t="s">
        <v>620</v>
      </c>
      <c r="V596" s="208" t="s">
        <v>637</v>
      </c>
      <c r="X596" s="126">
        <v>592</v>
      </c>
    </row>
    <row r="597" spans="1:24" s="14" customFormat="1" ht="90" x14ac:dyDescent="0.25">
      <c r="A597" s="255">
        <v>594</v>
      </c>
      <c r="B597" s="126" t="s">
        <v>537</v>
      </c>
      <c r="C597" s="127" t="s">
        <v>538</v>
      </c>
      <c r="D597" s="127" t="s">
        <v>471</v>
      </c>
      <c r="E597" s="127" t="s">
        <v>496</v>
      </c>
      <c r="F597" s="127" t="s">
        <v>35</v>
      </c>
      <c r="G597" s="127" t="s">
        <v>36</v>
      </c>
      <c r="H597" s="127" t="s">
        <v>42</v>
      </c>
      <c r="I597" s="127" t="s">
        <v>108</v>
      </c>
      <c r="J597" s="127" t="s">
        <v>34</v>
      </c>
      <c r="K597" s="127" t="s">
        <v>765</v>
      </c>
      <c r="L597" s="127" t="s">
        <v>523</v>
      </c>
      <c r="M597" s="128">
        <v>0</v>
      </c>
      <c r="N597" s="128">
        <v>0</v>
      </c>
      <c r="O597" s="129">
        <v>24.639500000000002</v>
      </c>
      <c r="P597" s="129">
        <v>85.203999999999994</v>
      </c>
      <c r="Q597" s="130">
        <v>24.6</v>
      </c>
      <c r="R597" s="128">
        <v>0</v>
      </c>
      <c r="S597" s="128">
        <v>0</v>
      </c>
      <c r="T597" s="127" t="s">
        <v>620</v>
      </c>
      <c r="U597" s="127" t="s">
        <v>620</v>
      </c>
      <c r="V597" s="208" t="s">
        <v>624</v>
      </c>
      <c r="X597" s="126">
        <v>593</v>
      </c>
    </row>
    <row r="598" spans="1:24" s="14" customFormat="1" ht="90" x14ac:dyDescent="0.25">
      <c r="A598" s="255">
        <v>595</v>
      </c>
      <c r="B598" s="126" t="s">
        <v>537</v>
      </c>
      <c r="C598" s="127" t="s">
        <v>538</v>
      </c>
      <c r="D598" s="127" t="s">
        <v>494</v>
      </c>
      <c r="E598" s="127" t="s">
        <v>495</v>
      </c>
      <c r="F598" s="127" t="s">
        <v>35</v>
      </c>
      <c r="G598" s="127" t="s">
        <v>36</v>
      </c>
      <c r="H598" s="127" t="s">
        <v>42</v>
      </c>
      <c r="I598" s="127" t="s">
        <v>108</v>
      </c>
      <c r="J598" s="127" t="s">
        <v>34</v>
      </c>
      <c r="K598" s="127" t="s">
        <v>765</v>
      </c>
      <c r="L598" s="127" t="s">
        <v>523</v>
      </c>
      <c r="M598" s="128">
        <v>0</v>
      </c>
      <c r="N598" s="128">
        <v>0</v>
      </c>
      <c r="O598" s="129">
        <v>21.014199999999999</v>
      </c>
      <c r="P598" s="129">
        <v>61.473999999999997</v>
      </c>
      <c r="Q598" s="130">
        <v>21</v>
      </c>
      <c r="R598" s="128">
        <v>0</v>
      </c>
      <c r="S598" s="128">
        <v>0</v>
      </c>
      <c r="T598" s="127" t="s">
        <v>620</v>
      </c>
      <c r="U598" s="127" t="s">
        <v>620</v>
      </c>
      <c r="V598" s="208" t="s">
        <v>624</v>
      </c>
      <c r="X598" s="126">
        <v>594</v>
      </c>
    </row>
    <row r="599" spans="1:24" s="14" customFormat="1" ht="90" x14ac:dyDescent="0.25">
      <c r="A599" s="255">
        <v>596</v>
      </c>
      <c r="B599" s="126" t="s">
        <v>537</v>
      </c>
      <c r="C599" s="127" t="s">
        <v>538</v>
      </c>
      <c r="D599" s="127" t="s">
        <v>471</v>
      </c>
      <c r="E599" s="127" t="s">
        <v>495</v>
      </c>
      <c r="F599" s="127" t="s">
        <v>35</v>
      </c>
      <c r="G599" s="127" t="s">
        <v>36</v>
      </c>
      <c r="H599" s="127" t="s">
        <v>42</v>
      </c>
      <c r="I599" s="127" t="s">
        <v>108</v>
      </c>
      <c r="J599" s="127" t="s">
        <v>34</v>
      </c>
      <c r="K599" s="127" t="s">
        <v>765</v>
      </c>
      <c r="L599" s="127" t="s">
        <v>523</v>
      </c>
      <c r="M599" s="128">
        <v>0</v>
      </c>
      <c r="N599" s="128">
        <v>0</v>
      </c>
      <c r="O599" s="129">
        <v>17.8337</v>
      </c>
      <c r="P599" s="129">
        <v>61.74</v>
      </c>
      <c r="Q599" s="130">
        <v>17.8</v>
      </c>
      <c r="R599" s="128">
        <v>0</v>
      </c>
      <c r="S599" s="128">
        <v>0</v>
      </c>
      <c r="T599" s="127" t="s">
        <v>620</v>
      </c>
      <c r="U599" s="127" t="s">
        <v>620</v>
      </c>
      <c r="V599" s="208" t="s">
        <v>624</v>
      </c>
      <c r="X599" s="126">
        <v>595</v>
      </c>
    </row>
    <row r="600" spans="1:24" s="14" customFormat="1" ht="90" x14ac:dyDescent="0.25">
      <c r="A600" s="255">
        <v>597</v>
      </c>
      <c r="B600" s="126" t="s">
        <v>537</v>
      </c>
      <c r="C600" s="127" t="s">
        <v>538</v>
      </c>
      <c r="D600" s="127" t="s">
        <v>471</v>
      </c>
      <c r="E600" s="127" t="s">
        <v>472</v>
      </c>
      <c r="F600" s="127" t="s">
        <v>35</v>
      </c>
      <c r="G600" s="127" t="s">
        <v>36</v>
      </c>
      <c r="H600" s="127" t="s">
        <v>32</v>
      </c>
      <c r="I600" s="127" t="s">
        <v>110</v>
      </c>
      <c r="J600" s="127" t="s">
        <v>41</v>
      </c>
      <c r="K600" s="127" t="s">
        <v>766</v>
      </c>
      <c r="L600" s="127" t="s">
        <v>523</v>
      </c>
      <c r="M600" s="128">
        <v>0</v>
      </c>
      <c r="N600" s="128">
        <v>0</v>
      </c>
      <c r="O600" s="129">
        <v>35.171999999999997</v>
      </c>
      <c r="P600" s="129">
        <v>312.64800000000002</v>
      </c>
      <c r="Q600" s="130">
        <v>35.200000000000003</v>
      </c>
      <c r="R600" s="128">
        <v>0</v>
      </c>
      <c r="S600" s="128">
        <v>0</v>
      </c>
      <c r="T600" s="127" t="s">
        <v>620</v>
      </c>
      <c r="U600" s="127" t="s">
        <v>620</v>
      </c>
      <c r="V600" s="208" t="s">
        <v>624</v>
      </c>
      <c r="X600" s="126">
        <v>596</v>
      </c>
    </row>
    <row r="601" spans="1:24" s="14" customFormat="1" ht="90" x14ac:dyDescent="0.25">
      <c r="A601" s="255">
        <v>598</v>
      </c>
      <c r="B601" s="126" t="s">
        <v>537</v>
      </c>
      <c r="C601" s="127" t="s">
        <v>538</v>
      </c>
      <c r="D601" s="127" t="s">
        <v>471</v>
      </c>
      <c r="E601" s="127" t="s">
        <v>472</v>
      </c>
      <c r="F601" s="127" t="s">
        <v>35</v>
      </c>
      <c r="G601" s="127" t="s">
        <v>36</v>
      </c>
      <c r="H601" s="127" t="s">
        <v>42</v>
      </c>
      <c r="I601" s="127" t="s">
        <v>108</v>
      </c>
      <c r="J601" s="127" t="s">
        <v>34</v>
      </c>
      <c r="K601" s="127" t="s">
        <v>766</v>
      </c>
      <c r="L601" s="127" t="s">
        <v>523</v>
      </c>
      <c r="M601" s="128">
        <v>0</v>
      </c>
      <c r="N601" s="128">
        <v>0</v>
      </c>
      <c r="O601" s="129">
        <v>32.735999999999997</v>
      </c>
      <c r="P601" s="129">
        <v>168.86799999999999</v>
      </c>
      <c r="Q601" s="130">
        <v>32.700000000000003</v>
      </c>
      <c r="R601" s="128">
        <v>0</v>
      </c>
      <c r="S601" s="128">
        <v>0</v>
      </c>
      <c r="T601" s="127" t="s">
        <v>620</v>
      </c>
      <c r="U601" s="127" t="s">
        <v>620</v>
      </c>
      <c r="V601" s="208" t="s">
        <v>624</v>
      </c>
      <c r="X601" s="126">
        <v>597</v>
      </c>
    </row>
    <row r="602" spans="1:24" s="14" customFormat="1" ht="90" x14ac:dyDescent="0.25">
      <c r="A602" s="255">
        <v>599</v>
      </c>
      <c r="B602" s="126" t="s">
        <v>537</v>
      </c>
      <c r="C602" s="127" t="s">
        <v>538</v>
      </c>
      <c r="D602" s="127" t="s">
        <v>471</v>
      </c>
      <c r="E602" s="127" t="s">
        <v>472</v>
      </c>
      <c r="F602" s="127" t="s">
        <v>35</v>
      </c>
      <c r="G602" s="127" t="s">
        <v>36</v>
      </c>
      <c r="H602" s="127" t="s">
        <v>42</v>
      </c>
      <c r="I602" s="127" t="s">
        <v>105</v>
      </c>
      <c r="J602" s="127" t="s">
        <v>34</v>
      </c>
      <c r="K602" s="127" t="s">
        <v>766</v>
      </c>
      <c r="L602" s="127" t="s">
        <v>523</v>
      </c>
      <c r="M602" s="128">
        <v>0</v>
      </c>
      <c r="N602" s="128">
        <v>0</v>
      </c>
      <c r="O602" s="129">
        <v>32.735999999999997</v>
      </c>
      <c r="P602" s="129">
        <v>187.488</v>
      </c>
      <c r="Q602" s="130">
        <v>32.700000000000003</v>
      </c>
      <c r="R602" s="128">
        <v>0</v>
      </c>
      <c r="S602" s="128">
        <v>0</v>
      </c>
      <c r="T602" s="127" t="s">
        <v>620</v>
      </c>
      <c r="U602" s="127" t="s">
        <v>620</v>
      </c>
      <c r="V602" s="208" t="s">
        <v>624</v>
      </c>
      <c r="X602" s="126">
        <v>598</v>
      </c>
    </row>
    <row r="603" spans="1:24" s="14" customFormat="1" ht="90" x14ac:dyDescent="0.25">
      <c r="A603" s="255">
        <v>600</v>
      </c>
      <c r="B603" s="126" t="s">
        <v>537</v>
      </c>
      <c r="C603" s="127" t="s">
        <v>538</v>
      </c>
      <c r="D603" s="127" t="s">
        <v>471</v>
      </c>
      <c r="E603" s="127" t="s">
        <v>472</v>
      </c>
      <c r="F603" s="127" t="s">
        <v>35</v>
      </c>
      <c r="G603" s="127" t="s">
        <v>31</v>
      </c>
      <c r="H603" s="127" t="s">
        <v>32</v>
      </c>
      <c r="I603" s="127" t="s">
        <v>39</v>
      </c>
      <c r="J603" s="127" t="s">
        <v>44</v>
      </c>
      <c r="K603" s="127" t="s">
        <v>766</v>
      </c>
      <c r="L603" s="127" t="s">
        <v>523</v>
      </c>
      <c r="M603" s="128">
        <v>0</v>
      </c>
      <c r="N603" s="128">
        <v>0</v>
      </c>
      <c r="O603" s="129">
        <v>28.675999999999998</v>
      </c>
      <c r="P603" s="129">
        <v>159.08199999999999</v>
      </c>
      <c r="Q603" s="130">
        <v>28.7</v>
      </c>
      <c r="R603" s="128">
        <v>0</v>
      </c>
      <c r="S603" s="128">
        <v>0</v>
      </c>
      <c r="T603" s="127" t="s">
        <v>620</v>
      </c>
      <c r="U603" s="127" t="s">
        <v>620</v>
      </c>
      <c r="V603" s="208" t="s">
        <v>624</v>
      </c>
      <c r="X603" s="126">
        <v>599</v>
      </c>
    </row>
    <row r="604" spans="1:24" s="14" customFormat="1" ht="90" x14ac:dyDescent="0.25">
      <c r="A604" s="255">
        <v>601</v>
      </c>
      <c r="B604" s="126" t="s">
        <v>537</v>
      </c>
      <c r="C604" s="127" t="s">
        <v>538</v>
      </c>
      <c r="D604" s="127" t="s">
        <v>494</v>
      </c>
      <c r="E604" s="127" t="s">
        <v>492</v>
      </c>
      <c r="F604" s="127" t="s">
        <v>35</v>
      </c>
      <c r="G604" s="127" t="s">
        <v>36</v>
      </c>
      <c r="H604" s="127" t="s">
        <v>42</v>
      </c>
      <c r="I604" s="127" t="s">
        <v>105</v>
      </c>
      <c r="J604" s="127" t="s">
        <v>34</v>
      </c>
      <c r="K604" s="127" t="s">
        <v>766</v>
      </c>
      <c r="L604" s="127" t="s">
        <v>523</v>
      </c>
      <c r="M604" s="128">
        <v>0</v>
      </c>
      <c r="N604" s="128">
        <v>0</v>
      </c>
      <c r="O604" s="129">
        <v>31.454499999999999</v>
      </c>
      <c r="P604" s="129">
        <v>80.275999999999996</v>
      </c>
      <c r="Q604" s="130">
        <v>31.5</v>
      </c>
      <c r="R604" s="128">
        <v>0</v>
      </c>
      <c r="S604" s="128">
        <v>0</v>
      </c>
      <c r="T604" s="127" t="s">
        <v>620</v>
      </c>
      <c r="U604" s="127" t="s">
        <v>620</v>
      </c>
      <c r="V604" s="208" t="s">
        <v>624</v>
      </c>
      <c r="X604" s="126">
        <v>600</v>
      </c>
    </row>
    <row r="605" spans="1:24" s="14" customFormat="1" ht="90" x14ac:dyDescent="0.25">
      <c r="A605" s="255">
        <v>602</v>
      </c>
      <c r="B605" s="126" t="s">
        <v>537</v>
      </c>
      <c r="C605" s="127" t="s">
        <v>538</v>
      </c>
      <c r="D605" s="127" t="s">
        <v>471</v>
      </c>
      <c r="E605" s="127" t="s">
        <v>492</v>
      </c>
      <c r="F605" s="127" t="s">
        <v>35</v>
      </c>
      <c r="G605" s="127" t="s">
        <v>36</v>
      </c>
      <c r="H605" s="127" t="s">
        <v>32</v>
      </c>
      <c r="I605" s="127" t="s">
        <v>110</v>
      </c>
      <c r="J605" s="127" t="s">
        <v>41</v>
      </c>
      <c r="K605" s="127" t="s">
        <v>766</v>
      </c>
      <c r="L605" s="127" t="s">
        <v>523</v>
      </c>
      <c r="M605" s="128">
        <v>0</v>
      </c>
      <c r="N605" s="128">
        <v>0</v>
      </c>
      <c r="O605" s="129">
        <v>39.085999999999999</v>
      </c>
      <c r="P605" s="129">
        <v>181.678</v>
      </c>
      <c r="Q605" s="130">
        <v>39.1</v>
      </c>
      <c r="R605" s="128">
        <v>0</v>
      </c>
      <c r="S605" s="128">
        <v>0</v>
      </c>
      <c r="T605" s="127" t="s">
        <v>620</v>
      </c>
      <c r="U605" s="127" t="s">
        <v>620</v>
      </c>
      <c r="V605" s="208" t="s">
        <v>624</v>
      </c>
      <c r="X605" s="126">
        <v>601</v>
      </c>
    </row>
    <row r="606" spans="1:24" s="14" customFormat="1" ht="90" x14ac:dyDescent="0.25">
      <c r="A606" s="255">
        <v>603</v>
      </c>
      <c r="B606" s="126" t="s">
        <v>537</v>
      </c>
      <c r="C606" s="127" t="s">
        <v>538</v>
      </c>
      <c r="D606" s="127" t="s">
        <v>471</v>
      </c>
      <c r="E606" s="127" t="s">
        <v>492</v>
      </c>
      <c r="F606" s="127" t="s">
        <v>35</v>
      </c>
      <c r="G606" s="127" t="s">
        <v>36</v>
      </c>
      <c r="H606" s="127" t="s">
        <v>42</v>
      </c>
      <c r="I606" s="127" t="s">
        <v>108</v>
      </c>
      <c r="J606" s="127" t="s">
        <v>34</v>
      </c>
      <c r="K606" s="127" t="s">
        <v>766</v>
      </c>
      <c r="L606" s="127" t="s">
        <v>523</v>
      </c>
      <c r="M606" s="128">
        <v>0</v>
      </c>
      <c r="N606" s="128">
        <v>0</v>
      </c>
      <c r="O606" s="129">
        <v>36.413499999999999</v>
      </c>
      <c r="P606" s="129">
        <v>113.26</v>
      </c>
      <c r="Q606" s="130">
        <v>36.4</v>
      </c>
      <c r="R606" s="128">
        <v>0</v>
      </c>
      <c r="S606" s="128">
        <v>0</v>
      </c>
      <c r="T606" s="127" t="s">
        <v>620</v>
      </c>
      <c r="U606" s="127" t="s">
        <v>620</v>
      </c>
      <c r="V606" s="208" t="s">
        <v>624</v>
      </c>
      <c r="X606" s="126">
        <v>602</v>
      </c>
    </row>
    <row r="607" spans="1:24" s="14" customFormat="1" ht="90" x14ac:dyDescent="0.25">
      <c r="A607" s="255">
        <v>604</v>
      </c>
      <c r="B607" s="126" t="s">
        <v>537</v>
      </c>
      <c r="C607" s="127" t="s">
        <v>538</v>
      </c>
      <c r="D607" s="127" t="s">
        <v>471</v>
      </c>
      <c r="E607" s="127" t="s">
        <v>492</v>
      </c>
      <c r="F607" s="127" t="s">
        <v>35</v>
      </c>
      <c r="G607" s="127" t="s">
        <v>36</v>
      </c>
      <c r="H607" s="127" t="s">
        <v>42</v>
      </c>
      <c r="I607" s="127" t="s">
        <v>105</v>
      </c>
      <c r="J607" s="127" t="s">
        <v>34</v>
      </c>
      <c r="K607" s="127" t="s">
        <v>766</v>
      </c>
      <c r="L607" s="127" t="s">
        <v>523</v>
      </c>
      <c r="M607" s="128">
        <v>0</v>
      </c>
      <c r="N607" s="128">
        <v>0</v>
      </c>
      <c r="O607" s="129">
        <v>36.413499999999999</v>
      </c>
      <c r="P607" s="129">
        <v>131.88</v>
      </c>
      <c r="Q607" s="130">
        <v>36.4</v>
      </c>
      <c r="R607" s="128">
        <v>0</v>
      </c>
      <c r="S607" s="128">
        <v>0</v>
      </c>
      <c r="T607" s="127" t="s">
        <v>620</v>
      </c>
      <c r="U607" s="127" t="s">
        <v>620</v>
      </c>
      <c r="V607" s="208" t="s">
        <v>624</v>
      </c>
      <c r="X607" s="126">
        <v>603</v>
      </c>
    </row>
    <row r="608" spans="1:24" s="14" customFormat="1" ht="90" x14ac:dyDescent="0.25">
      <c r="A608" s="255">
        <v>605</v>
      </c>
      <c r="B608" s="126" t="s">
        <v>537</v>
      </c>
      <c r="C608" s="127" t="s">
        <v>538</v>
      </c>
      <c r="D608" s="127" t="s">
        <v>471</v>
      </c>
      <c r="E608" s="127" t="s">
        <v>492</v>
      </c>
      <c r="F608" s="127" t="s">
        <v>35</v>
      </c>
      <c r="G608" s="127" t="s">
        <v>31</v>
      </c>
      <c r="H608" s="127" t="s">
        <v>32</v>
      </c>
      <c r="I608" s="127" t="s">
        <v>39</v>
      </c>
      <c r="J608" s="127" t="s">
        <v>44</v>
      </c>
      <c r="K608" s="127" t="s">
        <v>766</v>
      </c>
      <c r="L608" s="127" t="s">
        <v>523</v>
      </c>
      <c r="M608" s="128">
        <v>0</v>
      </c>
      <c r="N608" s="128">
        <v>0</v>
      </c>
      <c r="O608" s="129">
        <v>31.959499999999998</v>
      </c>
      <c r="P608" s="129">
        <v>103.866</v>
      </c>
      <c r="Q608" s="130">
        <v>32</v>
      </c>
      <c r="R608" s="128">
        <v>0</v>
      </c>
      <c r="S608" s="128">
        <v>0</v>
      </c>
      <c r="T608" s="127" t="s">
        <v>620</v>
      </c>
      <c r="U608" s="127" t="s">
        <v>620</v>
      </c>
      <c r="V608" s="208" t="s">
        <v>624</v>
      </c>
      <c r="X608" s="126">
        <v>604</v>
      </c>
    </row>
    <row r="609" spans="1:24" s="14" customFormat="1" ht="90" x14ac:dyDescent="0.25">
      <c r="A609" s="255">
        <v>606</v>
      </c>
      <c r="B609" s="126" t="s">
        <v>537</v>
      </c>
      <c r="C609" s="127" t="s">
        <v>538</v>
      </c>
      <c r="D609" s="127" t="s">
        <v>491</v>
      </c>
      <c r="E609" s="127" t="s">
        <v>472</v>
      </c>
      <c r="F609" s="127" t="s">
        <v>35</v>
      </c>
      <c r="G609" s="127" t="s">
        <v>36</v>
      </c>
      <c r="H609" s="127" t="s">
        <v>32</v>
      </c>
      <c r="I609" s="127" t="s">
        <v>110</v>
      </c>
      <c r="J609" s="127" t="s">
        <v>41</v>
      </c>
      <c r="K609" s="127" t="s">
        <v>766</v>
      </c>
      <c r="L609" s="127" t="s">
        <v>523</v>
      </c>
      <c r="M609" s="128">
        <v>0</v>
      </c>
      <c r="N609" s="128">
        <v>0</v>
      </c>
      <c r="O609" s="129">
        <v>67.996499999999997</v>
      </c>
      <c r="P609" s="129">
        <v>121.142</v>
      </c>
      <c r="Q609" s="130">
        <v>68</v>
      </c>
      <c r="R609" s="128">
        <v>0</v>
      </c>
      <c r="S609" s="128">
        <v>0</v>
      </c>
      <c r="T609" s="127" t="s">
        <v>620</v>
      </c>
      <c r="U609" s="127" t="s">
        <v>620</v>
      </c>
      <c r="V609" s="208" t="s">
        <v>624</v>
      </c>
      <c r="X609" s="126">
        <v>605</v>
      </c>
    </row>
    <row r="610" spans="1:24" s="14" customFormat="1" ht="90" x14ac:dyDescent="0.25">
      <c r="A610" s="255">
        <v>607</v>
      </c>
      <c r="B610" s="126" t="s">
        <v>537</v>
      </c>
      <c r="C610" s="127" t="s">
        <v>538</v>
      </c>
      <c r="D610" s="127" t="s">
        <v>491</v>
      </c>
      <c r="E610" s="127" t="s">
        <v>472</v>
      </c>
      <c r="F610" s="127" t="s">
        <v>35</v>
      </c>
      <c r="G610" s="127" t="s">
        <v>36</v>
      </c>
      <c r="H610" s="127" t="s">
        <v>42</v>
      </c>
      <c r="I610" s="127" t="s">
        <v>108</v>
      </c>
      <c r="J610" s="127" t="s">
        <v>34</v>
      </c>
      <c r="K610" s="127" t="s">
        <v>766</v>
      </c>
      <c r="L610" s="127" t="s">
        <v>523</v>
      </c>
      <c r="M610" s="128">
        <v>0</v>
      </c>
      <c r="N610" s="128">
        <v>0</v>
      </c>
      <c r="O610" s="129">
        <v>63.568800000000003</v>
      </c>
      <c r="P610" s="129">
        <v>88.158000000000001</v>
      </c>
      <c r="Q610" s="130">
        <v>63.6</v>
      </c>
      <c r="R610" s="128">
        <v>0</v>
      </c>
      <c r="S610" s="128">
        <v>0</v>
      </c>
      <c r="T610" s="127" t="s">
        <v>620</v>
      </c>
      <c r="U610" s="127" t="s">
        <v>620</v>
      </c>
      <c r="V610" s="208" t="s">
        <v>624</v>
      </c>
      <c r="X610" s="126">
        <v>606</v>
      </c>
    </row>
    <row r="611" spans="1:24" s="14" customFormat="1" ht="90" x14ac:dyDescent="0.25">
      <c r="A611" s="255">
        <v>608</v>
      </c>
      <c r="B611" s="126" t="s">
        <v>537</v>
      </c>
      <c r="C611" s="127" t="s">
        <v>538</v>
      </c>
      <c r="D611" s="127" t="s">
        <v>491</v>
      </c>
      <c r="E611" s="127" t="s">
        <v>472</v>
      </c>
      <c r="F611" s="127" t="s">
        <v>35</v>
      </c>
      <c r="G611" s="127" t="s">
        <v>31</v>
      </c>
      <c r="H611" s="127" t="s">
        <v>32</v>
      </c>
      <c r="I611" s="127" t="s">
        <v>39</v>
      </c>
      <c r="J611" s="127" t="s">
        <v>44</v>
      </c>
      <c r="K611" s="127" t="s">
        <v>766</v>
      </c>
      <c r="L611" s="127" t="s">
        <v>523</v>
      </c>
      <c r="M611" s="128">
        <v>0</v>
      </c>
      <c r="N611" s="128">
        <v>0</v>
      </c>
      <c r="O611" s="129">
        <v>56.187800000000003</v>
      </c>
      <c r="P611" s="129">
        <v>81.745999999999995</v>
      </c>
      <c r="Q611" s="130">
        <v>56.2</v>
      </c>
      <c r="R611" s="128">
        <v>0</v>
      </c>
      <c r="S611" s="128">
        <v>0</v>
      </c>
      <c r="T611" s="127" t="s">
        <v>620</v>
      </c>
      <c r="U611" s="127" t="s">
        <v>620</v>
      </c>
      <c r="V611" s="208" t="s">
        <v>624</v>
      </c>
      <c r="X611" s="126">
        <v>607</v>
      </c>
    </row>
    <row r="612" spans="1:24" s="14" customFormat="1" ht="90" x14ac:dyDescent="0.25">
      <c r="A612" s="255">
        <v>609</v>
      </c>
      <c r="B612" s="126" t="s">
        <v>537</v>
      </c>
      <c r="C612" s="127" t="s">
        <v>538</v>
      </c>
      <c r="D612" s="127" t="s">
        <v>471</v>
      </c>
      <c r="E612" s="127" t="s">
        <v>496</v>
      </c>
      <c r="F612" s="127" t="s">
        <v>35</v>
      </c>
      <c r="G612" s="127" t="s">
        <v>36</v>
      </c>
      <c r="H612" s="127" t="s">
        <v>32</v>
      </c>
      <c r="I612" s="127" t="s">
        <v>110</v>
      </c>
      <c r="J612" s="127" t="s">
        <v>41</v>
      </c>
      <c r="K612" s="127" t="s">
        <v>766</v>
      </c>
      <c r="L612" s="127" t="s">
        <v>523</v>
      </c>
      <c r="M612" s="128">
        <v>0</v>
      </c>
      <c r="N612" s="128">
        <v>0</v>
      </c>
      <c r="O612" s="129">
        <v>26.408999999999999</v>
      </c>
      <c r="P612" s="129">
        <v>114.33799999999999</v>
      </c>
      <c r="Q612" s="130">
        <v>26.4</v>
      </c>
      <c r="R612" s="128">
        <v>0</v>
      </c>
      <c r="S612" s="128">
        <v>0</v>
      </c>
      <c r="T612" s="127" t="s">
        <v>620</v>
      </c>
      <c r="U612" s="127" t="s">
        <v>620</v>
      </c>
      <c r="V612" s="208" t="s">
        <v>624</v>
      </c>
      <c r="X612" s="126">
        <v>608</v>
      </c>
    </row>
    <row r="613" spans="1:24" s="14" customFormat="1" ht="90" x14ac:dyDescent="0.25">
      <c r="A613" s="255">
        <v>610</v>
      </c>
      <c r="B613" s="126" t="s">
        <v>537</v>
      </c>
      <c r="C613" s="127" t="s">
        <v>538</v>
      </c>
      <c r="D613" s="127" t="s">
        <v>471</v>
      </c>
      <c r="E613" s="127" t="s">
        <v>496</v>
      </c>
      <c r="F613" s="127" t="s">
        <v>35</v>
      </c>
      <c r="G613" s="127" t="s">
        <v>36</v>
      </c>
      <c r="H613" s="127" t="s">
        <v>42</v>
      </c>
      <c r="I613" s="127" t="s">
        <v>108</v>
      </c>
      <c r="J613" s="127" t="s">
        <v>34</v>
      </c>
      <c r="K613" s="127" t="s">
        <v>766</v>
      </c>
      <c r="L613" s="127" t="s">
        <v>523</v>
      </c>
      <c r="M613" s="128">
        <v>0</v>
      </c>
      <c r="N613" s="128">
        <v>0</v>
      </c>
      <c r="O613" s="129">
        <v>24.639500000000002</v>
      </c>
      <c r="P613" s="129">
        <v>85.203999999999994</v>
      </c>
      <c r="Q613" s="130">
        <v>24.6</v>
      </c>
      <c r="R613" s="128">
        <v>0</v>
      </c>
      <c r="S613" s="128">
        <v>0</v>
      </c>
      <c r="T613" s="127" t="s">
        <v>620</v>
      </c>
      <c r="U613" s="127" t="s">
        <v>620</v>
      </c>
      <c r="V613" s="208" t="s">
        <v>624</v>
      </c>
      <c r="X613" s="126">
        <v>609</v>
      </c>
    </row>
    <row r="614" spans="1:24" s="14" customFormat="1" ht="90" x14ac:dyDescent="0.25">
      <c r="A614" s="255">
        <v>611</v>
      </c>
      <c r="B614" s="126" t="s">
        <v>537</v>
      </c>
      <c r="C614" s="127" t="s">
        <v>538</v>
      </c>
      <c r="D614" s="127" t="s">
        <v>471</v>
      </c>
      <c r="E614" s="127" t="s">
        <v>496</v>
      </c>
      <c r="F614" s="127" t="s">
        <v>35</v>
      </c>
      <c r="G614" s="127" t="s">
        <v>36</v>
      </c>
      <c r="H614" s="127" t="s">
        <v>42</v>
      </c>
      <c r="I614" s="127" t="s">
        <v>105</v>
      </c>
      <c r="J614" s="127" t="s">
        <v>34</v>
      </c>
      <c r="K614" s="127" t="s">
        <v>766</v>
      </c>
      <c r="L614" s="127" t="s">
        <v>523</v>
      </c>
      <c r="M614" s="128">
        <v>0</v>
      </c>
      <c r="N614" s="128">
        <v>0</v>
      </c>
      <c r="O614" s="129">
        <v>24.639500000000002</v>
      </c>
      <c r="P614" s="129">
        <v>103.81</v>
      </c>
      <c r="Q614" s="130">
        <v>24.6</v>
      </c>
      <c r="R614" s="128">
        <v>0</v>
      </c>
      <c r="S614" s="128">
        <v>0</v>
      </c>
      <c r="T614" s="127" t="s">
        <v>620</v>
      </c>
      <c r="U614" s="127" t="s">
        <v>620</v>
      </c>
      <c r="V614" s="208" t="s">
        <v>624</v>
      </c>
      <c r="X614" s="126">
        <v>610</v>
      </c>
    </row>
    <row r="615" spans="1:24" s="14" customFormat="1" ht="90" x14ac:dyDescent="0.25">
      <c r="A615" s="255">
        <v>612</v>
      </c>
      <c r="B615" s="126" t="s">
        <v>537</v>
      </c>
      <c r="C615" s="127" t="s">
        <v>538</v>
      </c>
      <c r="D615" s="127" t="s">
        <v>471</v>
      </c>
      <c r="E615" s="127" t="s">
        <v>496</v>
      </c>
      <c r="F615" s="127" t="s">
        <v>35</v>
      </c>
      <c r="G615" s="127" t="s">
        <v>31</v>
      </c>
      <c r="H615" s="127" t="s">
        <v>32</v>
      </c>
      <c r="I615" s="127" t="s">
        <v>39</v>
      </c>
      <c r="J615" s="127" t="s">
        <v>44</v>
      </c>
      <c r="K615" s="127" t="s">
        <v>766</v>
      </c>
      <c r="L615" s="127" t="s">
        <v>523</v>
      </c>
      <c r="M615" s="128">
        <v>0</v>
      </c>
      <c r="N615" s="128">
        <v>0</v>
      </c>
      <c r="O615" s="129">
        <v>21.6905</v>
      </c>
      <c r="P615" s="129">
        <v>74.256</v>
      </c>
      <c r="Q615" s="130">
        <v>21.7</v>
      </c>
      <c r="R615" s="128">
        <v>0</v>
      </c>
      <c r="S615" s="128">
        <v>0</v>
      </c>
      <c r="T615" s="127" t="s">
        <v>620</v>
      </c>
      <c r="U615" s="127" t="s">
        <v>620</v>
      </c>
      <c r="V615" s="208" t="s">
        <v>624</v>
      </c>
      <c r="X615" s="126">
        <v>611</v>
      </c>
    </row>
    <row r="616" spans="1:24" s="14" customFormat="1" ht="90" x14ac:dyDescent="0.25">
      <c r="A616" s="255">
        <v>613</v>
      </c>
      <c r="B616" s="126" t="s">
        <v>537</v>
      </c>
      <c r="C616" s="127" t="s">
        <v>538</v>
      </c>
      <c r="D616" s="127" t="s">
        <v>491</v>
      </c>
      <c r="E616" s="127" t="s">
        <v>492</v>
      </c>
      <c r="F616" s="127" t="s">
        <v>35</v>
      </c>
      <c r="G616" s="127" t="s">
        <v>36</v>
      </c>
      <c r="H616" s="127" t="s">
        <v>32</v>
      </c>
      <c r="I616" s="127" t="s">
        <v>110</v>
      </c>
      <c r="J616" s="127" t="s">
        <v>41</v>
      </c>
      <c r="K616" s="127" t="s">
        <v>766</v>
      </c>
      <c r="L616" s="127" t="s">
        <v>523</v>
      </c>
      <c r="M616" s="128">
        <v>0</v>
      </c>
      <c r="N616" s="128">
        <v>0</v>
      </c>
      <c r="O616" s="129">
        <v>41.973999999999997</v>
      </c>
      <c r="P616" s="129">
        <v>51.351999999999997</v>
      </c>
      <c r="Q616" s="130">
        <v>42</v>
      </c>
      <c r="R616" s="128">
        <v>0</v>
      </c>
      <c r="S616" s="128">
        <v>0</v>
      </c>
      <c r="T616" s="127" t="s">
        <v>620</v>
      </c>
      <c r="U616" s="127" t="s">
        <v>620</v>
      </c>
      <c r="V616" s="208" t="s">
        <v>624</v>
      </c>
      <c r="X616" s="126">
        <v>612</v>
      </c>
    </row>
    <row r="617" spans="1:24" s="14" customFormat="1" ht="90" x14ac:dyDescent="0.25">
      <c r="A617" s="255">
        <v>614</v>
      </c>
      <c r="B617" s="126" t="s">
        <v>537</v>
      </c>
      <c r="C617" s="127" t="s">
        <v>538</v>
      </c>
      <c r="D617" s="127" t="s">
        <v>491</v>
      </c>
      <c r="E617" s="127" t="s">
        <v>492</v>
      </c>
      <c r="F617" s="127" t="s">
        <v>35</v>
      </c>
      <c r="G617" s="127" t="s">
        <v>36</v>
      </c>
      <c r="H617" s="127" t="s">
        <v>42</v>
      </c>
      <c r="I617" s="127" t="s">
        <v>108</v>
      </c>
      <c r="J617" s="127" t="s">
        <v>34</v>
      </c>
      <c r="K617" s="127" t="s">
        <v>766</v>
      </c>
      <c r="L617" s="127" t="s">
        <v>523</v>
      </c>
      <c r="M617" s="128">
        <v>0</v>
      </c>
      <c r="N617" s="128">
        <v>0</v>
      </c>
      <c r="O617" s="129">
        <v>39.369999999999997</v>
      </c>
      <c r="P617" s="129">
        <v>59.08</v>
      </c>
      <c r="Q617" s="130">
        <v>39.4</v>
      </c>
      <c r="R617" s="128">
        <v>0</v>
      </c>
      <c r="S617" s="128">
        <v>0</v>
      </c>
      <c r="T617" s="127" t="s">
        <v>620</v>
      </c>
      <c r="U617" s="127" t="s">
        <v>620</v>
      </c>
      <c r="V617" s="208" t="s">
        <v>624</v>
      </c>
      <c r="X617" s="126">
        <v>613</v>
      </c>
    </row>
    <row r="618" spans="1:24" s="14" customFormat="1" ht="90" x14ac:dyDescent="0.25">
      <c r="A618" s="255">
        <v>615</v>
      </c>
      <c r="B618" s="126" t="s">
        <v>537</v>
      </c>
      <c r="C618" s="127" t="s">
        <v>538</v>
      </c>
      <c r="D618" s="127" t="s">
        <v>491</v>
      </c>
      <c r="E618" s="127" t="s">
        <v>492</v>
      </c>
      <c r="F618" s="127" t="s">
        <v>35</v>
      </c>
      <c r="G618" s="127" t="s">
        <v>36</v>
      </c>
      <c r="H618" s="127" t="s">
        <v>42</v>
      </c>
      <c r="I618" s="127" t="s">
        <v>105</v>
      </c>
      <c r="J618" s="127" t="s">
        <v>34</v>
      </c>
      <c r="K618" s="127" t="s">
        <v>766</v>
      </c>
      <c r="L618" s="127" t="s">
        <v>523</v>
      </c>
      <c r="M618" s="128">
        <v>0</v>
      </c>
      <c r="N618" s="128">
        <v>0</v>
      </c>
      <c r="O618" s="129">
        <v>39.369999999999997</v>
      </c>
      <c r="P618" s="129">
        <v>77.713999999999999</v>
      </c>
      <c r="Q618" s="130">
        <v>39.4</v>
      </c>
      <c r="R618" s="128">
        <v>0</v>
      </c>
      <c r="S618" s="128">
        <v>0</v>
      </c>
      <c r="T618" s="127" t="s">
        <v>620</v>
      </c>
      <c r="U618" s="127" t="s">
        <v>620</v>
      </c>
      <c r="V618" s="208" t="s">
        <v>624</v>
      </c>
      <c r="X618" s="126">
        <v>614</v>
      </c>
    </row>
    <row r="619" spans="1:24" s="14" customFormat="1" ht="90" x14ac:dyDescent="0.25">
      <c r="A619" s="255">
        <v>616</v>
      </c>
      <c r="B619" s="126" t="s">
        <v>537</v>
      </c>
      <c r="C619" s="127" t="s">
        <v>538</v>
      </c>
      <c r="D619" s="127" t="s">
        <v>491</v>
      </c>
      <c r="E619" s="127" t="s">
        <v>492</v>
      </c>
      <c r="F619" s="127" t="s">
        <v>35</v>
      </c>
      <c r="G619" s="127" t="s">
        <v>31</v>
      </c>
      <c r="H619" s="127" t="s">
        <v>32</v>
      </c>
      <c r="I619" s="127" t="s">
        <v>39</v>
      </c>
      <c r="J619" s="127" t="s">
        <v>44</v>
      </c>
      <c r="K619" s="127" t="s">
        <v>766</v>
      </c>
      <c r="L619" s="127" t="s">
        <v>523</v>
      </c>
      <c r="M619" s="128">
        <v>0</v>
      </c>
      <c r="N619" s="128">
        <v>0</v>
      </c>
      <c r="O619" s="129">
        <v>35.03</v>
      </c>
      <c r="P619" s="129">
        <v>49.56</v>
      </c>
      <c r="Q619" s="130">
        <v>35</v>
      </c>
      <c r="R619" s="128">
        <v>0</v>
      </c>
      <c r="S619" s="128">
        <v>0</v>
      </c>
      <c r="T619" s="127" t="s">
        <v>620</v>
      </c>
      <c r="U619" s="127" t="s">
        <v>620</v>
      </c>
      <c r="V619" s="208" t="s">
        <v>624</v>
      </c>
      <c r="X619" s="126">
        <v>615</v>
      </c>
    </row>
    <row r="620" spans="1:24" s="14" customFormat="1" ht="90" x14ac:dyDescent="0.25">
      <c r="A620" s="255">
        <v>617</v>
      </c>
      <c r="B620" s="126" t="s">
        <v>537</v>
      </c>
      <c r="C620" s="127" t="s">
        <v>538</v>
      </c>
      <c r="D620" s="127" t="s">
        <v>471</v>
      </c>
      <c r="E620" s="127" t="s">
        <v>496</v>
      </c>
      <c r="F620" s="127" t="s">
        <v>35</v>
      </c>
      <c r="G620" s="127" t="s">
        <v>36</v>
      </c>
      <c r="H620" s="127" t="s">
        <v>42</v>
      </c>
      <c r="I620" s="127" t="s">
        <v>108</v>
      </c>
      <c r="J620" s="127" t="s">
        <v>34</v>
      </c>
      <c r="K620" s="127" t="s">
        <v>767</v>
      </c>
      <c r="L620" s="127" t="s">
        <v>523</v>
      </c>
      <c r="M620" s="128">
        <v>0</v>
      </c>
      <c r="N620" s="128">
        <v>0</v>
      </c>
      <c r="O620" s="129">
        <v>24.639500000000002</v>
      </c>
      <c r="P620" s="129">
        <v>85.203999999999994</v>
      </c>
      <c r="Q620" s="130">
        <v>24.6</v>
      </c>
      <c r="R620" s="128">
        <v>0</v>
      </c>
      <c r="S620" s="128">
        <v>0</v>
      </c>
      <c r="T620" s="127" t="s">
        <v>620</v>
      </c>
      <c r="U620" s="127" t="s">
        <v>620</v>
      </c>
      <c r="V620" s="208" t="s">
        <v>624</v>
      </c>
      <c r="X620" s="126">
        <v>616</v>
      </c>
    </row>
    <row r="621" spans="1:24" s="14" customFormat="1" ht="90" x14ac:dyDescent="0.25">
      <c r="A621" s="255">
        <v>618</v>
      </c>
      <c r="B621" s="126" t="s">
        <v>537</v>
      </c>
      <c r="C621" s="127" t="s">
        <v>538</v>
      </c>
      <c r="D621" s="127" t="s">
        <v>494</v>
      </c>
      <c r="E621" s="127" t="s">
        <v>495</v>
      </c>
      <c r="F621" s="127" t="s">
        <v>35</v>
      </c>
      <c r="G621" s="127" t="s">
        <v>36</v>
      </c>
      <c r="H621" s="127" t="s">
        <v>42</v>
      </c>
      <c r="I621" s="127" t="s">
        <v>108</v>
      </c>
      <c r="J621" s="127" t="s">
        <v>34</v>
      </c>
      <c r="K621" s="127" t="s">
        <v>767</v>
      </c>
      <c r="L621" s="127" t="s">
        <v>523</v>
      </c>
      <c r="M621" s="128">
        <v>0</v>
      </c>
      <c r="N621" s="128">
        <v>0</v>
      </c>
      <c r="O621" s="129">
        <v>21.014199999999999</v>
      </c>
      <c r="P621" s="129">
        <v>61.473999999999997</v>
      </c>
      <c r="Q621" s="130">
        <v>21</v>
      </c>
      <c r="R621" s="128">
        <v>0</v>
      </c>
      <c r="S621" s="128">
        <v>0</v>
      </c>
      <c r="T621" s="127" t="s">
        <v>620</v>
      </c>
      <c r="U621" s="127" t="s">
        <v>620</v>
      </c>
      <c r="V621" s="208" t="s">
        <v>624</v>
      </c>
      <c r="X621" s="126">
        <v>617</v>
      </c>
    </row>
    <row r="622" spans="1:24" s="14" customFormat="1" ht="90" x14ac:dyDescent="0.25">
      <c r="A622" s="255">
        <v>619</v>
      </c>
      <c r="B622" s="126" t="s">
        <v>537</v>
      </c>
      <c r="C622" s="127" t="s">
        <v>538</v>
      </c>
      <c r="D622" s="127" t="s">
        <v>471</v>
      </c>
      <c r="E622" s="127" t="s">
        <v>495</v>
      </c>
      <c r="F622" s="127" t="s">
        <v>35</v>
      </c>
      <c r="G622" s="127" t="s">
        <v>36</v>
      </c>
      <c r="H622" s="127" t="s">
        <v>42</v>
      </c>
      <c r="I622" s="127" t="s">
        <v>108</v>
      </c>
      <c r="J622" s="127" t="s">
        <v>34</v>
      </c>
      <c r="K622" s="127" t="s">
        <v>767</v>
      </c>
      <c r="L622" s="127" t="s">
        <v>523</v>
      </c>
      <c r="M622" s="128">
        <v>0</v>
      </c>
      <c r="N622" s="128">
        <v>0</v>
      </c>
      <c r="O622" s="129">
        <v>17.8337</v>
      </c>
      <c r="P622" s="129">
        <v>61.74</v>
      </c>
      <c r="Q622" s="130">
        <v>17.8</v>
      </c>
      <c r="R622" s="128">
        <v>0</v>
      </c>
      <c r="S622" s="128">
        <v>0</v>
      </c>
      <c r="T622" s="127" t="s">
        <v>620</v>
      </c>
      <c r="U622" s="127" t="s">
        <v>620</v>
      </c>
      <c r="V622" s="208" t="s">
        <v>624</v>
      </c>
      <c r="X622" s="126">
        <v>618</v>
      </c>
    </row>
    <row r="623" spans="1:24" s="14" customFormat="1" ht="90" x14ac:dyDescent="0.25">
      <c r="A623" s="255">
        <v>620</v>
      </c>
      <c r="B623" s="126" t="s">
        <v>537</v>
      </c>
      <c r="C623" s="127" t="s">
        <v>538</v>
      </c>
      <c r="D623" s="127" t="s">
        <v>494</v>
      </c>
      <c r="E623" s="127" t="s">
        <v>495</v>
      </c>
      <c r="F623" s="127" t="s">
        <v>35</v>
      </c>
      <c r="G623" s="127" t="s">
        <v>36</v>
      </c>
      <c r="H623" s="127" t="s">
        <v>42</v>
      </c>
      <c r="I623" s="127" t="s">
        <v>108</v>
      </c>
      <c r="J623" s="127" t="s">
        <v>34</v>
      </c>
      <c r="K623" s="127" t="s">
        <v>768</v>
      </c>
      <c r="L623" s="127" t="s">
        <v>523</v>
      </c>
      <c r="M623" s="128">
        <v>0</v>
      </c>
      <c r="N623" s="128">
        <v>0</v>
      </c>
      <c r="O623" s="129">
        <v>22.496200000000002</v>
      </c>
      <c r="P623" s="129">
        <v>61.473999999999997</v>
      </c>
      <c r="Q623" s="130">
        <v>22.5</v>
      </c>
      <c r="R623" s="128">
        <v>0</v>
      </c>
      <c r="S623" s="128">
        <v>0</v>
      </c>
      <c r="T623" s="127" t="s">
        <v>620</v>
      </c>
      <c r="U623" s="127" t="s">
        <v>620</v>
      </c>
      <c r="V623" s="208" t="s">
        <v>624</v>
      </c>
      <c r="X623" s="126">
        <v>619</v>
      </c>
    </row>
    <row r="624" spans="1:24" s="14" customFormat="1" ht="90" x14ac:dyDescent="0.25">
      <c r="A624" s="255">
        <v>621</v>
      </c>
      <c r="B624" s="126" t="s">
        <v>537</v>
      </c>
      <c r="C624" s="127" t="s">
        <v>538</v>
      </c>
      <c r="D624" s="127" t="s">
        <v>494</v>
      </c>
      <c r="E624" s="127" t="s">
        <v>495</v>
      </c>
      <c r="F624" s="127" t="s">
        <v>35</v>
      </c>
      <c r="G624" s="127" t="s">
        <v>36</v>
      </c>
      <c r="H624" s="127" t="s">
        <v>42</v>
      </c>
      <c r="I624" s="127" t="s">
        <v>107</v>
      </c>
      <c r="J624" s="127" t="s">
        <v>34</v>
      </c>
      <c r="K624" s="127" t="s">
        <v>768</v>
      </c>
      <c r="L624" s="127" t="s">
        <v>523</v>
      </c>
      <c r="M624" s="128">
        <v>0</v>
      </c>
      <c r="N624" s="128">
        <v>0</v>
      </c>
      <c r="O624" s="129">
        <v>22.496200000000002</v>
      </c>
      <c r="P624" s="129">
        <v>191.73</v>
      </c>
      <c r="Q624" s="130">
        <v>22.5</v>
      </c>
      <c r="R624" s="128">
        <v>0</v>
      </c>
      <c r="S624" s="128">
        <v>0</v>
      </c>
      <c r="T624" s="127" t="s">
        <v>620</v>
      </c>
      <c r="U624" s="127" t="s">
        <v>620</v>
      </c>
      <c r="V624" s="208" t="s">
        <v>624</v>
      </c>
      <c r="X624" s="126">
        <v>620</v>
      </c>
    </row>
    <row r="625" spans="1:24" s="14" customFormat="1" ht="90" x14ac:dyDescent="0.25">
      <c r="A625" s="255">
        <v>622</v>
      </c>
      <c r="B625" s="126" t="s">
        <v>537</v>
      </c>
      <c r="C625" s="127" t="s">
        <v>538</v>
      </c>
      <c r="D625" s="127" t="s">
        <v>494</v>
      </c>
      <c r="E625" s="127" t="s">
        <v>495</v>
      </c>
      <c r="F625" s="127" t="s">
        <v>35</v>
      </c>
      <c r="G625" s="127" t="s">
        <v>36</v>
      </c>
      <c r="H625" s="127" t="s">
        <v>42</v>
      </c>
      <c r="I625" s="127" t="s">
        <v>105</v>
      </c>
      <c r="J625" s="127" t="s">
        <v>34</v>
      </c>
      <c r="K625" s="127" t="s">
        <v>768</v>
      </c>
      <c r="L625" s="127" t="s">
        <v>523</v>
      </c>
      <c r="M625" s="128">
        <v>0</v>
      </c>
      <c r="N625" s="128">
        <v>0</v>
      </c>
      <c r="O625" s="129">
        <v>22.496200000000002</v>
      </c>
      <c r="P625" s="129">
        <v>80.093999999999994</v>
      </c>
      <c r="Q625" s="130">
        <v>22.5</v>
      </c>
      <c r="R625" s="128">
        <v>0</v>
      </c>
      <c r="S625" s="128">
        <v>0</v>
      </c>
      <c r="T625" s="127" t="s">
        <v>620</v>
      </c>
      <c r="U625" s="127" t="s">
        <v>620</v>
      </c>
      <c r="V625" s="208" t="s">
        <v>624</v>
      </c>
      <c r="X625" s="126">
        <v>621</v>
      </c>
    </row>
    <row r="626" spans="1:24" s="14" customFormat="1" ht="90" x14ac:dyDescent="0.25">
      <c r="A626" s="255">
        <v>623</v>
      </c>
      <c r="B626" s="126" t="s">
        <v>537</v>
      </c>
      <c r="C626" s="127" t="s">
        <v>538</v>
      </c>
      <c r="D626" s="127" t="s">
        <v>471</v>
      </c>
      <c r="E626" s="127" t="s">
        <v>495</v>
      </c>
      <c r="F626" s="127" t="s">
        <v>35</v>
      </c>
      <c r="G626" s="127" t="s">
        <v>36</v>
      </c>
      <c r="H626" s="127" t="s">
        <v>42</v>
      </c>
      <c r="I626" s="127" t="s">
        <v>108</v>
      </c>
      <c r="J626" s="127" t="s">
        <v>34</v>
      </c>
      <c r="K626" s="127" t="s">
        <v>768</v>
      </c>
      <c r="L626" s="127" t="s">
        <v>523</v>
      </c>
      <c r="M626" s="128">
        <v>0</v>
      </c>
      <c r="N626" s="128">
        <v>0</v>
      </c>
      <c r="O626" s="129">
        <v>19.0318</v>
      </c>
      <c r="P626" s="129">
        <v>61.74</v>
      </c>
      <c r="Q626" s="130">
        <v>19</v>
      </c>
      <c r="R626" s="128">
        <v>0</v>
      </c>
      <c r="S626" s="128">
        <v>0</v>
      </c>
      <c r="T626" s="127" t="s">
        <v>620</v>
      </c>
      <c r="U626" s="127" t="s">
        <v>620</v>
      </c>
      <c r="V626" s="208" t="s">
        <v>624</v>
      </c>
      <c r="X626" s="126">
        <v>622</v>
      </c>
    </row>
    <row r="627" spans="1:24" s="14" customFormat="1" ht="90" x14ac:dyDescent="0.25">
      <c r="A627" s="255">
        <v>624</v>
      </c>
      <c r="B627" s="126" t="s">
        <v>537</v>
      </c>
      <c r="C627" s="127" t="s">
        <v>538</v>
      </c>
      <c r="D627" s="127" t="s">
        <v>471</v>
      </c>
      <c r="E627" s="127" t="s">
        <v>495</v>
      </c>
      <c r="F627" s="127" t="s">
        <v>35</v>
      </c>
      <c r="G627" s="127" t="s">
        <v>36</v>
      </c>
      <c r="H627" s="127" t="s">
        <v>42</v>
      </c>
      <c r="I627" s="127" t="s">
        <v>107</v>
      </c>
      <c r="J627" s="127" t="s">
        <v>34</v>
      </c>
      <c r="K627" s="127" t="s">
        <v>768</v>
      </c>
      <c r="L627" s="127" t="s">
        <v>523</v>
      </c>
      <c r="M627" s="128">
        <v>0</v>
      </c>
      <c r="N627" s="128">
        <v>0</v>
      </c>
      <c r="O627" s="129">
        <v>19.0318</v>
      </c>
      <c r="P627" s="129">
        <v>191.982</v>
      </c>
      <c r="Q627" s="130">
        <v>19</v>
      </c>
      <c r="R627" s="128">
        <v>0</v>
      </c>
      <c r="S627" s="128">
        <v>0</v>
      </c>
      <c r="T627" s="127" t="s">
        <v>620</v>
      </c>
      <c r="U627" s="127" t="s">
        <v>620</v>
      </c>
      <c r="V627" s="208" t="s">
        <v>624</v>
      </c>
      <c r="X627" s="126">
        <v>623</v>
      </c>
    </row>
    <row r="628" spans="1:24" s="14" customFormat="1" ht="90" x14ac:dyDescent="0.25">
      <c r="A628" s="255">
        <v>625</v>
      </c>
      <c r="B628" s="126" t="s">
        <v>537</v>
      </c>
      <c r="C628" s="127" t="s">
        <v>538</v>
      </c>
      <c r="D628" s="127" t="s">
        <v>471</v>
      </c>
      <c r="E628" s="127" t="s">
        <v>495</v>
      </c>
      <c r="F628" s="127" t="s">
        <v>35</v>
      </c>
      <c r="G628" s="127" t="s">
        <v>36</v>
      </c>
      <c r="H628" s="127" t="s">
        <v>42</v>
      </c>
      <c r="I628" s="127" t="s">
        <v>105</v>
      </c>
      <c r="J628" s="127" t="s">
        <v>34</v>
      </c>
      <c r="K628" s="127" t="s">
        <v>768</v>
      </c>
      <c r="L628" s="127" t="s">
        <v>523</v>
      </c>
      <c r="M628" s="128">
        <v>0</v>
      </c>
      <c r="N628" s="128">
        <v>0</v>
      </c>
      <c r="O628" s="129">
        <v>19.0318</v>
      </c>
      <c r="P628" s="129">
        <v>80.346000000000004</v>
      </c>
      <c r="Q628" s="130">
        <v>19</v>
      </c>
      <c r="R628" s="128">
        <v>0</v>
      </c>
      <c r="S628" s="128">
        <v>0</v>
      </c>
      <c r="T628" s="127" t="s">
        <v>620</v>
      </c>
      <c r="U628" s="127" t="s">
        <v>620</v>
      </c>
      <c r="V628" s="208" t="s">
        <v>624</v>
      </c>
      <c r="X628" s="126">
        <v>624</v>
      </c>
    </row>
    <row r="629" spans="1:24" s="14" customFormat="1" ht="90" x14ac:dyDescent="0.25">
      <c r="A629" s="255">
        <v>626</v>
      </c>
      <c r="B629" s="126" t="s">
        <v>539</v>
      </c>
      <c r="C629" s="127" t="s">
        <v>538</v>
      </c>
      <c r="D629" s="127" t="s">
        <v>508</v>
      </c>
      <c r="E629" s="127" t="s">
        <v>472</v>
      </c>
      <c r="F629" s="127" t="s">
        <v>35</v>
      </c>
      <c r="G629" s="127" t="s">
        <v>31</v>
      </c>
      <c r="H629" s="127" t="s">
        <v>42</v>
      </c>
      <c r="I629" s="127" t="s">
        <v>64</v>
      </c>
      <c r="J629" s="127" t="s">
        <v>657</v>
      </c>
      <c r="K629" s="127" t="s">
        <v>769</v>
      </c>
      <c r="L629" s="127" t="s">
        <v>523</v>
      </c>
      <c r="M629" s="128">
        <v>0</v>
      </c>
      <c r="N629" s="128">
        <v>0</v>
      </c>
      <c r="O629" s="129">
        <v>25.846499999999999</v>
      </c>
      <c r="P629" s="129">
        <v>46.27</v>
      </c>
      <c r="Q629" s="130">
        <v>25.8</v>
      </c>
      <c r="R629" s="128">
        <v>0</v>
      </c>
      <c r="S629" s="128">
        <v>0</v>
      </c>
      <c r="T629" s="127" t="s">
        <v>620</v>
      </c>
      <c r="U629" s="127" t="s">
        <v>620</v>
      </c>
      <c r="V629" s="208" t="s">
        <v>637</v>
      </c>
      <c r="X629" s="126">
        <v>625</v>
      </c>
    </row>
    <row r="630" spans="1:24" s="14" customFormat="1" ht="90" x14ac:dyDescent="0.25">
      <c r="A630" s="255">
        <v>627</v>
      </c>
      <c r="B630" s="126" t="s">
        <v>539</v>
      </c>
      <c r="C630" s="127" t="s">
        <v>538</v>
      </c>
      <c r="D630" s="127" t="s">
        <v>508</v>
      </c>
      <c r="E630" s="127" t="s">
        <v>472</v>
      </c>
      <c r="F630" s="127" t="s">
        <v>35</v>
      </c>
      <c r="G630" s="127" t="s">
        <v>31</v>
      </c>
      <c r="H630" s="127" t="s">
        <v>32</v>
      </c>
      <c r="I630" s="127" t="s">
        <v>57</v>
      </c>
      <c r="J630" s="127" t="s">
        <v>58</v>
      </c>
      <c r="K630" s="127" t="s">
        <v>769</v>
      </c>
      <c r="L630" s="127" t="s">
        <v>523</v>
      </c>
      <c r="M630" s="128">
        <v>0</v>
      </c>
      <c r="N630" s="128">
        <v>0</v>
      </c>
      <c r="O630" s="129">
        <v>26.493300000000001</v>
      </c>
      <c r="P630" s="129">
        <v>26.026</v>
      </c>
      <c r="Q630" s="130">
        <v>26</v>
      </c>
      <c r="R630" s="128">
        <v>0</v>
      </c>
      <c r="S630" s="128">
        <v>0</v>
      </c>
      <c r="T630" s="127" t="s">
        <v>620</v>
      </c>
      <c r="U630" s="127" t="s">
        <v>620</v>
      </c>
      <c r="V630" s="208" t="s">
        <v>637</v>
      </c>
      <c r="X630" s="126">
        <v>626</v>
      </c>
    </row>
    <row r="631" spans="1:24" s="14" customFormat="1" ht="90" x14ac:dyDescent="0.25">
      <c r="A631" s="255">
        <v>628</v>
      </c>
      <c r="B631" s="126" t="s">
        <v>539</v>
      </c>
      <c r="C631" s="127" t="s">
        <v>538</v>
      </c>
      <c r="D631" s="127" t="s">
        <v>491</v>
      </c>
      <c r="E631" s="127" t="s">
        <v>472</v>
      </c>
      <c r="F631" s="127" t="s">
        <v>35</v>
      </c>
      <c r="G631" s="127" t="s">
        <v>31</v>
      </c>
      <c r="H631" s="127" t="s">
        <v>42</v>
      </c>
      <c r="I631" s="127" t="s">
        <v>64</v>
      </c>
      <c r="J631" s="127" t="s">
        <v>657</v>
      </c>
      <c r="K631" s="127" t="s">
        <v>769</v>
      </c>
      <c r="L631" s="127" t="s">
        <v>523</v>
      </c>
      <c r="M631" s="128">
        <v>0</v>
      </c>
      <c r="N631" s="128">
        <v>0</v>
      </c>
      <c r="O631" s="129">
        <v>17.6205</v>
      </c>
      <c r="P631" s="129">
        <v>55.188000000000002</v>
      </c>
      <c r="Q631" s="130">
        <v>17.600000000000001</v>
      </c>
      <c r="R631" s="128">
        <v>0</v>
      </c>
      <c r="S631" s="128">
        <v>0</v>
      </c>
      <c r="T631" s="127" t="s">
        <v>620</v>
      </c>
      <c r="U631" s="127" t="s">
        <v>620</v>
      </c>
      <c r="V631" s="208" t="s">
        <v>637</v>
      </c>
      <c r="X631" s="126">
        <v>627</v>
      </c>
    </row>
    <row r="632" spans="1:24" s="14" customFormat="1" ht="90" x14ac:dyDescent="0.25">
      <c r="A632" s="255">
        <v>629</v>
      </c>
      <c r="B632" s="126" t="s">
        <v>539</v>
      </c>
      <c r="C632" s="127" t="s">
        <v>538</v>
      </c>
      <c r="D632" s="127" t="s">
        <v>491</v>
      </c>
      <c r="E632" s="127" t="s">
        <v>472</v>
      </c>
      <c r="F632" s="127" t="s">
        <v>35</v>
      </c>
      <c r="G632" s="127" t="s">
        <v>31</v>
      </c>
      <c r="H632" s="127" t="s">
        <v>32</v>
      </c>
      <c r="I632" s="127" t="s">
        <v>57</v>
      </c>
      <c r="J632" s="127" t="s">
        <v>58</v>
      </c>
      <c r="K632" s="127" t="s">
        <v>769</v>
      </c>
      <c r="L632" s="127" t="s">
        <v>523</v>
      </c>
      <c r="M632" s="128">
        <v>0</v>
      </c>
      <c r="N632" s="128">
        <v>0</v>
      </c>
      <c r="O632" s="129">
        <v>18.161200000000001</v>
      </c>
      <c r="P632" s="129">
        <v>39.130000000000003</v>
      </c>
      <c r="Q632" s="130">
        <v>18.2</v>
      </c>
      <c r="R632" s="128">
        <v>0</v>
      </c>
      <c r="S632" s="128">
        <v>0</v>
      </c>
      <c r="T632" s="127" t="s">
        <v>620</v>
      </c>
      <c r="U632" s="127" t="s">
        <v>620</v>
      </c>
      <c r="V632" s="208" t="s">
        <v>637</v>
      </c>
      <c r="X632" s="126">
        <v>628</v>
      </c>
    </row>
    <row r="633" spans="1:24" s="14" customFormat="1" ht="90" x14ac:dyDescent="0.25">
      <c r="A633" s="255">
        <v>630</v>
      </c>
      <c r="B633" s="126" t="s">
        <v>539</v>
      </c>
      <c r="C633" s="127" t="s">
        <v>538</v>
      </c>
      <c r="D633" s="127" t="s">
        <v>508</v>
      </c>
      <c r="E633" s="127" t="s">
        <v>472</v>
      </c>
      <c r="F633" s="127" t="s">
        <v>35</v>
      </c>
      <c r="G633" s="127" t="s">
        <v>36</v>
      </c>
      <c r="H633" s="127" t="s">
        <v>32</v>
      </c>
      <c r="I633" s="127" t="s">
        <v>55</v>
      </c>
      <c r="J633" s="127" t="s">
        <v>73</v>
      </c>
      <c r="K633" s="127" t="s">
        <v>770</v>
      </c>
      <c r="L633" s="127" t="s">
        <v>523</v>
      </c>
      <c r="M633" s="128">
        <v>0</v>
      </c>
      <c r="N633" s="128">
        <v>0</v>
      </c>
      <c r="O633" s="129">
        <v>26.493300000000001</v>
      </c>
      <c r="P633" s="129">
        <v>50.008000000000003</v>
      </c>
      <c r="Q633" s="130">
        <v>26.5</v>
      </c>
      <c r="R633" s="128">
        <v>0</v>
      </c>
      <c r="S633" s="128">
        <v>0</v>
      </c>
      <c r="T633" s="127" t="s">
        <v>620</v>
      </c>
      <c r="U633" s="127" t="s">
        <v>620</v>
      </c>
      <c r="V633" s="208" t="s">
        <v>637</v>
      </c>
      <c r="X633" s="126">
        <v>629</v>
      </c>
    </row>
    <row r="634" spans="1:24" s="14" customFormat="1" ht="90" x14ac:dyDescent="0.25">
      <c r="A634" s="255">
        <v>631</v>
      </c>
      <c r="B634" s="126" t="s">
        <v>539</v>
      </c>
      <c r="C634" s="127" t="s">
        <v>538</v>
      </c>
      <c r="D634" s="127" t="s">
        <v>508</v>
      </c>
      <c r="E634" s="127" t="s">
        <v>472</v>
      </c>
      <c r="F634" s="127" t="s">
        <v>35</v>
      </c>
      <c r="G634" s="127" t="s">
        <v>31</v>
      </c>
      <c r="H634" s="127" t="s">
        <v>42</v>
      </c>
      <c r="I634" s="127" t="s">
        <v>64</v>
      </c>
      <c r="J634" s="127" t="s">
        <v>657</v>
      </c>
      <c r="K634" s="127" t="s">
        <v>770</v>
      </c>
      <c r="L634" s="127" t="s">
        <v>523</v>
      </c>
      <c r="M634" s="128">
        <v>0</v>
      </c>
      <c r="N634" s="128">
        <v>0</v>
      </c>
      <c r="O634" s="129">
        <v>25.846499999999999</v>
      </c>
      <c r="P634" s="129">
        <v>46.27</v>
      </c>
      <c r="Q634" s="130">
        <v>25.8</v>
      </c>
      <c r="R634" s="128">
        <v>0</v>
      </c>
      <c r="S634" s="128">
        <v>0</v>
      </c>
      <c r="T634" s="127" t="s">
        <v>620</v>
      </c>
      <c r="U634" s="127" t="s">
        <v>620</v>
      </c>
      <c r="V634" s="208" t="s">
        <v>637</v>
      </c>
      <c r="X634" s="126">
        <v>630</v>
      </c>
    </row>
    <row r="635" spans="1:24" s="14" customFormat="1" ht="90" x14ac:dyDescent="0.25">
      <c r="A635" s="255">
        <v>632</v>
      </c>
      <c r="B635" s="126" t="s">
        <v>539</v>
      </c>
      <c r="C635" s="127" t="s">
        <v>538</v>
      </c>
      <c r="D635" s="127" t="s">
        <v>491</v>
      </c>
      <c r="E635" s="127" t="s">
        <v>472</v>
      </c>
      <c r="F635" s="127" t="s">
        <v>35</v>
      </c>
      <c r="G635" s="127" t="s">
        <v>36</v>
      </c>
      <c r="H635" s="127" t="s">
        <v>32</v>
      </c>
      <c r="I635" s="127" t="s">
        <v>55</v>
      </c>
      <c r="J635" s="127" t="s">
        <v>73</v>
      </c>
      <c r="K635" s="127" t="s">
        <v>770</v>
      </c>
      <c r="L635" s="127" t="s">
        <v>523</v>
      </c>
      <c r="M635" s="128">
        <v>0</v>
      </c>
      <c r="N635" s="128">
        <v>0</v>
      </c>
      <c r="O635" s="129">
        <v>18.161200000000001</v>
      </c>
      <c r="P635" s="129">
        <v>60.886000000000003</v>
      </c>
      <c r="Q635" s="130">
        <v>18.2</v>
      </c>
      <c r="R635" s="128">
        <v>0</v>
      </c>
      <c r="S635" s="128">
        <v>0</v>
      </c>
      <c r="T635" s="127" t="s">
        <v>620</v>
      </c>
      <c r="U635" s="127" t="s">
        <v>620</v>
      </c>
      <c r="V635" s="208" t="s">
        <v>637</v>
      </c>
      <c r="X635" s="126">
        <v>631</v>
      </c>
    </row>
    <row r="636" spans="1:24" s="14" customFormat="1" ht="90" x14ac:dyDescent="0.25">
      <c r="A636" s="255">
        <v>633</v>
      </c>
      <c r="B636" s="126" t="s">
        <v>539</v>
      </c>
      <c r="C636" s="127" t="s">
        <v>538</v>
      </c>
      <c r="D636" s="127" t="s">
        <v>491</v>
      </c>
      <c r="E636" s="127" t="s">
        <v>472</v>
      </c>
      <c r="F636" s="127" t="s">
        <v>35</v>
      </c>
      <c r="G636" s="127" t="s">
        <v>31</v>
      </c>
      <c r="H636" s="127" t="s">
        <v>42</v>
      </c>
      <c r="I636" s="127" t="s">
        <v>64</v>
      </c>
      <c r="J636" s="127" t="s">
        <v>657</v>
      </c>
      <c r="K636" s="127" t="s">
        <v>770</v>
      </c>
      <c r="L636" s="127" t="s">
        <v>523</v>
      </c>
      <c r="M636" s="128">
        <v>0</v>
      </c>
      <c r="N636" s="128">
        <v>0</v>
      </c>
      <c r="O636" s="129">
        <v>17.6205</v>
      </c>
      <c r="P636" s="129">
        <v>55.188000000000002</v>
      </c>
      <c r="Q636" s="130">
        <v>17.600000000000001</v>
      </c>
      <c r="R636" s="128">
        <v>0</v>
      </c>
      <c r="S636" s="128">
        <v>0</v>
      </c>
      <c r="T636" s="127" t="s">
        <v>620</v>
      </c>
      <c r="U636" s="127" t="s">
        <v>620</v>
      </c>
      <c r="V636" s="208" t="s">
        <v>637</v>
      </c>
      <c r="X636" s="126">
        <v>632</v>
      </c>
    </row>
    <row r="637" spans="1:24" s="14" customFormat="1" ht="90" x14ac:dyDescent="0.25">
      <c r="A637" s="255">
        <v>634</v>
      </c>
      <c r="B637" s="126" t="s">
        <v>539</v>
      </c>
      <c r="C637" s="127" t="s">
        <v>538</v>
      </c>
      <c r="D637" s="127" t="s">
        <v>491</v>
      </c>
      <c r="E637" s="127" t="s">
        <v>492</v>
      </c>
      <c r="F637" s="127" t="s">
        <v>35</v>
      </c>
      <c r="G637" s="127" t="s">
        <v>36</v>
      </c>
      <c r="H637" s="127" t="s">
        <v>32</v>
      </c>
      <c r="I637" s="127" t="s">
        <v>55</v>
      </c>
      <c r="J637" s="127" t="s">
        <v>73</v>
      </c>
      <c r="K637" s="127" t="s">
        <v>770</v>
      </c>
      <c r="L637" s="127" t="s">
        <v>523</v>
      </c>
      <c r="M637" s="128">
        <v>0</v>
      </c>
      <c r="N637" s="128">
        <v>0</v>
      </c>
      <c r="O637" s="129">
        <v>12.6693</v>
      </c>
      <c r="P637" s="129">
        <v>41.537999999999997</v>
      </c>
      <c r="Q637" s="130">
        <v>12.7</v>
      </c>
      <c r="R637" s="128">
        <v>0</v>
      </c>
      <c r="S637" s="128">
        <v>0</v>
      </c>
      <c r="T637" s="127" t="s">
        <v>620</v>
      </c>
      <c r="U637" s="127" t="s">
        <v>620</v>
      </c>
      <c r="V637" s="208" t="s">
        <v>637</v>
      </c>
      <c r="X637" s="126">
        <v>633</v>
      </c>
    </row>
    <row r="638" spans="1:24" s="14" customFormat="1" ht="90" x14ac:dyDescent="0.25">
      <c r="A638" s="255">
        <v>635</v>
      </c>
      <c r="B638" s="126" t="s">
        <v>539</v>
      </c>
      <c r="C638" s="127" t="s">
        <v>538</v>
      </c>
      <c r="D638" s="127" t="s">
        <v>491</v>
      </c>
      <c r="E638" s="127" t="s">
        <v>492</v>
      </c>
      <c r="F638" s="127" t="s">
        <v>35</v>
      </c>
      <c r="G638" s="127" t="s">
        <v>31</v>
      </c>
      <c r="H638" s="127" t="s">
        <v>42</v>
      </c>
      <c r="I638" s="127" t="s">
        <v>64</v>
      </c>
      <c r="J638" s="127" t="s">
        <v>657</v>
      </c>
      <c r="K638" s="127" t="s">
        <v>770</v>
      </c>
      <c r="L638" s="127" t="s">
        <v>523</v>
      </c>
      <c r="M638" s="128">
        <v>0</v>
      </c>
      <c r="N638" s="128">
        <v>0</v>
      </c>
      <c r="O638" s="129">
        <v>12.3514</v>
      </c>
      <c r="P638" s="129">
        <v>37.814</v>
      </c>
      <c r="Q638" s="130">
        <v>12.4</v>
      </c>
      <c r="R638" s="128">
        <v>0</v>
      </c>
      <c r="S638" s="128">
        <v>0</v>
      </c>
      <c r="T638" s="127" t="s">
        <v>620</v>
      </c>
      <c r="U638" s="127" t="s">
        <v>620</v>
      </c>
      <c r="V638" s="208" t="s">
        <v>637</v>
      </c>
      <c r="X638" s="126">
        <v>634</v>
      </c>
    </row>
    <row r="639" spans="1:24" s="14" customFormat="1" ht="90" x14ac:dyDescent="0.25">
      <c r="A639" s="255">
        <v>636</v>
      </c>
      <c r="B639" s="126" t="s">
        <v>539</v>
      </c>
      <c r="C639" s="127" t="s">
        <v>538</v>
      </c>
      <c r="D639" s="127" t="s">
        <v>491</v>
      </c>
      <c r="E639" s="127" t="s">
        <v>472</v>
      </c>
      <c r="F639" s="127" t="s">
        <v>35</v>
      </c>
      <c r="G639" s="127" t="s">
        <v>31</v>
      </c>
      <c r="H639" s="127" t="s">
        <v>42</v>
      </c>
      <c r="I639" s="127" t="s">
        <v>64</v>
      </c>
      <c r="J639" s="127" t="s">
        <v>657</v>
      </c>
      <c r="K639" s="127" t="s">
        <v>771</v>
      </c>
      <c r="L639" s="127" t="s">
        <v>523</v>
      </c>
      <c r="M639" s="128">
        <v>0</v>
      </c>
      <c r="N639" s="128">
        <v>0</v>
      </c>
      <c r="O639" s="129">
        <v>15.9335</v>
      </c>
      <c r="P639" s="129">
        <v>55.188000000000002</v>
      </c>
      <c r="Q639" s="130">
        <v>15.9</v>
      </c>
      <c r="R639" s="128">
        <v>0</v>
      </c>
      <c r="S639" s="128">
        <v>0</v>
      </c>
      <c r="T639" s="127" t="s">
        <v>620</v>
      </c>
      <c r="U639" s="127" t="s">
        <v>620</v>
      </c>
      <c r="V639" s="208" t="s">
        <v>637</v>
      </c>
      <c r="X639" s="126">
        <v>635</v>
      </c>
    </row>
    <row r="640" spans="1:24" s="14" customFormat="1" ht="90" x14ac:dyDescent="0.25">
      <c r="A640" s="255">
        <v>637</v>
      </c>
      <c r="B640" s="126" t="s">
        <v>539</v>
      </c>
      <c r="C640" s="127" t="s">
        <v>538</v>
      </c>
      <c r="D640" s="127" t="s">
        <v>491</v>
      </c>
      <c r="E640" s="127" t="s">
        <v>492</v>
      </c>
      <c r="F640" s="127" t="s">
        <v>35</v>
      </c>
      <c r="G640" s="127" t="s">
        <v>31</v>
      </c>
      <c r="H640" s="127" t="s">
        <v>42</v>
      </c>
      <c r="I640" s="127" t="s">
        <v>64</v>
      </c>
      <c r="J640" s="127" t="s">
        <v>657</v>
      </c>
      <c r="K640" s="127" t="s">
        <v>771</v>
      </c>
      <c r="L640" s="127" t="s">
        <v>523</v>
      </c>
      <c r="M640" s="128">
        <v>0</v>
      </c>
      <c r="N640" s="128">
        <v>0</v>
      </c>
      <c r="O640" s="129">
        <v>11.359400000000001</v>
      </c>
      <c r="P640" s="129">
        <v>37.814</v>
      </c>
      <c r="Q640" s="130">
        <v>11.4</v>
      </c>
      <c r="R640" s="128">
        <v>0</v>
      </c>
      <c r="S640" s="128">
        <v>0</v>
      </c>
      <c r="T640" s="127" t="s">
        <v>620</v>
      </c>
      <c r="U640" s="127" t="s">
        <v>620</v>
      </c>
      <c r="V640" s="208" t="s">
        <v>637</v>
      </c>
      <c r="X640" s="126">
        <v>636</v>
      </c>
    </row>
    <row r="641" spans="1:24" s="14" customFormat="1" ht="90" x14ac:dyDescent="0.25">
      <c r="A641" s="255">
        <v>638</v>
      </c>
      <c r="B641" s="126" t="s">
        <v>539</v>
      </c>
      <c r="C641" s="127" t="s">
        <v>538</v>
      </c>
      <c r="D641" s="127" t="s">
        <v>508</v>
      </c>
      <c r="E641" s="127" t="s">
        <v>472</v>
      </c>
      <c r="F641" s="127" t="s">
        <v>35</v>
      </c>
      <c r="G641" s="127" t="s">
        <v>31</v>
      </c>
      <c r="H641" s="127" t="s">
        <v>37</v>
      </c>
      <c r="I641" s="127" t="s">
        <v>55</v>
      </c>
      <c r="J641" s="127" t="s">
        <v>681</v>
      </c>
      <c r="K641" s="127" t="s">
        <v>772</v>
      </c>
      <c r="L641" s="127" t="s">
        <v>523</v>
      </c>
      <c r="M641" s="128">
        <v>0</v>
      </c>
      <c r="N641" s="128">
        <v>0</v>
      </c>
      <c r="O641" s="129">
        <v>28.175000000000001</v>
      </c>
      <c r="P641" s="129">
        <v>152.012</v>
      </c>
      <c r="Q641" s="130">
        <v>28.2</v>
      </c>
      <c r="R641" s="128">
        <v>0</v>
      </c>
      <c r="S641" s="128">
        <v>0</v>
      </c>
      <c r="T641" s="127" t="s">
        <v>620</v>
      </c>
      <c r="U641" s="127" t="s">
        <v>620</v>
      </c>
      <c r="V641" s="208" t="s">
        <v>637</v>
      </c>
      <c r="X641" s="126">
        <v>637</v>
      </c>
    </row>
    <row r="642" spans="1:24" s="14" customFormat="1" ht="90" x14ac:dyDescent="0.25">
      <c r="A642" s="255">
        <v>639</v>
      </c>
      <c r="B642" s="126" t="s">
        <v>539</v>
      </c>
      <c r="C642" s="127" t="s">
        <v>538</v>
      </c>
      <c r="D642" s="127" t="s">
        <v>491</v>
      </c>
      <c r="E642" s="127" t="s">
        <v>472</v>
      </c>
      <c r="F642" s="127" t="s">
        <v>35</v>
      </c>
      <c r="G642" s="127" t="s">
        <v>31</v>
      </c>
      <c r="H642" s="127" t="s">
        <v>37</v>
      </c>
      <c r="I642" s="127" t="s">
        <v>55</v>
      </c>
      <c r="J642" s="127" t="s">
        <v>681</v>
      </c>
      <c r="K642" s="127" t="s">
        <v>772</v>
      </c>
      <c r="L642" s="127" t="s">
        <v>523</v>
      </c>
      <c r="M642" s="128">
        <v>0</v>
      </c>
      <c r="N642" s="128">
        <v>0</v>
      </c>
      <c r="O642" s="129">
        <v>19.567</v>
      </c>
      <c r="P642" s="129">
        <v>167.958</v>
      </c>
      <c r="Q642" s="130">
        <v>19.600000000000001</v>
      </c>
      <c r="R642" s="128">
        <v>0</v>
      </c>
      <c r="S642" s="128">
        <v>0</v>
      </c>
      <c r="T642" s="127" t="s">
        <v>620</v>
      </c>
      <c r="U642" s="127" t="s">
        <v>620</v>
      </c>
      <c r="V642" s="208" t="s">
        <v>637</v>
      </c>
      <c r="X642" s="126">
        <v>638</v>
      </c>
    </row>
    <row r="643" spans="1:24" s="14" customFormat="1" ht="90" x14ac:dyDescent="0.25">
      <c r="A643" s="255">
        <v>640</v>
      </c>
      <c r="B643" s="126" t="s">
        <v>539</v>
      </c>
      <c r="C643" s="127" t="s">
        <v>538</v>
      </c>
      <c r="D643" s="127" t="s">
        <v>491</v>
      </c>
      <c r="E643" s="127" t="s">
        <v>492</v>
      </c>
      <c r="F643" s="127" t="s">
        <v>35</v>
      </c>
      <c r="G643" s="127" t="s">
        <v>31</v>
      </c>
      <c r="H643" s="127" t="s">
        <v>37</v>
      </c>
      <c r="I643" s="127" t="s">
        <v>55</v>
      </c>
      <c r="J643" s="127" t="s">
        <v>681</v>
      </c>
      <c r="K643" s="127" t="s">
        <v>772</v>
      </c>
      <c r="L643" s="127" t="s">
        <v>523</v>
      </c>
      <c r="M643" s="128">
        <v>0</v>
      </c>
      <c r="N643" s="128">
        <v>0</v>
      </c>
      <c r="O643" s="129">
        <v>13.496</v>
      </c>
      <c r="P643" s="129">
        <v>143.458</v>
      </c>
      <c r="Q643" s="130">
        <v>13.5</v>
      </c>
      <c r="R643" s="128">
        <v>0</v>
      </c>
      <c r="S643" s="128">
        <v>0</v>
      </c>
      <c r="T643" s="127" t="s">
        <v>620</v>
      </c>
      <c r="U643" s="127" t="s">
        <v>620</v>
      </c>
      <c r="V643" s="208" t="s">
        <v>637</v>
      </c>
      <c r="X643" s="126">
        <v>639</v>
      </c>
    </row>
    <row r="644" spans="1:24" s="14" customFormat="1" ht="45" x14ac:dyDescent="0.25">
      <c r="A644" s="255">
        <v>641</v>
      </c>
      <c r="B644" s="126" t="s">
        <v>540</v>
      </c>
      <c r="C644" s="127" t="s">
        <v>541</v>
      </c>
      <c r="D644" s="127" t="s">
        <v>471</v>
      </c>
      <c r="E644" s="127" t="s">
        <v>492</v>
      </c>
      <c r="F644" s="127" t="s">
        <v>35</v>
      </c>
      <c r="G644" s="127" t="s">
        <v>36</v>
      </c>
      <c r="H644" s="127" t="s">
        <v>42</v>
      </c>
      <c r="I644" s="127" t="s">
        <v>105</v>
      </c>
      <c r="J644" s="127" t="s">
        <v>34</v>
      </c>
      <c r="K644" s="127" t="s">
        <v>773</v>
      </c>
      <c r="L644" s="127" t="s">
        <v>535</v>
      </c>
      <c r="M644" s="128">
        <v>19.91</v>
      </c>
      <c r="N644" s="128">
        <v>0.88</v>
      </c>
      <c r="O644" s="129">
        <v>41.0535</v>
      </c>
      <c r="P644" s="129">
        <v>105.91</v>
      </c>
      <c r="Q644" s="130">
        <v>41.1</v>
      </c>
      <c r="R644" s="128">
        <v>0</v>
      </c>
      <c r="S644" s="128">
        <v>0</v>
      </c>
      <c r="T644" s="127" t="s">
        <v>620</v>
      </c>
      <c r="U644" s="127" t="s">
        <v>620</v>
      </c>
      <c r="V644" s="208" t="s">
        <v>637</v>
      </c>
      <c r="X644" s="126">
        <v>640</v>
      </c>
    </row>
    <row r="645" spans="1:24" s="14" customFormat="1" ht="45" x14ac:dyDescent="0.25">
      <c r="A645" s="255">
        <v>642</v>
      </c>
      <c r="B645" s="126" t="s">
        <v>540</v>
      </c>
      <c r="C645" s="127" t="s">
        <v>541</v>
      </c>
      <c r="D645" s="127" t="s">
        <v>491</v>
      </c>
      <c r="E645" s="127" t="s">
        <v>472</v>
      </c>
      <c r="F645" s="127" t="s">
        <v>35</v>
      </c>
      <c r="G645" s="127" t="s">
        <v>36</v>
      </c>
      <c r="H645" s="127" t="s">
        <v>42</v>
      </c>
      <c r="I645" s="127" t="s">
        <v>105</v>
      </c>
      <c r="J645" s="127" t="s">
        <v>34</v>
      </c>
      <c r="K645" s="127" t="s">
        <v>773</v>
      </c>
      <c r="L645" s="127" t="s">
        <v>535</v>
      </c>
      <c r="M645" s="128">
        <v>19.91</v>
      </c>
      <c r="N645" s="128">
        <v>0.88</v>
      </c>
      <c r="O645" s="129">
        <v>58.173200000000001</v>
      </c>
      <c r="P645" s="129">
        <v>108.584</v>
      </c>
      <c r="Q645" s="130">
        <v>58.2</v>
      </c>
      <c r="R645" s="128">
        <v>0</v>
      </c>
      <c r="S645" s="128">
        <v>0</v>
      </c>
      <c r="T645" s="127" t="s">
        <v>620</v>
      </c>
      <c r="U645" s="127" t="s">
        <v>620</v>
      </c>
      <c r="V645" s="208" t="s">
        <v>637</v>
      </c>
      <c r="X645" s="126">
        <v>641</v>
      </c>
    </row>
    <row r="646" spans="1:24" s="14" customFormat="1" ht="45" x14ac:dyDescent="0.25">
      <c r="A646" s="255">
        <v>643</v>
      </c>
      <c r="B646" s="126" t="s">
        <v>540</v>
      </c>
      <c r="C646" s="127" t="s">
        <v>541</v>
      </c>
      <c r="D646" s="127" t="s">
        <v>471</v>
      </c>
      <c r="E646" s="127" t="s">
        <v>496</v>
      </c>
      <c r="F646" s="127" t="s">
        <v>35</v>
      </c>
      <c r="G646" s="127" t="s">
        <v>36</v>
      </c>
      <c r="H646" s="127" t="s">
        <v>42</v>
      </c>
      <c r="I646" s="127" t="s">
        <v>105</v>
      </c>
      <c r="J646" s="127" t="s">
        <v>34</v>
      </c>
      <c r="K646" s="127" t="s">
        <v>773</v>
      </c>
      <c r="L646" s="127" t="s">
        <v>535</v>
      </c>
      <c r="M646" s="128">
        <v>19.91</v>
      </c>
      <c r="N646" s="128">
        <v>0.88</v>
      </c>
      <c r="O646" s="129">
        <v>34.439500000000002</v>
      </c>
      <c r="P646" s="129">
        <v>105.616</v>
      </c>
      <c r="Q646" s="130">
        <v>34.4</v>
      </c>
      <c r="R646" s="128">
        <v>0</v>
      </c>
      <c r="S646" s="128">
        <v>0</v>
      </c>
      <c r="T646" s="127" t="s">
        <v>620</v>
      </c>
      <c r="U646" s="127" t="s">
        <v>620</v>
      </c>
      <c r="V646" s="208" t="s">
        <v>637</v>
      </c>
      <c r="X646" s="126">
        <v>642</v>
      </c>
    </row>
    <row r="647" spans="1:24" s="14" customFormat="1" ht="45" x14ac:dyDescent="0.25">
      <c r="A647" s="255">
        <v>644</v>
      </c>
      <c r="B647" s="126" t="s">
        <v>540</v>
      </c>
      <c r="C647" s="127" t="s">
        <v>541</v>
      </c>
      <c r="D647" s="127" t="s">
        <v>491</v>
      </c>
      <c r="E647" s="127" t="s">
        <v>492</v>
      </c>
      <c r="F647" s="127" t="s">
        <v>35</v>
      </c>
      <c r="G647" s="127" t="s">
        <v>36</v>
      </c>
      <c r="H647" s="127" t="s">
        <v>42</v>
      </c>
      <c r="I647" s="127" t="s">
        <v>105</v>
      </c>
      <c r="J647" s="127" t="s">
        <v>34</v>
      </c>
      <c r="K647" s="127" t="s">
        <v>773</v>
      </c>
      <c r="L647" s="127" t="s">
        <v>535</v>
      </c>
      <c r="M647" s="128">
        <v>19.91</v>
      </c>
      <c r="N647" s="128">
        <v>0.88</v>
      </c>
      <c r="O647" s="129">
        <v>44.4</v>
      </c>
      <c r="P647" s="129">
        <v>107.81399999999999</v>
      </c>
      <c r="Q647" s="130">
        <v>44.4</v>
      </c>
      <c r="R647" s="128">
        <v>0</v>
      </c>
      <c r="S647" s="128">
        <v>0</v>
      </c>
      <c r="T647" s="127" t="s">
        <v>620</v>
      </c>
      <c r="U647" s="127" t="s">
        <v>620</v>
      </c>
      <c r="V647" s="208" t="s">
        <v>637</v>
      </c>
      <c r="X647" s="126">
        <v>643</v>
      </c>
    </row>
    <row r="648" spans="1:24" s="14" customFormat="1" ht="60" x14ac:dyDescent="0.25">
      <c r="A648" s="255">
        <v>645</v>
      </c>
      <c r="B648" s="126" t="s">
        <v>540</v>
      </c>
      <c r="C648" s="127" t="s">
        <v>541</v>
      </c>
      <c r="D648" s="127" t="s">
        <v>471</v>
      </c>
      <c r="E648" s="127" t="s">
        <v>496</v>
      </c>
      <c r="F648" s="127" t="s">
        <v>35</v>
      </c>
      <c r="G648" s="127" t="s">
        <v>36</v>
      </c>
      <c r="H648" s="127" t="s">
        <v>42</v>
      </c>
      <c r="I648" s="127" t="s">
        <v>108</v>
      </c>
      <c r="J648" s="127" t="s">
        <v>34</v>
      </c>
      <c r="K648" s="127" t="s">
        <v>774</v>
      </c>
      <c r="L648" s="127" t="s">
        <v>535</v>
      </c>
      <c r="M648" s="128">
        <v>28.86</v>
      </c>
      <c r="N648" s="128">
        <v>1.28</v>
      </c>
      <c r="O648" s="129">
        <v>43.389499999999998</v>
      </c>
      <c r="P648" s="129">
        <v>152.47399999999999</v>
      </c>
      <c r="Q648" s="130">
        <v>43.4</v>
      </c>
      <c r="R648" s="128">
        <v>0</v>
      </c>
      <c r="S648" s="128">
        <v>0</v>
      </c>
      <c r="T648" s="127" t="s">
        <v>620</v>
      </c>
      <c r="U648" s="127" t="s">
        <v>620</v>
      </c>
      <c r="V648" s="208" t="s">
        <v>624</v>
      </c>
      <c r="X648" s="126">
        <v>644</v>
      </c>
    </row>
    <row r="649" spans="1:24" s="14" customFormat="1" ht="60" x14ac:dyDescent="0.25">
      <c r="A649" s="255">
        <v>646</v>
      </c>
      <c r="B649" s="126" t="s">
        <v>540</v>
      </c>
      <c r="C649" s="127" t="s">
        <v>541</v>
      </c>
      <c r="D649" s="127" t="s">
        <v>471</v>
      </c>
      <c r="E649" s="127" t="s">
        <v>496</v>
      </c>
      <c r="F649" s="127" t="s">
        <v>35</v>
      </c>
      <c r="G649" s="127" t="s">
        <v>36</v>
      </c>
      <c r="H649" s="127" t="s">
        <v>42</v>
      </c>
      <c r="I649" s="127" t="s">
        <v>105</v>
      </c>
      <c r="J649" s="127" t="s">
        <v>34</v>
      </c>
      <c r="K649" s="127" t="s">
        <v>774</v>
      </c>
      <c r="L649" s="127" t="s">
        <v>535</v>
      </c>
      <c r="M649" s="128">
        <v>19.91</v>
      </c>
      <c r="N649" s="128">
        <v>0.88</v>
      </c>
      <c r="O649" s="129">
        <v>34.439500000000002</v>
      </c>
      <c r="P649" s="129">
        <v>105.616</v>
      </c>
      <c r="Q649" s="130">
        <v>34.4</v>
      </c>
      <c r="R649" s="128">
        <v>0</v>
      </c>
      <c r="S649" s="128">
        <v>0</v>
      </c>
      <c r="T649" s="127" t="s">
        <v>620</v>
      </c>
      <c r="U649" s="127" t="s">
        <v>620</v>
      </c>
      <c r="V649" s="208" t="s">
        <v>624</v>
      </c>
      <c r="X649" s="126">
        <v>645</v>
      </c>
    </row>
    <row r="650" spans="1:24" s="14" customFormat="1" ht="60" x14ac:dyDescent="0.25">
      <c r="A650" s="255">
        <v>647</v>
      </c>
      <c r="B650" s="126" t="s">
        <v>540</v>
      </c>
      <c r="C650" s="127" t="s">
        <v>541</v>
      </c>
      <c r="D650" s="127" t="s">
        <v>471</v>
      </c>
      <c r="E650" s="127" t="s">
        <v>495</v>
      </c>
      <c r="F650" s="127" t="s">
        <v>35</v>
      </c>
      <c r="G650" s="127" t="s">
        <v>36</v>
      </c>
      <c r="H650" s="127" t="s">
        <v>42</v>
      </c>
      <c r="I650" s="127" t="s">
        <v>108</v>
      </c>
      <c r="J650" s="127" t="s">
        <v>34</v>
      </c>
      <c r="K650" s="127" t="s">
        <v>774</v>
      </c>
      <c r="L650" s="127" t="s">
        <v>535</v>
      </c>
      <c r="M650" s="128">
        <v>28.86</v>
      </c>
      <c r="N650" s="128">
        <v>1.28</v>
      </c>
      <c r="O650" s="129">
        <v>39.5092</v>
      </c>
      <c r="P650" s="129">
        <v>152.23599999999999</v>
      </c>
      <c r="Q650" s="130">
        <v>39.5</v>
      </c>
      <c r="R650" s="128">
        <v>0</v>
      </c>
      <c r="S650" s="128">
        <v>0</v>
      </c>
      <c r="T650" s="127" t="s">
        <v>620</v>
      </c>
      <c r="U650" s="127" t="s">
        <v>620</v>
      </c>
      <c r="V650" s="208" t="s">
        <v>624</v>
      </c>
      <c r="X650" s="126">
        <v>646</v>
      </c>
    </row>
    <row r="651" spans="1:24" s="14" customFormat="1" ht="60" x14ac:dyDescent="0.25">
      <c r="A651" s="255">
        <v>648</v>
      </c>
      <c r="B651" s="126" t="s">
        <v>540</v>
      </c>
      <c r="C651" s="127" t="s">
        <v>541</v>
      </c>
      <c r="D651" s="127" t="s">
        <v>471</v>
      </c>
      <c r="E651" s="127" t="s">
        <v>495</v>
      </c>
      <c r="F651" s="127" t="s">
        <v>35</v>
      </c>
      <c r="G651" s="127" t="s">
        <v>36</v>
      </c>
      <c r="H651" s="127" t="s">
        <v>42</v>
      </c>
      <c r="I651" s="127" t="s">
        <v>105</v>
      </c>
      <c r="J651" s="127" t="s">
        <v>34</v>
      </c>
      <c r="K651" s="127" t="s">
        <v>774</v>
      </c>
      <c r="L651" s="127" t="s">
        <v>535</v>
      </c>
      <c r="M651" s="128">
        <v>19.91</v>
      </c>
      <c r="N651" s="128">
        <v>0.88</v>
      </c>
      <c r="O651" s="129">
        <v>30.559200000000001</v>
      </c>
      <c r="P651" s="129">
        <v>105.378</v>
      </c>
      <c r="Q651" s="130">
        <v>30.6</v>
      </c>
      <c r="R651" s="128">
        <v>0</v>
      </c>
      <c r="S651" s="128">
        <v>0</v>
      </c>
      <c r="T651" s="127" t="s">
        <v>620</v>
      </c>
      <c r="U651" s="127" t="s">
        <v>620</v>
      </c>
      <c r="V651" s="208" t="s">
        <v>624</v>
      </c>
      <c r="X651" s="126">
        <v>647</v>
      </c>
    </row>
    <row r="652" spans="1:24" s="14" customFormat="1" ht="60" x14ac:dyDescent="0.25">
      <c r="A652" s="255">
        <v>649</v>
      </c>
      <c r="B652" s="126" t="s">
        <v>540</v>
      </c>
      <c r="C652" s="127" t="s">
        <v>541</v>
      </c>
      <c r="D652" s="127" t="s">
        <v>471</v>
      </c>
      <c r="E652" s="127" t="s">
        <v>495</v>
      </c>
      <c r="F652" s="127" t="s">
        <v>35</v>
      </c>
      <c r="G652" s="127" t="s">
        <v>36</v>
      </c>
      <c r="H652" s="127" t="s">
        <v>42</v>
      </c>
      <c r="I652" s="127" t="s">
        <v>108</v>
      </c>
      <c r="J652" s="127" t="s">
        <v>34</v>
      </c>
      <c r="K652" s="127" t="s">
        <v>775</v>
      </c>
      <c r="L652" s="127" t="s">
        <v>535</v>
      </c>
      <c r="M652" s="128">
        <v>28.86</v>
      </c>
      <c r="N652" s="128">
        <v>1.28</v>
      </c>
      <c r="O652" s="129">
        <v>39.5092</v>
      </c>
      <c r="P652" s="129">
        <v>152.23599999999999</v>
      </c>
      <c r="Q652" s="130">
        <v>39.5</v>
      </c>
      <c r="R652" s="128">
        <v>0</v>
      </c>
      <c r="S652" s="128">
        <v>0</v>
      </c>
      <c r="T652" s="127" t="s">
        <v>620</v>
      </c>
      <c r="U652" s="127" t="s">
        <v>620</v>
      </c>
      <c r="V652" s="208" t="s">
        <v>624</v>
      </c>
      <c r="X652" s="126">
        <v>648</v>
      </c>
    </row>
    <row r="653" spans="1:24" s="14" customFormat="1" ht="60" x14ac:dyDescent="0.25">
      <c r="A653" s="255">
        <v>650</v>
      </c>
      <c r="B653" s="126" t="s">
        <v>540</v>
      </c>
      <c r="C653" s="127" t="s">
        <v>541</v>
      </c>
      <c r="D653" s="127" t="s">
        <v>471</v>
      </c>
      <c r="E653" s="127" t="s">
        <v>495</v>
      </c>
      <c r="F653" s="127" t="s">
        <v>35</v>
      </c>
      <c r="G653" s="127" t="s">
        <v>36</v>
      </c>
      <c r="H653" s="127" t="s">
        <v>42</v>
      </c>
      <c r="I653" s="127" t="s">
        <v>105</v>
      </c>
      <c r="J653" s="127" t="s">
        <v>34</v>
      </c>
      <c r="K653" s="127" t="s">
        <v>775</v>
      </c>
      <c r="L653" s="127" t="s">
        <v>535</v>
      </c>
      <c r="M653" s="128">
        <v>19.91</v>
      </c>
      <c r="N653" s="128">
        <v>0.88</v>
      </c>
      <c r="O653" s="129">
        <v>30.559200000000001</v>
      </c>
      <c r="P653" s="129">
        <v>105.378</v>
      </c>
      <c r="Q653" s="130">
        <v>30.6</v>
      </c>
      <c r="R653" s="128">
        <v>0</v>
      </c>
      <c r="S653" s="128">
        <v>0</v>
      </c>
      <c r="T653" s="127" t="s">
        <v>620</v>
      </c>
      <c r="U653" s="127" t="s">
        <v>620</v>
      </c>
      <c r="V653" s="208" t="s">
        <v>624</v>
      </c>
      <c r="X653" s="126">
        <v>649</v>
      </c>
    </row>
    <row r="654" spans="1:24" s="14" customFormat="1" ht="45" x14ac:dyDescent="0.25">
      <c r="A654" s="255">
        <v>651</v>
      </c>
      <c r="B654" s="126" t="s">
        <v>540</v>
      </c>
      <c r="C654" s="127" t="s">
        <v>541</v>
      </c>
      <c r="D654" s="127" t="s">
        <v>471</v>
      </c>
      <c r="E654" s="127" t="s">
        <v>492</v>
      </c>
      <c r="F654" s="127" t="s">
        <v>35</v>
      </c>
      <c r="G654" s="127" t="s">
        <v>36</v>
      </c>
      <c r="H654" s="127" t="s">
        <v>42</v>
      </c>
      <c r="I654" s="127" t="s">
        <v>108</v>
      </c>
      <c r="J654" s="127" t="s">
        <v>34</v>
      </c>
      <c r="K654" s="127" t="s">
        <v>776</v>
      </c>
      <c r="L654" s="127" t="s">
        <v>535</v>
      </c>
      <c r="M654" s="128">
        <v>28.86</v>
      </c>
      <c r="N654" s="128">
        <v>1.28</v>
      </c>
      <c r="O654" s="129">
        <v>50.003500000000003</v>
      </c>
      <c r="P654" s="129">
        <v>152.78200000000001</v>
      </c>
      <c r="Q654" s="130">
        <v>50</v>
      </c>
      <c r="R654" s="128">
        <v>0</v>
      </c>
      <c r="S654" s="128">
        <v>0</v>
      </c>
      <c r="T654" s="127" t="s">
        <v>620</v>
      </c>
      <c r="U654" s="127" t="s">
        <v>620</v>
      </c>
      <c r="V654" s="208" t="s">
        <v>637</v>
      </c>
      <c r="X654" s="126">
        <v>650</v>
      </c>
    </row>
    <row r="655" spans="1:24" s="14" customFormat="1" ht="45" x14ac:dyDescent="0.25">
      <c r="A655" s="255">
        <v>652</v>
      </c>
      <c r="B655" s="126" t="s">
        <v>540</v>
      </c>
      <c r="C655" s="127" t="s">
        <v>541</v>
      </c>
      <c r="D655" s="127" t="s">
        <v>471</v>
      </c>
      <c r="E655" s="127" t="s">
        <v>492</v>
      </c>
      <c r="F655" s="127" t="s">
        <v>35</v>
      </c>
      <c r="G655" s="127" t="s">
        <v>31</v>
      </c>
      <c r="H655" s="127" t="s">
        <v>32</v>
      </c>
      <c r="I655" s="127" t="s">
        <v>39</v>
      </c>
      <c r="J655" s="127" t="s">
        <v>44</v>
      </c>
      <c r="K655" s="127" t="s">
        <v>776</v>
      </c>
      <c r="L655" s="127" t="s">
        <v>535</v>
      </c>
      <c r="M655" s="128">
        <v>8.1</v>
      </c>
      <c r="N655" s="128">
        <v>0.36</v>
      </c>
      <c r="O655" s="129">
        <v>29.243500000000001</v>
      </c>
      <c r="P655" s="129">
        <v>77.644000000000005</v>
      </c>
      <c r="Q655" s="130">
        <v>29.2</v>
      </c>
      <c r="R655" s="128">
        <v>0</v>
      </c>
      <c r="S655" s="128">
        <v>0</v>
      </c>
      <c r="T655" s="127" t="s">
        <v>620</v>
      </c>
      <c r="U655" s="127" t="s">
        <v>620</v>
      </c>
      <c r="V655" s="208" t="s">
        <v>637</v>
      </c>
      <c r="X655" s="126">
        <v>651</v>
      </c>
    </row>
    <row r="656" spans="1:24" s="14" customFormat="1" ht="45" x14ac:dyDescent="0.25">
      <c r="A656" s="255">
        <v>653</v>
      </c>
      <c r="B656" s="126" t="s">
        <v>540</v>
      </c>
      <c r="C656" s="127" t="s">
        <v>541</v>
      </c>
      <c r="D656" s="127" t="s">
        <v>471</v>
      </c>
      <c r="E656" s="127" t="s">
        <v>496</v>
      </c>
      <c r="F656" s="127" t="s">
        <v>35</v>
      </c>
      <c r="G656" s="127" t="s">
        <v>36</v>
      </c>
      <c r="H656" s="127" t="s">
        <v>42</v>
      </c>
      <c r="I656" s="127" t="s">
        <v>108</v>
      </c>
      <c r="J656" s="127" t="s">
        <v>34</v>
      </c>
      <c r="K656" s="127" t="s">
        <v>776</v>
      </c>
      <c r="L656" s="127" t="s">
        <v>535</v>
      </c>
      <c r="M656" s="128">
        <v>28.86</v>
      </c>
      <c r="N656" s="128">
        <v>1.28</v>
      </c>
      <c r="O656" s="129">
        <v>43.389499999999998</v>
      </c>
      <c r="P656" s="129">
        <v>152.47399999999999</v>
      </c>
      <c r="Q656" s="130">
        <v>43.4</v>
      </c>
      <c r="R656" s="128">
        <v>0</v>
      </c>
      <c r="S656" s="128">
        <v>0</v>
      </c>
      <c r="T656" s="127" t="s">
        <v>620</v>
      </c>
      <c r="U656" s="127" t="s">
        <v>620</v>
      </c>
      <c r="V656" s="208" t="s">
        <v>637</v>
      </c>
      <c r="X656" s="126">
        <v>652</v>
      </c>
    </row>
    <row r="657" spans="1:24" s="14" customFormat="1" ht="45" x14ac:dyDescent="0.25">
      <c r="A657" s="255">
        <v>654</v>
      </c>
      <c r="B657" s="126" t="s">
        <v>540</v>
      </c>
      <c r="C657" s="127" t="s">
        <v>541</v>
      </c>
      <c r="D657" s="127" t="s">
        <v>471</v>
      </c>
      <c r="E657" s="127" t="s">
        <v>496</v>
      </c>
      <c r="F657" s="127" t="s">
        <v>35</v>
      </c>
      <c r="G657" s="127" t="s">
        <v>31</v>
      </c>
      <c r="H657" s="127" t="s">
        <v>32</v>
      </c>
      <c r="I657" s="127" t="s">
        <v>39</v>
      </c>
      <c r="J657" s="127" t="s">
        <v>44</v>
      </c>
      <c r="K657" s="127" t="s">
        <v>776</v>
      </c>
      <c r="L657" s="127" t="s">
        <v>535</v>
      </c>
      <c r="M657" s="128">
        <v>8.1</v>
      </c>
      <c r="N657" s="128">
        <v>0.36</v>
      </c>
      <c r="O657" s="129">
        <v>22.6295</v>
      </c>
      <c r="P657" s="129">
        <v>48.033999999999999</v>
      </c>
      <c r="Q657" s="130">
        <v>22.6</v>
      </c>
      <c r="R657" s="128">
        <v>0</v>
      </c>
      <c r="S657" s="128">
        <v>0</v>
      </c>
      <c r="T657" s="127" t="s">
        <v>620</v>
      </c>
      <c r="U657" s="127" t="s">
        <v>620</v>
      </c>
      <c r="V657" s="208" t="s">
        <v>637</v>
      </c>
      <c r="X657" s="126">
        <v>653</v>
      </c>
    </row>
    <row r="658" spans="1:24" s="14" customFormat="1" ht="45" x14ac:dyDescent="0.25">
      <c r="A658" s="255">
        <v>655</v>
      </c>
      <c r="B658" s="126" t="s">
        <v>540</v>
      </c>
      <c r="C658" s="127" t="s">
        <v>541</v>
      </c>
      <c r="D658" s="127" t="s">
        <v>494</v>
      </c>
      <c r="E658" s="127" t="s">
        <v>492</v>
      </c>
      <c r="F658" s="127" t="s">
        <v>35</v>
      </c>
      <c r="G658" s="127" t="s">
        <v>31</v>
      </c>
      <c r="H658" s="127" t="s">
        <v>32</v>
      </c>
      <c r="I658" s="127" t="s">
        <v>55</v>
      </c>
      <c r="J658" s="127" t="s">
        <v>44</v>
      </c>
      <c r="K658" s="127" t="s">
        <v>752</v>
      </c>
      <c r="L658" s="127" t="s">
        <v>535</v>
      </c>
      <c r="M658" s="128">
        <v>8.26</v>
      </c>
      <c r="N658" s="128">
        <v>1.01</v>
      </c>
      <c r="O658" s="129">
        <v>20.547000000000001</v>
      </c>
      <c r="P658" s="129">
        <v>31.206</v>
      </c>
      <c r="Q658" s="130">
        <v>20.5</v>
      </c>
      <c r="R658" s="128">
        <v>15</v>
      </c>
      <c r="S658" s="128">
        <v>35</v>
      </c>
      <c r="T658" s="127" t="s">
        <v>620</v>
      </c>
      <c r="U658" s="127" t="s">
        <v>620</v>
      </c>
      <c r="V658" s="208" t="s">
        <v>656</v>
      </c>
      <c r="X658" s="126">
        <v>654</v>
      </c>
    </row>
    <row r="659" spans="1:24" s="14" customFormat="1" ht="45" x14ac:dyDescent="0.25">
      <c r="A659" s="255">
        <v>656</v>
      </c>
      <c r="B659" s="126" t="s">
        <v>540</v>
      </c>
      <c r="C659" s="127" t="s">
        <v>541</v>
      </c>
      <c r="D659" s="127" t="s">
        <v>494</v>
      </c>
      <c r="E659" s="127" t="s">
        <v>492</v>
      </c>
      <c r="F659" s="127" t="s">
        <v>35</v>
      </c>
      <c r="G659" s="127" t="s">
        <v>36</v>
      </c>
      <c r="H659" s="127" t="s">
        <v>32</v>
      </c>
      <c r="I659" s="127" t="s">
        <v>55</v>
      </c>
      <c r="J659" s="127" t="s">
        <v>73</v>
      </c>
      <c r="K659" s="127" t="s">
        <v>752</v>
      </c>
      <c r="L659" s="127" t="s">
        <v>535</v>
      </c>
      <c r="M659" s="128">
        <v>6.11</v>
      </c>
      <c r="N659" s="128">
        <v>0.75</v>
      </c>
      <c r="O659" s="129">
        <v>18.396999999999998</v>
      </c>
      <c r="P659" s="129">
        <v>36.231999999999999</v>
      </c>
      <c r="Q659" s="130">
        <v>18.399999999999999</v>
      </c>
      <c r="R659" s="128">
        <v>15</v>
      </c>
      <c r="S659" s="128">
        <v>35</v>
      </c>
      <c r="T659" s="127" t="s">
        <v>620</v>
      </c>
      <c r="U659" s="127" t="s">
        <v>620</v>
      </c>
      <c r="V659" s="208" t="s">
        <v>656</v>
      </c>
      <c r="X659" s="126">
        <v>655</v>
      </c>
    </row>
    <row r="660" spans="1:24" s="14" customFormat="1" ht="45" x14ac:dyDescent="0.25">
      <c r="A660" s="255">
        <v>657</v>
      </c>
      <c r="B660" s="126" t="s">
        <v>540</v>
      </c>
      <c r="C660" s="127" t="s">
        <v>541</v>
      </c>
      <c r="D660" s="127" t="s">
        <v>494</v>
      </c>
      <c r="E660" s="127" t="s">
        <v>496</v>
      </c>
      <c r="F660" s="127" t="s">
        <v>35</v>
      </c>
      <c r="G660" s="127" t="s">
        <v>31</v>
      </c>
      <c r="H660" s="127" t="s">
        <v>32</v>
      </c>
      <c r="I660" s="127" t="s">
        <v>55</v>
      </c>
      <c r="J660" s="127" t="s">
        <v>44</v>
      </c>
      <c r="K660" s="127" t="s">
        <v>752</v>
      </c>
      <c r="L660" s="127" t="s">
        <v>535</v>
      </c>
      <c r="M660" s="128">
        <v>8.26</v>
      </c>
      <c r="N660" s="128">
        <v>1.01</v>
      </c>
      <c r="O660" s="129">
        <v>18.467500000000001</v>
      </c>
      <c r="P660" s="129">
        <v>27.692</v>
      </c>
      <c r="Q660" s="130">
        <v>18.5</v>
      </c>
      <c r="R660" s="128">
        <v>15</v>
      </c>
      <c r="S660" s="128">
        <v>35</v>
      </c>
      <c r="T660" s="127" t="s">
        <v>620</v>
      </c>
      <c r="U660" s="127" t="s">
        <v>620</v>
      </c>
      <c r="V660" s="208" t="s">
        <v>656</v>
      </c>
      <c r="X660" s="126">
        <v>656</v>
      </c>
    </row>
    <row r="661" spans="1:24" s="14" customFormat="1" ht="45" x14ac:dyDescent="0.25">
      <c r="A661" s="255">
        <v>658</v>
      </c>
      <c r="B661" s="126" t="s">
        <v>540</v>
      </c>
      <c r="C661" s="127" t="s">
        <v>541</v>
      </c>
      <c r="D661" s="127" t="s">
        <v>494</v>
      </c>
      <c r="E661" s="127" t="s">
        <v>496</v>
      </c>
      <c r="F661" s="127" t="s">
        <v>35</v>
      </c>
      <c r="G661" s="127" t="s">
        <v>36</v>
      </c>
      <c r="H661" s="127" t="s">
        <v>32</v>
      </c>
      <c r="I661" s="127" t="s">
        <v>55</v>
      </c>
      <c r="J661" s="127" t="s">
        <v>73</v>
      </c>
      <c r="K661" s="127" t="s">
        <v>752</v>
      </c>
      <c r="L661" s="127" t="s">
        <v>535</v>
      </c>
      <c r="M661" s="128">
        <v>6.11</v>
      </c>
      <c r="N661" s="128">
        <v>0.75</v>
      </c>
      <c r="O661" s="129">
        <v>16.317499999999999</v>
      </c>
      <c r="P661" s="129">
        <v>32.634</v>
      </c>
      <c r="Q661" s="130">
        <v>16.3</v>
      </c>
      <c r="R661" s="128">
        <v>15</v>
      </c>
      <c r="S661" s="128">
        <v>35</v>
      </c>
      <c r="T661" s="127" t="s">
        <v>620</v>
      </c>
      <c r="U661" s="127" t="s">
        <v>620</v>
      </c>
      <c r="V661" s="208" t="s">
        <v>656</v>
      </c>
      <c r="X661" s="126">
        <v>657</v>
      </c>
    </row>
    <row r="662" spans="1:24" s="14" customFormat="1" ht="45" x14ac:dyDescent="0.25">
      <c r="A662" s="255">
        <v>659</v>
      </c>
      <c r="B662" s="126" t="s">
        <v>540</v>
      </c>
      <c r="C662" s="127" t="s">
        <v>541</v>
      </c>
      <c r="D662" s="127" t="s">
        <v>494</v>
      </c>
      <c r="E662" s="127" t="s">
        <v>496</v>
      </c>
      <c r="F662" s="127" t="s">
        <v>35</v>
      </c>
      <c r="G662" s="127" t="s">
        <v>36</v>
      </c>
      <c r="H662" s="127" t="s">
        <v>42</v>
      </c>
      <c r="I662" s="127" t="s">
        <v>105</v>
      </c>
      <c r="J662" s="127" t="s">
        <v>34</v>
      </c>
      <c r="K662" s="127" t="s">
        <v>777</v>
      </c>
      <c r="L662" s="127" t="s">
        <v>535</v>
      </c>
      <c r="M662" s="128">
        <v>19.91</v>
      </c>
      <c r="N662" s="128">
        <v>0.88</v>
      </c>
      <c r="O662" s="129">
        <v>34.736199999999997</v>
      </c>
      <c r="P662" s="129">
        <v>105.196</v>
      </c>
      <c r="Q662" s="130">
        <v>34.700000000000003</v>
      </c>
      <c r="R662" s="128">
        <v>0</v>
      </c>
      <c r="S662" s="128">
        <v>0</v>
      </c>
      <c r="T662" s="127" t="s">
        <v>620</v>
      </c>
      <c r="U662" s="127" t="s">
        <v>620</v>
      </c>
      <c r="V662" s="208" t="s">
        <v>624</v>
      </c>
      <c r="X662" s="126">
        <v>658</v>
      </c>
    </row>
    <row r="663" spans="1:24" s="14" customFormat="1" ht="45" x14ac:dyDescent="0.25">
      <c r="A663" s="255">
        <v>660</v>
      </c>
      <c r="B663" s="126" t="s">
        <v>540</v>
      </c>
      <c r="C663" s="127" t="s">
        <v>541</v>
      </c>
      <c r="D663" s="127" t="s">
        <v>494</v>
      </c>
      <c r="E663" s="127" t="s">
        <v>496</v>
      </c>
      <c r="F663" s="127" t="s">
        <v>35</v>
      </c>
      <c r="G663" s="127" t="s">
        <v>36</v>
      </c>
      <c r="H663" s="127" t="s">
        <v>42</v>
      </c>
      <c r="I663" s="127" t="s">
        <v>108</v>
      </c>
      <c r="J663" s="127" t="s">
        <v>34</v>
      </c>
      <c r="K663" s="127" t="s">
        <v>778</v>
      </c>
      <c r="L663" s="127" t="s">
        <v>535</v>
      </c>
      <c r="M663" s="128">
        <v>28.86</v>
      </c>
      <c r="N663" s="128">
        <v>1.28</v>
      </c>
      <c r="O663" s="129">
        <v>43.686199999999999</v>
      </c>
      <c r="P663" s="129">
        <v>152.06800000000001</v>
      </c>
      <c r="Q663" s="130">
        <v>43.7</v>
      </c>
      <c r="R663" s="128">
        <v>0</v>
      </c>
      <c r="S663" s="128">
        <v>0</v>
      </c>
      <c r="T663" s="127" t="s">
        <v>620</v>
      </c>
      <c r="U663" s="127" t="s">
        <v>620</v>
      </c>
      <c r="V663" s="208" t="s">
        <v>624</v>
      </c>
      <c r="X663" s="126">
        <v>659</v>
      </c>
    </row>
    <row r="664" spans="1:24" s="14" customFormat="1" ht="45" x14ac:dyDescent="0.25">
      <c r="A664" s="255">
        <v>661</v>
      </c>
      <c r="B664" s="126" t="s">
        <v>540</v>
      </c>
      <c r="C664" s="127" t="s">
        <v>541</v>
      </c>
      <c r="D664" s="127" t="s">
        <v>494</v>
      </c>
      <c r="E664" s="127" t="s">
        <v>496</v>
      </c>
      <c r="F664" s="127" t="s">
        <v>35</v>
      </c>
      <c r="G664" s="127" t="s">
        <v>36</v>
      </c>
      <c r="H664" s="127" t="s">
        <v>42</v>
      </c>
      <c r="I664" s="127" t="s">
        <v>105</v>
      </c>
      <c r="J664" s="127" t="s">
        <v>34</v>
      </c>
      <c r="K664" s="127" t="s">
        <v>778</v>
      </c>
      <c r="L664" s="127" t="s">
        <v>535</v>
      </c>
      <c r="M664" s="128">
        <v>19.91</v>
      </c>
      <c r="N664" s="128">
        <v>0.88</v>
      </c>
      <c r="O664" s="129">
        <v>34.736199999999997</v>
      </c>
      <c r="P664" s="129">
        <v>105.196</v>
      </c>
      <c r="Q664" s="130">
        <v>34.700000000000003</v>
      </c>
      <c r="R664" s="128">
        <v>0</v>
      </c>
      <c r="S664" s="128">
        <v>0</v>
      </c>
      <c r="T664" s="127" t="s">
        <v>620</v>
      </c>
      <c r="U664" s="127" t="s">
        <v>620</v>
      </c>
      <c r="V664" s="208" t="s">
        <v>624</v>
      </c>
      <c r="X664" s="126">
        <v>660</v>
      </c>
    </row>
    <row r="665" spans="1:24" s="14" customFormat="1" ht="45" x14ac:dyDescent="0.25">
      <c r="A665" s="255">
        <v>662</v>
      </c>
      <c r="B665" s="126" t="s">
        <v>540</v>
      </c>
      <c r="C665" s="127" t="s">
        <v>541</v>
      </c>
      <c r="D665" s="127" t="s">
        <v>471</v>
      </c>
      <c r="E665" s="127" t="s">
        <v>496</v>
      </c>
      <c r="F665" s="127" t="s">
        <v>35</v>
      </c>
      <c r="G665" s="127" t="s">
        <v>36</v>
      </c>
      <c r="H665" s="127" t="s">
        <v>42</v>
      </c>
      <c r="I665" s="127" t="s">
        <v>108</v>
      </c>
      <c r="J665" s="127" t="s">
        <v>34</v>
      </c>
      <c r="K665" s="127" t="s">
        <v>778</v>
      </c>
      <c r="L665" s="127" t="s">
        <v>535</v>
      </c>
      <c r="M665" s="128">
        <v>28.86</v>
      </c>
      <c r="N665" s="128">
        <v>1.28</v>
      </c>
      <c r="O665" s="129">
        <v>43.389499999999998</v>
      </c>
      <c r="P665" s="129">
        <v>152.47399999999999</v>
      </c>
      <c r="Q665" s="130">
        <v>43.4</v>
      </c>
      <c r="R665" s="128">
        <v>0</v>
      </c>
      <c r="S665" s="128">
        <v>0</v>
      </c>
      <c r="T665" s="127" t="s">
        <v>620</v>
      </c>
      <c r="U665" s="127" t="s">
        <v>620</v>
      </c>
      <c r="V665" s="208" t="s">
        <v>624</v>
      </c>
      <c r="X665" s="126">
        <v>661</v>
      </c>
    </row>
    <row r="666" spans="1:24" s="14" customFormat="1" ht="45" x14ac:dyDescent="0.25">
      <c r="A666" s="255">
        <v>663</v>
      </c>
      <c r="B666" s="126" t="s">
        <v>540</v>
      </c>
      <c r="C666" s="127" t="s">
        <v>541</v>
      </c>
      <c r="D666" s="127" t="s">
        <v>471</v>
      </c>
      <c r="E666" s="127" t="s">
        <v>496</v>
      </c>
      <c r="F666" s="127" t="s">
        <v>35</v>
      </c>
      <c r="G666" s="127" t="s">
        <v>36</v>
      </c>
      <c r="H666" s="127" t="s">
        <v>42</v>
      </c>
      <c r="I666" s="127" t="s">
        <v>105</v>
      </c>
      <c r="J666" s="127" t="s">
        <v>34</v>
      </c>
      <c r="K666" s="127" t="s">
        <v>778</v>
      </c>
      <c r="L666" s="127" t="s">
        <v>535</v>
      </c>
      <c r="M666" s="128">
        <v>19.91</v>
      </c>
      <c r="N666" s="128">
        <v>0.88</v>
      </c>
      <c r="O666" s="129">
        <v>34.439500000000002</v>
      </c>
      <c r="P666" s="129">
        <v>105.616</v>
      </c>
      <c r="Q666" s="130">
        <v>34.4</v>
      </c>
      <c r="R666" s="128">
        <v>0</v>
      </c>
      <c r="S666" s="128">
        <v>0</v>
      </c>
      <c r="T666" s="127" t="s">
        <v>620</v>
      </c>
      <c r="U666" s="127" t="s">
        <v>620</v>
      </c>
      <c r="V666" s="208" t="s">
        <v>624</v>
      </c>
      <c r="X666" s="126">
        <v>662</v>
      </c>
    </row>
    <row r="667" spans="1:24" s="14" customFormat="1" ht="360" x14ac:dyDescent="0.25">
      <c r="A667" s="255">
        <v>664</v>
      </c>
      <c r="B667" s="126" t="s">
        <v>542</v>
      </c>
      <c r="C667" s="127" t="s">
        <v>543</v>
      </c>
      <c r="D667" s="127" t="s">
        <v>491</v>
      </c>
      <c r="E667" s="127" t="s">
        <v>472</v>
      </c>
      <c r="F667" s="127" t="s">
        <v>30</v>
      </c>
      <c r="G667" s="127" t="s">
        <v>36</v>
      </c>
      <c r="H667" s="127" t="s">
        <v>42</v>
      </c>
      <c r="I667" s="127" t="s">
        <v>78</v>
      </c>
      <c r="J667" s="127" t="s">
        <v>102</v>
      </c>
      <c r="K667" s="127" t="s">
        <v>779</v>
      </c>
      <c r="L667" s="127" t="s">
        <v>522</v>
      </c>
      <c r="M667" s="128">
        <v>19.91</v>
      </c>
      <c r="N667" s="128">
        <v>1.45</v>
      </c>
      <c r="O667" s="129">
        <v>38.654400000000003</v>
      </c>
      <c r="P667" s="129">
        <v>41.902000000000001</v>
      </c>
      <c r="Q667" s="130">
        <v>38.700000000000003</v>
      </c>
      <c r="R667" s="128">
        <v>20</v>
      </c>
      <c r="S667" s="128">
        <v>30</v>
      </c>
      <c r="T667" s="127" t="s">
        <v>648</v>
      </c>
      <c r="U667" s="127" t="s">
        <v>620</v>
      </c>
      <c r="V667" s="208" t="s">
        <v>647</v>
      </c>
      <c r="X667" s="126">
        <v>663</v>
      </c>
    </row>
    <row r="668" spans="1:24" s="14" customFormat="1" ht="360" x14ac:dyDescent="0.25">
      <c r="A668" s="255">
        <v>665</v>
      </c>
      <c r="B668" s="126" t="s">
        <v>542</v>
      </c>
      <c r="C668" s="127" t="s">
        <v>543</v>
      </c>
      <c r="D668" s="127" t="s">
        <v>491</v>
      </c>
      <c r="E668" s="127" t="s">
        <v>472</v>
      </c>
      <c r="F668" s="127" t="s">
        <v>30</v>
      </c>
      <c r="G668" s="127" t="s">
        <v>36</v>
      </c>
      <c r="H668" s="127" t="s">
        <v>37</v>
      </c>
      <c r="I668" s="127" t="s">
        <v>100</v>
      </c>
      <c r="J668" s="127" t="s">
        <v>91</v>
      </c>
      <c r="K668" s="127" t="s">
        <v>779</v>
      </c>
      <c r="L668" s="127" t="s">
        <v>522</v>
      </c>
      <c r="M668" s="128">
        <v>19.63</v>
      </c>
      <c r="N668" s="128">
        <v>1.43</v>
      </c>
      <c r="O668" s="129">
        <v>40.717500000000001</v>
      </c>
      <c r="P668" s="129">
        <v>71.834000000000003</v>
      </c>
      <c r="Q668" s="130">
        <v>40.700000000000003</v>
      </c>
      <c r="R668" s="128">
        <v>20</v>
      </c>
      <c r="S668" s="128">
        <v>30</v>
      </c>
      <c r="T668" s="127" t="s">
        <v>648</v>
      </c>
      <c r="U668" s="127" t="s">
        <v>620</v>
      </c>
      <c r="V668" s="208" t="s">
        <v>647</v>
      </c>
      <c r="X668" s="126">
        <v>664</v>
      </c>
    </row>
    <row r="669" spans="1:24" s="14" customFormat="1" ht="105" x14ac:dyDescent="0.25">
      <c r="A669" s="255">
        <v>666</v>
      </c>
      <c r="B669" s="126" t="s">
        <v>542</v>
      </c>
      <c r="C669" s="127" t="s">
        <v>543</v>
      </c>
      <c r="D669" s="127" t="s">
        <v>491</v>
      </c>
      <c r="E669" s="127" t="s">
        <v>492</v>
      </c>
      <c r="F669" s="127" t="s">
        <v>30</v>
      </c>
      <c r="G669" s="127" t="s">
        <v>36</v>
      </c>
      <c r="H669" s="127" t="s">
        <v>42</v>
      </c>
      <c r="I669" s="127" t="s">
        <v>78</v>
      </c>
      <c r="J669" s="127" t="s">
        <v>102</v>
      </c>
      <c r="K669" s="127" t="s">
        <v>779</v>
      </c>
      <c r="L669" s="127" t="s">
        <v>522</v>
      </c>
      <c r="M669" s="128">
        <v>19.91</v>
      </c>
      <c r="N669" s="128">
        <v>1.45</v>
      </c>
      <c r="O669" s="129">
        <v>30.932200000000002</v>
      </c>
      <c r="P669" s="129">
        <v>38.527999999999999</v>
      </c>
      <c r="Q669" s="130">
        <v>30.9</v>
      </c>
      <c r="R669" s="128">
        <v>20</v>
      </c>
      <c r="S669" s="128">
        <v>30</v>
      </c>
      <c r="T669" s="127" t="s">
        <v>620</v>
      </c>
      <c r="U669" s="127" t="s">
        <v>620</v>
      </c>
      <c r="V669" s="208" t="s">
        <v>647</v>
      </c>
      <c r="X669" s="126">
        <v>665</v>
      </c>
    </row>
    <row r="670" spans="1:24" s="14" customFormat="1" ht="360" x14ac:dyDescent="0.25">
      <c r="A670" s="255">
        <v>667</v>
      </c>
      <c r="B670" s="126" t="s">
        <v>542</v>
      </c>
      <c r="C670" s="127" t="s">
        <v>543</v>
      </c>
      <c r="D670" s="127" t="s">
        <v>491</v>
      </c>
      <c r="E670" s="127" t="s">
        <v>492</v>
      </c>
      <c r="F670" s="127" t="s">
        <v>30</v>
      </c>
      <c r="G670" s="127" t="s">
        <v>36</v>
      </c>
      <c r="H670" s="127" t="s">
        <v>37</v>
      </c>
      <c r="I670" s="127" t="s">
        <v>100</v>
      </c>
      <c r="J670" s="127" t="s">
        <v>91</v>
      </c>
      <c r="K670" s="127" t="s">
        <v>779</v>
      </c>
      <c r="L670" s="127" t="s">
        <v>522</v>
      </c>
      <c r="M670" s="128">
        <v>19.63</v>
      </c>
      <c r="N670" s="128">
        <v>1.43</v>
      </c>
      <c r="O670" s="129">
        <v>32.03</v>
      </c>
      <c r="P670" s="129">
        <v>62.411999999999999</v>
      </c>
      <c r="Q670" s="130">
        <v>32</v>
      </c>
      <c r="R670" s="128">
        <v>20</v>
      </c>
      <c r="S670" s="128">
        <v>30</v>
      </c>
      <c r="T670" s="127" t="s">
        <v>648</v>
      </c>
      <c r="U670" s="127" t="s">
        <v>620</v>
      </c>
      <c r="V670" s="208" t="s">
        <v>647</v>
      </c>
      <c r="X670" s="126">
        <v>666</v>
      </c>
    </row>
    <row r="671" spans="1:24" s="14" customFormat="1" ht="105" x14ac:dyDescent="0.25">
      <c r="A671" s="255">
        <v>668</v>
      </c>
      <c r="B671" s="126" t="s">
        <v>542</v>
      </c>
      <c r="C671" s="127" t="s">
        <v>543</v>
      </c>
      <c r="D671" s="127" t="s">
        <v>491</v>
      </c>
      <c r="E671" s="127" t="s">
        <v>496</v>
      </c>
      <c r="F671" s="127" t="s">
        <v>30</v>
      </c>
      <c r="G671" s="127" t="s">
        <v>36</v>
      </c>
      <c r="H671" s="127" t="s">
        <v>42</v>
      </c>
      <c r="I671" s="127" t="s">
        <v>78</v>
      </c>
      <c r="J671" s="127" t="s">
        <v>102</v>
      </c>
      <c r="K671" s="127" t="s">
        <v>779</v>
      </c>
      <c r="L671" s="127" t="s">
        <v>522</v>
      </c>
      <c r="M671" s="128">
        <v>19.91</v>
      </c>
      <c r="N671" s="128">
        <v>1.45</v>
      </c>
      <c r="O671" s="129">
        <v>28.3322</v>
      </c>
      <c r="P671" s="129">
        <v>37.380000000000003</v>
      </c>
      <c r="Q671" s="130">
        <v>28.3</v>
      </c>
      <c r="R671" s="128">
        <v>20</v>
      </c>
      <c r="S671" s="128">
        <v>30</v>
      </c>
      <c r="T671" s="127" t="s">
        <v>620</v>
      </c>
      <c r="U671" s="127" t="s">
        <v>620</v>
      </c>
      <c r="V671" s="208" t="s">
        <v>647</v>
      </c>
      <c r="X671" s="126">
        <v>667</v>
      </c>
    </row>
    <row r="672" spans="1:24" s="14" customFormat="1" ht="105" x14ac:dyDescent="0.25">
      <c r="A672" s="255">
        <v>669</v>
      </c>
      <c r="B672" s="126" t="s">
        <v>542</v>
      </c>
      <c r="C672" s="127" t="s">
        <v>543</v>
      </c>
      <c r="D672" s="127" t="s">
        <v>491</v>
      </c>
      <c r="E672" s="127" t="s">
        <v>496</v>
      </c>
      <c r="F672" s="127" t="s">
        <v>30</v>
      </c>
      <c r="G672" s="127" t="s">
        <v>36</v>
      </c>
      <c r="H672" s="127" t="s">
        <v>37</v>
      </c>
      <c r="I672" s="127" t="s">
        <v>100</v>
      </c>
      <c r="J672" s="127" t="s">
        <v>91</v>
      </c>
      <c r="K672" s="127" t="s">
        <v>780</v>
      </c>
      <c r="L672" s="127" t="s">
        <v>522</v>
      </c>
      <c r="M672" s="128">
        <v>19.63</v>
      </c>
      <c r="N672" s="128">
        <v>1.43</v>
      </c>
      <c r="O672" s="129">
        <v>29.105</v>
      </c>
      <c r="P672" s="129">
        <v>63.951999999999998</v>
      </c>
      <c r="Q672" s="130">
        <v>29.1</v>
      </c>
      <c r="R672" s="128">
        <v>20</v>
      </c>
      <c r="S672" s="128">
        <v>30</v>
      </c>
      <c r="T672" s="127" t="s">
        <v>620</v>
      </c>
      <c r="U672" s="127" t="s">
        <v>620</v>
      </c>
      <c r="V672" s="208" t="s">
        <v>647</v>
      </c>
      <c r="X672" s="126">
        <v>668</v>
      </c>
    </row>
    <row r="673" spans="1:24" s="14" customFormat="1" ht="360" x14ac:dyDescent="0.25">
      <c r="A673" s="255">
        <v>670</v>
      </c>
      <c r="B673" s="126" t="s">
        <v>542</v>
      </c>
      <c r="C673" s="127" t="s">
        <v>543</v>
      </c>
      <c r="D673" s="127" t="s">
        <v>491</v>
      </c>
      <c r="E673" s="127" t="s">
        <v>472</v>
      </c>
      <c r="F673" s="127" t="s">
        <v>30</v>
      </c>
      <c r="G673" s="127" t="s">
        <v>36</v>
      </c>
      <c r="H673" s="127" t="s">
        <v>42</v>
      </c>
      <c r="I673" s="127" t="s">
        <v>78</v>
      </c>
      <c r="J673" s="127" t="s">
        <v>102</v>
      </c>
      <c r="K673" s="127" t="s">
        <v>781</v>
      </c>
      <c r="L673" s="127" t="s">
        <v>522</v>
      </c>
      <c r="M673" s="128">
        <v>19.91</v>
      </c>
      <c r="N673" s="128">
        <v>1.45</v>
      </c>
      <c r="O673" s="129">
        <v>38.654400000000003</v>
      </c>
      <c r="P673" s="129">
        <v>41.902000000000001</v>
      </c>
      <c r="Q673" s="130">
        <v>38.700000000000003</v>
      </c>
      <c r="R673" s="128">
        <v>20</v>
      </c>
      <c r="S673" s="128">
        <v>30</v>
      </c>
      <c r="T673" s="127" t="s">
        <v>648</v>
      </c>
      <c r="U673" s="127" t="s">
        <v>620</v>
      </c>
      <c r="V673" s="208" t="s">
        <v>647</v>
      </c>
      <c r="X673" s="126">
        <v>669</v>
      </c>
    </row>
    <row r="674" spans="1:24" s="14" customFormat="1" ht="360" x14ac:dyDescent="0.25">
      <c r="A674" s="255">
        <v>671</v>
      </c>
      <c r="B674" s="126" t="s">
        <v>542</v>
      </c>
      <c r="C674" s="127" t="s">
        <v>543</v>
      </c>
      <c r="D674" s="127" t="s">
        <v>491</v>
      </c>
      <c r="E674" s="127" t="s">
        <v>472</v>
      </c>
      <c r="F674" s="127" t="s">
        <v>30</v>
      </c>
      <c r="G674" s="127" t="s">
        <v>36</v>
      </c>
      <c r="H674" s="127" t="s">
        <v>42</v>
      </c>
      <c r="I674" s="127" t="s">
        <v>76</v>
      </c>
      <c r="J674" s="127" t="s">
        <v>91</v>
      </c>
      <c r="K674" s="127" t="s">
        <v>781</v>
      </c>
      <c r="L674" s="127" t="s">
        <v>522</v>
      </c>
      <c r="M674" s="128">
        <v>19.079999999999998</v>
      </c>
      <c r="N674" s="128">
        <v>1.39</v>
      </c>
      <c r="O674" s="129">
        <v>40.680500000000002</v>
      </c>
      <c r="P674" s="129">
        <v>38.052</v>
      </c>
      <c r="Q674" s="130">
        <v>38.1</v>
      </c>
      <c r="R674" s="128">
        <v>20</v>
      </c>
      <c r="S674" s="128">
        <v>30</v>
      </c>
      <c r="T674" s="127" t="s">
        <v>648</v>
      </c>
      <c r="U674" s="127" t="s">
        <v>620</v>
      </c>
      <c r="V674" s="208" t="s">
        <v>647</v>
      </c>
      <c r="X674" s="126">
        <v>670</v>
      </c>
    </row>
    <row r="675" spans="1:24" s="14" customFormat="1" ht="105" x14ac:dyDescent="0.25">
      <c r="A675" s="255">
        <v>672</v>
      </c>
      <c r="B675" s="126" t="s">
        <v>542</v>
      </c>
      <c r="C675" s="127" t="s">
        <v>543</v>
      </c>
      <c r="D675" s="127" t="s">
        <v>491</v>
      </c>
      <c r="E675" s="127" t="s">
        <v>472</v>
      </c>
      <c r="F675" s="127" t="s">
        <v>30</v>
      </c>
      <c r="G675" s="127" t="s">
        <v>36</v>
      </c>
      <c r="H675" s="127" t="s">
        <v>42</v>
      </c>
      <c r="I675" s="127" t="s">
        <v>81</v>
      </c>
      <c r="J675" s="127" t="s">
        <v>206</v>
      </c>
      <c r="K675" s="127" t="s">
        <v>781</v>
      </c>
      <c r="L675" s="127" t="s">
        <v>522</v>
      </c>
      <c r="M675" s="128">
        <v>17.07</v>
      </c>
      <c r="N675" s="128">
        <v>1.24</v>
      </c>
      <c r="O675" s="129">
        <v>31.714099999999998</v>
      </c>
      <c r="P675" s="129">
        <v>31.303999999999998</v>
      </c>
      <c r="Q675" s="130">
        <v>31.3</v>
      </c>
      <c r="R675" s="128">
        <v>20</v>
      </c>
      <c r="S675" s="128">
        <v>30</v>
      </c>
      <c r="T675" s="127" t="s">
        <v>620</v>
      </c>
      <c r="U675" s="127" t="s">
        <v>620</v>
      </c>
      <c r="V675" s="208" t="s">
        <v>647</v>
      </c>
      <c r="X675" s="126">
        <v>671</v>
      </c>
    </row>
    <row r="676" spans="1:24" s="14" customFormat="1" ht="360" x14ac:dyDescent="0.25">
      <c r="A676" s="255">
        <v>673</v>
      </c>
      <c r="B676" s="126" t="s">
        <v>542</v>
      </c>
      <c r="C676" s="127" t="s">
        <v>543</v>
      </c>
      <c r="D676" s="127" t="s">
        <v>491</v>
      </c>
      <c r="E676" s="127" t="s">
        <v>472</v>
      </c>
      <c r="F676" s="127" t="s">
        <v>30</v>
      </c>
      <c r="G676" s="127" t="s">
        <v>36</v>
      </c>
      <c r="H676" s="127" t="s">
        <v>42</v>
      </c>
      <c r="I676" s="127" t="s">
        <v>83</v>
      </c>
      <c r="J676" s="127" t="s">
        <v>84</v>
      </c>
      <c r="K676" s="127" t="s">
        <v>781</v>
      </c>
      <c r="L676" s="127" t="s">
        <v>522</v>
      </c>
      <c r="M676" s="128">
        <v>17.899999999999999</v>
      </c>
      <c r="N676" s="128">
        <v>1.3</v>
      </c>
      <c r="O676" s="129">
        <v>38.225299999999997</v>
      </c>
      <c r="P676" s="129">
        <v>36.274000000000001</v>
      </c>
      <c r="Q676" s="130">
        <v>36.299999999999997</v>
      </c>
      <c r="R676" s="128">
        <v>20</v>
      </c>
      <c r="S676" s="128">
        <v>30</v>
      </c>
      <c r="T676" s="127" t="s">
        <v>648</v>
      </c>
      <c r="U676" s="127" t="s">
        <v>620</v>
      </c>
      <c r="V676" s="208" t="s">
        <v>647</v>
      </c>
      <c r="X676" s="126">
        <v>672</v>
      </c>
    </row>
    <row r="677" spans="1:24" s="14" customFormat="1" ht="360" x14ac:dyDescent="0.25">
      <c r="A677" s="255">
        <v>674</v>
      </c>
      <c r="B677" s="126" t="s">
        <v>542</v>
      </c>
      <c r="C677" s="127" t="s">
        <v>543</v>
      </c>
      <c r="D677" s="127" t="s">
        <v>491</v>
      </c>
      <c r="E677" s="127" t="s">
        <v>472</v>
      </c>
      <c r="F677" s="127" t="s">
        <v>30</v>
      </c>
      <c r="G677" s="127" t="s">
        <v>36</v>
      </c>
      <c r="H677" s="127" t="s">
        <v>42</v>
      </c>
      <c r="I677" s="127" t="s">
        <v>80</v>
      </c>
      <c r="J677" s="127" t="s">
        <v>73</v>
      </c>
      <c r="K677" s="127" t="s">
        <v>781</v>
      </c>
      <c r="L677" s="127" t="s">
        <v>522</v>
      </c>
      <c r="M677" s="128">
        <v>19.28</v>
      </c>
      <c r="N677" s="128">
        <v>1.4</v>
      </c>
      <c r="O677" s="129">
        <v>39.244500000000002</v>
      </c>
      <c r="P677" s="129">
        <v>35.392000000000003</v>
      </c>
      <c r="Q677" s="130">
        <v>35.4</v>
      </c>
      <c r="R677" s="128">
        <v>20</v>
      </c>
      <c r="S677" s="128">
        <v>30</v>
      </c>
      <c r="T677" s="127" t="s">
        <v>648</v>
      </c>
      <c r="U677" s="127" t="s">
        <v>620</v>
      </c>
      <c r="V677" s="208" t="s">
        <v>647</v>
      </c>
      <c r="X677" s="126">
        <v>673</v>
      </c>
    </row>
    <row r="678" spans="1:24" s="14" customFormat="1" ht="360" x14ac:dyDescent="0.25">
      <c r="A678" s="255">
        <v>675</v>
      </c>
      <c r="B678" s="126" t="s">
        <v>542</v>
      </c>
      <c r="C678" s="127" t="s">
        <v>543</v>
      </c>
      <c r="D678" s="127" t="s">
        <v>491</v>
      </c>
      <c r="E678" s="127" t="s">
        <v>472</v>
      </c>
      <c r="F678" s="127" t="s">
        <v>30</v>
      </c>
      <c r="G678" s="127" t="s">
        <v>36</v>
      </c>
      <c r="H678" s="127" t="s">
        <v>32</v>
      </c>
      <c r="I678" s="127" t="s">
        <v>76</v>
      </c>
      <c r="J678" s="127" t="s">
        <v>678</v>
      </c>
      <c r="K678" s="127" t="s">
        <v>781</v>
      </c>
      <c r="L678" s="127" t="s">
        <v>522</v>
      </c>
      <c r="M678" s="128">
        <v>17.899999999999999</v>
      </c>
      <c r="N678" s="128">
        <v>1.3</v>
      </c>
      <c r="O678" s="129">
        <v>37.607900000000001</v>
      </c>
      <c r="P678" s="129">
        <v>40.054000000000002</v>
      </c>
      <c r="Q678" s="130">
        <v>37.6</v>
      </c>
      <c r="R678" s="128">
        <v>20</v>
      </c>
      <c r="S678" s="128">
        <v>30</v>
      </c>
      <c r="T678" s="127" t="s">
        <v>648</v>
      </c>
      <c r="U678" s="127" t="s">
        <v>620</v>
      </c>
      <c r="V678" s="208" t="s">
        <v>647</v>
      </c>
      <c r="X678" s="126">
        <v>674</v>
      </c>
    </row>
    <row r="679" spans="1:24" s="14" customFormat="1" ht="360" x14ac:dyDescent="0.25">
      <c r="A679" s="255">
        <v>676</v>
      </c>
      <c r="B679" s="126" t="s">
        <v>542</v>
      </c>
      <c r="C679" s="127" t="s">
        <v>543</v>
      </c>
      <c r="D679" s="127" t="s">
        <v>491</v>
      </c>
      <c r="E679" s="127" t="s">
        <v>472</v>
      </c>
      <c r="F679" s="127" t="s">
        <v>30</v>
      </c>
      <c r="G679" s="127" t="s">
        <v>36</v>
      </c>
      <c r="H679" s="127" t="s">
        <v>42</v>
      </c>
      <c r="I679" s="127" t="s">
        <v>53</v>
      </c>
      <c r="J679" s="127" t="s">
        <v>726</v>
      </c>
      <c r="K679" s="127" t="s">
        <v>781</v>
      </c>
      <c r="L679" s="127" t="s">
        <v>522</v>
      </c>
      <c r="M679" s="128">
        <v>15.97</v>
      </c>
      <c r="N679" s="128">
        <v>1.1599999999999999</v>
      </c>
      <c r="O679" s="129">
        <v>37.057499999999997</v>
      </c>
      <c r="P679" s="129">
        <v>38.612000000000002</v>
      </c>
      <c r="Q679" s="130">
        <v>37.1</v>
      </c>
      <c r="R679" s="128">
        <v>20</v>
      </c>
      <c r="S679" s="128">
        <v>30</v>
      </c>
      <c r="T679" s="127" t="s">
        <v>648</v>
      </c>
      <c r="U679" s="127" t="s">
        <v>620</v>
      </c>
      <c r="V679" s="208" t="s">
        <v>647</v>
      </c>
      <c r="X679" s="126">
        <v>675</v>
      </c>
    </row>
    <row r="680" spans="1:24" s="14" customFormat="1" ht="360" x14ac:dyDescent="0.25">
      <c r="A680" s="255">
        <v>677</v>
      </c>
      <c r="B680" s="126" t="s">
        <v>542</v>
      </c>
      <c r="C680" s="127" t="s">
        <v>543</v>
      </c>
      <c r="D680" s="127" t="s">
        <v>491</v>
      </c>
      <c r="E680" s="127" t="s">
        <v>472</v>
      </c>
      <c r="F680" s="127" t="s">
        <v>30</v>
      </c>
      <c r="G680" s="127" t="s">
        <v>36</v>
      </c>
      <c r="H680" s="127" t="s">
        <v>42</v>
      </c>
      <c r="I680" s="127" t="s">
        <v>53</v>
      </c>
      <c r="J680" s="127" t="s">
        <v>67</v>
      </c>
      <c r="K680" s="127" t="s">
        <v>781</v>
      </c>
      <c r="L680" s="127" t="s">
        <v>522</v>
      </c>
      <c r="M680" s="128">
        <v>17.62</v>
      </c>
      <c r="N680" s="128">
        <v>1.28</v>
      </c>
      <c r="O680" s="129">
        <v>37.799399999999999</v>
      </c>
      <c r="P680" s="129">
        <v>40.305999999999997</v>
      </c>
      <c r="Q680" s="130">
        <v>37.799999999999997</v>
      </c>
      <c r="R680" s="128">
        <v>20</v>
      </c>
      <c r="S680" s="128">
        <v>30</v>
      </c>
      <c r="T680" s="127" t="s">
        <v>648</v>
      </c>
      <c r="U680" s="127" t="s">
        <v>620</v>
      </c>
      <c r="V680" s="208" t="s">
        <v>647</v>
      </c>
      <c r="X680" s="126">
        <v>676</v>
      </c>
    </row>
    <row r="681" spans="1:24" s="14" customFormat="1" ht="360" x14ac:dyDescent="0.25">
      <c r="A681" s="255">
        <v>678</v>
      </c>
      <c r="B681" s="126" t="s">
        <v>542</v>
      </c>
      <c r="C681" s="127" t="s">
        <v>543</v>
      </c>
      <c r="D681" s="127" t="s">
        <v>491</v>
      </c>
      <c r="E681" s="127" t="s">
        <v>472</v>
      </c>
      <c r="F681" s="127" t="s">
        <v>30</v>
      </c>
      <c r="G681" s="127" t="s">
        <v>31</v>
      </c>
      <c r="H681" s="127" t="s">
        <v>42</v>
      </c>
      <c r="I681" s="127" t="s">
        <v>52</v>
      </c>
      <c r="J681" s="127" t="s">
        <v>678</v>
      </c>
      <c r="K681" s="127" t="s">
        <v>781</v>
      </c>
      <c r="L681" s="127" t="s">
        <v>522</v>
      </c>
      <c r="M681" s="128">
        <v>12.39</v>
      </c>
      <c r="N681" s="128">
        <v>0.9</v>
      </c>
      <c r="O681" s="129">
        <v>36.49</v>
      </c>
      <c r="P681" s="129">
        <v>49.182000000000002</v>
      </c>
      <c r="Q681" s="130">
        <v>36.5</v>
      </c>
      <c r="R681" s="128">
        <v>20</v>
      </c>
      <c r="S681" s="128">
        <v>30</v>
      </c>
      <c r="T681" s="127" t="s">
        <v>648</v>
      </c>
      <c r="U681" s="127" t="s">
        <v>620</v>
      </c>
      <c r="V681" s="208" t="s">
        <v>647</v>
      </c>
      <c r="X681" s="126">
        <v>677</v>
      </c>
    </row>
    <row r="682" spans="1:24" s="14" customFormat="1" ht="360" x14ac:dyDescent="0.25">
      <c r="A682" s="255">
        <v>679</v>
      </c>
      <c r="B682" s="126" t="s">
        <v>542</v>
      </c>
      <c r="C682" s="127" t="s">
        <v>543</v>
      </c>
      <c r="D682" s="127" t="s">
        <v>491</v>
      </c>
      <c r="E682" s="127" t="s">
        <v>472</v>
      </c>
      <c r="F682" s="127" t="s">
        <v>30</v>
      </c>
      <c r="G682" s="127" t="s">
        <v>31</v>
      </c>
      <c r="H682" s="127" t="s">
        <v>32</v>
      </c>
      <c r="I682" s="127" t="s">
        <v>28</v>
      </c>
      <c r="J682" s="127" t="s">
        <v>678</v>
      </c>
      <c r="K682" s="127" t="s">
        <v>781</v>
      </c>
      <c r="L682" s="127" t="s">
        <v>522</v>
      </c>
      <c r="M682" s="128">
        <v>12.01</v>
      </c>
      <c r="N682" s="128">
        <v>0.87</v>
      </c>
      <c r="O682" s="129">
        <v>31.626300000000001</v>
      </c>
      <c r="P682" s="129">
        <v>31.835999999999999</v>
      </c>
      <c r="Q682" s="130">
        <v>31.6</v>
      </c>
      <c r="R682" s="128">
        <v>20</v>
      </c>
      <c r="S682" s="128">
        <v>30</v>
      </c>
      <c r="T682" s="127" t="s">
        <v>648</v>
      </c>
      <c r="U682" s="127" t="s">
        <v>620</v>
      </c>
      <c r="V682" s="208" t="s">
        <v>647</v>
      </c>
      <c r="X682" s="126">
        <v>678</v>
      </c>
    </row>
    <row r="683" spans="1:24" s="14" customFormat="1" ht="105" x14ac:dyDescent="0.25">
      <c r="A683" s="255">
        <v>680</v>
      </c>
      <c r="B683" s="126" t="s">
        <v>542</v>
      </c>
      <c r="C683" s="127" t="s">
        <v>543</v>
      </c>
      <c r="D683" s="127" t="s">
        <v>491</v>
      </c>
      <c r="E683" s="127" t="s">
        <v>492</v>
      </c>
      <c r="F683" s="127" t="s">
        <v>30</v>
      </c>
      <c r="G683" s="127" t="s">
        <v>36</v>
      </c>
      <c r="H683" s="127" t="s">
        <v>42</v>
      </c>
      <c r="I683" s="127" t="s">
        <v>78</v>
      </c>
      <c r="J683" s="127" t="s">
        <v>102</v>
      </c>
      <c r="K683" s="127" t="s">
        <v>781</v>
      </c>
      <c r="L683" s="127" t="s">
        <v>522</v>
      </c>
      <c r="M683" s="128">
        <v>19.91</v>
      </c>
      <c r="N683" s="128">
        <v>1.45</v>
      </c>
      <c r="O683" s="129">
        <v>30.932200000000002</v>
      </c>
      <c r="P683" s="129">
        <v>38.527999999999999</v>
      </c>
      <c r="Q683" s="130">
        <v>30.9</v>
      </c>
      <c r="R683" s="128">
        <v>20</v>
      </c>
      <c r="S683" s="128">
        <v>30</v>
      </c>
      <c r="T683" s="127" t="s">
        <v>620</v>
      </c>
      <c r="U683" s="127" t="s">
        <v>620</v>
      </c>
      <c r="V683" s="208" t="s">
        <v>647</v>
      </c>
      <c r="X683" s="126">
        <v>679</v>
      </c>
    </row>
    <row r="684" spans="1:24" s="14" customFormat="1" ht="105" x14ac:dyDescent="0.25">
      <c r="A684" s="255">
        <v>681</v>
      </c>
      <c r="B684" s="126" t="s">
        <v>542</v>
      </c>
      <c r="C684" s="127" t="s">
        <v>543</v>
      </c>
      <c r="D684" s="127" t="s">
        <v>491</v>
      </c>
      <c r="E684" s="127" t="s">
        <v>492</v>
      </c>
      <c r="F684" s="127" t="s">
        <v>30</v>
      </c>
      <c r="G684" s="127" t="s">
        <v>36</v>
      </c>
      <c r="H684" s="127" t="s">
        <v>42</v>
      </c>
      <c r="I684" s="127" t="s">
        <v>76</v>
      </c>
      <c r="J684" s="127" t="s">
        <v>91</v>
      </c>
      <c r="K684" s="127" t="s">
        <v>781</v>
      </c>
      <c r="L684" s="127" t="s">
        <v>522</v>
      </c>
      <c r="M684" s="128">
        <v>19.079999999999998</v>
      </c>
      <c r="N684" s="128">
        <v>1.39</v>
      </c>
      <c r="O684" s="129">
        <v>31.781700000000001</v>
      </c>
      <c r="P684" s="129">
        <v>37.576000000000001</v>
      </c>
      <c r="Q684" s="130">
        <v>31.8</v>
      </c>
      <c r="R684" s="128">
        <v>20</v>
      </c>
      <c r="S684" s="128">
        <v>30</v>
      </c>
      <c r="T684" s="127" t="s">
        <v>620</v>
      </c>
      <c r="U684" s="127" t="s">
        <v>620</v>
      </c>
      <c r="V684" s="208" t="s">
        <v>647</v>
      </c>
      <c r="X684" s="126">
        <v>680</v>
      </c>
    </row>
    <row r="685" spans="1:24" s="14" customFormat="1" ht="105" x14ac:dyDescent="0.25">
      <c r="A685" s="255">
        <v>682</v>
      </c>
      <c r="B685" s="126" t="s">
        <v>542</v>
      </c>
      <c r="C685" s="127" t="s">
        <v>543</v>
      </c>
      <c r="D685" s="127" t="s">
        <v>491</v>
      </c>
      <c r="E685" s="127" t="s">
        <v>492</v>
      </c>
      <c r="F685" s="127" t="s">
        <v>30</v>
      </c>
      <c r="G685" s="127" t="s">
        <v>36</v>
      </c>
      <c r="H685" s="127" t="s">
        <v>37</v>
      </c>
      <c r="I685" s="127" t="s">
        <v>100</v>
      </c>
      <c r="J685" s="127" t="s">
        <v>91</v>
      </c>
      <c r="K685" s="127" t="s">
        <v>781</v>
      </c>
      <c r="L685" s="127" t="s">
        <v>522</v>
      </c>
      <c r="M685" s="128">
        <v>19.63</v>
      </c>
      <c r="N685" s="128">
        <v>1.43</v>
      </c>
      <c r="O685" s="129">
        <v>32.03</v>
      </c>
      <c r="P685" s="129">
        <v>62.411999999999999</v>
      </c>
      <c r="Q685" s="130">
        <v>32</v>
      </c>
      <c r="R685" s="128">
        <v>20</v>
      </c>
      <c r="S685" s="128">
        <v>30</v>
      </c>
      <c r="T685" s="127" t="s">
        <v>620</v>
      </c>
      <c r="U685" s="127" t="s">
        <v>620</v>
      </c>
      <c r="V685" s="208" t="s">
        <v>647</v>
      </c>
      <c r="X685" s="126">
        <v>681</v>
      </c>
    </row>
    <row r="686" spans="1:24" s="14" customFormat="1" ht="105" x14ac:dyDescent="0.25">
      <c r="A686" s="255">
        <v>683</v>
      </c>
      <c r="B686" s="126" t="s">
        <v>542</v>
      </c>
      <c r="C686" s="127" t="s">
        <v>543</v>
      </c>
      <c r="D686" s="127" t="s">
        <v>491</v>
      </c>
      <c r="E686" s="127" t="s">
        <v>492</v>
      </c>
      <c r="F686" s="127" t="s">
        <v>30</v>
      </c>
      <c r="G686" s="127" t="s">
        <v>36</v>
      </c>
      <c r="H686" s="127" t="s">
        <v>42</v>
      </c>
      <c r="I686" s="127" t="s">
        <v>81</v>
      </c>
      <c r="J686" s="127" t="s">
        <v>206</v>
      </c>
      <c r="K686" s="127" t="s">
        <v>781</v>
      </c>
      <c r="L686" s="127" t="s">
        <v>522</v>
      </c>
      <c r="M686" s="128">
        <v>17.07</v>
      </c>
      <c r="N686" s="128">
        <v>1.24</v>
      </c>
      <c r="O686" s="129">
        <v>28.551500000000001</v>
      </c>
      <c r="P686" s="129">
        <v>30.463999999999999</v>
      </c>
      <c r="Q686" s="130">
        <v>28.6</v>
      </c>
      <c r="R686" s="128">
        <v>20</v>
      </c>
      <c r="S686" s="128">
        <v>30</v>
      </c>
      <c r="T686" s="127" t="s">
        <v>620</v>
      </c>
      <c r="U686" s="127" t="s">
        <v>620</v>
      </c>
      <c r="V686" s="208" t="s">
        <v>647</v>
      </c>
      <c r="X686" s="126">
        <v>682</v>
      </c>
    </row>
    <row r="687" spans="1:24" s="14" customFormat="1" ht="105" x14ac:dyDescent="0.25">
      <c r="A687" s="255">
        <v>684</v>
      </c>
      <c r="B687" s="126" t="s">
        <v>542</v>
      </c>
      <c r="C687" s="127" t="s">
        <v>543</v>
      </c>
      <c r="D687" s="127" t="s">
        <v>491</v>
      </c>
      <c r="E687" s="127" t="s">
        <v>492</v>
      </c>
      <c r="F687" s="127" t="s">
        <v>30</v>
      </c>
      <c r="G687" s="127" t="s">
        <v>36</v>
      </c>
      <c r="H687" s="127" t="s">
        <v>42</v>
      </c>
      <c r="I687" s="127" t="s">
        <v>83</v>
      </c>
      <c r="J687" s="127" t="s">
        <v>84</v>
      </c>
      <c r="K687" s="127" t="s">
        <v>781</v>
      </c>
      <c r="L687" s="127" t="s">
        <v>522</v>
      </c>
      <c r="M687" s="128">
        <v>17.899999999999999</v>
      </c>
      <c r="N687" s="128">
        <v>1.3</v>
      </c>
      <c r="O687" s="129">
        <v>29.851800000000001</v>
      </c>
      <c r="P687" s="129">
        <v>33.222000000000001</v>
      </c>
      <c r="Q687" s="130">
        <v>29.9</v>
      </c>
      <c r="R687" s="128">
        <v>20</v>
      </c>
      <c r="S687" s="128">
        <v>30</v>
      </c>
      <c r="T687" s="127" t="s">
        <v>620</v>
      </c>
      <c r="U687" s="127" t="s">
        <v>620</v>
      </c>
      <c r="V687" s="208" t="s">
        <v>647</v>
      </c>
      <c r="X687" s="126">
        <v>683</v>
      </c>
    </row>
    <row r="688" spans="1:24" s="14" customFormat="1" ht="105" x14ac:dyDescent="0.25">
      <c r="A688" s="255">
        <v>685</v>
      </c>
      <c r="B688" s="126" t="s">
        <v>542</v>
      </c>
      <c r="C688" s="127" t="s">
        <v>543</v>
      </c>
      <c r="D688" s="127" t="s">
        <v>491</v>
      </c>
      <c r="E688" s="127" t="s">
        <v>492</v>
      </c>
      <c r="F688" s="127" t="s">
        <v>30</v>
      </c>
      <c r="G688" s="127" t="s">
        <v>36</v>
      </c>
      <c r="H688" s="127" t="s">
        <v>42</v>
      </c>
      <c r="I688" s="127" t="s">
        <v>80</v>
      </c>
      <c r="J688" s="127" t="s">
        <v>73</v>
      </c>
      <c r="K688" s="127" t="s">
        <v>781</v>
      </c>
      <c r="L688" s="127" t="s">
        <v>522</v>
      </c>
      <c r="M688" s="128">
        <v>19.28</v>
      </c>
      <c r="N688" s="128">
        <v>1.4</v>
      </c>
      <c r="O688" s="129">
        <v>31.019600000000001</v>
      </c>
      <c r="P688" s="129">
        <v>35.125999999999998</v>
      </c>
      <c r="Q688" s="130">
        <v>31</v>
      </c>
      <c r="R688" s="128">
        <v>20</v>
      </c>
      <c r="S688" s="128">
        <v>30</v>
      </c>
      <c r="T688" s="127" t="s">
        <v>620</v>
      </c>
      <c r="U688" s="127" t="s">
        <v>620</v>
      </c>
      <c r="V688" s="208" t="s">
        <v>647</v>
      </c>
      <c r="X688" s="126">
        <v>684</v>
      </c>
    </row>
    <row r="689" spans="1:24" s="14" customFormat="1" ht="105" x14ac:dyDescent="0.25">
      <c r="A689" s="255">
        <v>686</v>
      </c>
      <c r="B689" s="126" t="s">
        <v>542</v>
      </c>
      <c r="C689" s="127" t="s">
        <v>543</v>
      </c>
      <c r="D689" s="127" t="s">
        <v>491</v>
      </c>
      <c r="E689" s="127" t="s">
        <v>492</v>
      </c>
      <c r="F689" s="127" t="s">
        <v>30</v>
      </c>
      <c r="G689" s="127" t="s">
        <v>36</v>
      </c>
      <c r="H689" s="127" t="s">
        <v>32</v>
      </c>
      <c r="I689" s="127" t="s">
        <v>76</v>
      </c>
      <c r="J689" s="127" t="s">
        <v>678</v>
      </c>
      <c r="K689" s="127" t="s">
        <v>781</v>
      </c>
      <c r="L689" s="127" t="s">
        <v>522</v>
      </c>
      <c r="M689" s="128">
        <v>17.899999999999999</v>
      </c>
      <c r="N689" s="128">
        <v>1.3</v>
      </c>
      <c r="O689" s="129">
        <v>29.488800000000001</v>
      </c>
      <c r="P689" s="129">
        <v>36.68</v>
      </c>
      <c r="Q689" s="130">
        <v>29.5</v>
      </c>
      <c r="R689" s="128">
        <v>20</v>
      </c>
      <c r="S689" s="128">
        <v>30</v>
      </c>
      <c r="T689" s="127" t="s">
        <v>620</v>
      </c>
      <c r="U689" s="127" t="s">
        <v>620</v>
      </c>
      <c r="V689" s="208" t="s">
        <v>647</v>
      </c>
      <c r="X689" s="126">
        <v>685</v>
      </c>
    </row>
    <row r="690" spans="1:24" s="14" customFormat="1" ht="105" x14ac:dyDescent="0.25">
      <c r="A690" s="255">
        <v>687</v>
      </c>
      <c r="B690" s="126" t="s">
        <v>542</v>
      </c>
      <c r="C690" s="127" t="s">
        <v>543</v>
      </c>
      <c r="D690" s="127" t="s">
        <v>491</v>
      </c>
      <c r="E690" s="127" t="s">
        <v>492</v>
      </c>
      <c r="F690" s="127" t="s">
        <v>30</v>
      </c>
      <c r="G690" s="127" t="s">
        <v>36</v>
      </c>
      <c r="H690" s="127" t="s">
        <v>42</v>
      </c>
      <c r="I690" s="127" t="s">
        <v>53</v>
      </c>
      <c r="J690" s="127" t="s">
        <v>726</v>
      </c>
      <c r="K690" s="127" t="s">
        <v>781</v>
      </c>
      <c r="L690" s="127" t="s">
        <v>522</v>
      </c>
      <c r="M690" s="128">
        <v>15.97</v>
      </c>
      <c r="N690" s="128">
        <v>1.1599999999999999</v>
      </c>
      <c r="O690" s="129">
        <v>28.37</v>
      </c>
      <c r="P690" s="129">
        <v>35.223999999999997</v>
      </c>
      <c r="Q690" s="130">
        <v>28.4</v>
      </c>
      <c r="R690" s="128">
        <v>20</v>
      </c>
      <c r="S690" s="128">
        <v>30</v>
      </c>
      <c r="T690" s="127" t="s">
        <v>620</v>
      </c>
      <c r="U690" s="127" t="s">
        <v>620</v>
      </c>
      <c r="V690" s="208" t="s">
        <v>647</v>
      </c>
      <c r="X690" s="126">
        <v>686</v>
      </c>
    </row>
    <row r="691" spans="1:24" s="14" customFormat="1" ht="105" x14ac:dyDescent="0.25">
      <c r="A691" s="255">
        <v>688</v>
      </c>
      <c r="B691" s="126" t="s">
        <v>542</v>
      </c>
      <c r="C691" s="127" t="s">
        <v>543</v>
      </c>
      <c r="D691" s="127" t="s">
        <v>491</v>
      </c>
      <c r="E691" s="127" t="s">
        <v>492</v>
      </c>
      <c r="F691" s="127" t="s">
        <v>30</v>
      </c>
      <c r="G691" s="127" t="s">
        <v>36</v>
      </c>
      <c r="H691" s="127" t="s">
        <v>42</v>
      </c>
      <c r="I691" s="127" t="s">
        <v>53</v>
      </c>
      <c r="J691" s="127" t="s">
        <v>67</v>
      </c>
      <c r="K691" s="127" t="s">
        <v>781</v>
      </c>
      <c r="L691" s="127" t="s">
        <v>522</v>
      </c>
      <c r="M691" s="128">
        <v>17.62</v>
      </c>
      <c r="N691" s="128">
        <v>1.28</v>
      </c>
      <c r="O691" s="129">
        <v>29.486000000000001</v>
      </c>
      <c r="P691" s="129">
        <v>36.917999999999999</v>
      </c>
      <c r="Q691" s="130">
        <v>29.5</v>
      </c>
      <c r="R691" s="128">
        <v>20</v>
      </c>
      <c r="S691" s="128">
        <v>30</v>
      </c>
      <c r="T691" s="127" t="s">
        <v>620</v>
      </c>
      <c r="U691" s="127" t="s">
        <v>620</v>
      </c>
      <c r="V691" s="208" t="s">
        <v>647</v>
      </c>
      <c r="X691" s="126">
        <v>687</v>
      </c>
    </row>
    <row r="692" spans="1:24" s="14" customFormat="1" ht="105" x14ac:dyDescent="0.25">
      <c r="A692" s="255">
        <v>689</v>
      </c>
      <c r="B692" s="126" t="s">
        <v>542</v>
      </c>
      <c r="C692" s="127" t="s">
        <v>543</v>
      </c>
      <c r="D692" s="127" t="s">
        <v>491</v>
      </c>
      <c r="E692" s="127" t="s">
        <v>492</v>
      </c>
      <c r="F692" s="127" t="s">
        <v>30</v>
      </c>
      <c r="G692" s="127" t="s">
        <v>31</v>
      </c>
      <c r="H692" s="127" t="s">
        <v>42</v>
      </c>
      <c r="I692" s="127" t="s">
        <v>52</v>
      </c>
      <c r="J692" s="127" t="s">
        <v>678</v>
      </c>
      <c r="K692" s="127" t="s">
        <v>781</v>
      </c>
      <c r="L692" s="127" t="s">
        <v>522</v>
      </c>
      <c r="M692" s="128">
        <v>12.39</v>
      </c>
      <c r="N692" s="128">
        <v>0.9</v>
      </c>
      <c r="O692" s="129">
        <v>26.561399999999999</v>
      </c>
      <c r="P692" s="129">
        <v>33.880000000000003</v>
      </c>
      <c r="Q692" s="130">
        <v>26.6</v>
      </c>
      <c r="R692" s="128">
        <v>20</v>
      </c>
      <c r="S692" s="128">
        <v>30</v>
      </c>
      <c r="T692" s="127" t="s">
        <v>620</v>
      </c>
      <c r="U692" s="127" t="s">
        <v>620</v>
      </c>
      <c r="V692" s="208" t="s">
        <v>647</v>
      </c>
      <c r="X692" s="126">
        <v>688</v>
      </c>
    </row>
    <row r="693" spans="1:24" s="14" customFormat="1" ht="105" x14ac:dyDescent="0.25">
      <c r="A693" s="255">
        <v>690</v>
      </c>
      <c r="B693" s="126" t="s">
        <v>542</v>
      </c>
      <c r="C693" s="127" t="s">
        <v>543</v>
      </c>
      <c r="D693" s="127" t="s">
        <v>491</v>
      </c>
      <c r="E693" s="127" t="s">
        <v>492</v>
      </c>
      <c r="F693" s="127" t="s">
        <v>30</v>
      </c>
      <c r="G693" s="127" t="s">
        <v>31</v>
      </c>
      <c r="H693" s="127" t="s">
        <v>32</v>
      </c>
      <c r="I693" s="127" t="s">
        <v>28</v>
      </c>
      <c r="J693" s="127" t="s">
        <v>678</v>
      </c>
      <c r="K693" s="127" t="s">
        <v>781</v>
      </c>
      <c r="L693" s="127" t="s">
        <v>522</v>
      </c>
      <c r="M693" s="128">
        <v>12.01</v>
      </c>
      <c r="N693" s="128">
        <v>0.87</v>
      </c>
      <c r="O693" s="129">
        <v>23.544899999999998</v>
      </c>
      <c r="P693" s="129">
        <v>26.096</v>
      </c>
      <c r="Q693" s="130">
        <v>23.5</v>
      </c>
      <c r="R693" s="128">
        <v>20</v>
      </c>
      <c r="S693" s="128">
        <v>30</v>
      </c>
      <c r="T693" s="127" t="s">
        <v>620</v>
      </c>
      <c r="U693" s="127" t="s">
        <v>620</v>
      </c>
      <c r="V693" s="208" t="s">
        <v>647</v>
      </c>
      <c r="X693" s="126">
        <v>689</v>
      </c>
    </row>
    <row r="694" spans="1:24" s="14" customFormat="1" ht="105" x14ac:dyDescent="0.25">
      <c r="A694" s="255">
        <v>691</v>
      </c>
      <c r="B694" s="126" t="s">
        <v>542</v>
      </c>
      <c r="C694" s="127" t="s">
        <v>543</v>
      </c>
      <c r="D694" s="127" t="s">
        <v>491</v>
      </c>
      <c r="E694" s="127" t="s">
        <v>496</v>
      </c>
      <c r="F694" s="127" t="s">
        <v>30</v>
      </c>
      <c r="G694" s="127" t="s">
        <v>36</v>
      </c>
      <c r="H694" s="127" t="s">
        <v>42</v>
      </c>
      <c r="I694" s="127" t="s">
        <v>76</v>
      </c>
      <c r="J694" s="127" t="s">
        <v>91</v>
      </c>
      <c r="K694" s="127" t="s">
        <v>781</v>
      </c>
      <c r="L694" s="127" t="s">
        <v>522</v>
      </c>
      <c r="M694" s="128">
        <v>19.079999999999998</v>
      </c>
      <c r="N694" s="128">
        <v>1.39</v>
      </c>
      <c r="O694" s="129">
        <v>28.785499999999999</v>
      </c>
      <c r="P694" s="129">
        <v>37.478000000000002</v>
      </c>
      <c r="Q694" s="130">
        <v>28.8</v>
      </c>
      <c r="R694" s="128">
        <v>20</v>
      </c>
      <c r="S694" s="128">
        <v>30</v>
      </c>
      <c r="T694" s="127" t="s">
        <v>620</v>
      </c>
      <c r="U694" s="127" t="s">
        <v>620</v>
      </c>
      <c r="V694" s="208" t="s">
        <v>647</v>
      </c>
      <c r="X694" s="126">
        <v>690</v>
      </c>
    </row>
    <row r="695" spans="1:24" s="14" customFormat="1" ht="105" x14ac:dyDescent="0.25">
      <c r="A695" s="255">
        <v>692</v>
      </c>
      <c r="B695" s="126" t="s">
        <v>542</v>
      </c>
      <c r="C695" s="127" t="s">
        <v>543</v>
      </c>
      <c r="D695" s="127" t="s">
        <v>491</v>
      </c>
      <c r="E695" s="127" t="s">
        <v>496</v>
      </c>
      <c r="F695" s="127" t="s">
        <v>30</v>
      </c>
      <c r="G695" s="127" t="s">
        <v>36</v>
      </c>
      <c r="H695" s="127" t="s">
        <v>37</v>
      </c>
      <c r="I695" s="127" t="s">
        <v>100</v>
      </c>
      <c r="J695" s="127" t="s">
        <v>91</v>
      </c>
      <c r="K695" s="127" t="s">
        <v>781</v>
      </c>
      <c r="L695" s="127" t="s">
        <v>522</v>
      </c>
      <c r="M695" s="128">
        <v>19.63</v>
      </c>
      <c r="N695" s="128">
        <v>1.43</v>
      </c>
      <c r="O695" s="129">
        <v>29.105</v>
      </c>
      <c r="P695" s="129">
        <v>63.951999999999998</v>
      </c>
      <c r="Q695" s="130">
        <v>29.1</v>
      </c>
      <c r="R695" s="128">
        <v>20</v>
      </c>
      <c r="S695" s="128">
        <v>30</v>
      </c>
      <c r="T695" s="127" t="s">
        <v>620</v>
      </c>
      <c r="U695" s="127" t="s">
        <v>620</v>
      </c>
      <c r="V695" s="208" t="s">
        <v>647</v>
      </c>
      <c r="X695" s="126">
        <v>691</v>
      </c>
    </row>
    <row r="696" spans="1:24" s="14" customFormat="1" ht="105" x14ac:dyDescent="0.25">
      <c r="A696" s="255">
        <v>693</v>
      </c>
      <c r="B696" s="126" t="s">
        <v>542</v>
      </c>
      <c r="C696" s="127" t="s">
        <v>543</v>
      </c>
      <c r="D696" s="127" t="s">
        <v>491</v>
      </c>
      <c r="E696" s="127" t="s">
        <v>496</v>
      </c>
      <c r="F696" s="127" t="s">
        <v>30</v>
      </c>
      <c r="G696" s="127" t="s">
        <v>36</v>
      </c>
      <c r="H696" s="127" t="s">
        <v>42</v>
      </c>
      <c r="I696" s="127" t="s">
        <v>81</v>
      </c>
      <c r="J696" s="127" t="s">
        <v>206</v>
      </c>
      <c r="K696" s="127" t="s">
        <v>781</v>
      </c>
      <c r="L696" s="127" t="s">
        <v>522</v>
      </c>
      <c r="M696" s="128">
        <v>17.07</v>
      </c>
      <c r="N696" s="128">
        <v>1.24</v>
      </c>
      <c r="O696" s="129">
        <v>25.8431</v>
      </c>
      <c r="P696" s="129">
        <v>30.38</v>
      </c>
      <c r="Q696" s="130">
        <v>25.8</v>
      </c>
      <c r="R696" s="128">
        <v>20</v>
      </c>
      <c r="S696" s="128">
        <v>30</v>
      </c>
      <c r="T696" s="127" t="s">
        <v>620</v>
      </c>
      <c r="U696" s="127" t="s">
        <v>620</v>
      </c>
      <c r="V696" s="208" t="s">
        <v>647</v>
      </c>
      <c r="X696" s="126">
        <v>692</v>
      </c>
    </row>
    <row r="697" spans="1:24" s="14" customFormat="1" ht="105" x14ac:dyDescent="0.25">
      <c r="A697" s="255">
        <v>694</v>
      </c>
      <c r="B697" s="126" t="s">
        <v>542</v>
      </c>
      <c r="C697" s="127" t="s">
        <v>543</v>
      </c>
      <c r="D697" s="127" t="s">
        <v>491</v>
      </c>
      <c r="E697" s="127" t="s">
        <v>496</v>
      </c>
      <c r="F697" s="127" t="s">
        <v>30</v>
      </c>
      <c r="G697" s="127" t="s">
        <v>36</v>
      </c>
      <c r="H697" s="127" t="s">
        <v>42</v>
      </c>
      <c r="I697" s="127" t="s">
        <v>83</v>
      </c>
      <c r="J697" s="127" t="s">
        <v>84</v>
      </c>
      <c r="K697" s="127" t="s">
        <v>781</v>
      </c>
      <c r="L697" s="127" t="s">
        <v>522</v>
      </c>
      <c r="M697" s="128">
        <v>17.899999999999999</v>
      </c>
      <c r="N697" s="128">
        <v>1.3</v>
      </c>
      <c r="O697" s="129">
        <v>27.032499999999999</v>
      </c>
      <c r="P697" s="129">
        <v>33.124000000000002</v>
      </c>
      <c r="Q697" s="130">
        <v>27</v>
      </c>
      <c r="R697" s="128">
        <v>20</v>
      </c>
      <c r="S697" s="128">
        <v>30</v>
      </c>
      <c r="T697" s="127" t="s">
        <v>620</v>
      </c>
      <c r="U697" s="127" t="s">
        <v>620</v>
      </c>
      <c r="V697" s="208" t="s">
        <v>647</v>
      </c>
      <c r="X697" s="126">
        <v>693</v>
      </c>
    </row>
    <row r="698" spans="1:24" s="14" customFormat="1" ht="105" x14ac:dyDescent="0.25">
      <c r="A698" s="255">
        <v>695</v>
      </c>
      <c r="B698" s="126" t="s">
        <v>542</v>
      </c>
      <c r="C698" s="127" t="s">
        <v>543</v>
      </c>
      <c r="D698" s="127" t="s">
        <v>491</v>
      </c>
      <c r="E698" s="127" t="s">
        <v>496</v>
      </c>
      <c r="F698" s="127" t="s">
        <v>30</v>
      </c>
      <c r="G698" s="127" t="s">
        <v>36</v>
      </c>
      <c r="H698" s="127" t="s">
        <v>42</v>
      </c>
      <c r="I698" s="127" t="s">
        <v>80</v>
      </c>
      <c r="J698" s="127" t="s">
        <v>73</v>
      </c>
      <c r="K698" s="127" t="s">
        <v>781</v>
      </c>
      <c r="L698" s="127" t="s">
        <v>522</v>
      </c>
      <c r="M698" s="128">
        <v>19.28</v>
      </c>
      <c r="N698" s="128">
        <v>1.4</v>
      </c>
      <c r="O698" s="129">
        <v>28.250399999999999</v>
      </c>
      <c r="P698" s="129">
        <v>35.027999999999999</v>
      </c>
      <c r="Q698" s="130">
        <v>28.3</v>
      </c>
      <c r="R698" s="128">
        <v>20</v>
      </c>
      <c r="S698" s="128">
        <v>30</v>
      </c>
      <c r="T698" s="127" t="s">
        <v>620</v>
      </c>
      <c r="U698" s="127" t="s">
        <v>620</v>
      </c>
      <c r="V698" s="208" t="s">
        <v>647</v>
      </c>
      <c r="X698" s="126">
        <v>694</v>
      </c>
    </row>
    <row r="699" spans="1:24" s="14" customFormat="1" ht="105" x14ac:dyDescent="0.25">
      <c r="A699" s="255">
        <v>696</v>
      </c>
      <c r="B699" s="126" t="s">
        <v>542</v>
      </c>
      <c r="C699" s="127" t="s">
        <v>543</v>
      </c>
      <c r="D699" s="127" t="s">
        <v>491</v>
      </c>
      <c r="E699" s="127" t="s">
        <v>496</v>
      </c>
      <c r="F699" s="127" t="s">
        <v>30</v>
      </c>
      <c r="G699" s="127" t="s">
        <v>36</v>
      </c>
      <c r="H699" s="127" t="s">
        <v>32</v>
      </c>
      <c r="I699" s="127" t="s">
        <v>76</v>
      </c>
      <c r="J699" s="127" t="s">
        <v>678</v>
      </c>
      <c r="K699" s="127" t="s">
        <v>781</v>
      </c>
      <c r="L699" s="127" t="s">
        <v>522</v>
      </c>
      <c r="M699" s="128">
        <v>17.899999999999999</v>
      </c>
      <c r="N699" s="128">
        <v>1.3</v>
      </c>
      <c r="O699" s="129">
        <v>26.755099999999999</v>
      </c>
      <c r="P699" s="129">
        <v>35.531999999999996</v>
      </c>
      <c r="Q699" s="130">
        <v>26.8</v>
      </c>
      <c r="R699" s="128">
        <v>20</v>
      </c>
      <c r="S699" s="128">
        <v>30</v>
      </c>
      <c r="T699" s="127" t="s">
        <v>620</v>
      </c>
      <c r="U699" s="127" t="s">
        <v>620</v>
      </c>
      <c r="V699" s="208" t="s">
        <v>647</v>
      </c>
      <c r="X699" s="126">
        <v>695</v>
      </c>
    </row>
    <row r="700" spans="1:24" s="14" customFormat="1" ht="105" x14ac:dyDescent="0.25">
      <c r="A700" s="255">
        <v>697</v>
      </c>
      <c r="B700" s="126" t="s">
        <v>542</v>
      </c>
      <c r="C700" s="127" t="s">
        <v>543</v>
      </c>
      <c r="D700" s="127" t="s">
        <v>491</v>
      </c>
      <c r="E700" s="127" t="s">
        <v>496</v>
      </c>
      <c r="F700" s="127" t="s">
        <v>30</v>
      </c>
      <c r="G700" s="127" t="s">
        <v>36</v>
      </c>
      <c r="H700" s="127" t="s">
        <v>42</v>
      </c>
      <c r="I700" s="127" t="s">
        <v>53</v>
      </c>
      <c r="J700" s="127" t="s">
        <v>726</v>
      </c>
      <c r="K700" s="127" t="s">
        <v>781</v>
      </c>
      <c r="L700" s="127" t="s">
        <v>522</v>
      </c>
      <c r="M700" s="128">
        <v>15.97</v>
      </c>
      <c r="N700" s="128">
        <v>1.1599999999999999</v>
      </c>
      <c r="O700" s="129">
        <v>25.445</v>
      </c>
      <c r="P700" s="129">
        <v>34.090000000000003</v>
      </c>
      <c r="Q700" s="130">
        <v>25.4</v>
      </c>
      <c r="R700" s="128">
        <v>20</v>
      </c>
      <c r="S700" s="128">
        <v>30</v>
      </c>
      <c r="T700" s="127" t="s">
        <v>620</v>
      </c>
      <c r="U700" s="127" t="s">
        <v>620</v>
      </c>
      <c r="V700" s="208" t="s">
        <v>647</v>
      </c>
      <c r="X700" s="126">
        <v>696</v>
      </c>
    </row>
    <row r="701" spans="1:24" s="14" customFormat="1" ht="105" x14ac:dyDescent="0.25">
      <c r="A701" s="255">
        <v>698</v>
      </c>
      <c r="B701" s="126" t="s">
        <v>542</v>
      </c>
      <c r="C701" s="127" t="s">
        <v>543</v>
      </c>
      <c r="D701" s="127" t="s">
        <v>491</v>
      </c>
      <c r="E701" s="127" t="s">
        <v>496</v>
      </c>
      <c r="F701" s="127" t="s">
        <v>30</v>
      </c>
      <c r="G701" s="127" t="s">
        <v>36</v>
      </c>
      <c r="H701" s="127" t="s">
        <v>42</v>
      </c>
      <c r="I701" s="127" t="s">
        <v>53</v>
      </c>
      <c r="J701" s="127" t="s">
        <v>67</v>
      </c>
      <c r="K701" s="127" t="s">
        <v>781</v>
      </c>
      <c r="L701" s="127" t="s">
        <v>522</v>
      </c>
      <c r="M701" s="128">
        <v>17.62</v>
      </c>
      <c r="N701" s="128">
        <v>1.28</v>
      </c>
      <c r="O701" s="129">
        <v>26.687000000000001</v>
      </c>
      <c r="P701" s="129">
        <v>35.783999999999999</v>
      </c>
      <c r="Q701" s="130">
        <v>26.7</v>
      </c>
      <c r="R701" s="128">
        <v>20</v>
      </c>
      <c r="S701" s="128">
        <v>30</v>
      </c>
      <c r="T701" s="127" t="s">
        <v>620</v>
      </c>
      <c r="U701" s="127" t="s">
        <v>620</v>
      </c>
      <c r="V701" s="208" t="s">
        <v>647</v>
      </c>
      <c r="X701" s="126">
        <v>697</v>
      </c>
    </row>
    <row r="702" spans="1:24" s="14" customFormat="1" ht="105" x14ac:dyDescent="0.25">
      <c r="A702" s="255">
        <v>699</v>
      </c>
      <c r="B702" s="126" t="s">
        <v>542</v>
      </c>
      <c r="C702" s="127" t="s">
        <v>543</v>
      </c>
      <c r="D702" s="127" t="s">
        <v>491</v>
      </c>
      <c r="E702" s="127" t="s">
        <v>496</v>
      </c>
      <c r="F702" s="127" t="s">
        <v>30</v>
      </c>
      <c r="G702" s="127" t="s">
        <v>31</v>
      </c>
      <c r="H702" s="127" t="s">
        <v>42</v>
      </c>
      <c r="I702" s="127" t="s">
        <v>52</v>
      </c>
      <c r="J702" s="127" t="s">
        <v>678</v>
      </c>
      <c r="K702" s="127" t="s">
        <v>781</v>
      </c>
      <c r="L702" s="127" t="s">
        <v>522</v>
      </c>
      <c r="M702" s="128">
        <v>12.39</v>
      </c>
      <c r="N702" s="128">
        <v>0.9</v>
      </c>
      <c r="O702" s="129">
        <v>23.218599999999999</v>
      </c>
      <c r="P702" s="129">
        <v>34.874000000000002</v>
      </c>
      <c r="Q702" s="130">
        <v>23.2</v>
      </c>
      <c r="R702" s="128">
        <v>20</v>
      </c>
      <c r="S702" s="128">
        <v>30</v>
      </c>
      <c r="T702" s="127" t="s">
        <v>620</v>
      </c>
      <c r="U702" s="127" t="s">
        <v>620</v>
      </c>
      <c r="V702" s="208" t="s">
        <v>647</v>
      </c>
      <c r="X702" s="126">
        <v>698</v>
      </c>
    </row>
    <row r="703" spans="1:24" s="14" customFormat="1" ht="135" x14ac:dyDescent="0.25">
      <c r="A703" s="255">
        <v>700</v>
      </c>
      <c r="B703" s="126" t="s">
        <v>542</v>
      </c>
      <c r="C703" s="127" t="s">
        <v>543</v>
      </c>
      <c r="D703" s="127" t="s">
        <v>494</v>
      </c>
      <c r="E703" s="127" t="s">
        <v>492</v>
      </c>
      <c r="F703" s="127" t="s">
        <v>35</v>
      </c>
      <c r="G703" s="127" t="s">
        <v>36</v>
      </c>
      <c r="H703" s="127" t="s">
        <v>42</v>
      </c>
      <c r="I703" s="127" t="s">
        <v>105</v>
      </c>
      <c r="J703" s="127" t="s">
        <v>34</v>
      </c>
      <c r="K703" s="127" t="s">
        <v>782</v>
      </c>
      <c r="L703" s="127" t="s">
        <v>546</v>
      </c>
      <c r="M703" s="128">
        <v>14.59</v>
      </c>
      <c r="N703" s="128">
        <v>1.06</v>
      </c>
      <c r="O703" s="129">
        <v>37.14</v>
      </c>
      <c r="P703" s="129">
        <v>55.832000000000001</v>
      </c>
      <c r="Q703" s="130">
        <v>37.1</v>
      </c>
      <c r="R703" s="128">
        <v>20</v>
      </c>
      <c r="S703" s="128">
        <v>30</v>
      </c>
      <c r="T703" s="127" t="s">
        <v>783</v>
      </c>
      <c r="U703" s="127" t="s">
        <v>620</v>
      </c>
      <c r="V703" s="208" t="s">
        <v>647</v>
      </c>
      <c r="X703" s="126">
        <v>699</v>
      </c>
    </row>
    <row r="704" spans="1:24" s="14" customFormat="1" ht="135" x14ac:dyDescent="0.25">
      <c r="A704" s="255">
        <v>701</v>
      </c>
      <c r="B704" s="126" t="s">
        <v>542</v>
      </c>
      <c r="C704" s="127" t="s">
        <v>543</v>
      </c>
      <c r="D704" s="127" t="s">
        <v>494</v>
      </c>
      <c r="E704" s="127" t="s">
        <v>492</v>
      </c>
      <c r="F704" s="127" t="s">
        <v>35</v>
      </c>
      <c r="G704" s="127" t="s">
        <v>36</v>
      </c>
      <c r="H704" s="127" t="s">
        <v>42</v>
      </c>
      <c r="I704" s="127" t="s">
        <v>99</v>
      </c>
      <c r="J704" s="127" t="s">
        <v>91</v>
      </c>
      <c r="K704" s="127" t="s">
        <v>782</v>
      </c>
      <c r="L704" s="127" t="s">
        <v>546</v>
      </c>
      <c r="M704" s="128">
        <v>17.239999999999998</v>
      </c>
      <c r="N704" s="128">
        <v>1.25</v>
      </c>
      <c r="O704" s="129">
        <v>32.273299999999999</v>
      </c>
      <c r="P704" s="129">
        <v>44.072000000000003</v>
      </c>
      <c r="Q704" s="130">
        <v>32.299999999999997</v>
      </c>
      <c r="R704" s="128">
        <v>20</v>
      </c>
      <c r="S704" s="128">
        <v>30</v>
      </c>
      <c r="T704" s="127" t="s">
        <v>783</v>
      </c>
      <c r="U704" s="127" t="s">
        <v>620</v>
      </c>
      <c r="V704" s="208" t="s">
        <v>647</v>
      </c>
      <c r="X704" s="126">
        <v>700</v>
      </c>
    </row>
    <row r="705" spans="1:24" s="14" customFormat="1" ht="105" x14ac:dyDescent="0.25">
      <c r="A705" s="255">
        <v>702</v>
      </c>
      <c r="B705" s="126" t="s">
        <v>542</v>
      </c>
      <c r="C705" s="127" t="s">
        <v>543</v>
      </c>
      <c r="D705" s="127" t="s">
        <v>494</v>
      </c>
      <c r="E705" s="127" t="s">
        <v>492</v>
      </c>
      <c r="F705" s="127" t="s">
        <v>35</v>
      </c>
      <c r="G705" s="127" t="s">
        <v>36</v>
      </c>
      <c r="H705" s="127" t="s">
        <v>32</v>
      </c>
      <c r="I705" s="127" t="s">
        <v>92</v>
      </c>
      <c r="J705" s="127" t="s">
        <v>44</v>
      </c>
      <c r="K705" s="127" t="s">
        <v>782</v>
      </c>
      <c r="L705" s="127" t="s">
        <v>546</v>
      </c>
      <c r="M705" s="128">
        <v>14.21</v>
      </c>
      <c r="N705" s="128">
        <v>1.03</v>
      </c>
      <c r="O705" s="129">
        <v>25.484999999999999</v>
      </c>
      <c r="P705" s="129">
        <v>40.445999999999998</v>
      </c>
      <c r="Q705" s="130">
        <v>25.5</v>
      </c>
      <c r="R705" s="128">
        <v>20</v>
      </c>
      <c r="S705" s="128">
        <v>30</v>
      </c>
      <c r="T705" s="127" t="s">
        <v>620</v>
      </c>
      <c r="U705" s="127" t="s">
        <v>620</v>
      </c>
      <c r="V705" s="208" t="s">
        <v>647</v>
      </c>
      <c r="X705" s="126">
        <v>701</v>
      </c>
    </row>
    <row r="706" spans="1:24" s="14" customFormat="1" ht="180" x14ac:dyDescent="0.25">
      <c r="A706" s="255">
        <v>703</v>
      </c>
      <c r="B706" s="126" t="s">
        <v>542</v>
      </c>
      <c r="C706" s="127" t="s">
        <v>543</v>
      </c>
      <c r="D706" s="127" t="s">
        <v>494</v>
      </c>
      <c r="E706" s="127" t="s">
        <v>492</v>
      </c>
      <c r="F706" s="127" t="s">
        <v>30</v>
      </c>
      <c r="G706" s="127" t="s">
        <v>36</v>
      </c>
      <c r="H706" s="127" t="s">
        <v>42</v>
      </c>
      <c r="I706" s="127" t="s">
        <v>81</v>
      </c>
      <c r="J706" s="127" t="s">
        <v>784</v>
      </c>
      <c r="K706" s="127" t="s">
        <v>782</v>
      </c>
      <c r="L706" s="127" t="s">
        <v>546</v>
      </c>
      <c r="M706" s="128">
        <v>19.55</v>
      </c>
      <c r="N706" s="128">
        <v>1.42</v>
      </c>
      <c r="O706" s="129">
        <v>34.583300000000001</v>
      </c>
      <c r="P706" s="129">
        <v>53.97</v>
      </c>
      <c r="Q706" s="130">
        <v>34.6</v>
      </c>
      <c r="R706" s="128">
        <v>20</v>
      </c>
      <c r="S706" s="128">
        <v>30</v>
      </c>
      <c r="T706" s="127" t="s">
        <v>659</v>
      </c>
      <c r="U706" s="127" t="s">
        <v>620</v>
      </c>
      <c r="V706" s="208" t="s">
        <v>647</v>
      </c>
      <c r="X706" s="126">
        <v>702</v>
      </c>
    </row>
    <row r="707" spans="1:24" s="14" customFormat="1" ht="180" x14ac:dyDescent="0.25">
      <c r="A707" s="255">
        <v>704</v>
      </c>
      <c r="B707" s="126" t="s">
        <v>542</v>
      </c>
      <c r="C707" s="127" t="s">
        <v>543</v>
      </c>
      <c r="D707" s="127" t="s">
        <v>494</v>
      </c>
      <c r="E707" s="127" t="s">
        <v>492</v>
      </c>
      <c r="F707" s="127" t="s">
        <v>35</v>
      </c>
      <c r="G707" s="127" t="s">
        <v>36</v>
      </c>
      <c r="H707" s="127" t="s">
        <v>32</v>
      </c>
      <c r="I707" s="127" t="s">
        <v>77</v>
      </c>
      <c r="J707" s="127" t="s">
        <v>73</v>
      </c>
      <c r="K707" s="127" t="s">
        <v>782</v>
      </c>
      <c r="L707" s="127" t="s">
        <v>546</v>
      </c>
      <c r="M707" s="128">
        <v>21.29</v>
      </c>
      <c r="N707" s="128">
        <v>1.55</v>
      </c>
      <c r="O707" s="129">
        <v>36.323300000000003</v>
      </c>
      <c r="P707" s="129">
        <v>58.366</v>
      </c>
      <c r="Q707" s="130">
        <v>36.299999999999997</v>
      </c>
      <c r="R707" s="128">
        <v>20</v>
      </c>
      <c r="S707" s="128">
        <v>30</v>
      </c>
      <c r="T707" s="127" t="s">
        <v>659</v>
      </c>
      <c r="U707" s="127" t="s">
        <v>620</v>
      </c>
      <c r="V707" s="208" t="s">
        <v>647</v>
      </c>
      <c r="X707" s="126">
        <v>703</v>
      </c>
    </row>
    <row r="708" spans="1:24" s="14" customFormat="1" ht="135" x14ac:dyDescent="0.25">
      <c r="A708" s="255">
        <v>705</v>
      </c>
      <c r="B708" s="126" t="s">
        <v>542</v>
      </c>
      <c r="C708" s="127" t="s">
        <v>543</v>
      </c>
      <c r="D708" s="127" t="s">
        <v>494</v>
      </c>
      <c r="E708" s="127" t="s">
        <v>492</v>
      </c>
      <c r="F708" s="127" t="s">
        <v>35</v>
      </c>
      <c r="G708" s="127" t="s">
        <v>31</v>
      </c>
      <c r="H708" s="127" t="s">
        <v>42</v>
      </c>
      <c r="I708" s="127" t="s">
        <v>64</v>
      </c>
      <c r="J708" s="127" t="s">
        <v>657</v>
      </c>
      <c r="K708" s="127" t="s">
        <v>782</v>
      </c>
      <c r="L708" s="127" t="s">
        <v>546</v>
      </c>
      <c r="M708" s="128">
        <v>18.53</v>
      </c>
      <c r="N708" s="128">
        <v>1.35</v>
      </c>
      <c r="O708" s="129">
        <v>32.4069</v>
      </c>
      <c r="P708" s="129">
        <v>47.768000000000001</v>
      </c>
      <c r="Q708" s="130">
        <v>32.4</v>
      </c>
      <c r="R708" s="128">
        <v>20</v>
      </c>
      <c r="S708" s="128">
        <v>30</v>
      </c>
      <c r="T708" s="127" t="s">
        <v>783</v>
      </c>
      <c r="U708" s="127" t="s">
        <v>620</v>
      </c>
      <c r="V708" s="208" t="s">
        <v>647</v>
      </c>
      <c r="X708" s="126">
        <v>704</v>
      </c>
    </row>
    <row r="709" spans="1:24" s="14" customFormat="1" ht="135" x14ac:dyDescent="0.25">
      <c r="A709" s="255">
        <v>706</v>
      </c>
      <c r="B709" s="126" t="s">
        <v>542</v>
      </c>
      <c r="C709" s="127" t="s">
        <v>543</v>
      </c>
      <c r="D709" s="127" t="s">
        <v>471</v>
      </c>
      <c r="E709" s="127" t="s">
        <v>492</v>
      </c>
      <c r="F709" s="127" t="s">
        <v>35</v>
      </c>
      <c r="G709" s="127" t="s">
        <v>36</v>
      </c>
      <c r="H709" s="127" t="s">
        <v>42</v>
      </c>
      <c r="I709" s="127" t="s">
        <v>105</v>
      </c>
      <c r="J709" s="127" t="s">
        <v>34</v>
      </c>
      <c r="K709" s="127" t="s">
        <v>782</v>
      </c>
      <c r="L709" s="127" t="s">
        <v>546</v>
      </c>
      <c r="M709" s="128">
        <v>14.59</v>
      </c>
      <c r="N709" s="128">
        <v>1.06</v>
      </c>
      <c r="O709" s="129">
        <v>40.04</v>
      </c>
      <c r="P709" s="129">
        <v>104.72</v>
      </c>
      <c r="Q709" s="130">
        <v>40</v>
      </c>
      <c r="R709" s="128">
        <v>20</v>
      </c>
      <c r="S709" s="128">
        <v>30</v>
      </c>
      <c r="T709" s="127" t="s">
        <v>783</v>
      </c>
      <c r="U709" s="127" t="s">
        <v>620</v>
      </c>
      <c r="V709" s="208" t="s">
        <v>647</v>
      </c>
      <c r="X709" s="126">
        <v>705</v>
      </c>
    </row>
    <row r="710" spans="1:24" s="14" customFormat="1" ht="135" x14ac:dyDescent="0.25">
      <c r="A710" s="255">
        <v>707</v>
      </c>
      <c r="B710" s="126" t="s">
        <v>542</v>
      </c>
      <c r="C710" s="127" t="s">
        <v>543</v>
      </c>
      <c r="D710" s="127" t="s">
        <v>471</v>
      </c>
      <c r="E710" s="127" t="s">
        <v>492</v>
      </c>
      <c r="F710" s="127" t="s">
        <v>35</v>
      </c>
      <c r="G710" s="127" t="s">
        <v>36</v>
      </c>
      <c r="H710" s="127" t="s">
        <v>42</v>
      </c>
      <c r="I710" s="127" t="s">
        <v>99</v>
      </c>
      <c r="J710" s="127" t="s">
        <v>91</v>
      </c>
      <c r="K710" s="127" t="s">
        <v>782</v>
      </c>
      <c r="L710" s="127" t="s">
        <v>546</v>
      </c>
      <c r="M710" s="128">
        <v>17.239999999999998</v>
      </c>
      <c r="N710" s="128">
        <v>1.25</v>
      </c>
      <c r="O710" s="129">
        <v>34.206699999999998</v>
      </c>
      <c r="P710" s="129">
        <v>57.05</v>
      </c>
      <c r="Q710" s="130">
        <v>34.200000000000003</v>
      </c>
      <c r="R710" s="128">
        <v>20</v>
      </c>
      <c r="S710" s="128">
        <v>30</v>
      </c>
      <c r="T710" s="127" t="s">
        <v>783</v>
      </c>
      <c r="U710" s="127" t="s">
        <v>620</v>
      </c>
      <c r="V710" s="208" t="s">
        <v>647</v>
      </c>
      <c r="X710" s="126">
        <v>706</v>
      </c>
    </row>
    <row r="711" spans="1:24" s="14" customFormat="1" ht="135" x14ac:dyDescent="0.25">
      <c r="A711" s="255">
        <v>708</v>
      </c>
      <c r="B711" s="126" t="s">
        <v>542</v>
      </c>
      <c r="C711" s="127" t="s">
        <v>543</v>
      </c>
      <c r="D711" s="127" t="s">
        <v>471</v>
      </c>
      <c r="E711" s="127" t="s">
        <v>492</v>
      </c>
      <c r="F711" s="127" t="s">
        <v>35</v>
      </c>
      <c r="G711" s="127" t="s">
        <v>36</v>
      </c>
      <c r="H711" s="127" t="s">
        <v>32</v>
      </c>
      <c r="I711" s="127" t="s">
        <v>92</v>
      </c>
      <c r="J711" s="127" t="s">
        <v>44</v>
      </c>
      <c r="K711" s="127" t="s">
        <v>782</v>
      </c>
      <c r="L711" s="127" t="s">
        <v>546</v>
      </c>
      <c r="M711" s="128">
        <v>14.21</v>
      </c>
      <c r="N711" s="128">
        <v>1.03</v>
      </c>
      <c r="O711" s="129">
        <v>31.1767</v>
      </c>
      <c r="P711" s="129">
        <v>42.686</v>
      </c>
      <c r="Q711" s="130">
        <v>31.2</v>
      </c>
      <c r="R711" s="128">
        <v>20</v>
      </c>
      <c r="S711" s="128">
        <v>30</v>
      </c>
      <c r="T711" s="127" t="s">
        <v>783</v>
      </c>
      <c r="U711" s="127" t="s">
        <v>620</v>
      </c>
      <c r="V711" s="208" t="s">
        <v>647</v>
      </c>
      <c r="X711" s="126">
        <v>707</v>
      </c>
    </row>
    <row r="712" spans="1:24" s="14" customFormat="1" ht="180" x14ac:dyDescent="0.25">
      <c r="A712" s="255">
        <v>709</v>
      </c>
      <c r="B712" s="126" t="s">
        <v>542</v>
      </c>
      <c r="C712" s="127" t="s">
        <v>543</v>
      </c>
      <c r="D712" s="127" t="s">
        <v>471</v>
      </c>
      <c r="E712" s="127" t="s">
        <v>492</v>
      </c>
      <c r="F712" s="127" t="s">
        <v>30</v>
      </c>
      <c r="G712" s="127" t="s">
        <v>36</v>
      </c>
      <c r="H712" s="127" t="s">
        <v>42</v>
      </c>
      <c r="I712" s="127" t="s">
        <v>81</v>
      </c>
      <c r="J712" s="127" t="s">
        <v>784</v>
      </c>
      <c r="K712" s="127" t="s">
        <v>782</v>
      </c>
      <c r="L712" s="127" t="s">
        <v>546</v>
      </c>
      <c r="M712" s="128">
        <v>19.55</v>
      </c>
      <c r="N712" s="128">
        <v>1.42</v>
      </c>
      <c r="O712" s="129">
        <v>36.5167</v>
      </c>
      <c r="P712" s="129">
        <v>55.902000000000001</v>
      </c>
      <c r="Q712" s="130">
        <v>36.5</v>
      </c>
      <c r="R712" s="128">
        <v>20</v>
      </c>
      <c r="S712" s="128">
        <v>30</v>
      </c>
      <c r="T712" s="127" t="s">
        <v>659</v>
      </c>
      <c r="U712" s="127" t="s">
        <v>620</v>
      </c>
      <c r="V712" s="208" t="s">
        <v>647</v>
      </c>
      <c r="X712" s="126">
        <v>708</v>
      </c>
    </row>
    <row r="713" spans="1:24" s="14" customFormat="1" ht="180" x14ac:dyDescent="0.25">
      <c r="A713" s="255">
        <v>710</v>
      </c>
      <c r="B713" s="126" t="s">
        <v>542</v>
      </c>
      <c r="C713" s="127" t="s">
        <v>543</v>
      </c>
      <c r="D713" s="127" t="s">
        <v>471</v>
      </c>
      <c r="E713" s="127" t="s">
        <v>492</v>
      </c>
      <c r="F713" s="127" t="s">
        <v>35</v>
      </c>
      <c r="G713" s="127" t="s">
        <v>36</v>
      </c>
      <c r="H713" s="127" t="s">
        <v>32</v>
      </c>
      <c r="I713" s="127" t="s">
        <v>77</v>
      </c>
      <c r="J713" s="127" t="s">
        <v>73</v>
      </c>
      <c r="K713" s="127" t="s">
        <v>782</v>
      </c>
      <c r="L713" s="127" t="s">
        <v>546</v>
      </c>
      <c r="M713" s="128">
        <v>21.29</v>
      </c>
      <c r="N713" s="128">
        <v>1.55</v>
      </c>
      <c r="O713" s="129">
        <v>38.256700000000002</v>
      </c>
      <c r="P713" s="129">
        <v>58.94</v>
      </c>
      <c r="Q713" s="130">
        <v>38.299999999999997</v>
      </c>
      <c r="R713" s="128">
        <v>20</v>
      </c>
      <c r="S713" s="128">
        <v>30</v>
      </c>
      <c r="T713" s="127" t="s">
        <v>659</v>
      </c>
      <c r="U713" s="127" t="s">
        <v>620</v>
      </c>
      <c r="V713" s="208" t="s">
        <v>647</v>
      </c>
      <c r="X713" s="126">
        <v>709</v>
      </c>
    </row>
    <row r="714" spans="1:24" s="14" customFormat="1" ht="135" x14ac:dyDescent="0.25">
      <c r="A714" s="255">
        <v>711</v>
      </c>
      <c r="B714" s="126" t="s">
        <v>542</v>
      </c>
      <c r="C714" s="127" t="s">
        <v>543</v>
      </c>
      <c r="D714" s="127" t="s">
        <v>471</v>
      </c>
      <c r="E714" s="127" t="s">
        <v>492</v>
      </c>
      <c r="F714" s="127" t="s">
        <v>35</v>
      </c>
      <c r="G714" s="127" t="s">
        <v>31</v>
      </c>
      <c r="H714" s="127" t="s">
        <v>42</v>
      </c>
      <c r="I714" s="127" t="s">
        <v>64</v>
      </c>
      <c r="J714" s="127" t="s">
        <v>657</v>
      </c>
      <c r="K714" s="127" t="s">
        <v>782</v>
      </c>
      <c r="L714" s="127" t="s">
        <v>546</v>
      </c>
      <c r="M714" s="128">
        <v>18.53</v>
      </c>
      <c r="N714" s="128">
        <v>1.35</v>
      </c>
      <c r="O714" s="129">
        <v>34.191499999999998</v>
      </c>
      <c r="P714" s="129">
        <v>55.622</v>
      </c>
      <c r="Q714" s="130">
        <v>34.200000000000003</v>
      </c>
      <c r="R714" s="128">
        <v>20</v>
      </c>
      <c r="S714" s="128">
        <v>30</v>
      </c>
      <c r="T714" s="127" t="s">
        <v>783</v>
      </c>
      <c r="U714" s="127" t="s">
        <v>620</v>
      </c>
      <c r="V714" s="208" t="s">
        <v>647</v>
      </c>
      <c r="X714" s="126">
        <v>710</v>
      </c>
    </row>
    <row r="715" spans="1:24" s="14" customFormat="1" ht="180" x14ac:dyDescent="0.25">
      <c r="A715" s="255">
        <v>712</v>
      </c>
      <c r="B715" s="126" t="s">
        <v>542</v>
      </c>
      <c r="C715" s="127" t="s">
        <v>543</v>
      </c>
      <c r="D715" s="127" t="s">
        <v>494</v>
      </c>
      <c r="E715" s="127" t="s">
        <v>496</v>
      </c>
      <c r="F715" s="127" t="s">
        <v>35</v>
      </c>
      <c r="G715" s="127" t="s">
        <v>36</v>
      </c>
      <c r="H715" s="127" t="s">
        <v>32</v>
      </c>
      <c r="I715" s="127" t="s">
        <v>77</v>
      </c>
      <c r="J715" s="127" t="s">
        <v>73</v>
      </c>
      <c r="K715" s="127" t="s">
        <v>782</v>
      </c>
      <c r="L715" s="127" t="s">
        <v>546</v>
      </c>
      <c r="M715" s="128">
        <v>21.29</v>
      </c>
      <c r="N715" s="128">
        <v>1.55</v>
      </c>
      <c r="O715" s="129">
        <v>33.606699999999996</v>
      </c>
      <c r="P715" s="129">
        <v>57.567999999999998</v>
      </c>
      <c r="Q715" s="130">
        <v>33.6</v>
      </c>
      <c r="R715" s="128">
        <v>20</v>
      </c>
      <c r="S715" s="128">
        <v>30</v>
      </c>
      <c r="T715" s="127" t="s">
        <v>783</v>
      </c>
      <c r="U715" s="127" t="s">
        <v>659</v>
      </c>
      <c r="V715" s="208" t="s">
        <v>647</v>
      </c>
      <c r="X715" s="126">
        <v>711</v>
      </c>
    </row>
    <row r="716" spans="1:24" s="14" customFormat="1" ht="105" x14ac:dyDescent="0.25">
      <c r="A716" s="255">
        <v>713</v>
      </c>
      <c r="B716" s="126" t="s">
        <v>542</v>
      </c>
      <c r="C716" s="127" t="s">
        <v>543</v>
      </c>
      <c r="D716" s="127" t="s">
        <v>494</v>
      </c>
      <c r="E716" s="127" t="s">
        <v>496</v>
      </c>
      <c r="F716" s="127" t="s">
        <v>35</v>
      </c>
      <c r="G716" s="127" t="s">
        <v>31</v>
      </c>
      <c r="H716" s="127" t="s">
        <v>42</v>
      </c>
      <c r="I716" s="127" t="s">
        <v>64</v>
      </c>
      <c r="J716" s="127" t="s">
        <v>657</v>
      </c>
      <c r="K716" s="127" t="s">
        <v>782</v>
      </c>
      <c r="L716" s="127" t="s">
        <v>546</v>
      </c>
      <c r="M716" s="128">
        <v>18.53</v>
      </c>
      <c r="N716" s="128">
        <v>1.35</v>
      </c>
      <c r="O716" s="129">
        <v>29.8992</v>
      </c>
      <c r="P716" s="129">
        <v>46.97</v>
      </c>
      <c r="Q716" s="130">
        <v>29.9</v>
      </c>
      <c r="R716" s="128">
        <v>20</v>
      </c>
      <c r="S716" s="128">
        <v>30</v>
      </c>
      <c r="T716" s="127" t="s">
        <v>620</v>
      </c>
      <c r="U716" s="127" t="s">
        <v>620</v>
      </c>
      <c r="V716" s="208" t="s">
        <v>647</v>
      </c>
      <c r="X716" s="126">
        <v>712</v>
      </c>
    </row>
    <row r="717" spans="1:24" s="14" customFormat="1" ht="105" x14ac:dyDescent="0.25">
      <c r="A717" s="255">
        <v>714</v>
      </c>
      <c r="B717" s="126" t="s">
        <v>542</v>
      </c>
      <c r="C717" s="127" t="s">
        <v>543</v>
      </c>
      <c r="D717" s="127" t="s">
        <v>471</v>
      </c>
      <c r="E717" s="127" t="s">
        <v>496</v>
      </c>
      <c r="F717" s="127" t="s">
        <v>30</v>
      </c>
      <c r="G717" s="127" t="s">
        <v>36</v>
      </c>
      <c r="H717" s="127" t="s">
        <v>42</v>
      </c>
      <c r="I717" s="127" t="s">
        <v>81</v>
      </c>
      <c r="J717" s="127" t="s">
        <v>784</v>
      </c>
      <c r="K717" s="127" t="s">
        <v>782</v>
      </c>
      <c r="L717" s="127" t="s">
        <v>546</v>
      </c>
      <c r="M717" s="128">
        <v>19.55</v>
      </c>
      <c r="N717" s="128">
        <v>1.42</v>
      </c>
      <c r="O717" s="129">
        <v>30.783300000000001</v>
      </c>
      <c r="P717" s="129">
        <v>52.835999999999999</v>
      </c>
      <c r="Q717" s="130">
        <v>30.8</v>
      </c>
      <c r="R717" s="128">
        <v>20</v>
      </c>
      <c r="S717" s="128">
        <v>30</v>
      </c>
      <c r="T717" s="127" t="s">
        <v>620</v>
      </c>
      <c r="U717" s="127" t="s">
        <v>620</v>
      </c>
      <c r="V717" s="208" t="s">
        <v>647</v>
      </c>
      <c r="X717" s="126">
        <v>713</v>
      </c>
    </row>
    <row r="718" spans="1:24" s="14" customFormat="1" ht="135" x14ac:dyDescent="0.25">
      <c r="A718" s="255">
        <v>715</v>
      </c>
      <c r="B718" s="126" t="s">
        <v>542</v>
      </c>
      <c r="C718" s="127" t="s">
        <v>543</v>
      </c>
      <c r="D718" s="127" t="s">
        <v>471</v>
      </c>
      <c r="E718" s="127" t="s">
        <v>496</v>
      </c>
      <c r="F718" s="127" t="s">
        <v>35</v>
      </c>
      <c r="G718" s="127" t="s">
        <v>36</v>
      </c>
      <c r="H718" s="127" t="s">
        <v>32</v>
      </c>
      <c r="I718" s="127" t="s">
        <v>77</v>
      </c>
      <c r="J718" s="127" t="s">
        <v>73</v>
      </c>
      <c r="K718" s="127" t="s">
        <v>782</v>
      </c>
      <c r="L718" s="127" t="s">
        <v>546</v>
      </c>
      <c r="M718" s="128">
        <v>21.29</v>
      </c>
      <c r="N718" s="128">
        <v>1.55</v>
      </c>
      <c r="O718" s="129">
        <v>32.523299999999999</v>
      </c>
      <c r="P718" s="129">
        <v>57.246000000000002</v>
      </c>
      <c r="Q718" s="130">
        <v>32.5</v>
      </c>
      <c r="R718" s="128">
        <v>20</v>
      </c>
      <c r="S718" s="128">
        <v>30</v>
      </c>
      <c r="T718" s="127" t="s">
        <v>783</v>
      </c>
      <c r="U718" s="127" t="s">
        <v>620</v>
      </c>
      <c r="V718" s="208" t="s">
        <v>647</v>
      </c>
      <c r="X718" s="126">
        <v>714</v>
      </c>
    </row>
    <row r="719" spans="1:24" s="14" customFormat="1" ht="105" x14ac:dyDescent="0.25">
      <c r="A719" s="255">
        <v>716</v>
      </c>
      <c r="B719" s="126" t="s">
        <v>542</v>
      </c>
      <c r="C719" s="127" t="s">
        <v>543</v>
      </c>
      <c r="D719" s="127" t="s">
        <v>471</v>
      </c>
      <c r="E719" s="127" t="s">
        <v>496</v>
      </c>
      <c r="F719" s="127" t="s">
        <v>35</v>
      </c>
      <c r="G719" s="127" t="s">
        <v>31</v>
      </c>
      <c r="H719" s="127" t="s">
        <v>42</v>
      </c>
      <c r="I719" s="127" t="s">
        <v>64</v>
      </c>
      <c r="J719" s="127" t="s">
        <v>657</v>
      </c>
      <c r="K719" s="127" t="s">
        <v>782</v>
      </c>
      <c r="L719" s="127" t="s">
        <v>546</v>
      </c>
      <c r="M719" s="128">
        <v>18.53</v>
      </c>
      <c r="N719" s="128">
        <v>1.35</v>
      </c>
      <c r="O719" s="129">
        <v>28.8992</v>
      </c>
      <c r="P719" s="129">
        <v>46.648000000000003</v>
      </c>
      <c r="Q719" s="130">
        <v>28.9</v>
      </c>
      <c r="R719" s="128">
        <v>20</v>
      </c>
      <c r="S719" s="128">
        <v>30</v>
      </c>
      <c r="T719" s="127" t="s">
        <v>620</v>
      </c>
      <c r="U719" s="127" t="s">
        <v>620</v>
      </c>
      <c r="V719" s="208" t="s">
        <v>647</v>
      </c>
      <c r="X719" s="126">
        <v>715</v>
      </c>
    </row>
    <row r="720" spans="1:24" s="14" customFormat="1" ht="105" x14ac:dyDescent="0.25">
      <c r="A720" s="255">
        <v>717</v>
      </c>
      <c r="B720" s="126" t="s">
        <v>542</v>
      </c>
      <c r="C720" s="127" t="s">
        <v>543</v>
      </c>
      <c r="D720" s="127" t="s">
        <v>494</v>
      </c>
      <c r="E720" s="127" t="s">
        <v>496</v>
      </c>
      <c r="F720" s="127" t="s">
        <v>35</v>
      </c>
      <c r="G720" s="127" t="s">
        <v>36</v>
      </c>
      <c r="H720" s="127" t="s">
        <v>42</v>
      </c>
      <c r="I720" s="127" t="s">
        <v>99</v>
      </c>
      <c r="J720" s="127" t="s">
        <v>91</v>
      </c>
      <c r="K720" s="127" t="s">
        <v>782</v>
      </c>
      <c r="L720" s="127" t="s">
        <v>546</v>
      </c>
      <c r="M720" s="128">
        <v>17.239999999999998</v>
      </c>
      <c r="N720" s="128">
        <v>1.25</v>
      </c>
      <c r="O720" s="129">
        <v>29.556699999999999</v>
      </c>
      <c r="P720" s="129">
        <v>43.988</v>
      </c>
      <c r="Q720" s="130">
        <v>29.6</v>
      </c>
      <c r="R720" s="128">
        <v>20</v>
      </c>
      <c r="S720" s="128">
        <v>30</v>
      </c>
      <c r="T720" s="127" t="s">
        <v>620</v>
      </c>
      <c r="U720" s="127" t="s">
        <v>620</v>
      </c>
      <c r="V720" s="208" t="s">
        <v>647</v>
      </c>
      <c r="X720" s="126">
        <v>716</v>
      </c>
    </row>
    <row r="721" spans="1:24" s="14" customFormat="1" ht="105" x14ac:dyDescent="0.25">
      <c r="A721" s="255">
        <v>718</v>
      </c>
      <c r="B721" s="126" t="s">
        <v>542</v>
      </c>
      <c r="C721" s="127" t="s">
        <v>543</v>
      </c>
      <c r="D721" s="127" t="s">
        <v>494</v>
      </c>
      <c r="E721" s="127" t="s">
        <v>496</v>
      </c>
      <c r="F721" s="127" t="s">
        <v>35</v>
      </c>
      <c r="G721" s="127" t="s">
        <v>36</v>
      </c>
      <c r="H721" s="127" t="s">
        <v>32</v>
      </c>
      <c r="I721" s="127" t="s">
        <v>92</v>
      </c>
      <c r="J721" s="127" t="s">
        <v>44</v>
      </c>
      <c r="K721" s="127" t="s">
        <v>782</v>
      </c>
      <c r="L721" s="127" t="s">
        <v>546</v>
      </c>
      <c r="M721" s="128">
        <v>14.21</v>
      </c>
      <c r="N721" s="128">
        <v>1.03</v>
      </c>
      <c r="O721" s="129">
        <v>26.526700000000002</v>
      </c>
      <c r="P721" s="129">
        <v>39.634</v>
      </c>
      <c r="Q721" s="130">
        <v>26.5</v>
      </c>
      <c r="R721" s="128">
        <v>20</v>
      </c>
      <c r="S721" s="128">
        <v>30</v>
      </c>
      <c r="T721" s="127" t="s">
        <v>620</v>
      </c>
      <c r="U721" s="127" t="s">
        <v>620</v>
      </c>
      <c r="V721" s="208" t="s">
        <v>647</v>
      </c>
      <c r="X721" s="126">
        <v>717</v>
      </c>
    </row>
    <row r="722" spans="1:24" s="14" customFormat="1" ht="105" x14ac:dyDescent="0.25">
      <c r="A722" s="255">
        <v>719</v>
      </c>
      <c r="B722" s="126" t="s">
        <v>542</v>
      </c>
      <c r="C722" s="127" t="s">
        <v>543</v>
      </c>
      <c r="D722" s="127" t="s">
        <v>494</v>
      </c>
      <c r="E722" s="127" t="s">
        <v>496</v>
      </c>
      <c r="F722" s="127" t="s">
        <v>30</v>
      </c>
      <c r="G722" s="127" t="s">
        <v>36</v>
      </c>
      <c r="H722" s="127" t="s">
        <v>37</v>
      </c>
      <c r="I722" s="127" t="s">
        <v>85</v>
      </c>
      <c r="J722" s="127" t="s">
        <v>102</v>
      </c>
      <c r="K722" s="127" t="s">
        <v>785</v>
      </c>
      <c r="L722" s="127" t="s">
        <v>522</v>
      </c>
      <c r="M722" s="128">
        <v>13.77</v>
      </c>
      <c r="N722" s="128">
        <v>1</v>
      </c>
      <c r="O722" s="129">
        <v>21.981100000000001</v>
      </c>
      <c r="P722" s="129">
        <v>50.637999999999998</v>
      </c>
      <c r="Q722" s="130">
        <v>22</v>
      </c>
      <c r="R722" s="128">
        <v>20</v>
      </c>
      <c r="S722" s="128">
        <v>30</v>
      </c>
      <c r="T722" s="127" t="s">
        <v>620</v>
      </c>
      <c r="U722" s="127" t="s">
        <v>620</v>
      </c>
      <c r="V722" s="208" t="s">
        <v>647</v>
      </c>
      <c r="X722" s="126">
        <v>718</v>
      </c>
    </row>
    <row r="723" spans="1:24" s="14" customFormat="1" ht="105" x14ac:dyDescent="0.25">
      <c r="A723" s="255">
        <v>720</v>
      </c>
      <c r="B723" s="126" t="s">
        <v>542</v>
      </c>
      <c r="C723" s="127" t="s">
        <v>543</v>
      </c>
      <c r="D723" s="127" t="s">
        <v>494</v>
      </c>
      <c r="E723" s="127" t="s">
        <v>496</v>
      </c>
      <c r="F723" s="127" t="s">
        <v>30</v>
      </c>
      <c r="G723" s="127" t="s">
        <v>36</v>
      </c>
      <c r="H723" s="127" t="s">
        <v>37</v>
      </c>
      <c r="I723" s="127" t="s">
        <v>85</v>
      </c>
      <c r="J723" s="127" t="s">
        <v>689</v>
      </c>
      <c r="K723" s="127" t="s">
        <v>785</v>
      </c>
      <c r="L723" s="127" t="s">
        <v>522</v>
      </c>
      <c r="M723" s="128">
        <v>13.77</v>
      </c>
      <c r="N723" s="128">
        <v>1</v>
      </c>
      <c r="O723" s="129">
        <v>22.363</v>
      </c>
      <c r="P723" s="129">
        <v>54.768000000000001</v>
      </c>
      <c r="Q723" s="130">
        <v>22.4</v>
      </c>
      <c r="R723" s="128">
        <v>20</v>
      </c>
      <c r="S723" s="128">
        <v>30</v>
      </c>
      <c r="T723" s="127" t="s">
        <v>620</v>
      </c>
      <c r="U723" s="127" t="s">
        <v>620</v>
      </c>
      <c r="V723" s="208" t="s">
        <v>647</v>
      </c>
      <c r="X723" s="126">
        <v>719</v>
      </c>
    </row>
    <row r="724" spans="1:24" s="14" customFormat="1" ht="105" x14ac:dyDescent="0.25">
      <c r="A724" s="255">
        <v>721</v>
      </c>
      <c r="B724" s="126" t="s">
        <v>542</v>
      </c>
      <c r="C724" s="127" t="s">
        <v>543</v>
      </c>
      <c r="D724" s="127" t="s">
        <v>494</v>
      </c>
      <c r="E724" s="127" t="s">
        <v>496</v>
      </c>
      <c r="F724" s="127" t="s">
        <v>30</v>
      </c>
      <c r="G724" s="127" t="s">
        <v>36</v>
      </c>
      <c r="H724" s="127" t="s">
        <v>37</v>
      </c>
      <c r="I724" s="127" t="s">
        <v>72</v>
      </c>
      <c r="J724" s="127" t="s">
        <v>681</v>
      </c>
      <c r="K724" s="127" t="s">
        <v>785</v>
      </c>
      <c r="L724" s="127" t="s">
        <v>522</v>
      </c>
      <c r="M724" s="128">
        <v>15.15</v>
      </c>
      <c r="N724" s="128">
        <v>1.1000000000000001</v>
      </c>
      <c r="O724" s="129">
        <v>24.387499999999999</v>
      </c>
      <c r="P724" s="129">
        <v>61.866</v>
      </c>
      <c r="Q724" s="130">
        <v>24.4</v>
      </c>
      <c r="R724" s="128">
        <v>20</v>
      </c>
      <c r="S724" s="128">
        <v>30</v>
      </c>
      <c r="T724" s="127" t="s">
        <v>620</v>
      </c>
      <c r="U724" s="127" t="s">
        <v>620</v>
      </c>
      <c r="V724" s="208" t="s">
        <v>647</v>
      </c>
      <c r="X724" s="126">
        <v>720</v>
      </c>
    </row>
    <row r="725" spans="1:24" s="14" customFormat="1" ht="105" x14ac:dyDescent="0.25">
      <c r="A725" s="255">
        <v>722</v>
      </c>
      <c r="B725" s="126" t="s">
        <v>542</v>
      </c>
      <c r="C725" s="127" t="s">
        <v>543</v>
      </c>
      <c r="D725" s="127" t="s">
        <v>494</v>
      </c>
      <c r="E725" s="127" t="s">
        <v>496</v>
      </c>
      <c r="F725" s="127" t="s">
        <v>30</v>
      </c>
      <c r="G725" s="127" t="s">
        <v>36</v>
      </c>
      <c r="H725" s="127" t="s">
        <v>37</v>
      </c>
      <c r="I725" s="127" t="s">
        <v>71</v>
      </c>
      <c r="J725" s="127" t="s">
        <v>681</v>
      </c>
      <c r="K725" s="127" t="s">
        <v>785</v>
      </c>
      <c r="L725" s="127" t="s">
        <v>522</v>
      </c>
      <c r="M725" s="128">
        <v>17.899999999999999</v>
      </c>
      <c r="N725" s="128">
        <v>1.3</v>
      </c>
      <c r="O725" s="129">
        <v>28.457100000000001</v>
      </c>
      <c r="P725" s="129">
        <v>75.292000000000002</v>
      </c>
      <c r="Q725" s="130">
        <v>28.5</v>
      </c>
      <c r="R725" s="128">
        <v>20</v>
      </c>
      <c r="S725" s="128">
        <v>30</v>
      </c>
      <c r="T725" s="127" t="s">
        <v>620</v>
      </c>
      <c r="U725" s="127" t="s">
        <v>620</v>
      </c>
      <c r="V725" s="208" t="s">
        <v>647</v>
      </c>
      <c r="X725" s="126">
        <v>721</v>
      </c>
    </row>
    <row r="726" spans="1:24" s="14" customFormat="1" ht="105" x14ac:dyDescent="0.25">
      <c r="A726" s="255">
        <v>723</v>
      </c>
      <c r="B726" s="126" t="s">
        <v>542</v>
      </c>
      <c r="C726" s="127" t="s">
        <v>543</v>
      </c>
      <c r="D726" s="127" t="s">
        <v>494</v>
      </c>
      <c r="E726" s="127" t="s">
        <v>496</v>
      </c>
      <c r="F726" s="127" t="s">
        <v>30</v>
      </c>
      <c r="G726" s="127" t="s">
        <v>36</v>
      </c>
      <c r="H726" s="127" t="s">
        <v>42</v>
      </c>
      <c r="I726" s="127" t="s">
        <v>80</v>
      </c>
      <c r="J726" s="127" t="s">
        <v>91</v>
      </c>
      <c r="K726" s="127" t="s">
        <v>786</v>
      </c>
      <c r="L726" s="127" t="s">
        <v>522</v>
      </c>
      <c r="M726" s="128">
        <v>21.09</v>
      </c>
      <c r="N726" s="128">
        <v>1.53</v>
      </c>
      <c r="O726" s="129">
        <v>30.4682</v>
      </c>
      <c r="P726" s="129">
        <v>44.338000000000001</v>
      </c>
      <c r="Q726" s="130">
        <v>30.5</v>
      </c>
      <c r="R726" s="128">
        <v>20</v>
      </c>
      <c r="S726" s="128">
        <v>30</v>
      </c>
      <c r="T726" s="127" t="s">
        <v>620</v>
      </c>
      <c r="U726" s="127" t="s">
        <v>620</v>
      </c>
      <c r="V726" s="208" t="s">
        <v>647</v>
      </c>
      <c r="X726" s="126">
        <v>722</v>
      </c>
    </row>
    <row r="727" spans="1:24" s="14" customFormat="1" ht="105" x14ac:dyDescent="0.25">
      <c r="A727" s="255">
        <v>724</v>
      </c>
      <c r="B727" s="126" t="s">
        <v>542</v>
      </c>
      <c r="C727" s="127" t="s">
        <v>543</v>
      </c>
      <c r="D727" s="127" t="s">
        <v>494</v>
      </c>
      <c r="E727" s="127" t="s">
        <v>496</v>
      </c>
      <c r="F727" s="127" t="s">
        <v>30</v>
      </c>
      <c r="G727" s="127" t="s">
        <v>36</v>
      </c>
      <c r="H727" s="127" t="s">
        <v>42</v>
      </c>
      <c r="I727" s="127" t="s">
        <v>81</v>
      </c>
      <c r="J727" s="127" t="s">
        <v>206</v>
      </c>
      <c r="K727" s="127" t="s">
        <v>786</v>
      </c>
      <c r="L727" s="127" t="s">
        <v>522</v>
      </c>
      <c r="M727" s="128">
        <v>17.07</v>
      </c>
      <c r="N727" s="128">
        <v>1.24</v>
      </c>
      <c r="O727" s="129">
        <v>25.623200000000001</v>
      </c>
      <c r="P727" s="129">
        <v>30.366</v>
      </c>
      <c r="Q727" s="130">
        <v>25.6</v>
      </c>
      <c r="R727" s="128">
        <v>20</v>
      </c>
      <c r="S727" s="128">
        <v>30</v>
      </c>
      <c r="T727" s="127" t="s">
        <v>620</v>
      </c>
      <c r="U727" s="127" t="s">
        <v>620</v>
      </c>
      <c r="V727" s="208" t="s">
        <v>647</v>
      </c>
      <c r="X727" s="126">
        <v>723</v>
      </c>
    </row>
    <row r="728" spans="1:24" s="14" customFormat="1" ht="105" x14ac:dyDescent="0.25">
      <c r="A728" s="255">
        <v>725</v>
      </c>
      <c r="B728" s="126" t="s">
        <v>542</v>
      </c>
      <c r="C728" s="127" t="s">
        <v>543</v>
      </c>
      <c r="D728" s="127" t="s">
        <v>494</v>
      </c>
      <c r="E728" s="127" t="s">
        <v>496</v>
      </c>
      <c r="F728" s="127" t="s">
        <v>30</v>
      </c>
      <c r="G728" s="127" t="s">
        <v>36</v>
      </c>
      <c r="H728" s="127" t="s">
        <v>42</v>
      </c>
      <c r="I728" s="127" t="s">
        <v>83</v>
      </c>
      <c r="J728" s="127" t="s">
        <v>84</v>
      </c>
      <c r="K728" s="127" t="s">
        <v>786</v>
      </c>
      <c r="L728" s="127" t="s">
        <v>522</v>
      </c>
      <c r="M728" s="128">
        <v>17.899999999999999</v>
      </c>
      <c r="N728" s="128">
        <v>1.3</v>
      </c>
      <c r="O728" s="129">
        <v>26.803599999999999</v>
      </c>
      <c r="P728" s="129">
        <v>33.124000000000002</v>
      </c>
      <c r="Q728" s="130">
        <v>26.8</v>
      </c>
      <c r="R728" s="128">
        <v>20</v>
      </c>
      <c r="S728" s="128">
        <v>30</v>
      </c>
      <c r="T728" s="127" t="s">
        <v>620</v>
      </c>
      <c r="U728" s="127" t="s">
        <v>620</v>
      </c>
      <c r="V728" s="208" t="s">
        <v>647</v>
      </c>
      <c r="X728" s="126">
        <v>724</v>
      </c>
    </row>
    <row r="729" spans="1:24" s="14" customFormat="1" ht="105" x14ac:dyDescent="0.25">
      <c r="A729" s="255">
        <v>726</v>
      </c>
      <c r="B729" s="126" t="s">
        <v>542</v>
      </c>
      <c r="C729" s="127" t="s">
        <v>543</v>
      </c>
      <c r="D729" s="127" t="s">
        <v>494</v>
      </c>
      <c r="E729" s="127" t="s">
        <v>496</v>
      </c>
      <c r="F729" s="127" t="s">
        <v>30</v>
      </c>
      <c r="G729" s="127" t="s">
        <v>36</v>
      </c>
      <c r="H729" s="127" t="s">
        <v>37</v>
      </c>
      <c r="I729" s="127" t="s">
        <v>81</v>
      </c>
      <c r="J729" s="127" t="s">
        <v>73</v>
      </c>
      <c r="K729" s="127" t="s">
        <v>786</v>
      </c>
      <c r="L729" s="127" t="s">
        <v>522</v>
      </c>
      <c r="M729" s="128">
        <v>18.73</v>
      </c>
      <c r="N729" s="128">
        <v>1.36</v>
      </c>
      <c r="O729" s="129">
        <v>27.283200000000001</v>
      </c>
      <c r="P729" s="129">
        <v>36.61</v>
      </c>
      <c r="Q729" s="130">
        <v>27.3</v>
      </c>
      <c r="R729" s="128">
        <v>20</v>
      </c>
      <c r="S729" s="128">
        <v>30</v>
      </c>
      <c r="T729" s="127" t="s">
        <v>620</v>
      </c>
      <c r="U729" s="127" t="s">
        <v>620</v>
      </c>
      <c r="V729" s="208" t="s">
        <v>647</v>
      </c>
      <c r="X729" s="126">
        <v>725</v>
      </c>
    </row>
    <row r="730" spans="1:24" s="14" customFormat="1" ht="105" x14ac:dyDescent="0.25">
      <c r="A730" s="255">
        <v>727</v>
      </c>
      <c r="B730" s="126" t="s">
        <v>542</v>
      </c>
      <c r="C730" s="127" t="s">
        <v>543</v>
      </c>
      <c r="D730" s="127" t="s">
        <v>494</v>
      </c>
      <c r="E730" s="127" t="s">
        <v>496</v>
      </c>
      <c r="F730" s="127" t="s">
        <v>30</v>
      </c>
      <c r="G730" s="127" t="s">
        <v>36</v>
      </c>
      <c r="H730" s="127" t="s">
        <v>42</v>
      </c>
      <c r="I730" s="127" t="s">
        <v>80</v>
      </c>
      <c r="J730" s="127" t="s">
        <v>73</v>
      </c>
      <c r="K730" s="127" t="s">
        <v>786</v>
      </c>
      <c r="L730" s="127" t="s">
        <v>522</v>
      </c>
      <c r="M730" s="128">
        <v>19.28</v>
      </c>
      <c r="N730" s="128">
        <v>1.4</v>
      </c>
      <c r="O730" s="129">
        <v>28.025600000000001</v>
      </c>
      <c r="P730" s="129">
        <v>35.027999999999999</v>
      </c>
      <c r="Q730" s="130">
        <v>28</v>
      </c>
      <c r="R730" s="128">
        <v>20</v>
      </c>
      <c r="S730" s="128">
        <v>30</v>
      </c>
      <c r="T730" s="127" t="s">
        <v>620</v>
      </c>
      <c r="U730" s="127" t="s">
        <v>620</v>
      </c>
      <c r="V730" s="208" t="s">
        <v>647</v>
      </c>
      <c r="X730" s="126">
        <v>726</v>
      </c>
    </row>
    <row r="731" spans="1:24" s="14" customFormat="1" ht="105" x14ac:dyDescent="0.25">
      <c r="A731" s="255">
        <v>728</v>
      </c>
      <c r="B731" s="126" t="s">
        <v>542</v>
      </c>
      <c r="C731" s="127" t="s">
        <v>543</v>
      </c>
      <c r="D731" s="127" t="s">
        <v>494</v>
      </c>
      <c r="E731" s="127" t="s">
        <v>496</v>
      </c>
      <c r="F731" s="127" t="s">
        <v>30</v>
      </c>
      <c r="G731" s="127" t="s">
        <v>31</v>
      </c>
      <c r="H731" s="127" t="s">
        <v>32</v>
      </c>
      <c r="I731" s="127" t="s">
        <v>53</v>
      </c>
      <c r="J731" s="127" t="s">
        <v>724</v>
      </c>
      <c r="K731" s="127" t="s">
        <v>786</v>
      </c>
      <c r="L731" s="127" t="s">
        <v>522</v>
      </c>
      <c r="M731" s="128">
        <v>15.15</v>
      </c>
      <c r="N731" s="128">
        <v>1.1000000000000001</v>
      </c>
      <c r="O731" s="129">
        <v>23.3611</v>
      </c>
      <c r="P731" s="129">
        <v>29.231999999999999</v>
      </c>
      <c r="Q731" s="130">
        <v>23.4</v>
      </c>
      <c r="R731" s="128">
        <v>20</v>
      </c>
      <c r="S731" s="128">
        <v>30</v>
      </c>
      <c r="T731" s="127" t="s">
        <v>620</v>
      </c>
      <c r="U731" s="127" t="s">
        <v>620</v>
      </c>
      <c r="V731" s="208" t="s">
        <v>647</v>
      </c>
      <c r="X731" s="126">
        <v>727</v>
      </c>
    </row>
    <row r="732" spans="1:24" s="14" customFormat="1" ht="105" x14ac:dyDescent="0.25">
      <c r="A732" s="255">
        <v>729</v>
      </c>
      <c r="B732" s="126" t="s">
        <v>542</v>
      </c>
      <c r="C732" s="127" t="s">
        <v>543</v>
      </c>
      <c r="D732" s="127" t="s">
        <v>494</v>
      </c>
      <c r="E732" s="127" t="s">
        <v>496</v>
      </c>
      <c r="F732" s="127" t="s">
        <v>30</v>
      </c>
      <c r="G732" s="127" t="s">
        <v>36</v>
      </c>
      <c r="H732" s="127" t="s">
        <v>42</v>
      </c>
      <c r="I732" s="127" t="s">
        <v>53</v>
      </c>
      <c r="J732" s="127" t="s">
        <v>207</v>
      </c>
      <c r="K732" s="127" t="s">
        <v>786</v>
      </c>
      <c r="L732" s="127" t="s">
        <v>522</v>
      </c>
      <c r="M732" s="128">
        <v>19.28</v>
      </c>
      <c r="N732" s="128">
        <v>1.4</v>
      </c>
      <c r="O732" s="129">
        <v>29.055099999999999</v>
      </c>
      <c r="P732" s="129">
        <v>39.101999999999997</v>
      </c>
      <c r="Q732" s="130">
        <v>29.1</v>
      </c>
      <c r="R732" s="128">
        <v>20</v>
      </c>
      <c r="S732" s="128">
        <v>30</v>
      </c>
      <c r="T732" s="127" t="s">
        <v>620</v>
      </c>
      <c r="U732" s="127" t="s">
        <v>620</v>
      </c>
      <c r="V732" s="208" t="s">
        <v>647</v>
      </c>
      <c r="X732" s="126">
        <v>728</v>
      </c>
    </row>
    <row r="733" spans="1:24" s="14" customFormat="1" ht="105" x14ac:dyDescent="0.25">
      <c r="A733" s="255">
        <v>730</v>
      </c>
      <c r="B733" s="126" t="s">
        <v>542</v>
      </c>
      <c r="C733" s="127" t="s">
        <v>543</v>
      </c>
      <c r="D733" s="127" t="s">
        <v>494</v>
      </c>
      <c r="E733" s="127" t="s">
        <v>496</v>
      </c>
      <c r="F733" s="127" t="s">
        <v>30</v>
      </c>
      <c r="G733" s="127" t="s">
        <v>36</v>
      </c>
      <c r="H733" s="127" t="s">
        <v>42</v>
      </c>
      <c r="I733" s="127" t="s">
        <v>53</v>
      </c>
      <c r="J733" s="127" t="s">
        <v>68</v>
      </c>
      <c r="K733" s="127" t="s">
        <v>786</v>
      </c>
      <c r="L733" s="127" t="s">
        <v>522</v>
      </c>
      <c r="M733" s="128">
        <v>15.59</v>
      </c>
      <c r="N733" s="128">
        <v>1.1299999999999999</v>
      </c>
      <c r="O733" s="129">
        <v>24.690999999999999</v>
      </c>
      <c r="P733" s="129">
        <v>32.83</v>
      </c>
      <c r="Q733" s="130">
        <v>24.7</v>
      </c>
      <c r="R733" s="128">
        <v>20</v>
      </c>
      <c r="S733" s="128">
        <v>30</v>
      </c>
      <c r="T733" s="127" t="s">
        <v>620</v>
      </c>
      <c r="U733" s="127" t="s">
        <v>620</v>
      </c>
      <c r="V733" s="208" t="s">
        <v>647</v>
      </c>
      <c r="X733" s="126">
        <v>729</v>
      </c>
    </row>
    <row r="734" spans="1:24" s="14" customFormat="1" ht="105" x14ac:dyDescent="0.25">
      <c r="A734" s="255">
        <v>731</v>
      </c>
      <c r="B734" s="126" t="s">
        <v>542</v>
      </c>
      <c r="C734" s="127" t="s">
        <v>543</v>
      </c>
      <c r="D734" s="127" t="s">
        <v>494</v>
      </c>
      <c r="E734" s="127" t="s">
        <v>496</v>
      </c>
      <c r="F734" s="127" t="s">
        <v>30</v>
      </c>
      <c r="G734" s="127" t="s">
        <v>31</v>
      </c>
      <c r="H734" s="127" t="s">
        <v>32</v>
      </c>
      <c r="I734" s="127" t="s">
        <v>53</v>
      </c>
      <c r="J734" s="127" t="s">
        <v>657</v>
      </c>
      <c r="K734" s="127" t="s">
        <v>786</v>
      </c>
      <c r="L734" s="127" t="s">
        <v>522</v>
      </c>
      <c r="M734" s="128">
        <v>17.07</v>
      </c>
      <c r="N734" s="128">
        <v>1.24</v>
      </c>
      <c r="O734" s="129">
        <v>27.376799999999999</v>
      </c>
      <c r="P734" s="129">
        <v>39.83</v>
      </c>
      <c r="Q734" s="130">
        <v>27.4</v>
      </c>
      <c r="R734" s="128">
        <v>20</v>
      </c>
      <c r="S734" s="128">
        <v>30</v>
      </c>
      <c r="T734" s="127" t="s">
        <v>620</v>
      </c>
      <c r="U734" s="127" t="s">
        <v>620</v>
      </c>
      <c r="V734" s="208" t="s">
        <v>647</v>
      </c>
      <c r="X734" s="126">
        <v>730</v>
      </c>
    </row>
    <row r="735" spans="1:24" s="14" customFormat="1" ht="105" x14ac:dyDescent="0.25">
      <c r="A735" s="255">
        <v>732</v>
      </c>
      <c r="B735" s="126" t="s">
        <v>542</v>
      </c>
      <c r="C735" s="127" t="s">
        <v>543</v>
      </c>
      <c r="D735" s="127" t="s">
        <v>494</v>
      </c>
      <c r="E735" s="127" t="s">
        <v>496</v>
      </c>
      <c r="F735" s="127" t="s">
        <v>30</v>
      </c>
      <c r="G735" s="127" t="s">
        <v>31</v>
      </c>
      <c r="H735" s="127" t="s">
        <v>32</v>
      </c>
      <c r="I735" s="127" t="s">
        <v>28</v>
      </c>
      <c r="J735" s="127" t="s">
        <v>678</v>
      </c>
      <c r="K735" s="127" t="s">
        <v>786</v>
      </c>
      <c r="L735" s="127" t="s">
        <v>522</v>
      </c>
      <c r="M735" s="128">
        <v>12.01</v>
      </c>
      <c r="N735" s="128">
        <v>0.87</v>
      </c>
      <c r="O735" s="129">
        <v>20.603000000000002</v>
      </c>
      <c r="P735" s="129">
        <v>24.864000000000001</v>
      </c>
      <c r="Q735" s="130">
        <v>20.6</v>
      </c>
      <c r="R735" s="128">
        <v>20</v>
      </c>
      <c r="S735" s="128">
        <v>30</v>
      </c>
      <c r="T735" s="127" t="s">
        <v>620</v>
      </c>
      <c r="U735" s="127" t="s">
        <v>620</v>
      </c>
      <c r="V735" s="208" t="s">
        <v>647</v>
      </c>
      <c r="X735" s="126">
        <v>731</v>
      </c>
    </row>
    <row r="736" spans="1:24" s="14" customFormat="1" ht="105" x14ac:dyDescent="0.25">
      <c r="A736" s="255">
        <v>733</v>
      </c>
      <c r="B736" s="126" t="s">
        <v>542</v>
      </c>
      <c r="C736" s="127" t="s">
        <v>543</v>
      </c>
      <c r="D736" s="127" t="s">
        <v>494</v>
      </c>
      <c r="E736" s="127" t="s">
        <v>492</v>
      </c>
      <c r="F736" s="127" t="s">
        <v>30</v>
      </c>
      <c r="G736" s="127" t="s">
        <v>36</v>
      </c>
      <c r="H736" s="127" t="s">
        <v>42</v>
      </c>
      <c r="I736" s="127" t="s">
        <v>78</v>
      </c>
      <c r="J736" s="127" t="s">
        <v>102</v>
      </c>
      <c r="K736" s="127" t="s">
        <v>786</v>
      </c>
      <c r="L736" s="127" t="s">
        <v>522</v>
      </c>
      <c r="M736" s="128">
        <v>19.91</v>
      </c>
      <c r="N736" s="128">
        <v>1.45</v>
      </c>
      <c r="O736" s="129">
        <v>29.932200000000002</v>
      </c>
      <c r="P736" s="129">
        <v>38.08</v>
      </c>
      <c r="Q736" s="130">
        <v>29.9</v>
      </c>
      <c r="R736" s="128">
        <v>20</v>
      </c>
      <c r="S736" s="128">
        <v>30</v>
      </c>
      <c r="T736" s="127" t="s">
        <v>620</v>
      </c>
      <c r="U736" s="127" t="s">
        <v>620</v>
      </c>
      <c r="V736" s="208" t="s">
        <v>647</v>
      </c>
      <c r="X736" s="126">
        <v>732</v>
      </c>
    </row>
    <row r="737" spans="1:24" s="14" customFormat="1" ht="105" x14ac:dyDescent="0.25">
      <c r="A737" s="255">
        <v>734</v>
      </c>
      <c r="B737" s="126" t="s">
        <v>542</v>
      </c>
      <c r="C737" s="127" t="s">
        <v>543</v>
      </c>
      <c r="D737" s="127" t="s">
        <v>494</v>
      </c>
      <c r="E737" s="127" t="s">
        <v>492</v>
      </c>
      <c r="F737" s="127" t="s">
        <v>30</v>
      </c>
      <c r="G737" s="127" t="s">
        <v>36</v>
      </c>
      <c r="H737" s="127" t="s">
        <v>42</v>
      </c>
      <c r="I737" s="127" t="s">
        <v>76</v>
      </c>
      <c r="J737" s="127" t="s">
        <v>91</v>
      </c>
      <c r="K737" s="127" t="s">
        <v>786</v>
      </c>
      <c r="L737" s="127" t="s">
        <v>522</v>
      </c>
      <c r="M737" s="128">
        <v>19.079999999999998</v>
      </c>
      <c r="N737" s="128">
        <v>1.39</v>
      </c>
      <c r="O737" s="129">
        <v>30.629300000000001</v>
      </c>
      <c r="P737" s="129">
        <v>37.533999999999999</v>
      </c>
      <c r="Q737" s="130">
        <v>30.6</v>
      </c>
      <c r="R737" s="128">
        <v>20</v>
      </c>
      <c r="S737" s="128">
        <v>30</v>
      </c>
      <c r="T737" s="127" t="s">
        <v>620</v>
      </c>
      <c r="U737" s="127" t="s">
        <v>620</v>
      </c>
      <c r="V737" s="208" t="s">
        <v>647</v>
      </c>
      <c r="X737" s="126">
        <v>733</v>
      </c>
    </row>
    <row r="738" spans="1:24" s="14" customFormat="1" ht="105" x14ac:dyDescent="0.25">
      <c r="A738" s="255">
        <v>735</v>
      </c>
      <c r="B738" s="126" t="s">
        <v>542</v>
      </c>
      <c r="C738" s="127" t="s">
        <v>543</v>
      </c>
      <c r="D738" s="127" t="s">
        <v>494</v>
      </c>
      <c r="E738" s="127" t="s">
        <v>492</v>
      </c>
      <c r="F738" s="127" t="s">
        <v>30</v>
      </c>
      <c r="G738" s="127" t="s">
        <v>36</v>
      </c>
      <c r="H738" s="127" t="s">
        <v>42</v>
      </c>
      <c r="I738" s="127" t="s">
        <v>80</v>
      </c>
      <c r="J738" s="127" t="s">
        <v>91</v>
      </c>
      <c r="K738" s="127" t="s">
        <v>786</v>
      </c>
      <c r="L738" s="127" t="s">
        <v>522</v>
      </c>
      <c r="M738" s="128">
        <v>21.09</v>
      </c>
      <c r="N738" s="128">
        <v>1.53</v>
      </c>
      <c r="O738" s="129">
        <v>32.536700000000003</v>
      </c>
      <c r="P738" s="129">
        <v>45.136000000000003</v>
      </c>
      <c r="Q738" s="130">
        <v>32.5</v>
      </c>
      <c r="R738" s="128">
        <v>20</v>
      </c>
      <c r="S738" s="128">
        <v>30</v>
      </c>
      <c r="T738" s="127" t="s">
        <v>620</v>
      </c>
      <c r="U738" s="127" t="s">
        <v>620</v>
      </c>
      <c r="V738" s="208" t="s">
        <v>647</v>
      </c>
      <c r="X738" s="126">
        <v>734</v>
      </c>
    </row>
    <row r="739" spans="1:24" s="14" customFormat="1" ht="105" x14ac:dyDescent="0.25">
      <c r="A739" s="255">
        <v>736</v>
      </c>
      <c r="B739" s="126" t="s">
        <v>542</v>
      </c>
      <c r="C739" s="127" t="s">
        <v>543</v>
      </c>
      <c r="D739" s="127" t="s">
        <v>494</v>
      </c>
      <c r="E739" s="127" t="s">
        <v>492</v>
      </c>
      <c r="F739" s="127" t="s">
        <v>30</v>
      </c>
      <c r="G739" s="127" t="s">
        <v>36</v>
      </c>
      <c r="H739" s="127" t="s">
        <v>42</v>
      </c>
      <c r="I739" s="127" t="s">
        <v>81</v>
      </c>
      <c r="J739" s="127" t="s">
        <v>206</v>
      </c>
      <c r="K739" s="127" t="s">
        <v>786</v>
      </c>
      <c r="L739" s="127" t="s">
        <v>522</v>
      </c>
      <c r="M739" s="128">
        <v>17.07</v>
      </c>
      <c r="N739" s="128">
        <v>1.24</v>
      </c>
      <c r="O739" s="129">
        <v>27.509799999999998</v>
      </c>
      <c r="P739" s="129">
        <v>30.436</v>
      </c>
      <c r="Q739" s="130">
        <v>27.5</v>
      </c>
      <c r="R739" s="128">
        <v>20</v>
      </c>
      <c r="S739" s="128">
        <v>30</v>
      </c>
      <c r="T739" s="127" t="s">
        <v>620</v>
      </c>
      <c r="U739" s="127" t="s">
        <v>620</v>
      </c>
      <c r="V739" s="208" t="s">
        <v>647</v>
      </c>
      <c r="X739" s="126">
        <v>735</v>
      </c>
    </row>
    <row r="740" spans="1:24" s="14" customFormat="1" ht="105" x14ac:dyDescent="0.25">
      <c r="A740" s="255">
        <v>737</v>
      </c>
      <c r="B740" s="126" t="s">
        <v>542</v>
      </c>
      <c r="C740" s="127" t="s">
        <v>543</v>
      </c>
      <c r="D740" s="127" t="s">
        <v>494</v>
      </c>
      <c r="E740" s="127" t="s">
        <v>492</v>
      </c>
      <c r="F740" s="127" t="s">
        <v>30</v>
      </c>
      <c r="G740" s="127" t="s">
        <v>36</v>
      </c>
      <c r="H740" s="127" t="s">
        <v>42</v>
      </c>
      <c r="I740" s="127" t="s">
        <v>83</v>
      </c>
      <c r="J740" s="127" t="s">
        <v>84</v>
      </c>
      <c r="K740" s="127" t="s">
        <v>786</v>
      </c>
      <c r="L740" s="127" t="s">
        <v>522</v>
      </c>
      <c r="M740" s="128">
        <v>17.899999999999999</v>
      </c>
      <c r="N740" s="128">
        <v>1.3</v>
      </c>
      <c r="O740" s="129">
        <v>28.767499999999998</v>
      </c>
      <c r="P740" s="129">
        <v>33.18</v>
      </c>
      <c r="Q740" s="130">
        <v>28.8</v>
      </c>
      <c r="R740" s="128">
        <v>20</v>
      </c>
      <c r="S740" s="128">
        <v>30</v>
      </c>
      <c r="T740" s="127" t="s">
        <v>620</v>
      </c>
      <c r="U740" s="127" t="s">
        <v>620</v>
      </c>
      <c r="V740" s="208" t="s">
        <v>647</v>
      </c>
      <c r="X740" s="126">
        <v>736</v>
      </c>
    </row>
    <row r="741" spans="1:24" s="14" customFormat="1" ht="105" x14ac:dyDescent="0.25">
      <c r="A741" s="255">
        <v>738</v>
      </c>
      <c r="B741" s="126" t="s">
        <v>542</v>
      </c>
      <c r="C741" s="127" t="s">
        <v>543</v>
      </c>
      <c r="D741" s="127" t="s">
        <v>494</v>
      </c>
      <c r="E741" s="127" t="s">
        <v>492</v>
      </c>
      <c r="F741" s="127" t="s">
        <v>30</v>
      </c>
      <c r="G741" s="127" t="s">
        <v>36</v>
      </c>
      <c r="H741" s="127" t="s">
        <v>42</v>
      </c>
      <c r="I741" s="127" t="s">
        <v>80</v>
      </c>
      <c r="J741" s="127" t="s">
        <v>73</v>
      </c>
      <c r="K741" s="127" t="s">
        <v>786</v>
      </c>
      <c r="L741" s="127" t="s">
        <v>522</v>
      </c>
      <c r="M741" s="128">
        <v>19.28</v>
      </c>
      <c r="N741" s="128">
        <v>1.4</v>
      </c>
      <c r="O741" s="129">
        <v>29.954599999999999</v>
      </c>
      <c r="P741" s="129">
        <v>35.084000000000003</v>
      </c>
      <c r="Q741" s="130">
        <v>30</v>
      </c>
      <c r="R741" s="128">
        <v>20</v>
      </c>
      <c r="S741" s="128">
        <v>30</v>
      </c>
      <c r="T741" s="127" t="s">
        <v>620</v>
      </c>
      <c r="U741" s="127" t="s">
        <v>620</v>
      </c>
      <c r="V741" s="208" t="s">
        <v>647</v>
      </c>
      <c r="X741" s="126">
        <v>737</v>
      </c>
    </row>
    <row r="742" spans="1:24" s="14" customFormat="1" ht="105" x14ac:dyDescent="0.25">
      <c r="A742" s="255">
        <v>739</v>
      </c>
      <c r="B742" s="126" t="s">
        <v>542</v>
      </c>
      <c r="C742" s="127" t="s">
        <v>543</v>
      </c>
      <c r="D742" s="127" t="s">
        <v>494</v>
      </c>
      <c r="E742" s="127" t="s">
        <v>492</v>
      </c>
      <c r="F742" s="127" t="s">
        <v>30</v>
      </c>
      <c r="G742" s="127" t="s">
        <v>31</v>
      </c>
      <c r="H742" s="127" t="s">
        <v>32</v>
      </c>
      <c r="I742" s="127" t="s">
        <v>53</v>
      </c>
      <c r="J742" s="127" t="s">
        <v>724</v>
      </c>
      <c r="K742" s="127" t="s">
        <v>786</v>
      </c>
      <c r="L742" s="127" t="s">
        <v>522</v>
      </c>
      <c r="M742" s="128">
        <v>15.15</v>
      </c>
      <c r="N742" s="128">
        <v>1.1000000000000001</v>
      </c>
      <c r="O742" s="129">
        <v>25.1722</v>
      </c>
      <c r="P742" s="129">
        <v>30.03</v>
      </c>
      <c r="Q742" s="130">
        <v>25.2</v>
      </c>
      <c r="R742" s="128">
        <v>20</v>
      </c>
      <c r="S742" s="128">
        <v>30</v>
      </c>
      <c r="T742" s="127" t="s">
        <v>620</v>
      </c>
      <c r="U742" s="127" t="s">
        <v>620</v>
      </c>
      <c r="V742" s="208" t="s">
        <v>647</v>
      </c>
      <c r="X742" s="126">
        <v>738</v>
      </c>
    </row>
    <row r="743" spans="1:24" s="14" customFormat="1" ht="105" x14ac:dyDescent="0.25">
      <c r="A743" s="255">
        <v>740</v>
      </c>
      <c r="B743" s="126" t="s">
        <v>542</v>
      </c>
      <c r="C743" s="127" t="s">
        <v>543</v>
      </c>
      <c r="D743" s="127" t="s">
        <v>494</v>
      </c>
      <c r="E743" s="127" t="s">
        <v>492</v>
      </c>
      <c r="F743" s="127" t="s">
        <v>30</v>
      </c>
      <c r="G743" s="127" t="s">
        <v>36</v>
      </c>
      <c r="H743" s="127" t="s">
        <v>32</v>
      </c>
      <c r="I743" s="127" t="s">
        <v>28</v>
      </c>
      <c r="J743" s="127" t="s">
        <v>74</v>
      </c>
      <c r="K743" s="127" t="s">
        <v>786</v>
      </c>
      <c r="L743" s="127" t="s">
        <v>522</v>
      </c>
      <c r="M743" s="128">
        <v>15.15</v>
      </c>
      <c r="N743" s="128">
        <v>1.1000000000000001</v>
      </c>
      <c r="O743" s="129">
        <v>25.6874</v>
      </c>
      <c r="P743" s="129">
        <v>31.346</v>
      </c>
      <c r="Q743" s="130">
        <v>25.7</v>
      </c>
      <c r="R743" s="128">
        <v>20</v>
      </c>
      <c r="S743" s="128">
        <v>30</v>
      </c>
      <c r="T743" s="127" t="s">
        <v>620</v>
      </c>
      <c r="U743" s="127" t="s">
        <v>620</v>
      </c>
      <c r="V743" s="208" t="s">
        <v>647</v>
      </c>
      <c r="X743" s="126">
        <v>739</v>
      </c>
    </row>
    <row r="744" spans="1:24" s="14" customFormat="1" ht="105" x14ac:dyDescent="0.25">
      <c r="A744" s="255">
        <v>741</v>
      </c>
      <c r="B744" s="126" t="s">
        <v>542</v>
      </c>
      <c r="C744" s="127" t="s">
        <v>543</v>
      </c>
      <c r="D744" s="127" t="s">
        <v>494</v>
      </c>
      <c r="E744" s="127" t="s">
        <v>492</v>
      </c>
      <c r="F744" s="127" t="s">
        <v>30</v>
      </c>
      <c r="G744" s="127" t="s">
        <v>36</v>
      </c>
      <c r="H744" s="127" t="s">
        <v>42</v>
      </c>
      <c r="I744" s="127" t="s">
        <v>53</v>
      </c>
      <c r="J744" s="127" t="s">
        <v>207</v>
      </c>
      <c r="K744" s="127" t="s">
        <v>786</v>
      </c>
      <c r="L744" s="127" t="s">
        <v>522</v>
      </c>
      <c r="M744" s="128">
        <v>19.28</v>
      </c>
      <c r="N744" s="128">
        <v>1.4</v>
      </c>
      <c r="O744" s="129">
        <v>31.211200000000002</v>
      </c>
      <c r="P744" s="129">
        <v>39.171999999999997</v>
      </c>
      <c r="Q744" s="130">
        <v>31.2</v>
      </c>
      <c r="R744" s="128">
        <v>20</v>
      </c>
      <c r="S744" s="128">
        <v>30</v>
      </c>
      <c r="T744" s="127" t="s">
        <v>620</v>
      </c>
      <c r="U744" s="127" t="s">
        <v>620</v>
      </c>
      <c r="V744" s="208" t="s">
        <v>647</v>
      </c>
      <c r="X744" s="126">
        <v>740</v>
      </c>
    </row>
    <row r="745" spans="1:24" s="14" customFormat="1" ht="105" x14ac:dyDescent="0.25">
      <c r="A745" s="255">
        <v>742</v>
      </c>
      <c r="B745" s="126" t="s">
        <v>542</v>
      </c>
      <c r="C745" s="127" t="s">
        <v>543</v>
      </c>
      <c r="D745" s="127" t="s">
        <v>494</v>
      </c>
      <c r="E745" s="127" t="s">
        <v>492</v>
      </c>
      <c r="F745" s="127" t="s">
        <v>30</v>
      </c>
      <c r="G745" s="127" t="s">
        <v>36</v>
      </c>
      <c r="H745" s="127" t="s">
        <v>42</v>
      </c>
      <c r="I745" s="127" t="s">
        <v>53</v>
      </c>
      <c r="J745" s="127" t="s">
        <v>726</v>
      </c>
      <c r="K745" s="127" t="s">
        <v>786</v>
      </c>
      <c r="L745" s="127" t="s">
        <v>522</v>
      </c>
      <c r="M745" s="128">
        <v>15.97</v>
      </c>
      <c r="N745" s="128">
        <v>1.1599999999999999</v>
      </c>
      <c r="O745" s="129">
        <v>27.245000000000001</v>
      </c>
      <c r="P745" s="129">
        <v>34.79</v>
      </c>
      <c r="Q745" s="130">
        <v>27.2</v>
      </c>
      <c r="R745" s="128">
        <v>20</v>
      </c>
      <c r="S745" s="128">
        <v>30</v>
      </c>
      <c r="T745" s="127" t="s">
        <v>620</v>
      </c>
      <c r="U745" s="127" t="s">
        <v>620</v>
      </c>
      <c r="V745" s="208" t="s">
        <v>647</v>
      </c>
      <c r="X745" s="126">
        <v>741</v>
      </c>
    </row>
    <row r="746" spans="1:24" s="14" customFormat="1" ht="105" x14ac:dyDescent="0.25">
      <c r="A746" s="255">
        <v>743</v>
      </c>
      <c r="B746" s="126" t="s">
        <v>542</v>
      </c>
      <c r="C746" s="127" t="s">
        <v>543</v>
      </c>
      <c r="D746" s="127" t="s">
        <v>494</v>
      </c>
      <c r="E746" s="127" t="s">
        <v>492</v>
      </c>
      <c r="F746" s="127" t="s">
        <v>30</v>
      </c>
      <c r="G746" s="127" t="s">
        <v>36</v>
      </c>
      <c r="H746" s="127" t="s">
        <v>42</v>
      </c>
      <c r="I746" s="127" t="s">
        <v>53</v>
      </c>
      <c r="J746" s="127" t="s">
        <v>68</v>
      </c>
      <c r="K746" s="127" t="s">
        <v>786</v>
      </c>
      <c r="L746" s="127" t="s">
        <v>522</v>
      </c>
      <c r="M746" s="128">
        <v>15.59</v>
      </c>
      <c r="N746" s="128">
        <v>1.1299999999999999</v>
      </c>
      <c r="O746" s="129">
        <v>26.698399999999999</v>
      </c>
      <c r="P746" s="129">
        <v>33.628</v>
      </c>
      <c r="Q746" s="130">
        <v>26.7</v>
      </c>
      <c r="R746" s="128">
        <v>20</v>
      </c>
      <c r="S746" s="128">
        <v>30</v>
      </c>
      <c r="T746" s="127" t="s">
        <v>620</v>
      </c>
      <c r="U746" s="127" t="s">
        <v>620</v>
      </c>
      <c r="V746" s="208" t="s">
        <v>647</v>
      </c>
      <c r="X746" s="126">
        <v>742</v>
      </c>
    </row>
    <row r="747" spans="1:24" s="14" customFormat="1" ht="105" x14ac:dyDescent="0.25">
      <c r="A747" s="255">
        <v>744</v>
      </c>
      <c r="B747" s="126" t="s">
        <v>542</v>
      </c>
      <c r="C747" s="127" t="s">
        <v>543</v>
      </c>
      <c r="D747" s="127" t="s">
        <v>494</v>
      </c>
      <c r="E747" s="127" t="s">
        <v>492</v>
      </c>
      <c r="F747" s="127" t="s">
        <v>30</v>
      </c>
      <c r="G747" s="127" t="s">
        <v>36</v>
      </c>
      <c r="H747" s="127" t="s">
        <v>42</v>
      </c>
      <c r="I747" s="127" t="s">
        <v>53</v>
      </c>
      <c r="J747" s="127" t="s">
        <v>67</v>
      </c>
      <c r="K747" s="127" t="s">
        <v>786</v>
      </c>
      <c r="L747" s="127" t="s">
        <v>522</v>
      </c>
      <c r="M747" s="128">
        <v>17.62</v>
      </c>
      <c r="N747" s="128">
        <v>1.28</v>
      </c>
      <c r="O747" s="129">
        <v>28.409500000000001</v>
      </c>
      <c r="P747" s="129">
        <v>36.484000000000002</v>
      </c>
      <c r="Q747" s="130">
        <v>28.4</v>
      </c>
      <c r="R747" s="128">
        <v>20</v>
      </c>
      <c r="S747" s="128">
        <v>30</v>
      </c>
      <c r="T747" s="127" t="s">
        <v>620</v>
      </c>
      <c r="U747" s="127" t="s">
        <v>620</v>
      </c>
      <c r="V747" s="208" t="s">
        <v>647</v>
      </c>
      <c r="X747" s="126">
        <v>743</v>
      </c>
    </row>
    <row r="748" spans="1:24" s="14" customFormat="1" ht="105" x14ac:dyDescent="0.25">
      <c r="A748" s="255">
        <v>745</v>
      </c>
      <c r="B748" s="126" t="s">
        <v>542</v>
      </c>
      <c r="C748" s="127" t="s">
        <v>543</v>
      </c>
      <c r="D748" s="127" t="s">
        <v>494</v>
      </c>
      <c r="E748" s="127" t="s">
        <v>492</v>
      </c>
      <c r="F748" s="127" t="s">
        <v>30</v>
      </c>
      <c r="G748" s="127" t="s">
        <v>31</v>
      </c>
      <c r="H748" s="127" t="s">
        <v>32</v>
      </c>
      <c r="I748" s="127" t="s">
        <v>53</v>
      </c>
      <c r="J748" s="127" t="s">
        <v>657</v>
      </c>
      <c r="K748" s="127" t="s">
        <v>786</v>
      </c>
      <c r="L748" s="127" t="s">
        <v>522</v>
      </c>
      <c r="M748" s="128">
        <v>17.07</v>
      </c>
      <c r="N748" s="128">
        <v>1.24</v>
      </c>
      <c r="O748" s="129">
        <v>29.650200000000002</v>
      </c>
      <c r="P748" s="129">
        <v>40.628</v>
      </c>
      <c r="Q748" s="130">
        <v>29.7</v>
      </c>
      <c r="R748" s="128">
        <v>20</v>
      </c>
      <c r="S748" s="128">
        <v>30</v>
      </c>
      <c r="T748" s="127" t="s">
        <v>620</v>
      </c>
      <c r="U748" s="127" t="s">
        <v>620</v>
      </c>
      <c r="V748" s="208" t="s">
        <v>647</v>
      </c>
      <c r="X748" s="126">
        <v>744</v>
      </c>
    </row>
    <row r="749" spans="1:24" s="14" customFormat="1" ht="105" x14ac:dyDescent="0.25">
      <c r="A749" s="255">
        <v>746</v>
      </c>
      <c r="B749" s="126" t="s">
        <v>542</v>
      </c>
      <c r="C749" s="127" t="s">
        <v>543</v>
      </c>
      <c r="D749" s="127" t="s">
        <v>471</v>
      </c>
      <c r="E749" s="127" t="s">
        <v>492</v>
      </c>
      <c r="F749" s="127" t="s">
        <v>30</v>
      </c>
      <c r="G749" s="127" t="s">
        <v>36</v>
      </c>
      <c r="H749" s="127" t="s">
        <v>42</v>
      </c>
      <c r="I749" s="127" t="s">
        <v>78</v>
      </c>
      <c r="J749" s="127" t="s">
        <v>102</v>
      </c>
      <c r="K749" s="127" t="s">
        <v>786</v>
      </c>
      <c r="L749" s="127" t="s">
        <v>522</v>
      </c>
      <c r="M749" s="128">
        <v>19.91</v>
      </c>
      <c r="N749" s="128">
        <v>1.45</v>
      </c>
      <c r="O749" s="129">
        <v>31.2211</v>
      </c>
      <c r="P749" s="129">
        <v>38.765999999999998</v>
      </c>
      <c r="Q749" s="130">
        <v>31.2</v>
      </c>
      <c r="R749" s="128">
        <v>20</v>
      </c>
      <c r="S749" s="128">
        <v>30</v>
      </c>
      <c r="T749" s="127" t="s">
        <v>620</v>
      </c>
      <c r="U749" s="127" t="s">
        <v>620</v>
      </c>
      <c r="V749" s="208" t="s">
        <v>647</v>
      </c>
      <c r="X749" s="126">
        <v>745</v>
      </c>
    </row>
    <row r="750" spans="1:24" s="14" customFormat="1" ht="105" x14ac:dyDescent="0.25">
      <c r="A750" s="255">
        <v>747</v>
      </c>
      <c r="B750" s="126" t="s">
        <v>542</v>
      </c>
      <c r="C750" s="127" t="s">
        <v>543</v>
      </c>
      <c r="D750" s="127" t="s">
        <v>471</v>
      </c>
      <c r="E750" s="127" t="s">
        <v>492</v>
      </c>
      <c r="F750" s="127" t="s">
        <v>30</v>
      </c>
      <c r="G750" s="127" t="s">
        <v>36</v>
      </c>
      <c r="H750" s="127" t="s">
        <v>42</v>
      </c>
      <c r="I750" s="127" t="s">
        <v>76</v>
      </c>
      <c r="J750" s="127" t="s">
        <v>91</v>
      </c>
      <c r="K750" s="127" t="s">
        <v>786</v>
      </c>
      <c r="L750" s="127" t="s">
        <v>522</v>
      </c>
      <c r="M750" s="128">
        <v>19.079999999999998</v>
      </c>
      <c r="N750" s="128">
        <v>1.39</v>
      </c>
      <c r="O750" s="129">
        <v>32.114600000000003</v>
      </c>
      <c r="P750" s="129">
        <v>47.235999999999997</v>
      </c>
      <c r="Q750" s="130">
        <v>32.1</v>
      </c>
      <c r="R750" s="128">
        <v>20</v>
      </c>
      <c r="S750" s="128">
        <v>30</v>
      </c>
      <c r="T750" s="127" t="s">
        <v>620</v>
      </c>
      <c r="U750" s="127" t="s">
        <v>620</v>
      </c>
      <c r="V750" s="208" t="s">
        <v>647</v>
      </c>
      <c r="X750" s="126">
        <v>746</v>
      </c>
    </row>
    <row r="751" spans="1:24" s="14" customFormat="1" ht="180" x14ac:dyDescent="0.25">
      <c r="A751" s="255">
        <v>748</v>
      </c>
      <c r="B751" s="126" t="s">
        <v>542</v>
      </c>
      <c r="C751" s="127" t="s">
        <v>543</v>
      </c>
      <c r="D751" s="127" t="s">
        <v>471</v>
      </c>
      <c r="E751" s="127" t="s">
        <v>492</v>
      </c>
      <c r="F751" s="127" t="s">
        <v>30</v>
      </c>
      <c r="G751" s="127" t="s">
        <v>36</v>
      </c>
      <c r="H751" s="127" t="s">
        <v>42</v>
      </c>
      <c r="I751" s="127" t="s">
        <v>80</v>
      </c>
      <c r="J751" s="127" t="s">
        <v>91</v>
      </c>
      <c r="K751" s="127" t="s">
        <v>786</v>
      </c>
      <c r="L751" s="127" t="s">
        <v>522</v>
      </c>
      <c r="M751" s="128">
        <v>21.09</v>
      </c>
      <c r="N751" s="128">
        <v>1.53</v>
      </c>
      <c r="O751" s="129">
        <v>34.008800000000001</v>
      </c>
      <c r="P751" s="129">
        <v>45.71</v>
      </c>
      <c r="Q751" s="130">
        <v>34</v>
      </c>
      <c r="R751" s="128">
        <v>20</v>
      </c>
      <c r="S751" s="128">
        <v>30</v>
      </c>
      <c r="T751" s="127" t="s">
        <v>659</v>
      </c>
      <c r="U751" s="127" t="s">
        <v>620</v>
      </c>
      <c r="V751" s="208" t="s">
        <v>647</v>
      </c>
      <c r="X751" s="126">
        <v>747</v>
      </c>
    </row>
    <row r="752" spans="1:24" s="14" customFormat="1" ht="105" x14ac:dyDescent="0.25">
      <c r="A752" s="255">
        <v>749</v>
      </c>
      <c r="B752" s="126" t="s">
        <v>542</v>
      </c>
      <c r="C752" s="127" t="s">
        <v>543</v>
      </c>
      <c r="D752" s="127" t="s">
        <v>471</v>
      </c>
      <c r="E752" s="127" t="s">
        <v>492</v>
      </c>
      <c r="F752" s="127" t="s">
        <v>30</v>
      </c>
      <c r="G752" s="127" t="s">
        <v>36</v>
      </c>
      <c r="H752" s="127" t="s">
        <v>42</v>
      </c>
      <c r="I752" s="127" t="s">
        <v>81</v>
      </c>
      <c r="J752" s="127" t="s">
        <v>206</v>
      </c>
      <c r="K752" s="127" t="s">
        <v>786</v>
      </c>
      <c r="L752" s="127" t="s">
        <v>522</v>
      </c>
      <c r="M752" s="128">
        <v>17.07</v>
      </c>
      <c r="N752" s="128">
        <v>1.24</v>
      </c>
      <c r="O752" s="129">
        <v>28.852399999999999</v>
      </c>
      <c r="P752" s="129">
        <v>38.64</v>
      </c>
      <c r="Q752" s="130">
        <v>28.9</v>
      </c>
      <c r="R752" s="128">
        <v>20</v>
      </c>
      <c r="S752" s="128">
        <v>30</v>
      </c>
      <c r="T752" s="127" t="s">
        <v>620</v>
      </c>
      <c r="U752" s="127" t="s">
        <v>620</v>
      </c>
      <c r="V752" s="208" t="s">
        <v>647</v>
      </c>
      <c r="X752" s="126">
        <v>748</v>
      </c>
    </row>
    <row r="753" spans="1:24" s="14" customFormat="1" ht="105" x14ac:dyDescent="0.25">
      <c r="A753" s="255">
        <v>750</v>
      </c>
      <c r="B753" s="126" t="s">
        <v>542</v>
      </c>
      <c r="C753" s="127" t="s">
        <v>543</v>
      </c>
      <c r="D753" s="127" t="s">
        <v>471</v>
      </c>
      <c r="E753" s="127" t="s">
        <v>492</v>
      </c>
      <c r="F753" s="127" t="s">
        <v>30</v>
      </c>
      <c r="G753" s="127" t="s">
        <v>36</v>
      </c>
      <c r="H753" s="127" t="s">
        <v>42</v>
      </c>
      <c r="I753" s="127" t="s">
        <v>83</v>
      </c>
      <c r="J753" s="127" t="s">
        <v>84</v>
      </c>
      <c r="K753" s="127" t="s">
        <v>786</v>
      </c>
      <c r="L753" s="127" t="s">
        <v>522</v>
      </c>
      <c r="M753" s="128">
        <v>17.899999999999999</v>
      </c>
      <c r="N753" s="128">
        <v>1.3</v>
      </c>
      <c r="O753" s="129">
        <v>30.165099999999999</v>
      </c>
      <c r="P753" s="129">
        <v>44.323999999999998</v>
      </c>
      <c r="Q753" s="130">
        <v>30.2</v>
      </c>
      <c r="R753" s="128">
        <v>20</v>
      </c>
      <c r="S753" s="128">
        <v>30</v>
      </c>
      <c r="T753" s="127" t="s">
        <v>620</v>
      </c>
      <c r="U753" s="127" t="s">
        <v>620</v>
      </c>
      <c r="V753" s="208" t="s">
        <v>647</v>
      </c>
      <c r="X753" s="126">
        <v>749</v>
      </c>
    </row>
    <row r="754" spans="1:24" s="14" customFormat="1" ht="105" x14ac:dyDescent="0.25">
      <c r="A754" s="255">
        <v>751</v>
      </c>
      <c r="B754" s="126" t="s">
        <v>542</v>
      </c>
      <c r="C754" s="127" t="s">
        <v>543</v>
      </c>
      <c r="D754" s="127" t="s">
        <v>471</v>
      </c>
      <c r="E754" s="127" t="s">
        <v>492</v>
      </c>
      <c r="F754" s="127" t="s">
        <v>30</v>
      </c>
      <c r="G754" s="127" t="s">
        <v>36</v>
      </c>
      <c r="H754" s="127" t="s">
        <v>42</v>
      </c>
      <c r="I754" s="127" t="s">
        <v>80</v>
      </c>
      <c r="J754" s="127" t="s">
        <v>73</v>
      </c>
      <c r="K754" s="127" t="s">
        <v>786</v>
      </c>
      <c r="L754" s="127" t="s">
        <v>522</v>
      </c>
      <c r="M754" s="128">
        <v>19.28</v>
      </c>
      <c r="N754" s="128">
        <v>1.4</v>
      </c>
      <c r="O754" s="129">
        <v>31.327300000000001</v>
      </c>
      <c r="P754" s="129">
        <v>38.234000000000002</v>
      </c>
      <c r="Q754" s="130">
        <v>31.3</v>
      </c>
      <c r="R754" s="128">
        <v>20</v>
      </c>
      <c r="S754" s="128">
        <v>30</v>
      </c>
      <c r="T754" s="127" t="s">
        <v>620</v>
      </c>
      <c r="U754" s="127" t="s">
        <v>620</v>
      </c>
      <c r="V754" s="208" t="s">
        <v>647</v>
      </c>
      <c r="X754" s="126">
        <v>750</v>
      </c>
    </row>
    <row r="755" spans="1:24" s="14" customFormat="1" ht="105" x14ac:dyDescent="0.25">
      <c r="A755" s="255">
        <v>752</v>
      </c>
      <c r="B755" s="126" t="s">
        <v>542</v>
      </c>
      <c r="C755" s="127" t="s">
        <v>543</v>
      </c>
      <c r="D755" s="127" t="s">
        <v>471</v>
      </c>
      <c r="E755" s="127" t="s">
        <v>492</v>
      </c>
      <c r="F755" s="127" t="s">
        <v>30</v>
      </c>
      <c r="G755" s="127" t="s">
        <v>31</v>
      </c>
      <c r="H755" s="127" t="s">
        <v>32</v>
      </c>
      <c r="I755" s="127" t="s">
        <v>53</v>
      </c>
      <c r="J755" s="127" t="s">
        <v>724</v>
      </c>
      <c r="K755" s="127" t="s">
        <v>786</v>
      </c>
      <c r="L755" s="127" t="s">
        <v>522</v>
      </c>
      <c r="M755" s="128">
        <v>15.15</v>
      </c>
      <c r="N755" s="128">
        <v>1.1000000000000001</v>
      </c>
      <c r="O755" s="129">
        <v>26.461099999999998</v>
      </c>
      <c r="P755" s="129">
        <v>30.884</v>
      </c>
      <c r="Q755" s="130">
        <v>26.5</v>
      </c>
      <c r="R755" s="128">
        <v>20</v>
      </c>
      <c r="S755" s="128">
        <v>30</v>
      </c>
      <c r="T755" s="127" t="s">
        <v>620</v>
      </c>
      <c r="U755" s="127" t="s">
        <v>620</v>
      </c>
      <c r="V755" s="208" t="s">
        <v>647</v>
      </c>
      <c r="X755" s="126">
        <v>751</v>
      </c>
    </row>
    <row r="756" spans="1:24" s="14" customFormat="1" ht="105" x14ac:dyDescent="0.25">
      <c r="A756" s="255">
        <v>753</v>
      </c>
      <c r="B756" s="126" t="s">
        <v>542</v>
      </c>
      <c r="C756" s="127" t="s">
        <v>543</v>
      </c>
      <c r="D756" s="127" t="s">
        <v>471</v>
      </c>
      <c r="E756" s="127" t="s">
        <v>492</v>
      </c>
      <c r="F756" s="127" t="s">
        <v>30</v>
      </c>
      <c r="G756" s="127" t="s">
        <v>36</v>
      </c>
      <c r="H756" s="127" t="s">
        <v>32</v>
      </c>
      <c r="I756" s="127" t="s">
        <v>28</v>
      </c>
      <c r="J756" s="127" t="s">
        <v>74</v>
      </c>
      <c r="K756" s="127" t="s">
        <v>786</v>
      </c>
      <c r="L756" s="127" t="s">
        <v>522</v>
      </c>
      <c r="M756" s="128">
        <v>15.15</v>
      </c>
      <c r="N756" s="128">
        <v>1.1000000000000001</v>
      </c>
      <c r="O756" s="129">
        <v>27.0425</v>
      </c>
      <c r="P756" s="129">
        <v>33.683999999999997</v>
      </c>
      <c r="Q756" s="130">
        <v>27</v>
      </c>
      <c r="R756" s="128">
        <v>20</v>
      </c>
      <c r="S756" s="128">
        <v>30</v>
      </c>
      <c r="T756" s="127" t="s">
        <v>620</v>
      </c>
      <c r="U756" s="127" t="s">
        <v>620</v>
      </c>
      <c r="V756" s="208" t="s">
        <v>647</v>
      </c>
      <c r="X756" s="126">
        <v>752</v>
      </c>
    </row>
    <row r="757" spans="1:24" s="14" customFormat="1" ht="180" x14ac:dyDescent="0.25">
      <c r="A757" s="255">
        <v>754</v>
      </c>
      <c r="B757" s="126" t="s">
        <v>542</v>
      </c>
      <c r="C757" s="127" t="s">
        <v>543</v>
      </c>
      <c r="D757" s="127" t="s">
        <v>471</v>
      </c>
      <c r="E757" s="127" t="s">
        <v>492</v>
      </c>
      <c r="F757" s="127" t="s">
        <v>30</v>
      </c>
      <c r="G757" s="127" t="s">
        <v>36</v>
      </c>
      <c r="H757" s="127" t="s">
        <v>42</v>
      </c>
      <c r="I757" s="127" t="s">
        <v>53</v>
      </c>
      <c r="J757" s="127" t="s">
        <v>207</v>
      </c>
      <c r="K757" s="127" t="s">
        <v>786</v>
      </c>
      <c r="L757" s="127" t="s">
        <v>522</v>
      </c>
      <c r="M757" s="128">
        <v>19.28</v>
      </c>
      <c r="N757" s="128">
        <v>1.4</v>
      </c>
      <c r="O757" s="129">
        <v>32.745600000000003</v>
      </c>
      <c r="P757" s="129">
        <v>43.204000000000001</v>
      </c>
      <c r="Q757" s="130">
        <v>32.700000000000003</v>
      </c>
      <c r="R757" s="128">
        <v>20</v>
      </c>
      <c r="S757" s="128">
        <v>30</v>
      </c>
      <c r="T757" s="127" t="s">
        <v>659</v>
      </c>
      <c r="U757" s="127" t="s">
        <v>620</v>
      </c>
      <c r="V757" s="208" t="s">
        <v>647</v>
      </c>
      <c r="X757" s="126">
        <v>753</v>
      </c>
    </row>
    <row r="758" spans="1:24" s="14" customFormat="1" ht="105" x14ac:dyDescent="0.25">
      <c r="A758" s="255">
        <v>755</v>
      </c>
      <c r="B758" s="126" t="s">
        <v>542</v>
      </c>
      <c r="C758" s="127" t="s">
        <v>543</v>
      </c>
      <c r="D758" s="127" t="s">
        <v>471</v>
      </c>
      <c r="E758" s="127" t="s">
        <v>492</v>
      </c>
      <c r="F758" s="127" t="s">
        <v>30</v>
      </c>
      <c r="G758" s="127" t="s">
        <v>36</v>
      </c>
      <c r="H758" s="127" t="s">
        <v>42</v>
      </c>
      <c r="I758" s="127" t="s">
        <v>53</v>
      </c>
      <c r="J758" s="127" t="s">
        <v>726</v>
      </c>
      <c r="K758" s="127" t="s">
        <v>786</v>
      </c>
      <c r="L758" s="127" t="s">
        <v>522</v>
      </c>
      <c r="M758" s="128">
        <v>15.97</v>
      </c>
      <c r="N758" s="128">
        <v>1.1599999999999999</v>
      </c>
      <c r="O758" s="129">
        <v>28.695</v>
      </c>
      <c r="P758" s="129">
        <v>42.63</v>
      </c>
      <c r="Q758" s="130">
        <v>28.7</v>
      </c>
      <c r="R758" s="128">
        <v>20</v>
      </c>
      <c r="S758" s="128">
        <v>30</v>
      </c>
      <c r="T758" s="127" t="s">
        <v>620</v>
      </c>
      <c r="U758" s="127" t="s">
        <v>620</v>
      </c>
      <c r="V758" s="208" t="s">
        <v>647</v>
      </c>
      <c r="X758" s="126">
        <v>754</v>
      </c>
    </row>
    <row r="759" spans="1:24" s="14" customFormat="1" ht="105" x14ac:dyDescent="0.25">
      <c r="A759" s="255">
        <v>756</v>
      </c>
      <c r="B759" s="126" t="s">
        <v>542</v>
      </c>
      <c r="C759" s="127" t="s">
        <v>543</v>
      </c>
      <c r="D759" s="127" t="s">
        <v>471</v>
      </c>
      <c r="E759" s="127" t="s">
        <v>492</v>
      </c>
      <c r="F759" s="127" t="s">
        <v>30</v>
      </c>
      <c r="G759" s="127" t="s">
        <v>36</v>
      </c>
      <c r="H759" s="127" t="s">
        <v>42</v>
      </c>
      <c r="I759" s="127" t="s">
        <v>53</v>
      </c>
      <c r="J759" s="127" t="s">
        <v>68</v>
      </c>
      <c r="K759" s="127" t="s">
        <v>786</v>
      </c>
      <c r="L759" s="127" t="s">
        <v>522</v>
      </c>
      <c r="M759" s="128">
        <v>15.59</v>
      </c>
      <c r="N759" s="128">
        <v>1.1299999999999999</v>
      </c>
      <c r="O759" s="129">
        <v>28.126899999999999</v>
      </c>
      <c r="P759" s="129">
        <v>41.902000000000001</v>
      </c>
      <c r="Q759" s="130">
        <v>28.1</v>
      </c>
      <c r="R759" s="128">
        <v>20</v>
      </c>
      <c r="S759" s="128">
        <v>30</v>
      </c>
      <c r="T759" s="127" t="s">
        <v>620</v>
      </c>
      <c r="U759" s="127" t="s">
        <v>620</v>
      </c>
      <c r="V759" s="208" t="s">
        <v>647</v>
      </c>
      <c r="X759" s="126">
        <v>755</v>
      </c>
    </row>
    <row r="760" spans="1:24" s="14" customFormat="1" ht="105" x14ac:dyDescent="0.25">
      <c r="A760" s="255">
        <v>757</v>
      </c>
      <c r="B760" s="126" t="s">
        <v>542</v>
      </c>
      <c r="C760" s="127" t="s">
        <v>543</v>
      </c>
      <c r="D760" s="127" t="s">
        <v>471</v>
      </c>
      <c r="E760" s="127" t="s">
        <v>492</v>
      </c>
      <c r="F760" s="127" t="s">
        <v>30</v>
      </c>
      <c r="G760" s="127" t="s">
        <v>36</v>
      </c>
      <c r="H760" s="127" t="s">
        <v>42</v>
      </c>
      <c r="I760" s="127" t="s">
        <v>53</v>
      </c>
      <c r="J760" s="127" t="s">
        <v>67</v>
      </c>
      <c r="K760" s="127" t="s">
        <v>786</v>
      </c>
      <c r="L760" s="127" t="s">
        <v>522</v>
      </c>
      <c r="M760" s="128">
        <v>17.62</v>
      </c>
      <c r="N760" s="128">
        <v>1.28</v>
      </c>
      <c r="O760" s="129">
        <v>29.797000000000001</v>
      </c>
      <c r="P760" s="129">
        <v>42.125999999999998</v>
      </c>
      <c r="Q760" s="130">
        <v>29.8</v>
      </c>
      <c r="R760" s="128">
        <v>20</v>
      </c>
      <c r="S760" s="128">
        <v>30</v>
      </c>
      <c r="T760" s="127" t="s">
        <v>620</v>
      </c>
      <c r="U760" s="127" t="s">
        <v>620</v>
      </c>
      <c r="V760" s="208" t="s">
        <v>647</v>
      </c>
      <c r="X760" s="126">
        <v>756</v>
      </c>
    </row>
    <row r="761" spans="1:24" s="14" customFormat="1" ht="105" x14ac:dyDescent="0.25">
      <c r="A761" s="255">
        <v>758</v>
      </c>
      <c r="B761" s="126" t="s">
        <v>542</v>
      </c>
      <c r="C761" s="127" t="s">
        <v>543</v>
      </c>
      <c r="D761" s="127" t="s">
        <v>471</v>
      </c>
      <c r="E761" s="127" t="s">
        <v>492</v>
      </c>
      <c r="F761" s="127" t="s">
        <v>30</v>
      </c>
      <c r="G761" s="127" t="s">
        <v>31</v>
      </c>
      <c r="H761" s="127" t="s">
        <v>32</v>
      </c>
      <c r="I761" s="127" t="s">
        <v>53</v>
      </c>
      <c r="J761" s="127" t="s">
        <v>657</v>
      </c>
      <c r="K761" s="127" t="s">
        <v>786</v>
      </c>
      <c r="L761" s="127" t="s">
        <v>522</v>
      </c>
      <c r="M761" s="128">
        <v>17.07</v>
      </c>
      <c r="N761" s="128">
        <v>1.24</v>
      </c>
      <c r="O761" s="129">
        <v>31.268000000000001</v>
      </c>
      <c r="P761" s="129">
        <v>41.201999999999998</v>
      </c>
      <c r="Q761" s="130">
        <v>31.3</v>
      </c>
      <c r="R761" s="128">
        <v>20</v>
      </c>
      <c r="S761" s="128">
        <v>30</v>
      </c>
      <c r="T761" s="127" t="s">
        <v>620</v>
      </c>
      <c r="U761" s="127" t="s">
        <v>620</v>
      </c>
      <c r="V761" s="208" t="s">
        <v>647</v>
      </c>
      <c r="X761" s="126">
        <v>757</v>
      </c>
    </row>
    <row r="762" spans="1:24" s="14" customFormat="1" ht="105" x14ac:dyDescent="0.25">
      <c r="A762" s="255">
        <v>759</v>
      </c>
      <c r="B762" s="126" t="s">
        <v>542</v>
      </c>
      <c r="C762" s="127" t="s">
        <v>543</v>
      </c>
      <c r="D762" s="127" t="s">
        <v>494</v>
      </c>
      <c r="E762" s="127" t="s">
        <v>496</v>
      </c>
      <c r="F762" s="127" t="s">
        <v>30</v>
      </c>
      <c r="G762" s="127" t="s">
        <v>36</v>
      </c>
      <c r="H762" s="127" t="s">
        <v>32</v>
      </c>
      <c r="I762" s="127" t="s">
        <v>76</v>
      </c>
      <c r="J762" s="127" t="s">
        <v>678</v>
      </c>
      <c r="K762" s="127" t="s">
        <v>786</v>
      </c>
      <c r="L762" s="127" t="s">
        <v>522</v>
      </c>
      <c r="M762" s="128">
        <v>17.899999999999999</v>
      </c>
      <c r="N762" s="128">
        <v>1.3</v>
      </c>
      <c r="O762" s="129">
        <v>26.533200000000001</v>
      </c>
      <c r="P762" s="129">
        <v>35.448</v>
      </c>
      <c r="Q762" s="130">
        <v>26.5</v>
      </c>
      <c r="R762" s="128">
        <v>20</v>
      </c>
      <c r="S762" s="128">
        <v>30</v>
      </c>
      <c r="T762" s="127" t="s">
        <v>620</v>
      </c>
      <c r="U762" s="127" t="s">
        <v>620</v>
      </c>
      <c r="V762" s="208" t="s">
        <v>647</v>
      </c>
      <c r="X762" s="126">
        <v>758</v>
      </c>
    </row>
    <row r="763" spans="1:24" s="14" customFormat="1" ht="105" x14ac:dyDescent="0.25">
      <c r="A763" s="255">
        <v>760</v>
      </c>
      <c r="B763" s="126" t="s">
        <v>542</v>
      </c>
      <c r="C763" s="127" t="s">
        <v>543</v>
      </c>
      <c r="D763" s="127" t="s">
        <v>494</v>
      </c>
      <c r="E763" s="127" t="s">
        <v>496</v>
      </c>
      <c r="F763" s="127" t="s">
        <v>30</v>
      </c>
      <c r="G763" s="127" t="s">
        <v>36</v>
      </c>
      <c r="H763" s="127" t="s">
        <v>32</v>
      </c>
      <c r="I763" s="127" t="s">
        <v>28</v>
      </c>
      <c r="J763" s="127" t="s">
        <v>74</v>
      </c>
      <c r="K763" s="127" t="s">
        <v>786</v>
      </c>
      <c r="L763" s="127" t="s">
        <v>522</v>
      </c>
      <c r="M763" s="128">
        <v>15.15</v>
      </c>
      <c r="N763" s="128">
        <v>1.1000000000000001</v>
      </c>
      <c r="O763" s="129">
        <v>23.783200000000001</v>
      </c>
      <c r="P763" s="129">
        <v>30.547999999999998</v>
      </c>
      <c r="Q763" s="130">
        <v>23.8</v>
      </c>
      <c r="R763" s="128">
        <v>20</v>
      </c>
      <c r="S763" s="128">
        <v>30</v>
      </c>
      <c r="T763" s="127" t="s">
        <v>620</v>
      </c>
      <c r="U763" s="127" t="s">
        <v>620</v>
      </c>
      <c r="V763" s="208" t="s">
        <v>647</v>
      </c>
      <c r="X763" s="126">
        <v>759</v>
      </c>
    </row>
    <row r="764" spans="1:24" s="14" customFormat="1" ht="105" x14ac:dyDescent="0.25">
      <c r="A764" s="255">
        <v>761</v>
      </c>
      <c r="B764" s="126" t="s">
        <v>542</v>
      </c>
      <c r="C764" s="127" t="s">
        <v>543</v>
      </c>
      <c r="D764" s="127" t="s">
        <v>471</v>
      </c>
      <c r="E764" s="127" t="s">
        <v>496</v>
      </c>
      <c r="F764" s="127" t="s">
        <v>30</v>
      </c>
      <c r="G764" s="127" t="s">
        <v>36</v>
      </c>
      <c r="H764" s="127" t="s">
        <v>42</v>
      </c>
      <c r="I764" s="127" t="s">
        <v>81</v>
      </c>
      <c r="J764" s="127" t="s">
        <v>206</v>
      </c>
      <c r="K764" s="127" t="s">
        <v>786</v>
      </c>
      <c r="L764" s="127" t="s">
        <v>522</v>
      </c>
      <c r="M764" s="128">
        <v>17.07</v>
      </c>
      <c r="N764" s="128">
        <v>1.24</v>
      </c>
      <c r="O764" s="129">
        <v>24.870899999999999</v>
      </c>
      <c r="P764" s="129">
        <v>30.925999999999998</v>
      </c>
      <c r="Q764" s="130">
        <v>24.9</v>
      </c>
      <c r="R764" s="128">
        <v>20</v>
      </c>
      <c r="S764" s="128">
        <v>30</v>
      </c>
      <c r="T764" s="127" t="s">
        <v>620</v>
      </c>
      <c r="U764" s="127" t="s">
        <v>620</v>
      </c>
      <c r="V764" s="208" t="s">
        <v>647</v>
      </c>
      <c r="X764" s="126">
        <v>760</v>
      </c>
    </row>
    <row r="765" spans="1:24" s="14" customFormat="1" ht="105" x14ac:dyDescent="0.25">
      <c r="A765" s="255">
        <v>762</v>
      </c>
      <c r="B765" s="126" t="s">
        <v>542</v>
      </c>
      <c r="C765" s="127" t="s">
        <v>543</v>
      </c>
      <c r="D765" s="127" t="s">
        <v>471</v>
      </c>
      <c r="E765" s="127" t="s">
        <v>496</v>
      </c>
      <c r="F765" s="127" t="s">
        <v>30</v>
      </c>
      <c r="G765" s="127" t="s">
        <v>36</v>
      </c>
      <c r="H765" s="127" t="s">
        <v>42</v>
      </c>
      <c r="I765" s="127" t="s">
        <v>83</v>
      </c>
      <c r="J765" s="127" t="s">
        <v>84</v>
      </c>
      <c r="K765" s="127" t="s">
        <v>786</v>
      </c>
      <c r="L765" s="127" t="s">
        <v>522</v>
      </c>
      <c r="M765" s="128">
        <v>17.899999999999999</v>
      </c>
      <c r="N765" s="128">
        <v>1.3</v>
      </c>
      <c r="O765" s="129">
        <v>26.020499999999998</v>
      </c>
      <c r="P765" s="129">
        <v>35.881999999999998</v>
      </c>
      <c r="Q765" s="130">
        <v>26</v>
      </c>
      <c r="R765" s="128">
        <v>20</v>
      </c>
      <c r="S765" s="128">
        <v>30</v>
      </c>
      <c r="T765" s="127" t="s">
        <v>620</v>
      </c>
      <c r="U765" s="127" t="s">
        <v>620</v>
      </c>
      <c r="V765" s="208" t="s">
        <v>647</v>
      </c>
      <c r="X765" s="126">
        <v>761</v>
      </c>
    </row>
    <row r="766" spans="1:24" s="14" customFormat="1" ht="105" x14ac:dyDescent="0.25">
      <c r="A766" s="255">
        <v>763</v>
      </c>
      <c r="B766" s="126" t="s">
        <v>542</v>
      </c>
      <c r="C766" s="127" t="s">
        <v>543</v>
      </c>
      <c r="D766" s="127" t="s">
        <v>471</v>
      </c>
      <c r="E766" s="127" t="s">
        <v>496</v>
      </c>
      <c r="F766" s="127" t="s">
        <v>30</v>
      </c>
      <c r="G766" s="127" t="s">
        <v>36</v>
      </c>
      <c r="H766" s="127" t="s">
        <v>37</v>
      </c>
      <c r="I766" s="127" t="s">
        <v>81</v>
      </c>
      <c r="J766" s="127" t="s">
        <v>73</v>
      </c>
      <c r="K766" s="127" t="s">
        <v>786</v>
      </c>
      <c r="L766" s="127" t="s">
        <v>522</v>
      </c>
      <c r="M766" s="128">
        <v>18.73</v>
      </c>
      <c r="N766" s="128">
        <v>1.36</v>
      </c>
      <c r="O766" s="129">
        <v>26.530899999999999</v>
      </c>
      <c r="P766" s="129">
        <v>36.302</v>
      </c>
      <c r="Q766" s="130">
        <v>26.5</v>
      </c>
      <c r="R766" s="128">
        <v>20</v>
      </c>
      <c r="S766" s="128">
        <v>30</v>
      </c>
      <c r="T766" s="127" t="s">
        <v>620</v>
      </c>
      <c r="U766" s="127" t="s">
        <v>620</v>
      </c>
      <c r="V766" s="208" t="s">
        <v>647</v>
      </c>
      <c r="X766" s="126">
        <v>762</v>
      </c>
    </row>
    <row r="767" spans="1:24" s="14" customFormat="1" ht="105" x14ac:dyDescent="0.25">
      <c r="A767" s="255">
        <v>764</v>
      </c>
      <c r="B767" s="126" t="s">
        <v>542</v>
      </c>
      <c r="C767" s="127" t="s">
        <v>543</v>
      </c>
      <c r="D767" s="127" t="s">
        <v>471</v>
      </c>
      <c r="E767" s="127" t="s">
        <v>496</v>
      </c>
      <c r="F767" s="127" t="s">
        <v>30</v>
      </c>
      <c r="G767" s="127" t="s">
        <v>36</v>
      </c>
      <c r="H767" s="127" t="s">
        <v>42</v>
      </c>
      <c r="I767" s="127" t="s">
        <v>80</v>
      </c>
      <c r="J767" s="127" t="s">
        <v>73</v>
      </c>
      <c r="K767" s="127" t="s">
        <v>786</v>
      </c>
      <c r="L767" s="127" t="s">
        <v>522</v>
      </c>
      <c r="M767" s="128">
        <v>19.28</v>
      </c>
      <c r="N767" s="128">
        <v>1.4</v>
      </c>
      <c r="O767" s="129">
        <v>27.2563</v>
      </c>
      <c r="P767" s="129">
        <v>35</v>
      </c>
      <c r="Q767" s="130">
        <v>27.3</v>
      </c>
      <c r="R767" s="128">
        <v>20</v>
      </c>
      <c r="S767" s="128">
        <v>30</v>
      </c>
      <c r="T767" s="127" t="s">
        <v>620</v>
      </c>
      <c r="U767" s="127" t="s">
        <v>620</v>
      </c>
      <c r="V767" s="208" t="s">
        <v>647</v>
      </c>
      <c r="X767" s="126">
        <v>763</v>
      </c>
    </row>
    <row r="768" spans="1:24" s="14" customFormat="1" ht="105" x14ac:dyDescent="0.25">
      <c r="A768" s="255">
        <v>765</v>
      </c>
      <c r="B768" s="126" t="s">
        <v>542</v>
      </c>
      <c r="C768" s="127" t="s">
        <v>543</v>
      </c>
      <c r="D768" s="127" t="s">
        <v>471</v>
      </c>
      <c r="E768" s="127" t="s">
        <v>496</v>
      </c>
      <c r="F768" s="127" t="s">
        <v>30</v>
      </c>
      <c r="G768" s="127" t="s">
        <v>36</v>
      </c>
      <c r="H768" s="127" t="s">
        <v>32</v>
      </c>
      <c r="I768" s="127" t="s">
        <v>76</v>
      </c>
      <c r="J768" s="127" t="s">
        <v>678</v>
      </c>
      <c r="K768" s="127" t="s">
        <v>786</v>
      </c>
      <c r="L768" s="127" t="s">
        <v>522</v>
      </c>
      <c r="M768" s="128">
        <v>17.899999999999999</v>
      </c>
      <c r="N768" s="128">
        <v>1.3</v>
      </c>
      <c r="O768" s="129">
        <v>25.773800000000001</v>
      </c>
      <c r="P768" s="129">
        <v>35.125999999999998</v>
      </c>
      <c r="Q768" s="130">
        <v>25.8</v>
      </c>
      <c r="R768" s="128">
        <v>20</v>
      </c>
      <c r="S768" s="128">
        <v>30</v>
      </c>
      <c r="T768" s="127" t="s">
        <v>620</v>
      </c>
      <c r="U768" s="127" t="s">
        <v>620</v>
      </c>
      <c r="V768" s="208" t="s">
        <v>647</v>
      </c>
      <c r="X768" s="126">
        <v>764</v>
      </c>
    </row>
    <row r="769" spans="1:24" s="14" customFormat="1" ht="105" x14ac:dyDescent="0.25">
      <c r="A769" s="255">
        <v>766</v>
      </c>
      <c r="B769" s="126" t="s">
        <v>542</v>
      </c>
      <c r="C769" s="127" t="s">
        <v>543</v>
      </c>
      <c r="D769" s="127" t="s">
        <v>471</v>
      </c>
      <c r="E769" s="127" t="s">
        <v>496</v>
      </c>
      <c r="F769" s="127" t="s">
        <v>30</v>
      </c>
      <c r="G769" s="127" t="s">
        <v>31</v>
      </c>
      <c r="H769" s="127" t="s">
        <v>32</v>
      </c>
      <c r="I769" s="127" t="s">
        <v>53</v>
      </c>
      <c r="J769" s="127" t="s">
        <v>724</v>
      </c>
      <c r="K769" s="127" t="s">
        <v>786</v>
      </c>
      <c r="L769" s="127" t="s">
        <v>522</v>
      </c>
      <c r="M769" s="128">
        <v>15.15</v>
      </c>
      <c r="N769" s="128">
        <v>1.1000000000000001</v>
      </c>
      <c r="O769" s="129">
        <v>22.6389</v>
      </c>
      <c r="P769" s="129">
        <v>28.923999999999999</v>
      </c>
      <c r="Q769" s="130">
        <v>22.6</v>
      </c>
      <c r="R769" s="128">
        <v>20</v>
      </c>
      <c r="S769" s="128">
        <v>30</v>
      </c>
      <c r="T769" s="127" t="s">
        <v>620</v>
      </c>
      <c r="U769" s="127" t="s">
        <v>620</v>
      </c>
      <c r="V769" s="208" t="s">
        <v>647</v>
      </c>
      <c r="X769" s="126">
        <v>765</v>
      </c>
    </row>
    <row r="770" spans="1:24" s="14" customFormat="1" ht="105" x14ac:dyDescent="0.25">
      <c r="A770" s="255">
        <v>767</v>
      </c>
      <c r="B770" s="126" t="s">
        <v>542</v>
      </c>
      <c r="C770" s="127" t="s">
        <v>543</v>
      </c>
      <c r="D770" s="127" t="s">
        <v>471</v>
      </c>
      <c r="E770" s="127" t="s">
        <v>496</v>
      </c>
      <c r="F770" s="127" t="s">
        <v>30</v>
      </c>
      <c r="G770" s="127" t="s">
        <v>36</v>
      </c>
      <c r="H770" s="127" t="s">
        <v>32</v>
      </c>
      <c r="I770" s="127" t="s">
        <v>28</v>
      </c>
      <c r="J770" s="127" t="s">
        <v>74</v>
      </c>
      <c r="K770" s="127" t="s">
        <v>786</v>
      </c>
      <c r="L770" s="127" t="s">
        <v>522</v>
      </c>
      <c r="M770" s="128">
        <v>15.15</v>
      </c>
      <c r="N770" s="128">
        <v>1.1000000000000001</v>
      </c>
      <c r="O770" s="129">
        <v>23.023800000000001</v>
      </c>
      <c r="P770" s="129">
        <v>30.24</v>
      </c>
      <c r="Q770" s="130">
        <v>23</v>
      </c>
      <c r="R770" s="128">
        <v>20</v>
      </c>
      <c r="S770" s="128">
        <v>30</v>
      </c>
      <c r="T770" s="127" t="s">
        <v>620</v>
      </c>
      <c r="U770" s="127" t="s">
        <v>620</v>
      </c>
      <c r="V770" s="208" t="s">
        <v>647</v>
      </c>
      <c r="X770" s="126">
        <v>766</v>
      </c>
    </row>
    <row r="771" spans="1:24" s="14" customFormat="1" ht="105" x14ac:dyDescent="0.25">
      <c r="A771" s="255">
        <v>768</v>
      </c>
      <c r="B771" s="126" t="s">
        <v>542</v>
      </c>
      <c r="C771" s="127" t="s">
        <v>543</v>
      </c>
      <c r="D771" s="127" t="s">
        <v>471</v>
      </c>
      <c r="E771" s="127" t="s">
        <v>496</v>
      </c>
      <c r="F771" s="127" t="s">
        <v>30</v>
      </c>
      <c r="G771" s="127" t="s">
        <v>36</v>
      </c>
      <c r="H771" s="127" t="s">
        <v>42</v>
      </c>
      <c r="I771" s="127" t="s">
        <v>53</v>
      </c>
      <c r="J771" s="127" t="s">
        <v>207</v>
      </c>
      <c r="K771" s="127" t="s">
        <v>786</v>
      </c>
      <c r="L771" s="127" t="s">
        <v>522</v>
      </c>
      <c r="M771" s="128">
        <v>19.28</v>
      </c>
      <c r="N771" s="128">
        <v>1.4</v>
      </c>
      <c r="O771" s="129">
        <v>28.1953</v>
      </c>
      <c r="P771" s="129">
        <v>39.073999999999998</v>
      </c>
      <c r="Q771" s="130">
        <v>28.2</v>
      </c>
      <c r="R771" s="128">
        <v>20</v>
      </c>
      <c r="S771" s="128">
        <v>30</v>
      </c>
      <c r="T771" s="127" t="s">
        <v>620</v>
      </c>
      <c r="U771" s="127" t="s">
        <v>620</v>
      </c>
      <c r="V771" s="208" t="s">
        <v>647</v>
      </c>
      <c r="X771" s="126">
        <v>767</v>
      </c>
    </row>
    <row r="772" spans="1:24" s="14" customFormat="1" ht="105" x14ac:dyDescent="0.25">
      <c r="A772" s="255">
        <v>769</v>
      </c>
      <c r="B772" s="126" t="s">
        <v>542</v>
      </c>
      <c r="C772" s="127" t="s">
        <v>543</v>
      </c>
      <c r="D772" s="127" t="s">
        <v>471</v>
      </c>
      <c r="E772" s="127" t="s">
        <v>496</v>
      </c>
      <c r="F772" s="127" t="s">
        <v>30</v>
      </c>
      <c r="G772" s="127" t="s">
        <v>36</v>
      </c>
      <c r="H772" s="127" t="s">
        <v>42</v>
      </c>
      <c r="I772" s="127" t="s">
        <v>53</v>
      </c>
      <c r="J772" s="127" t="s">
        <v>68</v>
      </c>
      <c r="K772" s="127" t="s">
        <v>786</v>
      </c>
      <c r="L772" s="127" t="s">
        <v>522</v>
      </c>
      <c r="M772" s="128">
        <v>15.59</v>
      </c>
      <c r="N772" s="128">
        <v>1.1299999999999999</v>
      </c>
      <c r="O772" s="129">
        <v>23.890499999999999</v>
      </c>
      <c r="P772" s="129">
        <v>32.508000000000003</v>
      </c>
      <c r="Q772" s="130">
        <v>23.9</v>
      </c>
      <c r="R772" s="128">
        <v>20</v>
      </c>
      <c r="S772" s="128">
        <v>30</v>
      </c>
      <c r="T772" s="127" t="s">
        <v>620</v>
      </c>
      <c r="U772" s="127" t="s">
        <v>620</v>
      </c>
      <c r="V772" s="208" t="s">
        <v>647</v>
      </c>
      <c r="X772" s="126">
        <v>768</v>
      </c>
    </row>
    <row r="773" spans="1:24" s="14" customFormat="1" ht="105" x14ac:dyDescent="0.25">
      <c r="A773" s="255">
        <v>770</v>
      </c>
      <c r="B773" s="126" t="s">
        <v>542</v>
      </c>
      <c r="C773" s="127" t="s">
        <v>543</v>
      </c>
      <c r="D773" s="127" t="s">
        <v>471</v>
      </c>
      <c r="E773" s="127" t="s">
        <v>492</v>
      </c>
      <c r="F773" s="127" t="s">
        <v>30</v>
      </c>
      <c r="G773" s="127" t="s">
        <v>36</v>
      </c>
      <c r="H773" s="127" t="s">
        <v>42</v>
      </c>
      <c r="I773" s="127" t="s">
        <v>78</v>
      </c>
      <c r="J773" s="127" t="s">
        <v>79</v>
      </c>
      <c r="K773" s="127" t="s">
        <v>787</v>
      </c>
      <c r="L773" s="127" t="s">
        <v>522</v>
      </c>
      <c r="M773" s="128">
        <v>19.28</v>
      </c>
      <c r="N773" s="128">
        <v>1.4</v>
      </c>
      <c r="O773" s="129">
        <v>31.3416</v>
      </c>
      <c r="P773" s="129">
        <v>40.893999999999998</v>
      </c>
      <c r="Q773" s="130">
        <v>31.3</v>
      </c>
      <c r="R773" s="128">
        <v>20</v>
      </c>
      <c r="S773" s="128">
        <v>30</v>
      </c>
      <c r="T773" s="127" t="s">
        <v>620</v>
      </c>
      <c r="U773" s="127" t="s">
        <v>620</v>
      </c>
      <c r="V773" s="208" t="s">
        <v>647</v>
      </c>
      <c r="X773" s="126">
        <v>1981</v>
      </c>
    </row>
    <row r="774" spans="1:24" s="14" customFormat="1" ht="105" x14ac:dyDescent="0.25">
      <c r="A774" s="255">
        <v>771</v>
      </c>
      <c r="B774" s="126" t="s">
        <v>542</v>
      </c>
      <c r="C774" s="127" t="s">
        <v>543</v>
      </c>
      <c r="D774" s="127" t="s">
        <v>471</v>
      </c>
      <c r="E774" s="127" t="s">
        <v>492</v>
      </c>
      <c r="F774" s="127" t="s">
        <v>30</v>
      </c>
      <c r="G774" s="127" t="s">
        <v>36</v>
      </c>
      <c r="H774" s="127" t="s">
        <v>42</v>
      </c>
      <c r="I774" s="127" t="s">
        <v>28</v>
      </c>
      <c r="J774" s="127" t="s">
        <v>73</v>
      </c>
      <c r="K774" s="127" t="s">
        <v>787</v>
      </c>
      <c r="L774" s="127" t="s">
        <v>522</v>
      </c>
      <c r="M774" s="128">
        <v>18.73</v>
      </c>
      <c r="N774" s="128">
        <v>1.36</v>
      </c>
      <c r="O774" s="129">
        <v>30.995100000000001</v>
      </c>
      <c r="P774" s="129">
        <v>39.956000000000003</v>
      </c>
      <c r="Q774" s="130">
        <v>31</v>
      </c>
      <c r="R774" s="128">
        <v>20</v>
      </c>
      <c r="S774" s="128">
        <v>30</v>
      </c>
      <c r="T774" s="127" t="s">
        <v>620</v>
      </c>
      <c r="U774" s="127" t="s">
        <v>620</v>
      </c>
      <c r="V774" s="208" t="s">
        <v>647</v>
      </c>
      <c r="X774" s="126">
        <v>1982</v>
      </c>
    </row>
    <row r="775" spans="1:24" s="14" customFormat="1" ht="105" x14ac:dyDescent="0.25">
      <c r="A775" s="255">
        <v>772</v>
      </c>
      <c r="B775" s="126" t="s">
        <v>542</v>
      </c>
      <c r="C775" s="127" t="s">
        <v>543</v>
      </c>
      <c r="D775" s="127" t="s">
        <v>471</v>
      </c>
      <c r="E775" s="127" t="s">
        <v>492</v>
      </c>
      <c r="F775" s="127" t="s">
        <v>30</v>
      </c>
      <c r="G775" s="127" t="s">
        <v>36</v>
      </c>
      <c r="H775" s="127" t="s">
        <v>42</v>
      </c>
      <c r="I775" s="127" t="s">
        <v>56</v>
      </c>
      <c r="J775" s="127" t="s">
        <v>681</v>
      </c>
      <c r="K775" s="127" t="s">
        <v>787</v>
      </c>
      <c r="L775" s="127" t="s">
        <v>522</v>
      </c>
      <c r="M775" s="128">
        <v>17.62</v>
      </c>
      <c r="N775" s="128">
        <v>1.28</v>
      </c>
      <c r="O775" s="129">
        <v>30.755500000000001</v>
      </c>
      <c r="P775" s="129">
        <v>44.408000000000001</v>
      </c>
      <c r="Q775" s="130">
        <v>30.8</v>
      </c>
      <c r="R775" s="128">
        <v>20</v>
      </c>
      <c r="S775" s="128">
        <v>30</v>
      </c>
      <c r="T775" s="127" t="s">
        <v>620</v>
      </c>
      <c r="U775" s="127" t="s">
        <v>620</v>
      </c>
      <c r="V775" s="208" t="s">
        <v>647</v>
      </c>
      <c r="X775" s="126">
        <v>1983</v>
      </c>
    </row>
    <row r="776" spans="1:24" s="14" customFormat="1" ht="105" x14ac:dyDescent="0.25">
      <c r="A776" s="255">
        <v>773</v>
      </c>
      <c r="B776" s="126" t="s">
        <v>542</v>
      </c>
      <c r="C776" s="127" t="s">
        <v>543</v>
      </c>
      <c r="D776" s="127" t="s">
        <v>471</v>
      </c>
      <c r="E776" s="127" t="s">
        <v>496</v>
      </c>
      <c r="F776" s="127" t="s">
        <v>30</v>
      </c>
      <c r="G776" s="127" t="s">
        <v>36</v>
      </c>
      <c r="H776" s="127" t="s">
        <v>42</v>
      </c>
      <c r="I776" s="127" t="s">
        <v>76</v>
      </c>
      <c r="J776" s="127" t="s">
        <v>91</v>
      </c>
      <c r="K776" s="127" t="s">
        <v>787</v>
      </c>
      <c r="L776" s="127" t="s">
        <v>522</v>
      </c>
      <c r="M776" s="128">
        <v>19.079999999999998</v>
      </c>
      <c r="N776" s="128">
        <v>1.39</v>
      </c>
      <c r="O776" s="129">
        <v>27.71</v>
      </c>
      <c r="P776" s="129">
        <v>37.450000000000003</v>
      </c>
      <c r="Q776" s="130">
        <v>27.7</v>
      </c>
      <c r="R776" s="128">
        <v>20</v>
      </c>
      <c r="S776" s="128">
        <v>30</v>
      </c>
      <c r="T776" s="127" t="s">
        <v>620</v>
      </c>
      <c r="U776" s="127" t="s">
        <v>620</v>
      </c>
      <c r="V776" s="208" t="s">
        <v>647</v>
      </c>
      <c r="X776" s="126">
        <v>1984</v>
      </c>
    </row>
    <row r="777" spans="1:24" s="14" customFormat="1" ht="105" x14ac:dyDescent="0.25">
      <c r="A777" s="255">
        <v>774</v>
      </c>
      <c r="B777" s="126" t="s">
        <v>542</v>
      </c>
      <c r="C777" s="127" t="s">
        <v>543</v>
      </c>
      <c r="D777" s="127" t="s">
        <v>471</v>
      </c>
      <c r="E777" s="127" t="s">
        <v>496</v>
      </c>
      <c r="F777" s="127" t="s">
        <v>30</v>
      </c>
      <c r="G777" s="127" t="s">
        <v>36</v>
      </c>
      <c r="H777" s="127" t="s">
        <v>42</v>
      </c>
      <c r="I777" s="127" t="s">
        <v>80</v>
      </c>
      <c r="J777" s="127" t="s">
        <v>91</v>
      </c>
      <c r="K777" s="127" t="s">
        <v>787</v>
      </c>
      <c r="L777" s="127" t="s">
        <v>522</v>
      </c>
      <c r="M777" s="128">
        <v>21.09</v>
      </c>
      <c r="N777" s="128">
        <v>1.53</v>
      </c>
      <c r="O777" s="129">
        <v>29.6433</v>
      </c>
      <c r="P777" s="129">
        <v>44.03</v>
      </c>
      <c r="Q777" s="130">
        <v>29.6</v>
      </c>
      <c r="R777" s="128">
        <v>20</v>
      </c>
      <c r="S777" s="128">
        <v>30</v>
      </c>
      <c r="T777" s="127" t="s">
        <v>620</v>
      </c>
      <c r="U777" s="127" t="s">
        <v>620</v>
      </c>
      <c r="V777" s="208" t="s">
        <v>647</v>
      </c>
      <c r="X777" s="126">
        <v>1985</v>
      </c>
    </row>
    <row r="778" spans="1:24" s="14" customFormat="1" ht="105" x14ac:dyDescent="0.25">
      <c r="A778" s="255">
        <v>775</v>
      </c>
      <c r="B778" s="126" t="s">
        <v>542</v>
      </c>
      <c r="C778" s="127" t="s">
        <v>543</v>
      </c>
      <c r="D778" s="127" t="s">
        <v>471</v>
      </c>
      <c r="E778" s="127" t="s">
        <v>496</v>
      </c>
      <c r="F778" s="127" t="s">
        <v>30</v>
      </c>
      <c r="G778" s="127" t="s">
        <v>36</v>
      </c>
      <c r="H778" s="127" t="s">
        <v>42</v>
      </c>
      <c r="I778" s="127" t="s">
        <v>81</v>
      </c>
      <c r="J778" s="127" t="s">
        <v>206</v>
      </c>
      <c r="K778" s="127" t="s">
        <v>787</v>
      </c>
      <c r="L778" s="127" t="s">
        <v>522</v>
      </c>
      <c r="M778" s="128">
        <v>17.07</v>
      </c>
      <c r="N778" s="128">
        <v>1.24</v>
      </c>
      <c r="O778" s="129">
        <v>24.870899999999999</v>
      </c>
      <c r="P778" s="129">
        <v>30.352</v>
      </c>
      <c r="Q778" s="130">
        <v>24.9</v>
      </c>
      <c r="R778" s="128">
        <v>20</v>
      </c>
      <c r="S778" s="128">
        <v>30</v>
      </c>
      <c r="T778" s="127" t="s">
        <v>620</v>
      </c>
      <c r="U778" s="127" t="s">
        <v>620</v>
      </c>
      <c r="V778" s="208" t="s">
        <v>647</v>
      </c>
      <c r="X778" s="126">
        <v>1986</v>
      </c>
    </row>
    <row r="779" spans="1:24" s="14" customFormat="1" ht="105" x14ac:dyDescent="0.25">
      <c r="A779" s="255">
        <v>776</v>
      </c>
      <c r="B779" s="126" t="s">
        <v>542</v>
      </c>
      <c r="C779" s="127" t="s">
        <v>543</v>
      </c>
      <c r="D779" s="127" t="s">
        <v>471</v>
      </c>
      <c r="E779" s="127" t="s">
        <v>496</v>
      </c>
      <c r="F779" s="127" t="s">
        <v>30</v>
      </c>
      <c r="G779" s="127" t="s">
        <v>36</v>
      </c>
      <c r="H779" s="127" t="s">
        <v>42</v>
      </c>
      <c r="I779" s="127" t="s">
        <v>78</v>
      </c>
      <c r="J779" s="127" t="s">
        <v>79</v>
      </c>
      <c r="K779" s="127" t="s">
        <v>787</v>
      </c>
      <c r="L779" s="127" t="s">
        <v>522</v>
      </c>
      <c r="M779" s="128">
        <v>19.28</v>
      </c>
      <c r="N779" s="128">
        <v>1.4</v>
      </c>
      <c r="O779" s="129">
        <v>27.265799999999999</v>
      </c>
      <c r="P779" s="129">
        <v>38.066000000000003</v>
      </c>
      <c r="Q779" s="130">
        <v>27.3</v>
      </c>
      <c r="R779" s="128">
        <v>20</v>
      </c>
      <c r="S779" s="128">
        <v>30</v>
      </c>
      <c r="T779" s="127" t="s">
        <v>620</v>
      </c>
      <c r="U779" s="127" t="s">
        <v>620</v>
      </c>
      <c r="V779" s="208" t="s">
        <v>647</v>
      </c>
      <c r="X779" s="126">
        <v>1987</v>
      </c>
    </row>
    <row r="780" spans="1:24" s="14" customFormat="1" ht="105" x14ac:dyDescent="0.25">
      <c r="A780" s="255">
        <v>777</v>
      </c>
      <c r="B780" s="126" t="s">
        <v>542</v>
      </c>
      <c r="C780" s="127" t="s">
        <v>543</v>
      </c>
      <c r="D780" s="127" t="s">
        <v>471</v>
      </c>
      <c r="E780" s="127" t="s">
        <v>496</v>
      </c>
      <c r="F780" s="127" t="s">
        <v>30</v>
      </c>
      <c r="G780" s="127" t="s">
        <v>36</v>
      </c>
      <c r="H780" s="127" t="s">
        <v>42</v>
      </c>
      <c r="I780" s="127" t="s">
        <v>28</v>
      </c>
      <c r="J780" s="127" t="s">
        <v>73</v>
      </c>
      <c r="K780" s="127" t="s">
        <v>787</v>
      </c>
      <c r="L780" s="127" t="s">
        <v>522</v>
      </c>
      <c r="M780" s="128">
        <v>18.73</v>
      </c>
      <c r="N780" s="128">
        <v>1.36</v>
      </c>
      <c r="O780" s="129">
        <v>26.8505</v>
      </c>
      <c r="P780" s="129">
        <v>34.622</v>
      </c>
      <c r="Q780" s="130">
        <v>26.9</v>
      </c>
      <c r="R780" s="128">
        <v>20</v>
      </c>
      <c r="S780" s="128">
        <v>30</v>
      </c>
      <c r="T780" s="127" t="s">
        <v>620</v>
      </c>
      <c r="U780" s="127" t="s">
        <v>620</v>
      </c>
      <c r="V780" s="208" t="s">
        <v>647</v>
      </c>
      <c r="X780" s="126">
        <v>1988</v>
      </c>
    </row>
    <row r="781" spans="1:24" s="14" customFormat="1" ht="105" x14ac:dyDescent="0.25">
      <c r="A781" s="255">
        <v>778</v>
      </c>
      <c r="B781" s="126" t="s">
        <v>542</v>
      </c>
      <c r="C781" s="127" t="s">
        <v>543</v>
      </c>
      <c r="D781" s="127" t="s">
        <v>471</v>
      </c>
      <c r="E781" s="127" t="s">
        <v>496</v>
      </c>
      <c r="F781" s="127" t="s">
        <v>30</v>
      </c>
      <c r="G781" s="127" t="s">
        <v>36</v>
      </c>
      <c r="H781" s="127" t="s">
        <v>42</v>
      </c>
      <c r="I781" s="127" t="s">
        <v>53</v>
      </c>
      <c r="J781" s="127" t="s">
        <v>726</v>
      </c>
      <c r="K781" s="127" t="s">
        <v>787</v>
      </c>
      <c r="L781" s="127" t="s">
        <v>522</v>
      </c>
      <c r="M781" s="128">
        <v>15.97</v>
      </c>
      <c r="N781" s="128">
        <v>1.1599999999999999</v>
      </c>
      <c r="O781" s="129">
        <v>24.395</v>
      </c>
      <c r="P781" s="129">
        <v>33.67</v>
      </c>
      <c r="Q781" s="130">
        <v>24.4</v>
      </c>
      <c r="R781" s="128">
        <v>20</v>
      </c>
      <c r="S781" s="128">
        <v>30</v>
      </c>
      <c r="T781" s="127" t="s">
        <v>620</v>
      </c>
      <c r="U781" s="127" t="s">
        <v>620</v>
      </c>
      <c r="V781" s="208" t="s">
        <v>647</v>
      </c>
      <c r="X781" s="126">
        <v>1989</v>
      </c>
    </row>
    <row r="782" spans="1:24" s="14" customFormat="1" ht="105" x14ac:dyDescent="0.25">
      <c r="A782" s="255">
        <v>779</v>
      </c>
      <c r="B782" s="126" t="s">
        <v>542</v>
      </c>
      <c r="C782" s="127" t="s">
        <v>543</v>
      </c>
      <c r="D782" s="127" t="s">
        <v>471</v>
      </c>
      <c r="E782" s="127" t="s">
        <v>496</v>
      </c>
      <c r="F782" s="127" t="s">
        <v>30</v>
      </c>
      <c r="G782" s="127" t="s">
        <v>36</v>
      </c>
      <c r="H782" s="127" t="s">
        <v>42</v>
      </c>
      <c r="I782" s="127" t="s">
        <v>53</v>
      </c>
      <c r="J782" s="127" t="s">
        <v>67</v>
      </c>
      <c r="K782" s="127" t="s">
        <v>787</v>
      </c>
      <c r="L782" s="127" t="s">
        <v>522</v>
      </c>
      <c r="M782" s="128">
        <v>17.62</v>
      </c>
      <c r="N782" s="128">
        <v>1.28</v>
      </c>
      <c r="O782" s="129">
        <v>25.682200000000002</v>
      </c>
      <c r="P782" s="129">
        <v>35.378</v>
      </c>
      <c r="Q782" s="130">
        <v>25.7</v>
      </c>
      <c r="R782" s="128">
        <v>20</v>
      </c>
      <c r="S782" s="128">
        <v>30</v>
      </c>
      <c r="T782" s="127" t="s">
        <v>620</v>
      </c>
      <c r="U782" s="127" t="s">
        <v>620</v>
      </c>
      <c r="V782" s="208" t="s">
        <v>647</v>
      </c>
      <c r="X782" s="126">
        <v>1990</v>
      </c>
    </row>
    <row r="783" spans="1:24" s="14" customFormat="1" ht="105" x14ac:dyDescent="0.25">
      <c r="A783" s="255">
        <v>780</v>
      </c>
      <c r="B783" s="126" t="s">
        <v>542</v>
      </c>
      <c r="C783" s="127" t="s">
        <v>543</v>
      </c>
      <c r="D783" s="127" t="s">
        <v>471</v>
      </c>
      <c r="E783" s="127" t="s">
        <v>496</v>
      </c>
      <c r="F783" s="127" t="s">
        <v>30</v>
      </c>
      <c r="G783" s="127" t="s">
        <v>31</v>
      </c>
      <c r="H783" s="127" t="s">
        <v>32</v>
      </c>
      <c r="I783" s="127" t="s">
        <v>53</v>
      </c>
      <c r="J783" s="127" t="s">
        <v>657</v>
      </c>
      <c r="K783" s="127" t="s">
        <v>787</v>
      </c>
      <c r="L783" s="127" t="s">
        <v>522</v>
      </c>
      <c r="M783" s="128">
        <v>17.07</v>
      </c>
      <c r="N783" s="128">
        <v>1.24</v>
      </c>
      <c r="O783" s="129">
        <v>26.470300000000002</v>
      </c>
      <c r="P783" s="129">
        <v>39.508000000000003</v>
      </c>
      <c r="Q783" s="130">
        <v>26.5</v>
      </c>
      <c r="R783" s="128">
        <v>20</v>
      </c>
      <c r="S783" s="128">
        <v>30</v>
      </c>
      <c r="T783" s="127" t="s">
        <v>620</v>
      </c>
      <c r="U783" s="127" t="s">
        <v>620</v>
      </c>
      <c r="V783" s="208" t="s">
        <v>647</v>
      </c>
      <c r="X783" s="126">
        <v>1991</v>
      </c>
    </row>
    <row r="784" spans="1:24" s="14" customFormat="1" ht="105" x14ac:dyDescent="0.25">
      <c r="A784" s="255">
        <v>781</v>
      </c>
      <c r="B784" s="126" t="s">
        <v>542</v>
      </c>
      <c r="C784" s="127" t="s">
        <v>543</v>
      </c>
      <c r="D784" s="127" t="s">
        <v>471</v>
      </c>
      <c r="E784" s="127" t="s">
        <v>496</v>
      </c>
      <c r="F784" s="127" t="s">
        <v>30</v>
      </c>
      <c r="G784" s="127" t="s">
        <v>36</v>
      </c>
      <c r="H784" s="127" t="s">
        <v>42</v>
      </c>
      <c r="I784" s="127" t="s">
        <v>56</v>
      </c>
      <c r="J784" s="127" t="s">
        <v>681</v>
      </c>
      <c r="K784" s="127" t="s">
        <v>787</v>
      </c>
      <c r="L784" s="127" t="s">
        <v>522</v>
      </c>
      <c r="M784" s="128">
        <v>17.62</v>
      </c>
      <c r="N784" s="128">
        <v>1.28</v>
      </c>
      <c r="O784" s="129">
        <v>26.316800000000001</v>
      </c>
      <c r="P784" s="129">
        <v>34.874000000000002</v>
      </c>
      <c r="Q784" s="130">
        <v>26.3</v>
      </c>
      <c r="R784" s="128">
        <v>20</v>
      </c>
      <c r="S784" s="128">
        <v>30</v>
      </c>
      <c r="T784" s="127" t="s">
        <v>620</v>
      </c>
      <c r="U784" s="127" t="s">
        <v>620</v>
      </c>
      <c r="V784" s="208" t="s">
        <v>647</v>
      </c>
      <c r="X784" s="126">
        <v>1992</v>
      </c>
    </row>
    <row r="785" spans="1:24" s="14" customFormat="1" ht="105" x14ac:dyDescent="0.25">
      <c r="A785" s="255">
        <v>782</v>
      </c>
      <c r="B785" s="126" t="s">
        <v>542</v>
      </c>
      <c r="C785" s="127" t="s">
        <v>543</v>
      </c>
      <c r="D785" s="127" t="s">
        <v>471</v>
      </c>
      <c r="E785" s="127" t="s">
        <v>495</v>
      </c>
      <c r="F785" s="127" t="s">
        <v>35</v>
      </c>
      <c r="G785" s="127" t="s">
        <v>36</v>
      </c>
      <c r="H785" s="127" t="s">
        <v>32</v>
      </c>
      <c r="I785" s="127" t="s">
        <v>106</v>
      </c>
      <c r="J785" s="127" t="s">
        <v>34</v>
      </c>
      <c r="K785" s="127" t="s">
        <v>788</v>
      </c>
      <c r="L785" s="127" t="s">
        <v>546</v>
      </c>
      <c r="M785" s="128">
        <v>25.34</v>
      </c>
      <c r="N785" s="128">
        <v>1.1200000000000001</v>
      </c>
      <c r="O785" s="129">
        <v>28.504899999999999</v>
      </c>
      <c r="P785" s="129">
        <v>135.95400000000001</v>
      </c>
      <c r="Q785" s="130">
        <v>28.5</v>
      </c>
      <c r="R785" s="128">
        <v>20</v>
      </c>
      <c r="S785" s="128">
        <v>30</v>
      </c>
      <c r="T785" s="127" t="s">
        <v>620</v>
      </c>
      <c r="U785" s="127" t="s">
        <v>620</v>
      </c>
      <c r="V785" s="208" t="s">
        <v>624</v>
      </c>
      <c r="X785" s="126">
        <v>769</v>
      </c>
    </row>
    <row r="786" spans="1:24" s="14" customFormat="1" ht="105" x14ac:dyDescent="0.25">
      <c r="A786" s="255">
        <v>783</v>
      </c>
      <c r="B786" s="126" t="s">
        <v>542</v>
      </c>
      <c r="C786" s="127" t="s">
        <v>543</v>
      </c>
      <c r="D786" s="127" t="s">
        <v>471</v>
      </c>
      <c r="E786" s="127" t="s">
        <v>495</v>
      </c>
      <c r="F786" s="127" t="s">
        <v>35</v>
      </c>
      <c r="G786" s="127" t="s">
        <v>36</v>
      </c>
      <c r="H786" s="127" t="s">
        <v>32</v>
      </c>
      <c r="I786" s="127" t="s">
        <v>55</v>
      </c>
      <c r="J786" s="127" t="s">
        <v>73</v>
      </c>
      <c r="K786" s="127" t="s">
        <v>788</v>
      </c>
      <c r="L786" s="127" t="s">
        <v>546</v>
      </c>
      <c r="M786" s="128">
        <v>23.98</v>
      </c>
      <c r="N786" s="128">
        <v>1.06</v>
      </c>
      <c r="O786" s="129">
        <v>26.645900000000001</v>
      </c>
      <c r="P786" s="129">
        <v>82.95</v>
      </c>
      <c r="Q786" s="130">
        <v>26.6</v>
      </c>
      <c r="R786" s="128">
        <v>20</v>
      </c>
      <c r="S786" s="128">
        <v>30</v>
      </c>
      <c r="T786" s="127" t="s">
        <v>620</v>
      </c>
      <c r="U786" s="127" t="s">
        <v>620</v>
      </c>
      <c r="V786" s="208" t="s">
        <v>624</v>
      </c>
      <c r="X786" s="126">
        <v>770</v>
      </c>
    </row>
    <row r="787" spans="1:24" s="14" customFormat="1" ht="180" x14ac:dyDescent="0.25">
      <c r="A787" s="255">
        <v>784</v>
      </c>
      <c r="B787" s="126" t="s">
        <v>542</v>
      </c>
      <c r="C787" s="127" t="s">
        <v>543</v>
      </c>
      <c r="D787" s="127" t="s">
        <v>471</v>
      </c>
      <c r="E787" s="127" t="s">
        <v>492</v>
      </c>
      <c r="F787" s="127" t="s">
        <v>35</v>
      </c>
      <c r="G787" s="127" t="s">
        <v>36</v>
      </c>
      <c r="H787" s="127" t="s">
        <v>32</v>
      </c>
      <c r="I787" s="127" t="s">
        <v>106</v>
      </c>
      <c r="J787" s="127" t="s">
        <v>34</v>
      </c>
      <c r="K787" s="127" t="s">
        <v>789</v>
      </c>
      <c r="L787" s="127" t="s">
        <v>546</v>
      </c>
      <c r="M787" s="128">
        <v>25.34</v>
      </c>
      <c r="N787" s="128">
        <v>1.1200000000000001</v>
      </c>
      <c r="O787" s="129">
        <v>33.758499999999998</v>
      </c>
      <c r="P787" s="129">
        <v>138.90799999999999</v>
      </c>
      <c r="Q787" s="130">
        <v>33.799999999999997</v>
      </c>
      <c r="R787" s="128">
        <v>20</v>
      </c>
      <c r="S787" s="128">
        <v>30</v>
      </c>
      <c r="T787" s="127" t="s">
        <v>783</v>
      </c>
      <c r="U787" s="127" t="s">
        <v>659</v>
      </c>
      <c r="V787" s="208" t="s">
        <v>624</v>
      </c>
      <c r="X787" s="126">
        <v>771</v>
      </c>
    </row>
    <row r="788" spans="1:24" s="14" customFormat="1" ht="105" x14ac:dyDescent="0.25">
      <c r="A788" s="255">
        <v>785</v>
      </c>
      <c r="B788" s="126" t="s">
        <v>542</v>
      </c>
      <c r="C788" s="127" t="s">
        <v>543</v>
      </c>
      <c r="D788" s="127" t="s">
        <v>471</v>
      </c>
      <c r="E788" s="127" t="s">
        <v>492</v>
      </c>
      <c r="F788" s="127" t="s">
        <v>35</v>
      </c>
      <c r="G788" s="127" t="s">
        <v>36</v>
      </c>
      <c r="H788" s="127" t="s">
        <v>32</v>
      </c>
      <c r="I788" s="127" t="s">
        <v>55</v>
      </c>
      <c r="J788" s="127" t="s">
        <v>73</v>
      </c>
      <c r="K788" s="127" t="s">
        <v>789</v>
      </c>
      <c r="L788" s="127" t="s">
        <v>546</v>
      </c>
      <c r="M788" s="128">
        <v>23.98</v>
      </c>
      <c r="N788" s="128">
        <v>1.06</v>
      </c>
      <c r="O788" s="129">
        <v>30.277699999999999</v>
      </c>
      <c r="P788" s="129">
        <v>85.82</v>
      </c>
      <c r="Q788" s="130">
        <v>30.3</v>
      </c>
      <c r="R788" s="128">
        <v>20</v>
      </c>
      <c r="S788" s="128">
        <v>30</v>
      </c>
      <c r="T788" s="127" t="s">
        <v>620</v>
      </c>
      <c r="U788" s="127" t="s">
        <v>620</v>
      </c>
      <c r="V788" s="208" t="s">
        <v>624</v>
      </c>
      <c r="X788" s="126">
        <v>772</v>
      </c>
    </row>
    <row r="789" spans="1:24" s="14" customFormat="1" ht="180" x14ac:dyDescent="0.25">
      <c r="A789" s="255">
        <v>786</v>
      </c>
      <c r="B789" s="126" t="s">
        <v>542</v>
      </c>
      <c r="C789" s="127" t="s">
        <v>543</v>
      </c>
      <c r="D789" s="127" t="s">
        <v>471</v>
      </c>
      <c r="E789" s="127" t="s">
        <v>496</v>
      </c>
      <c r="F789" s="127" t="s">
        <v>35</v>
      </c>
      <c r="G789" s="127" t="s">
        <v>36</v>
      </c>
      <c r="H789" s="127" t="s">
        <v>32</v>
      </c>
      <c r="I789" s="127" t="s">
        <v>106</v>
      </c>
      <c r="J789" s="127" t="s">
        <v>34</v>
      </c>
      <c r="K789" s="127" t="s">
        <v>789</v>
      </c>
      <c r="L789" s="127" t="s">
        <v>546</v>
      </c>
      <c r="M789" s="128">
        <v>25.34</v>
      </c>
      <c r="N789" s="128">
        <v>1.1200000000000001</v>
      </c>
      <c r="O789" s="129">
        <v>31.444500000000001</v>
      </c>
      <c r="P789" s="129">
        <v>137.07400000000001</v>
      </c>
      <c r="Q789" s="130">
        <v>31.4</v>
      </c>
      <c r="R789" s="128">
        <v>20</v>
      </c>
      <c r="S789" s="128">
        <v>30</v>
      </c>
      <c r="T789" s="127" t="s">
        <v>783</v>
      </c>
      <c r="U789" s="127" t="s">
        <v>659</v>
      </c>
      <c r="V789" s="208" t="s">
        <v>624</v>
      </c>
      <c r="X789" s="126">
        <v>773</v>
      </c>
    </row>
    <row r="790" spans="1:24" s="14" customFormat="1" ht="105" x14ac:dyDescent="0.25">
      <c r="A790" s="255">
        <v>787</v>
      </c>
      <c r="B790" s="126" t="s">
        <v>542</v>
      </c>
      <c r="C790" s="127" t="s">
        <v>543</v>
      </c>
      <c r="D790" s="127" t="s">
        <v>471</v>
      </c>
      <c r="E790" s="127" t="s">
        <v>496</v>
      </c>
      <c r="F790" s="127" t="s">
        <v>35</v>
      </c>
      <c r="G790" s="127" t="s">
        <v>36</v>
      </c>
      <c r="H790" s="127" t="s">
        <v>32</v>
      </c>
      <c r="I790" s="127" t="s">
        <v>55</v>
      </c>
      <c r="J790" s="127" t="s">
        <v>73</v>
      </c>
      <c r="K790" s="127" t="s">
        <v>789</v>
      </c>
      <c r="L790" s="127" t="s">
        <v>546</v>
      </c>
      <c r="M790" s="128">
        <v>23.98</v>
      </c>
      <c r="N790" s="128">
        <v>1.06</v>
      </c>
      <c r="O790" s="129">
        <v>28.680299999999999</v>
      </c>
      <c r="P790" s="129">
        <v>84.028000000000006</v>
      </c>
      <c r="Q790" s="130">
        <v>28.7</v>
      </c>
      <c r="R790" s="128">
        <v>20</v>
      </c>
      <c r="S790" s="128">
        <v>30</v>
      </c>
      <c r="T790" s="127" t="s">
        <v>620</v>
      </c>
      <c r="U790" s="127" t="s">
        <v>620</v>
      </c>
      <c r="V790" s="208" t="s">
        <v>624</v>
      </c>
      <c r="X790" s="126">
        <v>774</v>
      </c>
    </row>
    <row r="791" spans="1:24" s="14" customFormat="1" ht="105" x14ac:dyDescent="0.25">
      <c r="A791" s="255">
        <v>788</v>
      </c>
      <c r="B791" s="126" t="s">
        <v>542</v>
      </c>
      <c r="C791" s="127" t="s">
        <v>543</v>
      </c>
      <c r="D791" s="127" t="s">
        <v>471</v>
      </c>
      <c r="E791" s="127" t="s">
        <v>495</v>
      </c>
      <c r="F791" s="127" t="s">
        <v>35</v>
      </c>
      <c r="G791" s="127" t="s">
        <v>36</v>
      </c>
      <c r="H791" s="127" t="s">
        <v>42</v>
      </c>
      <c r="I791" s="127" t="s">
        <v>99</v>
      </c>
      <c r="J791" s="127" t="s">
        <v>91</v>
      </c>
      <c r="K791" s="127" t="s">
        <v>790</v>
      </c>
      <c r="L791" s="127" t="s">
        <v>546</v>
      </c>
      <c r="M791" s="128">
        <v>17.239999999999998</v>
      </c>
      <c r="N791" s="128">
        <v>1.25</v>
      </c>
      <c r="O791" s="129">
        <v>25.223299999999998</v>
      </c>
      <c r="P791" s="129">
        <v>43.875999999999998</v>
      </c>
      <c r="Q791" s="130">
        <v>25.2</v>
      </c>
      <c r="R791" s="128">
        <v>20</v>
      </c>
      <c r="S791" s="128">
        <v>30</v>
      </c>
      <c r="T791" s="127" t="s">
        <v>620</v>
      </c>
      <c r="U791" s="127" t="s">
        <v>620</v>
      </c>
      <c r="V791" s="208" t="s">
        <v>647</v>
      </c>
      <c r="X791" s="126">
        <v>775</v>
      </c>
    </row>
    <row r="792" spans="1:24" s="14" customFormat="1" ht="105" x14ac:dyDescent="0.25">
      <c r="A792" s="255">
        <v>789</v>
      </c>
      <c r="B792" s="126" t="s">
        <v>542</v>
      </c>
      <c r="C792" s="127" t="s">
        <v>543</v>
      </c>
      <c r="D792" s="127" t="s">
        <v>471</v>
      </c>
      <c r="E792" s="127" t="s">
        <v>495</v>
      </c>
      <c r="F792" s="127" t="s">
        <v>35</v>
      </c>
      <c r="G792" s="127" t="s">
        <v>36</v>
      </c>
      <c r="H792" s="127" t="s">
        <v>32</v>
      </c>
      <c r="I792" s="127" t="s">
        <v>92</v>
      </c>
      <c r="J792" s="127" t="s">
        <v>44</v>
      </c>
      <c r="K792" s="127" t="s">
        <v>790</v>
      </c>
      <c r="L792" s="127" t="s">
        <v>546</v>
      </c>
      <c r="M792" s="128">
        <v>14.21</v>
      </c>
      <c r="N792" s="128">
        <v>1.03</v>
      </c>
      <c r="O792" s="129">
        <v>22.193300000000001</v>
      </c>
      <c r="P792" s="129">
        <v>38.345999999999997</v>
      </c>
      <c r="Q792" s="130">
        <v>22.2</v>
      </c>
      <c r="R792" s="128">
        <v>20</v>
      </c>
      <c r="S792" s="128">
        <v>30</v>
      </c>
      <c r="T792" s="127" t="s">
        <v>620</v>
      </c>
      <c r="U792" s="127" t="s">
        <v>620</v>
      </c>
      <c r="V792" s="208" t="s">
        <v>647</v>
      </c>
      <c r="X792" s="126">
        <v>776</v>
      </c>
    </row>
    <row r="793" spans="1:24" s="14" customFormat="1" ht="105" x14ac:dyDescent="0.25">
      <c r="A793" s="255">
        <v>790</v>
      </c>
      <c r="B793" s="126" t="s">
        <v>542</v>
      </c>
      <c r="C793" s="127" t="s">
        <v>543</v>
      </c>
      <c r="D793" s="127" t="s">
        <v>471</v>
      </c>
      <c r="E793" s="127" t="s">
        <v>495</v>
      </c>
      <c r="F793" s="127" t="s">
        <v>35</v>
      </c>
      <c r="G793" s="127" t="s">
        <v>36</v>
      </c>
      <c r="H793" s="127" t="s">
        <v>32</v>
      </c>
      <c r="I793" s="127" t="s">
        <v>77</v>
      </c>
      <c r="J793" s="127" t="s">
        <v>73</v>
      </c>
      <c r="K793" s="127" t="s">
        <v>791</v>
      </c>
      <c r="L793" s="127" t="s">
        <v>522</v>
      </c>
      <c r="M793" s="128">
        <v>21.29</v>
      </c>
      <c r="N793" s="128">
        <v>1.55</v>
      </c>
      <c r="O793" s="129">
        <v>29.273299999999999</v>
      </c>
      <c r="P793" s="129">
        <v>56.28</v>
      </c>
      <c r="Q793" s="130">
        <v>29.3</v>
      </c>
      <c r="R793" s="128">
        <v>20</v>
      </c>
      <c r="S793" s="128">
        <v>30</v>
      </c>
      <c r="T793" s="127" t="s">
        <v>620</v>
      </c>
      <c r="U793" s="127" t="s">
        <v>620</v>
      </c>
      <c r="V793" s="208" t="s">
        <v>647</v>
      </c>
      <c r="X793" s="126">
        <v>777</v>
      </c>
    </row>
    <row r="794" spans="1:24" s="14" customFormat="1" ht="105" x14ac:dyDescent="0.25">
      <c r="A794" s="255">
        <v>791</v>
      </c>
      <c r="B794" s="126" t="s">
        <v>542</v>
      </c>
      <c r="C794" s="127" t="s">
        <v>543</v>
      </c>
      <c r="D794" s="127" t="s">
        <v>494</v>
      </c>
      <c r="E794" s="127" t="s">
        <v>495</v>
      </c>
      <c r="F794" s="127" t="s">
        <v>30</v>
      </c>
      <c r="G794" s="127" t="s">
        <v>36</v>
      </c>
      <c r="H794" s="127" t="s">
        <v>42</v>
      </c>
      <c r="I794" s="127" t="s">
        <v>83</v>
      </c>
      <c r="J794" s="127" t="s">
        <v>84</v>
      </c>
      <c r="K794" s="127" t="s">
        <v>792</v>
      </c>
      <c r="L794" s="127" t="s">
        <v>522</v>
      </c>
      <c r="M794" s="128">
        <v>17.899999999999999</v>
      </c>
      <c r="N794" s="128">
        <v>1.3</v>
      </c>
      <c r="O794" s="129">
        <v>25.044599999999999</v>
      </c>
      <c r="P794" s="129">
        <v>33.067999999999998</v>
      </c>
      <c r="Q794" s="130">
        <v>25</v>
      </c>
      <c r="R794" s="128">
        <v>20</v>
      </c>
      <c r="S794" s="128">
        <v>30</v>
      </c>
      <c r="T794" s="127" t="s">
        <v>620</v>
      </c>
      <c r="U794" s="127" t="s">
        <v>620</v>
      </c>
      <c r="V794" s="208" t="s">
        <v>647</v>
      </c>
      <c r="X794" s="126">
        <v>778</v>
      </c>
    </row>
    <row r="795" spans="1:24" s="14" customFormat="1" ht="105" x14ac:dyDescent="0.25">
      <c r="A795" s="255">
        <v>792</v>
      </c>
      <c r="B795" s="126" t="s">
        <v>542</v>
      </c>
      <c r="C795" s="127" t="s">
        <v>543</v>
      </c>
      <c r="D795" s="127" t="s">
        <v>494</v>
      </c>
      <c r="E795" s="127" t="s">
        <v>495</v>
      </c>
      <c r="F795" s="127" t="s">
        <v>30</v>
      </c>
      <c r="G795" s="127" t="s">
        <v>36</v>
      </c>
      <c r="H795" s="127" t="s">
        <v>37</v>
      </c>
      <c r="I795" s="127" t="s">
        <v>81</v>
      </c>
      <c r="J795" s="127" t="s">
        <v>73</v>
      </c>
      <c r="K795" s="127" t="s">
        <v>792</v>
      </c>
      <c r="L795" s="127" t="s">
        <v>522</v>
      </c>
      <c r="M795" s="128">
        <v>18.73</v>
      </c>
      <c r="N795" s="128">
        <v>1.36</v>
      </c>
      <c r="O795" s="129">
        <v>25.593399999999999</v>
      </c>
      <c r="P795" s="129">
        <v>35.896000000000001</v>
      </c>
      <c r="Q795" s="130">
        <v>25.6</v>
      </c>
      <c r="R795" s="128">
        <v>20</v>
      </c>
      <c r="S795" s="128">
        <v>30</v>
      </c>
      <c r="T795" s="127" t="s">
        <v>620</v>
      </c>
      <c r="U795" s="127" t="s">
        <v>620</v>
      </c>
      <c r="V795" s="208" t="s">
        <v>647</v>
      </c>
      <c r="X795" s="126">
        <v>779</v>
      </c>
    </row>
    <row r="796" spans="1:24" s="14" customFormat="1" ht="105" x14ac:dyDescent="0.25">
      <c r="A796" s="255">
        <v>793</v>
      </c>
      <c r="B796" s="126" t="s">
        <v>542</v>
      </c>
      <c r="C796" s="127" t="s">
        <v>543</v>
      </c>
      <c r="D796" s="127" t="s">
        <v>494</v>
      </c>
      <c r="E796" s="127" t="s">
        <v>495</v>
      </c>
      <c r="F796" s="127" t="s">
        <v>30</v>
      </c>
      <c r="G796" s="127" t="s">
        <v>36</v>
      </c>
      <c r="H796" s="127" t="s">
        <v>42</v>
      </c>
      <c r="I796" s="127" t="s">
        <v>80</v>
      </c>
      <c r="J796" s="127" t="s">
        <v>73</v>
      </c>
      <c r="K796" s="127" t="s">
        <v>792</v>
      </c>
      <c r="L796" s="127" t="s">
        <v>522</v>
      </c>
      <c r="M796" s="128">
        <v>19.28</v>
      </c>
      <c r="N796" s="128">
        <v>1.4</v>
      </c>
      <c r="O796" s="129">
        <v>26.297799999999999</v>
      </c>
      <c r="P796" s="129">
        <v>34.972000000000001</v>
      </c>
      <c r="Q796" s="130">
        <v>26.3</v>
      </c>
      <c r="R796" s="128">
        <v>20</v>
      </c>
      <c r="S796" s="128">
        <v>30</v>
      </c>
      <c r="T796" s="127" t="s">
        <v>620</v>
      </c>
      <c r="U796" s="127" t="s">
        <v>620</v>
      </c>
      <c r="V796" s="208" t="s">
        <v>647</v>
      </c>
      <c r="X796" s="126">
        <v>780</v>
      </c>
    </row>
    <row r="797" spans="1:24" s="14" customFormat="1" ht="105" x14ac:dyDescent="0.25">
      <c r="A797" s="255">
        <v>794</v>
      </c>
      <c r="B797" s="126" t="s">
        <v>542</v>
      </c>
      <c r="C797" s="127" t="s">
        <v>543</v>
      </c>
      <c r="D797" s="127" t="s">
        <v>494</v>
      </c>
      <c r="E797" s="127" t="s">
        <v>495</v>
      </c>
      <c r="F797" s="127" t="s">
        <v>30</v>
      </c>
      <c r="G797" s="127" t="s">
        <v>31</v>
      </c>
      <c r="H797" s="127" t="s">
        <v>32</v>
      </c>
      <c r="I797" s="127" t="s">
        <v>53</v>
      </c>
      <c r="J797" s="127" t="s">
        <v>724</v>
      </c>
      <c r="K797" s="127" t="s">
        <v>792</v>
      </c>
      <c r="L797" s="127" t="s">
        <v>522</v>
      </c>
      <c r="M797" s="128">
        <v>15.15</v>
      </c>
      <c r="N797" s="128">
        <v>1.1000000000000001</v>
      </c>
      <c r="O797" s="129">
        <v>21.738900000000001</v>
      </c>
      <c r="P797" s="129">
        <v>28.532</v>
      </c>
      <c r="Q797" s="130">
        <v>21.7</v>
      </c>
      <c r="R797" s="128">
        <v>20</v>
      </c>
      <c r="S797" s="128">
        <v>30</v>
      </c>
      <c r="T797" s="127" t="s">
        <v>620</v>
      </c>
      <c r="U797" s="127" t="s">
        <v>620</v>
      </c>
      <c r="V797" s="208" t="s">
        <v>647</v>
      </c>
      <c r="X797" s="126">
        <v>781</v>
      </c>
    </row>
    <row r="798" spans="1:24" s="14" customFormat="1" ht="105" x14ac:dyDescent="0.25">
      <c r="A798" s="255">
        <v>795</v>
      </c>
      <c r="B798" s="126" t="s">
        <v>542</v>
      </c>
      <c r="C798" s="127" t="s">
        <v>543</v>
      </c>
      <c r="D798" s="127" t="s">
        <v>494</v>
      </c>
      <c r="E798" s="127" t="s">
        <v>495</v>
      </c>
      <c r="F798" s="127" t="s">
        <v>30</v>
      </c>
      <c r="G798" s="127" t="s">
        <v>36</v>
      </c>
      <c r="H798" s="127" t="s">
        <v>32</v>
      </c>
      <c r="I798" s="127" t="s">
        <v>28</v>
      </c>
      <c r="J798" s="127" t="s">
        <v>74</v>
      </c>
      <c r="K798" s="127" t="s">
        <v>792</v>
      </c>
      <c r="L798" s="127" t="s">
        <v>522</v>
      </c>
      <c r="M798" s="128">
        <v>15.15</v>
      </c>
      <c r="N798" s="128">
        <v>1.1000000000000001</v>
      </c>
      <c r="O798" s="129">
        <v>22.0776</v>
      </c>
      <c r="P798" s="129">
        <v>29.834</v>
      </c>
      <c r="Q798" s="130">
        <v>22.1</v>
      </c>
      <c r="R798" s="128">
        <v>20</v>
      </c>
      <c r="S798" s="128">
        <v>30</v>
      </c>
      <c r="T798" s="127" t="s">
        <v>620</v>
      </c>
      <c r="U798" s="127" t="s">
        <v>620</v>
      </c>
      <c r="V798" s="208" t="s">
        <v>647</v>
      </c>
      <c r="X798" s="126">
        <v>782</v>
      </c>
    </row>
    <row r="799" spans="1:24" s="14" customFormat="1" ht="105" x14ac:dyDescent="0.25">
      <c r="A799" s="255">
        <v>796</v>
      </c>
      <c r="B799" s="126" t="s">
        <v>542</v>
      </c>
      <c r="C799" s="127" t="s">
        <v>543</v>
      </c>
      <c r="D799" s="127" t="s">
        <v>494</v>
      </c>
      <c r="E799" s="127" t="s">
        <v>495</v>
      </c>
      <c r="F799" s="127" t="s">
        <v>30</v>
      </c>
      <c r="G799" s="127" t="s">
        <v>36</v>
      </c>
      <c r="H799" s="127" t="s">
        <v>42</v>
      </c>
      <c r="I799" s="127" t="s">
        <v>53</v>
      </c>
      <c r="J799" s="127" t="s">
        <v>207</v>
      </c>
      <c r="K799" s="127" t="s">
        <v>792</v>
      </c>
      <c r="L799" s="127" t="s">
        <v>522</v>
      </c>
      <c r="M799" s="128">
        <v>19.28</v>
      </c>
      <c r="N799" s="128">
        <v>1.4</v>
      </c>
      <c r="O799" s="129">
        <v>27.123899999999999</v>
      </c>
      <c r="P799" s="129">
        <v>39.045999999999999</v>
      </c>
      <c r="Q799" s="130">
        <v>27.1</v>
      </c>
      <c r="R799" s="128">
        <v>20</v>
      </c>
      <c r="S799" s="128">
        <v>30</v>
      </c>
      <c r="T799" s="127" t="s">
        <v>620</v>
      </c>
      <c r="U799" s="127" t="s">
        <v>620</v>
      </c>
      <c r="V799" s="208" t="s">
        <v>647</v>
      </c>
      <c r="X799" s="126">
        <v>783</v>
      </c>
    </row>
    <row r="800" spans="1:24" s="14" customFormat="1" ht="105" x14ac:dyDescent="0.25">
      <c r="A800" s="255">
        <v>797</v>
      </c>
      <c r="B800" s="126" t="s">
        <v>542</v>
      </c>
      <c r="C800" s="127" t="s">
        <v>543</v>
      </c>
      <c r="D800" s="127" t="s">
        <v>494</v>
      </c>
      <c r="E800" s="127" t="s">
        <v>495</v>
      </c>
      <c r="F800" s="127" t="s">
        <v>30</v>
      </c>
      <c r="G800" s="127" t="s">
        <v>36</v>
      </c>
      <c r="H800" s="127" t="s">
        <v>42</v>
      </c>
      <c r="I800" s="127" t="s">
        <v>53</v>
      </c>
      <c r="J800" s="127" t="s">
        <v>68</v>
      </c>
      <c r="K800" s="127" t="s">
        <v>792</v>
      </c>
      <c r="L800" s="127" t="s">
        <v>522</v>
      </c>
      <c r="M800" s="128">
        <v>15.59</v>
      </c>
      <c r="N800" s="128">
        <v>1.1299999999999999</v>
      </c>
      <c r="O800" s="129">
        <v>22.893000000000001</v>
      </c>
      <c r="P800" s="129">
        <v>32.116</v>
      </c>
      <c r="Q800" s="130">
        <v>22.9</v>
      </c>
      <c r="R800" s="128">
        <v>20</v>
      </c>
      <c r="S800" s="128">
        <v>30</v>
      </c>
      <c r="T800" s="127" t="s">
        <v>620</v>
      </c>
      <c r="U800" s="127" t="s">
        <v>620</v>
      </c>
      <c r="V800" s="208" t="s">
        <v>647</v>
      </c>
      <c r="X800" s="126">
        <v>784</v>
      </c>
    </row>
    <row r="801" spans="1:24" s="14" customFormat="1" ht="105" x14ac:dyDescent="0.25">
      <c r="A801" s="255">
        <v>798</v>
      </c>
      <c r="B801" s="126" t="s">
        <v>542</v>
      </c>
      <c r="C801" s="127" t="s">
        <v>543</v>
      </c>
      <c r="D801" s="127" t="s">
        <v>471</v>
      </c>
      <c r="E801" s="127" t="s">
        <v>495</v>
      </c>
      <c r="F801" s="127" t="s">
        <v>30</v>
      </c>
      <c r="G801" s="127" t="s">
        <v>36</v>
      </c>
      <c r="H801" s="127" t="s">
        <v>37</v>
      </c>
      <c r="I801" s="127" t="s">
        <v>85</v>
      </c>
      <c r="J801" s="127" t="s">
        <v>102</v>
      </c>
      <c r="K801" s="127" t="s">
        <v>792</v>
      </c>
      <c r="L801" s="127" t="s">
        <v>522</v>
      </c>
      <c r="M801" s="128">
        <v>13.77</v>
      </c>
      <c r="N801" s="128">
        <v>1</v>
      </c>
      <c r="O801" s="129">
        <v>19.092199999999998</v>
      </c>
      <c r="P801" s="129">
        <v>51.786000000000001</v>
      </c>
      <c r="Q801" s="130">
        <v>19.100000000000001</v>
      </c>
      <c r="R801" s="128">
        <v>20</v>
      </c>
      <c r="S801" s="128">
        <v>30</v>
      </c>
      <c r="T801" s="127" t="s">
        <v>620</v>
      </c>
      <c r="U801" s="127" t="s">
        <v>620</v>
      </c>
      <c r="V801" s="208" t="s">
        <v>647</v>
      </c>
      <c r="X801" s="126">
        <v>785</v>
      </c>
    </row>
    <row r="802" spans="1:24" s="14" customFormat="1" ht="105" x14ac:dyDescent="0.25">
      <c r="A802" s="255">
        <v>799</v>
      </c>
      <c r="B802" s="126" t="s">
        <v>542</v>
      </c>
      <c r="C802" s="127" t="s">
        <v>543</v>
      </c>
      <c r="D802" s="127" t="s">
        <v>471</v>
      </c>
      <c r="E802" s="127" t="s">
        <v>495</v>
      </c>
      <c r="F802" s="127" t="s">
        <v>30</v>
      </c>
      <c r="G802" s="127" t="s">
        <v>36</v>
      </c>
      <c r="H802" s="127" t="s">
        <v>42</v>
      </c>
      <c r="I802" s="127" t="s">
        <v>80</v>
      </c>
      <c r="J802" s="127" t="s">
        <v>91</v>
      </c>
      <c r="K802" s="127" t="s">
        <v>792</v>
      </c>
      <c r="L802" s="127" t="s">
        <v>522</v>
      </c>
      <c r="M802" s="128">
        <v>21.09</v>
      </c>
      <c r="N802" s="128">
        <v>1.53</v>
      </c>
      <c r="O802" s="129">
        <v>27.168700000000001</v>
      </c>
      <c r="P802" s="129">
        <v>43.064</v>
      </c>
      <c r="Q802" s="130">
        <v>27.2</v>
      </c>
      <c r="R802" s="128">
        <v>20</v>
      </c>
      <c r="S802" s="128">
        <v>30</v>
      </c>
      <c r="T802" s="127" t="s">
        <v>620</v>
      </c>
      <c r="U802" s="127" t="s">
        <v>620</v>
      </c>
      <c r="V802" s="208" t="s">
        <v>647</v>
      </c>
      <c r="X802" s="126">
        <v>786</v>
      </c>
    </row>
    <row r="803" spans="1:24" s="14" customFormat="1" ht="105" x14ac:dyDescent="0.25">
      <c r="A803" s="255">
        <v>800</v>
      </c>
      <c r="B803" s="126" t="s">
        <v>542</v>
      </c>
      <c r="C803" s="127" t="s">
        <v>543</v>
      </c>
      <c r="D803" s="127" t="s">
        <v>471</v>
      </c>
      <c r="E803" s="127" t="s">
        <v>495</v>
      </c>
      <c r="F803" s="127" t="s">
        <v>30</v>
      </c>
      <c r="G803" s="127" t="s">
        <v>36</v>
      </c>
      <c r="H803" s="127" t="s">
        <v>37</v>
      </c>
      <c r="I803" s="127" t="s">
        <v>85</v>
      </c>
      <c r="J803" s="127" t="s">
        <v>689</v>
      </c>
      <c r="K803" s="127" t="s">
        <v>792</v>
      </c>
      <c r="L803" s="127" t="s">
        <v>522</v>
      </c>
      <c r="M803" s="128">
        <v>13.77</v>
      </c>
      <c r="N803" s="128">
        <v>1</v>
      </c>
      <c r="O803" s="129">
        <v>19.3398</v>
      </c>
      <c r="P803" s="129">
        <v>56.055999999999997</v>
      </c>
      <c r="Q803" s="130">
        <v>19.3</v>
      </c>
      <c r="R803" s="128">
        <v>20</v>
      </c>
      <c r="S803" s="128">
        <v>30</v>
      </c>
      <c r="T803" s="127" t="s">
        <v>620</v>
      </c>
      <c r="U803" s="127" t="s">
        <v>620</v>
      </c>
      <c r="V803" s="208" t="s">
        <v>647</v>
      </c>
      <c r="X803" s="126">
        <v>787</v>
      </c>
    </row>
    <row r="804" spans="1:24" s="14" customFormat="1" ht="105" x14ac:dyDescent="0.25">
      <c r="A804" s="255">
        <v>801</v>
      </c>
      <c r="B804" s="126" t="s">
        <v>542</v>
      </c>
      <c r="C804" s="127" t="s">
        <v>543</v>
      </c>
      <c r="D804" s="127" t="s">
        <v>471</v>
      </c>
      <c r="E804" s="127" t="s">
        <v>495</v>
      </c>
      <c r="F804" s="127" t="s">
        <v>30</v>
      </c>
      <c r="G804" s="127" t="s">
        <v>36</v>
      </c>
      <c r="H804" s="127" t="s">
        <v>42</v>
      </c>
      <c r="I804" s="127" t="s">
        <v>81</v>
      </c>
      <c r="J804" s="127" t="s">
        <v>206</v>
      </c>
      <c r="K804" s="127" t="s">
        <v>792</v>
      </c>
      <c r="L804" s="127" t="s">
        <v>522</v>
      </c>
      <c r="M804" s="128">
        <v>17.07</v>
      </c>
      <c r="N804" s="128">
        <v>1.24</v>
      </c>
      <c r="O804" s="129">
        <v>22.614000000000001</v>
      </c>
      <c r="P804" s="129">
        <v>30.268000000000001</v>
      </c>
      <c r="Q804" s="130">
        <v>22.6</v>
      </c>
      <c r="R804" s="128">
        <v>20</v>
      </c>
      <c r="S804" s="128">
        <v>30</v>
      </c>
      <c r="T804" s="127" t="s">
        <v>620</v>
      </c>
      <c r="U804" s="127" t="s">
        <v>620</v>
      </c>
      <c r="V804" s="208" t="s">
        <v>647</v>
      </c>
      <c r="X804" s="126">
        <v>788</v>
      </c>
    </row>
    <row r="805" spans="1:24" s="14" customFormat="1" ht="105" x14ac:dyDescent="0.25">
      <c r="A805" s="255">
        <v>802</v>
      </c>
      <c r="B805" s="126" t="s">
        <v>542</v>
      </c>
      <c r="C805" s="127" t="s">
        <v>543</v>
      </c>
      <c r="D805" s="127" t="s">
        <v>471</v>
      </c>
      <c r="E805" s="127" t="s">
        <v>495</v>
      </c>
      <c r="F805" s="127" t="s">
        <v>30</v>
      </c>
      <c r="G805" s="127" t="s">
        <v>36</v>
      </c>
      <c r="H805" s="127" t="s">
        <v>42</v>
      </c>
      <c r="I805" s="127" t="s">
        <v>83</v>
      </c>
      <c r="J805" s="127" t="s">
        <v>84</v>
      </c>
      <c r="K805" s="127" t="s">
        <v>792</v>
      </c>
      <c r="L805" s="127" t="s">
        <v>522</v>
      </c>
      <c r="M805" s="128">
        <v>17.899999999999999</v>
      </c>
      <c r="N805" s="128">
        <v>1.3</v>
      </c>
      <c r="O805" s="129">
        <v>23.671099999999999</v>
      </c>
      <c r="P805" s="129">
        <v>33.026000000000003</v>
      </c>
      <c r="Q805" s="130">
        <v>23.7</v>
      </c>
      <c r="R805" s="128">
        <v>20</v>
      </c>
      <c r="S805" s="128">
        <v>30</v>
      </c>
      <c r="T805" s="127" t="s">
        <v>620</v>
      </c>
      <c r="U805" s="127" t="s">
        <v>620</v>
      </c>
      <c r="V805" s="208" t="s">
        <v>647</v>
      </c>
      <c r="X805" s="126">
        <v>789</v>
      </c>
    </row>
    <row r="806" spans="1:24" s="14" customFormat="1" ht="105" x14ac:dyDescent="0.25">
      <c r="A806" s="255">
        <v>803</v>
      </c>
      <c r="B806" s="126" t="s">
        <v>542</v>
      </c>
      <c r="C806" s="127" t="s">
        <v>543</v>
      </c>
      <c r="D806" s="127" t="s">
        <v>471</v>
      </c>
      <c r="E806" s="127" t="s">
        <v>495</v>
      </c>
      <c r="F806" s="127" t="s">
        <v>30</v>
      </c>
      <c r="G806" s="127" t="s">
        <v>36</v>
      </c>
      <c r="H806" s="127" t="s">
        <v>37</v>
      </c>
      <c r="I806" s="127" t="s">
        <v>81</v>
      </c>
      <c r="J806" s="127" t="s">
        <v>73</v>
      </c>
      <c r="K806" s="127" t="s">
        <v>792</v>
      </c>
      <c r="L806" s="127" t="s">
        <v>522</v>
      </c>
      <c r="M806" s="128">
        <v>18.73</v>
      </c>
      <c r="N806" s="128">
        <v>1.36</v>
      </c>
      <c r="O806" s="129">
        <v>24.274000000000001</v>
      </c>
      <c r="P806" s="129">
        <v>35.35</v>
      </c>
      <c r="Q806" s="130">
        <v>24.3</v>
      </c>
      <c r="R806" s="128">
        <v>20</v>
      </c>
      <c r="S806" s="128">
        <v>30</v>
      </c>
      <c r="T806" s="127" t="s">
        <v>620</v>
      </c>
      <c r="U806" s="127" t="s">
        <v>620</v>
      </c>
      <c r="V806" s="208" t="s">
        <v>647</v>
      </c>
      <c r="X806" s="126">
        <v>790</v>
      </c>
    </row>
    <row r="807" spans="1:24" s="14" customFormat="1" ht="105" x14ac:dyDescent="0.25">
      <c r="A807" s="255">
        <v>804</v>
      </c>
      <c r="B807" s="126" t="s">
        <v>542</v>
      </c>
      <c r="C807" s="127" t="s">
        <v>543</v>
      </c>
      <c r="D807" s="127" t="s">
        <v>471</v>
      </c>
      <c r="E807" s="127" t="s">
        <v>495</v>
      </c>
      <c r="F807" s="127" t="s">
        <v>30</v>
      </c>
      <c r="G807" s="127" t="s">
        <v>36</v>
      </c>
      <c r="H807" s="127" t="s">
        <v>42</v>
      </c>
      <c r="I807" s="127" t="s">
        <v>80</v>
      </c>
      <c r="J807" s="127" t="s">
        <v>73</v>
      </c>
      <c r="K807" s="127" t="s">
        <v>792</v>
      </c>
      <c r="L807" s="127" t="s">
        <v>522</v>
      </c>
      <c r="M807" s="128">
        <v>19.28</v>
      </c>
      <c r="N807" s="128">
        <v>1.4</v>
      </c>
      <c r="O807" s="129">
        <v>24.948599999999999</v>
      </c>
      <c r="P807" s="129">
        <v>34.93</v>
      </c>
      <c r="Q807" s="130">
        <v>24.9</v>
      </c>
      <c r="R807" s="128">
        <v>20</v>
      </c>
      <c r="S807" s="128">
        <v>30</v>
      </c>
      <c r="T807" s="127" t="s">
        <v>620</v>
      </c>
      <c r="U807" s="127" t="s">
        <v>620</v>
      </c>
      <c r="V807" s="208" t="s">
        <v>647</v>
      </c>
      <c r="X807" s="126">
        <v>791</v>
      </c>
    </row>
    <row r="808" spans="1:24" s="14" customFormat="1" ht="105" x14ac:dyDescent="0.25">
      <c r="A808" s="255">
        <v>805</v>
      </c>
      <c r="B808" s="126" t="s">
        <v>542</v>
      </c>
      <c r="C808" s="127" t="s">
        <v>543</v>
      </c>
      <c r="D808" s="127" t="s">
        <v>471</v>
      </c>
      <c r="E808" s="127" t="s">
        <v>495</v>
      </c>
      <c r="F808" s="127" t="s">
        <v>30</v>
      </c>
      <c r="G808" s="127" t="s">
        <v>31</v>
      </c>
      <c r="H808" s="127" t="s">
        <v>32</v>
      </c>
      <c r="I808" s="127" t="s">
        <v>53</v>
      </c>
      <c r="J808" s="127" t="s">
        <v>724</v>
      </c>
      <c r="K808" s="127" t="s">
        <v>792</v>
      </c>
      <c r="L808" s="127" t="s">
        <v>522</v>
      </c>
      <c r="M808" s="128">
        <v>15.15</v>
      </c>
      <c r="N808" s="128">
        <v>1.1000000000000001</v>
      </c>
      <c r="O808" s="129">
        <v>20.472200000000001</v>
      </c>
      <c r="P808" s="129">
        <v>27.972000000000001</v>
      </c>
      <c r="Q808" s="130">
        <v>20.5</v>
      </c>
      <c r="R808" s="128">
        <v>20</v>
      </c>
      <c r="S808" s="128">
        <v>30</v>
      </c>
      <c r="T808" s="127" t="s">
        <v>620</v>
      </c>
      <c r="U808" s="127" t="s">
        <v>620</v>
      </c>
      <c r="V808" s="208" t="s">
        <v>647</v>
      </c>
      <c r="X808" s="126">
        <v>792</v>
      </c>
    </row>
    <row r="809" spans="1:24" s="14" customFormat="1" ht="105" x14ac:dyDescent="0.25">
      <c r="A809" s="255">
        <v>806</v>
      </c>
      <c r="B809" s="126" t="s">
        <v>542</v>
      </c>
      <c r="C809" s="127" t="s">
        <v>543</v>
      </c>
      <c r="D809" s="127" t="s">
        <v>471</v>
      </c>
      <c r="E809" s="127" t="s">
        <v>495</v>
      </c>
      <c r="F809" s="127" t="s">
        <v>30</v>
      </c>
      <c r="G809" s="127" t="s">
        <v>36</v>
      </c>
      <c r="H809" s="127" t="s">
        <v>32</v>
      </c>
      <c r="I809" s="127" t="s">
        <v>28</v>
      </c>
      <c r="J809" s="127" t="s">
        <v>74</v>
      </c>
      <c r="K809" s="127" t="s">
        <v>792</v>
      </c>
      <c r="L809" s="127" t="s">
        <v>522</v>
      </c>
      <c r="M809" s="128">
        <v>15.15</v>
      </c>
      <c r="N809" s="128">
        <v>1.1000000000000001</v>
      </c>
      <c r="O809" s="129">
        <v>20.745799999999999</v>
      </c>
      <c r="P809" s="129">
        <v>29.288</v>
      </c>
      <c r="Q809" s="130">
        <v>20.7</v>
      </c>
      <c r="R809" s="128">
        <v>20</v>
      </c>
      <c r="S809" s="128">
        <v>30</v>
      </c>
      <c r="T809" s="127" t="s">
        <v>620</v>
      </c>
      <c r="U809" s="127" t="s">
        <v>620</v>
      </c>
      <c r="V809" s="208" t="s">
        <v>647</v>
      </c>
      <c r="X809" s="126">
        <v>793</v>
      </c>
    </row>
    <row r="810" spans="1:24" s="14" customFormat="1" ht="105" x14ac:dyDescent="0.25">
      <c r="A810" s="255">
        <v>807</v>
      </c>
      <c r="B810" s="126" t="s">
        <v>542</v>
      </c>
      <c r="C810" s="127" t="s">
        <v>543</v>
      </c>
      <c r="D810" s="127" t="s">
        <v>471</v>
      </c>
      <c r="E810" s="127" t="s">
        <v>495</v>
      </c>
      <c r="F810" s="127" t="s">
        <v>30</v>
      </c>
      <c r="G810" s="127" t="s">
        <v>36</v>
      </c>
      <c r="H810" s="127" t="s">
        <v>42</v>
      </c>
      <c r="I810" s="127" t="s">
        <v>53</v>
      </c>
      <c r="J810" s="127" t="s">
        <v>207</v>
      </c>
      <c r="K810" s="127" t="s">
        <v>792</v>
      </c>
      <c r="L810" s="127" t="s">
        <v>522</v>
      </c>
      <c r="M810" s="128">
        <v>19.28</v>
      </c>
      <c r="N810" s="128">
        <v>1.4</v>
      </c>
      <c r="O810" s="129">
        <v>25.616</v>
      </c>
      <c r="P810" s="129">
        <v>38.99</v>
      </c>
      <c r="Q810" s="130">
        <v>25.6</v>
      </c>
      <c r="R810" s="128">
        <v>20</v>
      </c>
      <c r="S810" s="128">
        <v>30</v>
      </c>
      <c r="T810" s="127" t="s">
        <v>620</v>
      </c>
      <c r="U810" s="127" t="s">
        <v>620</v>
      </c>
      <c r="V810" s="208" t="s">
        <v>647</v>
      </c>
      <c r="X810" s="126">
        <v>794</v>
      </c>
    </row>
    <row r="811" spans="1:24" s="14" customFormat="1" ht="105" x14ac:dyDescent="0.25">
      <c r="A811" s="255">
        <v>808</v>
      </c>
      <c r="B811" s="126" t="s">
        <v>542</v>
      </c>
      <c r="C811" s="127" t="s">
        <v>543</v>
      </c>
      <c r="D811" s="127" t="s">
        <v>471</v>
      </c>
      <c r="E811" s="127" t="s">
        <v>495</v>
      </c>
      <c r="F811" s="127" t="s">
        <v>30</v>
      </c>
      <c r="G811" s="127" t="s">
        <v>36</v>
      </c>
      <c r="H811" s="127" t="s">
        <v>37</v>
      </c>
      <c r="I811" s="127" t="s">
        <v>72</v>
      </c>
      <c r="J811" s="127" t="s">
        <v>681</v>
      </c>
      <c r="K811" s="127" t="s">
        <v>792</v>
      </c>
      <c r="L811" s="127" t="s">
        <v>522</v>
      </c>
      <c r="M811" s="128">
        <v>15.15</v>
      </c>
      <c r="N811" s="128">
        <v>1.1000000000000001</v>
      </c>
      <c r="O811" s="129">
        <v>21.137499999999999</v>
      </c>
      <c r="P811" s="129">
        <v>63.392000000000003</v>
      </c>
      <c r="Q811" s="130">
        <v>21.1</v>
      </c>
      <c r="R811" s="128">
        <v>20</v>
      </c>
      <c r="S811" s="128">
        <v>30</v>
      </c>
      <c r="T811" s="127" t="s">
        <v>620</v>
      </c>
      <c r="U811" s="127" t="s">
        <v>620</v>
      </c>
      <c r="V811" s="208" t="s">
        <v>647</v>
      </c>
      <c r="X811" s="126">
        <v>795</v>
      </c>
    </row>
    <row r="812" spans="1:24" s="14" customFormat="1" ht="105" x14ac:dyDescent="0.25">
      <c r="A812" s="255">
        <v>809</v>
      </c>
      <c r="B812" s="126" t="s">
        <v>542</v>
      </c>
      <c r="C812" s="127" t="s">
        <v>543</v>
      </c>
      <c r="D812" s="127" t="s">
        <v>471</v>
      </c>
      <c r="E812" s="127" t="s">
        <v>495</v>
      </c>
      <c r="F812" s="127" t="s">
        <v>30</v>
      </c>
      <c r="G812" s="127" t="s">
        <v>36</v>
      </c>
      <c r="H812" s="127" t="s">
        <v>37</v>
      </c>
      <c r="I812" s="127" t="s">
        <v>71</v>
      </c>
      <c r="J812" s="127" t="s">
        <v>681</v>
      </c>
      <c r="K812" s="127" t="s">
        <v>792</v>
      </c>
      <c r="L812" s="127" t="s">
        <v>522</v>
      </c>
      <c r="M812" s="128">
        <v>17.899999999999999</v>
      </c>
      <c r="N812" s="128">
        <v>1.3</v>
      </c>
      <c r="O812" s="129">
        <v>24.742899999999999</v>
      </c>
      <c r="P812" s="129">
        <v>77.308000000000007</v>
      </c>
      <c r="Q812" s="130">
        <v>24.7</v>
      </c>
      <c r="R812" s="128">
        <v>20</v>
      </c>
      <c r="S812" s="128">
        <v>30</v>
      </c>
      <c r="T812" s="127" t="s">
        <v>620</v>
      </c>
      <c r="U812" s="127" t="s">
        <v>620</v>
      </c>
      <c r="V812" s="208" t="s">
        <v>647</v>
      </c>
      <c r="X812" s="126">
        <v>796</v>
      </c>
    </row>
    <row r="813" spans="1:24" s="14" customFormat="1" ht="105" x14ac:dyDescent="0.25">
      <c r="A813" s="255">
        <v>810</v>
      </c>
      <c r="B813" s="126" t="s">
        <v>542</v>
      </c>
      <c r="C813" s="127" t="s">
        <v>543</v>
      </c>
      <c r="D813" s="127" t="s">
        <v>471</v>
      </c>
      <c r="E813" s="127" t="s">
        <v>495</v>
      </c>
      <c r="F813" s="127" t="s">
        <v>30</v>
      </c>
      <c r="G813" s="127" t="s">
        <v>36</v>
      </c>
      <c r="H813" s="127" t="s">
        <v>42</v>
      </c>
      <c r="I813" s="127" t="s">
        <v>53</v>
      </c>
      <c r="J813" s="127" t="s">
        <v>68</v>
      </c>
      <c r="K813" s="127" t="s">
        <v>792</v>
      </c>
      <c r="L813" s="127" t="s">
        <v>522</v>
      </c>
      <c r="M813" s="128">
        <v>15.59</v>
      </c>
      <c r="N813" s="128">
        <v>1.1299999999999999</v>
      </c>
      <c r="O813" s="129">
        <v>21.489000000000001</v>
      </c>
      <c r="P813" s="129">
        <v>31.556000000000001</v>
      </c>
      <c r="Q813" s="130">
        <v>21.5</v>
      </c>
      <c r="R813" s="128">
        <v>20</v>
      </c>
      <c r="S813" s="128">
        <v>30</v>
      </c>
      <c r="T813" s="127" t="s">
        <v>620</v>
      </c>
      <c r="U813" s="127" t="s">
        <v>620</v>
      </c>
      <c r="V813" s="208" t="s">
        <v>647</v>
      </c>
      <c r="X813" s="126">
        <v>797</v>
      </c>
    </row>
    <row r="814" spans="1:24" s="14" customFormat="1" ht="105" x14ac:dyDescent="0.25">
      <c r="A814" s="255">
        <v>811</v>
      </c>
      <c r="B814" s="126" t="s">
        <v>542</v>
      </c>
      <c r="C814" s="127" t="s">
        <v>543</v>
      </c>
      <c r="D814" s="127" t="s">
        <v>471</v>
      </c>
      <c r="E814" s="127" t="s">
        <v>495</v>
      </c>
      <c r="F814" s="127" t="s">
        <v>30</v>
      </c>
      <c r="G814" s="127" t="s">
        <v>31</v>
      </c>
      <c r="H814" s="127" t="s">
        <v>32</v>
      </c>
      <c r="I814" s="127" t="s">
        <v>53</v>
      </c>
      <c r="J814" s="127" t="s">
        <v>657</v>
      </c>
      <c r="K814" s="127" t="s">
        <v>792</v>
      </c>
      <c r="L814" s="127" t="s">
        <v>522</v>
      </c>
      <c r="M814" s="128">
        <v>17.07</v>
      </c>
      <c r="N814" s="128">
        <v>1.24</v>
      </c>
      <c r="O814" s="129">
        <v>23.750599999999999</v>
      </c>
      <c r="P814" s="129">
        <v>38.555999999999997</v>
      </c>
      <c r="Q814" s="130">
        <v>23.8</v>
      </c>
      <c r="R814" s="128">
        <v>20</v>
      </c>
      <c r="S814" s="128">
        <v>30</v>
      </c>
      <c r="T814" s="127" t="s">
        <v>620</v>
      </c>
      <c r="U814" s="127" t="s">
        <v>620</v>
      </c>
      <c r="V814" s="208" t="s">
        <v>647</v>
      </c>
      <c r="X814" s="126">
        <v>798</v>
      </c>
    </row>
    <row r="815" spans="1:24" s="14" customFormat="1" ht="120" x14ac:dyDescent="0.25">
      <c r="A815" s="255">
        <v>812</v>
      </c>
      <c r="B815" s="126" t="s">
        <v>542</v>
      </c>
      <c r="C815" s="127" t="s">
        <v>543</v>
      </c>
      <c r="D815" s="127" t="s">
        <v>471</v>
      </c>
      <c r="E815" s="127" t="s">
        <v>495</v>
      </c>
      <c r="F815" s="127" t="s">
        <v>30</v>
      </c>
      <c r="G815" s="127" t="s">
        <v>31</v>
      </c>
      <c r="H815" s="127" t="s">
        <v>32</v>
      </c>
      <c r="I815" s="127" t="s">
        <v>28</v>
      </c>
      <c r="J815" s="127" t="s">
        <v>678</v>
      </c>
      <c r="K815" s="127" t="s">
        <v>792</v>
      </c>
      <c r="L815" s="127" t="s">
        <v>522</v>
      </c>
      <c r="M815" s="128">
        <v>12.01</v>
      </c>
      <c r="N815" s="128">
        <v>0.87</v>
      </c>
      <c r="O815" s="129">
        <v>17.579799999999999</v>
      </c>
      <c r="P815" s="129">
        <v>23.603999999999999</v>
      </c>
      <c r="Q815" s="130">
        <v>17.600000000000001</v>
      </c>
      <c r="R815" s="128">
        <v>20</v>
      </c>
      <c r="S815" s="128">
        <v>30</v>
      </c>
      <c r="T815" s="127" t="s">
        <v>654</v>
      </c>
      <c r="U815" s="127" t="s">
        <v>620</v>
      </c>
      <c r="V815" s="208" t="s">
        <v>647</v>
      </c>
      <c r="X815" s="126">
        <v>799</v>
      </c>
    </row>
    <row r="816" spans="1:24" s="14" customFormat="1" ht="360" x14ac:dyDescent="0.25">
      <c r="A816" s="255">
        <v>813</v>
      </c>
      <c r="B816" s="126" t="s">
        <v>542</v>
      </c>
      <c r="C816" s="127" t="s">
        <v>543</v>
      </c>
      <c r="D816" s="127" t="s">
        <v>491</v>
      </c>
      <c r="E816" s="127" t="s">
        <v>472</v>
      </c>
      <c r="F816" s="127" t="s">
        <v>30</v>
      </c>
      <c r="G816" s="127" t="s">
        <v>36</v>
      </c>
      <c r="H816" s="127" t="s">
        <v>42</v>
      </c>
      <c r="I816" s="127" t="s">
        <v>78</v>
      </c>
      <c r="J816" s="127" t="s">
        <v>102</v>
      </c>
      <c r="K816" s="127" t="s">
        <v>793</v>
      </c>
      <c r="L816" s="127" t="s">
        <v>544</v>
      </c>
      <c r="M816" s="128">
        <v>16.55</v>
      </c>
      <c r="N816" s="128">
        <v>1.34</v>
      </c>
      <c r="O816" s="129">
        <v>35.294400000000003</v>
      </c>
      <c r="P816" s="129">
        <v>35.545999999999999</v>
      </c>
      <c r="Q816" s="130">
        <v>35.299999999999997</v>
      </c>
      <c r="R816" s="128">
        <v>20</v>
      </c>
      <c r="S816" s="128">
        <v>30</v>
      </c>
      <c r="T816" s="127" t="s">
        <v>648</v>
      </c>
      <c r="U816" s="127" t="s">
        <v>620</v>
      </c>
      <c r="V816" s="208" t="s">
        <v>691</v>
      </c>
      <c r="X816" s="126">
        <v>800</v>
      </c>
    </row>
    <row r="817" spans="1:24" s="14" customFormat="1" ht="360" x14ac:dyDescent="0.25">
      <c r="A817" s="255">
        <v>814</v>
      </c>
      <c r="B817" s="126" t="s">
        <v>542</v>
      </c>
      <c r="C817" s="127" t="s">
        <v>543</v>
      </c>
      <c r="D817" s="127" t="s">
        <v>491</v>
      </c>
      <c r="E817" s="127" t="s">
        <v>472</v>
      </c>
      <c r="F817" s="127" t="s">
        <v>30</v>
      </c>
      <c r="G817" s="127" t="s">
        <v>36</v>
      </c>
      <c r="H817" s="127" t="s">
        <v>42</v>
      </c>
      <c r="I817" s="127" t="s">
        <v>76</v>
      </c>
      <c r="J817" s="127" t="s">
        <v>91</v>
      </c>
      <c r="K817" s="127" t="s">
        <v>793</v>
      </c>
      <c r="L817" s="127" t="s">
        <v>544</v>
      </c>
      <c r="M817" s="128">
        <v>15.76</v>
      </c>
      <c r="N817" s="128">
        <v>1.27</v>
      </c>
      <c r="O817" s="129">
        <v>37.360500000000002</v>
      </c>
      <c r="P817" s="129">
        <v>38.765999999999998</v>
      </c>
      <c r="Q817" s="130">
        <v>37.4</v>
      </c>
      <c r="R817" s="128">
        <v>20</v>
      </c>
      <c r="S817" s="128">
        <v>30</v>
      </c>
      <c r="T817" s="127" t="s">
        <v>648</v>
      </c>
      <c r="U817" s="127" t="s">
        <v>620</v>
      </c>
      <c r="V817" s="208" t="s">
        <v>691</v>
      </c>
      <c r="X817" s="126">
        <v>801</v>
      </c>
    </row>
    <row r="818" spans="1:24" s="14" customFormat="1" ht="105" x14ac:dyDescent="0.25">
      <c r="A818" s="255">
        <v>815</v>
      </c>
      <c r="B818" s="126" t="s">
        <v>542</v>
      </c>
      <c r="C818" s="127" t="s">
        <v>543</v>
      </c>
      <c r="D818" s="127" t="s">
        <v>491</v>
      </c>
      <c r="E818" s="127" t="s">
        <v>472</v>
      </c>
      <c r="F818" s="127" t="s">
        <v>30</v>
      </c>
      <c r="G818" s="127" t="s">
        <v>31</v>
      </c>
      <c r="H818" s="127" t="s">
        <v>32</v>
      </c>
      <c r="I818" s="127" t="s">
        <v>96</v>
      </c>
      <c r="J818" s="127" t="s">
        <v>97</v>
      </c>
      <c r="K818" s="127" t="s">
        <v>793</v>
      </c>
      <c r="L818" s="127" t="s">
        <v>544</v>
      </c>
      <c r="M818" s="128">
        <v>9</v>
      </c>
      <c r="N818" s="128">
        <v>0.73</v>
      </c>
      <c r="O818" s="129">
        <v>28.616299999999999</v>
      </c>
      <c r="P818" s="129">
        <v>31.542000000000002</v>
      </c>
      <c r="Q818" s="130">
        <v>28.6</v>
      </c>
      <c r="R818" s="128">
        <v>20</v>
      </c>
      <c r="S818" s="128">
        <v>30</v>
      </c>
      <c r="T818" s="127" t="s">
        <v>620</v>
      </c>
      <c r="U818" s="127" t="s">
        <v>620</v>
      </c>
      <c r="V818" s="208" t="s">
        <v>691</v>
      </c>
      <c r="X818" s="126">
        <v>802</v>
      </c>
    </row>
    <row r="819" spans="1:24" s="14" customFormat="1" ht="105" x14ac:dyDescent="0.25">
      <c r="A819" s="255">
        <v>816</v>
      </c>
      <c r="B819" s="126" t="s">
        <v>542</v>
      </c>
      <c r="C819" s="127" t="s">
        <v>543</v>
      </c>
      <c r="D819" s="127" t="s">
        <v>491</v>
      </c>
      <c r="E819" s="127" t="s">
        <v>472</v>
      </c>
      <c r="F819" s="127" t="s">
        <v>30</v>
      </c>
      <c r="G819" s="127" t="s">
        <v>31</v>
      </c>
      <c r="H819" s="127" t="s">
        <v>32</v>
      </c>
      <c r="I819" s="127" t="s">
        <v>94</v>
      </c>
      <c r="J819" s="127" t="s">
        <v>95</v>
      </c>
      <c r="K819" s="127" t="s">
        <v>793</v>
      </c>
      <c r="L819" s="127" t="s">
        <v>544</v>
      </c>
      <c r="M819" s="128">
        <v>8.84</v>
      </c>
      <c r="N819" s="128">
        <v>0.71</v>
      </c>
      <c r="O819" s="129">
        <v>28.547899999999998</v>
      </c>
      <c r="P819" s="129">
        <v>31.052</v>
      </c>
      <c r="Q819" s="130">
        <v>28.5</v>
      </c>
      <c r="R819" s="128">
        <v>20</v>
      </c>
      <c r="S819" s="128">
        <v>30</v>
      </c>
      <c r="T819" s="127" t="s">
        <v>620</v>
      </c>
      <c r="U819" s="127" t="s">
        <v>620</v>
      </c>
      <c r="V819" s="208" t="s">
        <v>691</v>
      </c>
      <c r="X819" s="126">
        <v>803</v>
      </c>
    </row>
    <row r="820" spans="1:24" s="14" customFormat="1" ht="105" x14ac:dyDescent="0.25">
      <c r="A820" s="255">
        <v>817</v>
      </c>
      <c r="B820" s="126" t="s">
        <v>542</v>
      </c>
      <c r="C820" s="127" t="s">
        <v>543</v>
      </c>
      <c r="D820" s="127" t="s">
        <v>491</v>
      </c>
      <c r="E820" s="127" t="s">
        <v>472</v>
      </c>
      <c r="F820" s="127" t="s">
        <v>30</v>
      </c>
      <c r="G820" s="127" t="s">
        <v>36</v>
      </c>
      <c r="H820" s="127" t="s">
        <v>42</v>
      </c>
      <c r="I820" s="127" t="s">
        <v>90</v>
      </c>
      <c r="J820" s="127" t="s">
        <v>91</v>
      </c>
      <c r="K820" s="127" t="s">
        <v>793</v>
      </c>
      <c r="L820" s="127" t="s">
        <v>544</v>
      </c>
      <c r="M820" s="128">
        <v>10.76</v>
      </c>
      <c r="N820" s="128">
        <v>0.87</v>
      </c>
      <c r="O820" s="129">
        <v>30.748200000000001</v>
      </c>
      <c r="P820" s="129">
        <v>34.314</v>
      </c>
      <c r="Q820" s="130">
        <v>30.7</v>
      </c>
      <c r="R820" s="128">
        <v>20</v>
      </c>
      <c r="S820" s="128">
        <v>30</v>
      </c>
      <c r="T820" s="127" t="s">
        <v>620</v>
      </c>
      <c r="U820" s="127" t="s">
        <v>620</v>
      </c>
      <c r="V820" s="208" t="s">
        <v>691</v>
      </c>
      <c r="X820" s="126">
        <v>804</v>
      </c>
    </row>
    <row r="821" spans="1:24" s="14" customFormat="1" ht="105" x14ac:dyDescent="0.25">
      <c r="A821" s="255">
        <v>818</v>
      </c>
      <c r="B821" s="126" t="s">
        <v>542</v>
      </c>
      <c r="C821" s="127" t="s">
        <v>543</v>
      </c>
      <c r="D821" s="127" t="s">
        <v>491</v>
      </c>
      <c r="E821" s="127" t="s">
        <v>472</v>
      </c>
      <c r="F821" s="127" t="s">
        <v>30</v>
      </c>
      <c r="G821" s="127" t="s">
        <v>36</v>
      </c>
      <c r="H821" s="127" t="s">
        <v>42</v>
      </c>
      <c r="I821" s="127" t="s">
        <v>80</v>
      </c>
      <c r="J821" s="127" t="s">
        <v>73</v>
      </c>
      <c r="K821" s="127" t="s">
        <v>793</v>
      </c>
      <c r="L821" s="127" t="s">
        <v>544</v>
      </c>
      <c r="M821" s="128">
        <v>15.94</v>
      </c>
      <c r="N821" s="128">
        <v>1.29</v>
      </c>
      <c r="O821" s="129">
        <v>35.904499999999999</v>
      </c>
      <c r="P821" s="129">
        <v>30.59</v>
      </c>
      <c r="Q821" s="130">
        <v>30.6</v>
      </c>
      <c r="R821" s="128">
        <v>20</v>
      </c>
      <c r="S821" s="128">
        <v>30</v>
      </c>
      <c r="T821" s="127" t="s">
        <v>620</v>
      </c>
      <c r="U821" s="127" t="s">
        <v>620</v>
      </c>
      <c r="V821" s="208" t="s">
        <v>691</v>
      </c>
      <c r="X821" s="126">
        <v>805</v>
      </c>
    </row>
    <row r="822" spans="1:24" s="14" customFormat="1" ht="360" x14ac:dyDescent="0.25">
      <c r="A822" s="255">
        <v>819</v>
      </c>
      <c r="B822" s="126" t="s">
        <v>542</v>
      </c>
      <c r="C822" s="127" t="s">
        <v>543</v>
      </c>
      <c r="D822" s="127" t="s">
        <v>491</v>
      </c>
      <c r="E822" s="127" t="s">
        <v>472</v>
      </c>
      <c r="F822" s="127" t="s">
        <v>30</v>
      </c>
      <c r="G822" s="127" t="s">
        <v>36</v>
      </c>
      <c r="H822" s="127" t="s">
        <v>42</v>
      </c>
      <c r="I822" s="127" t="s">
        <v>78</v>
      </c>
      <c r="J822" s="127" t="s">
        <v>79</v>
      </c>
      <c r="K822" s="127" t="s">
        <v>793</v>
      </c>
      <c r="L822" s="127" t="s">
        <v>544</v>
      </c>
      <c r="M822" s="128">
        <v>15.94</v>
      </c>
      <c r="N822" s="128">
        <v>1.29</v>
      </c>
      <c r="O822" s="129">
        <v>35.928199999999997</v>
      </c>
      <c r="P822" s="129">
        <v>36.246000000000002</v>
      </c>
      <c r="Q822" s="130">
        <v>35.9</v>
      </c>
      <c r="R822" s="128">
        <v>20</v>
      </c>
      <c r="S822" s="128">
        <v>30</v>
      </c>
      <c r="T822" s="127" t="s">
        <v>648</v>
      </c>
      <c r="U822" s="127" t="s">
        <v>659</v>
      </c>
      <c r="V822" s="208" t="s">
        <v>691</v>
      </c>
      <c r="X822" s="126">
        <v>806</v>
      </c>
    </row>
    <row r="823" spans="1:24" s="14" customFormat="1" ht="105" x14ac:dyDescent="0.25">
      <c r="A823" s="255">
        <v>820</v>
      </c>
      <c r="B823" s="126" t="s">
        <v>542</v>
      </c>
      <c r="C823" s="127" t="s">
        <v>543</v>
      </c>
      <c r="D823" s="127" t="s">
        <v>491</v>
      </c>
      <c r="E823" s="127" t="s">
        <v>472</v>
      </c>
      <c r="F823" s="127" t="s">
        <v>30</v>
      </c>
      <c r="G823" s="127" t="s">
        <v>31</v>
      </c>
      <c r="H823" s="127" t="s">
        <v>32</v>
      </c>
      <c r="I823" s="127" t="s">
        <v>53</v>
      </c>
      <c r="J823" s="127" t="s">
        <v>724</v>
      </c>
      <c r="K823" s="127" t="s">
        <v>793</v>
      </c>
      <c r="L823" s="127" t="s">
        <v>544</v>
      </c>
      <c r="M823" s="128">
        <v>11.99</v>
      </c>
      <c r="N823" s="128">
        <v>0.97</v>
      </c>
      <c r="O823" s="129">
        <v>30.734400000000001</v>
      </c>
      <c r="P823" s="129">
        <v>28.013999999999999</v>
      </c>
      <c r="Q823" s="130">
        <v>28</v>
      </c>
      <c r="R823" s="128">
        <v>20</v>
      </c>
      <c r="S823" s="128">
        <v>30</v>
      </c>
      <c r="T823" s="127" t="s">
        <v>620</v>
      </c>
      <c r="U823" s="127" t="s">
        <v>620</v>
      </c>
      <c r="V823" s="208" t="s">
        <v>691</v>
      </c>
      <c r="X823" s="126">
        <v>807</v>
      </c>
    </row>
    <row r="824" spans="1:24" s="14" customFormat="1" ht="105" x14ac:dyDescent="0.25">
      <c r="A824" s="255">
        <v>821</v>
      </c>
      <c r="B824" s="126" t="s">
        <v>542</v>
      </c>
      <c r="C824" s="127" t="s">
        <v>543</v>
      </c>
      <c r="D824" s="127" t="s">
        <v>491</v>
      </c>
      <c r="E824" s="127" t="s">
        <v>472</v>
      </c>
      <c r="F824" s="127" t="s">
        <v>30</v>
      </c>
      <c r="G824" s="127" t="s">
        <v>36</v>
      </c>
      <c r="H824" s="127" t="s">
        <v>32</v>
      </c>
      <c r="I824" s="127" t="s">
        <v>28</v>
      </c>
      <c r="J824" s="127" t="s">
        <v>74</v>
      </c>
      <c r="K824" s="127" t="s">
        <v>793</v>
      </c>
      <c r="L824" s="127" t="s">
        <v>544</v>
      </c>
      <c r="M824" s="128">
        <v>11.99</v>
      </c>
      <c r="N824" s="128">
        <v>0.97</v>
      </c>
      <c r="O824" s="129">
        <v>31.697900000000001</v>
      </c>
      <c r="P824" s="129">
        <v>29.036000000000001</v>
      </c>
      <c r="Q824" s="130">
        <v>29</v>
      </c>
      <c r="R824" s="128">
        <v>20</v>
      </c>
      <c r="S824" s="128">
        <v>30</v>
      </c>
      <c r="T824" s="127" t="s">
        <v>620</v>
      </c>
      <c r="U824" s="127" t="s">
        <v>620</v>
      </c>
      <c r="V824" s="208" t="s">
        <v>691</v>
      </c>
      <c r="X824" s="126">
        <v>808</v>
      </c>
    </row>
    <row r="825" spans="1:24" s="14" customFormat="1" ht="360" x14ac:dyDescent="0.25">
      <c r="A825" s="255">
        <v>822</v>
      </c>
      <c r="B825" s="126" t="s">
        <v>542</v>
      </c>
      <c r="C825" s="127" t="s">
        <v>543</v>
      </c>
      <c r="D825" s="127" t="s">
        <v>491</v>
      </c>
      <c r="E825" s="127" t="s">
        <v>472</v>
      </c>
      <c r="F825" s="127" t="s">
        <v>30</v>
      </c>
      <c r="G825" s="127" t="s">
        <v>36</v>
      </c>
      <c r="H825" s="127" t="s">
        <v>42</v>
      </c>
      <c r="I825" s="127" t="s">
        <v>53</v>
      </c>
      <c r="J825" s="127" t="s">
        <v>207</v>
      </c>
      <c r="K825" s="127" t="s">
        <v>793</v>
      </c>
      <c r="L825" s="127" t="s">
        <v>544</v>
      </c>
      <c r="M825" s="128">
        <v>15.94</v>
      </c>
      <c r="N825" s="128">
        <v>1.29</v>
      </c>
      <c r="O825" s="129">
        <v>38.254800000000003</v>
      </c>
      <c r="P825" s="129">
        <v>34.369999999999997</v>
      </c>
      <c r="Q825" s="130">
        <v>34.4</v>
      </c>
      <c r="R825" s="128">
        <v>20</v>
      </c>
      <c r="S825" s="128">
        <v>30</v>
      </c>
      <c r="T825" s="127" t="s">
        <v>648</v>
      </c>
      <c r="U825" s="127" t="s">
        <v>659</v>
      </c>
      <c r="V825" s="208" t="s">
        <v>691</v>
      </c>
      <c r="X825" s="126">
        <v>809</v>
      </c>
    </row>
    <row r="826" spans="1:24" s="14" customFormat="1" ht="360" x14ac:dyDescent="0.25">
      <c r="A826" s="255">
        <v>823</v>
      </c>
      <c r="B826" s="126" t="s">
        <v>542</v>
      </c>
      <c r="C826" s="127" t="s">
        <v>543</v>
      </c>
      <c r="D826" s="127" t="s">
        <v>491</v>
      </c>
      <c r="E826" s="127" t="s">
        <v>472</v>
      </c>
      <c r="F826" s="127" t="s">
        <v>30</v>
      </c>
      <c r="G826" s="127" t="s">
        <v>36</v>
      </c>
      <c r="H826" s="127" t="s">
        <v>37</v>
      </c>
      <c r="I826" s="127" t="s">
        <v>72</v>
      </c>
      <c r="J826" s="127" t="s">
        <v>681</v>
      </c>
      <c r="K826" s="127" t="s">
        <v>793</v>
      </c>
      <c r="L826" s="127" t="s">
        <v>544</v>
      </c>
      <c r="M826" s="128">
        <v>11.99</v>
      </c>
      <c r="N826" s="128">
        <v>0.97</v>
      </c>
      <c r="O826" s="129">
        <v>33.077500000000001</v>
      </c>
      <c r="P826" s="129">
        <v>71.721999999999994</v>
      </c>
      <c r="Q826" s="130">
        <v>33.1</v>
      </c>
      <c r="R826" s="128">
        <v>20</v>
      </c>
      <c r="S826" s="128">
        <v>30</v>
      </c>
      <c r="T826" s="127" t="s">
        <v>648</v>
      </c>
      <c r="U826" s="127" t="s">
        <v>620</v>
      </c>
      <c r="V826" s="208" t="s">
        <v>691</v>
      </c>
      <c r="X826" s="126">
        <v>810</v>
      </c>
    </row>
    <row r="827" spans="1:24" s="14" customFormat="1" ht="360" x14ac:dyDescent="0.25">
      <c r="A827" s="255">
        <v>824</v>
      </c>
      <c r="B827" s="126" t="s">
        <v>542</v>
      </c>
      <c r="C827" s="127" t="s">
        <v>543</v>
      </c>
      <c r="D827" s="127" t="s">
        <v>491</v>
      </c>
      <c r="E827" s="127" t="s">
        <v>472</v>
      </c>
      <c r="F827" s="127" t="s">
        <v>30</v>
      </c>
      <c r="G827" s="127" t="s">
        <v>36</v>
      </c>
      <c r="H827" s="127" t="s">
        <v>42</v>
      </c>
      <c r="I827" s="127" t="s">
        <v>70</v>
      </c>
      <c r="J827" s="127" t="s">
        <v>657</v>
      </c>
      <c r="K827" s="127" t="s">
        <v>793</v>
      </c>
      <c r="L827" s="127" t="s">
        <v>544</v>
      </c>
      <c r="M827" s="128">
        <v>13.84</v>
      </c>
      <c r="N827" s="128">
        <v>1.1200000000000001</v>
      </c>
      <c r="O827" s="129">
        <v>43.179099999999998</v>
      </c>
      <c r="P827" s="129">
        <v>82.977999999999994</v>
      </c>
      <c r="Q827" s="130">
        <v>43.2</v>
      </c>
      <c r="R827" s="128">
        <v>20</v>
      </c>
      <c r="S827" s="128">
        <v>30</v>
      </c>
      <c r="T827" s="127" t="s">
        <v>648</v>
      </c>
      <c r="U827" s="127" t="s">
        <v>659</v>
      </c>
      <c r="V827" s="208" t="s">
        <v>691</v>
      </c>
      <c r="X827" s="126">
        <v>811</v>
      </c>
    </row>
    <row r="828" spans="1:24" s="14" customFormat="1" ht="360" x14ac:dyDescent="0.25">
      <c r="A828" s="255">
        <v>825</v>
      </c>
      <c r="B828" s="126" t="s">
        <v>542</v>
      </c>
      <c r="C828" s="127" t="s">
        <v>543</v>
      </c>
      <c r="D828" s="127" t="s">
        <v>491</v>
      </c>
      <c r="E828" s="127" t="s">
        <v>472</v>
      </c>
      <c r="F828" s="127" t="s">
        <v>30</v>
      </c>
      <c r="G828" s="127" t="s">
        <v>36</v>
      </c>
      <c r="H828" s="127" t="s">
        <v>42</v>
      </c>
      <c r="I828" s="127" t="s">
        <v>53</v>
      </c>
      <c r="J828" s="127" t="s">
        <v>726</v>
      </c>
      <c r="K828" s="127" t="s">
        <v>793</v>
      </c>
      <c r="L828" s="127" t="s">
        <v>544</v>
      </c>
      <c r="M828" s="128">
        <v>12.78</v>
      </c>
      <c r="N828" s="128">
        <v>1.03</v>
      </c>
      <c r="O828" s="129">
        <v>33.8675</v>
      </c>
      <c r="P828" s="129">
        <v>37.268000000000001</v>
      </c>
      <c r="Q828" s="130">
        <v>33.9</v>
      </c>
      <c r="R828" s="128">
        <v>20</v>
      </c>
      <c r="S828" s="128">
        <v>30</v>
      </c>
      <c r="T828" s="127" t="s">
        <v>648</v>
      </c>
      <c r="U828" s="127" t="s">
        <v>659</v>
      </c>
      <c r="V828" s="208" t="s">
        <v>691</v>
      </c>
      <c r="X828" s="126">
        <v>812</v>
      </c>
    </row>
    <row r="829" spans="1:24" s="14" customFormat="1" ht="360" x14ac:dyDescent="0.25">
      <c r="A829" s="255">
        <v>826</v>
      </c>
      <c r="B829" s="126" t="s">
        <v>542</v>
      </c>
      <c r="C829" s="127" t="s">
        <v>543</v>
      </c>
      <c r="D829" s="127" t="s">
        <v>491</v>
      </c>
      <c r="E829" s="127" t="s">
        <v>472</v>
      </c>
      <c r="F829" s="127" t="s">
        <v>30</v>
      </c>
      <c r="G829" s="127" t="s">
        <v>36</v>
      </c>
      <c r="H829" s="127" t="s">
        <v>42</v>
      </c>
      <c r="I829" s="127" t="s">
        <v>53</v>
      </c>
      <c r="J829" s="127" t="s">
        <v>68</v>
      </c>
      <c r="K829" s="127" t="s">
        <v>793</v>
      </c>
      <c r="L829" s="127" t="s">
        <v>544</v>
      </c>
      <c r="M829" s="128">
        <v>12.42</v>
      </c>
      <c r="N829" s="128">
        <v>1</v>
      </c>
      <c r="O829" s="129">
        <v>33.195900000000002</v>
      </c>
      <c r="P829" s="129">
        <v>36.694000000000003</v>
      </c>
      <c r="Q829" s="130">
        <v>33.200000000000003</v>
      </c>
      <c r="R829" s="128">
        <v>20</v>
      </c>
      <c r="S829" s="128">
        <v>30</v>
      </c>
      <c r="T829" s="127" t="s">
        <v>648</v>
      </c>
      <c r="U829" s="127" t="s">
        <v>659</v>
      </c>
      <c r="V829" s="208" t="s">
        <v>691</v>
      </c>
      <c r="X829" s="126">
        <v>813</v>
      </c>
    </row>
    <row r="830" spans="1:24" s="14" customFormat="1" ht="360" x14ac:dyDescent="0.25">
      <c r="A830" s="255">
        <v>827</v>
      </c>
      <c r="B830" s="126" t="s">
        <v>542</v>
      </c>
      <c r="C830" s="127" t="s">
        <v>543</v>
      </c>
      <c r="D830" s="127" t="s">
        <v>491</v>
      </c>
      <c r="E830" s="127" t="s">
        <v>472</v>
      </c>
      <c r="F830" s="127" t="s">
        <v>30</v>
      </c>
      <c r="G830" s="127" t="s">
        <v>36</v>
      </c>
      <c r="H830" s="127" t="s">
        <v>42</v>
      </c>
      <c r="I830" s="127" t="s">
        <v>53</v>
      </c>
      <c r="J830" s="127" t="s">
        <v>67</v>
      </c>
      <c r="K830" s="127" t="s">
        <v>793</v>
      </c>
      <c r="L830" s="127" t="s">
        <v>544</v>
      </c>
      <c r="M830" s="128">
        <v>14.36</v>
      </c>
      <c r="N830" s="128">
        <v>1.1599999999999999</v>
      </c>
      <c r="O830" s="129">
        <v>34.539400000000001</v>
      </c>
      <c r="P830" s="129">
        <v>37.323999999999998</v>
      </c>
      <c r="Q830" s="130">
        <v>34.5</v>
      </c>
      <c r="R830" s="128">
        <v>20</v>
      </c>
      <c r="S830" s="128">
        <v>30</v>
      </c>
      <c r="T830" s="127" t="s">
        <v>648</v>
      </c>
      <c r="U830" s="127" t="s">
        <v>659</v>
      </c>
      <c r="V830" s="208" t="s">
        <v>691</v>
      </c>
      <c r="X830" s="126">
        <v>814</v>
      </c>
    </row>
    <row r="831" spans="1:24" s="14" customFormat="1" ht="360" x14ac:dyDescent="0.25">
      <c r="A831" s="255">
        <v>828</v>
      </c>
      <c r="B831" s="126" t="s">
        <v>542</v>
      </c>
      <c r="C831" s="127" t="s">
        <v>543</v>
      </c>
      <c r="D831" s="127" t="s">
        <v>491</v>
      </c>
      <c r="E831" s="127" t="s">
        <v>472</v>
      </c>
      <c r="F831" s="127" t="s">
        <v>30</v>
      </c>
      <c r="G831" s="127" t="s">
        <v>31</v>
      </c>
      <c r="H831" s="127" t="s">
        <v>32</v>
      </c>
      <c r="I831" s="127" t="s">
        <v>53</v>
      </c>
      <c r="J831" s="127" t="s">
        <v>66</v>
      </c>
      <c r="K831" s="127" t="s">
        <v>793</v>
      </c>
      <c r="L831" s="127" t="s">
        <v>544</v>
      </c>
      <c r="M831" s="128">
        <v>14.1</v>
      </c>
      <c r="N831" s="128">
        <v>1.1399999999999999</v>
      </c>
      <c r="O831" s="129">
        <v>33.602899999999998</v>
      </c>
      <c r="P831" s="129">
        <v>32.409999999999997</v>
      </c>
      <c r="Q831" s="130">
        <v>32.4</v>
      </c>
      <c r="R831" s="128">
        <v>20</v>
      </c>
      <c r="S831" s="128">
        <v>30</v>
      </c>
      <c r="T831" s="127" t="s">
        <v>648</v>
      </c>
      <c r="U831" s="127" t="s">
        <v>659</v>
      </c>
      <c r="V831" s="208" t="s">
        <v>691</v>
      </c>
      <c r="X831" s="126">
        <v>815</v>
      </c>
    </row>
    <row r="832" spans="1:24" s="14" customFormat="1" ht="360" x14ac:dyDescent="0.25">
      <c r="A832" s="255">
        <v>829</v>
      </c>
      <c r="B832" s="126" t="s">
        <v>542</v>
      </c>
      <c r="C832" s="127" t="s">
        <v>543</v>
      </c>
      <c r="D832" s="127" t="s">
        <v>491</v>
      </c>
      <c r="E832" s="127" t="s">
        <v>472</v>
      </c>
      <c r="F832" s="127" t="s">
        <v>30</v>
      </c>
      <c r="G832" s="127" t="s">
        <v>31</v>
      </c>
      <c r="H832" s="127" t="s">
        <v>32</v>
      </c>
      <c r="I832" s="127" t="s">
        <v>53</v>
      </c>
      <c r="J832" s="127" t="s">
        <v>657</v>
      </c>
      <c r="K832" s="127" t="s">
        <v>793</v>
      </c>
      <c r="L832" s="127" t="s">
        <v>544</v>
      </c>
      <c r="M832" s="128">
        <v>13.84</v>
      </c>
      <c r="N832" s="128">
        <v>1.1200000000000001</v>
      </c>
      <c r="O832" s="129">
        <v>37.368600000000001</v>
      </c>
      <c r="P832" s="129">
        <v>36.707999999999998</v>
      </c>
      <c r="Q832" s="130">
        <v>36.700000000000003</v>
      </c>
      <c r="R832" s="128">
        <v>20</v>
      </c>
      <c r="S832" s="128">
        <v>30</v>
      </c>
      <c r="T832" s="127" t="s">
        <v>648</v>
      </c>
      <c r="U832" s="127" t="s">
        <v>659</v>
      </c>
      <c r="V832" s="208" t="s">
        <v>691</v>
      </c>
      <c r="X832" s="126">
        <v>816</v>
      </c>
    </row>
    <row r="833" spans="1:24" s="14" customFormat="1" ht="360" x14ac:dyDescent="0.25">
      <c r="A833" s="255">
        <v>830</v>
      </c>
      <c r="B833" s="126" t="s">
        <v>542</v>
      </c>
      <c r="C833" s="127" t="s">
        <v>543</v>
      </c>
      <c r="D833" s="127" t="s">
        <v>491</v>
      </c>
      <c r="E833" s="127" t="s">
        <v>472</v>
      </c>
      <c r="F833" s="127" t="s">
        <v>30</v>
      </c>
      <c r="G833" s="127" t="s">
        <v>31</v>
      </c>
      <c r="H833" s="127" t="s">
        <v>42</v>
      </c>
      <c r="I833" s="127" t="s">
        <v>52</v>
      </c>
      <c r="J833" s="127" t="s">
        <v>678</v>
      </c>
      <c r="K833" s="127" t="s">
        <v>793</v>
      </c>
      <c r="L833" s="127" t="s">
        <v>544</v>
      </c>
      <c r="M833" s="128">
        <v>9.36</v>
      </c>
      <c r="N833" s="128">
        <v>0.76</v>
      </c>
      <c r="O833" s="129">
        <v>33.46</v>
      </c>
      <c r="P833" s="129">
        <v>50.344000000000001</v>
      </c>
      <c r="Q833" s="130">
        <v>33.5</v>
      </c>
      <c r="R833" s="128">
        <v>20</v>
      </c>
      <c r="S833" s="128">
        <v>30</v>
      </c>
      <c r="T833" s="127" t="s">
        <v>648</v>
      </c>
      <c r="U833" s="127" t="s">
        <v>659</v>
      </c>
      <c r="V833" s="208" t="s">
        <v>691</v>
      </c>
      <c r="X833" s="126">
        <v>817</v>
      </c>
    </row>
    <row r="834" spans="1:24" s="14" customFormat="1" ht="105" x14ac:dyDescent="0.25">
      <c r="A834" s="255">
        <v>831</v>
      </c>
      <c r="B834" s="126" t="s">
        <v>542</v>
      </c>
      <c r="C834" s="127" t="s">
        <v>543</v>
      </c>
      <c r="D834" s="127" t="s">
        <v>491</v>
      </c>
      <c r="E834" s="127" t="s">
        <v>472</v>
      </c>
      <c r="F834" s="127" t="s">
        <v>30</v>
      </c>
      <c r="G834" s="127" t="s">
        <v>31</v>
      </c>
      <c r="H834" s="127" t="s">
        <v>32</v>
      </c>
      <c r="I834" s="127" t="s">
        <v>28</v>
      </c>
      <c r="J834" s="127" t="s">
        <v>678</v>
      </c>
      <c r="K834" s="127" t="s">
        <v>793</v>
      </c>
      <c r="L834" s="127" t="s">
        <v>544</v>
      </c>
      <c r="M834" s="128">
        <v>9</v>
      </c>
      <c r="N834" s="128">
        <v>0.73</v>
      </c>
      <c r="O834" s="129">
        <v>28.616299999999999</v>
      </c>
      <c r="P834" s="129">
        <v>31.542000000000002</v>
      </c>
      <c r="Q834" s="130">
        <v>28.6</v>
      </c>
      <c r="R834" s="128">
        <v>20</v>
      </c>
      <c r="S834" s="128">
        <v>30</v>
      </c>
      <c r="T834" s="127" t="s">
        <v>620</v>
      </c>
      <c r="U834" s="127" t="s">
        <v>620</v>
      </c>
      <c r="V834" s="208" t="s">
        <v>691</v>
      </c>
      <c r="X834" s="126">
        <v>818</v>
      </c>
    </row>
    <row r="835" spans="1:24" s="14" customFormat="1" ht="105" x14ac:dyDescent="0.25">
      <c r="A835" s="255">
        <v>832</v>
      </c>
      <c r="B835" s="126" t="s">
        <v>542</v>
      </c>
      <c r="C835" s="127" t="s">
        <v>543</v>
      </c>
      <c r="D835" s="127" t="s">
        <v>491</v>
      </c>
      <c r="E835" s="127" t="s">
        <v>492</v>
      </c>
      <c r="F835" s="127" t="s">
        <v>30</v>
      </c>
      <c r="G835" s="127" t="s">
        <v>36</v>
      </c>
      <c r="H835" s="127" t="s">
        <v>42</v>
      </c>
      <c r="I835" s="127" t="s">
        <v>78</v>
      </c>
      <c r="J835" s="127" t="s">
        <v>102</v>
      </c>
      <c r="K835" s="127" t="s">
        <v>793</v>
      </c>
      <c r="L835" s="127" t="s">
        <v>544</v>
      </c>
      <c r="M835" s="128">
        <v>16.55</v>
      </c>
      <c r="N835" s="128">
        <v>1.34</v>
      </c>
      <c r="O835" s="129">
        <v>27.572199999999999</v>
      </c>
      <c r="P835" s="129">
        <v>32.171999999999997</v>
      </c>
      <c r="Q835" s="130">
        <v>27.6</v>
      </c>
      <c r="R835" s="128">
        <v>20</v>
      </c>
      <c r="S835" s="128">
        <v>30</v>
      </c>
      <c r="T835" s="127" t="s">
        <v>620</v>
      </c>
      <c r="U835" s="127" t="s">
        <v>620</v>
      </c>
      <c r="V835" s="208" t="s">
        <v>691</v>
      </c>
      <c r="X835" s="126">
        <v>819</v>
      </c>
    </row>
    <row r="836" spans="1:24" s="14" customFormat="1" ht="105" x14ac:dyDescent="0.25">
      <c r="A836" s="255">
        <v>833</v>
      </c>
      <c r="B836" s="126" t="s">
        <v>542</v>
      </c>
      <c r="C836" s="127" t="s">
        <v>543</v>
      </c>
      <c r="D836" s="127" t="s">
        <v>491</v>
      </c>
      <c r="E836" s="127" t="s">
        <v>492</v>
      </c>
      <c r="F836" s="127" t="s">
        <v>30</v>
      </c>
      <c r="G836" s="127" t="s">
        <v>36</v>
      </c>
      <c r="H836" s="127" t="s">
        <v>42</v>
      </c>
      <c r="I836" s="127" t="s">
        <v>76</v>
      </c>
      <c r="J836" s="127" t="s">
        <v>91</v>
      </c>
      <c r="K836" s="127" t="s">
        <v>793</v>
      </c>
      <c r="L836" s="127" t="s">
        <v>544</v>
      </c>
      <c r="M836" s="128">
        <v>15.76</v>
      </c>
      <c r="N836" s="128">
        <v>1.27</v>
      </c>
      <c r="O836" s="129">
        <v>28.4617</v>
      </c>
      <c r="P836" s="129">
        <v>30.24</v>
      </c>
      <c r="Q836" s="130">
        <v>28.5</v>
      </c>
      <c r="R836" s="128">
        <v>20</v>
      </c>
      <c r="S836" s="128">
        <v>30</v>
      </c>
      <c r="T836" s="127" t="s">
        <v>620</v>
      </c>
      <c r="U836" s="127" t="s">
        <v>620</v>
      </c>
      <c r="V836" s="208" t="s">
        <v>691</v>
      </c>
      <c r="X836" s="126">
        <v>820</v>
      </c>
    </row>
    <row r="837" spans="1:24" s="14" customFormat="1" ht="105" x14ac:dyDescent="0.25">
      <c r="A837" s="255">
        <v>834</v>
      </c>
      <c r="B837" s="126" t="s">
        <v>542</v>
      </c>
      <c r="C837" s="127" t="s">
        <v>543</v>
      </c>
      <c r="D837" s="127" t="s">
        <v>491</v>
      </c>
      <c r="E837" s="127" t="s">
        <v>492</v>
      </c>
      <c r="F837" s="127" t="s">
        <v>30</v>
      </c>
      <c r="G837" s="127" t="s">
        <v>31</v>
      </c>
      <c r="H837" s="127" t="s">
        <v>32</v>
      </c>
      <c r="I837" s="127" t="s">
        <v>96</v>
      </c>
      <c r="J837" s="127" t="s">
        <v>97</v>
      </c>
      <c r="K837" s="127" t="s">
        <v>793</v>
      </c>
      <c r="L837" s="127" t="s">
        <v>544</v>
      </c>
      <c r="M837" s="128">
        <v>9</v>
      </c>
      <c r="N837" s="128">
        <v>0.73</v>
      </c>
      <c r="O837" s="129">
        <v>20.5349</v>
      </c>
      <c r="P837" s="129">
        <v>20.356000000000002</v>
      </c>
      <c r="Q837" s="130">
        <v>20.399999999999999</v>
      </c>
      <c r="R837" s="128">
        <v>20</v>
      </c>
      <c r="S837" s="128">
        <v>30</v>
      </c>
      <c r="T837" s="127" t="s">
        <v>620</v>
      </c>
      <c r="U837" s="127" t="s">
        <v>620</v>
      </c>
      <c r="V837" s="208" t="s">
        <v>691</v>
      </c>
      <c r="X837" s="126">
        <v>821</v>
      </c>
    </row>
    <row r="838" spans="1:24" s="14" customFormat="1" ht="105" x14ac:dyDescent="0.25">
      <c r="A838" s="255">
        <v>835</v>
      </c>
      <c r="B838" s="126" t="s">
        <v>542</v>
      </c>
      <c r="C838" s="127" t="s">
        <v>543</v>
      </c>
      <c r="D838" s="127" t="s">
        <v>491</v>
      </c>
      <c r="E838" s="127" t="s">
        <v>492</v>
      </c>
      <c r="F838" s="127" t="s">
        <v>30</v>
      </c>
      <c r="G838" s="127" t="s">
        <v>31</v>
      </c>
      <c r="H838" s="127" t="s">
        <v>32</v>
      </c>
      <c r="I838" s="127" t="s">
        <v>94</v>
      </c>
      <c r="J838" s="127" t="s">
        <v>95</v>
      </c>
      <c r="K838" s="127" t="s">
        <v>793</v>
      </c>
      <c r="L838" s="127" t="s">
        <v>544</v>
      </c>
      <c r="M838" s="128">
        <v>8.84</v>
      </c>
      <c r="N838" s="128">
        <v>0.71</v>
      </c>
      <c r="O838" s="129">
        <v>20.428799999999999</v>
      </c>
      <c r="P838" s="129">
        <v>20.146000000000001</v>
      </c>
      <c r="Q838" s="130">
        <v>20.2</v>
      </c>
      <c r="R838" s="128">
        <v>20</v>
      </c>
      <c r="S838" s="128">
        <v>30</v>
      </c>
      <c r="T838" s="127" t="s">
        <v>620</v>
      </c>
      <c r="U838" s="127" t="s">
        <v>620</v>
      </c>
      <c r="V838" s="208" t="s">
        <v>691</v>
      </c>
      <c r="X838" s="126">
        <v>822</v>
      </c>
    </row>
    <row r="839" spans="1:24" s="14" customFormat="1" ht="105" x14ac:dyDescent="0.25">
      <c r="A839" s="255">
        <v>836</v>
      </c>
      <c r="B839" s="126" t="s">
        <v>542</v>
      </c>
      <c r="C839" s="127" t="s">
        <v>543</v>
      </c>
      <c r="D839" s="127" t="s">
        <v>491</v>
      </c>
      <c r="E839" s="127" t="s">
        <v>492</v>
      </c>
      <c r="F839" s="127" t="s">
        <v>30</v>
      </c>
      <c r="G839" s="127" t="s">
        <v>36</v>
      </c>
      <c r="H839" s="127" t="s">
        <v>42</v>
      </c>
      <c r="I839" s="127" t="s">
        <v>90</v>
      </c>
      <c r="J839" s="127" t="s">
        <v>91</v>
      </c>
      <c r="K839" s="127" t="s">
        <v>793</v>
      </c>
      <c r="L839" s="127" t="s">
        <v>544</v>
      </c>
      <c r="M839" s="128">
        <v>10.76</v>
      </c>
      <c r="N839" s="128">
        <v>0.87</v>
      </c>
      <c r="O839" s="129">
        <v>22.5136</v>
      </c>
      <c r="P839" s="129">
        <v>23.744</v>
      </c>
      <c r="Q839" s="130">
        <v>22.5</v>
      </c>
      <c r="R839" s="128">
        <v>20</v>
      </c>
      <c r="S839" s="128">
        <v>30</v>
      </c>
      <c r="T839" s="127" t="s">
        <v>620</v>
      </c>
      <c r="U839" s="127" t="s">
        <v>620</v>
      </c>
      <c r="V839" s="208" t="s">
        <v>691</v>
      </c>
      <c r="X839" s="126">
        <v>823</v>
      </c>
    </row>
    <row r="840" spans="1:24" s="14" customFormat="1" ht="105" x14ac:dyDescent="0.25">
      <c r="A840" s="255">
        <v>837</v>
      </c>
      <c r="B840" s="126" t="s">
        <v>542</v>
      </c>
      <c r="C840" s="127" t="s">
        <v>543</v>
      </c>
      <c r="D840" s="127" t="s">
        <v>491</v>
      </c>
      <c r="E840" s="127" t="s">
        <v>492</v>
      </c>
      <c r="F840" s="127" t="s">
        <v>30</v>
      </c>
      <c r="G840" s="127" t="s">
        <v>36</v>
      </c>
      <c r="H840" s="127" t="s">
        <v>42</v>
      </c>
      <c r="I840" s="127" t="s">
        <v>80</v>
      </c>
      <c r="J840" s="127" t="s">
        <v>73</v>
      </c>
      <c r="K840" s="127" t="s">
        <v>793</v>
      </c>
      <c r="L840" s="127" t="s">
        <v>544</v>
      </c>
      <c r="M840" s="128">
        <v>15.94</v>
      </c>
      <c r="N840" s="128">
        <v>1.29</v>
      </c>
      <c r="O840" s="129">
        <v>27.679600000000001</v>
      </c>
      <c r="P840" s="129">
        <v>28.364000000000001</v>
      </c>
      <c r="Q840" s="130">
        <v>27.7</v>
      </c>
      <c r="R840" s="128">
        <v>20</v>
      </c>
      <c r="S840" s="128">
        <v>30</v>
      </c>
      <c r="T840" s="127" t="s">
        <v>620</v>
      </c>
      <c r="U840" s="127" t="s">
        <v>620</v>
      </c>
      <c r="V840" s="208" t="s">
        <v>691</v>
      </c>
      <c r="X840" s="126">
        <v>824</v>
      </c>
    </row>
    <row r="841" spans="1:24" s="14" customFormat="1" ht="105" x14ac:dyDescent="0.25">
      <c r="A841" s="255">
        <v>838</v>
      </c>
      <c r="B841" s="126" t="s">
        <v>542</v>
      </c>
      <c r="C841" s="127" t="s">
        <v>543</v>
      </c>
      <c r="D841" s="127" t="s">
        <v>491</v>
      </c>
      <c r="E841" s="127" t="s">
        <v>492</v>
      </c>
      <c r="F841" s="127" t="s">
        <v>30</v>
      </c>
      <c r="G841" s="127" t="s">
        <v>36</v>
      </c>
      <c r="H841" s="127" t="s">
        <v>42</v>
      </c>
      <c r="I841" s="127" t="s">
        <v>78</v>
      </c>
      <c r="J841" s="127" t="s">
        <v>79</v>
      </c>
      <c r="K841" s="127" t="s">
        <v>793</v>
      </c>
      <c r="L841" s="127" t="s">
        <v>544</v>
      </c>
      <c r="M841" s="128">
        <v>15.94</v>
      </c>
      <c r="N841" s="128">
        <v>1.29</v>
      </c>
      <c r="O841" s="129">
        <v>27.6936</v>
      </c>
      <c r="P841" s="129">
        <v>32.844000000000001</v>
      </c>
      <c r="Q841" s="130">
        <v>27.7</v>
      </c>
      <c r="R841" s="128">
        <v>20</v>
      </c>
      <c r="S841" s="128">
        <v>30</v>
      </c>
      <c r="T841" s="127" t="s">
        <v>620</v>
      </c>
      <c r="U841" s="127" t="s">
        <v>620</v>
      </c>
      <c r="V841" s="208" t="s">
        <v>691</v>
      </c>
      <c r="X841" s="126">
        <v>825</v>
      </c>
    </row>
    <row r="842" spans="1:24" s="14" customFormat="1" ht="105" x14ac:dyDescent="0.25">
      <c r="A842" s="255">
        <v>839</v>
      </c>
      <c r="B842" s="126" t="s">
        <v>542</v>
      </c>
      <c r="C842" s="127" t="s">
        <v>543</v>
      </c>
      <c r="D842" s="127" t="s">
        <v>491</v>
      </c>
      <c r="E842" s="127" t="s">
        <v>492</v>
      </c>
      <c r="F842" s="127" t="s">
        <v>30</v>
      </c>
      <c r="G842" s="127" t="s">
        <v>36</v>
      </c>
      <c r="H842" s="127" t="s">
        <v>32</v>
      </c>
      <c r="I842" s="127" t="s">
        <v>28</v>
      </c>
      <c r="J842" s="127" t="s">
        <v>74</v>
      </c>
      <c r="K842" s="127" t="s">
        <v>793</v>
      </c>
      <c r="L842" s="127" t="s">
        <v>544</v>
      </c>
      <c r="M842" s="128">
        <v>11.99</v>
      </c>
      <c r="N842" s="128">
        <v>0.97</v>
      </c>
      <c r="O842" s="129">
        <v>23.578800000000001</v>
      </c>
      <c r="P842" s="129">
        <v>25.62</v>
      </c>
      <c r="Q842" s="130">
        <v>23.6</v>
      </c>
      <c r="R842" s="128">
        <v>20</v>
      </c>
      <c r="S842" s="128">
        <v>30</v>
      </c>
      <c r="T842" s="127" t="s">
        <v>620</v>
      </c>
      <c r="U842" s="127" t="s">
        <v>620</v>
      </c>
      <c r="V842" s="208" t="s">
        <v>691</v>
      </c>
      <c r="X842" s="126">
        <v>826</v>
      </c>
    </row>
    <row r="843" spans="1:24" s="14" customFormat="1" ht="105" x14ac:dyDescent="0.25">
      <c r="A843" s="255">
        <v>840</v>
      </c>
      <c r="B843" s="126" t="s">
        <v>542</v>
      </c>
      <c r="C843" s="127" t="s">
        <v>543</v>
      </c>
      <c r="D843" s="127" t="s">
        <v>491</v>
      </c>
      <c r="E843" s="127" t="s">
        <v>492</v>
      </c>
      <c r="F843" s="127" t="s">
        <v>30</v>
      </c>
      <c r="G843" s="127" t="s">
        <v>36</v>
      </c>
      <c r="H843" s="127" t="s">
        <v>42</v>
      </c>
      <c r="I843" s="127" t="s">
        <v>53</v>
      </c>
      <c r="J843" s="127" t="s">
        <v>207</v>
      </c>
      <c r="K843" s="127" t="s">
        <v>793</v>
      </c>
      <c r="L843" s="127" t="s">
        <v>544</v>
      </c>
      <c r="M843" s="128">
        <v>15.94</v>
      </c>
      <c r="N843" s="128">
        <v>1.29</v>
      </c>
      <c r="O843" s="129">
        <v>29.061699999999998</v>
      </c>
      <c r="P843" s="129">
        <v>31.542000000000002</v>
      </c>
      <c r="Q843" s="130">
        <v>29.1</v>
      </c>
      <c r="R843" s="128">
        <v>20</v>
      </c>
      <c r="S843" s="128">
        <v>30</v>
      </c>
      <c r="T843" s="127" t="s">
        <v>620</v>
      </c>
      <c r="U843" s="127" t="s">
        <v>620</v>
      </c>
      <c r="V843" s="208" t="s">
        <v>691</v>
      </c>
      <c r="X843" s="126">
        <v>827</v>
      </c>
    </row>
    <row r="844" spans="1:24" s="14" customFormat="1" ht="105" x14ac:dyDescent="0.25">
      <c r="A844" s="255">
        <v>841</v>
      </c>
      <c r="B844" s="126" t="s">
        <v>542</v>
      </c>
      <c r="C844" s="127" t="s">
        <v>543</v>
      </c>
      <c r="D844" s="127" t="s">
        <v>491</v>
      </c>
      <c r="E844" s="127" t="s">
        <v>492</v>
      </c>
      <c r="F844" s="127" t="s">
        <v>30</v>
      </c>
      <c r="G844" s="127" t="s">
        <v>36</v>
      </c>
      <c r="H844" s="127" t="s">
        <v>37</v>
      </c>
      <c r="I844" s="127" t="s">
        <v>72</v>
      </c>
      <c r="J844" s="127" t="s">
        <v>681</v>
      </c>
      <c r="K844" s="127" t="s">
        <v>793</v>
      </c>
      <c r="L844" s="127" t="s">
        <v>544</v>
      </c>
      <c r="M844" s="128">
        <v>11.99</v>
      </c>
      <c r="N844" s="128">
        <v>0.97</v>
      </c>
      <c r="O844" s="129">
        <v>24.39</v>
      </c>
      <c r="P844" s="129">
        <v>62.3</v>
      </c>
      <c r="Q844" s="130">
        <v>24.4</v>
      </c>
      <c r="R844" s="128">
        <v>20</v>
      </c>
      <c r="S844" s="128">
        <v>30</v>
      </c>
      <c r="T844" s="127" t="s">
        <v>620</v>
      </c>
      <c r="U844" s="127" t="s">
        <v>620</v>
      </c>
      <c r="V844" s="208" t="s">
        <v>691</v>
      </c>
      <c r="X844" s="126">
        <v>828</v>
      </c>
    </row>
    <row r="845" spans="1:24" s="14" customFormat="1" ht="105" x14ac:dyDescent="0.25">
      <c r="A845" s="255">
        <v>842</v>
      </c>
      <c r="B845" s="126" t="s">
        <v>542</v>
      </c>
      <c r="C845" s="127" t="s">
        <v>543</v>
      </c>
      <c r="D845" s="127" t="s">
        <v>491</v>
      </c>
      <c r="E845" s="127" t="s">
        <v>492</v>
      </c>
      <c r="F845" s="127" t="s">
        <v>30</v>
      </c>
      <c r="G845" s="127" t="s">
        <v>36</v>
      </c>
      <c r="H845" s="127" t="s">
        <v>42</v>
      </c>
      <c r="I845" s="127" t="s">
        <v>70</v>
      </c>
      <c r="J845" s="127" t="s">
        <v>657</v>
      </c>
      <c r="K845" s="127" t="s">
        <v>793</v>
      </c>
      <c r="L845" s="127" t="s">
        <v>544</v>
      </c>
      <c r="M845" s="128">
        <v>13.84</v>
      </c>
      <c r="N845" s="128">
        <v>1.1200000000000001</v>
      </c>
      <c r="O845" s="129">
        <v>31.092199999999998</v>
      </c>
      <c r="P845" s="129">
        <v>62.887999999999998</v>
      </c>
      <c r="Q845" s="130">
        <v>31.1</v>
      </c>
      <c r="R845" s="128">
        <v>20</v>
      </c>
      <c r="S845" s="128">
        <v>30</v>
      </c>
      <c r="T845" s="127" t="s">
        <v>620</v>
      </c>
      <c r="U845" s="127" t="s">
        <v>620</v>
      </c>
      <c r="V845" s="208" t="s">
        <v>691</v>
      </c>
      <c r="X845" s="126">
        <v>829</v>
      </c>
    </row>
    <row r="846" spans="1:24" s="14" customFormat="1" ht="105" x14ac:dyDescent="0.25">
      <c r="A846" s="255">
        <v>843</v>
      </c>
      <c r="B846" s="126" t="s">
        <v>542</v>
      </c>
      <c r="C846" s="127" t="s">
        <v>543</v>
      </c>
      <c r="D846" s="127" t="s">
        <v>491</v>
      </c>
      <c r="E846" s="127" t="s">
        <v>492</v>
      </c>
      <c r="F846" s="127" t="s">
        <v>30</v>
      </c>
      <c r="G846" s="127" t="s">
        <v>36</v>
      </c>
      <c r="H846" s="127" t="s">
        <v>42</v>
      </c>
      <c r="I846" s="127" t="s">
        <v>53</v>
      </c>
      <c r="J846" s="127" t="s">
        <v>726</v>
      </c>
      <c r="K846" s="127" t="s">
        <v>793</v>
      </c>
      <c r="L846" s="127" t="s">
        <v>544</v>
      </c>
      <c r="M846" s="128">
        <v>12.78</v>
      </c>
      <c r="N846" s="128">
        <v>1.03</v>
      </c>
      <c r="O846" s="129">
        <v>25.18</v>
      </c>
      <c r="P846" s="129">
        <v>28.49</v>
      </c>
      <c r="Q846" s="130">
        <v>25.2</v>
      </c>
      <c r="R846" s="128">
        <v>20</v>
      </c>
      <c r="S846" s="128">
        <v>30</v>
      </c>
      <c r="T846" s="127" t="s">
        <v>620</v>
      </c>
      <c r="U846" s="127" t="s">
        <v>620</v>
      </c>
      <c r="V846" s="208" t="s">
        <v>691</v>
      </c>
      <c r="X846" s="126">
        <v>830</v>
      </c>
    </row>
    <row r="847" spans="1:24" s="14" customFormat="1" ht="105" x14ac:dyDescent="0.25">
      <c r="A847" s="255">
        <v>844</v>
      </c>
      <c r="B847" s="126" t="s">
        <v>542</v>
      </c>
      <c r="C847" s="127" t="s">
        <v>543</v>
      </c>
      <c r="D847" s="127" t="s">
        <v>491</v>
      </c>
      <c r="E847" s="127" t="s">
        <v>492</v>
      </c>
      <c r="F847" s="127" t="s">
        <v>30</v>
      </c>
      <c r="G847" s="127" t="s">
        <v>36</v>
      </c>
      <c r="H847" s="127" t="s">
        <v>42</v>
      </c>
      <c r="I847" s="127" t="s">
        <v>53</v>
      </c>
      <c r="J847" s="127" t="s">
        <v>68</v>
      </c>
      <c r="K847" s="127" t="s">
        <v>793</v>
      </c>
      <c r="L847" s="127" t="s">
        <v>544</v>
      </c>
      <c r="M847" s="128">
        <v>12.42</v>
      </c>
      <c r="N847" s="128">
        <v>1</v>
      </c>
      <c r="O847" s="129">
        <v>24.636700000000001</v>
      </c>
      <c r="P847" s="129">
        <v>27.481999999999999</v>
      </c>
      <c r="Q847" s="130">
        <v>24.6</v>
      </c>
      <c r="R847" s="128">
        <v>20</v>
      </c>
      <c r="S847" s="128">
        <v>30</v>
      </c>
      <c r="T847" s="127" t="s">
        <v>620</v>
      </c>
      <c r="U847" s="127" t="s">
        <v>620</v>
      </c>
      <c r="V847" s="208" t="s">
        <v>691</v>
      </c>
      <c r="X847" s="126">
        <v>831</v>
      </c>
    </row>
    <row r="848" spans="1:24" s="14" customFormat="1" ht="105" x14ac:dyDescent="0.25">
      <c r="A848" s="255">
        <v>845</v>
      </c>
      <c r="B848" s="126" t="s">
        <v>542</v>
      </c>
      <c r="C848" s="127" t="s">
        <v>543</v>
      </c>
      <c r="D848" s="127" t="s">
        <v>491</v>
      </c>
      <c r="E848" s="127" t="s">
        <v>492</v>
      </c>
      <c r="F848" s="127" t="s">
        <v>30</v>
      </c>
      <c r="G848" s="127" t="s">
        <v>36</v>
      </c>
      <c r="H848" s="127" t="s">
        <v>42</v>
      </c>
      <c r="I848" s="127" t="s">
        <v>53</v>
      </c>
      <c r="J848" s="127" t="s">
        <v>67</v>
      </c>
      <c r="K848" s="127" t="s">
        <v>793</v>
      </c>
      <c r="L848" s="127" t="s">
        <v>544</v>
      </c>
      <c r="M848" s="128">
        <v>14.36</v>
      </c>
      <c r="N848" s="128">
        <v>1.1599999999999999</v>
      </c>
      <c r="O848" s="129">
        <v>26.225999999999999</v>
      </c>
      <c r="P848" s="129">
        <v>30.295999999999999</v>
      </c>
      <c r="Q848" s="130">
        <v>26.2</v>
      </c>
      <c r="R848" s="128">
        <v>20</v>
      </c>
      <c r="S848" s="128">
        <v>30</v>
      </c>
      <c r="T848" s="127" t="s">
        <v>620</v>
      </c>
      <c r="U848" s="127" t="s">
        <v>620</v>
      </c>
      <c r="V848" s="208" t="s">
        <v>691</v>
      </c>
      <c r="X848" s="126">
        <v>832</v>
      </c>
    </row>
    <row r="849" spans="1:24" s="14" customFormat="1" ht="105" x14ac:dyDescent="0.25">
      <c r="A849" s="255">
        <v>846</v>
      </c>
      <c r="B849" s="126" t="s">
        <v>542</v>
      </c>
      <c r="C849" s="127" t="s">
        <v>543</v>
      </c>
      <c r="D849" s="127" t="s">
        <v>491</v>
      </c>
      <c r="E849" s="127" t="s">
        <v>492</v>
      </c>
      <c r="F849" s="127" t="s">
        <v>30</v>
      </c>
      <c r="G849" s="127" t="s">
        <v>31</v>
      </c>
      <c r="H849" s="127" t="s">
        <v>32</v>
      </c>
      <c r="I849" s="127" t="s">
        <v>53</v>
      </c>
      <c r="J849" s="127" t="s">
        <v>66</v>
      </c>
      <c r="K849" s="127" t="s">
        <v>793</v>
      </c>
      <c r="L849" s="127" t="s">
        <v>544</v>
      </c>
      <c r="M849" s="128">
        <v>14.1</v>
      </c>
      <c r="N849" s="128">
        <v>1.1399999999999999</v>
      </c>
      <c r="O849" s="129">
        <v>25.568200000000001</v>
      </c>
      <c r="P849" s="129">
        <v>29.021999999999998</v>
      </c>
      <c r="Q849" s="130">
        <v>25.6</v>
      </c>
      <c r="R849" s="128">
        <v>20</v>
      </c>
      <c r="S849" s="128">
        <v>30</v>
      </c>
      <c r="T849" s="127" t="s">
        <v>620</v>
      </c>
      <c r="U849" s="127" t="s">
        <v>620</v>
      </c>
      <c r="V849" s="208" t="s">
        <v>691</v>
      </c>
      <c r="X849" s="126">
        <v>833</v>
      </c>
    </row>
    <row r="850" spans="1:24" s="14" customFormat="1" ht="105" x14ac:dyDescent="0.25">
      <c r="A850" s="255">
        <v>847</v>
      </c>
      <c r="B850" s="126" t="s">
        <v>542</v>
      </c>
      <c r="C850" s="127" t="s">
        <v>543</v>
      </c>
      <c r="D850" s="127" t="s">
        <v>491</v>
      </c>
      <c r="E850" s="127" t="s">
        <v>492</v>
      </c>
      <c r="F850" s="127" t="s">
        <v>30</v>
      </c>
      <c r="G850" s="127" t="s">
        <v>31</v>
      </c>
      <c r="H850" s="127" t="s">
        <v>32</v>
      </c>
      <c r="I850" s="127" t="s">
        <v>53</v>
      </c>
      <c r="J850" s="127" t="s">
        <v>657</v>
      </c>
      <c r="K850" s="127" t="s">
        <v>793</v>
      </c>
      <c r="L850" s="127" t="s">
        <v>544</v>
      </c>
      <c r="M850" s="128">
        <v>13.84</v>
      </c>
      <c r="N850" s="128">
        <v>1.1200000000000001</v>
      </c>
      <c r="O850" s="129">
        <v>27.6754</v>
      </c>
      <c r="P850" s="129">
        <v>33.32</v>
      </c>
      <c r="Q850" s="130">
        <v>27.7</v>
      </c>
      <c r="R850" s="128">
        <v>20</v>
      </c>
      <c r="S850" s="128">
        <v>30</v>
      </c>
      <c r="T850" s="127" t="s">
        <v>620</v>
      </c>
      <c r="U850" s="127" t="s">
        <v>620</v>
      </c>
      <c r="V850" s="208" t="s">
        <v>691</v>
      </c>
      <c r="X850" s="126">
        <v>834</v>
      </c>
    </row>
    <row r="851" spans="1:24" s="14" customFormat="1" ht="105" x14ac:dyDescent="0.25">
      <c r="A851" s="255">
        <v>848</v>
      </c>
      <c r="B851" s="126" t="s">
        <v>542</v>
      </c>
      <c r="C851" s="127" t="s">
        <v>543</v>
      </c>
      <c r="D851" s="127" t="s">
        <v>491</v>
      </c>
      <c r="E851" s="127" t="s">
        <v>492</v>
      </c>
      <c r="F851" s="127" t="s">
        <v>30</v>
      </c>
      <c r="G851" s="127" t="s">
        <v>31</v>
      </c>
      <c r="H851" s="127" t="s">
        <v>42</v>
      </c>
      <c r="I851" s="127" t="s">
        <v>52</v>
      </c>
      <c r="J851" s="127" t="s">
        <v>678</v>
      </c>
      <c r="K851" s="127" t="s">
        <v>793</v>
      </c>
      <c r="L851" s="127" t="s">
        <v>544</v>
      </c>
      <c r="M851" s="128">
        <v>9.36</v>
      </c>
      <c r="N851" s="128">
        <v>0.76</v>
      </c>
      <c r="O851" s="129">
        <v>23.531400000000001</v>
      </c>
      <c r="P851" s="129">
        <v>35.055999999999997</v>
      </c>
      <c r="Q851" s="130">
        <v>23.5</v>
      </c>
      <c r="R851" s="128">
        <v>20</v>
      </c>
      <c r="S851" s="128">
        <v>30</v>
      </c>
      <c r="T851" s="127" t="s">
        <v>620</v>
      </c>
      <c r="U851" s="127" t="s">
        <v>620</v>
      </c>
      <c r="V851" s="208" t="s">
        <v>691</v>
      </c>
      <c r="X851" s="126">
        <v>835</v>
      </c>
    </row>
    <row r="852" spans="1:24" s="14" customFormat="1" ht="105" x14ac:dyDescent="0.25">
      <c r="A852" s="255">
        <v>849</v>
      </c>
      <c r="B852" s="126" t="s">
        <v>542</v>
      </c>
      <c r="C852" s="127" t="s">
        <v>543</v>
      </c>
      <c r="D852" s="127" t="s">
        <v>491</v>
      </c>
      <c r="E852" s="127" t="s">
        <v>492</v>
      </c>
      <c r="F852" s="127" t="s">
        <v>30</v>
      </c>
      <c r="G852" s="127" t="s">
        <v>31</v>
      </c>
      <c r="H852" s="127" t="s">
        <v>32</v>
      </c>
      <c r="I852" s="127" t="s">
        <v>28</v>
      </c>
      <c r="J852" s="127" t="s">
        <v>678</v>
      </c>
      <c r="K852" s="127" t="s">
        <v>793</v>
      </c>
      <c r="L852" s="127" t="s">
        <v>544</v>
      </c>
      <c r="M852" s="128">
        <v>9</v>
      </c>
      <c r="N852" s="128">
        <v>0.73</v>
      </c>
      <c r="O852" s="129">
        <v>20.5349</v>
      </c>
      <c r="P852" s="129">
        <v>20.356000000000002</v>
      </c>
      <c r="Q852" s="130">
        <v>20.399999999999999</v>
      </c>
      <c r="R852" s="128">
        <v>20</v>
      </c>
      <c r="S852" s="128">
        <v>30</v>
      </c>
      <c r="T852" s="127" t="s">
        <v>620</v>
      </c>
      <c r="U852" s="127" t="s">
        <v>620</v>
      </c>
      <c r="V852" s="208" t="s">
        <v>691</v>
      </c>
      <c r="X852" s="126">
        <v>836</v>
      </c>
    </row>
    <row r="853" spans="1:24" s="14" customFormat="1" ht="105" x14ac:dyDescent="0.25">
      <c r="A853" s="255">
        <v>850</v>
      </c>
      <c r="B853" s="126" t="s">
        <v>542</v>
      </c>
      <c r="C853" s="127" t="s">
        <v>543</v>
      </c>
      <c r="D853" s="127" t="s">
        <v>491</v>
      </c>
      <c r="E853" s="127" t="s">
        <v>472</v>
      </c>
      <c r="F853" s="127" t="s">
        <v>30</v>
      </c>
      <c r="G853" s="127" t="s">
        <v>31</v>
      </c>
      <c r="H853" s="127" t="s">
        <v>32</v>
      </c>
      <c r="I853" s="127" t="s">
        <v>62</v>
      </c>
      <c r="J853" s="127" t="s">
        <v>102</v>
      </c>
      <c r="K853" s="127" t="s">
        <v>794</v>
      </c>
      <c r="L853" s="127" t="s">
        <v>545</v>
      </c>
      <c r="M853" s="128">
        <v>10.94</v>
      </c>
      <c r="N853" s="128">
        <v>0.88</v>
      </c>
      <c r="O853" s="129">
        <v>20.429400000000001</v>
      </c>
      <c r="P853" s="129">
        <v>28.378</v>
      </c>
      <c r="Q853" s="130">
        <v>20.399999999999999</v>
      </c>
      <c r="R853" s="128">
        <v>10</v>
      </c>
      <c r="S853" s="128">
        <v>20</v>
      </c>
      <c r="T853" s="127" t="s">
        <v>620</v>
      </c>
      <c r="U853" s="127" t="s">
        <v>620</v>
      </c>
      <c r="V853" s="208" t="s">
        <v>624</v>
      </c>
      <c r="X853" s="126">
        <v>837</v>
      </c>
    </row>
    <row r="854" spans="1:24" s="14" customFormat="1" ht="105" x14ac:dyDescent="0.25">
      <c r="A854" s="255">
        <v>851</v>
      </c>
      <c r="B854" s="126" t="s">
        <v>542</v>
      </c>
      <c r="C854" s="127" t="s">
        <v>543</v>
      </c>
      <c r="D854" s="127" t="s">
        <v>491</v>
      </c>
      <c r="E854" s="127" t="s">
        <v>472</v>
      </c>
      <c r="F854" s="127" t="s">
        <v>30</v>
      </c>
      <c r="G854" s="127" t="s">
        <v>31</v>
      </c>
      <c r="H854" s="127" t="s">
        <v>32</v>
      </c>
      <c r="I854" s="127" t="s">
        <v>98</v>
      </c>
      <c r="J854" s="127" t="s">
        <v>44</v>
      </c>
      <c r="K854" s="127" t="s">
        <v>794</v>
      </c>
      <c r="L854" s="127" t="s">
        <v>545</v>
      </c>
      <c r="M854" s="128">
        <v>11.47</v>
      </c>
      <c r="N854" s="128">
        <v>0.93</v>
      </c>
      <c r="O854" s="129">
        <v>18.860499999999998</v>
      </c>
      <c r="P854" s="129">
        <v>28.097999999999999</v>
      </c>
      <c r="Q854" s="130">
        <v>18.899999999999999</v>
      </c>
      <c r="R854" s="128">
        <v>10</v>
      </c>
      <c r="S854" s="128">
        <v>20</v>
      </c>
      <c r="T854" s="127" t="s">
        <v>620</v>
      </c>
      <c r="U854" s="127" t="s">
        <v>620</v>
      </c>
      <c r="V854" s="208" t="s">
        <v>624</v>
      </c>
      <c r="X854" s="126">
        <v>838</v>
      </c>
    </row>
    <row r="855" spans="1:24" s="14" customFormat="1" ht="105" x14ac:dyDescent="0.25">
      <c r="A855" s="255">
        <v>852</v>
      </c>
      <c r="B855" s="126" t="s">
        <v>542</v>
      </c>
      <c r="C855" s="127" t="s">
        <v>543</v>
      </c>
      <c r="D855" s="127" t="s">
        <v>491</v>
      </c>
      <c r="E855" s="127" t="s">
        <v>472</v>
      </c>
      <c r="F855" s="127" t="s">
        <v>30</v>
      </c>
      <c r="G855" s="127" t="s">
        <v>46</v>
      </c>
      <c r="H855" s="127" t="s">
        <v>47</v>
      </c>
      <c r="I855" s="127" t="s">
        <v>89</v>
      </c>
      <c r="J855" s="127" t="s">
        <v>44</v>
      </c>
      <c r="K855" s="127" t="s">
        <v>794</v>
      </c>
      <c r="L855" s="127" t="s">
        <v>545</v>
      </c>
      <c r="M855" s="128">
        <v>8.0500000000000007</v>
      </c>
      <c r="N855" s="128">
        <v>0.65</v>
      </c>
      <c r="O855" s="129">
        <v>15.0792</v>
      </c>
      <c r="P855" s="129">
        <v>21.588000000000001</v>
      </c>
      <c r="Q855" s="130">
        <v>15.1</v>
      </c>
      <c r="R855" s="128">
        <v>10</v>
      </c>
      <c r="S855" s="128">
        <v>20</v>
      </c>
      <c r="T855" s="127" t="s">
        <v>620</v>
      </c>
      <c r="U855" s="127" t="s">
        <v>620</v>
      </c>
      <c r="V855" s="208" t="s">
        <v>624</v>
      </c>
      <c r="X855" s="126">
        <v>839</v>
      </c>
    </row>
    <row r="856" spans="1:24" s="14" customFormat="1" ht="105" x14ac:dyDescent="0.25">
      <c r="A856" s="255">
        <v>853</v>
      </c>
      <c r="B856" s="126" t="s">
        <v>542</v>
      </c>
      <c r="C856" s="127" t="s">
        <v>543</v>
      </c>
      <c r="D856" s="127" t="s">
        <v>491</v>
      </c>
      <c r="E856" s="127" t="s">
        <v>472</v>
      </c>
      <c r="F856" s="127" t="s">
        <v>30</v>
      </c>
      <c r="G856" s="127" t="s">
        <v>31</v>
      </c>
      <c r="H856" s="127" t="s">
        <v>32</v>
      </c>
      <c r="I856" s="127" t="s">
        <v>53</v>
      </c>
      <c r="J856" s="127" t="s">
        <v>65</v>
      </c>
      <c r="K856" s="127" t="s">
        <v>794</v>
      </c>
      <c r="L856" s="127" t="s">
        <v>545</v>
      </c>
      <c r="M856" s="128">
        <v>11.89</v>
      </c>
      <c r="N856" s="128">
        <v>0.96</v>
      </c>
      <c r="O856" s="129">
        <v>17.161899999999999</v>
      </c>
      <c r="P856" s="129">
        <v>29.245999999999999</v>
      </c>
      <c r="Q856" s="130">
        <v>17.2</v>
      </c>
      <c r="R856" s="128">
        <v>10</v>
      </c>
      <c r="S856" s="128">
        <v>20</v>
      </c>
      <c r="T856" s="127" t="s">
        <v>620</v>
      </c>
      <c r="U856" s="127" t="s">
        <v>620</v>
      </c>
      <c r="V856" s="208" t="s">
        <v>624</v>
      </c>
      <c r="X856" s="126">
        <v>840</v>
      </c>
    </row>
    <row r="857" spans="1:24" s="14" customFormat="1" ht="105" x14ac:dyDescent="0.25">
      <c r="A857" s="255">
        <v>854</v>
      </c>
      <c r="B857" s="126" t="s">
        <v>542</v>
      </c>
      <c r="C857" s="127" t="s">
        <v>543</v>
      </c>
      <c r="D857" s="127" t="s">
        <v>491</v>
      </c>
      <c r="E857" s="127" t="s">
        <v>472</v>
      </c>
      <c r="F857" s="127" t="s">
        <v>30</v>
      </c>
      <c r="G857" s="127" t="s">
        <v>46</v>
      </c>
      <c r="H857" s="127" t="s">
        <v>47</v>
      </c>
      <c r="I857" s="127" t="s">
        <v>62</v>
      </c>
      <c r="J857" s="127" t="s">
        <v>65</v>
      </c>
      <c r="K857" s="127" t="s">
        <v>794</v>
      </c>
      <c r="L857" s="127" t="s">
        <v>545</v>
      </c>
      <c r="M857" s="128">
        <v>10.31</v>
      </c>
      <c r="N857" s="128">
        <v>0.83</v>
      </c>
      <c r="O857" s="129">
        <v>14.9961</v>
      </c>
      <c r="P857" s="129">
        <v>24.262</v>
      </c>
      <c r="Q857" s="130">
        <v>15</v>
      </c>
      <c r="R857" s="128">
        <v>10</v>
      </c>
      <c r="S857" s="128">
        <v>20</v>
      </c>
      <c r="T857" s="127" t="s">
        <v>620</v>
      </c>
      <c r="U857" s="127" t="s">
        <v>620</v>
      </c>
      <c r="V857" s="208" t="s">
        <v>624</v>
      </c>
      <c r="X857" s="126">
        <v>841</v>
      </c>
    </row>
    <row r="858" spans="1:24" s="14" customFormat="1" ht="105" x14ac:dyDescent="0.25">
      <c r="A858" s="255">
        <v>855</v>
      </c>
      <c r="B858" s="126" t="s">
        <v>542</v>
      </c>
      <c r="C858" s="127" t="s">
        <v>543</v>
      </c>
      <c r="D858" s="127" t="s">
        <v>491</v>
      </c>
      <c r="E858" s="127" t="s">
        <v>472</v>
      </c>
      <c r="F858" s="127" t="s">
        <v>30</v>
      </c>
      <c r="G858" s="127" t="s">
        <v>31</v>
      </c>
      <c r="H858" s="127" t="s">
        <v>32</v>
      </c>
      <c r="I858" s="127" t="s">
        <v>62</v>
      </c>
      <c r="J858" s="127" t="s">
        <v>657</v>
      </c>
      <c r="K858" s="127" t="s">
        <v>794</v>
      </c>
      <c r="L858" s="127" t="s">
        <v>545</v>
      </c>
      <c r="M858" s="128">
        <v>12.68</v>
      </c>
      <c r="N858" s="128">
        <v>1.02</v>
      </c>
      <c r="O858" s="129">
        <v>17.677</v>
      </c>
      <c r="P858" s="129">
        <v>31.724</v>
      </c>
      <c r="Q858" s="130">
        <v>17.7</v>
      </c>
      <c r="R858" s="128">
        <v>10</v>
      </c>
      <c r="S858" s="128">
        <v>20</v>
      </c>
      <c r="T858" s="127" t="s">
        <v>620</v>
      </c>
      <c r="U858" s="127" t="s">
        <v>620</v>
      </c>
      <c r="V858" s="208" t="s">
        <v>624</v>
      </c>
      <c r="X858" s="126">
        <v>842</v>
      </c>
    </row>
    <row r="859" spans="1:24" s="14" customFormat="1" ht="105" x14ac:dyDescent="0.25">
      <c r="A859" s="255">
        <v>856</v>
      </c>
      <c r="B859" s="126" t="s">
        <v>542</v>
      </c>
      <c r="C859" s="127" t="s">
        <v>543</v>
      </c>
      <c r="D859" s="127" t="s">
        <v>491</v>
      </c>
      <c r="E859" s="127" t="s">
        <v>472</v>
      </c>
      <c r="F859" s="127" t="s">
        <v>30</v>
      </c>
      <c r="G859" s="127" t="s">
        <v>46</v>
      </c>
      <c r="H859" s="127" t="s">
        <v>47</v>
      </c>
      <c r="I859" s="127" t="s">
        <v>60</v>
      </c>
      <c r="J859" s="127" t="s">
        <v>58</v>
      </c>
      <c r="K859" s="127" t="s">
        <v>794</v>
      </c>
      <c r="L859" s="127" t="s">
        <v>545</v>
      </c>
      <c r="M859" s="128">
        <v>13.99</v>
      </c>
      <c r="N859" s="128">
        <v>1.1299999999999999</v>
      </c>
      <c r="O859" s="129">
        <v>18.782599999999999</v>
      </c>
      <c r="P859" s="129">
        <v>30.841999999999999</v>
      </c>
      <c r="Q859" s="130">
        <v>18.8</v>
      </c>
      <c r="R859" s="128">
        <v>10</v>
      </c>
      <c r="S859" s="128">
        <v>20</v>
      </c>
      <c r="T859" s="127" t="s">
        <v>620</v>
      </c>
      <c r="U859" s="127" t="s">
        <v>620</v>
      </c>
      <c r="V859" s="208" t="s">
        <v>624</v>
      </c>
      <c r="X859" s="126">
        <v>843</v>
      </c>
    </row>
    <row r="860" spans="1:24" s="14" customFormat="1" ht="105" x14ac:dyDescent="0.25">
      <c r="A860" s="255">
        <v>857</v>
      </c>
      <c r="B860" s="126" t="s">
        <v>542</v>
      </c>
      <c r="C860" s="127" t="s">
        <v>543</v>
      </c>
      <c r="D860" s="127" t="s">
        <v>491</v>
      </c>
      <c r="E860" s="127" t="s">
        <v>472</v>
      </c>
      <c r="F860" s="127" t="s">
        <v>30</v>
      </c>
      <c r="G860" s="127" t="s">
        <v>46</v>
      </c>
      <c r="H860" s="127" t="s">
        <v>47</v>
      </c>
      <c r="I860" s="127" t="s">
        <v>59</v>
      </c>
      <c r="J860" s="127" t="s">
        <v>58</v>
      </c>
      <c r="K860" s="127" t="s">
        <v>794</v>
      </c>
      <c r="L860" s="127" t="s">
        <v>545</v>
      </c>
      <c r="M860" s="128">
        <v>11.28</v>
      </c>
      <c r="N860" s="128">
        <v>0.91</v>
      </c>
      <c r="O860" s="129">
        <v>15.966100000000001</v>
      </c>
      <c r="P860" s="129">
        <v>25.858000000000001</v>
      </c>
      <c r="Q860" s="130">
        <v>16</v>
      </c>
      <c r="R860" s="128">
        <v>10</v>
      </c>
      <c r="S860" s="128">
        <v>20</v>
      </c>
      <c r="T860" s="127" t="s">
        <v>620</v>
      </c>
      <c r="U860" s="127" t="s">
        <v>620</v>
      </c>
      <c r="V860" s="208" t="s">
        <v>624</v>
      </c>
      <c r="X860" s="126">
        <v>844</v>
      </c>
    </row>
    <row r="861" spans="1:24" s="14" customFormat="1" ht="105" x14ac:dyDescent="0.25">
      <c r="A861" s="255">
        <v>858</v>
      </c>
      <c r="B861" s="126" t="s">
        <v>542</v>
      </c>
      <c r="C861" s="127" t="s">
        <v>543</v>
      </c>
      <c r="D861" s="127" t="s">
        <v>491</v>
      </c>
      <c r="E861" s="127" t="s">
        <v>492</v>
      </c>
      <c r="F861" s="127" t="s">
        <v>30</v>
      </c>
      <c r="G861" s="127" t="s">
        <v>31</v>
      </c>
      <c r="H861" s="127" t="s">
        <v>32</v>
      </c>
      <c r="I861" s="127" t="s">
        <v>62</v>
      </c>
      <c r="J861" s="127" t="s">
        <v>102</v>
      </c>
      <c r="K861" s="127" t="s">
        <v>794</v>
      </c>
      <c r="L861" s="127" t="s">
        <v>545</v>
      </c>
      <c r="M861" s="128">
        <v>10.94</v>
      </c>
      <c r="N861" s="128">
        <v>0.88</v>
      </c>
      <c r="O861" s="129">
        <v>14.04</v>
      </c>
      <c r="P861" s="129">
        <v>28.294</v>
      </c>
      <c r="Q861" s="130">
        <v>14</v>
      </c>
      <c r="R861" s="128">
        <v>10</v>
      </c>
      <c r="S861" s="128">
        <v>20</v>
      </c>
      <c r="T861" s="127" t="s">
        <v>620</v>
      </c>
      <c r="U861" s="127" t="s">
        <v>620</v>
      </c>
      <c r="V861" s="208" t="s">
        <v>624</v>
      </c>
      <c r="X861" s="126">
        <v>845</v>
      </c>
    </row>
    <row r="862" spans="1:24" s="14" customFormat="1" ht="105" x14ac:dyDescent="0.25">
      <c r="A862" s="255">
        <v>859</v>
      </c>
      <c r="B862" s="126" t="s">
        <v>542</v>
      </c>
      <c r="C862" s="127" t="s">
        <v>543</v>
      </c>
      <c r="D862" s="127" t="s">
        <v>491</v>
      </c>
      <c r="E862" s="127" t="s">
        <v>492</v>
      </c>
      <c r="F862" s="127" t="s">
        <v>30</v>
      </c>
      <c r="G862" s="127" t="s">
        <v>31</v>
      </c>
      <c r="H862" s="127" t="s">
        <v>32</v>
      </c>
      <c r="I862" s="127" t="s">
        <v>98</v>
      </c>
      <c r="J862" s="127" t="s">
        <v>44</v>
      </c>
      <c r="K862" s="127" t="s">
        <v>794</v>
      </c>
      <c r="L862" s="127" t="s">
        <v>545</v>
      </c>
      <c r="M862" s="128">
        <v>11.47</v>
      </c>
      <c r="N862" s="128">
        <v>0.93</v>
      </c>
      <c r="O862" s="129">
        <v>15.815799999999999</v>
      </c>
      <c r="P862" s="129">
        <v>24.71</v>
      </c>
      <c r="Q862" s="130">
        <v>15.8</v>
      </c>
      <c r="R862" s="128">
        <v>10</v>
      </c>
      <c r="S862" s="128">
        <v>20</v>
      </c>
      <c r="T862" s="127" t="s">
        <v>620</v>
      </c>
      <c r="U862" s="127" t="s">
        <v>620</v>
      </c>
      <c r="V862" s="208" t="s">
        <v>624</v>
      </c>
      <c r="X862" s="126">
        <v>846</v>
      </c>
    </row>
    <row r="863" spans="1:24" s="14" customFormat="1" ht="105" x14ac:dyDescent="0.25">
      <c r="A863" s="255">
        <v>860</v>
      </c>
      <c r="B863" s="126" t="s">
        <v>542</v>
      </c>
      <c r="C863" s="127" t="s">
        <v>543</v>
      </c>
      <c r="D863" s="127" t="s">
        <v>491</v>
      </c>
      <c r="E863" s="127" t="s">
        <v>492</v>
      </c>
      <c r="F863" s="127" t="s">
        <v>30</v>
      </c>
      <c r="G863" s="127" t="s">
        <v>46</v>
      </c>
      <c r="H863" s="127" t="s">
        <v>47</v>
      </c>
      <c r="I863" s="127" t="s">
        <v>89</v>
      </c>
      <c r="J863" s="127" t="s">
        <v>44</v>
      </c>
      <c r="K863" s="127" t="s">
        <v>794</v>
      </c>
      <c r="L863" s="127" t="s">
        <v>545</v>
      </c>
      <c r="M863" s="128">
        <v>8.0500000000000007</v>
      </c>
      <c r="N863" s="128">
        <v>0.65</v>
      </c>
      <c r="O863" s="129">
        <v>12.183299999999999</v>
      </c>
      <c r="P863" s="129">
        <v>20.454000000000001</v>
      </c>
      <c r="Q863" s="130">
        <v>12.2</v>
      </c>
      <c r="R863" s="128">
        <v>10</v>
      </c>
      <c r="S863" s="128">
        <v>20</v>
      </c>
      <c r="T863" s="127" t="s">
        <v>620</v>
      </c>
      <c r="U863" s="127" t="s">
        <v>620</v>
      </c>
      <c r="V863" s="208" t="s">
        <v>624</v>
      </c>
      <c r="X863" s="126">
        <v>847</v>
      </c>
    </row>
    <row r="864" spans="1:24" s="14" customFormat="1" ht="105" x14ac:dyDescent="0.25">
      <c r="A864" s="255">
        <v>861</v>
      </c>
      <c r="B864" s="126" t="s">
        <v>542</v>
      </c>
      <c r="C864" s="127" t="s">
        <v>543</v>
      </c>
      <c r="D864" s="127" t="s">
        <v>491</v>
      </c>
      <c r="E864" s="127" t="s">
        <v>492</v>
      </c>
      <c r="F864" s="127" t="s">
        <v>30</v>
      </c>
      <c r="G864" s="127" t="s">
        <v>31</v>
      </c>
      <c r="H864" s="127" t="s">
        <v>32</v>
      </c>
      <c r="I864" s="127" t="s">
        <v>53</v>
      </c>
      <c r="J864" s="127" t="s">
        <v>65</v>
      </c>
      <c r="K864" s="127" t="s">
        <v>794</v>
      </c>
      <c r="L864" s="127" t="s">
        <v>545</v>
      </c>
      <c r="M864" s="128">
        <v>11.89</v>
      </c>
      <c r="N864" s="128">
        <v>0.96</v>
      </c>
      <c r="O864" s="129">
        <v>14.99</v>
      </c>
      <c r="P864" s="129">
        <v>29.175999999999998</v>
      </c>
      <c r="Q864" s="130">
        <v>15</v>
      </c>
      <c r="R864" s="128">
        <v>10</v>
      </c>
      <c r="S864" s="128">
        <v>20</v>
      </c>
      <c r="T864" s="127" t="s">
        <v>620</v>
      </c>
      <c r="U864" s="127" t="s">
        <v>620</v>
      </c>
      <c r="V864" s="208" t="s">
        <v>624</v>
      </c>
      <c r="X864" s="126">
        <v>848</v>
      </c>
    </row>
    <row r="865" spans="1:24" s="14" customFormat="1" ht="105" x14ac:dyDescent="0.25">
      <c r="A865" s="255">
        <v>862</v>
      </c>
      <c r="B865" s="126" t="s">
        <v>542</v>
      </c>
      <c r="C865" s="127" t="s">
        <v>543</v>
      </c>
      <c r="D865" s="127" t="s">
        <v>491</v>
      </c>
      <c r="E865" s="127" t="s">
        <v>492</v>
      </c>
      <c r="F865" s="127" t="s">
        <v>30</v>
      </c>
      <c r="G865" s="127" t="s">
        <v>46</v>
      </c>
      <c r="H865" s="127" t="s">
        <v>47</v>
      </c>
      <c r="I865" s="127" t="s">
        <v>62</v>
      </c>
      <c r="J865" s="127" t="s">
        <v>65</v>
      </c>
      <c r="K865" s="127" t="s">
        <v>794</v>
      </c>
      <c r="L865" s="127" t="s">
        <v>545</v>
      </c>
      <c r="M865" s="128">
        <v>10.31</v>
      </c>
      <c r="N865" s="128">
        <v>0.83</v>
      </c>
      <c r="O865" s="129">
        <v>13.0656</v>
      </c>
      <c r="P865" s="129">
        <v>24.192</v>
      </c>
      <c r="Q865" s="130">
        <v>13.1</v>
      </c>
      <c r="R865" s="128">
        <v>10</v>
      </c>
      <c r="S865" s="128">
        <v>20</v>
      </c>
      <c r="T865" s="127" t="s">
        <v>620</v>
      </c>
      <c r="U865" s="127" t="s">
        <v>620</v>
      </c>
      <c r="V865" s="208" t="s">
        <v>624</v>
      </c>
      <c r="X865" s="126">
        <v>849</v>
      </c>
    </row>
    <row r="866" spans="1:24" s="14" customFormat="1" ht="105" x14ac:dyDescent="0.25">
      <c r="A866" s="255">
        <v>863</v>
      </c>
      <c r="B866" s="126" t="s">
        <v>542</v>
      </c>
      <c r="C866" s="127" t="s">
        <v>543</v>
      </c>
      <c r="D866" s="127" t="s">
        <v>491</v>
      </c>
      <c r="E866" s="127" t="s">
        <v>492</v>
      </c>
      <c r="F866" s="127" t="s">
        <v>30</v>
      </c>
      <c r="G866" s="127" t="s">
        <v>31</v>
      </c>
      <c r="H866" s="127" t="s">
        <v>32</v>
      </c>
      <c r="I866" s="127" t="s">
        <v>62</v>
      </c>
      <c r="J866" s="127" t="s">
        <v>657</v>
      </c>
      <c r="K866" s="127" t="s">
        <v>794</v>
      </c>
      <c r="L866" s="127" t="s">
        <v>545</v>
      </c>
      <c r="M866" s="128">
        <v>12.68</v>
      </c>
      <c r="N866" s="128">
        <v>1.02</v>
      </c>
      <c r="O866" s="129">
        <v>15.618399999999999</v>
      </c>
      <c r="P866" s="129">
        <v>31.654</v>
      </c>
      <c r="Q866" s="130">
        <v>15.6</v>
      </c>
      <c r="R866" s="128">
        <v>10</v>
      </c>
      <c r="S866" s="128">
        <v>20</v>
      </c>
      <c r="T866" s="127" t="s">
        <v>620</v>
      </c>
      <c r="U866" s="127" t="s">
        <v>620</v>
      </c>
      <c r="V866" s="208" t="s">
        <v>624</v>
      </c>
      <c r="X866" s="126">
        <v>850</v>
      </c>
    </row>
    <row r="867" spans="1:24" s="14" customFormat="1" ht="105" x14ac:dyDescent="0.25">
      <c r="A867" s="255">
        <v>864</v>
      </c>
      <c r="B867" s="126" t="s">
        <v>542</v>
      </c>
      <c r="C867" s="127" t="s">
        <v>543</v>
      </c>
      <c r="D867" s="127" t="s">
        <v>491</v>
      </c>
      <c r="E867" s="127" t="s">
        <v>492</v>
      </c>
      <c r="F867" s="127" t="s">
        <v>30</v>
      </c>
      <c r="G867" s="127" t="s">
        <v>46</v>
      </c>
      <c r="H867" s="127" t="s">
        <v>47</v>
      </c>
      <c r="I867" s="127" t="s">
        <v>60</v>
      </c>
      <c r="J867" s="127" t="s">
        <v>58</v>
      </c>
      <c r="K867" s="127" t="s">
        <v>794</v>
      </c>
      <c r="L867" s="127" t="s">
        <v>545</v>
      </c>
      <c r="M867" s="128">
        <v>13.99</v>
      </c>
      <c r="N867" s="128">
        <v>1.1299999999999999</v>
      </c>
      <c r="O867" s="129">
        <v>16.808199999999999</v>
      </c>
      <c r="P867" s="129">
        <v>30.771999999999998</v>
      </c>
      <c r="Q867" s="130">
        <v>16.8</v>
      </c>
      <c r="R867" s="128">
        <v>10</v>
      </c>
      <c r="S867" s="128">
        <v>20</v>
      </c>
      <c r="T867" s="127" t="s">
        <v>620</v>
      </c>
      <c r="U867" s="127" t="s">
        <v>620</v>
      </c>
      <c r="V867" s="208" t="s">
        <v>624</v>
      </c>
      <c r="X867" s="126">
        <v>851</v>
      </c>
    </row>
    <row r="868" spans="1:24" s="14" customFormat="1" ht="105" x14ac:dyDescent="0.25">
      <c r="A868" s="255">
        <v>865</v>
      </c>
      <c r="B868" s="126" t="s">
        <v>542</v>
      </c>
      <c r="C868" s="127" t="s">
        <v>543</v>
      </c>
      <c r="D868" s="127" t="s">
        <v>491</v>
      </c>
      <c r="E868" s="127" t="s">
        <v>492</v>
      </c>
      <c r="F868" s="127" t="s">
        <v>30</v>
      </c>
      <c r="G868" s="127" t="s">
        <v>46</v>
      </c>
      <c r="H868" s="127" t="s">
        <v>47</v>
      </c>
      <c r="I868" s="127" t="s">
        <v>59</v>
      </c>
      <c r="J868" s="127" t="s">
        <v>58</v>
      </c>
      <c r="K868" s="127" t="s">
        <v>794</v>
      </c>
      <c r="L868" s="127" t="s">
        <v>545</v>
      </c>
      <c r="M868" s="128">
        <v>11.28</v>
      </c>
      <c r="N868" s="128">
        <v>0.91</v>
      </c>
      <c r="O868" s="129">
        <v>14.035600000000001</v>
      </c>
      <c r="P868" s="129">
        <v>25.788</v>
      </c>
      <c r="Q868" s="130">
        <v>14</v>
      </c>
      <c r="R868" s="128">
        <v>10</v>
      </c>
      <c r="S868" s="128">
        <v>20</v>
      </c>
      <c r="T868" s="127" t="s">
        <v>620</v>
      </c>
      <c r="U868" s="127" t="s">
        <v>620</v>
      </c>
      <c r="V868" s="208" t="s">
        <v>624</v>
      </c>
      <c r="X868" s="126">
        <v>852</v>
      </c>
    </row>
    <row r="869" spans="1:24" s="14" customFormat="1" ht="360" x14ac:dyDescent="0.25">
      <c r="A869" s="255">
        <v>866</v>
      </c>
      <c r="B869" s="126" t="s">
        <v>547</v>
      </c>
      <c r="C869" s="127" t="s">
        <v>548</v>
      </c>
      <c r="D869" s="127" t="s">
        <v>508</v>
      </c>
      <c r="E869" s="127" t="s">
        <v>472</v>
      </c>
      <c r="F869" s="127" t="s">
        <v>30</v>
      </c>
      <c r="G869" s="127" t="s">
        <v>36</v>
      </c>
      <c r="H869" s="127" t="s">
        <v>42</v>
      </c>
      <c r="I869" s="127" t="s">
        <v>78</v>
      </c>
      <c r="J869" s="127" t="s">
        <v>102</v>
      </c>
      <c r="K869" s="127" t="s">
        <v>795</v>
      </c>
      <c r="L869" s="127" t="s">
        <v>545</v>
      </c>
      <c r="M869" s="128">
        <v>19.91</v>
      </c>
      <c r="N869" s="128">
        <v>1.45</v>
      </c>
      <c r="O869" s="129">
        <v>25.515599999999999</v>
      </c>
      <c r="P869" s="129">
        <v>43.512</v>
      </c>
      <c r="Q869" s="130">
        <v>25.5</v>
      </c>
      <c r="R869" s="128">
        <v>10</v>
      </c>
      <c r="S869" s="128">
        <v>20</v>
      </c>
      <c r="T869" s="127" t="s">
        <v>648</v>
      </c>
      <c r="U869" s="127" t="s">
        <v>659</v>
      </c>
      <c r="V869" s="208" t="s">
        <v>647</v>
      </c>
      <c r="X869" s="126">
        <v>853</v>
      </c>
    </row>
    <row r="870" spans="1:24" s="14" customFormat="1" ht="360" x14ac:dyDescent="0.25">
      <c r="A870" s="255">
        <v>867</v>
      </c>
      <c r="B870" s="126" t="s">
        <v>547</v>
      </c>
      <c r="C870" s="127" t="s">
        <v>548</v>
      </c>
      <c r="D870" s="127" t="s">
        <v>508</v>
      </c>
      <c r="E870" s="127" t="s">
        <v>472</v>
      </c>
      <c r="F870" s="127" t="s">
        <v>30</v>
      </c>
      <c r="G870" s="127" t="s">
        <v>36</v>
      </c>
      <c r="H870" s="127" t="s">
        <v>37</v>
      </c>
      <c r="I870" s="127" t="s">
        <v>100</v>
      </c>
      <c r="J870" s="127" t="s">
        <v>91</v>
      </c>
      <c r="K870" s="127" t="s">
        <v>795</v>
      </c>
      <c r="L870" s="127" t="s">
        <v>545</v>
      </c>
      <c r="M870" s="128">
        <v>19.63</v>
      </c>
      <c r="N870" s="128">
        <v>1.43</v>
      </c>
      <c r="O870" s="129">
        <v>25.936199999999999</v>
      </c>
      <c r="P870" s="129">
        <v>62.817999999999998</v>
      </c>
      <c r="Q870" s="130">
        <v>25.9</v>
      </c>
      <c r="R870" s="128">
        <v>10</v>
      </c>
      <c r="S870" s="128">
        <v>20</v>
      </c>
      <c r="T870" s="127" t="s">
        <v>648</v>
      </c>
      <c r="U870" s="127" t="s">
        <v>659</v>
      </c>
      <c r="V870" s="208" t="s">
        <v>647</v>
      </c>
      <c r="X870" s="126">
        <v>854</v>
      </c>
    </row>
    <row r="871" spans="1:24" s="14" customFormat="1" ht="60" x14ac:dyDescent="0.25">
      <c r="A871" s="255">
        <v>868</v>
      </c>
      <c r="B871" s="126" t="s">
        <v>547</v>
      </c>
      <c r="C871" s="127" t="s">
        <v>548</v>
      </c>
      <c r="D871" s="127" t="s">
        <v>508</v>
      </c>
      <c r="E871" s="127" t="s">
        <v>472</v>
      </c>
      <c r="F871" s="127" t="s">
        <v>30</v>
      </c>
      <c r="G871" s="127" t="s">
        <v>31</v>
      </c>
      <c r="H871" s="127" t="s">
        <v>32</v>
      </c>
      <c r="I871" s="127" t="s">
        <v>94</v>
      </c>
      <c r="J871" s="127" t="s">
        <v>95</v>
      </c>
      <c r="K871" s="127" t="s">
        <v>795</v>
      </c>
      <c r="L871" s="127" t="s">
        <v>545</v>
      </c>
      <c r="M871" s="128">
        <v>11.84</v>
      </c>
      <c r="N871" s="128">
        <v>0.86</v>
      </c>
      <c r="O871" s="129">
        <v>17.733699999999999</v>
      </c>
      <c r="P871" s="129">
        <v>30.884</v>
      </c>
      <c r="Q871" s="130">
        <v>17.7</v>
      </c>
      <c r="R871" s="128">
        <v>10</v>
      </c>
      <c r="S871" s="128">
        <v>20</v>
      </c>
      <c r="T871" s="127" t="s">
        <v>620</v>
      </c>
      <c r="U871" s="127" t="s">
        <v>620</v>
      </c>
      <c r="V871" s="208" t="s">
        <v>647</v>
      </c>
      <c r="X871" s="126">
        <v>855</v>
      </c>
    </row>
    <row r="872" spans="1:24" s="14" customFormat="1" ht="60" x14ac:dyDescent="0.25">
      <c r="A872" s="255">
        <v>869</v>
      </c>
      <c r="B872" s="126" t="s">
        <v>547</v>
      </c>
      <c r="C872" s="127" t="s">
        <v>548</v>
      </c>
      <c r="D872" s="127" t="s">
        <v>508</v>
      </c>
      <c r="E872" s="127" t="s">
        <v>472</v>
      </c>
      <c r="F872" s="127" t="s">
        <v>30</v>
      </c>
      <c r="G872" s="127" t="s">
        <v>36</v>
      </c>
      <c r="H872" s="127" t="s">
        <v>42</v>
      </c>
      <c r="I872" s="127" t="s">
        <v>90</v>
      </c>
      <c r="J872" s="127" t="s">
        <v>91</v>
      </c>
      <c r="K872" s="127" t="s">
        <v>795</v>
      </c>
      <c r="L872" s="127" t="s">
        <v>545</v>
      </c>
      <c r="M872" s="128">
        <v>13.85</v>
      </c>
      <c r="N872" s="128">
        <v>1.01</v>
      </c>
      <c r="O872" s="129">
        <v>19.827500000000001</v>
      </c>
      <c r="P872" s="129">
        <v>34.804000000000002</v>
      </c>
      <c r="Q872" s="130">
        <v>19.8</v>
      </c>
      <c r="R872" s="128">
        <v>10</v>
      </c>
      <c r="S872" s="128">
        <v>20</v>
      </c>
      <c r="T872" s="127" t="s">
        <v>620</v>
      </c>
      <c r="U872" s="127" t="s">
        <v>620</v>
      </c>
      <c r="V872" s="208" t="s">
        <v>647</v>
      </c>
      <c r="X872" s="126">
        <v>856</v>
      </c>
    </row>
    <row r="873" spans="1:24" s="14" customFormat="1" ht="60" x14ac:dyDescent="0.25">
      <c r="A873" s="255">
        <v>870</v>
      </c>
      <c r="B873" s="126" t="s">
        <v>547</v>
      </c>
      <c r="C873" s="127" t="s">
        <v>548</v>
      </c>
      <c r="D873" s="127" t="s">
        <v>508</v>
      </c>
      <c r="E873" s="127" t="s">
        <v>472</v>
      </c>
      <c r="F873" s="127" t="s">
        <v>30</v>
      </c>
      <c r="G873" s="127" t="s">
        <v>31</v>
      </c>
      <c r="H873" s="127" t="s">
        <v>32</v>
      </c>
      <c r="I873" s="127" t="s">
        <v>53</v>
      </c>
      <c r="J873" s="127" t="s">
        <v>724</v>
      </c>
      <c r="K873" s="127" t="s">
        <v>795</v>
      </c>
      <c r="L873" s="127" t="s">
        <v>545</v>
      </c>
      <c r="M873" s="128">
        <v>15.15</v>
      </c>
      <c r="N873" s="128">
        <v>1.1000000000000001</v>
      </c>
      <c r="O873" s="129">
        <v>20.755600000000001</v>
      </c>
      <c r="P873" s="129">
        <v>35.448</v>
      </c>
      <c r="Q873" s="130">
        <v>20.8</v>
      </c>
      <c r="R873" s="128">
        <v>10</v>
      </c>
      <c r="S873" s="128">
        <v>20</v>
      </c>
      <c r="T873" s="127" t="s">
        <v>620</v>
      </c>
      <c r="U873" s="127" t="s">
        <v>620</v>
      </c>
      <c r="V873" s="208" t="s">
        <v>647</v>
      </c>
      <c r="X873" s="126">
        <v>857</v>
      </c>
    </row>
    <row r="874" spans="1:24" s="14" customFormat="1" ht="360" x14ac:dyDescent="0.25">
      <c r="A874" s="255">
        <v>871</v>
      </c>
      <c r="B874" s="126" t="s">
        <v>547</v>
      </c>
      <c r="C874" s="127" t="s">
        <v>548</v>
      </c>
      <c r="D874" s="127" t="s">
        <v>508</v>
      </c>
      <c r="E874" s="127" t="s">
        <v>472</v>
      </c>
      <c r="F874" s="127" t="s">
        <v>30</v>
      </c>
      <c r="G874" s="127" t="s">
        <v>36</v>
      </c>
      <c r="H874" s="127" t="s">
        <v>42</v>
      </c>
      <c r="I874" s="127" t="s">
        <v>53</v>
      </c>
      <c r="J874" s="127" t="s">
        <v>207</v>
      </c>
      <c r="K874" s="127" t="s">
        <v>795</v>
      </c>
      <c r="L874" s="127" t="s">
        <v>545</v>
      </c>
      <c r="M874" s="128">
        <v>19.28</v>
      </c>
      <c r="N874" s="128">
        <v>1.4</v>
      </c>
      <c r="O874" s="129">
        <v>25.953299999999999</v>
      </c>
      <c r="P874" s="129">
        <v>39.606000000000002</v>
      </c>
      <c r="Q874" s="130">
        <v>26</v>
      </c>
      <c r="R874" s="128">
        <v>10</v>
      </c>
      <c r="S874" s="128">
        <v>20</v>
      </c>
      <c r="T874" s="127" t="s">
        <v>648</v>
      </c>
      <c r="U874" s="127" t="s">
        <v>659</v>
      </c>
      <c r="V874" s="208" t="s">
        <v>647</v>
      </c>
      <c r="X874" s="126">
        <v>858</v>
      </c>
    </row>
    <row r="875" spans="1:24" s="14" customFormat="1" ht="360" x14ac:dyDescent="0.25">
      <c r="A875" s="255">
        <v>872</v>
      </c>
      <c r="B875" s="126" t="s">
        <v>547</v>
      </c>
      <c r="C875" s="127" t="s">
        <v>548</v>
      </c>
      <c r="D875" s="127" t="s">
        <v>508</v>
      </c>
      <c r="E875" s="127" t="s">
        <v>472</v>
      </c>
      <c r="F875" s="127" t="s">
        <v>30</v>
      </c>
      <c r="G875" s="127" t="s">
        <v>36</v>
      </c>
      <c r="H875" s="127" t="s">
        <v>37</v>
      </c>
      <c r="I875" s="127" t="s">
        <v>72</v>
      </c>
      <c r="J875" s="127" t="s">
        <v>681</v>
      </c>
      <c r="K875" s="127" t="s">
        <v>795</v>
      </c>
      <c r="L875" s="127" t="s">
        <v>545</v>
      </c>
      <c r="M875" s="128">
        <v>15.15</v>
      </c>
      <c r="N875" s="128">
        <v>1.1000000000000001</v>
      </c>
      <c r="O875" s="129">
        <v>21.456199999999999</v>
      </c>
      <c r="P875" s="129">
        <v>62.384</v>
      </c>
      <c r="Q875" s="130">
        <v>21.5</v>
      </c>
      <c r="R875" s="128">
        <v>10</v>
      </c>
      <c r="S875" s="128">
        <v>20</v>
      </c>
      <c r="T875" s="127" t="s">
        <v>648</v>
      </c>
      <c r="U875" s="127" t="s">
        <v>659</v>
      </c>
      <c r="V875" s="208" t="s">
        <v>647</v>
      </c>
      <c r="X875" s="126">
        <v>859</v>
      </c>
    </row>
    <row r="876" spans="1:24" s="14" customFormat="1" ht="360" x14ac:dyDescent="0.25">
      <c r="A876" s="255">
        <v>873</v>
      </c>
      <c r="B876" s="126" t="s">
        <v>547</v>
      </c>
      <c r="C876" s="127" t="s">
        <v>548</v>
      </c>
      <c r="D876" s="127" t="s">
        <v>508</v>
      </c>
      <c r="E876" s="127" t="s">
        <v>472</v>
      </c>
      <c r="F876" s="127" t="s">
        <v>30</v>
      </c>
      <c r="G876" s="127" t="s">
        <v>36</v>
      </c>
      <c r="H876" s="127" t="s">
        <v>37</v>
      </c>
      <c r="I876" s="127" t="s">
        <v>71</v>
      </c>
      <c r="J876" s="127" t="s">
        <v>681</v>
      </c>
      <c r="K876" s="127" t="s">
        <v>795</v>
      </c>
      <c r="L876" s="127" t="s">
        <v>545</v>
      </c>
      <c r="M876" s="128">
        <v>17.899999999999999</v>
      </c>
      <c r="N876" s="128">
        <v>1.3</v>
      </c>
      <c r="O876" s="129">
        <v>25.107099999999999</v>
      </c>
      <c r="P876" s="129">
        <v>75.852000000000004</v>
      </c>
      <c r="Q876" s="130">
        <v>25.1</v>
      </c>
      <c r="R876" s="128">
        <v>10</v>
      </c>
      <c r="S876" s="128">
        <v>20</v>
      </c>
      <c r="T876" s="127" t="s">
        <v>648</v>
      </c>
      <c r="U876" s="127" t="s">
        <v>659</v>
      </c>
      <c r="V876" s="208" t="s">
        <v>647</v>
      </c>
      <c r="X876" s="126">
        <v>860</v>
      </c>
    </row>
    <row r="877" spans="1:24" s="14" customFormat="1" ht="360" x14ac:dyDescent="0.25">
      <c r="A877" s="255">
        <v>874</v>
      </c>
      <c r="B877" s="126" t="s">
        <v>547</v>
      </c>
      <c r="C877" s="127" t="s">
        <v>548</v>
      </c>
      <c r="D877" s="127" t="s">
        <v>508</v>
      </c>
      <c r="E877" s="127" t="s">
        <v>472</v>
      </c>
      <c r="F877" s="127" t="s">
        <v>30</v>
      </c>
      <c r="G877" s="127" t="s">
        <v>36</v>
      </c>
      <c r="H877" s="127" t="s">
        <v>42</v>
      </c>
      <c r="I877" s="127" t="s">
        <v>70</v>
      </c>
      <c r="J877" s="127" t="s">
        <v>657</v>
      </c>
      <c r="K877" s="127" t="s">
        <v>795</v>
      </c>
      <c r="L877" s="127" t="s">
        <v>545</v>
      </c>
      <c r="M877" s="128">
        <v>17.07</v>
      </c>
      <c r="N877" s="128">
        <v>1.24</v>
      </c>
      <c r="O877" s="129">
        <v>25.843900000000001</v>
      </c>
      <c r="P877" s="129">
        <v>64.554000000000002</v>
      </c>
      <c r="Q877" s="130">
        <v>25.8</v>
      </c>
      <c r="R877" s="128">
        <v>10</v>
      </c>
      <c r="S877" s="128">
        <v>20</v>
      </c>
      <c r="T877" s="127" t="s">
        <v>648</v>
      </c>
      <c r="U877" s="127" t="s">
        <v>659</v>
      </c>
      <c r="V877" s="208" t="s">
        <v>647</v>
      </c>
      <c r="X877" s="126">
        <v>861</v>
      </c>
    </row>
    <row r="878" spans="1:24" s="14" customFormat="1" ht="360" x14ac:dyDescent="0.25">
      <c r="A878" s="255">
        <v>875</v>
      </c>
      <c r="B878" s="126" t="s">
        <v>547</v>
      </c>
      <c r="C878" s="127" t="s">
        <v>548</v>
      </c>
      <c r="D878" s="127" t="s">
        <v>508</v>
      </c>
      <c r="E878" s="127" t="s">
        <v>472</v>
      </c>
      <c r="F878" s="127" t="s">
        <v>30</v>
      </c>
      <c r="G878" s="127" t="s">
        <v>36</v>
      </c>
      <c r="H878" s="127" t="s">
        <v>42</v>
      </c>
      <c r="I878" s="127" t="s">
        <v>53</v>
      </c>
      <c r="J878" s="127" t="s">
        <v>726</v>
      </c>
      <c r="K878" s="127" t="s">
        <v>795</v>
      </c>
      <c r="L878" s="127" t="s">
        <v>545</v>
      </c>
      <c r="M878" s="128">
        <v>15.97</v>
      </c>
      <c r="N878" s="128">
        <v>1.1599999999999999</v>
      </c>
      <c r="O878" s="129">
        <v>22.276199999999999</v>
      </c>
      <c r="P878" s="129">
        <v>40.222000000000001</v>
      </c>
      <c r="Q878" s="130">
        <v>22.3</v>
      </c>
      <c r="R878" s="128">
        <v>10</v>
      </c>
      <c r="S878" s="128">
        <v>20</v>
      </c>
      <c r="T878" s="127" t="s">
        <v>648</v>
      </c>
      <c r="U878" s="127" t="s">
        <v>659</v>
      </c>
      <c r="V878" s="208" t="s">
        <v>647</v>
      </c>
      <c r="X878" s="126">
        <v>862</v>
      </c>
    </row>
    <row r="879" spans="1:24" s="14" customFormat="1" ht="360" x14ac:dyDescent="0.25">
      <c r="A879" s="255">
        <v>876</v>
      </c>
      <c r="B879" s="126" t="s">
        <v>547</v>
      </c>
      <c r="C879" s="127" t="s">
        <v>548</v>
      </c>
      <c r="D879" s="127" t="s">
        <v>508</v>
      </c>
      <c r="E879" s="127" t="s">
        <v>472</v>
      </c>
      <c r="F879" s="127" t="s">
        <v>30</v>
      </c>
      <c r="G879" s="127" t="s">
        <v>36</v>
      </c>
      <c r="H879" s="127" t="s">
        <v>42</v>
      </c>
      <c r="I879" s="127" t="s">
        <v>53</v>
      </c>
      <c r="J879" s="127" t="s">
        <v>68</v>
      </c>
      <c r="K879" s="127" t="s">
        <v>795</v>
      </c>
      <c r="L879" s="127" t="s">
        <v>545</v>
      </c>
      <c r="M879" s="128">
        <v>15.59</v>
      </c>
      <c r="N879" s="128">
        <v>1.1299999999999999</v>
      </c>
      <c r="O879" s="129">
        <v>21.803100000000001</v>
      </c>
      <c r="P879" s="129">
        <v>39.06</v>
      </c>
      <c r="Q879" s="130">
        <v>21.8</v>
      </c>
      <c r="R879" s="128">
        <v>10</v>
      </c>
      <c r="S879" s="128">
        <v>20</v>
      </c>
      <c r="T879" s="127" t="s">
        <v>648</v>
      </c>
      <c r="U879" s="127" t="s">
        <v>659</v>
      </c>
      <c r="V879" s="208" t="s">
        <v>647</v>
      </c>
      <c r="X879" s="126">
        <v>863</v>
      </c>
    </row>
    <row r="880" spans="1:24" s="14" customFormat="1" ht="360" x14ac:dyDescent="0.25">
      <c r="A880" s="255">
        <v>877</v>
      </c>
      <c r="B880" s="126" t="s">
        <v>547</v>
      </c>
      <c r="C880" s="127" t="s">
        <v>548</v>
      </c>
      <c r="D880" s="127" t="s">
        <v>508</v>
      </c>
      <c r="E880" s="127" t="s">
        <v>472</v>
      </c>
      <c r="F880" s="127" t="s">
        <v>30</v>
      </c>
      <c r="G880" s="127" t="s">
        <v>31</v>
      </c>
      <c r="H880" s="127" t="s">
        <v>32</v>
      </c>
      <c r="I880" s="127" t="s">
        <v>53</v>
      </c>
      <c r="J880" s="127" t="s">
        <v>66</v>
      </c>
      <c r="K880" s="127" t="s">
        <v>795</v>
      </c>
      <c r="L880" s="127" t="s">
        <v>545</v>
      </c>
      <c r="M880" s="128">
        <v>17.350000000000001</v>
      </c>
      <c r="N880" s="128">
        <v>1.26</v>
      </c>
      <c r="O880" s="129">
        <v>23.182400000000001</v>
      </c>
      <c r="P880" s="129">
        <v>40.362000000000002</v>
      </c>
      <c r="Q880" s="130">
        <v>23.2</v>
      </c>
      <c r="R880" s="128">
        <v>10</v>
      </c>
      <c r="S880" s="128">
        <v>20</v>
      </c>
      <c r="T880" s="127" t="s">
        <v>648</v>
      </c>
      <c r="U880" s="127" t="s">
        <v>659</v>
      </c>
      <c r="V880" s="208" t="s">
        <v>647</v>
      </c>
      <c r="X880" s="126">
        <v>864</v>
      </c>
    </row>
    <row r="881" spans="1:24" s="14" customFormat="1" ht="360" x14ac:dyDescent="0.25">
      <c r="A881" s="255">
        <v>878</v>
      </c>
      <c r="B881" s="126" t="s">
        <v>547</v>
      </c>
      <c r="C881" s="127" t="s">
        <v>548</v>
      </c>
      <c r="D881" s="127" t="s">
        <v>508</v>
      </c>
      <c r="E881" s="127" t="s">
        <v>472</v>
      </c>
      <c r="F881" s="127" t="s">
        <v>30</v>
      </c>
      <c r="G881" s="127" t="s">
        <v>31</v>
      </c>
      <c r="H881" s="127" t="s">
        <v>32</v>
      </c>
      <c r="I881" s="127" t="s">
        <v>53</v>
      </c>
      <c r="J881" s="127" t="s">
        <v>657</v>
      </c>
      <c r="K881" s="127" t="s">
        <v>795</v>
      </c>
      <c r="L881" s="127" t="s">
        <v>545</v>
      </c>
      <c r="M881" s="128">
        <v>17.07</v>
      </c>
      <c r="N881" s="128">
        <v>1.24</v>
      </c>
      <c r="O881" s="129">
        <v>24.106300000000001</v>
      </c>
      <c r="P881" s="129">
        <v>46.088000000000001</v>
      </c>
      <c r="Q881" s="130">
        <v>24.1</v>
      </c>
      <c r="R881" s="128">
        <v>10</v>
      </c>
      <c r="S881" s="128">
        <v>20</v>
      </c>
      <c r="T881" s="127" t="s">
        <v>648</v>
      </c>
      <c r="U881" s="127" t="s">
        <v>659</v>
      </c>
      <c r="V881" s="208" t="s">
        <v>647</v>
      </c>
      <c r="X881" s="126">
        <v>865</v>
      </c>
    </row>
    <row r="882" spans="1:24" s="14" customFormat="1" ht="60" x14ac:dyDescent="0.25">
      <c r="A882" s="255">
        <v>879</v>
      </c>
      <c r="B882" s="126" t="s">
        <v>547</v>
      </c>
      <c r="C882" s="127" t="s">
        <v>548</v>
      </c>
      <c r="D882" s="127" t="s">
        <v>508</v>
      </c>
      <c r="E882" s="127" t="s">
        <v>472</v>
      </c>
      <c r="F882" s="127" t="s">
        <v>30</v>
      </c>
      <c r="G882" s="127" t="s">
        <v>36</v>
      </c>
      <c r="H882" s="127" t="s">
        <v>42</v>
      </c>
      <c r="I882" s="127" t="s">
        <v>50</v>
      </c>
      <c r="J882" s="127" t="s">
        <v>681</v>
      </c>
      <c r="K882" s="127" t="s">
        <v>795</v>
      </c>
      <c r="L882" s="127" t="s">
        <v>545</v>
      </c>
      <c r="M882" s="128">
        <v>11.92</v>
      </c>
      <c r="N882" s="128">
        <v>0.87</v>
      </c>
      <c r="O882" s="129">
        <v>19.127099999999999</v>
      </c>
      <c r="P882" s="129">
        <v>85.932000000000002</v>
      </c>
      <c r="Q882" s="130">
        <v>19.100000000000001</v>
      </c>
      <c r="R882" s="128">
        <v>10</v>
      </c>
      <c r="S882" s="128">
        <v>20</v>
      </c>
      <c r="T882" s="127" t="s">
        <v>620</v>
      </c>
      <c r="U882" s="127" t="s">
        <v>620</v>
      </c>
      <c r="V882" s="208" t="s">
        <v>647</v>
      </c>
      <c r="X882" s="126">
        <v>866</v>
      </c>
    </row>
    <row r="883" spans="1:24" s="14" customFormat="1" ht="360" x14ac:dyDescent="0.25">
      <c r="A883" s="255">
        <v>880</v>
      </c>
      <c r="B883" s="126" t="s">
        <v>547</v>
      </c>
      <c r="C883" s="127" t="s">
        <v>548</v>
      </c>
      <c r="D883" s="127" t="s">
        <v>491</v>
      </c>
      <c r="E883" s="127" t="s">
        <v>472</v>
      </c>
      <c r="F883" s="127" t="s">
        <v>30</v>
      </c>
      <c r="G883" s="127" t="s">
        <v>36</v>
      </c>
      <c r="H883" s="127" t="s">
        <v>42</v>
      </c>
      <c r="I883" s="127" t="s">
        <v>78</v>
      </c>
      <c r="J883" s="127" t="s">
        <v>102</v>
      </c>
      <c r="K883" s="127" t="s">
        <v>795</v>
      </c>
      <c r="L883" s="127" t="s">
        <v>545</v>
      </c>
      <c r="M883" s="128">
        <v>19.91</v>
      </c>
      <c r="N883" s="128">
        <v>1.45</v>
      </c>
      <c r="O883" s="129">
        <v>24.5961</v>
      </c>
      <c r="P883" s="129">
        <v>41.902000000000001</v>
      </c>
      <c r="Q883" s="130">
        <v>24.6</v>
      </c>
      <c r="R883" s="128">
        <v>10</v>
      </c>
      <c r="S883" s="128">
        <v>20</v>
      </c>
      <c r="T883" s="127" t="s">
        <v>648</v>
      </c>
      <c r="U883" s="127" t="s">
        <v>659</v>
      </c>
      <c r="V883" s="208" t="s">
        <v>647</v>
      </c>
      <c r="X883" s="126">
        <v>867</v>
      </c>
    </row>
    <row r="884" spans="1:24" s="14" customFormat="1" ht="360" x14ac:dyDescent="0.25">
      <c r="A884" s="255">
        <v>881</v>
      </c>
      <c r="B884" s="126" t="s">
        <v>547</v>
      </c>
      <c r="C884" s="127" t="s">
        <v>548</v>
      </c>
      <c r="D884" s="127" t="s">
        <v>491</v>
      </c>
      <c r="E884" s="127" t="s">
        <v>472</v>
      </c>
      <c r="F884" s="127" t="s">
        <v>30</v>
      </c>
      <c r="G884" s="127" t="s">
        <v>36</v>
      </c>
      <c r="H884" s="127" t="s">
        <v>37</v>
      </c>
      <c r="I884" s="127" t="s">
        <v>100</v>
      </c>
      <c r="J884" s="127" t="s">
        <v>91</v>
      </c>
      <c r="K884" s="127" t="s">
        <v>795</v>
      </c>
      <c r="L884" s="127" t="s">
        <v>545</v>
      </c>
      <c r="M884" s="128">
        <v>19.63</v>
      </c>
      <c r="N884" s="128">
        <v>1.43</v>
      </c>
      <c r="O884" s="129">
        <v>24.901900000000001</v>
      </c>
      <c r="P884" s="129">
        <v>71.834000000000003</v>
      </c>
      <c r="Q884" s="130">
        <v>24.9</v>
      </c>
      <c r="R884" s="128">
        <v>10</v>
      </c>
      <c r="S884" s="128">
        <v>20</v>
      </c>
      <c r="T884" s="127" t="s">
        <v>648</v>
      </c>
      <c r="U884" s="127" t="s">
        <v>659</v>
      </c>
      <c r="V884" s="208" t="s">
        <v>647</v>
      </c>
      <c r="X884" s="126">
        <v>868</v>
      </c>
    </row>
    <row r="885" spans="1:24" s="14" customFormat="1" ht="60" x14ac:dyDescent="0.25">
      <c r="A885" s="255">
        <v>882</v>
      </c>
      <c r="B885" s="126" t="s">
        <v>547</v>
      </c>
      <c r="C885" s="127" t="s">
        <v>548</v>
      </c>
      <c r="D885" s="127" t="s">
        <v>491</v>
      </c>
      <c r="E885" s="127" t="s">
        <v>472</v>
      </c>
      <c r="F885" s="127" t="s">
        <v>30</v>
      </c>
      <c r="G885" s="127" t="s">
        <v>31</v>
      </c>
      <c r="H885" s="127" t="s">
        <v>32</v>
      </c>
      <c r="I885" s="127" t="s">
        <v>94</v>
      </c>
      <c r="J885" s="127" t="s">
        <v>95</v>
      </c>
      <c r="K885" s="127" t="s">
        <v>795</v>
      </c>
      <c r="L885" s="127" t="s">
        <v>545</v>
      </c>
      <c r="M885" s="128">
        <v>11.84</v>
      </c>
      <c r="N885" s="128">
        <v>0.86</v>
      </c>
      <c r="O885" s="129">
        <v>16.766999999999999</v>
      </c>
      <c r="P885" s="129">
        <v>31.303999999999998</v>
      </c>
      <c r="Q885" s="130">
        <v>16.8</v>
      </c>
      <c r="R885" s="128">
        <v>10</v>
      </c>
      <c r="S885" s="128">
        <v>20</v>
      </c>
      <c r="T885" s="127" t="s">
        <v>620</v>
      </c>
      <c r="U885" s="127" t="s">
        <v>620</v>
      </c>
      <c r="V885" s="208" t="s">
        <v>647</v>
      </c>
      <c r="X885" s="126">
        <v>869</v>
      </c>
    </row>
    <row r="886" spans="1:24" s="14" customFormat="1" ht="60" x14ac:dyDescent="0.25">
      <c r="A886" s="255">
        <v>883</v>
      </c>
      <c r="B886" s="126" t="s">
        <v>547</v>
      </c>
      <c r="C886" s="127" t="s">
        <v>548</v>
      </c>
      <c r="D886" s="127" t="s">
        <v>491</v>
      </c>
      <c r="E886" s="127" t="s">
        <v>472</v>
      </c>
      <c r="F886" s="127" t="s">
        <v>30</v>
      </c>
      <c r="G886" s="127" t="s">
        <v>36</v>
      </c>
      <c r="H886" s="127" t="s">
        <v>42</v>
      </c>
      <c r="I886" s="127" t="s">
        <v>90</v>
      </c>
      <c r="J886" s="127" t="s">
        <v>91</v>
      </c>
      <c r="K886" s="127" t="s">
        <v>795</v>
      </c>
      <c r="L886" s="127" t="s">
        <v>545</v>
      </c>
      <c r="M886" s="128">
        <v>13.85</v>
      </c>
      <c r="N886" s="128">
        <v>1.01</v>
      </c>
      <c r="O886" s="129">
        <v>18.847000000000001</v>
      </c>
      <c r="P886" s="129">
        <v>34.411999999999999</v>
      </c>
      <c r="Q886" s="130">
        <v>18.8</v>
      </c>
      <c r="R886" s="128">
        <v>10</v>
      </c>
      <c r="S886" s="128">
        <v>20</v>
      </c>
      <c r="T886" s="127" t="s">
        <v>620</v>
      </c>
      <c r="U886" s="127" t="s">
        <v>620</v>
      </c>
      <c r="V886" s="208" t="s">
        <v>647</v>
      </c>
      <c r="X886" s="126">
        <v>870</v>
      </c>
    </row>
    <row r="887" spans="1:24" s="14" customFormat="1" ht="60" x14ac:dyDescent="0.25">
      <c r="A887" s="255">
        <v>884</v>
      </c>
      <c r="B887" s="126" t="s">
        <v>547</v>
      </c>
      <c r="C887" s="127" t="s">
        <v>548</v>
      </c>
      <c r="D887" s="127" t="s">
        <v>491</v>
      </c>
      <c r="E887" s="127" t="s">
        <v>472</v>
      </c>
      <c r="F887" s="127" t="s">
        <v>30</v>
      </c>
      <c r="G887" s="127" t="s">
        <v>31</v>
      </c>
      <c r="H887" s="127" t="s">
        <v>32</v>
      </c>
      <c r="I887" s="127" t="s">
        <v>53</v>
      </c>
      <c r="J887" s="127" t="s">
        <v>724</v>
      </c>
      <c r="K887" s="127" t="s">
        <v>795</v>
      </c>
      <c r="L887" s="127" t="s">
        <v>545</v>
      </c>
      <c r="M887" s="128">
        <v>15.15</v>
      </c>
      <c r="N887" s="128">
        <v>1.1000000000000001</v>
      </c>
      <c r="O887" s="129">
        <v>19.836099999999998</v>
      </c>
      <c r="P887" s="129">
        <v>33.838000000000001</v>
      </c>
      <c r="Q887" s="130">
        <v>19.8</v>
      </c>
      <c r="R887" s="128">
        <v>10</v>
      </c>
      <c r="S887" s="128">
        <v>20</v>
      </c>
      <c r="T887" s="127" t="s">
        <v>620</v>
      </c>
      <c r="U887" s="127" t="s">
        <v>620</v>
      </c>
      <c r="V887" s="208" t="s">
        <v>647</v>
      </c>
      <c r="X887" s="126">
        <v>871</v>
      </c>
    </row>
    <row r="888" spans="1:24" s="14" customFormat="1" ht="360" x14ac:dyDescent="0.25">
      <c r="A888" s="255">
        <v>885</v>
      </c>
      <c r="B888" s="126" t="s">
        <v>547</v>
      </c>
      <c r="C888" s="127" t="s">
        <v>548</v>
      </c>
      <c r="D888" s="127" t="s">
        <v>491</v>
      </c>
      <c r="E888" s="127" t="s">
        <v>472</v>
      </c>
      <c r="F888" s="127" t="s">
        <v>30</v>
      </c>
      <c r="G888" s="127" t="s">
        <v>36</v>
      </c>
      <c r="H888" s="127" t="s">
        <v>42</v>
      </c>
      <c r="I888" s="127" t="s">
        <v>53</v>
      </c>
      <c r="J888" s="127" t="s">
        <v>207</v>
      </c>
      <c r="K888" s="127" t="s">
        <v>795</v>
      </c>
      <c r="L888" s="127" t="s">
        <v>545</v>
      </c>
      <c r="M888" s="128">
        <v>19.28</v>
      </c>
      <c r="N888" s="128">
        <v>1.4</v>
      </c>
      <c r="O888" s="129">
        <v>24.858699999999999</v>
      </c>
      <c r="P888" s="129">
        <v>39.479999999999997</v>
      </c>
      <c r="Q888" s="130">
        <v>24.9</v>
      </c>
      <c r="R888" s="128">
        <v>10</v>
      </c>
      <c r="S888" s="128">
        <v>20</v>
      </c>
      <c r="T888" s="127" t="s">
        <v>648</v>
      </c>
      <c r="U888" s="127" t="s">
        <v>659</v>
      </c>
      <c r="V888" s="208" t="s">
        <v>647</v>
      </c>
      <c r="X888" s="126">
        <v>872</v>
      </c>
    </row>
    <row r="889" spans="1:24" s="14" customFormat="1" ht="60" x14ac:dyDescent="0.25">
      <c r="A889" s="255">
        <v>886</v>
      </c>
      <c r="B889" s="126" t="s">
        <v>547</v>
      </c>
      <c r="C889" s="127" t="s">
        <v>548</v>
      </c>
      <c r="D889" s="127" t="s">
        <v>491</v>
      </c>
      <c r="E889" s="127" t="s">
        <v>472</v>
      </c>
      <c r="F889" s="127" t="s">
        <v>30</v>
      </c>
      <c r="G889" s="127" t="s">
        <v>36</v>
      </c>
      <c r="H889" s="127" t="s">
        <v>37</v>
      </c>
      <c r="I889" s="127" t="s">
        <v>72</v>
      </c>
      <c r="J889" s="127" t="s">
        <v>681</v>
      </c>
      <c r="K889" s="127" t="s">
        <v>795</v>
      </c>
      <c r="L889" s="127" t="s">
        <v>545</v>
      </c>
      <c r="M889" s="128">
        <v>15.15</v>
      </c>
      <c r="N889" s="128">
        <v>1.1000000000000001</v>
      </c>
      <c r="O889" s="129">
        <v>20.421900000000001</v>
      </c>
      <c r="P889" s="129">
        <v>71.400000000000006</v>
      </c>
      <c r="Q889" s="130">
        <v>20.399999999999999</v>
      </c>
      <c r="R889" s="128">
        <v>10</v>
      </c>
      <c r="S889" s="128">
        <v>20</v>
      </c>
      <c r="T889" s="127" t="s">
        <v>620</v>
      </c>
      <c r="U889" s="127" t="s">
        <v>620</v>
      </c>
      <c r="V889" s="208" t="s">
        <v>647</v>
      </c>
      <c r="X889" s="126">
        <v>873</v>
      </c>
    </row>
    <row r="890" spans="1:24" s="14" customFormat="1" ht="360" x14ac:dyDescent="0.25">
      <c r="A890" s="255">
        <v>887</v>
      </c>
      <c r="B890" s="126" t="s">
        <v>547</v>
      </c>
      <c r="C890" s="127" t="s">
        <v>548</v>
      </c>
      <c r="D890" s="127" t="s">
        <v>491</v>
      </c>
      <c r="E890" s="127" t="s">
        <v>472</v>
      </c>
      <c r="F890" s="127" t="s">
        <v>30</v>
      </c>
      <c r="G890" s="127" t="s">
        <v>36</v>
      </c>
      <c r="H890" s="127" t="s">
        <v>37</v>
      </c>
      <c r="I890" s="127" t="s">
        <v>71</v>
      </c>
      <c r="J890" s="127" t="s">
        <v>681</v>
      </c>
      <c r="K890" s="127" t="s">
        <v>795</v>
      </c>
      <c r="L890" s="127" t="s">
        <v>545</v>
      </c>
      <c r="M890" s="128">
        <v>17.899999999999999</v>
      </c>
      <c r="N890" s="128">
        <v>1.3</v>
      </c>
      <c r="O890" s="129">
        <v>23.925000000000001</v>
      </c>
      <c r="P890" s="129">
        <v>87.597999999999999</v>
      </c>
      <c r="Q890" s="130">
        <v>23.9</v>
      </c>
      <c r="R890" s="128">
        <v>10</v>
      </c>
      <c r="S890" s="128">
        <v>20</v>
      </c>
      <c r="T890" s="127" t="s">
        <v>648</v>
      </c>
      <c r="U890" s="127" t="s">
        <v>659</v>
      </c>
      <c r="V890" s="208" t="s">
        <v>647</v>
      </c>
      <c r="X890" s="126">
        <v>874</v>
      </c>
    </row>
    <row r="891" spans="1:24" s="14" customFormat="1" ht="360" x14ac:dyDescent="0.25">
      <c r="A891" s="255">
        <v>888</v>
      </c>
      <c r="B891" s="126" t="s">
        <v>547</v>
      </c>
      <c r="C891" s="127" t="s">
        <v>548</v>
      </c>
      <c r="D891" s="127" t="s">
        <v>491</v>
      </c>
      <c r="E891" s="127" t="s">
        <v>472</v>
      </c>
      <c r="F891" s="127" t="s">
        <v>30</v>
      </c>
      <c r="G891" s="127" t="s">
        <v>36</v>
      </c>
      <c r="H891" s="127" t="s">
        <v>42</v>
      </c>
      <c r="I891" s="127" t="s">
        <v>70</v>
      </c>
      <c r="J891" s="127" t="s">
        <v>657</v>
      </c>
      <c r="K891" s="127" t="s">
        <v>795</v>
      </c>
      <c r="L891" s="127" t="s">
        <v>545</v>
      </c>
      <c r="M891" s="128">
        <v>17.07</v>
      </c>
      <c r="N891" s="128">
        <v>1.24</v>
      </c>
      <c r="O891" s="129">
        <v>24.404800000000002</v>
      </c>
      <c r="P891" s="129">
        <v>79.575999999999993</v>
      </c>
      <c r="Q891" s="130">
        <v>24.4</v>
      </c>
      <c r="R891" s="128">
        <v>10</v>
      </c>
      <c r="S891" s="128">
        <v>20</v>
      </c>
      <c r="T891" s="127" t="s">
        <v>648</v>
      </c>
      <c r="U891" s="127" t="s">
        <v>659</v>
      </c>
      <c r="V891" s="208" t="s">
        <v>647</v>
      </c>
      <c r="X891" s="126">
        <v>875</v>
      </c>
    </row>
    <row r="892" spans="1:24" s="14" customFormat="1" ht="60" x14ac:dyDescent="0.25">
      <c r="A892" s="255">
        <v>889</v>
      </c>
      <c r="B892" s="126" t="s">
        <v>547</v>
      </c>
      <c r="C892" s="127" t="s">
        <v>548</v>
      </c>
      <c r="D892" s="127" t="s">
        <v>491</v>
      </c>
      <c r="E892" s="127" t="s">
        <v>472</v>
      </c>
      <c r="F892" s="127" t="s">
        <v>30</v>
      </c>
      <c r="G892" s="127" t="s">
        <v>36</v>
      </c>
      <c r="H892" s="127" t="s">
        <v>42</v>
      </c>
      <c r="I892" s="127" t="s">
        <v>53</v>
      </c>
      <c r="J892" s="127" t="s">
        <v>726</v>
      </c>
      <c r="K892" s="127" t="s">
        <v>795</v>
      </c>
      <c r="L892" s="127" t="s">
        <v>545</v>
      </c>
      <c r="M892" s="128">
        <v>15.97</v>
      </c>
      <c r="N892" s="128">
        <v>1.1599999999999999</v>
      </c>
      <c r="O892" s="129">
        <v>21.241900000000001</v>
      </c>
      <c r="P892" s="129">
        <v>38.612000000000002</v>
      </c>
      <c r="Q892" s="130">
        <v>21.2</v>
      </c>
      <c r="R892" s="128">
        <v>10</v>
      </c>
      <c r="S892" s="128">
        <v>20</v>
      </c>
      <c r="T892" s="127" t="s">
        <v>620</v>
      </c>
      <c r="U892" s="127" t="s">
        <v>620</v>
      </c>
      <c r="V892" s="208" t="s">
        <v>647</v>
      </c>
      <c r="X892" s="126">
        <v>876</v>
      </c>
    </row>
    <row r="893" spans="1:24" s="14" customFormat="1" ht="60" x14ac:dyDescent="0.25">
      <c r="A893" s="255">
        <v>890</v>
      </c>
      <c r="B893" s="126" t="s">
        <v>547</v>
      </c>
      <c r="C893" s="127" t="s">
        <v>548</v>
      </c>
      <c r="D893" s="127" t="s">
        <v>491</v>
      </c>
      <c r="E893" s="127" t="s">
        <v>472</v>
      </c>
      <c r="F893" s="127" t="s">
        <v>30</v>
      </c>
      <c r="G893" s="127" t="s">
        <v>36</v>
      </c>
      <c r="H893" s="127" t="s">
        <v>42</v>
      </c>
      <c r="I893" s="127" t="s">
        <v>53</v>
      </c>
      <c r="J893" s="127" t="s">
        <v>68</v>
      </c>
      <c r="K893" s="127" t="s">
        <v>795</v>
      </c>
      <c r="L893" s="127" t="s">
        <v>545</v>
      </c>
      <c r="M893" s="128">
        <v>15.59</v>
      </c>
      <c r="N893" s="128">
        <v>1.1299999999999999</v>
      </c>
      <c r="O893" s="129">
        <v>20.783999999999999</v>
      </c>
      <c r="P893" s="129">
        <v>37.450000000000003</v>
      </c>
      <c r="Q893" s="130">
        <v>20.8</v>
      </c>
      <c r="R893" s="128">
        <v>10</v>
      </c>
      <c r="S893" s="128">
        <v>20</v>
      </c>
      <c r="T893" s="127" t="s">
        <v>620</v>
      </c>
      <c r="U893" s="127" t="s">
        <v>620</v>
      </c>
      <c r="V893" s="208" t="s">
        <v>647</v>
      </c>
      <c r="X893" s="126">
        <v>877</v>
      </c>
    </row>
    <row r="894" spans="1:24" s="14" customFormat="1" ht="360" x14ac:dyDescent="0.25">
      <c r="A894" s="255">
        <v>891</v>
      </c>
      <c r="B894" s="126" t="s">
        <v>547</v>
      </c>
      <c r="C894" s="127" t="s">
        <v>548</v>
      </c>
      <c r="D894" s="127" t="s">
        <v>491</v>
      </c>
      <c r="E894" s="127" t="s">
        <v>472</v>
      </c>
      <c r="F894" s="127" t="s">
        <v>30</v>
      </c>
      <c r="G894" s="127" t="s">
        <v>31</v>
      </c>
      <c r="H894" s="127" t="s">
        <v>32</v>
      </c>
      <c r="I894" s="127" t="s">
        <v>53</v>
      </c>
      <c r="J894" s="127" t="s">
        <v>66</v>
      </c>
      <c r="K894" s="127" t="s">
        <v>795</v>
      </c>
      <c r="L894" s="127" t="s">
        <v>545</v>
      </c>
      <c r="M894" s="128">
        <v>17.350000000000001</v>
      </c>
      <c r="N894" s="128">
        <v>1.26</v>
      </c>
      <c r="O894" s="129">
        <v>22.2257</v>
      </c>
      <c r="P894" s="129">
        <v>38.752000000000002</v>
      </c>
      <c r="Q894" s="130">
        <v>22.2</v>
      </c>
      <c r="R894" s="128">
        <v>10</v>
      </c>
      <c r="S894" s="128">
        <v>20</v>
      </c>
      <c r="T894" s="127" t="s">
        <v>648</v>
      </c>
      <c r="U894" s="127" t="s">
        <v>659</v>
      </c>
      <c r="V894" s="208" t="s">
        <v>647</v>
      </c>
      <c r="X894" s="126">
        <v>878</v>
      </c>
    </row>
    <row r="895" spans="1:24" s="14" customFormat="1" ht="360" x14ac:dyDescent="0.25">
      <c r="A895" s="255">
        <v>892</v>
      </c>
      <c r="B895" s="126" t="s">
        <v>547</v>
      </c>
      <c r="C895" s="127" t="s">
        <v>548</v>
      </c>
      <c r="D895" s="127" t="s">
        <v>491</v>
      </c>
      <c r="E895" s="127" t="s">
        <v>472</v>
      </c>
      <c r="F895" s="127" t="s">
        <v>30</v>
      </c>
      <c r="G895" s="127" t="s">
        <v>31</v>
      </c>
      <c r="H895" s="127" t="s">
        <v>32</v>
      </c>
      <c r="I895" s="127" t="s">
        <v>53</v>
      </c>
      <c r="J895" s="127" t="s">
        <v>657</v>
      </c>
      <c r="K895" s="127" t="s">
        <v>795</v>
      </c>
      <c r="L895" s="127" t="s">
        <v>545</v>
      </c>
      <c r="M895" s="128">
        <v>17.07</v>
      </c>
      <c r="N895" s="128">
        <v>1.24</v>
      </c>
      <c r="O895" s="129">
        <v>22.952100000000002</v>
      </c>
      <c r="P895" s="129">
        <v>44.478000000000002</v>
      </c>
      <c r="Q895" s="130">
        <v>23</v>
      </c>
      <c r="R895" s="128">
        <v>10</v>
      </c>
      <c r="S895" s="128">
        <v>20</v>
      </c>
      <c r="T895" s="127" t="s">
        <v>648</v>
      </c>
      <c r="U895" s="127" t="s">
        <v>659</v>
      </c>
      <c r="V895" s="208" t="s">
        <v>647</v>
      </c>
      <c r="X895" s="126">
        <v>879</v>
      </c>
    </row>
    <row r="896" spans="1:24" s="14" customFormat="1" ht="60" x14ac:dyDescent="0.25">
      <c r="A896" s="255">
        <v>893</v>
      </c>
      <c r="B896" s="126" t="s">
        <v>547</v>
      </c>
      <c r="C896" s="127" t="s">
        <v>548</v>
      </c>
      <c r="D896" s="127" t="s">
        <v>491</v>
      </c>
      <c r="E896" s="127" t="s">
        <v>472</v>
      </c>
      <c r="F896" s="127" t="s">
        <v>30</v>
      </c>
      <c r="G896" s="127" t="s">
        <v>36</v>
      </c>
      <c r="H896" s="127" t="s">
        <v>42</v>
      </c>
      <c r="I896" s="127" t="s">
        <v>50</v>
      </c>
      <c r="J896" s="127" t="s">
        <v>681</v>
      </c>
      <c r="K896" s="127" t="s">
        <v>795</v>
      </c>
      <c r="L896" s="127" t="s">
        <v>545</v>
      </c>
      <c r="M896" s="128">
        <v>11.92</v>
      </c>
      <c r="N896" s="128">
        <v>0.87</v>
      </c>
      <c r="O896" s="129">
        <v>17.945</v>
      </c>
      <c r="P896" s="129">
        <v>96.194000000000003</v>
      </c>
      <c r="Q896" s="130">
        <v>17.899999999999999</v>
      </c>
      <c r="R896" s="128">
        <v>10</v>
      </c>
      <c r="S896" s="128">
        <v>20</v>
      </c>
      <c r="T896" s="127" t="s">
        <v>620</v>
      </c>
      <c r="U896" s="127" t="s">
        <v>620</v>
      </c>
      <c r="V896" s="208" t="s">
        <v>647</v>
      </c>
      <c r="X896" s="126">
        <v>880</v>
      </c>
    </row>
    <row r="897" spans="1:24" s="14" customFormat="1" ht="360" x14ac:dyDescent="0.25">
      <c r="A897" s="255">
        <v>894</v>
      </c>
      <c r="B897" s="126" t="s">
        <v>547</v>
      </c>
      <c r="C897" s="127" t="s">
        <v>548</v>
      </c>
      <c r="D897" s="127" t="s">
        <v>508</v>
      </c>
      <c r="E897" s="127" t="s">
        <v>472</v>
      </c>
      <c r="F897" s="127" t="s">
        <v>30</v>
      </c>
      <c r="G897" s="127" t="s">
        <v>36</v>
      </c>
      <c r="H897" s="127" t="s">
        <v>37</v>
      </c>
      <c r="I897" s="127" t="s">
        <v>100</v>
      </c>
      <c r="J897" s="127" t="s">
        <v>91</v>
      </c>
      <c r="K897" s="127" t="s">
        <v>796</v>
      </c>
      <c r="L897" s="127" t="s">
        <v>549</v>
      </c>
      <c r="M897" s="128">
        <v>19.63</v>
      </c>
      <c r="N897" s="128">
        <v>1.43</v>
      </c>
      <c r="O897" s="129">
        <v>25.936199999999999</v>
      </c>
      <c r="P897" s="129">
        <v>62.817999999999998</v>
      </c>
      <c r="Q897" s="130">
        <v>25.9</v>
      </c>
      <c r="R897" s="128">
        <v>10</v>
      </c>
      <c r="S897" s="128">
        <v>20</v>
      </c>
      <c r="T897" s="127" t="s">
        <v>648</v>
      </c>
      <c r="U897" s="127" t="s">
        <v>659</v>
      </c>
      <c r="V897" s="208" t="s">
        <v>620</v>
      </c>
      <c r="X897" s="126">
        <v>881</v>
      </c>
    </row>
    <row r="898" spans="1:24" s="14" customFormat="1" ht="45" x14ac:dyDescent="0.25">
      <c r="A898" s="255">
        <v>895</v>
      </c>
      <c r="B898" s="126" t="s">
        <v>547</v>
      </c>
      <c r="C898" s="127" t="s">
        <v>548</v>
      </c>
      <c r="D898" s="127" t="s">
        <v>508</v>
      </c>
      <c r="E898" s="127" t="s">
        <v>472</v>
      </c>
      <c r="F898" s="127" t="s">
        <v>30</v>
      </c>
      <c r="G898" s="127" t="s">
        <v>31</v>
      </c>
      <c r="H898" s="127" t="s">
        <v>42</v>
      </c>
      <c r="I898" s="127" t="s">
        <v>52</v>
      </c>
      <c r="J898" s="127" t="s">
        <v>678</v>
      </c>
      <c r="K898" s="127" t="s">
        <v>796</v>
      </c>
      <c r="L898" s="127" t="s">
        <v>549</v>
      </c>
      <c r="M898" s="128">
        <v>12.39</v>
      </c>
      <c r="N898" s="128">
        <v>0.9</v>
      </c>
      <c r="O898" s="129">
        <v>19.597100000000001</v>
      </c>
      <c r="P898" s="129">
        <v>38.905999999999999</v>
      </c>
      <c r="Q898" s="130">
        <v>19.600000000000001</v>
      </c>
      <c r="R898" s="128">
        <v>10</v>
      </c>
      <c r="S898" s="128">
        <v>20</v>
      </c>
      <c r="T898" s="127" t="s">
        <v>620</v>
      </c>
      <c r="U898" s="127" t="s">
        <v>620</v>
      </c>
      <c r="V898" s="208" t="s">
        <v>620</v>
      </c>
      <c r="X898" s="126">
        <v>882</v>
      </c>
    </row>
    <row r="899" spans="1:24" s="14" customFormat="1" ht="360" x14ac:dyDescent="0.25">
      <c r="A899" s="255">
        <v>896</v>
      </c>
      <c r="B899" s="126" t="s">
        <v>547</v>
      </c>
      <c r="C899" s="127" t="s">
        <v>548</v>
      </c>
      <c r="D899" s="127" t="s">
        <v>508</v>
      </c>
      <c r="E899" s="127" t="s">
        <v>472</v>
      </c>
      <c r="F899" s="127" t="s">
        <v>30</v>
      </c>
      <c r="G899" s="127" t="s">
        <v>36</v>
      </c>
      <c r="H899" s="127" t="s">
        <v>42</v>
      </c>
      <c r="I899" s="127" t="s">
        <v>78</v>
      </c>
      <c r="J899" s="127" t="s">
        <v>102</v>
      </c>
      <c r="K899" s="127" t="s">
        <v>797</v>
      </c>
      <c r="L899" s="127" t="s">
        <v>545</v>
      </c>
      <c r="M899" s="128">
        <v>19.91</v>
      </c>
      <c r="N899" s="128">
        <v>1.45</v>
      </c>
      <c r="O899" s="129">
        <v>25.515599999999999</v>
      </c>
      <c r="P899" s="129">
        <v>43.512</v>
      </c>
      <c r="Q899" s="130">
        <v>25.5</v>
      </c>
      <c r="R899" s="128">
        <v>10</v>
      </c>
      <c r="S899" s="128">
        <v>20</v>
      </c>
      <c r="T899" s="127" t="s">
        <v>648</v>
      </c>
      <c r="U899" s="127" t="s">
        <v>659</v>
      </c>
      <c r="V899" s="208" t="s">
        <v>647</v>
      </c>
      <c r="X899" s="126">
        <v>883</v>
      </c>
    </row>
    <row r="900" spans="1:24" s="14" customFormat="1" ht="90" x14ac:dyDescent="0.25">
      <c r="A900" s="255">
        <v>897</v>
      </c>
      <c r="B900" s="126" t="s">
        <v>547</v>
      </c>
      <c r="C900" s="127" t="s">
        <v>548</v>
      </c>
      <c r="D900" s="127" t="s">
        <v>508</v>
      </c>
      <c r="E900" s="127" t="s">
        <v>472</v>
      </c>
      <c r="F900" s="127" t="s">
        <v>30</v>
      </c>
      <c r="G900" s="127" t="s">
        <v>31</v>
      </c>
      <c r="H900" s="127" t="s">
        <v>32</v>
      </c>
      <c r="I900" s="127" t="s">
        <v>96</v>
      </c>
      <c r="J900" s="127" t="s">
        <v>97</v>
      </c>
      <c r="K900" s="127" t="s">
        <v>797</v>
      </c>
      <c r="L900" s="127" t="s">
        <v>545</v>
      </c>
      <c r="M900" s="128">
        <v>12.01</v>
      </c>
      <c r="N900" s="128">
        <v>0.87</v>
      </c>
      <c r="O900" s="129">
        <v>17.876300000000001</v>
      </c>
      <c r="P900" s="129">
        <v>31.08</v>
      </c>
      <c r="Q900" s="130">
        <v>17.899999999999999</v>
      </c>
      <c r="R900" s="128">
        <v>10</v>
      </c>
      <c r="S900" s="128">
        <v>20</v>
      </c>
      <c r="T900" s="127" t="s">
        <v>620</v>
      </c>
      <c r="U900" s="127" t="s">
        <v>620</v>
      </c>
      <c r="V900" s="208" t="s">
        <v>647</v>
      </c>
      <c r="X900" s="126">
        <v>884</v>
      </c>
    </row>
    <row r="901" spans="1:24" s="14" customFormat="1" ht="45" x14ac:dyDescent="0.25">
      <c r="A901" s="255">
        <v>898</v>
      </c>
      <c r="B901" s="126" t="s">
        <v>547</v>
      </c>
      <c r="C901" s="127" t="s">
        <v>548</v>
      </c>
      <c r="D901" s="127" t="s">
        <v>508</v>
      </c>
      <c r="E901" s="127" t="s">
        <v>472</v>
      </c>
      <c r="F901" s="127" t="s">
        <v>30</v>
      </c>
      <c r="G901" s="127" t="s">
        <v>31</v>
      </c>
      <c r="H901" s="127" t="s">
        <v>32</v>
      </c>
      <c r="I901" s="127" t="s">
        <v>94</v>
      </c>
      <c r="J901" s="127" t="s">
        <v>95</v>
      </c>
      <c r="K901" s="127" t="s">
        <v>797</v>
      </c>
      <c r="L901" s="127" t="s">
        <v>545</v>
      </c>
      <c r="M901" s="128">
        <v>11.84</v>
      </c>
      <c r="N901" s="128">
        <v>0.86</v>
      </c>
      <c r="O901" s="129">
        <v>17.733699999999999</v>
      </c>
      <c r="P901" s="129">
        <v>30.884</v>
      </c>
      <c r="Q901" s="130">
        <v>17.7</v>
      </c>
      <c r="R901" s="128">
        <v>10</v>
      </c>
      <c r="S901" s="128">
        <v>20</v>
      </c>
      <c r="T901" s="127" t="s">
        <v>620</v>
      </c>
      <c r="U901" s="127" t="s">
        <v>620</v>
      </c>
      <c r="V901" s="208" t="s">
        <v>647</v>
      </c>
      <c r="X901" s="126">
        <v>885</v>
      </c>
    </row>
    <row r="902" spans="1:24" s="14" customFormat="1" ht="45" x14ac:dyDescent="0.25">
      <c r="A902" s="255">
        <v>899</v>
      </c>
      <c r="B902" s="126" t="s">
        <v>547</v>
      </c>
      <c r="C902" s="127" t="s">
        <v>548</v>
      </c>
      <c r="D902" s="127" t="s">
        <v>508</v>
      </c>
      <c r="E902" s="127" t="s">
        <v>472</v>
      </c>
      <c r="F902" s="127" t="s">
        <v>30</v>
      </c>
      <c r="G902" s="127" t="s">
        <v>36</v>
      </c>
      <c r="H902" s="127" t="s">
        <v>42</v>
      </c>
      <c r="I902" s="127" t="s">
        <v>80</v>
      </c>
      <c r="J902" s="127" t="s">
        <v>73</v>
      </c>
      <c r="K902" s="127" t="s">
        <v>797</v>
      </c>
      <c r="L902" s="127" t="s">
        <v>545</v>
      </c>
      <c r="M902" s="128">
        <v>19.28</v>
      </c>
      <c r="N902" s="128">
        <v>1.4</v>
      </c>
      <c r="O902" s="129">
        <v>25.250399999999999</v>
      </c>
      <c r="P902" s="129">
        <v>35.518000000000001</v>
      </c>
      <c r="Q902" s="130">
        <v>25.3</v>
      </c>
      <c r="R902" s="128">
        <v>10</v>
      </c>
      <c r="S902" s="128">
        <v>20</v>
      </c>
      <c r="T902" s="127" t="s">
        <v>620</v>
      </c>
      <c r="U902" s="127" t="s">
        <v>620</v>
      </c>
      <c r="V902" s="208" t="s">
        <v>647</v>
      </c>
      <c r="X902" s="126">
        <v>886</v>
      </c>
    </row>
    <row r="903" spans="1:24" s="14" customFormat="1" ht="45" x14ac:dyDescent="0.25">
      <c r="A903" s="255">
        <v>900</v>
      </c>
      <c r="B903" s="126" t="s">
        <v>547</v>
      </c>
      <c r="C903" s="127" t="s">
        <v>548</v>
      </c>
      <c r="D903" s="127" t="s">
        <v>508</v>
      </c>
      <c r="E903" s="127" t="s">
        <v>472</v>
      </c>
      <c r="F903" s="127" t="s">
        <v>30</v>
      </c>
      <c r="G903" s="127" t="s">
        <v>31</v>
      </c>
      <c r="H903" s="127" t="s">
        <v>32</v>
      </c>
      <c r="I903" s="127" t="s">
        <v>53</v>
      </c>
      <c r="J903" s="127" t="s">
        <v>724</v>
      </c>
      <c r="K903" s="127" t="s">
        <v>797</v>
      </c>
      <c r="L903" s="127" t="s">
        <v>545</v>
      </c>
      <c r="M903" s="128">
        <v>15.15</v>
      </c>
      <c r="N903" s="128">
        <v>1.1000000000000001</v>
      </c>
      <c r="O903" s="129">
        <v>20.755600000000001</v>
      </c>
      <c r="P903" s="129">
        <v>35.448</v>
      </c>
      <c r="Q903" s="130">
        <v>20.8</v>
      </c>
      <c r="R903" s="128">
        <v>10</v>
      </c>
      <c r="S903" s="128">
        <v>20</v>
      </c>
      <c r="T903" s="127" t="s">
        <v>620</v>
      </c>
      <c r="U903" s="127" t="s">
        <v>620</v>
      </c>
      <c r="V903" s="208" t="s">
        <v>647</v>
      </c>
      <c r="X903" s="126">
        <v>887</v>
      </c>
    </row>
    <row r="904" spans="1:24" s="14" customFormat="1" ht="45" x14ac:dyDescent="0.25">
      <c r="A904" s="255">
        <v>901</v>
      </c>
      <c r="B904" s="126" t="s">
        <v>547</v>
      </c>
      <c r="C904" s="127" t="s">
        <v>548</v>
      </c>
      <c r="D904" s="127" t="s">
        <v>508</v>
      </c>
      <c r="E904" s="127" t="s">
        <v>472</v>
      </c>
      <c r="F904" s="127" t="s">
        <v>30</v>
      </c>
      <c r="G904" s="127" t="s">
        <v>36</v>
      </c>
      <c r="H904" s="127" t="s">
        <v>32</v>
      </c>
      <c r="I904" s="127" t="s">
        <v>28</v>
      </c>
      <c r="J904" s="127" t="s">
        <v>74</v>
      </c>
      <c r="K904" s="127" t="s">
        <v>797</v>
      </c>
      <c r="L904" s="127" t="s">
        <v>545</v>
      </c>
      <c r="M904" s="128">
        <v>15.15</v>
      </c>
      <c r="N904" s="128">
        <v>1.1000000000000001</v>
      </c>
      <c r="O904" s="129">
        <v>21.043700000000001</v>
      </c>
      <c r="P904" s="129">
        <v>36.777999999999999</v>
      </c>
      <c r="Q904" s="130">
        <v>21</v>
      </c>
      <c r="R904" s="128">
        <v>10</v>
      </c>
      <c r="S904" s="128">
        <v>20</v>
      </c>
      <c r="T904" s="127" t="s">
        <v>620</v>
      </c>
      <c r="U904" s="127" t="s">
        <v>620</v>
      </c>
      <c r="V904" s="208" t="s">
        <v>647</v>
      </c>
      <c r="X904" s="126">
        <v>888</v>
      </c>
    </row>
    <row r="905" spans="1:24" s="14" customFormat="1" ht="360" x14ac:dyDescent="0.25">
      <c r="A905" s="255">
        <v>902</v>
      </c>
      <c r="B905" s="126" t="s">
        <v>547</v>
      </c>
      <c r="C905" s="127" t="s">
        <v>548</v>
      </c>
      <c r="D905" s="127" t="s">
        <v>508</v>
      </c>
      <c r="E905" s="127" t="s">
        <v>472</v>
      </c>
      <c r="F905" s="127" t="s">
        <v>30</v>
      </c>
      <c r="G905" s="127" t="s">
        <v>36</v>
      </c>
      <c r="H905" s="127" t="s">
        <v>42</v>
      </c>
      <c r="I905" s="127" t="s">
        <v>53</v>
      </c>
      <c r="J905" s="127" t="s">
        <v>207</v>
      </c>
      <c r="K905" s="127" t="s">
        <v>797</v>
      </c>
      <c r="L905" s="127" t="s">
        <v>545</v>
      </c>
      <c r="M905" s="128">
        <v>19.28</v>
      </c>
      <c r="N905" s="128">
        <v>1.4</v>
      </c>
      <c r="O905" s="129">
        <v>25.953299999999999</v>
      </c>
      <c r="P905" s="129">
        <v>39.606000000000002</v>
      </c>
      <c r="Q905" s="130">
        <v>26</v>
      </c>
      <c r="R905" s="128">
        <v>10</v>
      </c>
      <c r="S905" s="128">
        <v>20</v>
      </c>
      <c r="T905" s="127" t="s">
        <v>648</v>
      </c>
      <c r="U905" s="127" t="s">
        <v>659</v>
      </c>
      <c r="V905" s="208" t="s">
        <v>647</v>
      </c>
      <c r="X905" s="126">
        <v>889</v>
      </c>
    </row>
    <row r="906" spans="1:24" s="14" customFormat="1" ht="360" x14ac:dyDescent="0.25">
      <c r="A906" s="255">
        <v>903</v>
      </c>
      <c r="B906" s="126" t="s">
        <v>547</v>
      </c>
      <c r="C906" s="127" t="s">
        <v>548</v>
      </c>
      <c r="D906" s="127" t="s">
        <v>508</v>
      </c>
      <c r="E906" s="127" t="s">
        <v>472</v>
      </c>
      <c r="F906" s="127" t="s">
        <v>30</v>
      </c>
      <c r="G906" s="127" t="s">
        <v>36</v>
      </c>
      <c r="H906" s="127" t="s">
        <v>42</v>
      </c>
      <c r="I906" s="127" t="s">
        <v>70</v>
      </c>
      <c r="J906" s="127" t="s">
        <v>657</v>
      </c>
      <c r="K906" s="127" t="s">
        <v>797</v>
      </c>
      <c r="L906" s="127" t="s">
        <v>545</v>
      </c>
      <c r="M906" s="128">
        <v>17.07</v>
      </c>
      <c r="N906" s="128">
        <v>1.24</v>
      </c>
      <c r="O906" s="129">
        <v>25.843900000000001</v>
      </c>
      <c r="P906" s="129">
        <v>64.554000000000002</v>
      </c>
      <c r="Q906" s="130">
        <v>25.8</v>
      </c>
      <c r="R906" s="128">
        <v>10</v>
      </c>
      <c r="S906" s="128">
        <v>20</v>
      </c>
      <c r="T906" s="127" t="s">
        <v>648</v>
      </c>
      <c r="U906" s="127" t="s">
        <v>659</v>
      </c>
      <c r="V906" s="208" t="s">
        <v>647</v>
      </c>
      <c r="X906" s="126">
        <v>890</v>
      </c>
    </row>
    <row r="907" spans="1:24" s="14" customFormat="1" ht="360" x14ac:dyDescent="0.25">
      <c r="A907" s="255">
        <v>904</v>
      </c>
      <c r="B907" s="126" t="s">
        <v>547</v>
      </c>
      <c r="C907" s="127" t="s">
        <v>548</v>
      </c>
      <c r="D907" s="127" t="s">
        <v>508</v>
      </c>
      <c r="E907" s="127" t="s">
        <v>472</v>
      </c>
      <c r="F907" s="127" t="s">
        <v>30</v>
      </c>
      <c r="G907" s="127" t="s">
        <v>36</v>
      </c>
      <c r="H907" s="127" t="s">
        <v>42</v>
      </c>
      <c r="I907" s="127" t="s">
        <v>53</v>
      </c>
      <c r="J907" s="127" t="s">
        <v>726</v>
      </c>
      <c r="K907" s="127" t="s">
        <v>797</v>
      </c>
      <c r="L907" s="127" t="s">
        <v>545</v>
      </c>
      <c r="M907" s="128">
        <v>15.97</v>
      </c>
      <c r="N907" s="128">
        <v>1.1599999999999999</v>
      </c>
      <c r="O907" s="129">
        <v>22.276199999999999</v>
      </c>
      <c r="P907" s="129">
        <v>40.222000000000001</v>
      </c>
      <c r="Q907" s="130">
        <v>22.3</v>
      </c>
      <c r="R907" s="128">
        <v>10</v>
      </c>
      <c r="S907" s="128">
        <v>20</v>
      </c>
      <c r="T907" s="127" t="s">
        <v>648</v>
      </c>
      <c r="U907" s="127" t="s">
        <v>659</v>
      </c>
      <c r="V907" s="208" t="s">
        <v>647</v>
      </c>
      <c r="X907" s="126">
        <v>891</v>
      </c>
    </row>
    <row r="908" spans="1:24" s="14" customFormat="1" ht="45" x14ac:dyDescent="0.25">
      <c r="A908" s="255">
        <v>905</v>
      </c>
      <c r="B908" s="126" t="s">
        <v>547</v>
      </c>
      <c r="C908" s="127" t="s">
        <v>548</v>
      </c>
      <c r="D908" s="127" t="s">
        <v>508</v>
      </c>
      <c r="E908" s="127" t="s">
        <v>472</v>
      </c>
      <c r="F908" s="127" t="s">
        <v>30</v>
      </c>
      <c r="G908" s="127" t="s">
        <v>31</v>
      </c>
      <c r="H908" s="127" t="s">
        <v>32</v>
      </c>
      <c r="I908" s="127" t="s">
        <v>28</v>
      </c>
      <c r="J908" s="127" t="s">
        <v>678</v>
      </c>
      <c r="K908" s="127" t="s">
        <v>797</v>
      </c>
      <c r="L908" s="127" t="s">
        <v>545</v>
      </c>
      <c r="M908" s="128">
        <v>12.01</v>
      </c>
      <c r="N908" s="128">
        <v>0.87</v>
      </c>
      <c r="O908" s="129">
        <v>17.876300000000001</v>
      </c>
      <c r="P908" s="129">
        <v>31.08</v>
      </c>
      <c r="Q908" s="130">
        <v>17.899999999999999</v>
      </c>
      <c r="R908" s="128">
        <v>10</v>
      </c>
      <c r="S908" s="128">
        <v>20</v>
      </c>
      <c r="T908" s="127" t="s">
        <v>620</v>
      </c>
      <c r="U908" s="127" t="s">
        <v>620</v>
      </c>
      <c r="V908" s="208" t="s">
        <v>647</v>
      </c>
      <c r="X908" s="126">
        <v>892</v>
      </c>
    </row>
    <row r="909" spans="1:24" s="14" customFormat="1" ht="360" x14ac:dyDescent="0.25">
      <c r="A909" s="255">
        <v>906</v>
      </c>
      <c r="B909" s="126" t="s">
        <v>547</v>
      </c>
      <c r="C909" s="127" t="s">
        <v>548</v>
      </c>
      <c r="D909" s="127" t="s">
        <v>491</v>
      </c>
      <c r="E909" s="127" t="s">
        <v>472</v>
      </c>
      <c r="F909" s="127" t="s">
        <v>30</v>
      </c>
      <c r="G909" s="127" t="s">
        <v>36</v>
      </c>
      <c r="H909" s="127" t="s">
        <v>42</v>
      </c>
      <c r="I909" s="127" t="s">
        <v>78</v>
      </c>
      <c r="J909" s="127" t="s">
        <v>102</v>
      </c>
      <c r="K909" s="127" t="s">
        <v>797</v>
      </c>
      <c r="L909" s="127" t="s">
        <v>545</v>
      </c>
      <c r="M909" s="128">
        <v>19.91</v>
      </c>
      <c r="N909" s="128">
        <v>1.45</v>
      </c>
      <c r="O909" s="129">
        <v>24.5961</v>
      </c>
      <c r="P909" s="129">
        <v>41.902000000000001</v>
      </c>
      <c r="Q909" s="130">
        <v>24.6</v>
      </c>
      <c r="R909" s="128">
        <v>10</v>
      </c>
      <c r="S909" s="128">
        <v>20</v>
      </c>
      <c r="T909" s="127" t="s">
        <v>648</v>
      </c>
      <c r="U909" s="127" t="s">
        <v>659</v>
      </c>
      <c r="V909" s="208" t="s">
        <v>647</v>
      </c>
      <c r="X909" s="126">
        <v>893</v>
      </c>
    </row>
    <row r="910" spans="1:24" s="14" customFormat="1" ht="90" x14ac:dyDescent="0.25">
      <c r="A910" s="255">
        <v>907</v>
      </c>
      <c r="B910" s="126" t="s">
        <v>547</v>
      </c>
      <c r="C910" s="127" t="s">
        <v>548</v>
      </c>
      <c r="D910" s="127" t="s">
        <v>491</v>
      </c>
      <c r="E910" s="127" t="s">
        <v>472</v>
      </c>
      <c r="F910" s="127" t="s">
        <v>30</v>
      </c>
      <c r="G910" s="127" t="s">
        <v>31</v>
      </c>
      <c r="H910" s="127" t="s">
        <v>32</v>
      </c>
      <c r="I910" s="127" t="s">
        <v>96</v>
      </c>
      <c r="J910" s="127" t="s">
        <v>97</v>
      </c>
      <c r="K910" s="127" t="s">
        <v>797</v>
      </c>
      <c r="L910" s="127" t="s">
        <v>545</v>
      </c>
      <c r="M910" s="128">
        <v>12.01</v>
      </c>
      <c r="N910" s="128">
        <v>0.87</v>
      </c>
      <c r="O910" s="129">
        <v>16.914100000000001</v>
      </c>
      <c r="P910" s="129">
        <v>31.835999999999999</v>
      </c>
      <c r="Q910" s="130">
        <v>16.899999999999999</v>
      </c>
      <c r="R910" s="128">
        <v>10</v>
      </c>
      <c r="S910" s="128">
        <v>20</v>
      </c>
      <c r="T910" s="127" t="s">
        <v>620</v>
      </c>
      <c r="U910" s="127" t="s">
        <v>620</v>
      </c>
      <c r="V910" s="208" t="s">
        <v>647</v>
      </c>
      <c r="X910" s="126">
        <v>894</v>
      </c>
    </row>
    <row r="911" spans="1:24" s="14" customFormat="1" ht="45" x14ac:dyDescent="0.25">
      <c r="A911" s="255">
        <v>908</v>
      </c>
      <c r="B911" s="126" t="s">
        <v>547</v>
      </c>
      <c r="C911" s="127" t="s">
        <v>548</v>
      </c>
      <c r="D911" s="127" t="s">
        <v>491</v>
      </c>
      <c r="E911" s="127" t="s">
        <v>472</v>
      </c>
      <c r="F911" s="127" t="s">
        <v>30</v>
      </c>
      <c r="G911" s="127" t="s">
        <v>31</v>
      </c>
      <c r="H911" s="127" t="s">
        <v>32</v>
      </c>
      <c r="I911" s="127" t="s">
        <v>94</v>
      </c>
      <c r="J911" s="127" t="s">
        <v>95</v>
      </c>
      <c r="K911" s="127" t="s">
        <v>797</v>
      </c>
      <c r="L911" s="127" t="s">
        <v>545</v>
      </c>
      <c r="M911" s="128">
        <v>11.84</v>
      </c>
      <c r="N911" s="128">
        <v>0.86</v>
      </c>
      <c r="O911" s="129">
        <v>16.766999999999999</v>
      </c>
      <c r="P911" s="129">
        <v>31.303999999999998</v>
      </c>
      <c r="Q911" s="130">
        <v>16.8</v>
      </c>
      <c r="R911" s="128">
        <v>10</v>
      </c>
      <c r="S911" s="128">
        <v>20</v>
      </c>
      <c r="T911" s="127" t="s">
        <v>620</v>
      </c>
      <c r="U911" s="127" t="s">
        <v>620</v>
      </c>
      <c r="V911" s="208" t="s">
        <v>647</v>
      </c>
      <c r="X911" s="126">
        <v>895</v>
      </c>
    </row>
    <row r="912" spans="1:24" s="14" customFormat="1" ht="360" x14ac:dyDescent="0.25">
      <c r="A912" s="255">
        <v>909</v>
      </c>
      <c r="B912" s="126" t="s">
        <v>547</v>
      </c>
      <c r="C912" s="127" t="s">
        <v>548</v>
      </c>
      <c r="D912" s="127" t="s">
        <v>491</v>
      </c>
      <c r="E912" s="127" t="s">
        <v>472</v>
      </c>
      <c r="F912" s="127" t="s">
        <v>30</v>
      </c>
      <c r="G912" s="127" t="s">
        <v>36</v>
      </c>
      <c r="H912" s="127" t="s">
        <v>42</v>
      </c>
      <c r="I912" s="127" t="s">
        <v>80</v>
      </c>
      <c r="J912" s="127" t="s">
        <v>73</v>
      </c>
      <c r="K912" s="127" t="s">
        <v>797</v>
      </c>
      <c r="L912" s="127" t="s">
        <v>545</v>
      </c>
      <c r="M912" s="128">
        <v>19.28</v>
      </c>
      <c r="N912" s="128">
        <v>1.4</v>
      </c>
      <c r="O912" s="129">
        <v>24.271100000000001</v>
      </c>
      <c r="P912" s="129">
        <v>35.392000000000003</v>
      </c>
      <c r="Q912" s="130">
        <v>24.3</v>
      </c>
      <c r="R912" s="128">
        <v>10</v>
      </c>
      <c r="S912" s="128">
        <v>20</v>
      </c>
      <c r="T912" s="127" t="s">
        <v>648</v>
      </c>
      <c r="U912" s="127" t="s">
        <v>659</v>
      </c>
      <c r="V912" s="208" t="s">
        <v>647</v>
      </c>
      <c r="X912" s="126">
        <v>896</v>
      </c>
    </row>
    <row r="913" spans="1:24" s="14" customFormat="1" ht="45" x14ac:dyDescent="0.25">
      <c r="A913" s="255">
        <v>910</v>
      </c>
      <c r="B913" s="126" t="s">
        <v>547</v>
      </c>
      <c r="C913" s="127" t="s">
        <v>548</v>
      </c>
      <c r="D913" s="127" t="s">
        <v>491</v>
      </c>
      <c r="E913" s="127" t="s">
        <v>472</v>
      </c>
      <c r="F913" s="127" t="s">
        <v>30</v>
      </c>
      <c r="G913" s="127" t="s">
        <v>31</v>
      </c>
      <c r="H913" s="127" t="s">
        <v>32</v>
      </c>
      <c r="I913" s="127" t="s">
        <v>53</v>
      </c>
      <c r="J913" s="127" t="s">
        <v>724</v>
      </c>
      <c r="K913" s="127" t="s">
        <v>797</v>
      </c>
      <c r="L913" s="127" t="s">
        <v>545</v>
      </c>
      <c r="M913" s="128">
        <v>15.15</v>
      </c>
      <c r="N913" s="128">
        <v>1.1000000000000001</v>
      </c>
      <c r="O913" s="129">
        <v>19.836099999999998</v>
      </c>
      <c r="P913" s="129">
        <v>33.838000000000001</v>
      </c>
      <c r="Q913" s="130">
        <v>19.8</v>
      </c>
      <c r="R913" s="128">
        <v>10</v>
      </c>
      <c r="S913" s="128">
        <v>20</v>
      </c>
      <c r="T913" s="127" t="s">
        <v>620</v>
      </c>
      <c r="U913" s="127" t="s">
        <v>620</v>
      </c>
      <c r="V913" s="208" t="s">
        <v>647</v>
      </c>
      <c r="X913" s="126">
        <v>897</v>
      </c>
    </row>
    <row r="914" spans="1:24" s="14" customFormat="1" ht="45" x14ac:dyDescent="0.25">
      <c r="A914" s="255">
        <v>911</v>
      </c>
      <c r="B914" s="126" t="s">
        <v>547</v>
      </c>
      <c r="C914" s="127" t="s">
        <v>548</v>
      </c>
      <c r="D914" s="127" t="s">
        <v>491</v>
      </c>
      <c r="E914" s="127" t="s">
        <v>472</v>
      </c>
      <c r="F914" s="127" t="s">
        <v>30</v>
      </c>
      <c r="G914" s="127" t="s">
        <v>36</v>
      </c>
      <c r="H914" s="127" t="s">
        <v>32</v>
      </c>
      <c r="I914" s="127" t="s">
        <v>28</v>
      </c>
      <c r="J914" s="127" t="s">
        <v>74</v>
      </c>
      <c r="K914" s="127" t="s">
        <v>797</v>
      </c>
      <c r="L914" s="127" t="s">
        <v>545</v>
      </c>
      <c r="M914" s="128">
        <v>15.15</v>
      </c>
      <c r="N914" s="128">
        <v>1.1000000000000001</v>
      </c>
      <c r="O914" s="129">
        <v>20.077000000000002</v>
      </c>
      <c r="P914" s="129">
        <v>35.167999999999999</v>
      </c>
      <c r="Q914" s="130">
        <v>20.100000000000001</v>
      </c>
      <c r="R914" s="128">
        <v>10</v>
      </c>
      <c r="S914" s="128">
        <v>20</v>
      </c>
      <c r="T914" s="127" t="s">
        <v>620</v>
      </c>
      <c r="U914" s="127" t="s">
        <v>620</v>
      </c>
      <c r="V914" s="208" t="s">
        <v>647</v>
      </c>
      <c r="X914" s="126">
        <v>898</v>
      </c>
    </row>
    <row r="915" spans="1:24" s="14" customFormat="1" ht="360" x14ac:dyDescent="0.25">
      <c r="A915" s="255">
        <v>912</v>
      </c>
      <c r="B915" s="126" t="s">
        <v>547</v>
      </c>
      <c r="C915" s="127" t="s">
        <v>548</v>
      </c>
      <c r="D915" s="127" t="s">
        <v>491</v>
      </c>
      <c r="E915" s="127" t="s">
        <v>472</v>
      </c>
      <c r="F915" s="127" t="s">
        <v>30</v>
      </c>
      <c r="G915" s="127" t="s">
        <v>36</v>
      </c>
      <c r="H915" s="127" t="s">
        <v>42</v>
      </c>
      <c r="I915" s="127" t="s">
        <v>53</v>
      </c>
      <c r="J915" s="127" t="s">
        <v>207</v>
      </c>
      <c r="K915" s="127" t="s">
        <v>797</v>
      </c>
      <c r="L915" s="127" t="s">
        <v>545</v>
      </c>
      <c r="M915" s="128">
        <v>19.28</v>
      </c>
      <c r="N915" s="128">
        <v>1.4</v>
      </c>
      <c r="O915" s="129">
        <v>24.858699999999999</v>
      </c>
      <c r="P915" s="129">
        <v>39.479999999999997</v>
      </c>
      <c r="Q915" s="130">
        <v>24.9</v>
      </c>
      <c r="R915" s="128">
        <v>10</v>
      </c>
      <c r="S915" s="128">
        <v>20</v>
      </c>
      <c r="T915" s="127" t="s">
        <v>648</v>
      </c>
      <c r="U915" s="127" t="s">
        <v>659</v>
      </c>
      <c r="V915" s="208" t="s">
        <v>647</v>
      </c>
      <c r="X915" s="126">
        <v>899</v>
      </c>
    </row>
    <row r="916" spans="1:24" s="14" customFormat="1" ht="360" x14ac:dyDescent="0.25">
      <c r="A916" s="255">
        <v>913</v>
      </c>
      <c r="B916" s="126" t="s">
        <v>547</v>
      </c>
      <c r="C916" s="127" t="s">
        <v>548</v>
      </c>
      <c r="D916" s="127" t="s">
        <v>491</v>
      </c>
      <c r="E916" s="127" t="s">
        <v>472</v>
      </c>
      <c r="F916" s="127" t="s">
        <v>30</v>
      </c>
      <c r="G916" s="127" t="s">
        <v>36</v>
      </c>
      <c r="H916" s="127" t="s">
        <v>42</v>
      </c>
      <c r="I916" s="127" t="s">
        <v>70</v>
      </c>
      <c r="J916" s="127" t="s">
        <v>657</v>
      </c>
      <c r="K916" s="127" t="s">
        <v>797</v>
      </c>
      <c r="L916" s="127" t="s">
        <v>545</v>
      </c>
      <c r="M916" s="128">
        <v>17.07</v>
      </c>
      <c r="N916" s="128">
        <v>1.24</v>
      </c>
      <c r="O916" s="129">
        <v>24.404800000000002</v>
      </c>
      <c r="P916" s="129">
        <v>79.575999999999993</v>
      </c>
      <c r="Q916" s="130">
        <v>24.4</v>
      </c>
      <c r="R916" s="128">
        <v>10</v>
      </c>
      <c r="S916" s="128">
        <v>20</v>
      </c>
      <c r="T916" s="127" t="s">
        <v>648</v>
      </c>
      <c r="U916" s="127" t="s">
        <v>659</v>
      </c>
      <c r="V916" s="208" t="s">
        <v>647</v>
      </c>
      <c r="X916" s="126">
        <v>900</v>
      </c>
    </row>
    <row r="917" spans="1:24" s="14" customFormat="1" ht="360" x14ac:dyDescent="0.25">
      <c r="A917" s="255">
        <v>914</v>
      </c>
      <c r="B917" s="126" t="s">
        <v>547</v>
      </c>
      <c r="C917" s="127" t="s">
        <v>548</v>
      </c>
      <c r="D917" s="127" t="s">
        <v>491</v>
      </c>
      <c r="E917" s="127" t="s">
        <v>472</v>
      </c>
      <c r="F917" s="127" t="s">
        <v>30</v>
      </c>
      <c r="G917" s="127" t="s">
        <v>36</v>
      </c>
      <c r="H917" s="127" t="s">
        <v>42</v>
      </c>
      <c r="I917" s="127" t="s">
        <v>53</v>
      </c>
      <c r="J917" s="127" t="s">
        <v>726</v>
      </c>
      <c r="K917" s="127" t="s">
        <v>797</v>
      </c>
      <c r="L917" s="127" t="s">
        <v>545</v>
      </c>
      <c r="M917" s="128">
        <v>15.97</v>
      </c>
      <c r="N917" s="128">
        <v>1.1599999999999999</v>
      </c>
      <c r="O917" s="129">
        <v>21.241900000000001</v>
      </c>
      <c r="P917" s="129">
        <v>38.612000000000002</v>
      </c>
      <c r="Q917" s="130">
        <v>21.2</v>
      </c>
      <c r="R917" s="128">
        <v>10</v>
      </c>
      <c r="S917" s="128">
        <v>20</v>
      </c>
      <c r="T917" s="127" t="s">
        <v>648</v>
      </c>
      <c r="U917" s="127" t="s">
        <v>659</v>
      </c>
      <c r="V917" s="208" t="s">
        <v>647</v>
      </c>
      <c r="X917" s="126">
        <v>901</v>
      </c>
    </row>
    <row r="918" spans="1:24" s="14" customFormat="1" ht="45" x14ac:dyDescent="0.25">
      <c r="A918" s="255">
        <v>915</v>
      </c>
      <c r="B918" s="126" t="s">
        <v>547</v>
      </c>
      <c r="C918" s="127" t="s">
        <v>548</v>
      </c>
      <c r="D918" s="127" t="s">
        <v>491</v>
      </c>
      <c r="E918" s="127" t="s">
        <v>472</v>
      </c>
      <c r="F918" s="127" t="s">
        <v>30</v>
      </c>
      <c r="G918" s="127" t="s">
        <v>31</v>
      </c>
      <c r="H918" s="127" t="s">
        <v>32</v>
      </c>
      <c r="I918" s="127" t="s">
        <v>28</v>
      </c>
      <c r="J918" s="127" t="s">
        <v>678</v>
      </c>
      <c r="K918" s="127" t="s">
        <v>797</v>
      </c>
      <c r="L918" s="127" t="s">
        <v>545</v>
      </c>
      <c r="M918" s="128">
        <v>12.01</v>
      </c>
      <c r="N918" s="128">
        <v>0.87</v>
      </c>
      <c r="O918" s="129">
        <v>16.914100000000001</v>
      </c>
      <c r="P918" s="129">
        <v>31.835999999999999</v>
      </c>
      <c r="Q918" s="130">
        <v>16.899999999999999</v>
      </c>
      <c r="R918" s="128">
        <v>10</v>
      </c>
      <c r="S918" s="128">
        <v>20</v>
      </c>
      <c r="T918" s="127" t="s">
        <v>620</v>
      </c>
      <c r="U918" s="127" t="s">
        <v>620</v>
      </c>
      <c r="V918" s="208" t="s">
        <v>647</v>
      </c>
      <c r="X918" s="126">
        <v>902</v>
      </c>
    </row>
    <row r="919" spans="1:24" s="14" customFormat="1" ht="360" x14ac:dyDescent="0.25">
      <c r="A919" s="255">
        <v>916</v>
      </c>
      <c r="B919" s="126" t="s">
        <v>547</v>
      </c>
      <c r="C919" s="127" t="s">
        <v>548</v>
      </c>
      <c r="D919" s="127" t="s">
        <v>508</v>
      </c>
      <c r="E919" s="127" t="s">
        <v>472</v>
      </c>
      <c r="F919" s="127" t="s">
        <v>30</v>
      </c>
      <c r="G919" s="127" t="s">
        <v>36</v>
      </c>
      <c r="H919" s="127" t="s">
        <v>42</v>
      </c>
      <c r="I919" s="127" t="s">
        <v>78</v>
      </c>
      <c r="J919" s="127" t="s">
        <v>102</v>
      </c>
      <c r="K919" s="127" t="s">
        <v>798</v>
      </c>
      <c r="L919" s="127" t="s">
        <v>545</v>
      </c>
      <c r="M919" s="128">
        <v>19.91</v>
      </c>
      <c r="N919" s="128">
        <v>1.45</v>
      </c>
      <c r="O919" s="129">
        <v>25.515599999999999</v>
      </c>
      <c r="P919" s="129">
        <v>43.512</v>
      </c>
      <c r="Q919" s="130">
        <v>25.5</v>
      </c>
      <c r="R919" s="128">
        <v>10</v>
      </c>
      <c r="S919" s="128">
        <v>20</v>
      </c>
      <c r="T919" s="127" t="s">
        <v>648</v>
      </c>
      <c r="U919" s="127" t="s">
        <v>659</v>
      </c>
      <c r="V919" s="208" t="s">
        <v>691</v>
      </c>
      <c r="X919" s="126">
        <v>903</v>
      </c>
    </row>
    <row r="920" spans="1:24" s="14" customFormat="1" ht="60" x14ac:dyDescent="0.25">
      <c r="A920" s="255">
        <v>917</v>
      </c>
      <c r="B920" s="126" t="s">
        <v>547</v>
      </c>
      <c r="C920" s="127" t="s">
        <v>548</v>
      </c>
      <c r="D920" s="127" t="s">
        <v>508</v>
      </c>
      <c r="E920" s="127" t="s">
        <v>472</v>
      </c>
      <c r="F920" s="127" t="s">
        <v>30</v>
      </c>
      <c r="G920" s="127" t="s">
        <v>31</v>
      </c>
      <c r="H920" s="127" t="s">
        <v>32</v>
      </c>
      <c r="I920" s="127" t="s">
        <v>62</v>
      </c>
      <c r="J920" s="127" t="s">
        <v>102</v>
      </c>
      <c r="K920" s="127" t="s">
        <v>798</v>
      </c>
      <c r="L920" s="127" t="s">
        <v>545</v>
      </c>
      <c r="M920" s="128">
        <v>14.04</v>
      </c>
      <c r="N920" s="128">
        <v>1.02</v>
      </c>
      <c r="O920" s="129">
        <v>20.3462</v>
      </c>
      <c r="P920" s="129">
        <v>34.887999999999998</v>
      </c>
      <c r="Q920" s="130">
        <v>20.3</v>
      </c>
      <c r="R920" s="128">
        <v>10</v>
      </c>
      <c r="S920" s="128">
        <v>20</v>
      </c>
      <c r="T920" s="127" t="s">
        <v>620</v>
      </c>
      <c r="U920" s="127" t="s">
        <v>620</v>
      </c>
      <c r="V920" s="208" t="s">
        <v>691</v>
      </c>
      <c r="X920" s="126">
        <v>904</v>
      </c>
    </row>
    <row r="921" spans="1:24" s="14" customFormat="1" ht="60" x14ac:dyDescent="0.25">
      <c r="A921" s="255">
        <v>918</v>
      </c>
      <c r="B921" s="126" t="s">
        <v>547</v>
      </c>
      <c r="C921" s="127" t="s">
        <v>548</v>
      </c>
      <c r="D921" s="127" t="s">
        <v>508</v>
      </c>
      <c r="E921" s="127" t="s">
        <v>472</v>
      </c>
      <c r="F921" s="127" t="s">
        <v>30</v>
      </c>
      <c r="G921" s="127" t="s">
        <v>31</v>
      </c>
      <c r="H921" s="127" t="s">
        <v>32</v>
      </c>
      <c r="I921" s="127" t="s">
        <v>98</v>
      </c>
      <c r="J921" s="127" t="s">
        <v>44</v>
      </c>
      <c r="K921" s="127" t="s">
        <v>798</v>
      </c>
      <c r="L921" s="127" t="s">
        <v>545</v>
      </c>
      <c r="M921" s="128">
        <v>14.59</v>
      </c>
      <c r="N921" s="128">
        <v>1.06</v>
      </c>
      <c r="O921" s="129">
        <v>20.483699999999999</v>
      </c>
      <c r="P921" s="129">
        <v>35.770000000000003</v>
      </c>
      <c r="Q921" s="130">
        <v>20.5</v>
      </c>
      <c r="R921" s="128">
        <v>10</v>
      </c>
      <c r="S921" s="128">
        <v>20</v>
      </c>
      <c r="T921" s="127" t="s">
        <v>620</v>
      </c>
      <c r="U921" s="127" t="s">
        <v>620</v>
      </c>
      <c r="V921" s="208" t="s">
        <v>691</v>
      </c>
      <c r="X921" s="126">
        <v>905</v>
      </c>
    </row>
    <row r="922" spans="1:24" s="14" customFormat="1" ht="90" x14ac:dyDescent="0.25">
      <c r="A922" s="255">
        <v>919</v>
      </c>
      <c r="B922" s="126" t="s">
        <v>547</v>
      </c>
      <c r="C922" s="127" t="s">
        <v>548</v>
      </c>
      <c r="D922" s="127" t="s">
        <v>508</v>
      </c>
      <c r="E922" s="127" t="s">
        <v>472</v>
      </c>
      <c r="F922" s="127" t="s">
        <v>30</v>
      </c>
      <c r="G922" s="127" t="s">
        <v>31</v>
      </c>
      <c r="H922" s="127" t="s">
        <v>32</v>
      </c>
      <c r="I922" s="127" t="s">
        <v>96</v>
      </c>
      <c r="J922" s="127" t="s">
        <v>97</v>
      </c>
      <c r="K922" s="127" t="s">
        <v>798</v>
      </c>
      <c r="L922" s="127" t="s">
        <v>545</v>
      </c>
      <c r="M922" s="128">
        <v>12.01</v>
      </c>
      <c r="N922" s="128">
        <v>0.87</v>
      </c>
      <c r="O922" s="129">
        <v>17.876300000000001</v>
      </c>
      <c r="P922" s="129">
        <v>31.08</v>
      </c>
      <c r="Q922" s="130">
        <v>17.899999999999999</v>
      </c>
      <c r="R922" s="128">
        <v>10</v>
      </c>
      <c r="S922" s="128">
        <v>20</v>
      </c>
      <c r="T922" s="127" t="s">
        <v>620</v>
      </c>
      <c r="U922" s="127" t="s">
        <v>620</v>
      </c>
      <c r="V922" s="208" t="s">
        <v>691</v>
      </c>
      <c r="X922" s="126">
        <v>906</v>
      </c>
    </row>
    <row r="923" spans="1:24" s="14" customFormat="1" ht="60" x14ac:dyDescent="0.25">
      <c r="A923" s="255">
        <v>920</v>
      </c>
      <c r="B923" s="126" t="s">
        <v>547</v>
      </c>
      <c r="C923" s="127" t="s">
        <v>548</v>
      </c>
      <c r="D923" s="127" t="s">
        <v>508</v>
      </c>
      <c r="E923" s="127" t="s">
        <v>472</v>
      </c>
      <c r="F923" s="127" t="s">
        <v>30</v>
      </c>
      <c r="G923" s="127" t="s">
        <v>31</v>
      </c>
      <c r="H923" s="127" t="s">
        <v>32</v>
      </c>
      <c r="I923" s="127" t="s">
        <v>94</v>
      </c>
      <c r="J923" s="127" t="s">
        <v>95</v>
      </c>
      <c r="K923" s="127" t="s">
        <v>798</v>
      </c>
      <c r="L923" s="127" t="s">
        <v>545</v>
      </c>
      <c r="M923" s="128">
        <v>11.84</v>
      </c>
      <c r="N923" s="128">
        <v>0.86</v>
      </c>
      <c r="O923" s="129">
        <v>17.733699999999999</v>
      </c>
      <c r="P923" s="129">
        <v>30.884</v>
      </c>
      <c r="Q923" s="130">
        <v>17.7</v>
      </c>
      <c r="R923" s="128">
        <v>10</v>
      </c>
      <c r="S923" s="128">
        <v>20</v>
      </c>
      <c r="T923" s="127" t="s">
        <v>620</v>
      </c>
      <c r="U923" s="127" t="s">
        <v>620</v>
      </c>
      <c r="V923" s="208" t="s">
        <v>691</v>
      </c>
      <c r="X923" s="126">
        <v>907</v>
      </c>
    </row>
    <row r="924" spans="1:24" s="14" customFormat="1" ht="360" x14ac:dyDescent="0.25">
      <c r="A924" s="255">
        <v>921</v>
      </c>
      <c r="B924" s="126" t="s">
        <v>547</v>
      </c>
      <c r="C924" s="127" t="s">
        <v>548</v>
      </c>
      <c r="D924" s="127" t="s">
        <v>508</v>
      </c>
      <c r="E924" s="127" t="s">
        <v>472</v>
      </c>
      <c r="F924" s="127" t="s">
        <v>30</v>
      </c>
      <c r="G924" s="127" t="s">
        <v>36</v>
      </c>
      <c r="H924" s="127" t="s">
        <v>42</v>
      </c>
      <c r="I924" s="127" t="s">
        <v>80</v>
      </c>
      <c r="J924" s="127" t="s">
        <v>73</v>
      </c>
      <c r="K924" s="127" t="s">
        <v>798</v>
      </c>
      <c r="L924" s="127" t="s">
        <v>545</v>
      </c>
      <c r="M924" s="128">
        <v>19.28</v>
      </c>
      <c r="N924" s="128">
        <v>1.4</v>
      </c>
      <c r="O924" s="129">
        <v>25.250399999999999</v>
      </c>
      <c r="P924" s="129">
        <v>35.518000000000001</v>
      </c>
      <c r="Q924" s="130">
        <v>25.3</v>
      </c>
      <c r="R924" s="128">
        <v>10</v>
      </c>
      <c r="S924" s="128">
        <v>20</v>
      </c>
      <c r="T924" s="127" t="s">
        <v>648</v>
      </c>
      <c r="U924" s="127" t="s">
        <v>659</v>
      </c>
      <c r="V924" s="208" t="s">
        <v>691</v>
      </c>
      <c r="X924" s="126">
        <v>908</v>
      </c>
    </row>
    <row r="925" spans="1:24" s="14" customFormat="1" ht="60" x14ac:dyDescent="0.25">
      <c r="A925" s="255">
        <v>922</v>
      </c>
      <c r="B925" s="126" t="s">
        <v>547</v>
      </c>
      <c r="C925" s="127" t="s">
        <v>548</v>
      </c>
      <c r="D925" s="127" t="s">
        <v>508</v>
      </c>
      <c r="E925" s="127" t="s">
        <v>472</v>
      </c>
      <c r="F925" s="127" t="s">
        <v>30</v>
      </c>
      <c r="G925" s="127" t="s">
        <v>31</v>
      </c>
      <c r="H925" s="127" t="s">
        <v>32</v>
      </c>
      <c r="I925" s="127" t="s">
        <v>53</v>
      </c>
      <c r="J925" s="127" t="s">
        <v>724</v>
      </c>
      <c r="K925" s="127" t="s">
        <v>798</v>
      </c>
      <c r="L925" s="127" t="s">
        <v>545</v>
      </c>
      <c r="M925" s="128">
        <v>15.15</v>
      </c>
      <c r="N925" s="128">
        <v>1.1000000000000001</v>
      </c>
      <c r="O925" s="129">
        <v>20.755600000000001</v>
      </c>
      <c r="P925" s="129">
        <v>35.448</v>
      </c>
      <c r="Q925" s="130">
        <v>20.8</v>
      </c>
      <c r="R925" s="128">
        <v>10</v>
      </c>
      <c r="S925" s="128">
        <v>20</v>
      </c>
      <c r="T925" s="127" t="s">
        <v>620</v>
      </c>
      <c r="U925" s="127" t="s">
        <v>620</v>
      </c>
      <c r="V925" s="208" t="s">
        <v>691</v>
      </c>
      <c r="X925" s="126">
        <v>909</v>
      </c>
    </row>
    <row r="926" spans="1:24" s="14" customFormat="1" ht="60" x14ac:dyDescent="0.25">
      <c r="A926" s="255">
        <v>923</v>
      </c>
      <c r="B926" s="126" t="s">
        <v>547</v>
      </c>
      <c r="C926" s="127" t="s">
        <v>548</v>
      </c>
      <c r="D926" s="127" t="s">
        <v>508</v>
      </c>
      <c r="E926" s="127" t="s">
        <v>472</v>
      </c>
      <c r="F926" s="127" t="s">
        <v>30</v>
      </c>
      <c r="G926" s="127" t="s">
        <v>36</v>
      </c>
      <c r="H926" s="127" t="s">
        <v>32</v>
      </c>
      <c r="I926" s="127" t="s">
        <v>28</v>
      </c>
      <c r="J926" s="127" t="s">
        <v>74</v>
      </c>
      <c r="K926" s="127" t="s">
        <v>798</v>
      </c>
      <c r="L926" s="127" t="s">
        <v>545</v>
      </c>
      <c r="M926" s="128">
        <v>15.15</v>
      </c>
      <c r="N926" s="128">
        <v>1.1000000000000001</v>
      </c>
      <c r="O926" s="129">
        <v>21.043700000000001</v>
      </c>
      <c r="P926" s="129">
        <v>36.777999999999999</v>
      </c>
      <c r="Q926" s="130">
        <v>21</v>
      </c>
      <c r="R926" s="128">
        <v>10</v>
      </c>
      <c r="S926" s="128">
        <v>20</v>
      </c>
      <c r="T926" s="127" t="s">
        <v>620</v>
      </c>
      <c r="U926" s="127" t="s">
        <v>620</v>
      </c>
      <c r="V926" s="208" t="s">
        <v>691</v>
      </c>
      <c r="X926" s="126">
        <v>910</v>
      </c>
    </row>
    <row r="927" spans="1:24" s="14" customFormat="1" ht="360" x14ac:dyDescent="0.25">
      <c r="A927" s="255">
        <v>924</v>
      </c>
      <c r="B927" s="126" t="s">
        <v>547</v>
      </c>
      <c r="C927" s="127" t="s">
        <v>548</v>
      </c>
      <c r="D927" s="127" t="s">
        <v>508</v>
      </c>
      <c r="E927" s="127" t="s">
        <v>472</v>
      </c>
      <c r="F927" s="127" t="s">
        <v>30</v>
      </c>
      <c r="G927" s="127" t="s">
        <v>36</v>
      </c>
      <c r="H927" s="127" t="s">
        <v>42</v>
      </c>
      <c r="I927" s="127" t="s">
        <v>53</v>
      </c>
      <c r="J927" s="127" t="s">
        <v>207</v>
      </c>
      <c r="K927" s="127" t="s">
        <v>798</v>
      </c>
      <c r="L927" s="127" t="s">
        <v>545</v>
      </c>
      <c r="M927" s="128">
        <v>19.28</v>
      </c>
      <c r="N927" s="128">
        <v>1.4</v>
      </c>
      <c r="O927" s="129">
        <v>25.953299999999999</v>
      </c>
      <c r="P927" s="129">
        <v>39.606000000000002</v>
      </c>
      <c r="Q927" s="130">
        <v>26</v>
      </c>
      <c r="R927" s="128">
        <v>10</v>
      </c>
      <c r="S927" s="128">
        <v>20</v>
      </c>
      <c r="T927" s="127" t="s">
        <v>648</v>
      </c>
      <c r="U927" s="127" t="s">
        <v>659</v>
      </c>
      <c r="V927" s="208" t="s">
        <v>691</v>
      </c>
      <c r="X927" s="126">
        <v>911</v>
      </c>
    </row>
    <row r="928" spans="1:24" s="14" customFormat="1" ht="360" x14ac:dyDescent="0.25">
      <c r="A928" s="255">
        <v>925</v>
      </c>
      <c r="B928" s="126" t="s">
        <v>547</v>
      </c>
      <c r="C928" s="127" t="s">
        <v>548</v>
      </c>
      <c r="D928" s="127" t="s">
        <v>508</v>
      </c>
      <c r="E928" s="127" t="s">
        <v>472</v>
      </c>
      <c r="F928" s="127" t="s">
        <v>30</v>
      </c>
      <c r="G928" s="127" t="s">
        <v>36</v>
      </c>
      <c r="H928" s="127" t="s">
        <v>42</v>
      </c>
      <c r="I928" s="127" t="s">
        <v>70</v>
      </c>
      <c r="J928" s="127" t="s">
        <v>657</v>
      </c>
      <c r="K928" s="127" t="s">
        <v>798</v>
      </c>
      <c r="L928" s="127" t="s">
        <v>545</v>
      </c>
      <c r="M928" s="128">
        <v>17.07</v>
      </c>
      <c r="N928" s="128">
        <v>1.24</v>
      </c>
      <c r="O928" s="129">
        <v>25.843900000000001</v>
      </c>
      <c r="P928" s="129">
        <v>64.554000000000002</v>
      </c>
      <c r="Q928" s="130">
        <v>25.8</v>
      </c>
      <c r="R928" s="128">
        <v>10</v>
      </c>
      <c r="S928" s="128">
        <v>20</v>
      </c>
      <c r="T928" s="127" t="s">
        <v>648</v>
      </c>
      <c r="U928" s="127" t="s">
        <v>659</v>
      </c>
      <c r="V928" s="208" t="s">
        <v>691</v>
      </c>
      <c r="X928" s="126">
        <v>912</v>
      </c>
    </row>
    <row r="929" spans="1:24" s="14" customFormat="1" ht="360" x14ac:dyDescent="0.25">
      <c r="A929" s="255">
        <v>926</v>
      </c>
      <c r="B929" s="126" t="s">
        <v>547</v>
      </c>
      <c r="C929" s="127" t="s">
        <v>548</v>
      </c>
      <c r="D929" s="127" t="s">
        <v>508</v>
      </c>
      <c r="E929" s="127" t="s">
        <v>472</v>
      </c>
      <c r="F929" s="127" t="s">
        <v>30</v>
      </c>
      <c r="G929" s="127" t="s">
        <v>36</v>
      </c>
      <c r="H929" s="127" t="s">
        <v>42</v>
      </c>
      <c r="I929" s="127" t="s">
        <v>53</v>
      </c>
      <c r="J929" s="127" t="s">
        <v>726</v>
      </c>
      <c r="K929" s="127" t="s">
        <v>798</v>
      </c>
      <c r="L929" s="127" t="s">
        <v>545</v>
      </c>
      <c r="M929" s="128">
        <v>15.97</v>
      </c>
      <c r="N929" s="128">
        <v>1.1599999999999999</v>
      </c>
      <c r="O929" s="129">
        <v>22.276199999999999</v>
      </c>
      <c r="P929" s="129">
        <v>40.222000000000001</v>
      </c>
      <c r="Q929" s="130">
        <v>22.3</v>
      </c>
      <c r="R929" s="128">
        <v>10</v>
      </c>
      <c r="S929" s="128">
        <v>20</v>
      </c>
      <c r="T929" s="127" t="s">
        <v>648</v>
      </c>
      <c r="U929" s="127" t="s">
        <v>659</v>
      </c>
      <c r="V929" s="208" t="s">
        <v>691</v>
      </c>
      <c r="X929" s="126">
        <v>913</v>
      </c>
    </row>
    <row r="930" spans="1:24" s="14" customFormat="1" ht="60" x14ac:dyDescent="0.25">
      <c r="A930" s="255">
        <v>927</v>
      </c>
      <c r="B930" s="126" t="s">
        <v>547</v>
      </c>
      <c r="C930" s="127" t="s">
        <v>548</v>
      </c>
      <c r="D930" s="127" t="s">
        <v>508</v>
      </c>
      <c r="E930" s="127" t="s">
        <v>472</v>
      </c>
      <c r="F930" s="127" t="s">
        <v>30</v>
      </c>
      <c r="G930" s="127" t="s">
        <v>31</v>
      </c>
      <c r="H930" s="127" t="s">
        <v>32</v>
      </c>
      <c r="I930" s="127" t="s">
        <v>53</v>
      </c>
      <c r="J930" s="127" t="s">
        <v>65</v>
      </c>
      <c r="K930" s="127" t="s">
        <v>798</v>
      </c>
      <c r="L930" s="127" t="s">
        <v>545</v>
      </c>
      <c r="M930" s="128">
        <v>15.04</v>
      </c>
      <c r="N930" s="128">
        <v>1.0900000000000001</v>
      </c>
      <c r="O930" s="129">
        <v>21.3462</v>
      </c>
      <c r="P930" s="129">
        <v>35.909999999999997</v>
      </c>
      <c r="Q930" s="130">
        <v>21.3</v>
      </c>
      <c r="R930" s="128">
        <v>10</v>
      </c>
      <c r="S930" s="128">
        <v>20</v>
      </c>
      <c r="T930" s="127" t="s">
        <v>620</v>
      </c>
      <c r="U930" s="127" t="s">
        <v>620</v>
      </c>
      <c r="V930" s="208" t="s">
        <v>691</v>
      </c>
      <c r="X930" s="126">
        <v>914</v>
      </c>
    </row>
    <row r="931" spans="1:24" s="14" customFormat="1" ht="60" x14ac:dyDescent="0.25">
      <c r="A931" s="255">
        <v>928</v>
      </c>
      <c r="B931" s="126" t="s">
        <v>547</v>
      </c>
      <c r="C931" s="127" t="s">
        <v>548</v>
      </c>
      <c r="D931" s="127" t="s">
        <v>508</v>
      </c>
      <c r="E931" s="127" t="s">
        <v>472</v>
      </c>
      <c r="F931" s="127" t="s">
        <v>30</v>
      </c>
      <c r="G931" s="127" t="s">
        <v>46</v>
      </c>
      <c r="H931" s="127" t="s">
        <v>47</v>
      </c>
      <c r="I931" s="127" t="s">
        <v>62</v>
      </c>
      <c r="J931" s="127" t="s">
        <v>65</v>
      </c>
      <c r="K931" s="127" t="s">
        <v>798</v>
      </c>
      <c r="L931" s="127" t="s">
        <v>545</v>
      </c>
      <c r="M931" s="128">
        <v>13.38</v>
      </c>
      <c r="N931" s="128">
        <v>0.97</v>
      </c>
      <c r="O931" s="129">
        <v>18.985600000000002</v>
      </c>
      <c r="P931" s="129">
        <v>29.904</v>
      </c>
      <c r="Q931" s="130">
        <v>19</v>
      </c>
      <c r="R931" s="128">
        <v>10</v>
      </c>
      <c r="S931" s="128">
        <v>20</v>
      </c>
      <c r="T931" s="127" t="s">
        <v>620</v>
      </c>
      <c r="U931" s="127" t="s">
        <v>620</v>
      </c>
      <c r="V931" s="208" t="s">
        <v>691</v>
      </c>
      <c r="X931" s="126">
        <v>915</v>
      </c>
    </row>
    <row r="932" spans="1:24" s="14" customFormat="1" ht="60" x14ac:dyDescent="0.25">
      <c r="A932" s="255">
        <v>929</v>
      </c>
      <c r="B932" s="126" t="s">
        <v>547</v>
      </c>
      <c r="C932" s="127" t="s">
        <v>548</v>
      </c>
      <c r="D932" s="127" t="s">
        <v>508</v>
      </c>
      <c r="E932" s="127" t="s">
        <v>472</v>
      </c>
      <c r="F932" s="127" t="s">
        <v>30</v>
      </c>
      <c r="G932" s="127" t="s">
        <v>31</v>
      </c>
      <c r="H932" s="127" t="s">
        <v>32</v>
      </c>
      <c r="I932" s="127" t="s">
        <v>62</v>
      </c>
      <c r="J932" s="127" t="s">
        <v>657</v>
      </c>
      <c r="K932" s="127" t="s">
        <v>798</v>
      </c>
      <c r="L932" s="127" t="s">
        <v>545</v>
      </c>
      <c r="M932" s="128">
        <v>15.86</v>
      </c>
      <c r="N932" s="128">
        <v>1.1499999999999999</v>
      </c>
      <c r="O932" s="129">
        <v>21.837499999999999</v>
      </c>
      <c r="P932" s="129">
        <v>38.094000000000001</v>
      </c>
      <c r="Q932" s="130">
        <v>21.8</v>
      </c>
      <c r="R932" s="128">
        <v>10</v>
      </c>
      <c r="S932" s="128">
        <v>20</v>
      </c>
      <c r="T932" s="127" t="s">
        <v>620</v>
      </c>
      <c r="U932" s="127" t="s">
        <v>620</v>
      </c>
      <c r="V932" s="208" t="s">
        <v>691</v>
      </c>
      <c r="X932" s="126">
        <v>916</v>
      </c>
    </row>
    <row r="933" spans="1:24" s="14" customFormat="1" ht="360" x14ac:dyDescent="0.25">
      <c r="A933" s="255">
        <v>930</v>
      </c>
      <c r="B933" s="126" t="s">
        <v>547</v>
      </c>
      <c r="C933" s="127" t="s">
        <v>548</v>
      </c>
      <c r="D933" s="127" t="s">
        <v>508</v>
      </c>
      <c r="E933" s="127" t="s">
        <v>472</v>
      </c>
      <c r="F933" s="127" t="s">
        <v>30</v>
      </c>
      <c r="G933" s="127" t="s">
        <v>46</v>
      </c>
      <c r="H933" s="127" t="s">
        <v>47</v>
      </c>
      <c r="I933" s="127" t="s">
        <v>60</v>
      </c>
      <c r="J933" s="127" t="s">
        <v>58</v>
      </c>
      <c r="K933" s="127" t="s">
        <v>798</v>
      </c>
      <c r="L933" s="127" t="s">
        <v>545</v>
      </c>
      <c r="M933" s="128">
        <v>17.239999999999998</v>
      </c>
      <c r="N933" s="128">
        <v>1.25</v>
      </c>
      <c r="O933" s="129">
        <v>22.972999999999999</v>
      </c>
      <c r="P933" s="129">
        <v>37.1</v>
      </c>
      <c r="Q933" s="130">
        <v>23</v>
      </c>
      <c r="R933" s="128">
        <v>10</v>
      </c>
      <c r="S933" s="128">
        <v>20</v>
      </c>
      <c r="T933" s="127" t="s">
        <v>648</v>
      </c>
      <c r="U933" s="127" t="s">
        <v>620</v>
      </c>
      <c r="V933" s="208" t="s">
        <v>691</v>
      </c>
      <c r="X933" s="126">
        <v>917</v>
      </c>
    </row>
    <row r="934" spans="1:24" s="14" customFormat="1" ht="60" x14ac:dyDescent="0.25">
      <c r="A934" s="255">
        <v>931</v>
      </c>
      <c r="B934" s="126" t="s">
        <v>547</v>
      </c>
      <c r="C934" s="127" t="s">
        <v>548</v>
      </c>
      <c r="D934" s="127" t="s">
        <v>508</v>
      </c>
      <c r="E934" s="127" t="s">
        <v>472</v>
      </c>
      <c r="F934" s="127" t="s">
        <v>30</v>
      </c>
      <c r="G934" s="127" t="s">
        <v>46</v>
      </c>
      <c r="H934" s="127" t="s">
        <v>47</v>
      </c>
      <c r="I934" s="127" t="s">
        <v>59</v>
      </c>
      <c r="J934" s="127" t="s">
        <v>58</v>
      </c>
      <c r="K934" s="127" t="s">
        <v>798</v>
      </c>
      <c r="L934" s="127" t="s">
        <v>545</v>
      </c>
      <c r="M934" s="128">
        <v>14.4</v>
      </c>
      <c r="N934" s="128">
        <v>1.05</v>
      </c>
      <c r="O934" s="129">
        <v>20.005600000000001</v>
      </c>
      <c r="P934" s="129">
        <v>31.626000000000001</v>
      </c>
      <c r="Q934" s="130">
        <v>20</v>
      </c>
      <c r="R934" s="128">
        <v>10</v>
      </c>
      <c r="S934" s="128">
        <v>20</v>
      </c>
      <c r="T934" s="127" t="s">
        <v>620</v>
      </c>
      <c r="U934" s="127" t="s">
        <v>620</v>
      </c>
      <c r="V934" s="208" t="s">
        <v>691</v>
      </c>
      <c r="X934" s="126">
        <v>918</v>
      </c>
    </row>
    <row r="935" spans="1:24" s="14" customFormat="1" ht="60" x14ac:dyDescent="0.25">
      <c r="A935" s="255">
        <v>932</v>
      </c>
      <c r="B935" s="126" t="s">
        <v>547</v>
      </c>
      <c r="C935" s="127" t="s">
        <v>548</v>
      </c>
      <c r="D935" s="127" t="s">
        <v>508</v>
      </c>
      <c r="E935" s="127" t="s">
        <v>472</v>
      </c>
      <c r="F935" s="127" t="s">
        <v>30</v>
      </c>
      <c r="G935" s="127" t="s">
        <v>31</v>
      </c>
      <c r="H935" s="127" t="s">
        <v>32</v>
      </c>
      <c r="I935" s="127" t="s">
        <v>28</v>
      </c>
      <c r="J935" s="127" t="s">
        <v>678</v>
      </c>
      <c r="K935" s="127" t="s">
        <v>798</v>
      </c>
      <c r="L935" s="127" t="s">
        <v>545</v>
      </c>
      <c r="M935" s="128">
        <v>12.01</v>
      </c>
      <c r="N935" s="128">
        <v>0.87</v>
      </c>
      <c r="O935" s="129">
        <v>17.876300000000001</v>
      </c>
      <c r="P935" s="129">
        <v>31.08</v>
      </c>
      <c r="Q935" s="130">
        <v>17.899999999999999</v>
      </c>
      <c r="R935" s="128">
        <v>10</v>
      </c>
      <c r="S935" s="128">
        <v>20</v>
      </c>
      <c r="T935" s="127" t="s">
        <v>620</v>
      </c>
      <c r="U935" s="127" t="s">
        <v>620</v>
      </c>
      <c r="V935" s="208" t="s">
        <v>691</v>
      </c>
      <c r="X935" s="126">
        <v>919</v>
      </c>
    </row>
    <row r="936" spans="1:24" s="14" customFormat="1" ht="360" x14ac:dyDescent="0.25">
      <c r="A936" s="255">
        <v>933</v>
      </c>
      <c r="B936" s="126" t="s">
        <v>547</v>
      </c>
      <c r="C936" s="127" t="s">
        <v>548</v>
      </c>
      <c r="D936" s="127" t="s">
        <v>491</v>
      </c>
      <c r="E936" s="127" t="s">
        <v>472</v>
      </c>
      <c r="F936" s="127" t="s">
        <v>30</v>
      </c>
      <c r="G936" s="127" t="s">
        <v>36</v>
      </c>
      <c r="H936" s="127" t="s">
        <v>42</v>
      </c>
      <c r="I936" s="127" t="s">
        <v>78</v>
      </c>
      <c r="J936" s="127" t="s">
        <v>102</v>
      </c>
      <c r="K936" s="127" t="s">
        <v>798</v>
      </c>
      <c r="L936" s="127" t="s">
        <v>545</v>
      </c>
      <c r="M936" s="128">
        <v>19.91</v>
      </c>
      <c r="N936" s="128">
        <v>1.45</v>
      </c>
      <c r="O936" s="129">
        <v>24.5961</v>
      </c>
      <c r="P936" s="129">
        <v>41.902000000000001</v>
      </c>
      <c r="Q936" s="130">
        <v>24.6</v>
      </c>
      <c r="R936" s="128">
        <v>10</v>
      </c>
      <c r="S936" s="128">
        <v>20</v>
      </c>
      <c r="T936" s="127" t="s">
        <v>648</v>
      </c>
      <c r="U936" s="127" t="s">
        <v>659</v>
      </c>
      <c r="V936" s="208" t="s">
        <v>691</v>
      </c>
      <c r="X936" s="126">
        <v>920</v>
      </c>
    </row>
    <row r="937" spans="1:24" s="14" customFormat="1" ht="60" x14ac:dyDescent="0.25">
      <c r="A937" s="255">
        <v>934</v>
      </c>
      <c r="B937" s="126" t="s">
        <v>547</v>
      </c>
      <c r="C937" s="127" t="s">
        <v>548</v>
      </c>
      <c r="D937" s="127" t="s">
        <v>491</v>
      </c>
      <c r="E937" s="127" t="s">
        <v>472</v>
      </c>
      <c r="F937" s="127" t="s">
        <v>30</v>
      </c>
      <c r="G937" s="127" t="s">
        <v>31</v>
      </c>
      <c r="H937" s="127" t="s">
        <v>32</v>
      </c>
      <c r="I937" s="127" t="s">
        <v>62</v>
      </c>
      <c r="J937" s="127" t="s">
        <v>102</v>
      </c>
      <c r="K937" s="127" t="s">
        <v>798</v>
      </c>
      <c r="L937" s="127" t="s">
        <v>545</v>
      </c>
      <c r="M937" s="128">
        <v>14.04</v>
      </c>
      <c r="N937" s="128">
        <v>1.02</v>
      </c>
      <c r="O937" s="129">
        <v>19.311900000000001</v>
      </c>
      <c r="P937" s="129">
        <v>34.845999999999997</v>
      </c>
      <c r="Q937" s="130">
        <v>19.3</v>
      </c>
      <c r="R937" s="128">
        <v>10</v>
      </c>
      <c r="S937" s="128">
        <v>20</v>
      </c>
      <c r="T937" s="127" t="s">
        <v>620</v>
      </c>
      <c r="U937" s="127" t="s">
        <v>620</v>
      </c>
      <c r="V937" s="208" t="s">
        <v>691</v>
      </c>
      <c r="X937" s="126">
        <v>921</v>
      </c>
    </row>
    <row r="938" spans="1:24" s="14" customFormat="1" ht="60" x14ac:dyDescent="0.25">
      <c r="A938" s="255">
        <v>935</v>
      </c>
      <c r="B938" s="126" t="s">
        <v>547</v>
      </c>
      <c r="C938" s="127" t="s">
        <v>548</v>
      </c>
      <c r="D938" s="127" t="s">
        <v>491</v>
      </c>
      <c r="E938" s="127" t="s">
        <v>472</v>
      </c>
      <c r="F938" s="127" t="s">
        <v>30</v>
      </c>
      <c r="G938" s="127" t="s">
        <v>31</v>
      </c>
      <c r="H938" s="127" t="s">
        <v>32</v>
      </c>
      <c r="I938" s="127" t="s">
        <v>98</v>
      </c>
      <c r="J938" s="127" t="s">
        <v>44</v>
      </c>
      <c r="K938" s="127" t="s">
        <v>798</v>
      </c>
      <c r="L938" s="127" t="s">
        <v>545</v>
      </c>
      <c r="M938" s="128">
        <v>14.59</v>
      </c>
      <c r="N938" s="128">
        <v>1.06</v>
      </c>
      <c r="O938" s="129">
        <v>19.516999999999999</v>
      </c>
      <c r="P938" s="129">
        <v>34.159999999999997</v>
      </c>
      <c r="Q938" s="130">
        <v>19.5</v>
      </c>
      <c r="R938" s="128">
        <v>10</v>
      </c>
      <c r="S938" s="128">
        <v>20</v>
      </c>
      <c r="T938" s="127" t="s">
        <v>620</v>
      </c>
      <c r="U938" s="127" t="s">
        <v>620</v>
      </c>
      <c r="V938" s="208" t="s">
        <v>691</v>
      </c>
      <c r="X938" s="126">
        <v>922</v>
      </c>
    </row>
    <row r="939" spans="1:24" s="14" customFormat="1" ht="90" x14ac:dyDescent="0.25">
      <c r="A939" s="255">
        <v>936</v>
      </c>
      <c r="B939" s="126" t="s">
        <v>547</v>
      </c>
      <c r="C939" s="127" t="s">
        <v>548</v>
      </c>
      <c r="D939" s="127" t="s">
        <v>491</v>
      </c>
      <c r="E939" s="127" t="s">
        <v>472</v>
      </c>
      <c r="F939" s="127" t="s">
        <v>30</v>
      </c>
      <c r="G939" s="127" t="s">
        <v>31</v>
      </c>
      <c r="H939" s="127" t="s">
        <v>32</v>
      </c>
      <c r="I939" s="127" t="s">
        <v>96</v>
      </c>
      <c r="J939" s="127" t="s">
        <v>97</v>
      </c>
      <c r="K939" s="127" t="s">
        <v>798</v>
      </c>
      <c r="L939" s="127" t="s">
        <v>545</v>
      </c>
      <c r="M939" s="128">
        <v>12.01</v>
      </c>
      <c r="N939" s="128">
        <v>0.87</v>
      </c>
      <c r="O939" s="129">
        <v>16.914100000000001</v>
      </c>
      <c r="P939" s="129">
        <v>31.835999999999999</v>
      </c>
      <c r="Q939" s="130">
        <v>16.899999999999999</v>
      </c>
      <c r="R939" s="128">
        <v>10</v>
      </c>
      <c r="S939" s="128">
        <v>20</v>
      </c>
      <c r="T939" s="127" t="s">
        <v>620</v>
      </c>
      <c r="U939" s="127" t="s">
        <v>620</v>
      </c>
      <c r="V939" s="208" t="s">
        <v>691</v>
      </c>
      <c r="X939" s="126">
        <v>923</v>
      </c>
    </row>
    <row r="940" spans="1:24" s="14" customFormat="1" ht="60" x14ac:dyDescent="0.25">
      <c r="A940" s="255">
        <v>937</v>
      </c>
      <c r="B940" s="126" t="s">
        <v>547</v>
      </c>
      <c r="C940" s="127" t="s">
        <v>548</v>
      </c>
      <c r="D940" s="127" t="s">
        <v>491</v>
      </c>
      <c r="E940" s="127" t="s">
        <v>472</v>
      </c>
      <c r="F940" s="127" t="s">
        <v>30</v>
      </c>
      <c r="G940" s="127" t="s">
        <v>31</v>
      </c>
      <c r="H940" s="127" t="s">
        <v>32</v>
      </c>
      <c r="I940" s="127" t="s">
        <v>94</v>
      </c>
      <c r="J940" s="127" t="s">
        <v>95</v>
      </c>
      <c r="K940" s="127" t="s">
        <v>798</v>
      </c>
      <c r="L940" s="127" t="s">
        <v>545</v>
      </c>
      <c r="M940" s="128">
        <v>11.84</v>
      </c>
      <c r="N940" s="128">
        <v>0.86</v>
      </c>
      <c r="O940" s="129">
        <v>16.766999999999999</v>
      </c>
      <c r="P940" s="129">
        <v>31.303999999999998</v>
      </c>
      <c r="Q940" s="130">
        <v>16.8</v>
      </c>
      <c r="R940" s="128">
        <v>10</v>
      </c>
      <c r="S940" s="128">
        <v>20</v>
      </c>
      <c r="T940" s="127" t="s">
        <v>620</v>
      </c>
      <c r="U940" s="127" t="s">
        <v>620</v>
      </c>
      <c r="V940" s="208" t="s">
        <v>691</v>
      </c>
      <c r="X940" s="126">
        <v>924</v>
      </c>
    </row>
    <row r="941" spans="1:24" s="14" customFormat="1" ht="360" x14ac:dyDescent="0.25">
      <c r="A941" s="255">
        <v>938</v>
      </c>
      <c r="B941" s="126" t="s">
        <v>547</v>
      </c>
      <c r="C941" s="127" t="s">
        <v>548</v>
      </c>
      <c r="D941" s="127" t="s">
        <v>491</v>
      </c>
      <c r="E941" s="127" t="s">
        <v>472</v>
      </c>
      <c r="F941" s="127" t="s">
        <v>30</v>
      </c>
      <c r="G941" s="127" t="s">
        <v>36</v>
      </c>
      <c r="H941" s="127" t="s">
        <v>42</v>
      </c>
      <c r="I941" s="127" t="s">
        <v>80</v>
      </c>
      <c r="J941" s="127" t="s">
        <v>73</v>
      </c>
      <c r="K941" s="127" t="s">
        <v>798</v>
      </c>
      <c r="L941" s="127" t="s">
        <v>545</v>
      </c>
      <c r="M941" s="128">
        <v>19.28</v>
      </c>
      <c r="N941" s="128">
        <v>1.4</v>
      </c>
      <c r="O941" s="129">
        <v>24.271100000000001</v>
      </c>
      <c r="P941" s="129">
        <v>35.392000000000003</v>
      </c>
      <c r="Q941" s="130">
        <v>24.3</v>
      </c>
      <c r="R941" s="128">
        <v>10</v>
      </c>
      <c r="S941" s="128">
        <v>20</v>
      </c>
      <c r="T941" s="127" t="s">
        <v>648</v>
      </c>
      <c r="U941" s="127" t="s">
        <v>659</v>
      </c>
      <c r="V941" s="208" t="s">
        <v>691</v>
      </c>
      <c r="X941" s="126">
        <v>925</v>
      </c>
    </row>
    <row r="942" spans="1:24" s="14" customFormat="1" ht="60" x14ac:dyDescent="0.25">
      <c r="A942" s="255">
        <v>939</v>
      </c>
      <c r="B942" s="126" t="s">
        <v>547</v>
      </c>
      <c r="C942" s="127" t="s">
        <v>548</v>
      </c>
      <c r="D942" s="127" t="s">
        <v>491</v>
      </c>
      <c r="E942" s="127" t="s">
        <v>472</v>
      </c>
      <c r="F942" s="127" t="s">
        <v>30</v>
      </c>
      <c r="G942" s="127" t="s">
        <v>31</v>
      </c>
      <c r="H942" s="127" t="s">
        <v>32</v>
      </c>
      <c r="I942" s="127" t="s">
        <v>53</v>
      </c>
      <c r="J942" s="127" t="s">
        <v>724</v>
      </c>
      <c r="K942" s="127" t="s">
        <v>798</v>
      </c>
      <c r="L942" s="127" t="s">
        <v>545</v>
      </c>
      <c r="M942" s="128">
        <v>15.15</v>
      </c>
      <c r="N942" s="128">
        <v>1.1000000000000001</v>
      </c>
      <c r="O942" s="129">
        <v>19.836099999999998</v>
      </c>
      <c r="P942" s="129">
        <v>33.838000000000001</v>
      </c>
      <c r="Q942" s="130">
        <v>19.8</v>
      </c>
      <c r="R942" s="128">
        <v>10</v>
      </c>
      <c r="S942" s="128">
        <v>20</v>
      </c>
      <c r="T942" s="127" t="s">
        <v>620</v>
      </c>
      <c r="U942" s="127" t="s">
        <v>620</v>
      </c>
      <c r="V942" s="208" t="s">
        <v>691</v>
      </c>
      <c r="X942" s="126">
        <v>926</v>
      </c>
    </row>
    <row r="943" spans="1:24" s="14" customFormat="1" ht="60" x14ac:dyDescent="0.25">
      <c r="A943" s="255">
        <v>940</v>
      </c>
      <c r="B943" s="126" t="s">
        <v>547</v>
      </c>
      <c r="C943" s="127" t="s">
        <v>548</v>
      </c>
      <c r="D943" s="127" t="s">
        <v>491</v>
      </c>
      <c r="E943" s="127" t="s">
        <v>472</v>
      </c>
      <c r="F943" s="127" t="s">
        <v>30</v>
      </c>
      <c r="G943" s="127" t="s">
        <v>36</v>
      </c>
      <c r="H943" s="127" t="s">
        <v>32</v>
      </c>
      <c r="I943" s="127" t="s">
        <v>28</v>
      </c>
      <c r="J943" s="127" t="s">
        <v>74</v>
      </c>
      <c r="K943" s="127" t="s">
        <v>798</v>
      </c>
      <c r="L943" s="127" t="s">
        <v>545</v>
      </c>
      <c r="M943" s="128">
        <v>15.15</v>
      </c>
      <c r="N943" s="128">
        <v>1.1000000000000001</v>
      </c>
      <c r="O943" s="129">
        <v>20.077000000000002</v>
      </c>
      <c r="P943" s="129">
        <v>35.167999999999999</v>
      </c>
      <c r="Q943" s="130">
        <v>20.100000000000001</v>
      </c>
      <c r="R943" s="128">
        <v>10</v>
      </c>
      <c r="S943" s="128">
        <v>20</v>
      </c>
      <c r="T943" s="127" t="s">
        <v>620</v>
      </c>
      <c r="U943" s="127" t="s">
        <v>620</v>
      </c>
      <c r="V943" s="208" t="s">
        <v>691</v>
      </c>
      <c r="X943" s="126">
        <v>927</v>
      </c>
    </row>
    <row r="944" spans="1:24" s="14" customFormat="1" ht="360" x14ac:dyDescent="0.25">
      <c r="A944" s="255">
        <v>941</v>
      </c>
      <c r="B944" s="126" t="s">
        <v>547</v>
      </c>
      <c r="C944" s="127" t="s">
        <v>548</v>
      </c>
      <c r="D944" s="127" t="s">
        <v>491</v>
      </c>
      <c r="E944" s="127" t="s">
        <v>472</v>
      </c>
      <c r="F944" s="127" t="s">
        <v>30</v>
      </c>
      <c r="G944" s="127" t="s">
        <v>36</v>
      </c>
      <c r="H944" s="127" t="s">
        <v>42</v>
      </c>
      <c r="I944" s="127" t="s">
        <v>53</v>
      </c>
      <c r="J944" s="127" t="s">
        <v>207</v>
      </c>
      <c r="K944" s="127" t="s">
        <v>798</v>
      </c>
      <c r="L944" s="127" t="s">
        <v>545</v>
      </c>
      <c r="M944" s="128">
        <v>19.28</v>
      </c>
      <c r="N944" s="128">
        <v>1.4</v>
      </c>
      <c r="O944" s="129">
        <v>24.858699999999999</v>
      </c>
      <c r="P944" s="129">
        <v>39.479999999999997</v>
      </c>
      <c r="Q944" s="130">
        <v>24.9</v>
      </c>
      <c r="R944" s="128">
        <v>10</v>
      </c>
      <c r="S944" s="128">
        <v>20</v>
      </c>
      <c r="T944" s="127" t="s">
        <v>648</v>
      </c>
      <c r="U944" s="127" t="s">
        <v>659</v>
      </c>
      <c r="V944" s="208" t="s">
        <v>691</v>
      </c>
      <c r="X944" s="126">
        <v>928</v>
      </c>
    </row>
    <row r="945" spans="1:24" s="14" customFormat="1" ht="360" x14ac:dyDescent="0.25">
      <c r="A945" s="255">
        <v>942</v>
      </c>
      <c r="B945" s="126" t="s">
        <v>547</v>
      </c>
      <c r="C945" s="127" t="s">
        <v>548</v>
      </c>
      <c r="D945" s="127" t="s">
        <v>491</v>
      </c>
      <c r="E945" s="127" t="s">
        <v>472</v>
      </c>
      <c r="F945" s="127" t="s">
        <v>30</v>
      </c>
      <c r="G945" s="127" t="s">
        <v>36</v>
      </c>
      <c r="H945" s="127" t="s">
        <v>42</v>
      </c>
      <c r="I945" s="127" t="s">
        <v>70</v>
      </c>
      <c r="J945" s="127" t="s">
        <v>657</v>
      </c>
      <c r="K945" s="127" t="s">
        <v>798</v>
      </c>
      <c r="L945" s="127" t="s">
        <v>545</v>
      </c>
      <c r="M945" s="128">
        <v>17.07</v>
      </c>
      <c r="N945" s="128">
        <v>1.24</v>
      </c>
      <c r="O945" s="129">
        <v>24.404800000000002</v>
      </c>
      <c r="P945" s="129">
        <v>79.575999999999993</v>
      </c>
      <c r="Q945" s="130">
        <v>24.4</v>
      </c>
      <c r="R945" s="128">
        <v>10</v>
      </c>
      <c r="S945" s="128">
        <v>20</v>
      </c>
      <c r="T945" s="127" t="s">
        <v>648</v>
      </c>
      <c r="U945" s="127" t="s">
        <v>659</v>
      </c>
      <c r="V945" s="208" t="s">
        <v>691</v>
      </c>
      <c r="X945" s="126">
        <v>929</v>
      </c>
    </row>
    <row r="946" spans="1:24" s="14" customFormat="1" ht="60" x14ac:dyDescent="0.25">
      <c r="A946" s="255">
        <v>943</v>
      </c>
      <c r="B946" s="126" t="s">
        <v>547</v>
      </c>
      <c r="C946" s="127" t="s">
        <v>548</v>
      </c>
      <c r="D946" s="127" t="s">
        <v>491</v>
      </c>
      <c r="E946" s="127" t="s">
        <v>472</v>
      </c>
      <c r="F946" s="127" t="s">
        <v>30</v>
      </c>
      <c r="G946" s="127" t="s">
        <v>36</v>
      </c>
      <c r="H946" s="127" t="s">
        <v>42</v>
      </c>
      <c r="I946" s="127" t="s">
        <v>53</v>
      </c>
      <c r="J946" s="127" t="s">
        <v>726</v>
      </c>
      <c r="K946" s="127" t="s">
        <v>798</v>
      </c>
      <c r="L946" s="127" t="s">
        <v>545</v>
      </c>
      <c r="M946" s="128">
        <v>15.97</v>
      </c>
      <c r="N946" s="128">
        <v>1.1599999999999999</v>
      </c>
      <c r="O946" s="129">
        <v>21.241900000000001</v>
      </c>
      <c r="P946" s="129">
        <v>38.612000000000002</v>
      </c>
      <c r="Q946" s="130">
        <v>21.2</v>
      </c>
      <c r="R946" s="128">
        <v>10</v>
      </c>
      <c r="S946" s="128">
        <v>20</v>
      </c>
      <c r="T946" s="127" t="s">
        <v>620</v>
      </c>
      <c r="U946" s="127" t="s">
        <v>620</v>
      </c>
      <c r="V946" s="208" t="s">
        <v>691</v>
      </c>
      <c r="X946" s="126">
        <v>930</v>
      </c>
    </row>
    <row r="947" spans="1:24" s="14" customFormat="1" ht="60" x14ac:dyDescent="0.25">
      <c r="A947" s="255">
        <v>944</v>
      </c>
      <c r="B947" s="126" t="s">
        <v>547</v>
      </c>
      <c r="C947" s="127" t="s">
        <v>548</v>
      </c>
      <c r="D947" s="127" t="s">
        <v>491</v>
      </c>
      <c r="E947" s="127" t="s">
        <v>472</v>
      </c>
      <c r="F947" s="127" t="s">
        <v>30</v>
      </c>
      <c r="G947" s="127" t="s">
        <v>31</v>
      </c>
      <c r="H947" s="127" t="s">
        <v>32</v>
      </c>
      <c r="I947" s="127" t="s">
        <v>53</v>
      </c>
      <c r="J947" s="127" t="s">
        <v>65</v>
      </c>
      <c r="K947" s="127" t="s">
        <v>798</v>
      </c>
      <c r="L947" s="127" t="s">
        <v>545</v>
      </c>
      <c r="M947" s="128">
        <v>15.04</v>
      </c>
      <c r="N947" s="128">
        <v>1.0900000000000001</v>
      </c>
      <c r="O947" s="129">
        <v>20.311900000000001</v>
      </c>
      <c r="P947" s="129">
        <v>35.868000000000002</v>
      </c>
      <c r="Q947" s="130">
        <v>20.3</v>
      </c>
      <c r="R947" s="128">
        <v>10</v>
      </c>
      <c r="S947" s="128">
        <v>20</v>
      </c>
      <c r="T947" s="127" t="s">
        <v>620</v>
      </c>
      <c r="U947" s="127" t="s">
        <v>620</v>
      </c>
      <c r="V947" s="208" t="s">
        <v>691</v>
      </c>
      <c r="X947" s="126">
        <v>931</v>
      </c>
    </row>
    <row r="948" spans="1:24" s="14" customFormat="1" ht="60" x14ac:dyDescent="0.25">
      <c r="A948" s="255">
        <v>945</v>
      </c>
      <c r="B948" s="126" t="s">
        <v>547</v>
      </c>
      <c r="C948" s="127" t="s">
        <v>548</v>
      </c>
      <c r="D948" s="127" t="s">
        <v>491</v>
      </c>
      <c r="E948" s="127" t="s">
        <v>472</v>
      </c>
      <c r="F948" s="127" t="s">
        <v>30</v>
      </c>
      <c r="G948" s="127" t="s">
        <v>46</v>
      </c>
      <c r="H948" s="127" t="s">
        <v>47</v>
      </c>
      <c r="I948" s="127" t="s">
        <v>62</v>
      </c>
      <c r="J948" s="127" t="s">
        <v>65</v>
      </c>
      <c r="K948" s="127" t="s">
        <v>798</v>
      </c>
      <c r="L948" s="127" t="s">
        <v>545</v>
      </c>
      <c r="M948" s="128">
        <v>13.38</v>
      </c>
      <c r="N948" s="128">
        <v>0.97</v>
      </c>
      <c r="O948" s="129">
        <v>18.066099999999999</v>
      </c>
      <c r="P948" s="129">
        <v>29.876000000000001</v>
      </c>
      <c r="Q948" s="130">
        <v>18.100000000000001</v>
      </c>
      <c r="R948" s="128">
        <v>10</v>
      </c>
      <c r="S948" s="128">
        <v>20</v>
      </c>
      <c r="T948" s="127" t="s">
        <v>620</v>
      </c>
      <c r="U948" s="127" t="s">
        <v>620</v>
      </c>
      <c r="V948" s="208" t="s">
        <v>691</v>
      </c>
      <c r="X948" s="126">
        <v>932</v>
      </c>
    </row>
    <row r="949" spans="1:24" s="14" customFormat="1" ht="60" x14ac:dyDescent="0.25">
      <c r="A949" s="255">
        <v>946</v>
      </c>
      <c r="B949" s="126" t="s">
        <v>547</v>
      </c>
      <c r="C949" s="127" t="s">
        <v>548</v>
      </c>
      <c r="D949" s="127" t="s">
        <v>491</v>
      </c>
      <c r="E949" s="127" t="s">
        <v>472</v>
      </c>
      <c r="F949" s="127" t="s">
        <v>30</v>
      </c>
      <c r="G949" s="127" t="s">
        <v>31</v>
      </c>
      <c r="H949" s="127" t="s">
        <v>32</v>
      </c>
      <c r="I949" s="127" t="s">
        <v>62</v>
      </c>
      <c r="J949" s="127" t="s">
        <v>657</v>
      </c>
      <c r="K949" s="127" t="s">
        <v>798</v>
      </c>
      <c r="L949" s="127" t="s">
        <v>545</v>
      </c>
      <c r="M949" s="128">
        <v>15.86</v>
      </c>
      <c r="N949" s="128">
        <v>1.1499999999999999</v>
      </c>
      <c r="O949" s="129">
        <v>20.856999999999999</v>
      </c>
      <c r="P949" s="129">
        <v>38.066000000000003</v>
      </c>
      <c r="Q949" s="130">
        <v>20.9</v>
      </c>
      <c r="R949" s="128">
        <v>10</v>
      </c>
      <c r="S949" s="128">
        <v>20</v>
      </c>
      <c r="T949" s="127" t="s">
        <v>620</v>
      </c>
      <c r="U949" s="127" t="s">
        <v>620</v>
      </c>
      <c r="V949" s="208" t="s">
        <v>691</v>
      </c>
      <c r="X949" s="126">
        <v>933</v>
      </c>
    </row>
    <row r="950" spans="1:24" s="14" customFormat="1" ht="360" x14ac:dyDescent="0.25">
      <c r="A950" s="255">
        <v>947</v>
      </c>
      <c r="B950" s="126" t="s">
        <v>547</v>
      </c>
      <c r="C950" s="127" t="s">
        <v>548</v>
      </c>
      <c r="D950" s="127" t="s">
        <v>491</v>
      </c>
      <c r="E950" s="127" t="s">
        <v>472</v>
      </c>
      <c r="F950" s="127" t="s">
        <v>30</v>
      </c>
      <c r="G950" s="127" t="s">
        <v>46</v>
      </c>
      <c r="H950" s="127" t="s">
        <v>47</v>
      </c>
      <c r="I950" s="127" t="s">
        <v>60</v>
      </c>
      <c r="J950" s="127" t="s">
        <v>58</v>
      </c>
      <c r="K950" s="127" t="s">
        <v>798</v>
      </c>
      <c r="L950" s="127" t="s">
        <v>545</v>
      </c>
      <c r="M950" s="128">
        <v>17.239999999999998</v>
      </c>
      <c r="N950" s="128">
        <v>1.25</v>
      </c>
      <c r="O950" s="129">
        <v>22.032599999999999</v>
      </c>
      <c r="P950" s="129">
        <v>37.072000000000003</v>
      </c>
      <c r="Q950" s="130">
        <v>22</v>
      </c>
      <c r="R950" s="128">
        <v>10</v>
      </c>
      <c r="S950" s="128">
        <v>20</v>
      </c>
      <c r="T950" s="127" t="s">
        <v>648</v>
      </c>
      <c r="U950" s="127" t="s">
        <v>620</v>
      </c>
      <c r="V950" s="208" t="s">
        <v>691</v>
      </c>
      <c r="X950" s="126">
        <v>934</v>
      </c>
    </row>
    <row r="951" spans="1:24" s="14" customFormat="1" ht="60" x14ac:dyDescent="0.25">
      <c r="A951" s="255">
        <v>948</v>
      </c>
      <c r="B951" s="126" t="s">
        <v>547</v>
      </c>
      <c r="C951" s="127" t="s">
        <v>548</v>
      </c>
      <c r="D951" s="127" t="s">
        <v>491</v>
      </c>
      <c r="E951" s="127" t="s">
        <v>472</v>
      </c>
      <c r="F951" s="127" t="s">
        <v>30</v>
      </c>
      <c r="G951" s="127" t="s">
        <v>46</v>
      </c>
      <c r="H951" s="127" t="s">
        <v>47</v>
      </c>
      <c r="I951" s="127" t="s">
        <v>59</v>
      </c>
      <c r="J951" s="127" t="s">
        <v>58</v>
      </c>
      <c r="K951" s="127" t="s">
        <v>798</v>
      </c>
      <c r="L951" s="127" t="s">
        <v>545</v>
      </c>
      <c r="M951" s="128">
        <v>14.4</v>
      </c>
      <c r="N951" s="128">
        <v>1.05</v>
      </c>
      <c r="O951" s="129">
        <v>19.086099999999998</v>
      </c>
      <c r="P951" s="129">
        <v>31.597999999999999</v>
      </c>
      <c r="Q951" s="130">
        <v>19.100000000000001</v>
      </c>
      <c r="R951" s="128">
        <v>10</v>
      </c>
      <c r="S951" s="128">
        <v>20</v>
      </c>
      <c r="T951" s="127" t="s">
        <v>620</v>
      </c>
      <c r="U951" s="127" t="s">
        <v>620</v>
      </c>
      <c r="V951" s="208" t="s">
        <v>691</v>
      </c>
      <c r="X951" s="126">
        <v>935</v>
      </c>
    </row>
    <row r="952" spans="1:24" s="14" customFormat="1" ht="60" x14ac:dyDescent="0.25">
      <c r="A952" s="255">
        <v>949</v>
      </c>
      <c r="B952" s="126" t="s">
        <v>547</v>
      </c>
      <c r="C952" s="127" t="s">
        <v>548</v>
      </c>
      <c r="D952" s="127" t="s">
        <v>491</v>
      </c>
      <c r="E952" s="127" t="s">
        <v>472</v>
      </c>
      <c r="F952" s="127" t="s">
        <v>30</v>
      </c>
      <c r="G952" s="127" t="s">
        <v>31</v>
      </c>
      <c r="H952" s="127" t="s">
        <v>32</v>
      </c>
      <c r="I952" s="127" t="s">
        <v>28</v>
      </c>
      <c r="J952" s="127" t="s">
        <v>678</v>
      </c>
      <c r="K952" s="127" t="s">
        <v>798</v>
      </c>
      <c r="L952" s="127" t="s">
        <v>545</v>
      </c>
      <c r="M952" s="128">
        <v>12.01</v>
      </c>
      <c r="N952" s="128">
        <v>0.87</v>
      </c>
      <c r="O952" s="129">
        <v>16.914100000000001</v>
      </c>
      <c r="P952" s="129">
        <v>31.835999999999999</v>
      </c>
      <c r="Q952" s="130">
        <v>16.899999999999999</v>
      </c>
      <c r="R952" s="128">
        <v>10</v>
      </c>
      <c r="S952" s="128">
        <v>20</v>
      </c>
      <c r="T952" s="127" t="s">
        <v>620</v>
      </c>
      <c r="U952" s="127" t="s">
        <v>620</v>
      </c>
      <c r="V952" s="208" t="s">
        <v>691</v>
      </c>
      <c r="X952" s="126">
        <v>936</v>
      </c>
    </row>
    <row r="953" spans="1:24" s="14" customFormat="1" ht="45" x14ac:dyDescent="0.25">
      <c r="A953" s="255">
        <v>950</v>
      </c>
      <c r="B953" s="126" t="s">
        <v>547</v>
      </c>
      <c r="C953" s="127" t="s">
        <v>548</v>
      </c>
      <c r="D953" s="127" t="s">
        <v>508</v>
      </c>
      <c r="E953" s="127" t="s">
        <v>472</v>
      </c>
      <c r="F953" s="127" t="s">
        <v>30</v>
      </c>
      <c r="G953" s="127" t="s">
        <v>36</v>
      </c>
      <c r="H953" s="127" t="s">
        <v>42</v>
      </c>
      <c r="I953" s="127" t="s">
        <v>53</v>
      </c>
      <c r="J953" s="127" t="s">
        <v>68</v>
      </c>
      <c r="K953" s="127" t="s">
        <v>799</v>
      </c>
      <c r="L953" s="127" t="s">
        <v>545</v>
      </c>
      <c r="M953" s="128">
        <v>15.59</v>
      </c>
      <c r="N953" s="128">
        <v>1.1299999999999999</v>
      </c>
      <c r="O953" s="129">
        <v>21.803100000000001</v>
      </c>
      <c r="P953" s="129">
        <v>39.06</v>
      </c>
      <c r="Q953" s="130">
        <v>21.8</v>
      </c>
      <c r="R953" s="128">
        <v>10</v>
      </c>
      <c r="S953" s="128">
        <v>20</v>
      </c>
      <c r="T953" s="127" t="s">
        <v>620</v>
      </c>
      <c r="U953" s="127" t="s">
        <v>620</v>
      </c>
      <c r="V953" s="208" t="s">
        <v>624</v>
      </c>
      <c r="X953" s="126">
        <v>937</v>
      </c>
    </row>
    <row r="954" spans="1:24" s="14" customFormat="1" ht="45" x14ac:dyDescent="0.25">
      <c r="A954" s="255">
        <v>951</v>
      </c>
      <c r="B954" s="126" t="s">
        <v>547</v>
      </c>
      <c r="C954" s="127" t="s">
        <v>548</v>
      </c>
      <c r="D954" s="127" t="s">
        <v>508</v>
      </c>
      <c r="E954" s="127" t="s">
        <v>472</v>
      </c>
      <c r="F954" s="127" t="s">
        <v>30</v>
      </c>
      <c r="G954" s="127" t="s">
        <v>31</v>
      </c>
      <c r="H954" s="127" t="s">
        <v>42</v>
      </c>
      <c r="I954" s="127" t="s">
        <v>52</v>
      </c>
      <c r="J954" s="127" t="s">
        <v>678</v>
      </c>
      <c r="K954" s="127" t="s">
        <v>799</v>
      </c>
      <c r="L954" s="127" t="s">
        <v>545</v>
      </c>
      <c r="M954" s="128">
        <v>12.39</v>
      </c>
      <c r="N954" s="128">
        <v>0.9</v>
      </c>
      <c r="O954" s="129">
        <v>19.597100000000001</v>
      </c>
      <c r="P954" s="129">
        <v>38.905999999999999</v>
      </c>
      <c r="Q954" s="130">
        <v>19.600000000000001</v>
      </c>
      <c r="R954" s="128">
        <v>10</v>
      </c>
      <c r="S954" s="128">
        <v>20</v>
      </c>
      <c r="T954" s="127" t="s">
        <v>620</v>
      </c>
      <c r="U954" s="127" t="s">
        <v>620</v>
      </c>
      <c r="V954" s="208" t="s">
        <v>624</v>
      </c>
      <c r="X954" s="126">
        <v>938</v>
      </c>
    </row>
    <row r="955" spans="1:24" s="14" customFormat="1" ht="45" x14ac:dyDescent="0.25">
      <c r="A955" s="255">
        <v>952</v>
      </c>
      <c r="B955" s="126" t="s">
        <v>547</v>
      </c>
      <c r="C955" s="127" t="s">
        <v>548</v>
      </c>
      <c r="D955" s="127" t="s">
        <v>508</v>
      </c>
      <c r="E955" s="127" t="s">
        <v>472</v>
      </c>
      <c r="F955" s="127" t="s">
        <v>30</v>
      </c>
      <c r="G955" s="127" t="s">
        <v>36</v>
      </c>
      <c r="H955" s="127" t="s">
        <v>42</v>
      </c>
      <c r="I955" s="127" t="s">
        <v>50</v>
      </c>
      <c r="J955" s="127" t="s">
        <v>681</v>
      </c>
      <c r="K955" s="127" t="s">
        <v>799</v>
      </c>
      <c r="L955" s="127" t="s">
        <v>545</v>
      </c>
      <c r="M955" s="128">
        <v>11.92</v>
      </c>
      <c r="N955" s="128">
        <v>0.87</v>
      </c>
      <c r="O955" s="129">
        <v>19.127099999999999</v>
      </c>
      <c r="P955" s="129">
        <v>85.932000000000002</v>
      </c>
      <c r="Q955" s="130">
        <v>19.100000000000001</v>
      </c>
      <c r="R955" s="128">
        <v>10</v>
      </c>
      <c r="S955" s="128">
        <v>20</v>
      </c>
      <c r="T955" s="127" t="s">
        <v>620</v>
      </c>
      <c r="U955" s="127" t="s">
        <v>620</v>
      </c>
      <c r="V955" s="208" t="s">
        <v>624</v>
      </c>
      <c r="X955" s="126">
        <v>939</v>
      </c>
    </row>
    <row r="956" spans="1:24" s="14" customFormat="1" ht="45" x14ac:dyDescent="0.25">
      <c r="A956" s="255">
        <v>953</v>
      </c>
      <c r="B956" s="126" t="s">
        <v>550</v>
      </c>
      <c r="C956" s="127" t="s">
        <v>551</v>
      </c>
      <c r="D956" s="127" t="s">
        <v>471</v>
      </c>
      <c r="E956" s="127" t="s">
        <v>496</v>
      </c>
      <c r="F956" s="127" t="s">
        <v>35</v>
      </c>
      <c r="G956" s="127" t="s">
        <v>46</v>
      </c>
      <c r="H956" s="127" t="s">
        <v>47</v>
      </c>
      <c r="I956" s="127" t="s">
        <v>109</v>
      </c>
      <c r="J956" s="127" t="s">
        <v>41</v>
      </c>
      <c r="K956" s="127" t="s">
        <v>800</v>
      </c>
      <c r="L956" s="127" t="s">
        <v>483</v>
      </c>
      <c r="M956" s="128">
        <v>0</v>
      </c>
      <c r="N956" s="128">
        <v>0</v>
      </c>
      <c r="O956" s="129">
        <v>6.2305000000000001</v>
      </c>
      <c r="P956" s="129">
        <v>118.188</v>
      </c>
      <c r="Q956" s="130">
        <v>6.2</v>
      </c>
      <c r="R956" s="128">
        <v>5</v>
      </c>
      <c r="S956" s="128">
        <v>10</v>
      </c>
      <c r="T956" s="127" t="s">
        <v>620</v>
      </c>
      <c r="U956" s="127" t="s">
        <v>620</v>
      </c>
      <c r="V956" s="208" t="s">
        <v>624</v>
      </c>
      <c r="X956" s="126">
        <v>940</v>
      </c>
    </row>
    <row r="957" spans="1:24" s="14" customFormat="1" ht="45" x14ac:dyDescent="0.25">
      <c r="A957" s="255">
        <v>954</v>
      </c>
      <c r="B957" s="126" t="s">
        <v>550</v>
      </c>
      <c r="C957" s="127" t="s">
        <v>551</v>
      </c>
      <c r="D957" s="127" t="s">
        <v>471</v>
      </c>
      <c r="E957" s="127" t="s">
        <v>492</v>
      </c>
      <c r="F957" s="127" t="s">
        <v>35</v>
      </c>
      <c r="G957" s="127" t="s">
        <v>46</v>
      </c>
      <c r="H957" s="127" t="s">
        <v>47</v>
      </c>
      <c r="I957" s="127" t="s">
        <v>109</v>
      </c>
      <c r="J957" s="127" t="s">
        <v>41</v>
      </c>
      <c r="K957" s="127" t="s">
        <v>800</v>
      </c>
      <c r="L957" s="127" t="s">
        <v>483</v>
      </c>
      <c r="M957" s="128">
        <v>0</v>
      </c>
      <c r="N957" s="128">
        <v>0</v>
      </c>
      <c r="O957" s="129">
        <v>7.2990000000000004</v>
      </c>
      <c r="P957" s="129">
        <v>183.89</v>
      </c>
      <c r="Q957" s="130">
        <v>7.3</v>
      </c>
      <c r="R957" s="128">
        <v>5</v>
      </c>
      <c r="S957" s="128">
        <v>10</v>
      </c>
      <c r="T957" s="127" t="s">
        <v>620</v>
      </c>
      <c r="U957" s="127" t="s">
        <v>620</v>
      </c>
      <c r="V957" s="208" t="s">
        <v>624</v>
      </c>
      <c r="X957" s="126">
        <v>1972</v>
      </c>
    </row>
    <row r="958" spans="1:24" s="14" customFormat="1" ht="240" x14ac:dyDescent="0.25">
      <c r="A958" s="255">
        <v>955</v>
      </c>
      <c r="B958" s="126" t="s">
        <v>550</v>
      </c>
      <c r="C958" s="127" t="s">
        <v>551</v>
      </c>
      <c r="D958" s="127" t="s">
        <v>491</v>
      </c>
      <c r="E958" s="127" t="s">
        <v>472</v>
      </c>
      <c r="F958" s="127" t="s">
        <v>35</v>
      </c>
      <c r="G958" s="127" t="s">
        <v>46</v>
      </c>
      <c r="H958" s="127" t="s">
        <v>47</v>
      </c>
      <c r="I958" s="127" t="s">
        <v>109</v>
      </c>
      <c r="J958" s="127" t="s">
        <v>41</v>
      </c>
      <c r="K958" s="127" t="s">
        <v>800</v>
      </c>
      <c r="L958" s="127" t="s">
        <v>483</v>
      </c>
      <c r="M958" s="128">
        <v>0</v>
      </c>
      <c r="N958" s="128">
        <v>0</v>
      </c>
      <c r="O958" s="129">
        <v>15.32</v>
      </c>
      <c r="P958" s="129">
        <v>121.142</v>
      </c>
      <c r="Q958" s="130">
        <v>15.3</v>
      </c>
      <c r="R958" s="128">
        <v>5</v>
      </c>
      <c r="S958" s="128">
        <v>10</v>
      </c>
      <c r="T958" s="127" t="s">
        <v>801</v>
      </c>
      <c r="U958" s="127" t="s">
        <v>620</v>
      </c>
      <c r="V958" s="208" t="s">
        <v>624</v>
      </c>
      <c r="X958" s="126">
        <v>1973</v>
      </c>
    </row>
    <row r="959" spans="1:24" s="14" customFormat="1" ht="45" x14ac:dyDescent="0.25">
      <c r="A959" s="255">
        <v>956</v>
      </c>
      <c r="B959" s="126" t="s">
        <v>550</v>
      </c>
      <c r="C959" s="127" t="s">
        <v>551</v>
      </c>
      <c r="D959" s="127" t="s">
        <v>491</v>
      </c>
      <c r="E959" s="127" t="s">
        <v>492</v>
      </c>
      <c r="F959" s="127" t="s">
        <v>35</v>
      </c>
      <c r="G959" s="127" t="s">
        <v>46</v>
      </c>
      <c r="H959" s="127" t="s">
        <v>47</v>
      </c>
      <c r="I959" s="127" t="s">
        <v>109</v>
      </c>
      <c r="J959" s="127" t="s">
        <v>41</v>
      </c>
      <c r="K959" s="127" t="s">
        <v>800</v>
      </c>
      <c r="L959" s="127" t="s">
        <v>483</v>
      </c>
      <c r="M959" s="128">
        <v>0</v>
      </c>
      <c r="N959" s="128">
        <v>0</v>
      </c>
      <c r="O959" s="129">
        <v>10.999000000000001</v>
      </c>
      <c r="P959" s="129">
        <v>53.143999999999998</v>
      </c>
      <c r="Q959" s="130">
        <v>11</v>
      </c>
      <c r="R959" s="128">
        <v>5</v>
      </c>
      <c r="S959" s="128">
        <v>10</v>
      </c>
      <c r="T959" s="127" t="s">
        <v>620</v>
      </c>
      <c r="U959" s="127" t="s">
        <v>620</v>
      </c>
      <c r="V959" s="208" t="s">
        <v>624</v>
      </c>
      <c r="X959" s="126">
        <v>1974</v>
      </c>
    </row>
    <row r="960" spans="1:24" s="14" customFormat="1" ht="240" x14ac:dyDescent="0.25">
      <c r="A960" s="255">
        <v>957</v>
      </c>
      <c r="B960" s="126" t="s">
        <v>550</v>
      </c>
      <c r="C960" s="127" t="s">
        <v>551</v>
      </c>
      <c r="D960" s="127" t="s">
        <v>508</v>
      </c>
      <c r="E960" s="127" t="s">
        <v>472</v>
      </c>
      <c r="F960" s="127" t="s">
        <v>35</v>
      </c>
      <c r="G960" s="127" t="s">
        <v>46</v>
      </c>
      <c r="H960" s="127" t="s">
        <v>47</v>
      </c>
      <c r="I960" s="127" t="s">
        <v>109</v>
      </c>
      <c r="J960" s="127" t="s">
        <v>41</v>
      </c>
      <c r="K960" s="127" t="s">
        <v>802</v>
      </c>
      <c r="L960" s="127" t="s">
        <v>483</v>
      </c>
      <c r="M960" s="128">
        <v>0</v>
      </c>
      <c r="N960" s="128">
        <v>0</v>
      </c>
      <c r="O960" s="129">
        <v>23.396999999999998</v>
      </c>
      <c r="P960" s="129">
        <v>56.966000000000001</v>
      </c>
      <c r="Q960" s="130">
        <v>23.4</v>
      </c>
      <c r="R960" s="128">
        <v>5</v>
      </c>
      <c r="S960" s="128">
        <v>10</v>
      </c>
      <c r="T960" s="127" t="s">
        <v>733</v>
      </c>
      <c r="U960" s="127" t="s">
        <v>801</v>
      </c>
      <c r="V960" s="208" t="s">
        <v>624</v>
      </c>
      <c r="X960" s="126">
        <v>941</v>
      </c>
    </row>
    <row r="961" spans="1:24" s="14" customFormat="1" ht="165" x14ac:dyDescent="0.25">
      <c r="A961" s="255">
        <v>958</v>
      </c>
      <c r="B961" s="126" t="s">
        <v>550</v>
      </c>
      <c r="C961" s="127" t="s">
        <v>551</v>
      </c>
      <c r="D961" s="127" t="s">
        <v>491</v>
      </c>
      <c r="E961" s="127" t="s">
        <v>472</v>
      </c>
      <c r="F961" s="127" t="s">
        <v>35</v>
      </c>
      <c r="G961" s="127" t="s">
        <v>46</v>
      </c>
      <c r="H961" s="127" t="s">
        <v>47</v>
      </c>
      <c r="I961" s="127" t="s">
        <v>109</v>
      </c>
      <c r="J961" s="127" t="s">
        <v>41</v>
      </c>
      <c r="K961" s="127" t="s">
        <v>802</v>
      </c>
      <c r="L961" s="127" t="s">
        <v>483</v>
      </c>
      <c r="M961" s="128">
        <v>0</v>
      </c>
      <c r="N961" s="128">
        <v>0</v>
      </c>
      <c r="O961" s="129">
        <v>17.808800000000002</v>
      </c>
      <c r="P961" s="129">
        <v>121.142</v>
      </c>
      <c r="Q961" s="130">
        <v>17.8</v>
      </c>
      <c r="R961" s="128">
        <v>5</v>
      </c>
      <c r="S961" s="128">
        <v>10</v>
      </c>
      <c r="T961" s="127" t="s">
        <v>733</v>
      </c>
      <c r="U961" s="127" t="s">
        <v>620</v>
      </c>
      <c r="V961" s="208" t="s">
        <v>624</v>
      </c>
      <c r="X961" s="126">
        <v>942</v>
      </c>
    </row>
    <row r="962" spans="1:24" s="14" customFormat="1" ht="45" x14ac:dyDescent="0.25">
      <c r="A962" s="255">
        <v>959</v>
      </c>
      <c r="B962" s="126" t="s">
        <v>550</v>
      </c>
      <c r="C962" s="127" t="s">
        <v>551</v>
      </c>
      <c r="D962" s="127" t="s">
        <v>471</v>
      </c>
      <c r="E962" s="127" t="s">
        <v>496</v>
      </c>
      <c r="F962" s="127" t="s">
        <v>35</v>
      </c>
      <c r="G962" s="127" t="s">
        <v>46</v>
      </c>
      <c r="H962" s="127" t="s">
        <v>47</v>
      </c>
      <c r="I962" s="127" t="s">
        <v>109</v>
      </c>
      <c r="J962" s="127" t="s">
        <v>41</v>
      </c>
      <c r="K962" s="127" t="s">
        <v>803</v>
      </c>
      <c r="L962" s="127" t="s">
        <v>483</v>
      </c>
      <c r="M962" s="128">
        <v>0</v>
      </c>
      <c r="N962" s="128">
        <v>0</v>
      </c>
      <c r="O962" s="129">
        <v>6.3155000000000001</v>
      </c>
      <c r="P962" s="129">
        <v>118.188</v>
      </c>
      <c r="Q962" s="130">
        <v>6.3</v>
      </c>
      <c r="R962" s="128">
        <v>5</v>
      </c>
      <c r="S962" s="128">
        <v>10</v>
      </c>
      <c r="T962" s="127" t="s">
        <v>620</v>
      </c>
      <c r="U962" s="127" t="s">
        <v>620</v>
      </c>
      <c r="V962" s="208" t="s">
        <v>637</v>
      </c>
      <c r="X962" s="126">
        <v>943</v>
      </c>
    </row>
    <row r="963" spans="1:24" s="14" customFormat="1" ht="45" x14ac:dyDescent="0.25">
      <c r="A963" s="255">
        <v>960</v>
      </c>
      <c r="B963" s="126" t="s">
        <v>550</v>
      </c>
      <c r="C963" s="127" t="s">
        <v>551</v>
      </c>
      <c r="D963" s="127" t="s">
        <v>491</v>
      </c>
      <c r="E963" s="127" t="s">
        <v>492</v>
      </c>
      <c r="F963" s="127" t="s">
        <v>35</v>
      </c>
      <c r="G963" s="127" t="s">
        <v>46</v>
      </c>
      <c r="H963" s="127" t="s">
        <v>47</v>
      </c>
      <c r="I963" s="127" t="s">
        <v>109</v>
      </c>
      <c r="J963" s="127" t="s">
        <v>41</v>
      </c>
      <c r="K963" s="127" t="s">
        <v>803</v>
      </c>
      <c r="L963" s="127" t="s">
        <v>483</v>
      </c>
      <c r="M963" s="128">
        <v>0</v>
      </c>
      <c r="N963" s="128">
        <v>0</v>
      </c>
      <c r="O963" s="129">
        <v>12.4</v>
      </c>
      <c r="P963" s="129">
        <v>53.143999999999998</v>
      </c>
      <c r="Q963" s="130">
        <v>12.4</v>
      </c>
      <c r="R963" s="128">
        <v>5</v>
      </c>
      <c r="S963" s="128">
        <v>10</v>
      </c>
      <c r="T963" s="127" t="s">
        <v>620</v>
      </c>
      <c r="U963" s="127" t="s">
        <v>620</v>
      </c>
      <c r="V963" s="208" t="s">
        <v>637</v>
      </c>
      <c r="X963" s="126">
        <v>944</v>
      </c>
    </row>
    <row r="964" spans="1:24" s="14" customFormat="1" ht="45" x14ac:dyDescent="0.25">
      <c r="A964" s="255">
        <v>961</v>
      </c>
      <c r="B964" s="126" t="s">
        <v>550</v>
      </c>
      <c r="C964" s="127" t="s">
        <v>551</v>
      </c>
      <c r="D964" s="127" t="s">
        <v>471</v>
      </c>
      <c r="E964" s="127" t="s">
        <v>495</v>
      </c>
      <c r="F964" s="127" t="s">
        <v>35</v>
      </c>
      <c r="G964" s="127" t="s">
        <v>46</v>
      </c>
      <c r="H964" s="127" t="s">
        <v>47</v>
      </c>
      <c r="I964" s="127" t="s">
        <v>109</v>
      </c>
      <c r="J964" s="127" t="s">
        <v>41</v>
      </c>
      <c r="K964" s="127" t="s">
        <v>803</v>
      </c>
      <c r="L964" s="127" t="s">
        <v>483</v>
      </c>
      <c r="M964" s="128">
        <v>0</v>
      </c>
      <c r="N964" s="128">
        <v>0</v>
      </c>
      <c r="O964" s="129">
        <v>4.8117999999999999</v>
      </c>
      <c r="P964" s="129">
        <v>63.238</v>
      </c>
      <c r="Q964" s="130">
        <v>4.8</v>
      </c>
      <c r="R964" s="128">
        <v>5</v>
      </c>
      <c r="S964" s="128">
        <v>10</v>
      </c>
      <c r="T964" s="127" t="s">
        <v>620</v>
      </c>
      <c r="U964" s="127" t="s">
        <v>620</v>
      </c>
      <c r="V964" s="208" t="s">
        <v>637</v>
      </c>
      <c r="X964" s="126">
        <v>945</v>
      </c>
    </row>
    <row r="965" spans="1:24" s="14" customFormat="1" ht="45" x14ac:dyDescent="0.25">
      <c r="A965" s="255">
        <v>962</v>
      </c>
      <c r="B965" s="126" t="s">
        <v>550</v>
      </c>
      <c r="C965" s="127" t="s">
        <v>551</v>
      </c>
      <c r="D965" s="127" t="s">
        <v>491</v>
      </c>
      <c r="E965" s="127" t="s">
        <v>496</v>
      </c>
      <c r="F965" s="127" t="s">
        <v>35</v>
      </c>
      <c r="G965" s="127" t="s">
        <v>46</v>
      </c>
      <c r="H965" s="127" t="s">
        <v>47</v>
      </c>
      <c r="I965" s="127" t="s">
        <v>109</v>
      </c>
      <c r="J965" s="127" t="s">
        <v>41</v>
      </c>
      <c r="K965" s="127" t="s">
        <v>803</v>
      </c>
      <c r="L965" s="127" t="s">
        <v>483</v>
      </c>
      <c r="M965" s="128">
        <v>0</v>
      </c>
      <c r="N965" s="128">
        <v>0</v>
      </c>
      <c r="O965" s="129">
        <v>10.0105</v>
      </c>
      <c r="P965" s="129">
        <v>65.085999999999999</v>
      </c>
      <c r="Q965" s="130">
        <v>10</v>
      </c>
      <c r="R965" s="128">
        <v>5</v>
      </c>
      <c r="S965" s="128">
        <v>10</v>
      </c>
      <c r="T965" s="127" t="s">
        <v>620</v>
      </c>
      <c r="U965" s="127" t="s">
        <v>620</v>
      </c>
      <c r="V965" s="208" t="s">
        <v>637</v>
      </c>
      <c r="X965" s="126">
        <v>946</v>
      </c>
    </row>
    <row r="966" spans="1:24" s="14" customFormat="1" ht="75" x14ac:dyDescent="0.25">
      <c r="A966" s="255">
        <v>963</v>
      </c>
      <c r="B966" s="126" t="s">
        <v>552</v>
      </c>
      <c r="C966" s="127" t="s">
        <v>553</v>
      </c>
      <c r="D966" s="127" t="s">
        <v>471</v>
      </c>
      <c r="E966" s="127" t="s">
        <v>492</v>
      </c>
      <c r="F966" s="127" t="s">
        <v>35</v>
      </c>
      <c r="G966" s="127" t="s">
        <v>46</v>
      </c>
      <c r="H966" s="127" t="s">
        <v>47</v>
      </c>
      <c r="I966" s="127" t="s">
        <v>109</v>
      </c>
      <c r="J966" s="127" t="s">
        <v>41</v>
      </c>
      <c r="K966" s="127" t="s">
        <v>800</v>
      </c>
      <c r="L966" s="127" t="s">
        <v>483</v>
      </c>
      <c r="M966" s="128">
        <v>0</v>
      </c>
      <c r="N966" s="128">
        <v>0</v>
      </c>
      <c r="O966" s="129">
        <v>8.6095000000000006</v>
      </c>
      <c r="P966" s="129">
        <v>183.89</v>
      </c>
      <c r="Q966" s="130">
        <v>8.6</v>
      </c>
      <c r="R966" s="128">
        <v>5</v>
      </c>
      <c r="S966" s="128">
        <v>10</v>
      </c>
      <c r="T966" s="127" t="s">
        <v>620</v>
      </c>
      <c r="U966" s="127" t="s">
        <v>620</v>
      </c>
      <c r="V966" s="208" t="s">
        <v>624</v>
      </c>
      <c r="X966" s="126">
        <v>947</v>
      </c>
    </row>
    <row r="967" spans="1:24" s="14" customFormat="1" ht="165" x14ac:dyDescent="0.25">
      <c r="A967" s="255">
        <v>964</v>
      </c>
      <c r="B967" s="126" t="s">
        <v>552</v>
      </c>
      <c r="C967" s="127" t="s">
        <v>553</v>
      </c>
      <c r="D967" s="127" t="s">
        <v>491</v>
      </c>
      <c r="E967" s="127" t="s">
        <v>472</v>
      </c>
      <c r="F967" s="127" t="s">
        <v>35</v>
      </c>
      <c r="G967" s="127" t="s">
        <v>46</v>
      </c>
      <c r="H967" s="127" t="s">
        <v>47</v>
      </c>
      <c r="I967" s="127" t="s">
        <v>109</v>
      </c>
      <c r="J967" s="127" t="s">
        <v>41</v>
      </c>
      <c r="K967" s="127" t="s">
        <v>800</v>
      </c>
      <c r="L967" s="127" t="s">
        <v>483</v>
      </c>
      <c r="M967" s="128">
        <v>0</v>
      </c>
      <c r="N967" s="128">
        <v>0</v>
      </c>
      <c r="O967" s="129">
        <v>17.491800000000001</v>
      </c>
      <c r="P967" s="129">
        <v>121.142</v>
      </c>
      <c r="Q967" s="130">
        <v>17.5</v>
      </c>
      <c r="R967" s="128">
        <v>5</v>
      </c>
      <c r="S967" s="128">
        <v>10</v>
      </c>
      <c r="T967" s="127" t="s">
        <v>733</v>
      </c>
      <c r="U967" s="127" t="s">
        <v>620</v>
      </c>
      <c r="V967" s="208" t="s">
        <v>624</v>
      </c>
      <c r="X967" s="126">
        <v>948</v>
      </c>
    </row>
    <row r="968" spans="1:24" s="14" customFormat="1" ht="165" x14ac:dyDescent="0.25">
      <c r="A968" s="255">
        <v>965</v>
      </c>
      <c r="B968" s="126" t="s">
        <v>552</v>
      </c>
      <c r="C968" s="127" t="s">
        <v>553</v>
      </c>
      <c r="D968" s="127" t="s">
        <v>491</v>
      </c>
      <c r="E968" s="127" t="s">
        <v>492</v>
      </c>
      <c r="F968" s="127" t="s">
        <v>35</v>
      </c>
      <c r="G968" s="127" t="s">
        <v>46</v>
      </c>
      <c r="H968" s="127" t="s">
        <v>47</v>
      </c>
      <c r="I968" s="127" t="s">
        <v>109</v>
      </c>
      <c r="J968" s="127" t="s">
        <v>41</v>
      </c>
      <c r="K968" s="127" t="s">
        <v>800</v>
      </c>
      <c r="L968" s="127" t="s">
        <v>483</v>
      </c>
      <c r="M968" s="128">
        <v>0</v>
      </c>
      <c r="N968" s="128">
        <v>0</v>
      </c>
      <c r="O968" s="129">
        <v>12.276</v>
      </c>
      <c r="P968" s="129">
        <v>53.143999999999998</v>
      </c>
      <c r="Q968" s="130">
        <v>12.3</v>
      </c>
      <c r="R968" s="128">
        <v>5</v>
      </c>
      <c r="S968" s="128">
        <v>10</v>
      </c>
      <c r="T968" s="127" t="s">
        <v>733</v>
      </c>
      <c r="U968" s="127" t="s">
        <v>620</v>
      </c>
      <c r="V968" s="208" t="s">
        <v>624</v>
      </c>
      <c r="X968" s="126">
        <v>949</v>
      </c>
    </row>
    <row r="969" spans="1:24" s="14" customFormat="1" ht="240" x14ac:dyDescent="0.25">
      <c r="A969" s="255">
        <v>966</v>
      </c>
      <c r="B969" s="126" t="s">
        <v>552</v>
      </c>
      <c r="C969" s="127" t="s">
        <v>553</v>
      </c>
      <c r="D969" s="127" t="s">
        <v>508</v>
      </c>
      <c r="E969" s="127" t="s">
        <v>472</v>
      </c>
      <c r="F969" s="127" t="s">
        <v>35</v>
      </c>
      <c r="G969" s="127" t="s">
        <v>46</v>
      </c>
      <c r="H969" s="127" t="s">
        <v>47</v>
      </c>
      <c r="I969" s="127" t="s">
        <v>109</v>
      </c>
      <c r="J969" s="127" t="s">
        <v>41</v>
      </c>
      <c r="K969" s="127" t="s">
        <v>802</v>
      </c>
      <c r="L969" s="127" t="s">
        <v>483</v>
      </c>
      <c r="M969" s="128">
        <v>0</v>
      </c>
      <c r="N969" s="128">
        <v>0</v>
      </c>
      <c r="O969" s="129">
        <v>23.396999999999998</v>
      </c>
      <c r="P969" s="129">
        <v>56.966000000000001</v>
      </c>
      <c r="Q969" s="130">
        <v>23.4</v>
      </c>
      <c r="R969" s="128">
        <v>5</v>
      </c>
      <c r="S969" s="128">
        <v>10</v>
      </c>
      <c r="T969" s="127" t="s">
        <v>733</v>
      </c>
      <c r="U969" s="127" t="s">
        <v>801</v>
      </c>
      <c r="V969" s="208" t="s">
        <v>624</v>
      </c>
      <c r="X969" s="126">
        <v>950</v>
      </c>
    </row>
    <row r="970" spans="1:24" s="14" customFormat="1" ht="165" x14ac:dyDescent="0.25">
      <c r="A970" s="255">
        <v>967</v>
      </c>
      <c r="B970" s="126" t="s">
        <v>552</v>
      </c>
      <c r="C970" s="127" t="s">
        <v>553</v>
      </c>
      <c r="D970" s="127" t="s">
        <v>491</v>
      </c>
      <c r="E970" s="127" t="s">
        <v>472</v>
      </c>
      <c r="F970" s="127" t="s">
        <v>35</v>
      </c>
      <c r="G970" s="127" t="s">
        <v>46</v>
      </c>
      <c r="H970" s="127" t="s">
        <v>47</v>
      </c>
      <c r="I970" s="127" t="s">
        <v>109</v>
      </c>
      <c r="J970" s="127" t="s">
        <v>41</v>
      </c>
      <c r="K970" s="127" t="s">
        <v>802</v>
      </c>
      <c r="L970" s="127" t="s">
        <v>483</v>
      </c>
      <c r="M970" s="128">
        <v>0</v>
      </c>
      <c r="N970" s="128">
        <v>0</v>
      </c>
      <c r="O970" s="129">
        <v>17.808800000000002</v>
      </c>
      <c r="P970" s="129">
        <v>121.142</v>
      </c>
      <c r="Q970" s="130">
        <v>17.8</v>
      </c>
      <c r="R970" s="128">
        <v>5</v>
      </c>
      <c r="S970" s="128">
        <v>10</v>
      </c>
      <c r="T970" s="127" t="s">
        <v>733</v>
      </c>
      <c r="U970" s="127" t="s">
        <v>620</v>
      </c>
      <c r="V970" s="208" t="s">
        <v>624</v>
      </c>
      <c r="X970" s="126">
        <v>951</v>
      </c>
    </row>
    <row r="971" spans="1:24" s="14" customFormat="1" ht="75" x14ac:dyDescent="0.25">
      <c r="A971" s="255">
        <v>968</v>
      </c>
      <c r="B971" s="126" t="s">
        <v>552</v>
      </c>
      <c r="C971" s="127" t="s">
        <v>553</v>
      </c>
      <c r="D971" s="127" t="s">
        <v>471</v>
      </c>
      <c r="E971" s="127" t="s">
        <v>496</v>
      </c>
      <c r="F971" s="127" t="s">
        <v>35</v>
      </c>
      <c r="G971" s="127" t="s">
        <v>46</v>
      </c>
      <c r="H971" s="127" t="s">
        <v>47</v>
      </c>
      <c r="I971" s="127" t="s">
        <v>109</v>
      </c>
      <c r="J971" s="127" t="s">
        <v>41</v>
      </c>
      <c r="K971" s="127" t="s">
        <v>803</v>
      </c>
      <c r="L971" s="127" t="s">
        <v>483</v>
      </c>
      <c r="M971" s="128">
        <v>0</v>
      </c>
      <c r="N971" s="128">
        <v>0</v>
      </c>
      <c r="O971" s="129">
        <v>6.3155000000000001</v>
      </c>
      <c r="P971" s="129">
        <v>118.188</v>
      </c>
      <c r="Q971" s="130">
        <v>6.3</v>
      </c>
      <c r="R971" s="128">
        <v>5</v>
      </c>
      <c r="S971" s="128">
        <v>10</v>
      </c>
      <c r="T971" s="127" t="s">
        <v>620</v>
      </c>
      <c r="U971" s="127" t="s">
        <v>620</v>
      </c>
      <c r="V971" s="208" t="s">
        <v>637</v>
      </c>
      <c r="X971" s="126">
        <v>952</v>
      </c>
    </row>
    <row r="972" spans="1:24" s="14" customFormat="1" ht="165" x14ac:dyDescent="0.25">
      <c r="A972" s="255">
        <v>969</v>
      </c>
      <c r="B972" s="126" t="s">
        <v>552</v>
      </c>
      <c r="C972" s="127" t="s">
        <v>553</v>
      </c>
      <c r="D972" s="127" t="s">
        <v>491</v>
      </c>
      <c r="E972" s="127" t="s">
        <v>492</v>
      </c>
      <c r="F972" s="127" t="s">
        <v>35</v>
      </c>
      <c r="G972" s="127" t="s">
        <v>46</v>
      </c>
      <c r="H972" s="127" t="s">
        <v>47</v>
      </c>
      <c r="I972" s="127" t="s">
        <v>109</v>
      </c>
      <c r="J972" s="127" t="s">
        <v>41</v>
      </c>
      <c r="K972" s="127" t="s">
        <v>803</v>
      </c>
      <c r="L972" s="127" t="s">
        <v>483</v>
      </c>
      <c r="M972" s="128">
        <v>0</v>
      </c>
      <c r="N972" s="128">
        <v>0</v>
      </c>
      <c r="O972" s="129">
        <v>12.4</v>
      </c>
      <c r="P972" s="129">
        <v>53.143999999999998</v>
      </c>
      <c r="Q972" s="130">
        <v>12.4</v>
      </c>
      <c r="R972" s="128">
        <v>5</v>
      </c>
      <c r="S972" s="128">
        <v>10</v>
      </c>
      <c r="T972" s="127" t="s">
        <v>733</v>
      </c>
      <c r="U972" s="127" t="s">
        <v>620</v>
      </c>
      <c r="V972" s="208" t="s">
        <v>637</v>
      </c>
      <c r="X972" s="126">
        <v>953</v>
      </c>
    </row>
    <row r="973" spans="1:24" s="14" customFormat="1" ht="75" x14ac:dyDescent="0.25">
      <c r="A973" s="255">
        <v>970</v>
      </c>
      <c r="B973" s="126" t="s">
        <v>552</v>
      </c>
      <c r="C973" s="127" t="s">
        <v>553</v>
      </c>
      <c r="D973" s="127" t="s">
        <v>471</v>
      </c>
      <c r="E973" s="127" t="s">
        <v>495</v>
      </c>
      <c r="F973" s="127" t="s">
        <v>35</v>
      </c>
      <c r="G973" s="127" t="s">
        <v>46</v>
      </c>
      <c r="H973" s="127" t="s">
        <v>47</v>
      </c>
      <c r="I973" s="127" t="s">
        <v>109</v>
      </c>
      <c r="J973" s="127" t="s">
        <v>41</v>
      </c>
      <c r="K973" s="127" t="s">
        <v>803</v>
      </c>
      <c r="L973" s="127" t="s">
        <v>483</v>
      </c>
      <c r="M973" s="128">
        <v>0</v>
      </c>
      <c r="N973" s="128">
        <v>0</v>
      </c>
      <c r="O973" s="129">
        <v>4.8117999999999999</v>
      </c>
      <c r="P973" s="129">
        <v>63.238</v>
      </c>
      <c r="Q973" s="130">
        <v>4.8</v>
      </c>
      <c r="R973" s="128">
        <v>5</v>
      </c>
      <c r="S973" s="128">
        <v>10</v>
      </c>
      <c r="T973" s="127" t="s">
        <v>620</v>
      </c>
      <c r="U973" s="127" t="s">
        <v>620</v>
      </c>
      <c r="V973" s="208" t="s">
        <v>637</v>
      </c>
      <c r="X973" s="126">
        <v>954</v>
      </c>
    </row>
    <row r="974" spans="1:24" s="14" customFormat="1" ht="75" x14ac:dyDescent="0.25">
      <c r="A974" s="255">
        <v>971</v>
      </c>
      <c r="B974" s="126" t="s">
        <v>552</v>
      </c>
      <c r="C974" s="127" t="s">
        <v>553</v>
      </c>
      <c r="D974" s="127" t="s">
        <v>491</v>
      </c>
      <c r="E974" s="127" t="s">
        <v>496</v>
      </c>
      <c r="F974" s="127" t="s">
        <v>35</v>
      </c>
      <c r="G974" s="127" t="s">
        <v>46</v>
      </c>
      <c r="H974" s="127" t="s">
        <v>47</v>
      </c>
      <c r="I974" s="127" t="s">
        <v>109</v>
      </c>
      <c r="J974" s="127" t="s">
        <v>41</v>
      </c>
      <c r="K974" s="127" t="s">
        <v>803</v>
      </c>
      <c r="L974" s="127" t="s">
        <v>483</v>
      </c>
      <c r="M974" s="128">
        <v>0</v>
      </c>
      <c r="N974" s="128">
        <v>0</v>
      </c>
      <c r="O974" s="129">
        <v>10.0105</v>
      </c>
      <c r="P974" s="129">
        <v>65.085999999999999</v>
      </c>
      <c r="Q974" s="130">
        <v>10</v>
      </c>
      <c r="R974" s="128">
        <v>5</v>
      </c>
      <c r="S974" s="128">
        <v>10</v>
      </c>
      <c r="T974" s="127" t="s">
        <v>620</v>
      </c>
      <c r="U974" s="127" t="s">
        <v>620</v>
      </c>
      <c r="V974" s="208" t="s">
        <v>637</v>
      </c>
      <c r="X974" s="126">
        <v>955</v>
      </c>
    </row>
    <row r="975" spans="1:24" s="14" customFormat="1" ht="240" x14ac:dyDescent="0.25">
      <c r="A975" s="255">
        <v>972</v>
      </c>
      <c r="B975" s="126" t="s">
        <v>554</v>
      </c>
      <c r="C975" s="127" t="s">
        <v>555</v>
      </c>
      <c r="D975" s="127" t="s">
        <v>508</v>
      </c>
      <c r="E975" s="127" t="s">
        <v>472</v>
      </c>
      <c r="F975" s="127" t="s">
        <v>35</v>
      </c>
      <c r="G975" s="127" t="s">
        <v>31</v>
      </c>
      <c r="H975" s="127" t="s">
        <v>42</v>
      </c>
      <c r="I975" s="127" t="s">
        <v>55</v>
      </c>
      <c r="J975" s="127" t="s">
        <v>91</v>
      </c>
      <c r="K975" s="127" t="s">
        <v>804</v>
      </c>
      <c r="L975" s="127" t="s">
        <v>483</v>
      </c>
      <c r="M975" s="128">
        <v>0</v>
      </c>
      <c r="N975" s="128">
        <v>0</v>
      </c>
      <c r="O975" s="129">
        <v>19.274799999999999</v>
      </c>
      <c r="P975" s="129">
        <v>46.27</v>
      </c>
      <c r="Q975" s="130">
        <v>19.3</v>
      </c>
      <c r="R975" s="128">
        <v>10</v>
      </c>
      <c r="S975" s="128">
        <v>15</v>
      </c>
      <c r="T975" s="127" t="s">
        <v>733</v>
      </c>
      <c r="U975" s="127" t="s">
        <v>801</v>
      </c>
      <c r="V975" s="208" t="s">
        <v>637</v>
      </c>
      <c r="X975" s="126">
        <v>956</v>
      </c>
    </row>
    <row r="976" spans="1:24" s="14" customFormat="1" ht="240" x14ac:dyDescent="0.25">
      <c r="A976" s="255">
        <v>973</v>
      </c>
      <c r="B976" s="126" t="s">
        <v>554</v>
      </c>
      <c r="C976" s="127" t="s">
        <v>555</v>
      </c>
      <c r="D976" s="127" t="s">
        <v>508</v>
      </c>
      <c r="E976" s="127" t="s">
        <v>472</v>
      </c>
      <c r="F976" s="127" t="s">
        <v>35</v>
      </c>
      <c r="G976" s="127" t="s">
        <v>36</v>
      </c>
      <c r="H976" s="127" t="s">
        <v>42</v>
      </c>
      <c r="I976" s="127" t="s">
        <v>40</v>
      </c>
      <c r="J976" s="127" t="s">
        <v>41</v>
      </c>
      <c r="K976" s="127" t="s">
        <v>804</v>
      </c>
      <c r="L976" s="127" t="s">
        <v>483</v>
      </c>
      <c r="M976" s="128">
        <v>0</v>
      </c>
      <c r="N976" s="128">
        <v>0</v>
      </c>
      <c r="O976" s="129">
        <v>25.1463</v>
      </c>
      <c r="P976" s="129">
        <v>115.38800000000001</v>
      </c>
      <c r="Q976" s="130">
        <v>25.1</v>
      </c>
      <c r="R976" s="128">
        <v>10</v>
      </c>
      <c r="S976" s="128">
        <v>15</v>
      </c>
      <c r="T976" s="127" t="s">
        <v>733</v>
      </c>
      <c r="U976" s="127" t="s">
        <v>801</v>
      </c>
      <c r="V976" s="208" t="s">
        <v>637</v>
      </c>
      <c r="X976" s="126">
        <v>957</v>
      </c>
    </row>
    <row r="977" spans="1:24" s="14" customFormat="1" ht="45" x14ac:dyDescent="0.25">
      <c r="A977" s="255">
        <v>974</v>
      </c>
      <c r="B977" s="126" t="s">
        <v>554</v>
      </c>
      <c r="C977" s="127" t="s">
        <v>555</v>
      </c>
      <c r="D977" s="127" t="s">
        <v>471</v>
      </c>
      <c r="E977" s="127" t="s">
        <v>492</v>
      </c>
      <c r="F977" s="127" t="s">
        <v>35</v>
      </c>
      <c r="G977" s="127" t="s">
        <v>31</v>
      </c>
      <c r="H977" s="127" t="s">
        <v>42</v>
      </c>
      <c r="I977" s="127" t="s">
        <v>55</v>
      </c>
      <c r="J977" s="127" t="s">
        <v>91</v>
      </c>
      <c r="K977" s="127" t="s">
        <v>804</v>
      </c>
      <c r="L977" s="127" t="s">
        <v>483</v>
      </c>
      <c r="M977" s="128">
        <v>0</v>
      </c>
      <c r="N977" s="128">
        <v>0</v>
      </c>
      <c r="O977" s="129">
        <v>8.6874000000000002</v>
      </c>
      <c r="P977" s="129">
        <v>62.915999999999997</v>
      </c>
      <c r="Q977" s="130">
        <v>8.6999999999999993</v>
      </c>
      <c r="R977" s="128">
        <v>10</v>
      </c>
      <c r="S977" s="128">
        <v>15</v>
      </c>
      <c r="T977" s="127" t="s">
        <v>620</v>
      </c>
      <c r="U977" s="127" t="s">
        <v>620</v>
      </c>
      <c r="V977" s="208" t="s">
        <v>637</v>
      </c>
      <c r="X977" s="126">
        <v>958</v>
      </c>
    </row>
    <row r="978" spans="1:24" s="14" customFormat="1" ht="45" x14ac:dyDescent="0.25">
      <c r="A978" s="255">
        <v>975</v>
      </c>
      <c r="B978" s="126" t="s">
        <v>554</v>
      </c>
      <c r="C978" s="127" t="s">
        <v>555</v>
      </c>
      <c r="D978" s="127" t="s">
        <v>471</v>
      </c>
      <c r="E978" s="127" t="s">
        <v>492</v>
      </c>
      <c r="F978" s="127" t="s">
        <v>35</v>
      </c>
      <c r="G978" s="127" t="s">
        <v>36</v>
      </c>
      <c r="H978" s="127" t="s">
        <v>42</v>
      </c>
      <c r="I978" s="127" t="s">
        <v>40</v>
      </c>
      <c r="J978" s="127" t="s">
        <v>41</v>
      </c>
      <c r="K978" s="127" t="s">
        <v>804</v>
      </c>
      <c r="L978" s="127" t="s">
        <v>483</v>
      </c>
      <c r="M978" s="128">
        <v>0</v>
      </c>
      <c r="N978" s="128">
        <v>0</v>
      </c>
      <c r="O978" s="129">
        <v>14.6113</v>
      </c>
      <c r="P978" s="129">
        <v>190.76400000000001</v>
      </c>
      <c r="Q978" s="130">
        <v>14.6</v>
      </c>
      <c r="R978" s="128">
        <v>10</v>
      </c>
      <c r="S978" s="128">
        <v>15</v>
      </c>
      <c r="T978" s="127" t="s">
        <v>620</v>
      </c>
      <c r="U978" s="127" t="s">
        <v>620</v>
      </c>
      <c r="V978" s="208" t="s">
        <v>637</v>
      </c>
      <c r="X978" s="126">
        <v>959</v>
      </c>
    </row>
    <row r="979" spans="1:24" s="14" customFormat="1" ht="45" x14ac:dyDescent="0.25">
      <c r="A979" s="255">
        <v>976</v>
      </c>
      <c r="B979" s="126" t="s">
        <v>554</v>
      </c>
      <c r="C979" s="127" t="s">
        <v>555</v>
      </c>
      <c r="D979" s="127" t="s">
        <v>491</v>
      </c>
      <c r="E979" s="127" t="s">
        <v>472</v>
      </c>
      <c r="F979" s="127" t="s">
        <v>35</v>
      </c>
      <c r="G979" s="127" t="s">
        <v>31</v>
      </c>
      <c r="H979" s="127" t="s">
        <v>42</v>
      </c>
      <c r="I979" s="127" t="s">
        <v>55</v>
      </c>
      <c r="J979" s="127" t="s">
        <v>91</v>
      </c>
      <c r="K979" s="127" t="s">
        <v>804</v>
      </c>
      <c r="L979" s="127" t="s">
        <v>483</v>
      </c>
      <c r="M979" s="128">
        <v>0</v>
      </c>
      <c r="N979" s="128">
        <v>0</v>
      </c>
      <c r="O979" s="129">
        <v>12.126200000000001</v>
      </c>
      <c r="P979" s="129">
        <v>55.188000000000002</v>
      </c>
      <c r="Q979" s="130">
        <v>12.1</v>
      </c>
      <c r="R979" s="128">
        <v>10</v>
      </c>
      <c r="S979" s="128">
        <v>15</v>
      </c>
      <c r="T979" s="127" t="s">
        <v>620</v>
      </c>
      <c r="U979" s="127" t="s">
        <v>620</v>
      </c>
      <c r="V979" s="208" t="s">
        <v>637</v>
      </c>
      <c r="X979" s="126">
        <v>960</v>
      </c>
    </row>
    <row r="980" spans="1:24" s="14" customFormat="1" ht="165" x14ac:dyDescent="0.25">
      <c r="A980" s="255">
        <v>977</v>
      </c>
      <c r="B980" s="126" t="s">
        <v>554</v>
      </c>
      <c r="C980" s="127" t="s">
        <v>555</v>
      </c>
      <c r="D980" s="127" t="s">
        <v>491</v>
      </c>
      <c r="E980" s="127" t="s">
        <v>472</v>
      </c>
      <c r="F980" s="127" t="s">
        <v>35</v>
      </c>
      <c r="G980" s="127" t="s">
        <v>36</v>
      </c>
      <c r="H980" s="127" t="s">
        <v>42</v>
      </c>
      <c r="I980" s="127" t="s">
        <v>40</v>
      </c>
      <c r="J980" s="127" t="s">
        <v>41</v>
      </c>
      <c r="K980" s="127" t="s">
        <v>804</v>
      </c>
      <c r="L980" s="127" t="s">
        <v>483</v>
      </c>
      <c r="M980" s="128">
        <v>0</v>
      </c>
      <c r="N980" s="128">
        <v>0</v>
      </c>
      <c r="O980" s="129">
        <v>17.0352</v>
      </c>
      <c r="P980" s="129">
        <v>153.22999999999999</v>
      </c>
      <c r="Q980" s="130">
        <v>17</v>
      </c>
      <c r="R980" s="128">
        <v>10</v>
      </c>
      <c r="S980" s="128">
        <v>15</v>
      </c>
      <c r="T980" s="127" t="s">
        <v>733</v>
      </c>
      <c r="U980" s="127" t="s">
        <v>620</v>
      </c>
      <c r="V980" s="208" t="s">
        <v>637</v>
      </c>
      <c r="X980" s="126">
        <v>961</v>
      </c>
    </row>
    <row r="981" spans="1:24" s="14" customFormat="1" ht="45" x14ac:dyDescent="0.25">
      <c r="A981" s="255">
        <v>978</v>
      </c>
      <c r="B981" s="126" t="s">
        <v>554</v>
      </c>
      <c r="C981" s="127" t="s">
        <v>555</v>
      </c>
      <c r="D981" s="127" t="s">
        <v>471</v>
      </c>
      <c r="E981" s="127" t="s">
        <v>496</v>
      </c>
      <c r="F981" s="127" t="s">
        <v>35</v>
      </c>
      <c r="G981" s="127" t="s">
        <v>31</v>
      </c>
      <c r="H981" s="127" t="s">
        <v>42</v>
      </c>
      <c r="I981" s="127" t="s">
        <v>55</v>
      </c>
      <c r="J981" s="127" t="s">
        <v>91</v>
      </c>
      <c r="K981" s="127" t="s">
        <v>804</v>
      </c>
      <c r="L981" s="127" t="s">
        <v>483</v>
      </c>
      <c r="M981" s="128">
        <v>0</v>
      </c>
      <c r="N981" s="128">
        <v>0</v>
      </c>
      <c r="O981" s="129">
        <v>6.2823000000000002</v>
      </c>
      <c r="P981" s="129">
        <v>47.823999999999998</v>
      </c>
      <c r="Q981" s="130">
        <v>6.3</v>
      </c>
      <c r="R981" s="128">
        <v>10</v>
      </c>
      <c r="S981" s="128">
        <v>15</v>
      </c>
      <c r="T981" s="127" t="s">
        <v>620</v>
      </c>
      <c r="U981" s="127" t="s">
        <v>620</v>
      </c>
      <c r="V981" s="208" t="s">
        <v>637</v>
      </c>
      <c r="X981" s="126">
        <v>962</v>
      </c>
    </row>
    <row r="982" spans="1:24" s="14" customFormat="1" ht="45" x14ac:dyDescent="0.25">
      <c r="A982" s="255">
        <v>979</v>
      </c>
      <c r="B982" s="126" t="s">
        <v>554</v>
      </c>
      <c r="C982" s="127" t="s">
        <v>555</v>
      </c>
      <c r="D982" s="127" t="s">
        <v>471</v>
      </c>
      <c r="E982" s="127" t="s">
        <v>496</v>
      </c>
      <c r="F982" s="127" t="s">
        <v>35</v>
      </c>
      <c r="G982" s="127" t="s">
        <v>36</v>
      </c>
      <c r="H982" s="127" t="s">
        <v>42</v>
      </c>
      <c r="I982" s="127" t="s">
        <v>40</v>
      </c>
      <c r="J982" s="127" t="s">
        <v>41</v>
      </c>
      <c r="K982" s="127" t="s">
        <v>804</v>
      </c>
      <c r="L982" s="127" t="s">
        <v>483</v>
      </c>
      <c r="M982" s="128">
        <v>0</v>
      </c>
      <c r="N982" s="128">
        <v>0</v>
      </c>
      <c r="O982" s="129">
        <v>10.204700000000001</v>
      </c>
      <c r="P982" s="129">
        <v>150.12200000000001</v>
      </c>
      <c r="Q982" s="130">
        <v>10.199999999999999</v>
      </c>
      <c r="R982" s="128">
        <v>10</v>
      </c>
      <c r="S982" s="128">
        <v>15</v>
      </c>
      <c r="T982" s="127" t="s">
        <v>620</v>
      </c>
      <c r="U982" s="127" t="s">
        <v>620</v>
      </c>
      <c r="V982" s="208" t="s">
        <v>637</v>
      </c>
      <c r="X982" s="126">
        <v>963</v>
      </c>
    </row>
    <row r="983" spans="1:24" s="14" customFormat="1" ht="45" x14ac:dyDescent="0.25">
      <c r="A983" s="255">
        <v>980</v>
      </c>
      <c r="B983" s="126" t="s">
        <v>554</v>
      </c>
      <c r="C983" s="127" t="s">
        <v>555</v>
      </c>
      <c r="D983" s="127" t="s">
        <v>491</v>
      </c>
      <c r="E983" s="127" t="s">
        <v>492</v>
      </c>
      <c r="F983" s="127" t="s">
        <v>35</v>
      </c>
      <c r="G983" s="127" t="s">
        <v>31</v>
      </c>
      <c r="H983" s="127" t="s">
        <v>42</v>
      </c>
      <c r="I983" s="127" t="s">
        <v>55</v>
      </c>
      <c r="J983" s="127" t="s">
        <v>91</v>
      </c>
      <c r="K983" s="127" t="s">
        <v>804</v>
      </c>
      <c r="L983" s="127" t="s">
        <v>483</v>
      </c>
      <c r="M983" s="128">
        <v>0</v>
      </c>
      <c r="N983" s="128">
        <v>0</v>
      </c>
      <c r="O983" s="129">
        <v>12.3514</v>
      </c>
      <c r="P983" s="129">
        <v>37.814</v>
      </c>
      <c r="Q983" s="130">
        <v>12.4</v>
      </c>
      <c r="R983" s="128">
        <v>10</v>
      </c>
      <c r="S983" s="128">
        <v>15</v>
      </c>
      <c r="T983" s="127" t="s">
        <v>620</v>
      </c>
      <c r="U983" s="127" t="s">
        <v>620</v>
      </c>
      <c r="V983" s="208" t="s">
        <v>637</v>
      </c>
      <c r="X983" s="126">
        <v>964</v>
      </c>
    </row>
    <row r="984" spans="1:24" s="14" customFormat="1" ht="45" x14ac:dyDescent="0.25">
      <c r="A984" s="255">
        <v>981</v>
      </c>
      <c r="B984" s="126" t="s">
        <v>554</v>
      </c>
      <c r="C984" s="127" t="s">
        <v>555</v>
      </c>
      <c r="D984" s="127" t="s">
        <v>491</v>
      </c>
      <c r="E984" s="127" t="s">
        <v>492</v>
      </c>
      <c r="F984" s="127" t="s">
        <v>35</v>
      </c>
      <c r="G984" s="127" t="s">
        <v>36</v>
      </c>
      <c r="H984" s="127" t="s">
        <v>42</v>
      </c>
      <c r="I984" s="127" t="s">
        <v>40</v>
      </c>
      <c r="J984" s="127" t="s">
        <v>41</v>
      </c>
      <c r="K984" s="127" t="s">
        <v>804</v>
      </c>
      <c r="L984" s="127" t="s">
        <v>483</v>
      </c>
      <c r="M984" s="128">
        <v>0</v>
      </c>
      <c r="N984" s="128">
        <v>0</v>
      </c>
      <c r="O984" s="129">
        <v>12.007300000000001</v>
      </c>
      <c r="P984" s="129">
        <v>111.3</v>
      </c>
      <c r="Q984" s="130">
        <v>12</v>
      </c>
      <c r="R984" s="128">
        <v>10</v>
      </c>
      <c r="S984" s="128">
        <v>15</v>
      </c>
      <c r="T984" s="127" t="s">
        <v>620</v>
      </c>
      <c r="U984" s="127" t="s">
        <v>620</v>
      </c>
      <c r="V984" s="208" t="s">
        <v>637</v>
      </c>
      <c r="X984" s="126">
        <v>965</v>
      </c>
    </row>
    <row r="985" spans="1:24" s="14" customFormat="1" ht="45" x14ac:dyDescent="0.25">
      <c r="A985" s="255">
        <v>982</v>
      </c>
      <c r="B985" s="126" t="s">
        <v>554</v>
      </c>
      <c r="C985" s="127" t="s">
        <v>555</v>
      </c>
      <c r="D985" s="127" t="s">
        <v>494</v>
      </c>
      <c r="E985" s="127" t="s">
        <v>492</v>
      </c>
      <c r="F985" s="127" t="s">
        <v>35</v>
      </c>
      <c r="G985" s="127" t="s">
        <v>36</v>
      </c>
      <c r="H985" s="127" t="s">
        <v>32</v>
      </c>
      <c r="I985" s="127" t="s">
        <v>110</v>
      </c>
      <c r="J985" s="127" t="s">
        <v>41</v>
      </c>
      <c r="K985" s="127" t="s">
        <v>805</v>
      </c>
      <c r="L985" s="127" t="s">
        <v>483</v>
      </c>
      <c r="M985" s="128">
        <v>0</v>
      </c>
      <c r="N985" s="128">
        <v>0</v>
      </c>
      <c r="O985" s="129">
        <v>12.4</v>
      </c>
      <c r="P985" s="129">
        <v>60.381999999999998</v>
      </c>
      <c r="Q985" s="130">
        <v>12.4</v>
      </c>
      <c r="R985" s="128">
        <v>10</v>
      </c>
      <c r="S985" s="128">
        <v>15</v>
      </c>
      <c r="T985" s="127" t="s">
        <v>620</v>
      </c>
      <c r="U985" s="127" t="s">
        <v>620</v>
      </c>
      <c r="V985" s="208" t="s">
        <v>656</v>
      </c>
      <c r="X985" s="126">
        <v>966</v>
      </c>
    </row>
    <row r="986" spans="1:24" s="14" customFormat="1" ht="135" x14ac:dyDescent="0.25">
      <c r="A986" s="255">
        <v>983</v>
      </c>
      <c r="B986" s="126" t="s">
        <v>554</v>
      </c>
      <c r="C986" s="127" t="s">
        <v>555</v>
      </c>
      <c r="D986" s="127" t="s">
        <v>494</v>
      </c>
      <c r="E986" s="127" t="s">
        <v>492</v>
      </c>
      <c r="F986" s="127" t="s">
        <v>35</v>
      </c>
      <c r="G986" s="127" t="s">
        <v>31</v>
      </c>
      <c r="H986" s="127" t="s">
        <v>32</v>
      </c>
      <c r="I986" s="127" t="s">
        <v>39</v>
      </c>
      <c r="J986" s="127" t="s">
        <v>44</v>
      </c>
      <c r="K986" s="127" t="s">
        <v>805</v>
      </c>
      <c r="L986" s="127" t="s">
        <v>483</v>
      </c>
      <c r="M986" s="128">
        <v>0</v>
      </c>
      <c r="N986" s="128">
        <v>0</v>
      </c>
      <c r="O986" s="129">
        <v>6.7625000000000002</v>
      </c>
      <c r="P986" s="129">
        <v>51.744</v>
      </c>
      <c r="Q986" s="130">
        <v>6.8</v>
      </c>
      <c r="R986" s="128">
        <v>10</v>
      </c>
      <c r="S986" s="128">
        <v>15</v>
      </c>
      <c r="T986" s="127" t="s">
        <v>806</v>
      </c>
      <c r="U986" s="127" t="s">
        <v>807</v>
      </c>
      <c r="V986" s="208" t="s">
        <v>656</v>
      </c>
      <c r="X986" s="126">
        <v>967</v>
      </c>
    </row>
    <row r="987" spans="1:24" s="14" customFormat="1" ht="45" x14ac:dyDescent="0.25">
      <c r="A987" s="255">
        <v>984</v>
      </c>
      <c r="B987" s="126" t="s">
        <v>554</v>
      </c>
      <c r="C987" s="127" t="s">
        <v>555</v>
      </c>
      <c r="D987" s="127" t="s">
        <v>471</v>
      </c>
      <c r="E987" s="127" t="s">
        <v>492</v>
      </c>
      <c r="F987" s="127" t="s">
        <v>35</v>
      </c>
      <c r="G987" s="127" t="s">
        <v>36</v>
      </c>
      <c r="H987" s="127" t="s">
        <v>32</v>
      </c>
      <c r="I987" s="127" t="s">
        <v>110</v>
      </c>
      <c r="J987" s="127" t="s">
        <v>41</v>
      </c>
      <c r="K987" s="127" t="s">
        <v>805</v>
      </c>
      <c r="L987" s="127" t="s">
        <v>483</v>
      </c>
      <c r="M987" s="128">
        <v>0</v>
      </c>
      <c r="N987" s="128">
        <v>0</v>
      </c>
      <c r="O987" s="129">
        <v>14.907999999999999</v>
      </c>
      <c r="P987" s="129">
        <v>181.678</v>
      </c>
      <c r="Q987" s="130">
        <v>14.9</v>
      </c>
      <c r="R987" s="128">
        <v>10</v>
      </c>
      <c r="S987" s="128">
        <v>15</v>
      </c>
      <c r="T987" s="127" t="s">
        <v>620</v>
      </c>
      <c r="U987" s="127" t="s">
        <v>620</v>
      </c>
      <c r="V987" s="208" t="s">
        <v>656</v>
      </c>
      <c r="X987" s="126">
        <v>968</v>
      </c>
    </row>
    <row r="988" spans="1:24" s="14" customFormat="1" ht="135" x14ac:dyDescent="0.25">
      <c r="A988" s="255">
        <v>985</v>
      </c>
      <c r="B988" s="126" t="s">
        <v>554</v>
      </c>
      <c r="C988" s="127" t="s">
        <v>555</v>
      </c>
      <c r="D988" s="127" t="s">
        <v>471</v>
      </c>
      <c r="E988" s="127" t="s">
        <v>492</v>
      </c>
      <c r="F988" s="127" t="s">
        <v>35</v>
      </c>
      <c r="G988" s="127" t="s">
        <v>31</v>
      </c>
      <c r="H988" s="127" t="s">
        <v>32</v>
      </c>
      <c r="I988" s="127" t="s">
        <v>39</v>
      </c>
      <c r="J988" s="127" t="s">
        <v>44</v>
      </c>
      <c r="K988" s="127" t="s">
        <v>805</v>
      </c>
      <c r="L988" s="127" t="s">
        <v>483</v>
      </c>
      <c r="M988" s="128">
        <v>0</v>
      </c>
      <c r="N988" s="128">
        <v>0</v>
      </c>
      <c r="O988" s="129">
        <v>8.5455000000000005</v>
      </c>
      <c r="P988" s="129">
        <v>103.866</v>
      </c>
      <c r="Q988" s="130">
        <v>8.5</v>
      </c>
      <c r="R988" s="128">
        <v>10</v>
      </c>
      <c r="S988" s="128">
        <v>15</v>
      </c>
      <c r="T988" s="127" t="s">
        <v>806</v>
      </c>
      <c r="U988" s="127" t="s">
        <v>807</v>
      </c>
      <c r="V988" s="208" t="s">
        <v>656</v>
      </c>
      <c r="X988" s="126">
        <v>969</v>
      </c>
    </row>
    <row r="989" spans="1:24" s="14" customFormat="1" ht="45" x14ac:dyDescent="0.25">
      <c r="A989" s="255">
        <v>986</v>
      </c>
      <c r="B989" s="126" t="s">
        <v>554</v>
      </c>
      <c r="C989" s="127" t="s">
        <v>555</v>
      </c>
      <c r="D989" s="127" t="s">
        <v>494</v>
      </c>
      <c r="E989" s="127" t="s">
        <v>496</v>
      </c>
      <c r="F989" s="127" t="s">
        <v>35</v>
      </c>
      <c r="G989" s="127" t="s">
        <v>36</v>
      </c>
      <c r="H989" s="127" t="s">
        <v>32</v>
      </c>
      <c r="I989" s="127" t="s">
        <v>110</v>
      </c>
      <c r="J989" s="127" t="s">
        <v>41</v>
      </c>
      <c r="K989" s="127" t="s">
        <v>805</v>
      </c>
      <c r="L989" s="127" t="s">
        <v>483</v>
      </c>
      <c r="M989" s="128">
        <v>0</v>
      </c>
      <c r="N989" s="128">
        <v>0</v>
      </c>
      <c r="O989" s="129">
        <v>10.2995</v>
      </c>
      <c r="P989" s="129">
        <v>47.572000000000003</v>
      </c>
      <c r="Q989" s="130">
        <v>10.3</v>
      </c>
      <c r="R989" s="128">
        <v>10</v>
      </c>
      <c r="S989" s="128">
        <v>15</v>
      </c>
      <c r="T989" s="127" t="s">
        <v>620</v>
      </c>
      <c r="U989" s="127" t="s">
        <v>620</v>
      </c>
      <c r="V989" s="208" t="s">
        <v>656</v>
      </c>
      <c r="X989" s="126">
        <v>970</v>
      </c>
    </row>
    <row r="990" spans="1:24" s="14" customFormat="1" ht="135" x14ac:dyDescent="0.25">
      <c r="A990" s="255">
        <v>987</v>
      </c>
      <c r="B990" s="126" t="s">
        <v>554</v>
      </c>
      <c r="C990" s="127" t="s">
        <v>555</v>
      </c>
      <c r="D990" s="127" t="s">
        <v>494</v>
      </c>
      <c r="E990" s="127" t="s">
        <v>496</v>
      </c>
      <c r="F990" s="127" t="s">
        <v>35</v>
      </c>
      <c r="G990" s="127" t="s">
        <v>31</v>
      </c>
      <c r="H990" s="127" t="s">
        <v>32</v>
      </c>
      <c r="I990" s="127" t="s">
        <v>39</v>
      </c>
      <c r="J990" s="127" t="s">
        <v>44</v>
      </c>
      <c r="K990" s="127" t="s">
        <v>805</v>
      </c>
      <c r="L990" s="127" t="s">
        <v>483</v>
      </c>
      <c r="M990" s="128">
        <v>0</v>
      </c>
      <c r="N990" s="128">
        <v>0</v>
      </c>
      <c r="O990" s="129">
        <v>5.6807999999999996</v>
      </c>
      <c r="P990" s="129">
        <v>45.822000000000003</v>
      </c>
      <c r="Q990" s="130">
        <v>5.7</v>
      </c>
      <c r="R990" s="128">
        <v>10</v>
      </c>
      <c r="S990" s="128">
        <v>15</v>
      </c>
      <c r="T990" s="127" t="s">
        <v>806</v>
      </c>
      <c r="U990" s="127" t="s">
        <v>807</v>
      </c>
      <c r="V990" s="208" t="s">
        <v>656</v>
      </c>
      <c r="X990" s="126">
        <v>971</v>
      </c>
    </row>
    <row r="991" spans="1:24" s="14" customFormat="1" ht="45" x14ac:dyDescent="0.25">
      <c r="A991" s="255">
        <v>988</v>
      </c>
      <c r="B991" s="126" t="s">
        <v>554</v>
      </c>
      <c r="C991" s="127" t="s">
        <v>555</v>
      </c>
      <c r="D991" s="127" t="s">
        <v>471</v>
      </c>
      <c r="E991" s="127" t="s">
        <v>496</v>
      </c>
      <c r="F991" s="127" t="s">
        <v>35</v>
      </c>
      <c r="G991" s="127" t="s">
        <v>36</v>
      </c>
      <c r="H991" s="127" t="s">
        <v>32</v>
      </c>
      <c r="I991" s="127" t="s">
        <v>110</v>
      </c>
      <c r="J991" s="127" t="s">
        <v>41</v>
      </c>
      <c r="K991" s="127" t="s">
        <v>805</v>
      </c>
      <c r="L991" s="127" t="s">
        <v>483</v>
      </c>
      <c r="M991" s="128">
        <v>0</v>
      </c>
      <c r="N991" s="128">
        <v>0</v>
      </c>
      <c r="O991" s="129">
        <v>10.401</v>
      </c>
      <c r="P991" s="129">
        <v>114.33799999999999</v>
      </c>
      <c r="Q991" s="130">
        <v>10.4</v>
      </c>
      <c r="R991" s="128">
        <v>10</v>
      </c>
      <c r="S991" s="128">
        <v>15</v>
      </c>
      <c r="T991" s="127" t="s">
        <v>620</v>
      </c>
      <c r="U991" s="127" t="s">
        <v>620</v>
      </c>
      <c r="V991" s="208" t="s">
        <v>656</v>
      </c>
      <c r="X991" s="126">
        <v>972</v>
      </c>
    </row>
    <row r="992" spans="1:24" s="14" customFormat="1" ht="135" x14ac:dyDescent="0.25">
      <c r="A992" s="255">
        <v>989</v>
      </c>
      <c r="B992" s="126" t="s">
        <v>554</v>
      </c>
      <c r="C992" s="127" t="s">
        <v>555</v>
      </c>
      <c r="D992" s="127" t="s">
        <v>471</v>
      </c>
      <c r="E992" s="127" t="s">
        <v>496</v>
      </c>
      <c r="F992" s="127" t="s">
        <v>35</v>
      </c>
      <c r="G992" s="127" t="s">
        <v>31</v>
      </c>
      <c r="H992" s="127" t="s">
        <v>32</v>
      </c>
      <c r="I992" s="127" t="s">
        <v>39</v>
      </c>
      <c r="J992" s="127" t="s">
        <v>44</v>
      </c>
      <c r="K992" s="127" t="s">
        <v>805</v>
      </c>
      <c r="L992" s="127" t="s">
        <v>483</v>
      </c>
      <c r="M992" s="128">
        <v>0</v>
      </c>
      <c r="N992" s="128">
        <v>0</v>
      </c>
      <c r="O992" s="129">
        <v>6.1885000000000003</v>
      </c>
      <c r="P992" s="129">
        <v>74.256</v>
      </c>
      <c r="Q992" s="130">
        <v>6.2</v>
      </c>
      <c r="R992" s="128">
        <v>10</v>
      </c>
      <c r="S992" s="128">
        <v>15</v>
      </c>
      <c r="T992" s="127" t="s">
        <v>806</v>
      </c>
      <c r="U992" s="127" t="s">
        <v>807</v>
      </c>
      <c r="V992" s="208" t="s">
        <v>656</v>
      </c>
      <c r="X992" s="126">
        <v>973</v>
      </c>
    </row>
    <row r="993" spans="1:24" s="14" customFormat="1" ht="240" x14ac:dyDescent="0.25">
      <c r="A993" s="255">
        <v>990</v>
      </c>
      <c r="B993" s="126" t="s">
        <v>554</v>
      </c>
      <c r="C993" s="127" t="s">
        <v>555</v>
      </c>
      <c r="D993" s="127" t="s">
        <v>508</v>
      </c>
      <c r="E993" s="127" t="s">
        <v>472</v>
      </c>
      <c r="F993" s="127" t="s">
        <v>35</v>
      </c>
      <c r="G993" s="127" t="s">
        <v>46</v>
      </c>
      <c r="H993" s="127" t="s">
        <v>47</v>
      </c>
      <c r="I993" s="127" t="s">
        <v>109</v>
      </c>
      <c r="J993" s="127" t="s">
        <v>41</v>
      </c>
      <c r="K993" s="127" t="s">
        <v>808</v>
      </c>
      <c r="L993" s="127" t="s">
        <v>483</v>
      </c>
      <c r="M993" s="128">
        <v>0</v>
      </c>
      <c r="N993" s="128">
        <v>0</v>
      </c>
      <c r="O993" s="129">
        <v>25.945499999999999</v>
      </c>
      <c r="P993" s="129">
        <v>56.966000000000001</v>
      </c>
      <c r="Q993" s="130">
        <v>25.9</v>
      </c>
      <c r="R993" s="128">
        <v>10</v>
      </c>
      <c r="S993" s="128">
        <v>15</v>
      </c>
      <c r="T993" s="127" t="s">
        <v>733</v>
      </c>
      <c r="U993" s="127" t="s">
        <v>801</v>
      </c>
      <c r="V993" s="208" t="s">
        <v>656</v>
      </c>
      <c r="X993" s="126">
        <v>974</v>
      </c>
    </row>
    <row r="994" spans="1:24" s="14" customFormat="1" ht="165" x14ac:dyDescent="0.25">
      <c r="A994" s="255">
        <v>991</v>
      </c>
      <c r="B994" s="126" t="s">
        <v>554</v>
      </c>
      <c r="C994" s="127" t="s">
        <v>555</v>
      </c>
      <c r="D994" s="127" t="s">
        <v>491</v>
      </c>
      <c r="E994" s="127" t="s">
        <v>472</v>
      </c>
      <c r="F994" s="127" t="s">
        <v>35</v>
      </c>
      <c r="G994" s="127" t="s">
        <v>46</v>
      </c>
      <c r="H994" s="127" t="s">
        <v>47</v>
      </c>
      <c r="I994" s="127" t="s">
        <v>109</v>
      </c>
      <c r="J994" s="127" t="s">
        <v>41</v>
      </c>
      <c r="K994" s="127" t="s">
        <v>808</v>
      </c>
      <c r="L994" s="127" t="s">
        <v>483</v>
      </c>
      <c r="M994" s="128">
        <v>0</v>
      </c>
      <c r="N994" s="128">
        <v>0</v>
      </c>
      <c r="O994" s="129">
        <v>17.7028</v>
      </c>
      <c r="P994" s="129">
        <v>121.142</v>
      </c>
      <c r="Q994" s="130">
        <v>17.7</v>
      </c>
      <c r="R994" s="128">
        <v>10</v>
      </c>
      <c r="S994" s="128">
        <v>15</v>
      </c>
      <c r="T994" s="127" t="s">
        <v>733</v>
      </c>
      <c r="U994" s="127" t="s">
        <v>620</v>
      </c>
      <c r="V994" s="208" t="s">
        <v>656</v>
      </c>
      <c r="X994" s="126">
        <v>975</v>
      </c>
    </row>
    <row r="995" spans="1:24" s="14" customFormat="1" ht="45" x14ac:dyDescent="0.25">
      <c r="A995" s="255">
        <v>992</v>
      </c>
      <c r="B995" s="126" t="s">
        <v>554</v>
      </c>
      <c r="C995" s="127" t="s">
        <v>555</v>
      </c>
      <c r="D995" s="127" t="s">
        <v>491</v>
      </c>
      <c r="E995" s="127" t="s">
        <v>492</v>
      </c>
      <c r="F995" s="127" t="s">
        <v>35</v>
      </c>
      <c r="G995" s="127" t="s">
        <v>46</v>
      </c>
      <c r="H995" s="127" t="s">
        <v>47</v>
      </c>
      <c r="I995" s="127" t="s">
        <v>109</v>
      </c>
      <c r="J995" s="127" t="s">
        <v>41</v>
      </c>
      <c r="K995" s="127" t="s">
        <v>808</v>
      </c>
      <c r="L995" s="127" t="s">
        <v>483</v>
      </c>
      <c r="M995" s="128">
        <v>0</v>
      </c>
      <c r="N995" s="128">
        <v>0</v>
      </c>
      <c r="O995" s="129">
        <v>12.4</v>
      </c>
      <c r="P995" s="129">
        <v>53.143999999999998</v>
      </c>
      <c r="Q995" s="130">
        <v>12.4</v>
      </c>
      <c r="R995" s="128">
        <v>10</v>
      </c>
      <c r="S995" s="128">
        <v>15</v>
      </c>
      <c r="T995" s="127" t="s">
        <v>620</v>
      </c>
      <c r="U995" s="127" t="s">
        <v>620</v>
      </c>
      <c r="V995" s="208" t="s">
        <v>656</v>
      </c>
      <c r="X995" s="126">
        <v>976</v>
      </c>
    </row>
    <row r="996" spans="1:24" s="14" customFormat="1" ht="45" x14ac:dyDescent="0.25">
      <c r="A996" s="255">
        <v>993</v>
      </c>
      <c r="B996" s="126" t="s">
        <v>554</v>
      </c>
      <c r="C996" s="127" t="s">
        <v>555</v>
      </c>
      <c r="D996" s="127" t="s">
        <v>471</v>
      </c>
      <c r="E996" s="127" t="s">
        <v>492</v>
      </c>
      <c r="F996" s="127" t="s">
        <v>35</v>
      </c>
      <c r="G996" s="127" t="s">
        <v>31</v>
      </c>
      <c r="H996" s="127" t="s">
        <v>32</v>
      </c>
      <c r="I996" s="127" t="s">
        <v>55</v>
      </c>
      <c r="J996" s="127" t="s">
        <v>44</v>
      </c>
      <c r="K996" s="127" t="s">
        <v>809</v>
      </c>
      <c r="L996" s="127" t="s">
        <v>483</v>
      </c>
      <c r="M996" s="128">
        <v>0</v>
      </c>
      <c r="N996" s="128">
        <v>0</v>
      </c>
      <c r="O996" s="129">
        <v>13.847300000000001</v>
      </c>
      <c r="P996" s="129">
        <v>49.112000000000002</v>
      </c>
      <c r="Q996" s="130">
        <v>13.8</v>
      </c>
      <c r="R996" s="128">
        <v>10</v>
      </c>
      <c r="S996" s="128">
        <v>15</v>
      </c>
      <c r="T996" s="127" t="s">
        <v>620</v>
      </c>
      <c r="U996" s="127" t="s">
        <v>620</v>
      </c>
      <c r="V996" s="208" t="s">
        <v>656</v>
      </c>
      <c r="X996" s="126">
        <v>977</v>
      </c>
    </row>
    <row r="997" spans="1:24" s="14" customFormat="1" ht="45" x14ac:dyDescent="0.25">
      <c r="A997" s="255">
        <v>994</v>
      </c>
      <c r="B997" s="126" t="s">
        <v>554</v>
      </c>
      <c r="C997" s="127" t="s">
        <v>555</v>
      </c>
      <c r="D997" s="127" t="s">
        <v>471</v>
      </c>
      <c r="E997" s="127" t="s">
        <v>496</v>
      </c>
      <c r="F997" s="127" t="s">
        <v>35</v>
      </c>
      <c r="G997" s="127" t="s">
        <v>31</v>
      </c>
      <c r="H997" s="127" t="s">
        <v>32</v>
      </c>
      <c r="I997" s="127" t="s">
        <v>55</v>
      </c>
      <c r="J997" s="127" t="s">
        <v>44</v>
      </c>
      <c r="K997" s="127" t="s">
        <v>809</v>
      </c>
      <c r="L997" s="127" t="s">
        <v>483</v>
      </c>
      <c r="M997" s="128">
        <v>0</v>
      </c>
      <c r="N997" s="128">
        <v>0</v>
      </c>
      <c r="O997" s="129">
        <v>9.6997</v>
      </c>
      <c r="P997" s="129">
        <v>33.712000000000003</v>
      </c>
      <c r="Q997" s="130">
        <v>9.6999999999999993</v>
      </c>
      <c r="R997" s="128">
        <v>10</v>
      </c>
      <c r="S997" s="128">
        <v>15</v>
      </c>
      <c r="T997" s="127" t="s">
        <v>620</v>
      </c>
      <c r="U997" s="127" t="s">
        <v>620</v>
      </c>
      <c r="V997" s="208" t="s">
        <v>656</v>
      </c>
      <c r="X997" s="126">
        <v>978</v>
      </c>
    </row>
    <row r="998" spans="1:24" s="14" customFormat="1" ht="45" x14ac:dyDescent="0.25">
      <c r="A998" s="255">
        <v>995</v>
      </c>
      <c r="B998" s="126" t="s">
        <v>554</v>
      </c>
      <c r="C998" s="127" t="s">
        <v>555</v>
      </c>
      <c r="D998" s="127" t="s">
        <v>491</v>
      </c>
      <c r="E998" s="127" t="s">
        <v>472</v>
      </c>
      <c r="F998" s="127" t="s">
        <v>35</v>
      </c>
      <c r="G998" s="127" t="s">
        <v>36</v>
      </c>
      <c r="H998" s="127" t="s">
        <v>32</v>
      </c>
      <c r="I998" s="127" t="s">
        <v>77</v>
      </c>
      <c r="J998" s="127" t="s">
        <v>73</v>
      </c>
      <c r="K998" s="127" t="s">
        <v>810</v>
      </c>
      <c r="L998" s="127" t="s">
        <v>483</v>
      </c>
      <c r="M998" s="128">
        <v>0</v>
      </c>
      <c r="N998" s="128">
        <v>0</v>
      </c>
      <c r="O998" s="129">
        <v>15.3482</v>
      </c>
      <c r="P998" s="129">
        <v>55.411999999999999</v>
      </c>
      <c r="Q998" s="130">
        <v>15.3</v>
      </c>
      <c r="R998" s="128">
        <v>10</v>
      </c>
      <c r="S998" s="128">
        <v>15</v>
      </c>
      <c r="T998" s="127" t="s">
        <v>620</v>
      </c>
      <c r="U998" s="127" t="s">
        <v>620</v>
      </c>
      <c r="V998" s="208" t="s">
        <v>624</v>
      </c>
      <c r="X998" s="126">
        <v>979</v>
      </c>
    </row>
    <row r="999" spans="1:24" s="14" customFormat="1" ht="45" x14ac:dyDescent="0.25">
      <c r="A999" s="255">
        <v>996</v>
      </c>
      <c r="B999" s="126" t="s">
        <v>554</v>
      </c>
      <c r="C999" s="127" t="s">
        <v>555</v>
      </c>
      <c r="D999" s="127" t="s">
        <v>491</v>
      </c>
      <c r="E999" s="127" t="s">
        <v>472</v>
      </c>
      <c r="F999" s="127" t="s">
        <v>35</v>
      </c>
      <c r="G999" s="127" t="s">
        <v>36</v>
      </c>
      <c r="H999" s="127" t="s">
        <v>42</v>
      </c>
      <c r="I999" s="127" t="s">
        <v>40</v>
      </c>
      <c r="J999" s="127" t="s">
        <v>41</v>
      </c>
      <c r="K999" s="127" t="s">
        <v>810</v>
      </c>
      <c r="L999" s="127" t="s">
        <v>483</v>
      </c>
      <c r="M999" s="128">
        <v>0</v>
      </c>
      <c r="N999" s="128">
        <v>0</v>
      </c>
      <c r="O999" s="129">
        <v>14.9262</v>
      </c>
      <c r="P999" s="129">
        <v>153.22999999999999</v>
      </c>
      <c r="Q999" s="130">
        <v>14.9</v>
      </c>
      <c r="R999" s="128">
        <v>10</v>
      </c>
      <c r="S999" s="128">
        <v>15</v>
      </c>
      <c r="T999" s="127" t="s">
        <v>620</v>
      </c>
      <c r="U999" s="127" t="s">
        <v>620</v>
      </c>
      <c r="V999" s="208" t="s">
        <v>624</v>
      </c>
      <c r="X999" s="126">
        <v>980</v>
      </c>
    </row>
    <row r="1000" spans="1:24" s="14" customFormat="1" ht="45" x14ac:dyDescent="0.25">
      <c r="A1000" s="255">
        <v>997</v>
      </c>
      <c r="B1000" s="126" t="s">
        <v>554</v>
      </c>
      <c r="C1000" s="127" t="s">
        <v>555</v>
      </c>
      <c r="D1000" s="127" t="s">
        <v>491</v>
      </c>
      <c r="E1000" s="127" t="s">
        <v>492</v>
      </c>
      <c r="F1000" s="127" t="s">
        <v>35</v>
      </c>
      <c r="G1000" s="127" t="s">
        <v>36</v>
      </c>
      <c r="H1000" s="127" t="s">
        <v>32</v>
      </c>
      <c r="I1000" s="127" t="s">
        <v>77</v>
      </c>
      <c r="J1000" s="127" t="s">
        <v>73</v>
      </c>
      <c r="K1000" s="127" t="s">
        <v>810</v>
      </c>
      <c r="L1000" s="127" t="s">
        <v>483</v>
      </c>
      <c r="M1000" s="128">
        <v>0</v>
      </c>
      <c r="N1000" s="128">
        <v>0</v>
      </c>
      <c r="O1000" s="129">
        <v>11.0153</v>
      </c>
      <c r="P1000" s="129">
        <v>36.078000000000003</v>
      </c>
      <c r="Q1000" s="130">
        <v>11</v>
      </c>
      <c r="R1000" s="128">
        <v>10</v>
      </c>
      <c r="S1000" s="128">
        <v>15</v>
      </c>
      <c r="T1000" s="127" t="s">
        <v>620</v>
      </c>
      <c r="U1000" s="127" t="s">
        <v>620</v>
      </c>
      <c r="V1000" s="208" t="s">
        <v>624</v>
      </c>
      <c r="X1000" s="126">
        <v>981</v>
      </c>
    </row>
    <row r="1001" spans="1:24" s="14" customFormat="1" ht="45" x14ac:dyDescent="0.25">
      <c r="A1001" s="255">
        <v>998</v>
      </c>
      <c r="B1001" s="126" t="s">
        <v>554</v>
      </c>
      <c r="C1001" s="127" t="s">
        <v>555</v>
      </c>
      <c r="D1001" s="127" t="s">
        <v>491</v>
      </c>
      <c r="E1001" s="127" t="s">
        <v>492</v>
      </c>
      <c r="F1001" s="127" t="s">
        <v>35</v>
      </c>
      <c r="G1001" s="127" t="s">
        <v>36</v>
      </c>
      <c r="H1001" s="127" t="s">
        <v>42</v>
      </c>
      <c r="I1001" s="127" t="s">
        <v>40</v>
      </c>
      <c r="J1001" s="127" t="s">
        <v>41</v>
      </c>
      <c r="K1001" s="127" t="s">
        <v>810</v>
      </c>
      <c r="L1001" s="127" t="s">
        <v>483</v>
      </c>
      <c r="M1001" s="128">
        <v>0</v>
      </c>
      <c r="N1001" s="128">
        <v>0</v>
      </c>
      <c r="O1001" s="129">
        <v>10.767300000000001</v>
      </c>
      <c r="P1001" s="129">
        <v>111.3</v>
      </c>
      <c r="Q1001" s="130">
        <v>10.8</v>
      </c>
      <c r="R1001" s="128">
        <v>10</v>
      </c>
      <c r="S1001" s="128">
        <v>15</v>
      </c>
      <c r="T1001" s="127" t="s">
        <v>620</v>
      </c>
      <c r="U1001" s="127" t="s">
        <v>620</v>
      </c>
      <c r="V1001" s="208" t="s">
        <v>624</v>
      </c>
      <c r="X1001" s="126">
        <v>982</v>
      </c>
    </row>
    <row r="1002" spans="1:24" s="14" customFormat="1" ht="165" x14ac:dyDescent="0.25">
      <c r="A1002" s="255">
        <v>999</v>
      </c>
      <c r="B1002" s="126" t="s">
        <v>554</v>
      </c>
      <c r="C1002" s="127" t="s">
        <v>555</v>
      </c>
      <c r="D1002" s="127" t="s">
        <v>491</v>
      </c>
      <c r="E1002" s="127" t="s">
        <v>472</v>
      </c>
      <c r="F1002" s="127" t="s">
        <v>35</v>
      </c>
      <c r="G1002" s="127" t="s">
        <v>36</v>
      </c>
      <c r="H1002" s="127" t="s">
        <v>32</v>
      </c>
      <c r="I1002" s="127" t="s">
        <v>110</v>
      </c>
      <c r="J1002" s="127" t="s">
        <v>41</v>
      </c>
      <c r="K1002" s="127" t="s">
        <v>811</v>
      </c>
      <c r="L1002" s="127" t="s">
        <v>483</v>
      </c>
      <c r="M1002" s="128">
        <v>0</v>
      </c>
      <c r="N1002" s="128">
        <v>0</v>
      </c>
      <c r="O1002" s="129">
        <v>18.229800000000001</v>
      </c>
      <c r="P1002" s="129">
        <v>121.142</v>
      </c>
      <c r="Q1002" s="130">
        <v>18.2</v>
      </c>
      <c r="R1002" s="128">
        <v>10</v>
      </c>
      <c r="S1002" s="128">
        <v>15</v>
      </c>
      <c r="T1002" s="127" t="s">
        <v>733</v>
      </c>
      <c r="U1002" s="127" t="s">
        <v>620</v>
      </c>
      <c r="V1002" s="208" t="s">
        <v>656</v>
      </c>
      <c r="X1002" s="126">
        <v>983</v>
      </c>
    </row>
    <row r="1003" spans="1:24" s="14" customFormat="1" ht="45" x14ac:dyDescent="0.25">
      <c r="A1003" s="255">
        <v>1000</v>
      </c>
      <c r="B1003" s="126" t="s">
        <v>554</v>
      </c>
      <c r="C1003" s="127" t="s">
        <v>555</v>
      </c>
      <c r="D1003" s="127" t="s">
        <v>491</v>
      </c>
      <c r="E1003" s="127" t="s">
        <v>492</v>
      </c>
      <c r="F1003" s="127" t="s">
        <v>35</v>
      </c>
      <c r="G1003" s="127" t="s">
        <v>36</v>
      </c>
      <c r="H1003" s="127" t="s">
        <v>32</v>
      </c>
      <c r="I1003" s="127" t="s">
        <v>110</v>
      </c>
      <c r="J1003" s="127" t="s">
        <v>41</v>
      </c>
      <c r="K1003" s="127" t="s">
        <v>811</v>
      </c>
      <c r="L1003" s="127" t="s">
        <v>483</v>
      </c>
      <c r="M1003" s="128">
        <v>0</v>
      </c>
      <c r="N1003" s="128">
        <v>0</v>
      </c>
      <c r="O1003" s="129">
        <v>12.71</v>
      </c>
      <c r="P1003" s="129">
        <v>51.351999999999997</v>
      </c>
      <c r="Q1003" s="130">
        <v>12.7</v>
      </c>
      <c r="R1003" s="128">
        <v>10</v>
      </c>
      <c r="S1003" s="128">
        <v>15</v>
      </c>
      <c r="T1003" s="127" t="s">
        <v>620</v>
      </c>
      <c r="U1003" s="127" t="s">
        <v>620</v>
      </c>
      <c r="V1003" s="208" t="s">
        <v>656</v>
      </c>
      <c r="X1003" s="126">
        <v>984</v>
      </c>
    </row>
    <row r="1004" spans="1:24" s="14" customFormat="1" ht="45" x14ac:dyDescent="0.25">
      <c r="A1004" s="255">
        <v>1001</v>
      </c>
      <c r="B1004" s="126" t="s">
        <v>554</v>
      </c>
      <c r="C1004" s="127" t="s">
        <v>555</v>
      </c>
      <c r="D1004" s="127" t="s">
        <v>471</v>
      </c>
      <c r="E1004" s="127" t="s">
        <v>492</v>
      </c>
      <c r="F1004" s="127" t="s">
        <v>35</v>
      </c>
      <c r="G1004" s="127" t="s">
        <v>36</v>
      </c>
      <c r="H1004" s="127" t="s">
        <v>32</v>
      </c>
      <c r="I1004" s="127" t="s">
        <v>110</v>
      </c>
      <c r="J1004" s="127" t="s">
        <v>41</v>
      </c>
      <c r="K1004" s="127" t="s">
        <v>812</v>
      </c>
      <c r="L1004" s="127" t="s">
        <v>483</v>
      </c>
      <c r="M1004" s="128">
        <v>0</v>
      </c>
      <c r="N1004" s="128">
        <v>0</v>
      </c>
      <c r="O1004" s="129">
        <v>16.434999999999999</v>
      </c>
      <c r="P1004" s="129">
        <v>181.678</v>
      </c>
      <c r="Q1004" s="130">
        <v>16.399999999999999</v>
      </c>
      <c r="R1004" s="128">
        <v>10</v>
      </c>
      <c r="S1004" s="128">
        <v>15</v>
      </c>
      <c r="T1004" s="127" t="s">
        <v>620</v>
      </c>
      <c r="U1004" s="127" t="s">
        <v>620</v>
      </c>
      <c r="V1004" s="208" t="s">
        <v>624</v>
      </c>
      <c r="X1004" s="126">
        <v>985</v>
      </c>
    </row>
    <row r="1005" spans="1:24" s="14" customFormat="1" ht="45" x14ac:dyDescent="0.25">
      <c r="A1005" s="255">
        <v>1002</v>
      </c>
      <c r="B1005" s="126" t="s">
        <v>554</v>
      </c>
      <c r="C1005" s="127" t="s">
        <v>555</v>
      </c>
      <c r="D1005" s="127" t="s">
        <v>471</v>
      </c>
      <c r="E1005" s="127" t="s">
        <v>492</v>
      </c>
      <c r="F1005" s="127" t="s">
        <v>35</v>
      </c>
      <c r="G1005" s="127" t="s">
        <v>31</v>
      </c>
      <c r="H1005" s="127" t="s">
        <v>32</v>
      </c>
      <c r="I1005" s="127" t="s">
        <v>39</v>
      </c>
      <c r="J1005" s="127" t="s">
        <v>44</v>
      </c>
      <c r="K1005" s="127" t="s">
        <v>812</v>
      </c>
      <c r="L1005" s="127" t="s">
        <v>483</v>
      </c>
      <c r="M1005" s="128">
        <v>0</v>
      </c>
      <c r="N1005" s="128">
        <v>0</v>
      </c>
      <c r="O1005" s="129">
        <v>10.0725</v>
      </c>
      <c r="P1005" s="129">
        <v>103.866</v>
      </c>
      <c r="Q1005" s="130">
        <v>10.1</v>
      </c>
      <c r="R1005" s="128">
        <v>10</v>
      </c>
      <c r="S1005" s="128">
        <v>15</v>
      </c>
      <c r="T1005" s="127" t="s">
        <v>620</v>
      </c>
      <c r="U1005" s="127" t="s">
        <v>620</v>
      </c>
      <c r="V1005" s="208" t="s">
        <v>624</v>
      </c>
      <c r="X1005" s="126">
        <v>986</v>
      </c>
    </row>
    <row r="1006" spans="1:24" s="14" customFormat="1" ht="45" x14ac:dyDescent="0.25">
      <c r="A1006" s="255">
        <v>1003</v>
      </c>
      <c r="B1006" s="126" t="s">
        <v>554</v>
      </c>
      <c r="C1006" s="127" t="s">
        <v>555</v>
      </c>
      <c r="D1006" s="127" t="s">
        <v>471</v>
      </c>
      <c r="E1006" s="127" t="s">
        <v>496</v>
      </c>
      <c r="F1006" s="127" t="s">
        <v>35</v>
      </c>
      <c r="G1006" s="127" t="s">
        <v>36</v>
      </c>
      <c r="H1006" s="127" t="s">
        <v>32</v>
      </c>
      <c r="I1006" s="127" t="s">
        <v>110</v>
      </c>
      <c r="J1006" s="127" t="s">
        <v>41</v>
      </c>
      <c r="K1006" s="127" t="s">
        <v>812</v>
      </c>
      <c r="L1006" s="127" t="s">
        <v>483</v>
      </c>
      <c r="M1006" s="128">
        <v>0</v>
      </c>
      <c r="N1006" s="128">
        <v>0</v>
      </c>
      <c r="O1006" s="129">
        <v>11.412000000000001</v>
      </c>
      <c r="P1006" s="129">
        <v>114.33799999999999</v>
      </c>
      <c r="Q1006" s="130">
        <v>11.4</v>
      </c>
      <c r="R1006" s="128">
        <v>10</v>
      </c>
      <c r="S1006" s="128">
        <v>15</v>
      </c>
      <c r="T1006" s="127" t="s">
        <v>620</v>
      </c>
      <c r="U1006" s="127" t="s">
        <v>620</v>
      </c>
      <c r="V1006" s="208" t="s">
        <v>624</v>
      </c>
      <c r="X1006" s="126">
        <v>987</v>
      </c>
    </row>
    <row r="1007" spans="1:24" s="14" customFormat="1" ht="45" x14ac:dyDescent="0.25">
      <c r="A1007" s="255">
        <v>1004</v>
      </c>
      <c r="B1007" s="126" t="s">
        <v>554</v>
      </c>
      <c r="C1007" s="127" t="s">
        <v>555</v>
      </c>
      <c r="D1007" s="127" t="s">
        <v>471</v>
      </c>
      <c r="E1007" s="127" t="s">
        <v>496</v>
      </c>
      <c r="F1007" s="127" t="s">
        <v>35</v>
      </c>
      <c r="G1007" s="127" t="s">
        <v>31</v>
      </c>
      <c r="H1007" s="127" t="s">
        <v>32</v>
      </c>
      <c r="I1007" s="127" t="s">
        <v>39</v>
      </c>
      <c r="J1007" s="127" t="s">
        <v>44</v>
      </c>
      <c r="K1007" s="127" t="s">
        <v>812</v>
      </c>
      <c r="L1007" s="127" t="s">
        <v>483</v>
      </c>
      <c r="M1007" s="128">
        <v>0</v>
      </c>
      <c r="N1007" s="128">
        <v>0</v>
      </c>
      <c r="O1007" s="129">
        <v>9.8537999999999997</v>
      </c>
      <c r="P1007" s="129">
        <v>74.256</v>
      </c>
      <c r="Q1007" s="130">
        <v>9.9</v>
      </c>
      <c r="R1007" s="128">
        <v>10</v>
      </c>
      <c r="S1007" s="128">
        <v>15</v>
      </c>
      <c r="T1007" s="127" t="s">
        <v>620</v>
      </c>
      <c r="U1007" s="127" t="s">
        <v>620</v>
      </c>
      <c r="V1007" s="208" t="s">
        <v>624</v>
      </c>
      <c r="X1007" s="126">
        <v>988</v>
      </c>
    </row>
    <row r="1008" spans="1:24" s="14" customFormat="1" ht="45" x14ac:dyDescent="0.25">
      <c r="A1008" s="255">
        <v>1005</v>
      </c>
      <c r="B1008" s="126" t="s">
        <v>554</v>
      </c>
      <c r="C1008" s="127" t="s">
        <v>555</v>
      </c>
      <c r="D1008" s="127" t="s">
        <v>471</v>
      </c>
      <c r="E1008" s="127" t="s">
        <v>495</v>
      </c>
      <c r="F1008" s="127" t="s">
        <v>35</v>
      </c>
      <c r="G1008" s="127" t="s">
        <v>36</v>
      </c>
      <c r="H1008" s="127" t="s">
        <v>32</v>
      </c>
      <c r="I1008" s="127" t="s">
        <v>110</v>
      </c>
      <c r="J1008" s="127" t="s">
        <v>41</v>
      </c>
      <c r="K1008" s="127" t="s">
        <v>812</v>
      </c>
      <c r="L1008" s="127" t="s">
        <v>483</v>
      </c>
      <c r="M1008" s="128">
        <v>0</v>
      </c>
      <c r="N1008" s="128">
        <v>0</v>
      </c>
      <c r="O1008" s="129">
        <v>11.817299999999999</v>
      </c>
      <c r="P1008" s="129">
        <v>58.478000000000002</v>
      </c>
      <c r="Q1008" s="130">
        <v>11.8</v>
      </c>
      <c r="R1008" s="128">
        <v>10</v>
      </c>
      <c r="S1008" s="128">
        <v>15</v>
      </c>
      <c r="T1008" s="127" t="s">
        <v>620</v>
      </c>
      <c r="U1008" s="127" t="s">
        <v>620</v>
      </c>
      <c r="V1008" s="208" t="s">
        <v>624</v>
      </c>
      <c r="X1008" s="126">
        <v>989</v>
      </c>
    </row>
    <row r="1009" spans="1:24" s="14" customFormat="1" ht="45" x14ac:dyDescent="0.25">
      <c r="A1009" s="255">
        <v>1006</v>
      </c>
      <c r="B1009" s="126" t="s">
        <v>554</v>
      </c>
      <c r="C1009" s="127" t="s">
        <v>555</v>
      </c>
      <c r="D1009" s="127" t="s">
        <v>471</v>
      </c>
      <c r="E1009" s="127" t="s">
        <v>495</v>
      </c>
      <c r="F1009" s="127" t="s">
        <v>35</v>
      </c>
      <c r="G1009" s="127" t="s">
        <v>31</v>
      </c>
      <c r="H1009" s="127" t="s">
        <v>32</v>
      </c>
      <c r="I1009" s="127" t="s">
        <v>39</v>
      </c>
      <c r="J1009" s="127" t="s">
        <v>44</v>
      </c>
      <c r="K1009" s="127" t="s">
        <v>812</v>
      </c>
      <c r="L1009" s="127" t="s">
        <v>483</v>
      </c>
      <c r="M1009" s="128">
        <v>0</v>
      </c>
      <c r="N1009" s="128">
        <v>0</v>
      </c>
      <c r="O1009" s="129">
        <v>11.0984</v>
      </c>
      <c r="P1009" s="129">
        <v>49.923999999999999</v>
      </c>
      <c r="Q1009" s="130">
        <v>11.1</v>
      </c>
      <c r="R1009" s="128">
        <v>10</v>
      </c>
      <c r="S1009" s="128">
        <v>15</v>
      </c>
      <c r="T1009" s="127" t="s">
        <v>620</v>
      </c>
      <c r="U1009" s="127" t="s">
        <v>620</v>
      </c>
      <c r="V1009" s="208" t="s">
        <v>624</v>
      </c>
      <c r="X1009" s="126">
        <v>990</v>
      </c>
    </row>
    <row r="1010" spans="1:24" s="14" customFormat="1" ht="165" x14ac:dyDescent="0.25">
      <c r="A1010" s="255">
        <v>1007</v>
      </c>
      <c r="B1010" s="126" t="s">
        <v>556</v>
      </c>
      <c r="C1010" s="127" t="s">
        <v>557</v>
      </c>
      <c r="D1010" s="127" t="s">
        <v>491</v>
      </c>
      <c r="E1010" s="127" t="s">
        <v>472</v>
      </c>
      <c r="F1010" s="127" t="s">
        <v>35</v>
      </c>
      <c r="G1010" s="127" t="s">
        <v>46</v>
      </c>
      <c r="H1010" s="127" t="s">
        <v>47</v>
      </c>
      <c r="I1010" s="127" t="s">
        <v>109</v>
      </c>
      <c r="J1010" s="127" t="s">
        <v>41</v>
      </c>
      <c r="K1010" s="127" t="s">
        <v>813</v>
      </c>
      <c r="L1010" s="127" t="s">
        <v>483</v>
      </c>
      <c r="M1010" s="128">
        <v>0</v>
      </c>
      <c r="N1010" s="128">
        <v>0</v>
      </c>
      <c r="O1010" s="129">
        <v>16.9648</v>
      </c>
      <c r="P1010" s="129">
        <v>121.142</v>
      </c>
      <c r="Q1010" s="130">
        <v>17</v>
      </c>
      <c r="R1010" s="128">
        <v>10</v>
      </c>
      <c r="S1010" s="128">
        <v>15</v>
      </c>
      <c r="T1010" s="127" t="s">
        <v>733</v>
      </c>
      <c r="U1010" s="127" t="s">
        <v>620</v>
      </c>
      <c r="V1010" s="208" t="s">
        <v>624</v>
      </c>
      <c r="X1010" s="126">
        <v>991</v>
      </c>
    </row>
    <row r="1011" spans="1:24" s="14" customFormat="1" ht="60" x14ac:dyDescent="0.25">
      <c r="A1011" s="255">
        <v>1008</v>
      </c>
      <c r="B1011" s="126" t="s">
        <v>556</v>
      </c>
      <c r="C1011" s="127" t="s">
        <v>557</v>
      </c>
      <c r="D1011" s="127" t="s">
        <v>491</v>
      </c>
      <c r="E1011" s="127" t="s">
        <v>472</v>
      </c>
      <c r="F1011" s="127" t="s">
        <v>35</v>
      </c>
      <c r="G1011" s="127" t="s">
        <v>31</v>
      </c>
      <c r="H1011" s="127" t="s">
        <v>32</v>
      </c>
      <c r="I1011" s="127" t="s">
        <v>39</v>
      </c>
      <c r="J1011" s="127" t="s">
        <v>44</v>
      </c>
      <c r="K1011" s="127" t="s">
        <v>813</v>
      </c>
      <c r="L1011" s="127" t="s">
        <v>483</v>
      </c>
      <c r="M1011" s="128">
        <v>0</v>
      </c>
      <c r="N1011" s="128">
        <v>0</v>
      </c>
      <c r="O1011" s="129">
        <v>12.008900000000001</v>
      </c>
      <c r="P1011" s="129">
        <v>77.224000000000004</v>
      </c>
      <c r="Q1011" s="130">
        <v>12</v>
      </c>
      <c r="R1011" s="128">
        <v>10</v>
      </c>
      <c r="S1011" s="128">
        <v>15</v>
      </c>
      <c r="T1011" s="127" t="s">
        <v>620</v>
      </c>
      <c r="U1011" s="127" t="s">
        <v>620</v>
      </c>
      <c r="V1011" s="208" t="s">
        <v>624</v>
      </c>
      <c r="X1011" s="126">
        <v>992</v>
      </c>
    </row>
    <row r="1012" spans="1:24" s="14" customFormat="1" ht="60" x14ac:dyDescent="0.25">
      <c r="A1012" s="255">
        <v>1009</v>
      </c>
      <c r="B1012" s="126" t="s">
        <v>556</v>
      </c>
      <c r="C1012" s="127" t="s">
        <v>557</v>
      </c>
      <c r="D1012" s="127" t="s">
        <v>491</v>
      </c>
      <c r="E1012" s="127" t="s">
        <v>472</v>
      </c>
      <c r="F1012" s="127" t="s">
        <v>35</v>
      </c>
      <c r="G1012" s="127" t="s">
        <v>46</v>
      </c>
      <c r="H1012" s="127" t="s">
        <v>47</v>
      </c>
      <c r="I1012" s="127" t="s">
        <v>101</v>
      </c>
      <c r="J1012" s="127" t="s">
        <v>44</v>
      </c>
      <c r="K1012" s="127" t="s">
        <v>813</v>
      </c>
      <c r="L1012" s="127" t="s">
        <v>483</v>
      </c>
      <c r="M1012" s="128">
        <v>0</v>
      </c>
      <c r="N1012" s="128">
        <v>0</v>
      </c>
      <c r="O1012" s="129">
        <v>10.954499999999999</v>
      </c>
      <c r="P1012" s="129">
        <v>40.347999999999999</v>
      </c>
      <c r="Q1012" s="130">
        <v>11</v>
      </c>
      <c r="R1012" s="128">
        <v>10</v>
      </c>
      <c r="S1012" s="128">
        <v>15</v>
      </c>
      <c r="T1012" s="127" t="s">
        <v>620</v>
      </c>
      <c r="U1012" s="127" t="s">
        <v>620</v>
      </c>
      <c r="V1012" s="208" t="s">
        <v>624</v>
      </c>
      <c r="X1012" s="126">
        <v>993</v>
      </c>
    </row>
    <row r="1013" spans="1:24" s="14" customFormat="1" ht="60" x14ac:dyDescent="0.25">
      <c r="A1013" s="255">
        <v>1010</v>
      </c>
      <c r="B1013" s="126" t="s">
        <v>556</v>
      </c>
      <c r="C1013" s="127" t="s">
        <v>557</v>
      </c>
      <c r="D1013" s="127" t="s">
        <v>491</v>
      </c>
      <c r="E1013" s="127" t="s">
        <v>492</v>
      </c>
      <c r="F1013" s="127" t="s">
        <v>35</v>
      </c>
      <c r="G1013" s="127" t="s">
        <v>46</v>
      </c>
      <c r="H1013" s="127" t="s">
        <v>47</v>
      </c>
      <c r="I1013" s="127" t="s">
        <v>109</v>
      </c>
      <c r="J1013" s="127" t="s">
        <v>41</v>
      </c>
      <c r="K1013" s="127" t="s">
        <v>813</v>
      </c>
      <c r="L1013" s="127" t="s">
        <v>483</v>
      </c>
      <c r="M1013" s="128">
        <v>0</v>
      </c>
      <c r="N1013" s="128">
        <v>0</v>
      </c>
      <c r="O1013" s="129">
        <v>11.965999999999999</v>
      </c>
      <c r="P1013" s="129">
        <v>52.177999999999997</v>
      </c>
      <c r="Q1013" s="130">
        <v>12</v>
      </c>
      <c r="R1013" s="128">
        <v>10</v>
      </c>
      <c r="S1013" s="128">
        <v>15</v>
      </c>
      <c r="T1013" s="127" t="s">
        <v>620</v>
      </c>
      <c r="U1013" s="127" t="s">
        <v>620</v>
      </c>
      <c r="V1013" s="208" t="s">
        <v>624</v>
      </c>
      <c r="X1013" s="126">
        <v>994</v>
      </c>
    </row>
    <row r="1014" spans="1:24" s="14" customFormat="1" ht="60" x14ac:dyDescent="0.25">
      <c r="A1014" s="255">
        <v>1011</v>
      </c>
      <c r="B1014" s="126" t="s">
        <v>556</v>
      </c>
      <c r="C1014" s="127" t="s">
        <v>557</v>
      </c>
      <c r="D1014" s="127" t="s">
        <v>491</v>
      </c>
      <c r="E1014" s="127" t="s">
        <v>492</v>
      </c>
      <c r="F1014" s="127" t="s">
        <v>35</v>
      </c>
      <c r="G1014" s="127" t="s">
        <v>31</v>
      </c>
      <c r="H1014" s="127" t="s">
        <v>32</v>
      </c>
      <c r="I1014" s="127" t="s">
        <v>39</v>
      </c>
      <c r="J1014" s="127" t="s">
        <v>44</v>
      </c>
      <c r="K1014" s="127" t="s">
        <v>813</v>
      </c>
      <c r="L1014" s="127" t="s">
        <v>483</v>
      </c>
      <c r="M1014" s="128">
        <v>0</v>
      </c>
      <c r="N1014" s="128">
        <v>0</v>
      </c>
      <c r="O1014" s="129">
        <v>9.0519999999999996</v>
      </c>
      <c r="P1014" s="129">
        <v>46.914000000000001</v>
      </c>
      <c r="Q1014" s="130">
        <v>9.1</v>
      </c>
      <c r="R1014" s="128">
        <v>10</v>
      </c>
      <c r="S1014" s="128">
        <v>15</v>
      </c>
      <c r="T1014" s="127" t="s">
        <v>620</v>
      </c>
      <c r="U1014" s="127" t="s">
        <v>620</v>
      </c>
      <c r="V1014" s="208" t="s">
        <v>624</v>
      </c>
      <c r="X1014" s="126">
        <v>995</v>
      </c>
    </row>
    <row r="1015" spans="1:24" s="14" customFormat="1" ht="60" x14ac:dyDescent="0.25">
      <c r="A1015" s="255">
        <v>1012</v>
      </c>
      <c r="B1015" s="126" t="s">
        <v>556</v>
      </c>
      <c r="C1015" s="127" t="s">
        <v>557</v>
      </c>
      <c r="D1015" s="127" t="s">
        <v>491</v>
      </c>
      <c r="E1015" s="127" t="s">
        <v>492</v>
      </c>
      <c r="F1015" s="127" t="s">
        <v>35</v>
      </c>
      <c r="G1015" s="127" t="s">
        <v>46</v>
      </c>
      <c r="H1015" s="127" t="s">
        <v>47</v>
      </c>
      <c r="I1015" s="127" t="s">
        <v>101</v>
      </c>
      <c r="J1015" s="127" t="s">
        <v>44</v>
      </c>
      <c r="K1015" s="127" t="s">
        <v>813</v>
      </c>
      <c r="L1015" s="127" t="s">
        <v>483</v>
      </c>
      <c r="M1015" s="128">
        <v>0</v>
      </c>
      <c r="N1015" s="128">
        <v>0</v>
      </c>
      <c r="O1015" s="129">
        <v>8.4320000000000004</v>
      </c>
      <c r="P1015" s="129">
        <v>17.78</v>
      </c>
      <c r="Q1015" s="130">
        <v>8.4</v>
      </c>
      <c r="R1015" s="128">
        <v>10</v>
      </c>
      <c r="S1015" s="128">
        <v>15</v>
      </c>
      <c r="T1015" s="127" t="s">
        <v>620</v>
      </c>
      <c r="U1015" s="127" t="s">
        <v>620</v>
      </c>
      <c r="V1015" s="208" t="s">
        <v>624</v>
      </c>
      <c r="X1015" s="126">
        <v>996</v>
      </c>
    </row>
    <row r="1016" spans="1:24" s="14" customFormat="1" ht="60" x14ac:dyDescent="0.25">
      <c r="A1016" s="255">
        <v>1013</v>
      </c>
      <c r="B1016" s="126" t="s">
        <v>556</v>
      </c>
      <c r="C1016" s="127" t="s">
        <v>557</v>
      </c>
      <c r="D1016" s="127" t="s">
        <v>471</v>
      </c>
      <c r="E1016" s="127" t="s">
        <v>492</v>
      </c>
      <c r="F1016" s="127" t="s">
        <v>35</v>
      </c>
      <c r="G1016" s="127" t="s">
        <v>46</v>
      </c>
      <c r="H1016" s="127" t="s">
        <v>47</v>
      </c>
      <c r="I1016" s="127" t="s">
        <v>109</v>
      </c>
      <c r="J1016" s="127" t="s">
        <v>41</v>
      </c>
      <c r="K1016" s="127" t="s">
        <v>813</v>
      </c>
      <c r="L1016" s="127" t="s">
        <v>473</v>
      </c>
      <c r="M1016" s="128">
        <v>0</v>
      </c>
      <c r="N1016" s="128">
        <v>0</v>
      </c>
      <c r="O1016" s="129">
        <v>14.526999999999999</v>
      </c>
      <c r="P1016" s="129">
        <v>183.89</v>
      </c>
      <c r="Q1016" s="130">
        <v>14.5</v>
      </c>
      <c r="R1016" s="128">
        <v>10</v>
      </c>
      <c r="S1016" s="128">
        <v>15</v>
      </c>
      <c r="T1016" s="127" t="s">
        <v>620</v>
      </c>
      <c r="U1016" s="127" t="s">
        <v>620</v>
      </c>
      <c r="V1016" s="208" t="s">
        <v>624</v>
      </c>
      <c r="X1016" s="126">
        <v>1975</v>
      </c>
    </row>
    <row r="1017" spans="1:24" s="14" customFormat="1" ht="135" x14ac:dyDescent="0.25">
      <c r="A1017" s="255">
        <v>1014</v>
      </c>
      <c r="B1017" s="126" t="s">
        <v>556</v>
      </c>
      <c r="C1017" s="127" t="s">
        <v>557</v>
      </c>
      <c r="D1017" s="127" t="s">
        <v>471</v>
      </c>
      <c r="E1017" s="127" t="s">
        <v>492</v>
      </c>
      <c r="F1017" s="127" t="s">
        <v>35</v>
      </c>
      <c r="G1017" s="127" t="s">
        <v>31</v>
      </c>
      <c r="H1017" s="127" t="s">
        <v>32</v>
      </c>
      <c r="I1017" s="127" t="s">
        <v>39</v>
      </c>
      <c r="J1017" s="127" t="s">
        <v>44</v>
      </c>
      <c r="K1017" s="127" t="s">
        <v>813</v>
      </c>
      <c r="L1017" s="127" t="s">
        <v>473</v>
      </c>
      <c r="M1017" s="128">
        <v>0</v>
      </c>
      <c r="N1017" s="128">
        <v>0</v>
      </c>
      <c r="O1017" s="129">
        <v>8.5455000000000005</v>
      </c>
      <c r="P1017" s="129">
        <v>102.34</v>
      </c>
      <c r="Q1017" s="130">
        <v>8.5</v>
      </c>
      <c r="R1017" s="128">
        <v>10</v>
      </c>
      <c r="S1017" s="128">
        <v>15</v>
      </c>
      <c r="T1017" s="127" t="s">
        <v>814</v>
      </c>
      <c r="U1017" s="127" t="s">
        <v>620</v>
      </c>
      <c r="V1017" s="208" t="s">
        <v>624</v>
      </c>
      <c r="X1017" s="126">
        <v>1976</v>
      </c>
    </row>
    <row r="1018" spans="1:24" s="14" customFormat="1" ht="135" x14ac:dyDescent="0.25">
      <c r="A1018" s="255">
        <v>1015</v>
      </c>
      <c r="B1018" s="126" t="s">
        <v>556</v>
      </c>
      <c r="C1018" s="127" t="s">
        <v>557</v>
      </c>
      <c r="D1018" s="127" t="s">
        <v>471</v>
      </c>
      <c r="E1018" s="127" t="s">
        <v>492</v>
      </c>
      <c r="F1018" s="127" t="s">
        <v>35</v>
      </c>
      <c r="G1018" s="127" t="s">
        <v>46</v>
      </c>
      <c r="H1018" s="127" t="s">
        <v>47</v>
      </c>
      <c r="I1018" s="127" t="s">
        <v>101</v>
      </c>
      <c r="J1018" s="127" t="s">
        <v>44</v>
      </c>
      <c r="K1018" s="127" t="s">
        <v>813</v>
      </c>
      <c r="L1018" s="127" t="s">
        <v>473</v>
      </c>
      <c r="M1018" s="128">
        <v>0</v>
      </c>
      <c r="N1018" s="128">
        <v>0</v>
      </c>
      <c r="O1018" s="129">
        <v>7.2729999999999997</v>
      </c>
      <c r="P1018" s="129">
        <v>58.225999999999999</v>
      </c>
      <c r="Q1018" s="130">
        <v>7.3</v>
      </c>
      <c r="R1018" s="128">
        <v>10</v>
      </c>
      <c r="S1018" s="128">
        <v>15</v>
      </c>
      <c r="T1018" s="127" t="s">
        <v>814</v>
      </c>
      <c r="U1018" s="127" t="s">
        <v>620</v>
      </c>
      <c r="V1018" s="208" t="s">
        <v>624</v>
      </c>
      <c r="X1018" s="126">
        <v>1977</v>
      </c>
    </row>
    <row r="1019" spans="1:24" s="14" customFormat="1" ht="120" x14ac:dyDescent="0.25">
      <c r="A1019" s="255">
        <v>1016</v>
      </c>
      <c r="B1019" s="126" t="s">
        <v>558</v>
      </c>
      <c r="C1019" s="127" t="s">
        <v>559</v>
      </c>
      <c r="D1019" s="127" t="s">
        <v>508</v>
      </c>
      <c r="E1019" s="127" t="s">
        <v>472</v>
      </c>
      <c r="F1019" s="127" t="s">
        <v>30</v>
      </c>
      <c r="G1019" s="127" t="s">
        <v>36</v>
      </c>
      <c r="H1019" s="127" t="s">
        <v>42</v>
      </c>
      <c r="I1019" s="127" t="s">
        <v>53</v>
      </c>
      <c r="J1019" s="127" t="s">
        <v>68</v>
      </c>
      <c r="K1019" s="127" t="s">
        <v>815</v>
      </c>
      <c r="L1019" s="127" t="s">
        <v>483</v>
      </c>
      <c r="M1019" s="128">
        <v>0</v>
      </c>
      <c r="N1019" s="128">
        <v>0</v>
      </c>
      <c r="O1019" s="129">
        <v>19.6721</v>
      </c>
      <c r="P1019" s="129">
        <v>33.6</v>
      </c>
      <c r="Q1019" s="130">
        <v>19.7</v>
      </c>
      <c r="R1019" s="128">
        <v>0</v>
      </c>
      <c r="S1019" s="128">
        <v>0</v>
      </c>
      <c r="T1019" s="127" t="s">
        <v>620</v>
      </c>
      <c r="U1019" s="127" t="s">
        <v>620</v>
      </c>
      <c r="V1019" s="208" t="s">
        <v>637</v>
      </c>
      <c r="X1019" s="126">
        <v>997</v>
      </c>
    </row>
    <row r="1020" spans="1:24" s="14" customFormat="1" ht="120" x14ac:dyDescent="0.25">
      <c r="A1020" s="255">
        <v>1017</v>
      </c>
      <c r="B1020" s="126" t="s">
        <v>558</v>
      </c>
      <c r="C1020" s="127" t="s">
        <v>559</v>
      </c>
      <c r="D1020" s="127" t="s">
        <v>508</v>
      </c>
      <c r="E1020" s="127" t="s">
        <v>472</v>
      </c>
      <c r="F1020" s="127" t="s">
        <v>30</v>
      </c>
      <c r="G1020" s="127" t="s">
        <v>31</v>
      </c>
      <c r="H1020" s="127" t="s">
        <v>42</v>
      </c>
      <c r="I1020" s="127" t="s">
        <v>52</v>
      </c>
      <c r="J1020" s="127" t="s">
        <v>678</v>
      </c>
      <c r="K1020" s="127" t="s">
        <v>815</v>
      </c>
      <c r="L1020" s="127" t="s">
        <v>483</v>
      </c>
      <c r="M1020" s="128">
        <v>0</v>
      </c>
      <c r="N1020" s="128">
        <v>0</v>
      </c>
      <c r="O1020" s="129">
        <v>22.598099999999999</v>
      </c>
      <c r="P1020" s="129">
        <v>47.404000000000003</v>
      </c>
      <c r="Q1020" s="130">
        <v>22.6</v>
      </c>
      <c r="R1020" s="128">
        <v>0</v>
      </c>
      <c r="S1020" s="128">
        <v>0</v>
      </c>
      <c r="T1020" s="127" t="s">
        <v>620</v>
      </c>
      <c r="U1020" s="127" t="s">
        <v>620</v>
      </c>
      <c r="V1020" s="208" t="s">
        <v>637</v>
      </c>
      <c r="X1020" s="126">
        <v>998</v>
      </c>
    </row>
    <row r="1021" spans="1:24" s="14" customFormat="1" ht="120" x14ac:dyDescent="0.25">
      <c r="A1021" s="255">
        <v>1018</v>
      </c>
      <c r="B1021" s="126" t="s">
        <v>558</v>
      </c>
      <c r="C1021" s="127" t="s">
        <v>559</v>
      </c>
      <c r="D1021" s="127" t="s">
        <v>491</v>
      </c>
      <c r="E1021" s="127" t="s">
        <v>472</v>
      </c>
      <c r="F1021" s="127" t="s">
        <v>30</v>
      </c>
      <c r="G1021" s="127" t="s">
        <v>31</v>
      </c>
      <c r="H1021" s="127" t="s">
        <v>42</v>
      </c>
      <c r="I1021" s="127" t="s">
        <v>52</v>
      </c>
      <c r="J1021" s="127" t="s">
        <v>678</v>
      </c>
      <c r="K1021" s="127" t="s">
        <v>815</v>
      </c>
      <c r="L1021" s="127" t="s">
        <v>483</v>
      </c>
      <c r="M1021" s="128">
        <v>0</v>
      </c>
      <c r="N1021" s="128">
        <v>0</v>
      </c>
      <c r="O1021" s="129">
        <v>14.904999999999999</v>
      </c>
      <c r="P1021" s="129">
        <v>54.642000000000003</v>
      </c>
      <c r="Q1021" s="130">
        <v>14.9</v>
      </c>
      <c r="R1021" s="128">
        <v>0</v>
      </c>
      <c r="S1021" s="128">
        <v>0</v>
      </c>
      <c r="T1021" s="127" t="s">
        <v>620</v>
      </c>
      <c r="U1021" s="127" t="s">
        <v>620</v>
      </c>
      <c r="V1021" s="208" t="s">
        <v>637</v>
      </c>
      <c r="X1021" s="126">
        <v>999</v>
      </c>
    </row>
    <row r="1022" spans="1:24" s="14" customFormat="1" ht="120" x14ac:dyDescent="0.25">
      <c r="A1022" s="255">
        <v>1019</v>
      </c>
      <c r="B1022" s="126" t="s">
        <v>558</v>
      </c>
      <c r="C1022" s="127" t="s">
        <v>559</v>
      </c>
      <c r="D1022" s="127" t="s">
        <v>491</v>
      </c>
      <c r="E1022" s="127" t="s">
        <v>492</v>
      </c>
      <c r="F1022" s="127" t="s">
        <v>30</v>
      </c>
      <c r="G1022" s="127" t="s">
        <v>31</v>
      </c>
      <c r="H1022" s="127" t="s">
        <v>42</v>
      </c>
      <c r="I1022" s="127" t="s">
        <v>52</v>
      </c>
      <c r="J1022" s="127" t="s">
        <v>678</v>
      </c>
      <c r="K1022" s="127" t="s">
        <v>815</v>
      </c>
      <c r="L1022" s="127" t="s">
        <v>483</v>
      </c>
      <c r="M1022" s="128">
        <v>0</v>
      </c>
      <c r="N1022" s="128">
        <v>0</v>
      </c>
      <c r="O1022" s="129">
        <v>10.754899999999999</v>
      </c>
      <c r="P1022" s="129">
        <v>38.975999999999999</v>
      </c>
      <c r="Q1022" s="130">
        <v>10.8</v>
      </c>
      <c r="R1022" s="128">
        <v>0</v>
      </c>
      <c r="S1022" s="128">
        <v>0</v>
      </c>
      <c r="T1022" s="127" t="s">
        <v>620</v>
      </c>
      <c r="U1022" s="127" t="s">
        <v>620</v>
      </c>
      <c r="V1022" s="208" t="s">
        <v>637</v>
      </c>
      <c r="X1022" s="126">
        <v>1000</v>
      </c>
    </row>
    <row r="1023" spans="1:24" s="14" customFormat="1" ht="120" x14ac:dyDescent="0.25">
      <c r="A1023" s="255">
        <v>1020</v>
      </c>
      <c r="B1023" s="126" t="s">
        <v>558</v>
      </c>
      <c r="C1023" s="127" t="s">
        <v>559</v>
      </c>
      <c r="D1023" s="127" t="s">
        <v>508</v>
      </c>
      <c r="E1023" s="127" t="s">
        <v>472</v>
      </c>
      <c r="F1023" s="127" t="s">
        <v>30</v>
      </c>
      <c r="G1023" s="127" t="s">
        <v>36</v>
      </c>
      <c r="H1023" s="127" t="s">
        <v>37</v>
      </c>
      <c r="I1023" s="127" t="s">
        <v>85</v>
      </c>
      <c r="J1023" s="127" t="s">
        <v>102</v>
      </c>
      <c r="K1023" s="127" t="s">
        <v>816</v>
      </c>
      <c r="L1023" s="127" t="s">
        <v>483</v>
      </c>
      <c r="M1023" s="128">
        <v>0</v>
      </c>
      <c r="N1023" s="128">
        <v>0</v>
      </c>
      <c r="O1023" s="129">
        <v>20.996600000000001</v>
      </c>
      <c r="P1023" s="129">
        <v>53.241999999999997</v>
      </c>
      <c r="Q1023" s="130">
        <v>21</v>
      </c>
      <c r="R1023" s="128">
        <v>0</v>
      </c>
      <c r="S1023" s="128">
        <v>0</v>
      </c>
      <c r="T1023" s="127" t="s">
        <v>620</v>
      </c>
      <c r="U1023" s="127" t="s">
        <v>620</v>
      </c>
      <c r="V1023" s="208" t="s">
        <v>637</v>
      </c>
      <c r="X1023" s="126">
        <v>1001</v>
      </c>
    </row>
    <row r="1024" spans="1:24" s="14" customFormat="1" ht="105" x14ac:dyDescent="0.25">
      <c r="A1024" s="255">
        <v>1021</v>
      </c>
      <c r="B1024" s="126" t="s">
        <v>560</v>
      </c>
      <c r="C1024" s="127" t="s">
        <v>561</v>
      </c>
      <c r="D1024" s="127" t="s">
        <v>508</v>
      </c>
      <c r="E1024" s="127" t="s">
        <v>472</v>
      </c>
      <c r="F1024" s="127" t="s">
        <v>30</v>
      </c>
      <c r="G1024" s="127" t="s">
        <v>36</v>
      </c>
      <c r="H1024" s="127" t="s">
        <v>42</v>
      </c>
      <c r="I1024" s="127" t="s">
        <v>50</v>
      </c>
      <c r="J1024" s="127" t="s">
        <v>681</v>
      </c>
      <c r="K1024" s="127" t="s">
        <v>817</v>
      </c>
      <c r="L1024" s="127" t="s">
        <v>483</v>
      </c>
      <c r="M1024" s="128">
        <v>0</v>
      </c>
      <c r="N1024" s="128">
        <v>0</v>
      </c>
      <c r="O1024" s="129">
        <v>22.598099999999999</v>
      </c>
      <c r="P1024" s="129">
        <v>94.331999999999994</v>
      </c>
      <c r="Q1024" s="130">
        <v>22.6</v>
      </c>
      <c r="R1024" s="128">
        <v>0</v>
      </c>
      <c r="S1024" s="128">
        <v>0</v>
      </c>
      <c r="T1024" s="127" t="s">
        <v>620</v>
      </c>
      <c r="U1024" s="127" t="s">
        <v>620</v>
      </c>
      <c r="V1024" s="208" t="s">
        <v>624</v>
      </c>
      <c r="X1024" s="126">
        <v>1002</v>
      </c>
    </row>
    <row r="1025" spans="1:24" s="14" customFormat="1" ht="105" x14ac:dyDescent="0.25">
      <c r="A1025" s="255">
        <v>1022</v>
      </c>
      <c r="B1025" s="126" t="s">
        <v>560</v>
      </c>
      <c r="C1025" s="127" t="s">
        <v>561</v>
      </c>
      <c r="D1025" s="127" t="s">
        <v>508</v>
      </c>
      <c r="E1025" s="127" t="s">
        <v>472</v>
      </c>
      <c r="F1025" s="127" t="s">
        <v>30</v>
      </c>
      <c r="G1025" s="127" t="s">
        <v>36</v>
      </c>
      <c r="H1025" s="127" t="s">
        <v>42</v>
      </c>
      <c r="I1025" s="127" t="s">
        <v>50</v>
      </c>
      <c r="J1025" s="127" t="s">
        <v>681</v>
      </c>
      <c r="K1025" s="127" t="s">
        <v>818</v>
      </c>
      <c r="L1025" s="127" t="s">
        <v>483</v>
      </c>
      <c r="M1025" s="128">
        <v>0</v>
      </c>
      <c r="N1025" s="128">
        <v>0</v>
      </c>
      <c r="O1025" s="129">
        <v>22.598099999999999</v>
      </c>
      <c r="P1025" s="129">
        <v>94.331999999999994</v>
      </c>
      <c r="Q1025" s="130">
        <v>22.6</v>
      </c>
      <c r="R1025" s="128">
        <v>0</v>
      </c>
      <c r="S1025" s="128">
        <v>0</v>
      </c>
      <c r="T1025" s="127" t="s">
        <v>620</v>
      </c>
      <c r="U1025" s="127" t="s">
        <v>620</v>
      </c>
      <c r="V1025" s="208" t="s">
        <v>624</v>
      </c>
      <c r="X1025" s="126">
        <v>1003</v>
      </c>
    </row>
    <row r="1026" spans="1:24" s="14" customFormat="1" ht="105" x14ac:dyDescent="0.25">
      <c r="A1026" s="255">
        <v>1023</v>
      </c>
      <c r="B1026" s="126" t="s">
        <v>560</v>
      </c>
      <c r="C1026" s="127" t="s">
        <v>561</v>
      </c>
      <c r="D1026" s="127" t="s">
        <v>508</v>
      </c>
      <c r="E1026" s="127" t="s">
        <v>472</v>
      </c>
      <c r="F1026" s="127" t="s">
        <v>30</v>
      </c>
      <c r="G1026" s="127" t="s">
        <v>36</v>
      </c>
      <c r="H1026" s="127" t="s">
        <v>42</v>
      </c>
      <c r="I1026" s="127" t="s">
        <v>50</v>
      </c>
      <c r="J1026" s="127" t="s">
        <v>681</v>
      </c>
      <c r="K1026" s="127" t="s">
        <v>819</v>
      </c>
      <c r="L1026" s="127" t="s">
        <v>483</v>
      </c>
      <c r="M1026" s="128">
        <v>0</v>
      </c>
      <c r="N1026" s="128">
        <v>0</v>
      </c>
      <c r="O1026" s="129">
        <v>22.598099999999999</v>
      </c>
      <c r="P1026" s="129">
        <v>88.465999999999994</v>
      </c>
      <c r="Q1026" s="130">
        <v>22.6</v>
      </c>
      <c r="R1026" s="128">
        <v>0</v>
      </c>
      <c r="S1026" s="128">
        <v>0</v>
      </c>
      <c r="T1026" s="127" t="s">
        <v>620</v>
      </c>
      <c r="U1026" s="127" t="s">
        <v>620</v>
      </c>
      <c r="V1026" s="208" t="s">
        <v>637</v>
      </c>
      <c r="X1026" s="126">
        <v>1004</v>
      </c>
    </row>
    <row r="1027" spans="1:24" s="14" customFormat="1" ht="105" x14ac:dyDescent="0.25">
      <c r="A1027" s="255">
        <v>1024</v>
      </c>
      <c r="B1027" s="126" t="s">
        <v>560</v>
      </c>
      <c r="C1027" s="127" t="s">
        <v>561</v>
      </c>
      <c r="D1027" s="127" t="s">
        <v>508</v>
      </c>
      <c r="E1027" s="127" t="s">
        <v>472</v>
      </c>
      <c r="F1027" s="127" t="s">
        <v>30</v>
      </c>
      <c r="G1027" s="127" t="s">
        <v>36</v>
      </c>
      <c r="H1027" s="127" t="s">
        <v>42</v>
      </c>
      <c r="I1027" s="127" t="s">
        <v>50</v>
      </c>
      <c r="J1027" s="127" t="s">
        <v>681</v>
      </c>
      <c r="K1027" s="127" t="s">
        <v>820</v>
      </c>
      <c r="L1027" s="127" t="s">
        <v>483</v>
      </c>
      <c r="M1027" s="128">
        <v>0</v>
      </c>
      <c r="N1027" s="128">
        <v>0</v>
      </c>
      <c r="O1027" s="129">
        <v>22.598099999999999</v>
      </c>
      <c r="P1027" s="129">
        <v>94.331999999999994</v>
      </c>
      <c r="Q1027" s="130">
        <v>22.6</v>
      </c>
      <c r="R1027" s="128">
        <v>0</v>
      </c>
      <c r="S1027" s="128">
        <v>0</v>
      </c>
      <c r="T1027" s="127" t="s">
        <v>620</v>
      </c>
      <c r="U1027" s="127" t="s">
        <v>620</v>
      </c>
      <c r="V1027" s="208" t="s">
        <v>637</v>
      </c>
      <c r="X1027" s="126">
        <v>1005</v>
      </c>
    </row>
    <row r="1028" spans="1:24" s="14" customFormat="1" ht="105" x14ac:dyDescent="0.25">
      <c r="A1028" s="255">
        <v>1025</v>
      </c>
      <c r="B1028" s="126" t="s">
        <v>560</v>
      </c>
      <c r="C1028" s="127" t="s">
        <v>561</v>
      </c>
      <c r="D1028" s="127" t="s">
        <v>508</v>
      </c>
      <c r="E1028" s="127" t="s">
        <v>472</v>
      </c>
      <c r="F1028" s="127" t="s">
        <v>30</v>
      </c>
      <c r="G1028" s="127" t="s">
        <v>36</v>
      </c>
      <c r="H1028" s="127" t="s">
        <v>42</v>
      </c>
      <c r="I1028" s="127" t="s">
        <v>50</v>
      </c>
      <c r="J1028" s="127" t="s">
        <v>681</v>
      </c>
      <c r="K1028" s="127" t="s">
        <v>821</v>
      </c>
      <c r="L1028" s="127" t="s">
        <v>483</v>
      </c>
      <c r="M1028" s="128">
        <v>0</v>
      </c>
      <c r="N1028" s="128">
        <v>0</v>
      </c>
      <c r="O1028" s="129">
        <v>22.598099999999999</v>
      </c>
      <c r="P1028" s="129">
        <v>94.331999999999994</v>
      </c>
      <c r="Q1028" s="130">
        <v>22.6</v>
      </c>
      <c r="R1028" s="128">
        <v>0</v>
      </c>
      <c r="S1028" s="128">
        <v>0</v>
      </c>
      <c r="T1028" s="127" t="s">
        <v>620</v>
      </c>
      <c r="U1028" s="127" t="s">
        <v>620</v>
      </c>
      <c r="V1028" s="208" t="s">
        <v>637</v>
      </c>
      <c r="X1028" s="126">
        <v>1006</v>
      </c>
    </row>
    <row r="1029" spans="1:24" s="14" customFormat="1" ht="105" x14ac:dyDescent="0.25">
      <c r="A1029" s="255">
        <v>1026</v>
      </c>
      <c r="B1029" s="126" t="s">
        <v>560</v>
      </c>
      <c r="C1029" s="127" t="s">
        <v>561</v>
      </c>
      <c r="D1029" s="127" t="s">
        <v>508</v>
      </c>
      <c r="E1029" s="127" t="s">
        <v>472</v>
      </c>
      <c r="F1029" s="127" t="s">
        <v>30</v>
      </c>
      <c r="G1029" s="127" t="s">
        <v>31</v>
      </c>
      <c r="H1029" s="127" t="s">
        <v>32</v>
      </c>
      <c r="I1029" s="127" t="s">
        <v>94</v>
      </c>
      <c r="J1029" s="127" t="s">
        <v>95</v>
      </c>
      <c r="K1029" s="127" t="s">
        <v>822</v>
      </c>
      <c r="L1029" s="127" t="s">
        <v>483</v>
      </c>
      <c r="M1029" s="128">
        <v>0</v>
      </c>
      <c r="N1029" s="128">
        <v>0</v>
      </c>
      <c r="O1029" s="129">
        <v>22.677499999999998</v>
      </c>
      <c r="P1029" s="129">
        <v>28.756</v>
      </c>
      <c r="Q1029" s="130">
        <v>22.7</v>
      </c>
      <c r="R1029" s="128">
        <v>0</v>
      </c>
      <c r="S1029" s="128">
        <v>0</v>
      </c>
      <c r="T1029" s="127" t="s">
        <v>620</v>
      </c>
      <c r="U1029" s="127" t="s">
        <v>620</v>
      </c>
      <c r="V1029" s="208" t="s">
        <v>637</v>
      </c>
      <c r="X1029" s="126">
        <v>1007</v>
      </c>
    </row>
    <row r="1030" spans="1:24" s="14" customFormat="1" ht="105" x14ac:dyDescent="0.25">
      <c r="A1030" s="255">
        <v>1027</v>
      </c>
      <c r="B1030" s="126" t="s">
        <v>560</v>
      </c>
      <c r="C1030" s="127" t="s">
        <v>561</v>
      </c>
      <c r="D1030" s="127" t="s">
        <v>508</v>
      </c>
      <c r="E1030" s="127" t="s">
        <v>472</v>
      </c>
      <c r="F1030" s="127" t="s">
        <v>30</v>
      </c>
      <c r="G1030" s="127" t="s">
        <v>36</v>
      </c>
      <c r="H1030" s="127" t="s">
        <v>37</v>
      </c>
      <c r="I1030" s="127" t="s">
        <v>72</v>
      </c>
      <c r="J1030" s="127" t="s">
        <v>681</v>
      </c>
      <c r="K1030" s="127" t="s">
        <v>822</v>
      </c>
      <c r="L1030" s="127" t="s">
        <v>483</v>
      </c>
      <c r="M1030" s="128">
        <v>0</v>
      </c>
      <c r="N1030" s="128">
        <v>0</v>
      </c>
      <c r="O1030" s="129">
        <v>21.697199999999999</v>
      </c>
      <c r="P1030" s="129">
        <v>67.256</v>
      </c>
      <c r="Q1030" s="130">
        <v>21.7</v>
      </c>
      <c r="R1030" s="128">
        <v>0</v>
      </c>
      <c r="S1030" s="128">
        <v>0</v>
      </c>
      <c r="T1030" s="127" t="s">
        <v>620</v>
      </c>
      <c r="U1030" s="127" t="s">
        <v>620</v>
      </c>
      <c r="V1030" s="208" t="s">
        <v>637</v>
      </c>
      <c r="X1030" s="126">
        <v>1008</v>
      </c>
    </row>
    <row r="1031" spans="1:24" s="14" customFormat="1" ht="105" x14ac:dyDescent="0.25">
      <c r="A1031" s="255">
        <v>1028</v>
      </c>
      <c r="B1031" s="126" t="s">
        <v>560</v>
      </c>
      <c r="C1031" s="127" t="s">
        <v>561</v>
      </c>
      <c r="D1031" s="127" t="s">
        <v>508</v>
      </c>
      <c r="E1031" s="127" t="s">
        <v>472</v>
      </c>
      <c r="F1031" s="127" t="s">
        <v>30</v>
      </c>
      <c r="G1031" s="127" t="s">
        <v>36</v>
      </c>
      <c r="H1031" s="127" t="s">
        <v>42</v>
      </c>
      <c r="I1031" s="127" t="s">
        <v>50</v>
      </c>
      <c r="J1031" s="127" t="s">
        <v>681</v>
      </c>
      <c r="K1031" s="127" t="s">
        <v>822</v>
      </c>
      <c r="L1031" s="127" t="s">
        <v>483</v>
      </c>
      <c r="M1031" s="128">
        <v>0</v>
      </c>
      <c r="N1031" s="128">
        <v>0</v>
      </c>
      <c r="O1031" s="129">
        <v>22.598099999999999</v>
      </c>
      <c r="P1031" s="129">
        <v>94.331999999999994</v>
      </c>
      <c r="Q1031" s="130">
        <v>22.6</v>
      </c>
      <c r="R1031" s="128">
        <v>0</v>
      </c>
      <c r="S1031" s="128">
        <v>0</v>
      </c>
      <c r="T1031" s="127" t="s">
        <v>620</v>
      </c>
      <c r="U1031" s="127" t="s">
        <v>620</v>
      </c>
      <c r="V1031" s="208" t="s">
        <v>637</v>
      </c>
      <c r="X1031" s="126">
        <v>1009</v>
      </c>
    </row>
    <row r="1032" spans="1:24" s="14" customFormat="1" ht="105" x14ac:dyDescent="0.25">
      <c r="A1032" s="255">
        <v>1029</v>
      </c>
      <c r="B1032" s="126" t="s">
        <v>560</v>
      </c>
      <c r="C1032" s="127" t="s">
        <v>561</v>
      </c>
      <c r="D1032" s="127" t="s">
        <v>491</v>
      </c>
      <c r="E1032" s="127" t="s">
        <v>472</v>
      </c>
      <c r="F1032" s="127" t="s">
        <v>30</v>
      </c>
      <c r="G1032" s="127" t="s">
        <v>31</v>
      </c>
      <c r="H1032" s="127" t="s">
        <v>32</v>
      </c>
      <c r="I1032" s="127" t="s">
        <v>94</v>
      </c>
      <c r="J1032" s="127" t="s">
        <v>95</v>
      </c>
      <c r="K1032" s="127" t="s">
        <v>822</v>
      </c>
      <c r="L1032" s="127" t="s">
        <v>483</v>
      </c>
      <c r="M1032" s="128">
        <v>0</v>
      </c>
      <c r="N1032" s="128">
        <v>0</v>
      </c>
      <c r="O1032" s="129">
        <v>14.971500000000001</v>
      </c>
      <c r="P1032" s="129">
        <v>32.003999999999998</v>
      </c>
      <c r="Q1032" s="130">
        <v>15</v>
      </c>
      <c r="R1032" s="128">
        <v>0</v>
      </c>
      <c r="S1032" s="128">
        <v>0</v>
      </c>
      <c r="T1032" s="127" t="s">
        <v>620</v>
      </c>
      <c r="U1032" s="127" t="s">
        <v>620</v>
      </c>
      <c r="V1032" s="208" t="s">
        <v>637</v>
      </c>
      <c r="X1032" s="126">
        <v>1010</v>
      </c>
    </row>
    <row r="1033" spans="1:24" s="14" customFormat="1" ht="105" x14ac:dyDescent="0.25">
      <c r="A1033" s="255">
        <v>1030</v>
      </c>
      <c r="B1033" s="126" t="s">
        <v>560</v>
      </c>
      <c r="C1033" s="127" t="s">
        <v>561</v>
      </c>
      <c r="D1033" s="127" t="s">
        <v>491</v>
      </c>
      <c r="E1033" s="127" t="s">
        <v>472</v>
      </c>
      <c r="F1033" s="127" t="s">
        <v>30</v>
      </c>
      <c r="G1033" s="127" t="s">
        <v>36</v>
      </c>
      <c r="H1033" s="127" t="s">
        <v>37</v>
      </c>
      <c r="I1033" s="127" t="s">
        <v>72</v>
      </c>
      <c r="J1033" s="127" t="s">
        <v>681</v>
      </c>
      <c r="K1033" s="127" t="s">
        <v>822</v>
      </c>
      <c r="L1033" s="127" t="s">
        <v>483</v>
      </c>
      <c r="M1033" s="128">
        <v>0</v>
      </c>
      <c r="N1033" s="128">
        <v>0</v>
      </c>
      <c r="O1033" s="129">
        <v>14.151899999999999</v>
      </c>
      <c r="P1033" s="129">
        <v>73.233999999999995</v>
      </c>
      <c r="Q1033" s="130">
        <v>14.2</v>
      </c>
      <c r="R1033" s="128">
        <v>0</v>
      </c>
      <c r="S1033" s="128">
        <v>0</v>
      </c>
      <c r="T1033" s="127" t="s">
        <v>620</v>
      </c>
      <c r="U1033" s="127" t="s">
        <v>620</v>
      </c>
      <c r="V1033" s="208" t="s">
        <v>637</v>
      </c>
      <c r="X1033" s="126">
        <v>1011</v>
      </c>
    </row>
    <row r="1034" spans="1:24" s="14" customFormat="1" ht="105" x14ac:dyDescent="0.25">
      <c r="A1034" s="255">
        <v>1031</v>
      </c>
      <c r="B1034" s="126" t="s">
        <v>560</v>
      </c>
      <c r="C1034" s="127" t="s">
        <v>561</v>
      </c>
      <c r="D1034" s="127" t="s">
        <v>491</v>
      </c>
      <c r="E1034" s="127" t="s">
        <v>472</v>
      </c>
      <c r="F1034" s="127" t="s">
        <v>30</v>
      </c>
      <c r="G1034" s="127" t="s">
        <v>36</v>
      </c>
      <c r="H1034" s="127" t="s">
        <v>42</v>
      </c>
      <c r="I1034" s="127" t="s">
        <v>50</v>
      </c>
      <c r="J1034" s="127" t="s">
        <v>681</v>
      </c>
      <c r="K1034" s="127" t="s">
        <v>822</v>
      </c>
      <c r="L1034" s="127" t="s">
        <v>483</v>
      </c>
      <c r="M1034" s="128">
        <v>0</v>
      </c>
      <c r="N1034" s="128">
        <v>0</v>
      </c>
      <c r="O1034" s="129">
        <v>14.904999999999999</v>
      </c>
      <c r="P1034" s="129">
        <v>101.556</v>
      </c>
      <c r="Q1034" s="130">
        <v>14.9</v>
      </c>
      <c r="R1034" s="128">
        <v>0</v>
      </c>
      <c r="S1034" s="128">
        <v>0</v>
      </c>
      <c r="T1034" s="127" t="s">
        <v>620</v>
      </c>
      <c r="U1034" s="127" t="s">
        <v>620</v>
      </c>
      <c r="V1034" s="208" t="s">
        <v>637</v>
      </c>
      <c r="X1034" s="126">
        <v>1012</v>
      </c>
    </row>
    <row r="1035" spans="1:24" s="14" customFormat="1" ht="105" x14ac:dyDescent="0.25">
      <c r="A1035" s="255">
        <v>1032</v>
      </c>
      <c r="B1035" s="126" t="s">
        <v>560</v>
      </c>
      <c r="C1035" s="127" t="s">
        <v>561</v>
      </c>
      <c r="D1035" s="127" t="s">
        <v>491</v>
      </c>
      <c r="E1035" s="127" t="s">
        <v>492</v>
      </c>
      <c r="F1035" s="127" t="s">
        <v>30</v>
      </c>
      <c r="G1035" s="127" t="s">
        <v>31</v>
      </c>
      <c r="H1035" s="127" t="s">
        <v>32</v>
      </c>
      <c r="I1035" s="127" t="s">
        <v>94</v>
      </c>
      <c r="J1035" s="127" t="s">
        <v>95</v>
      </c>
      <c r="K1035" s="127" t="s">
        <v>822</v>
      </c>
      <c r="L1035" s="127" t="s">
        <v>483</v>
      </c>
      <c r="M1035" s="128">
        <v>0</v>
      </c>
      <c r="N1035" s="128">
        <v>0</v>
      </c>
      <c r="O1035" s="129">
        <v>10.793799999999999</v>
      </c>
      <c r="P1035" s="129">
        <v>20.356000000000002</v>
      </c>
      <c r="Q1035" s="130">
        <v>10.8</v>
      </c>
      <c r="R1035" s="128">
        <v>0</v>
      </c>
      <c r="S1035" s="128">
        <v>0</v>
      </c>
      <c r="T1035" s="127" t="s">
        <v>620</v>
      </c>
      <c r="U1035" s="127" t="s">
        <v>620</v>
      </c>
      <c r="V1035" s="208" t="s">
        <v>637</v>
      </c>
      <c r="X1035" s="126">
        <v>1013</v>
      </c>
    </row>
    <row r="1036" spans="1:24" s="14" customFormat="1" ht="105" x14ac:dyDescent="0.25">
      <c r="A1036" s="255">
        <v>1033</v>
      </c>
      <c r="B1036" s="126" t="s">
        <v>560</v>
      </c>
      <c r="C1036" s="127" t="s">
        <v>561</v>
      </c>
      <c r="D1036" s="127" t="s">
        <v>491</v>
      </c>
      <c r="E1036" s="127" t="s">
        <v>492</v>
      </c>
      <c r="F1036" s="127" t="s">
        <v>30</v>
      </c>
      <c r="G1036" s="127" t="s">
        <v>36</v>
      </c>
      <c r="H1036" s="127" t="s">
        <v>37</v>
      </c>
      <c r="I1036" s="127" t="s">
        <v>72</v>
      </c>
      <c r="J1036" s="127" t="s">
        <v>681</v>
      </c>
      <c r="K1036" s="127" t="s">
        <v>822</v>
      </c>
      <c r="L1036" s="127" t="s">
        <v>483</v>
      </c>
      <c r="M1036" s="128">
        <v>0</v>
      </c>
      <c r="N1036" s="128">
        <v>0</v>
      </c>
      <c r="O1036" s="129">
        <v>10.311999999999999</v>
      </c>
      <c r="P1036" s="129">
        <v>63.433999999999997</v>
      </c>
      <c r="Q1036" s="130">
        <v>10.3</v>
      </c>
      <c r="R1036" s="128">
        <v>0</v>
      </c>
      <c r="S1036" s="128">
        <v>0</v>
      </c>
      <c r="T1036" s="127" t="s">
        <v>620</v>
      </c>
      <c r="U1036" s="127" t="s">
        <v>620</v>
      </c>
      <c r="V1036" s="208" t="s">
        <v>637</v>
      </c>
      <c r="X1036" s="126">
        <v>1014</v>
      </c>
    </row>
    <row r="1037" spans="1:24" s="14" customFormat="1" ht="105" x14ac:dyDescent="0.25">
      <c r="A1037" s="255">
        <v>1034</v>
      </c>
      <c r="B1037" s="126" t="s">
        <v>560</v>
      </c>
      <c r="C1037" s="127" t="s">
        <v>561</v>
      </c>
      <c r="D1037" s="127" t="s">
        <v>491</v>
      </c>
      <c r="E1037" s="127" t="s">
        <v>492</v>
      </c>
      <c r="F1037" s="127" t="s">
        <v>30</v>
      </c>
      <c r="G1037" s="127" t="s">
        <v>36</v>
      </c>
      <c r="H1037" s="127" t="s">
        <v>42</v>
      </c>
      <c r="I1037" s="127" t="s">
        <v>50</v>
      </c>
      <c r="J1037" s="127" t="s">
        <v>681</v>
      </c>
      <c r="K1037" s="127" t="s">
        <v>822</v>
      </c>
      <c r="L1037" s="127" t="s">
        <v>483</v>
      </c>
      <c r="M1037" s="128">
        <v>0</v>
      </c>
      <c r="N1037" s="128">
        <v>0</v>
      </c>
      <c r="O1037" s="129">
        <v>10.754899999999999</v>
      </c>
      <c r="P1037" s="129">
        <v>85.876000000000005</v>
      </c>
      <c r="Q1037" s="130">
        <v>10.8</v>
      </c>
      <c r="R1037" s="128">
        <v>0</v>
      </c>
      <c r="S1037" s="128">
        <v>0</v>
      </c>
      <c r="T1037" s="127" t="s">
        <v>620</v>
      </c>
      <c r="U1037" s="127" t="s">
        <v>620</v>
      </c>
      <c r="V1037" s="208" t="s">
        <v>637</v>
      </c>
      <c r="X1037" s="126">
        <v>1015</v>
      </c>
    </row>
    <row r="1038" spans="1:24" s="14" customFormat="1" ht="105" x14ac:dyDescent="0.25">
      <c r="A1038" s="255">
        <v>1035</v>
      </c>
      <c r="B1038" s="126" t="s">
        <v>560</v>
      </c>
      <c r="C1038" s="127" t="s">
        <v>561</v>
      </c>
      <c r="D1038" s="127" t="s">
        <v>508</v>
      </c>
      <c r="E1038" s="127" t="s">
        <v>472</v>
      </c>
      <c r="F1038" s="127" t="s">
        <v>30</v>
      </c>
      <c r="G1038" s="127" t="s">
        <v>36</v>
      </c>
      <c r="H1038" s="127" t="s">
        <v>37</v>
      </c>
      <c r="I1038" s="127" t="s">
        <v>72</v>
      </c>
      <c r="J1038" s="127" t="s">
        <v>681</v>
      </c>
      <c r="K1038" s="127" t="s">
        <v>823</v>
      </c>
      <c r="L1038" s="127" t="s">
        <v>483</v>
      </c>
      <c r="M1038" s="128">
        <v>0</v>
      </c>
      <c r="N1038" s="128">
        <v>0</v>
      </c>
      <c r="O1038" s="129">
        <v>21.697199999999999</v>
      </c>
      <c r="P1038" s="129">
        <v>67.256</v>
      </c>
      <c r="Q1038" s="130">
        <v>21.7</v>
      </c>
      <c r="R1038" s="128">
        <v>0</v>
      </c>
      <c r="S1038" s="128">
        <v>0</v>
      </c>
      <c r="T1038" s="127" t="s">
        <v>620</v>
      </c>
      <c r="U1038" s="127" t="s">
        <v>620</v>
      </c>
      <c r="V1038" s="208" t="s">
        <v>637</v>
      </c>
      <c r="X1038" s="126">
        <v>1016</v>
      </c>
    </row>
    <row r="1039" spans="1:24" s="14" customFormat="1" ht="105" x14ac:dyDescent="0.25">
      <c r="A1039" s="255">
        <v>1036</v>
      </c>
      <c r="B1039" s="126" t="s">
        <v>560</v>
      </c>
      <c r="C1039" s="127" t="s">
        <v>561</v>
      </c>
      <c r="D1039" s="127" t="s">
        <v>508</v>
      </c>
      <c r="E1039" s="127" t="s">
        <v>472</v>
      </c>
      <c r="F1039" s="127" t="s">
        <v>30</v>
      </c>
      <c r="G1039" s="127" t="s">
        <v>36</v>
      </c>
      <c r="H1039" s="127" t="s">
        <v>42</v>
      </c>
      <c r="I1039" s="127" t="s">
        <v>50</v>
      </c>
      <c r="J1039" s="127" t="s">
        <v>681</v>
      </c>
      <c r="K1039" s="127" t="s">
        <v>823</v>
      </c>
      <c r="L1039" s="127" t="s">
        <v>483</v>
      </c>
      <c r="M1039" s="128">
        <v>0</v>
      </c>
      <c r="N1039" s="128">
        <v>0</v>
      </c>
      <c r="O1039" s="129">
        <v>22.598099999999999</v>
      </c>
      <c r="P1039" s="129">
        <v>94.331999999999994</v>
      </c>
      <c r="Q1039" s="130">
        <v>22.6</v>
      </c>
      <c r="R1039" s="128">
        <v>0</v>
      </c>
      <c r="S1039" s="128">
        <v>0</v>
      </c>
      <c r="T1039" s="127" t="s">
        <v>620</v>
      </c>
      <c r="U1039" s="127" t="s">
        <v>620</v>
      </c>
      <c r="V1039" s="208" t="s">
        <v>637</v>
      </c>
      <c r="X1039" s="126">
        <v>1017</v>
      </c>
    </row>
    <row r="1040" spans="1:24" s="14" customFormat="1" ht="105" x14ac:dyDescent="0.25">
      <c r="A1040" s="255">
        <v>1037</v>
      </c>
      <c r="B1040" s="126" t="s">
        <v>560</v>
      </c>
      <c r="C1040" s="127" t="s">
        <v>561</v>
      </c>
      <c r="D1040" s="127" t="s">
        <v>491</v>
      </c>
      <c r="E1040" s="127" t="s">
        <v>472</v>
      </c>
      <c r="F1040" s="127" t="s">
        <v>30</v>
      </c>
      <c r="G1040" s="127" t="s">
        <v>36</v>
      </c>
      <c r="H1040" s="127" t="s">
        <v>37</v>
      </c>
      <c r="I1040" s="127" t="s">
        <v>72</v>
      </c>
      <c r="J1040" s="127" t="s">
        <v>681</v>
      </c>
      <c r="K1040" s="127" t="s">
        <v>824</v>
      </c>
      <c r="L1040" s="127" t="s">
        <v>473</v>
      </c>
      <c r="M1040" s="128">
        <v>0</v>
      </c>
      <c r="N1040" s="128">
        <v>0</v>
      </c>
      <c r="O1040" s="129">
        <v>14.151899999999999</v>
      </c>
      <c r="P1040" s="129">
        <v>73.233999999999995</v>
      </c>
      <c r="Q1040" s="130">
        <v>14.2</v>
      </c>
      <c r="R1040" s="128">
        <v>0</v>
      </c>
      <c r="S1040" s="128">
        <v>0</v>
      </c>
      <c r="T1040" s="127" t="s">
        <v>620</v>
      </c>
      <c r="U1040" s="127" t="s">
        <v>620</v>
      </c>
      <c r="V1040" s="208" t="s">
        <v>637</v>
      </c>
      <c r="X1040" s="126">
        <v>1018</v>
      </c>
    </row>
    <row r="1041" spans="1:24" s="14" customFormat="1" ht="105" x14ac:dyDescent="0.25">
      <c r="A1041" s="255">
        <v>1038</v>
      </c>
      <c r="B1041" s="126" t="s">
        <v>560</v>
      </c>
      <c r="C1041" s="127" t="s">
        <v>561</v>
      </c>
      <c r="D1041" s="127" t="s">
        <v>491</v>
      </c>
      <c r="E1041" s="127" t="s">
        <v>472</v>
      </c>
      <c r="F1041" s="127" t="s">
        <v>30</v>
      </c>
      <c r="G1041" s="127" t="s">
        <v>36</v>
      </c>
      <c r="H1041" s="127" t="s">
        <v>42</v>
      </c>
      <c r="I1041" s="127" t="s">
        <v>50</v>
      </c>
      <c r="J1041" s="127" t="s">
        <v>681</v>
      </c>
      <c r="K1041" s="127" t="s">
        <v>824</v>
      </c>
      <c r="L1041" s="127" t="s">
        <v>473</v>
      </c>
      <c r="M1041" s="128">
        <v>0</v>
      </c>
      <c r="N1041" s="128">
        <v>0</v>
      </c>
      <c r="O1041" s="129">
        <v>14.904999999999999</v>
      </c>
      <c r="P1041" s="129">
        <v>101.556</v>
      </c>
      <c r="Q1041" s="130">
        <v>14.9</v>
      </c>
      <c r="R1041" s="128">
        <v>0</v>
      </c>
      <c r="S1041" s="128">
        <v>0</v>
      </c>
      <c r="T1041" s="127" t="s">
        <v>620</v>
      </c>
      <c r="U1041" s="127" t="s">
        <v>620</v>
      </c>
      <c r="V1041" s="208" t="s">
        <v>637</v>
      </c>
      <c r="X1041" s="126">
        <v>1019</v>
      </c>
    </row>
    <row r="1042" spans="1:24" s="14" customFormat="1" ht="105" x14ac:dyDescent="0.25">
      <c r="A1042" s="255">
        <v>1039</v>
      </c>
      <c r="B1042" s="126" t="s">
        <v>560</v>
      </c>
      <c r="C1042" s="127" t="s">
        <v>561</v>
      </c>
      <c r="D1042" s="127" t="s">
        <v>508</v>
      </c>
      <c r="E1042" s="127" t="s">
        <v>472</v>
      </c>
      <c r="F1042" s="127" t="s">
        <v>30</v>
      </c>
      <c r="G1042" s="127" t="s">
        <v>36</v>
      </c>
      <c r="H1042" s="127" t="s">
        <v>37</v>
      </c>
      <c r="I1042" s="127" t="s">
        <v>72</v>
      </c>
      <c r="J1042" s="127" t="s">
        <v>681</v>
      </c>
      <c r="K1042" s="127" t="s">
        <v>825</v>
      </c>
      <c r="L1042" s="127" t="s">
        <v>483</v>
      </c>
      <c r="M1042" s="128">
        <v>0</v>
      </c>
      <c r="N1042" s="128">
        <v>0</v>
      </c>
      <c r="O1042" s="129">
        <v>21.697199999999999</v>
      </c>
      <c r="P1042" s="129">
        <v>67.256</v>
      </c>
      <c r="Q1042" s="130">
        <v>21.7</v>
      </c>
      <c r="R1042" s="128">
        <v>0</v>
      </c>
      <c r="S1042" s="128">
        <v>0</v>
      </c>
      <c r="T1042" s="127" t="s">
        <v>620</v>
      </c>
      <c r="U1042" s="127" t="s">
        <v>620</v>
      </c>
      <c r="V1042" s="208" t="s">
        <v>637</v>
      </c>
      <c r="X1042" s="126">
        <v>1020</v>
      </c>
    </row>
    <row r="1043" spans="1:24" s="14" customFormat="1" ht="105" x14ac:dyDescent="0.25">
      <c r="A1043" s="255">
        <v>1040</v>
      </c>
      <c r="B1043" s="126" t="s">
        <v>560</v>
      </c>
      <c r="C1043" s="127" t="s">
        <v>561</v>
      </c>
      <c r="D1043" s="127" t="s">
        <v>508</v>
      </c>
      <c r="E1043" s="127" t="s">
        <v>472</v>
      </c>
      <c r="F1043" s="127" t="s">
        <v>30</v>
      </c>
      <c r="G1043" s="127" t="s">
        <v>36</v>
      </c>
      <c r="H1043" s="127" t="s">
        <v>42</v>
      </c>
      <c r="I1043" s="127" t="s">
        <v>50</v>
      </c>
      <c r="J1043" s="127" t="s">
        <v>681</v>
      </c>
      <c r="K1043" s="127" t="s">
        <v>825</v>
      </c>
      <c r="L1043" s="127" t="s">
        <v>483</v>
      </c>
      <c r="M1043" s="128">
        <v>0</v>
      </c>
      <c r="N1043" s="128">
        <v>0</v>
      </c>
      <c r="O1043" s="129">
        <v>22.598099999999999</v>
      </c>
      <c r="P1043" s="129">
        <v>91.462000000000003</v>
      </c>
      <c r="Q1043" s="130">
        <v>22.6</v>
      </c>
      <c r="R1043" s="128">
        <v>0</v>
      </c>
      <c r="S1043" s="128">
        <v>0</v>
      </c>
      <c r="T1043" s="127" t="s">
        <v>620</v>
      </c>
      <c r="U1043" s="127" t="s">
        <v>620</v>
      </c>
      <c r="V1043" s="208" t="s">
        <v>637</v>
      </c>
      <c r="X1043" s="126">
        <v>1021</v>
      </c>
    </row>
    <row r="1044" spans="1:24" s="14" customFormat="1" ht="105" x14ac:dyDescent="0.25">
      <c r="A1044" s="255">
        <v>1041</v>
      </c>
      <c r="B1044" s="126" t="s">
        <v>560</v>
      </c>
      <c r="C1044" s="127" t="s">
        <v>561</v>
      </c>
      <c r="D1044" s="127" t="s">
        <v>508</v>
      </c>
      <c r="E1044" s="127" t="s">
        <v>472</v>
      </c>
      <c r="F1044" s="127" t="s">
        <v>30</v>
      </c>
      <c r="G1044" s="127" t="s">
        <v>36</v>
      </c>
      <c r="H1044" s="127" t="s">
        <v>37</v>
      </c>
      <c r="I1044" s="127" t="s">
        <v>72</v>
      </c>
      <c r="J1044" s="127" t="s">
        <v>681</v>
      </c>
      <c r="K1044" s="127" t="s">
        <v>826</v>
      </c>
      <c r="L1044" s="127" t="s">
        <v>483</v>
      </c>
      <c r="M1044" s="128">
        <v>0</v>
      </c>
      <c r="N1044" s="128">
        <v>0</v>
      </c>
      <c r="O1044" s="129">
        <v>21.3643</v>
      </c>
      <c r="P1044" s="129">
        <v>67.256</v>
      </c>
      <c r="Q1044" s="130">
        <v>21.4</v>
      </c>
      <c r="R1044" s="128">
        <v>0</v>
      </c>
      <c r="S1044" s="128">
        <v>0</v>
      </c>
      <c r="T1044" s="127" t="s">
        <v>620</v>
      </c>
      <c r="U1044" s="127" t="s">
        <v>620</v>
      </c>
      <c r="V1044" s="208" t="s">
        <v>637</v>
      </c>
      <c r="X1044" s="126">
        <v>1022</v>
      </c>
    </row>
    <row r="1045" spans="1:24" s="14" customFormat="1" ht="105" x14ac:dyDescent="0.25">
      <c r="A1045" s="255">
        <v>1042</v>
      </c>
      <c r="B1045" s="126" t="s">
        <v>560</v>
      </c>
      <c r="C1045" s="127" t="s">
        <v>561</v>
      </c>
      <c r="D1045" s="127" t="s">
        <v>508</v>
      </c>
      <c r="E1045" s="127" t="s">
        <v>472</v>
      </c>
      <c r="F1045" s="127" t="s">
        <v>30</v>
      </c>
      <c r="G1045" s="127" t="s">
        <v>36</v>
      </c>
      <c r="H1045" s="127" t="s">
        <v>42</v>
      </c>
      <c r="I1045" s="127" t="s">
        <v>50</v>
      </c>
      <c r="J1045" s="127" t="s">
        <v>681</v>
      </c>
      <c r="K1045" s="127" t="s">
        <v>826</v>
      </c>
      <c r="L1045" s="127" t="s">
        <v>483</v>
      </c>
      <c r="M1045" s="128">
        <v>0</v>
      </c>
      <c r="N1045" s="128">
        <v>0</v>
      </c>
      <c r="O1045" s="129">
        <v>22.2651</v>
      </c>
      <c r="P1045" s="129">
        <v>93.352000000000004</v>
      </c>
      <c r="Q1045" s="130">
        <v>22.3</v>
      </c>
      <c r="R1045" s="128">
        <v>0</v>
      </c>
      <c r="S1045" s="128">
        <v>0</v>
      </c>
      <c r="T1045" s="127" t="s">
        <v>620</v>
      </c>
      <c r="U1045" s="127" t="s">
        <v>620</v>
      </c>
      <c r="V1045" s="208" t="s">
        <v>637</v>
      </c>
      <c r="X1045" s="126">
        <v>1023</v>
      </c>
    </row>
    <row r="1046" spans="1:24" s="14" customFormat="1" ht="105" x14ac:dyDescent="0.25">
      <c r="A1046" s="255">
        <v>1043</v>
      </c>
      <c r="B1046" s="126" t="s">
        <v>560</v>
      </c>
      <c r="C1046" s="127" t="s">
        <v>561</v>
      </c>
      <c r="D1046" s="127" t="s">
        <v>508</v>
      </c>
      <c r="E1046" s="127" t="s">
        <v>472</v>
      </c>
      <c r="F1046" s="127" t="s">
        <v>30</v>
      </c>
      <c r="G1046" s="127" t="s">
        <v>36</v>
      </c>
      <c r="H1046" s="127" t="s">
        <v>37</v>
      </c>
      <c r="I1046" s="127" t="s">
        <v>72</v>
      </c>
      <c r="J1046" s="127" t="s">
        <v>681</v>
      </c>
      <c r="K1046" s="127" t="s">
        <v>827</v>
      </c>
      <c r="L1046" s="127" t="s">
        <v>483</v>
      </c>
      <c r="M1046" s="128">
        <v>0</v>
      </c>
      <c r="N1046" s="128">
        <v>0</v>
      </c>
      <c r="O1046" s="129">
        <v>21.697199999999999</v>
      </c>
      <c r="P1046" s="129">
        <v>67.256</v>
      </c>
      <c r="Q1046" s="130">
        <v>21.7</v>
      </c>
      <c r="R1046" s="128">
        <v>0</v>
      </c>
      <c r="S1046" s="128">
        <v>0</v>
      </c>
      <c r="T1046" s="127" t="s">
        <v>620</v>
      </c>
      <c r="U1046" s="127" t="s">
        <v>620</v>
      </c>
      <c r="V1046" s="208" t="s">
        <v>637</v>
      </c>
      <c r="X1046" s="126">
        <v>1024</v>
      </c>
    </row>
    <row r="1047" spans="1:24" s="14" customFormat="1" ht="105" x14ac:dyDescent="0.25">
      <c r="A1047" s="255">
        <v>1044</v>
      </c>
      <c r="B1047" s="126" t="s">
        <v>560</v>
      </c>
      <c r="C1047" s="127" t="s">
        <v>561</v>
      </c>
      <c r="D1047" s="127" t="s">
        <v>508</v>
      </c>
      <c r="E1047" s="127" t="s">
        <v>472</v>
      </c>
      <c r="F1047" s="127" t="s">
        <v>30</v>
      </c>
      <c r="G1047" s="127" t="s">
        <v>36</v>
      </c>
      <c r="H1047" s="127" t="s">
        <v>42</v>
      </c>
      <c r="I1047" s="127" t="s">
        <v>50</v>
      </c>
      <c r="J1047" s="127" t="s">
        <v>681</v>
      </c>
      <c r="K1047" s="127" t="s">
        <v>827</v>
      </c>
      <c r="L1047" s="127" t="s">
        <v>483</v>
      </c>
      <c r="M1047" s="128">
        <v>0</v>
      </c>
      <c r="N1047" s="128">
        <v>0</v>
      </c>
      <c r="O1047" s="129">
        <v>22.598099999999999</v>
      </c>
      <c r="P1047" s="129">
        <v>94.331999999999994</v>
      </c>
      <c r="Q1047" s="130">
        <v>22.6</v>
      </c>
      <c r="R1047" s="128">
        <v>0</v>
      </c>
      <c r="S1047" s="128">
        <v>0</v>
      </c>
      <c r="T1047" s="127" t="s">
        <v>620</v>
      </c>
      <c r="U1047" s="127" t="s">
        <v>620</v>
      </c>
      <c r="V1047" s="208" t="s">
        <v>637</v>
      </c>
      <c r="X1047" s="126">
        <v>1025</v>
      </c>
    </row>
    <row r="1048" spans="1:24" s="14" customFormat="1" ht="105" x14ac:dyDescent="0.25">
      <c r="A1048" s="255">
        <v>1045</v>
      </c>
      <c r="B1048" s="126" t="s">
        <v>560</v>
      </c>
      <c r="C1048" s="127" t="s">
        <v>561</v>
      </c>
      <c r="D1048" s="127" t="s">
        <v>491</v>
      </c>
      <c r="E1048" s="127" t="s">
        <v>472</v>
      </c>
      <c r="F1048" s="127" t="s">
        <v>30</v>
      </c>
      <c r="G1048" s="127" t="s">
        <v>36</v>
      </c>
      <c r="H1048" s="127" t="s">
        <v>37</v>
      </c>
      <c r="I1048" s="127" t="s">
        <v>72</v>
      </c>
      <c r="J1048" s="127" t="s">
        <v>681</v>
      </c>
      <c r="K1048" s="127" t="s">
        <v>827</v>
      </c>
      <c r="L1048" s="127" t="s">
        <v>483</v>
      </c>
      <c r="M1048" s="128">
        <v>0</v>
      </c>
      <c r="N1048" s="128">
        <v>0</v>
      </c>
      <c r="O1048" s="129">
        <v>14.151899999999999</v>
      </c>
      <c r="P1048" s="129">
        <v>73.233999999999995</v>
      </c>
      <c r="Q1048" s="130">
        <v>14.2</v>
      </c>
      <c r="R1048" s="128">
        <v>0</v>
      </c>
      <c r="S1048" s="128">
        <v>0</v>
      </c>
      <c r="T1048" s="127" t="s">
        <v>620</v>
      </c>
      <c r="U1048" s="127" t="s">
        <v>620</v>
      </c>
      <c r="V1048" s="208" t="s">
        <v>637</v>
      </c>
      <c r="X1048" s="126">
        <v>1026</v>
      </c>
    </row>
    <row r="1049" spans="1:24" s="14" customFormat="1" ht="105" x14ac:dyDescent="0.25">
      <c r="A1049" s="255">
        <v>1046</v>
      </c>
      <c r="B1049" s="126" t="s">
        <v>560</v>
      </c>
      <c r="C1049" s="127" t="s">
        <v>561</v>
      </c>
      <c r="D1049" s="127" t="s">
        <v>491</v>
      </c>
      <c r="E1049" s="127" t="s">
        <v>472</v>
      </c>
      <c r="F1049" s="127" t="s">
        <v>30</v>
      </c>
      <c r="G1049" s="127" t="s">
        <v>36</v>
      </c>
      <c r="H1049" s="127" t="s">
        <v>42</v>
      </c>
      <c r="I1049" s="127" t="s">
        <v>50</v>
      </c>
      <c r="J1049" s="127" t="s">
        <v>681</v>
      </c>
      <c r="K1049" s="127" t="s">
        <v>827</v>
      </c>
      <c r="L1049" s="127" t="s">
        <v>483</v>
      </c>
      <c r="M1049" s="128">
        <v>0</v>
      </c>
      <c r="N1049" s="128">
        <v>0</v>
      </c>
      <c r="O1049" s="129">
        <v>14.904999999999999</v>
      </c>
      <c r="P1049" s="129">
        <v>101.556</v>
      </c>
      <c r="Q1049" s="130">
        <v>14.9</v>
      </c>
      <c r="R1049" s="128">
        <v>0</v>
      </c>
      <c r="S1049" s="128">
        <v>0</v>
      </c>
      <c r="T1049" s="127" t="s">
        <v>620</v>
      </c>
      <c r="U1049" s="127" t="s">
        <v>620</v>
      </c>
      <c r="V1049" s="208" t="s">
        <v>637</v>
      </c>
      <c r="X1049" s="126">
        <v>1027</v>
      </c>
    </row>
    <row r="1050" spans="1:24" s="14" customFormat="1" ht="60" x14ac:dyDescent="0.25">
      <c r="A1050" s="255">
        <v>1047</v>
      </c>
      <c r="B1050" s="126" t="s">
        <v>562</v>
      </c>
      <c r="C1050" s="127" t="s">
        <v>563</v>
      </c>
      <c r="D1050" s="127" t="s">
        <v>471</v>
      </c>
      <c r="E1050" s="127" t="s">
        <v>492</v>
      </c>
      <c r="F1050" s="127" t="s">
        <v>30</v>
      </c>
      <c r="G1050" s="127" t="s">
        <v>31</v>
      </c>
      <c r="H1050" s="127" t="s">
        <v>32</v>
      </c>
      <c r="I1050" s="127" t="s">
        <v>62</v>
      </c>
      <c r="J1050" s="127" t="s">
        <v>657</v>
      </c>
      <c r="K1050" s="127" t="s">
        <v>828</v>
      </c>
      <c r="L1050" s="127" t="s">
        <v>473</v>
      </c>
      <c r="M1050" s="128">
        <v>0</v>
      </c>
      <c r="N1050" s="128">
        <v>0</v>
      </c>
      <c r="O1050" s="129">
        <v>5.4534000000000002</v>
      </c>
      <c r="P1050" s="129">
        <v>33.502000000000002</v>
      </c>
      <c r="Q1050" s="130">
        <v>5.5</v>
      </c>
      <c r="R1050" s="128">
        <v>0</v>
      </c>
      <c r="S1050" s="128">
        <v>0</v>
      </c>
      <c r="T1050" s="127" t="s">
        <v>620</v>
      </c>
      <c r="U1050" s="127" t="s">
        <v>620</v>
      </c>
      <c r="V1050" s="208" t="s">
        <v>637</v>
      </c>
      <c r="X1050" s="126">
        <v>1028</v>
      </c>
    </row>
    <row r="1051" spans="1:24" s="14" customFormat="1" ht="60" x14ac:dyDescent="0.25">
      <c r="A1051" s="255">
        <v>1048</v>
      </c>
      <c r="B1051" s="126" t="s">
        <v>562</v>
      </c>
      <c r="C1051" s="127" t="s">
        <v>563</v>
      </c>
      <c r="D1051" s="127" t="s">
        <v>471</v>
      </c>
      <c r="E1051" s="127" t="s">
        <v>492</v>
      </c>
      <c r="F1051" s="127" t="s">
        <v>30</v>
      </c>
      <c r="G1051" s="127" t="s">
        <v>46</v>
      </c>
      <c r="H1051" s="127" t="s">
        <v>47</v>
      </c>
      <c r="I1051" s="127" t="s">
        <v>60</v>
      </c>
      <c r="J1051" s="127" t="s">
        <v>58</v>
      </c>
      <c r="K1051" s="127" t="s">
        <v>828</v>
      </c>
      <c r="L1051" s="127" t="s">
        <v>473</v>
      </c>
      <c r="M1051" s="128">
        <v>0</v>
      </c>
      <c r="N1051" s="128">
        <v>0</v>
      </c>
      <c r="O1051" s="129">
        <v>5.33</v>
      </c>
      <c r="P1051" s="129">
        <v>27.678000000000001</v>
      </c>
      <c r="Q1051" s="130">
        <v>5.3</v>
      </c>
      <c r="R1051" s="128">
        <v>0</v>
      </c>
      <c r="S1051" s="128">
        <v>0</v>
      </c>
      <c r="T1051" s="127" t="s">
        <v>620</v>
      </c>
      <c r="U1051" s="127" t="s">
        <v>620</v>
      </c>
      <c r="V1051" s="208" t="s">
        <v>637</v>
      </c>
      <c r="X1051" s="126">
        <v>1029</v>
      </c>
    </row>
    <row r="1052" spans="1:24" s="14" customFormat="1" ht="60" x14ac:dyDescent="0.25">
      <c r="A1052" s="255">
        <v>1049</v>
      </c>
      <c r="B1052" s="126" t="s">
        <v>562</v>
      </c>
      <c r="C1052" s="127" t="s">
        <v>563</v>
      </c>
      <c r="D1052" s="127" t="s">
        <v>491</v>
      </c>
      <c r="E1052" s="127" t="s">
        <v>472</v>
      </c>
      <c r="F1052" s="127" t="s">
        <v>30</v>
      </c>
      <c r="G1052" s="127" t="s">
        <v>31</v>
      </c>
      <c r="H1052" s="127" t="s">
        <v>32</v>
      </c>
      <c r="I1052" s="127" t="s">
        <v>62</v>
      </c>
      <c r="J1052" s="127" t="s">
        <v>657</v>
      </c>
      <c r="K1052" s="127" t="s">
        <v>828</v>
      </c>
      <c r="L1052" s="127" t="s">
        <v>473</v>
      </c>
      <c r="M1052" s="128">
        <v>0</v>
      </c>
      <c r="N1052" s="128">
        <v>0</v>
      </c>
      <c r="O1052" s="129">
        <v>12.262</v>
      </c>
      <c r="P1052" s="129">
        <v>27.873999999999999</v>
      </c>
      <c r="Q1052" s="130">
        <v>12.3</v>
      </c>
      <c r="R1052" s="128">
        <v>0</v>
      </c>
      <c r="S1052" s="128">
        <v>0</v>
      </c>
      <c r="T1052" s="127" t="s">
        <v>620</v>
      </c>
      <c r="U1052" s="127" t="s">
        <v>620</v>
      </c>
      <c r="V1052" s="208" t="s">
        <v>637</v>
      </c>
      <c r="X1052" s="126">
        <v>1030</v>
      </c>
    </row>
    <row r="1053" spans="1:24" s="14" customFormat="1" ht="60" x14ac:dyDescent="0.25">
      <c r="A1053" s="255">
        <v>1050</v>
      </c>
      <c r="B1053" s="126" t="s">
        <v>562</v>
      </c>
      <c r="C1053" s="127" t="s">
        <v>563</v>
      </c>
      <c r="D1053" s="127" t="s">
        <v>491</v>
      </c>
      <c r="E1053" s="127" t="s">
        <v>472</v>
      </c>
      <c r="F1053" s="127" t="s">
        <v>30</v>
      </c>
      <c r="G1053" s="127" t="s">
        <v>46</v>
      </c>
      <c r="H1053" s="127" t="s">
        <v>47</v>
      </c>
      <c r="I1053" s="127" t="s">
        <v>60</v>
      </c>
      <c r="J1053" s="127" t="s">
        <v>58</v>
      </c>
      <c r="K1053" s="127" t="s">
        <v>828</v>
      </c>
      <c r="L1053" s="127" t="s">
        <v>473</v>
      </c>
      <c r="M1053" s="128">
        <v>0</v>
      </c>
      <c r="N1053" s="128">
        <v>0</v>
      </c>
      <c r="O1053" s="129">
        <v>12.057600000000001</v>
      </c>
      <c r="P1053" s="129">
        <v>22.75</v>
      </c>
      <c r="Q1053" s="130">
        <v>12.1</v>
      </c>
      <c r="R1053" s="128">
        <v>0</v>
      </c>
      <c r="S1053" s="128">
        <v>0</v>
      </c>
      <c r="T1053" s="127" t="s">
        <v>620</v>
      </c>
      <c r="U1053" s="127" t="s">
        <v>620</v>
      </c>
      <c r="V1053" s="208" t="s">
        <v>637</v>
      </c>
      <c r="X1053" s="126">
        <v>1031</v>
      </c>
    </row>
    <row r="1054" spans="1:24" s="14" customFormat="1" ht="60" x14ac:dyDescent="0.25">
      <c r="A1054" s="255">
        <v>1051</v>
      </c>
      <c r="B1054" s="126" t="s">
        <v>562</v>
      </c>
      <c r="C1054" s="127" t="s">
        <v>563</v>
      </c>
      <c r="D1054" s="127" t="s">
        <v>508</v>
      </c>
      <c r="E1054" s="127" t="s">
        <v>472</v>
      </c>
      <c r="F1054" s="127" t="s">
        <v>30</v>
      </c>
      <c r="G1054" s="127" t="s">
        <v>31</v>
      </c>
      <c r="H1054" s="127" t="s">
        <v>42</v>
      </c>
      <c r="I1054" s="127" t="s">
        <v>52</v>
      </c>
      <c r="J1054" s="127" t="s">
        <v>678</v>
      </c>
      <c r="K1054" s="127" t="s">
        <v>829</v>
      </c>
      <c r="L1054" s="127" t="s">
        <v>483</v>
      </c>
      <c r="M1054" s="128">
        <v>0</v>
      </c>
      <c r="N1054" s="128">
        <v>0</v>
      </c>
      <c r="O1054" s="129">
        <v>22.2651</v>
      </c>
      <c r="P1054" s="129">
        <v>41.622</v>
      </c>
      <c r="Q1054" s="130">
        <v>22.3</v>
      </c>
      <c r="R1054" s="128">
        <v>0</v>
      </c>
      <c r="S1054" s="128">
        <v>0</v>
      </c>
      <c r="T1054" s="127" t="s">
        <v>620</v>
      </c>
      <c r="U1054" s="127" t="s">
        <v>620</v>
      </c>
      <c r="V1054" s="208" t="s">
        <v>637</v>
      </c>
      <c r="X1054" s="126">
        <v>1032</v>
      </c>
    </row>
    <row r="1055" spans="1:24" s="14" customFormat="1" ht="60" x14ac:dyDescent="0.25">
      <c r="A1055" s="255">
        <v>1052</v>
      </c>
      <c r="B1055" s="126" t="s">
        <v>562</v>
      </c>
      <c r="C1055" s="127" t="s">
        <v>563</v>
      </c>
      <c r="D1055" s="127" t="s">
        <v>491</v>
      </c>
      <c r="E1055" s="127" t="s">
        <v>472</v>
      </c>
      <c r="F1055" s="127" t="s">
        <v>30</v>
      </c>
      <c r="G1055" s="127" t="s">
        <v>31</v>
      </c>
      <c r="H1055" s="127" t="s">
        <v>42</v>
      </c>
      <c r="I1055" s="127" t="s">
        <v>52</v>
      </c>
      <c r="J1055" s="127" t="s">
        <v>678</v>
      </c>
      <c r="K1055" s="127" t="s">
        <v>829</v>
      </c>
      <c r="L1055" s="127" t="s">
        <v>483</v>
      </c>
      <c r="M1055" s="128">
        <v>0</v>
      </c>
      <c r="N1055" s="128">
        <v>0</v>
      </c>
      <c r="O1055" s="129">
        <v>14.627000000000001</v>
      </c>
      <c r="P1055" s="129">
        <v>50.777999999999999</v>
      </c>
      <c r="Q1055" s="130">
        <v>14.6</v>
      </c>
      <c r="R1055" s="128">
        <v>0</v>
      </c>
      <c r="S1055" s="128">
        <v>0</v>
      </c>
      <c r="T1055" s="127" t="s">
        <v>620</v>
      </c>
      <c r="U1055" s="127" t="s">
        <v>620</v>
      </c>
      <c r="V1055" s="208" t="s">
        <v>637</v>
      </c>
      <c r="X1055" s="126">
        <v>1033</v>
      </c>
    </row>
    <row r="1056" spans="1:24" s="14" customFormat="1" ht="60" x14ac:dyDescent="0.25">
      <c r="A1056" s="255">
        <v>1053</v>
      </c>
      <c r="B1056" s="126" t="s">
        <v>562</v>
      </c>
      <c r="C1056" s="127" t="s">
        <v>563</v>
      </c>
      <c r="D1056" s="127" t="s">
        <v>491</v>
      </c>
      <c r="E1056" s="127" t="s">
        <v>472</v>
      </c>
      <c r="F1056" s="127" t="s">
        <v>30</v>
      </c>
      <c r="G1056" s="127" t="s">
        <v>36</v>
      </c>
      <c r="H1056" s="127" t="s">
        <v>37</v>
      </c>
      <c r="I1056" s="127" t="s">
        <v>72</v>
      </c>
      <c r="J1056" s="127" t="s">
        <v>681</v>
      </c>
      <c r="K1056" s="127" t="s">
        <v>830</v>
      </c>
      <c r="L1056" s="127" t="s">
        <v>483</v>
      </c>
      <c r="M1056" s="128">
        <v>0</v>
      </c>
      <c r="N1056" s="128">
        <v>0</v>
      </c>
      <c r="O1056" s="129">
        <v>14.716900000000001</v>
      </c>
      <c r="P1056" s="129">
        <v>73.233999999999995</v>
      </c>
      <c r="Q1056" s="130">
        <v>14.7</v>
      </c>
      <c r="R1056" s="128">
        <v>0</v>
      </c>
      <c r="S1056" s="128">
        <v>0</v>
      </c>
      <c r="T1056" s="127" t="s">
        <v>620</v>
      </c>
      <c r="U1056" s="127" t="s">
        <v>620</v>
      </c>
      <c r="V1056" s="208" t="s">
        <v>637</v>
      </c>
      <c r="X1056" s="126">
        <v>1034</v>
      </c>
    </row>
    <row r="1057" spans="1:24" s="14" customFormat="1" ht="60" x14ac:dyDescent="0.25">
      <c r="A1057" s="255">
        <v>1054</v>
      </c>
      <c r="B1057" s="126" t="s">
        <v>562</v>
      </c>
      <c r="C1057" s="127" t="s">
        <v>563</v>
      </c>
      <c r="D1057" s="127" t="s">
        <v>491</v>
      </c>
      <c r="E1057" s="127" t="s">
        <v>492</v>
      </c>
      <c r="F1057" s="127" t="s">
        <v>30</v>
      </c>
      <c r="G1057" s="127" t="s">
        <v>36</v>
      </c>
      <c r="H1057" s="127" t="s">
        <v>37</v>
      </c>
      <c r="I1057" s="127" t="s">
        <v>72</v>
      </c>
      <c r="J1057" s="127" t="s">
        <v>681</v>
      </c>
      <c r="K1057" s="127" t="s">
        <v>830</v>
      </c>
      <c r="L1057" s="127" t="s">
        <v>483</v>
      </c>
      <c r="M1057" s="128">
        <v>0</v>
      </c>
      <c r="N1057" s="128">
        <v>0</v>
      </c>
      <c r="O1057" s="129">
        <v>10.644</v>
      </c>
      <c r="P1057" s="129">
        <v>63.433999999999997</v>
      </c>
      <c r="Q1057" s="130">
        <v>10.6</v>
      </c>
      <c r="R1057" s="128">
        <v>0</v>
      </c>
      <c r="S1057" s="128">
        <v>0</v>
      </c>
      <c r="T1057" s="127" t="s">
        <v>620</v>
      </c>
      <c r="U1057" s="127" t="s">
        <v>620</v>
      </c>
      <c r="V1057" s="208" t="s">
        <v>637</v>
      </c>
      <c r="X1057" s="126">
        <v>1035</v>
      </c>
    </row>
    <row r="1058" spans="1:24" s="14" customFormat="1" ht="75" x14ac:dyDescent="0.25">
      <c r="A1058" s="255">
        <v>1055</v>
      </c>
      <c r="B1058" s="126" t="s">
        <v>564</v>
      </c>
      <c r="C1058" s="127" t="s">
        <v>565</v>
      </c>
      <c r="D1058" s="127" t="s">
        <v>471</v>
      </c>
      <c r="E1058" s="127" t="s">
        <v>496</v>
      </c>
      <c r="F1058" s="127" t="s">
        <v>30</v>
      </c>
      <c r="G1058" s="127" t="s">
        <v>36</v>
      </c>
      <c r="H1058" s="127" t="s">
        <v>37</v>
      </c>
      <c r="I1058" s="127" t="s">
        <v>85</v>
      </c>
      <c r="J1058" s="127" t="s">
        <v>102</v>
      </c>
      <c r="K1058" s="127" t="s">
        <v>831</v>
      </c>
      <c r="L1058" s="127" t="s">
        <v>483</v>
      </c>
      <c r="M1058" s="128">
        <v>0</v>
      </c>
      <c r="N1058" s="128">
        <v>0</v>
      </c>
      <c r="O1058" s="129">
        <v>4.6622000000000003</v>
      </c>
      <c r="P1058" s="129">
        <v>54.347999999999999</v>
      </c>
      <c r="Q1058" s="130">
        <v>4.7</v>
      </c>
      <c r="R1058" s="128">
        <v>0</v>
      </c>
      <c r="S1058" s="128">
        <v>0</v>
      </c>
      <c r="T1058" s="127" t="s">
        <v>620</v>
      </c>
      <c r="U1058" s="127" t="s">
        <v>620</v>
      </c>
      <c r="V1058" s="208" t="s">
        <v>637</v>
      </c>
      <c r="X1058" s="126">
        <v>1036</v>
      </c>
    </row>
    <row r="1059" spans="1:24" s="14" customFormat="1" ht="75" x14ac:dyDescent="0.25">
      <c r="A1059" s="255">
        <v>1056</v>
      </c>
      <c r="B1059" s="126" t="s">
        <v>564</v>
      </c>
      <c r="C1059" s="127" t="s">
        <v>565</v>
      </c>
      <c r="D1059" s="127" t="s">
        <v>491</v>
      </c>
      <c r="E1059" s="127" t="s">
        <v>472</v>
      </c>
      <c r="F1059" s="127" t="s">
        <v>30</v>
      </c>
      <c r="G1059" s="127" t="s">
        <v>36</v>
      </c>
      <c r="H1059" s="127" t="s">
        <v>37</v>
      </c>
      <c r="I1059" s="127" t="s">
        <v>72</v>
      </c>
      <c r="J1059" s="127" t="s">
        <v>681</v>
      </c>
      <c r="K1059" s="127" t="s">
        <v>830</v>
      </c>
      <c r="L1059" s="127" t="s">
        <v>483</v>
      </c>
      <c r="M1059" s="128">
        <v>0</v>
      </c>
      <c r="N1059" s="128">
        <v>0</v>
      </c>
      <c r="O1059" s="129">
        <v>14.716900000000001</v>
      </c>
      <c r="P1059" s="129">
        <v>73.233999999999995</v>
      </c>
      <c r="Q1059" s="130">
        <v>14.7</v>
      </c>
      <c r="R1059" s="128">
        <v>0</v>
      </c>
      <c r="S1059" s="128">
        <v>0</v>
      </c>
      <c r="T1059" s="127" t="s">
        <v>620</v>
      </c>
      <c r="U1059" s="127" t="s">
        <v>620</v>
      </c>
      <c r="V1059" s="208" t="s">
        <v>637</v>
      </c>
      <c r="X1059" s="126">
        <v>1037</v>
      </c>
    </row>
    <row r="1060" spans="1:24" s="14" customFormat="1" ht="75" x14ac:dyDescent="0.25">
      <c r="A1060" s="255">
        <v>1057</v>
      </c>
      <c r="B1060" s="126" t="s">
        <v>564</v>
      </c>
      <c r="C1060" s="127" t="s">
        <v>565</v>
      </c>
      <c r="D1060" s="127" t="s">
        <v>491</v>
      </c>
      <c r="E1060" s="127" t="s">
        <v>492</v>
      </c>
      <c r="F1060" s="127" t="s">
        <v>30</v>
      </c>
      <c r="G1060" s="127" t="s">
        <v>36</v>
      </c>
      <c r="H1060" s="127" t="s">
        <v>37</v>
      </c>
      <c r="I1060" s="127" t="s">
        <v>72</v>
      </c>
      <c r="J1060" s="127" t="s">
        <v>681</v>
      </c>
      <c r="K1060" s="127" t="s">
        <v>830</v>
      </c>
      <c r="L1060" s="127" t="s">
        <v>483</v>
      </c>
      <c r="M1060" s="128">
        <v>0</v>
      </c>
      <c r="N1060" s="128">
        <v>0</v>
      </c>
      <c r="O1060" s="129">
        <v>10.644</v>
      </c>
      <c r="P1060" s="129">
        <v>63.433999999999997</v>
      </c>
      <c r="Q1060" s="130">
        <v>10.6</v>
      </c>
      <c r="R1060" s="128">
        <v>0</v>
      </c>
      <c r="S1060" s="128">
        <v>0</v>
      </c>
      <c r="T1060" s="127" t="s">
        <v>620</v>
      </c>
      <c r="U1060" s="127" t="s">
        <v>620</v>
      </c>
      <c r="V1060" s="208" t="s">
        <v>637</v>
      </c>
      <c r="X1060" s="126">
        <v>1038</v>
      </c>
    </row>
    <row r="1061" spans="1:24" s="14" customFormat="1" ht="75" x14ac:dyDescent="0.25">
      <c r="A1061" s="255">
        <v>1058</v>
      </c>
      <c r="B1061" s="126" t="s">
        <v>564</v>
      </c>
      <c r="C1061" s="127" t="s">
        <v>565</v>
      </c>
      <c r="D1061" s="127" t="s">
        <v>491</v>
      </c>
      <c r="E1061" s="127" t="s">
        <v>472</v>
      </c>
      <c r="F1061" s="127" t="s">
        <v>30</v>
      </c>
      <c r="G1061" s="127" t="s">
        <v>36</v>
      </c>
      <c r="H1061" s="127" t="s">
        <v>37</v>
      </c>
      <c r="I1061" s="127" t="s">
        <v>72</v>
      </c>
      <c r="J1061" s="127" t="s">
        <v>681</v>
      </c>
      <c r="K1061" s="127" t="s">
        <v>832</v>
      </c>
      <c r="L1061" s="127" t="s">
        <v>483</v>
      </c>
      <c r="M1061" s="128">
        <v>0</v>
      </c>
      <c r="N1061" s="128">
        <v>0</v>
      </c>
      <c r="O1061" s="129">
        <v>14.151899999999999</v>
      </c>
      <c r="P1061" s="129">
        <v>73.233999999999995</v>
      </c>
      <c r="Q1061" s="130">
        <v>14.2</v>
      </c>
      <c r="R1061" s="128">
        <v>0</v>
      </c>
      <c r="S1061" s="128">
        <v>0</v>
      </c>
      <c r="T1061" s="127" t="s">
        <v>620</v>
      </c>
      <c r="U1061" s="127" t="s">
        <v>620</v>
      </c>
      <c r="V1061" s="208" t="s">
        <v>637</v>
      </c>
      <c r="X1061" s="126">
        <v>1039</v>
      </c>
    </row>
    <row r="1062" spans="1:24" s="14" customFormat="1" ht="75" x14ac:dyDescent="0.25">
      <c r="A1062" s="255">
        <v>1059</v>
      </c>
      <c r="B1062" s="126" t="s">
        <v>564</v>
      </c>
      <c r="C1062" s="127" t="s">
        <v>565</v>
      </c>
      <c r="D1062" s="127" t="s">
        <v>491</v>
      </c>
      <c r="E1062" s="127" t="s">
        <v>492</v>
      </c>
      <c r="F1062" s="127" t="s">
        <v>30</v>
      </c>
      <c r="G1062" s="127" t="s">
        <v>36</v>
      </c>
      <c r="H1062" s="127" t="s">
        <v>37</v>
      </c>
      <c r="I1062" s="127" t="s">
        <v>72</v>
      </c>
      <c r="J1062" s="127" t="s">
        <v>681</v>
      </c>
      <c r="K1062" s="127" t="s">
        <v>832</v>
      </c>
      <c r="L1062" s="127" t="s">
        <v>483</v>
      </c>
      <c r="M1062" s="128">
        <v>0</v>
      </c>
      <c r="N1062" s="128">
        <v>0</v>
      </c>
      <c r="O1062" s="129">
        <v>10.311999999999999</v>
      </c>
      <c r="P1062" s="129">
        <v>63.433999999999997</v>
      </c>
      <c r="Q1062" s="130">
        <v>10.3</v>
      </c>
      <c r="R1062" s="128">
        <v>0</v>
      </c>
      <c r="S1062" s="128">
        <v>0</v>
      </c>
      <c r="T1062" s="127" t="s">
        <v>620</v>
      </c>
      <c r="U1062" s="127" t="s">
        <v>620</v>
      </c>
      <c r="V1062" s="208" t="s">
        <v>637</v>
      </c>
      <c r="X1062" s="126">
        <v>1040</v>
      </c>
    </row>
    <row r="1063" spans="1:24" s="14" customFormat="1" ht="45" x14ac:dyDescent="0.25">
      <c r="A1063" s="255">
        <v>1060</v>
      </c>
      <c r="B1063" s="126" t="s">
        <v>566</v>
      </c>
      <c r="C1063" s="127" t="s">
        <v>567</v>
      </c>
      <c r="D1063" s="127" t="s">
        <v>508</v>
      </c>
      <c r="E1063" s="127" t="s">
        <v>472</v>
      </c>
      <c r="F1063" s="127" t="s">
        <v>30</v>
      </c>
      <c r="G1063" s="127" t="s">
        <v>36</v>
      </c>
      <c r="H1063" s="127" t="s">
        <v>37</v>
      </c>
      <c r="I1063" s="127" t="s">
        <v>72</v>
      </c>
      <c r="J1063" s="127" t="s">
        <v>681</v>
      </c>
      <c r="K1063" s="127" t="s">
        <v>833</v>
      </c>
      <c r="L1063" s="127" t="s">
        <v>483</v>
      </c>
      <c r="M1063" s="128">
        <v>0</v>
      </c>
      <c r="N1063" s="128">
        <v>0</v>
      </c>
      <c r="O1063" s="129">
        <v>21.3643</v>
      </c>
      <c r="P1063" s="129">
        <v>67.256</v>
      </c>
      <c r="Q1063" s="130">
        <v>21.4</v>
      </c>
      <c r="R1063" s="128">
        <v>0</v>
      </c>
      <c r="S1063" s="128">
        <v>0</v>
      </c>
      <c r="T1063" s="127" t="s">
        <v>620</v>
      </c>
      <c r="U1063" s="127" t="s">
        <v>620</v>
      </c>
      <c r="V1063" s="208" t="s">
        <v>637</v>
      </c>
      <c r="X1063" s="126">
        <v>1041</v>
      </c>
    </row>
    <row r="1064" spans="1:24" s="14" customFormat="1" ht="45" x14ac:dyDescent="0.25">
      <c r="A1064" s="255">
        <v>1061</v>
      </c>
      <c r="B1064" s="126" t="s">
        <v>566</v>
      </c>
      <c r="C1064" s="127" t="s">
        <v>567</v>
      </c>
      <c r="D1064" s="127" t="s">
        <v>508</v>
      </c>
      <c r="E1064" s="127" t="s">
        <v>472</v>
      </c>
      <c r="F1064" s="127" t="s">
        <v>30</v>
      </c>
      <c r="G1064" s="127" t="s">
        <v>36</v>
      </c>
      <c r="H1064" s="127" t="s">
        <v>42</v>
      </c>
      <c r="I1064" s="127" t="s">
        <v>50</v>
      </c>
      <c r="J1064" s="127" t="s">
        <v>681</v>
      </c>
      <c r="K1064" s="127" t="s">
        <v>833</v>
      </c>
      <c r="L1064" s="127" t="s">
        <v>483</v>
      </c>
      <c r="M1064" s="128">
        <v>0</v>
      </c>
      <c r="N1064" s="128">
        <v>0</v>
      </c>
      <c r="O1064" s="129">
        <v>22.2651</v>
      </c>
      <c r="P1064" s="129">
        <v>94.331999999999994</v>
      </c>
      <c r="Q1064" s="130">
        <v>22.3</v>
      </c>
      <c r="R1064" s="128">
        <v>0</v>
      </c>
      <c r="S1064" s="128">
        <v>0</v>
      </c>
      <c r="T1064" s="127" t="s">
        <v>620</v>
      </c>
      <c r="U1064" s="127" t="s">
        <v>620</v>
      </c>
      <c r="V1064" s="208" t="s">
        <v>637</v>
      </c>
      <c r="X1064" s="126">
        <v>1042</v>
      </c>
    </row>
    <row r="1065" spans="1:24" s="14" customFormat="1" ht="45" x14ac:dyDescent="0.25">
      <c r="A1065" s="255">
        <v>1062</v>
      </c>
      <c r="B1065" s="126" t="s">
        <v>566</v>
      </c>
      <c r="C1065" s="127" t="s">
        <v>567</v>
      </c>
      <c r="D1065" s="127" t="s">
        <v>471</v>
      </c>
      <c r="E1065" s="127" t="s">
        <v>492</v>
      </c>
      <c r="F1065" s="127" t="s">
        <v>30</v>
      </c>
      <c r="G1065" s="127" t="s">
        <v>36</v>
      </c>
      <c r="H1065" s="127" t="s">
        <v>37</v>
      </c>
      <c r="I1065" s="127" t="s">
        <v>72</v>
      </c>
      <c r="J1065" s="127" t="s">
        <v>681</v>
      </c>
      <c r="K1065" s="127" t="s">
        <v>834</v>
      </c>
      <c r="L1065" s="127" t="s">
        <v>483</v>
      </c>
      <c r="M1065" s="128">
        <v>0</v>
      </c>
      <c r="N1065" s="128">
        <v>0</v>
      </c>
      <c r="O1065" s="129">
        <v>6.5932000000000004</v>
      </c>
      <c r="P1065" s="129">
        <v>79.66</v>
      </c>
      <c r="Q1065" s="130">
        <v>6.6</v>
      </c>
      <c r="R1065" s="128">
        <v>0</v>
      </c>
      <c r="S1065" s="128">
        <v>0</v>
      </c>
      <c r="T1065" s="127" t="s">
        <v>620</v>
      </c>
      <c r="U1065" s="127" t="s">
        <v>620</v>
      </c>
      <c r="V1065" s="208" t="s">
        <v>637</v>
      </c>
      <c r="X1065" s="126">
        <v>1043</v>
      </c>
    </row>
    <row r="1066" spans="1:24" s="14" customFormat="1" ht="45" x14ac:dyDescent="0.25">
      <c r="A1066" s="255">
        <v>1063</v>
      </c>
      <c r="B1066" s="126" t="s">
        <v>566</v>
      </c>
      <c r="C1066" s="127" t="s">
        <v>567</v>
      </c>
      <c r="D1066" s="127" t="s">
        <v>471</v>
      </c>
      <c r="E1066" s="127" t="s">
        <v>492</v>
      </c>
      <c r="F1066" s="127" t="s">
        <v>30</v>
      </c>
      <c r="G1066" s="127" t="s">
        <v>36</v>
      </c>
      <c r="H1066" s="127" t="s">
        <v>42</v>
      </c>
      <c r="I1066" s="127" t="s">
        <v>50</v>
      </c>
      <c r="J1066" s="127" t="s">
        <v>681</v>
      </c>
      <c r="K1066" s="127" t="s">
        <v>834</v>
      </c>
      <c r="L1066" s="127" t="s">
        <v>483</v>
      </c>
      <c r="M1066" s="128">
        <v>0</v>
      </c>
      <c r="N1066" s="128">
        <v>0</v>
      </c>
      <c r="O1066" s="129">
        <v>7.0476999999999999</v>
      </c>
      <c r="P1066" s="129">
        <v>105.42</v>
      </c>
      <c r="Q1066" s="130">
        <v>7</v>
      </c>
      <c r="R1066" s="128">
        <v>0</v>
      </c>
      <c r="S1066" s="128">
        <v>0</v>
      </c>
      <c r="T1066" s="127" t="s">
        <v>620</v>
      </c>
      <c r="U1066" s="127" t="s">
        <v>620</v>
      </c>
      <c r="V1066" s="208" t="s">
        <v>637</v>
      </c>
      <c r="X1066" s="126">
        <v>1044</v>
      </c>
    </row>
    <row r="1067" spans="1:24" s="14" customFormat="1" ht="45" x14ac:dyDescent="0.25">
      <c r="A1067" s="255">
        <v>1064</v>
      </c>
      <c r="B1067" s="126" t="s">
        <v>566</v>
      </c>
      <c r="C1067" s="127" t="s">
        <v>567</v>
      </c>
      <c r="D1067" s="127" t="s">
        <v>491</v>
      </c>
      <c r="E1067" s="127" t="s">
        <v>472</v>
      </c>
      <c r="F1067" s="127" t="s">
        <v>30</v>
      </c>
      <c r="G1067" s="127" t="s">
        <v>36</v>
      </c>
      <c r="H1067" s="127" t="s">
        <v>37</v>
      </c>
      <c r="I1067" s="127" t="s">
        <v>72</v>
      </c>
      <c r="J1067" s="127" t="s">
        <v>681</v>
      </c>
      <c r="K1067" s="127" t="s">
        <v>834</v>
      </c>
      <c r="L1067" s="127" t="s">
        <v>483</v>
      </c>
      <c r="M1067" s="128">
        <v>0</v>
      </c>
      <c r="N1067" s="128">
        <v>0</v>
      </c>
      <c r="O1067" s="129">
        <v>14.151899999999999</v>
      </c>
      <c r="P1067" s="129">
        <v>73.233999999999995</v>
      </c>
      <c r="Q1067" s="130">
        <v>14.2</v>
      </c>
      <c r="R1067" s="128">
        <v>0</v>
      </c>
      <c r="S1067" s="128">
        <v>0</v>
      </c>
      <c r="T1067" s="127" t="s">
        <v>620</v>
      </c>
      <c r="U1067" s="127" t="s">
        <v>620</v>
      </c>
      <c r="V1067" s="208" t="s">
        <v>637</v>
      </c>
      <c r="X1067" s="126">
        <v>1045</v>
      </c>
    </row>
    <row r="1068" spans="1:24" s="14" customFormat="1" ht="45" x14ac:dyDescent="0.25">
      <c r="A1068" s="255">
        <v>1065</v>
      </c>
      <c r="B1068" s="126" t="s">
        <v>566</v>
      </c>
      <c r="C1068" s="127" t="s">
        <v>567</v>
      </c>
      <c r="D1068" s="127" t="s">
        <v>491</v>
      </c>
      <c r="E1068" s="127" t="s">
        <v>472</v>
      </c>
      <c r="F1068" s="127" t="s">
        <v>30</v>
      </c>
      <c r="G1068" s="127" t="s">
        <v>36</v>
      </c>
      <c r="H1068" s="127" t="s">
        <v>42</v>
      </c>
      <c r="I1068" s="127" t="s">
        <v>50</v>
      </c>
      <c r="J1068" s="127" t="s">
        <v>681</v>
      </c>
      <c r="K1068" s="127" t="s">
        <v>834</v>
      </c>
      <c r="L1068" s="127" t="s">
        <v>483</v>
      </c>
      <c r="M1068" s="128">
        <v>0</v>
      </c>
      <c r="N1068" s="128">
        <v>0</v>
      </c>
      <c r="O1068" s="129">
        <v>14.904999999999999</v>
      </c>
      <c r="P1068" s="129">
        <v>96.656000000000006</v>
      </c>
      <c r="Q1068" s="130">
        <v>14.9</v>
      </c>
      <c r="R1068" s="128">
        <v>0</v>
      </c>
      <c r="S1068" s="128">
        <v>0</v>
      </c>
      <c r="T1068" s="127" t="s">
        <v>620</v>
      </c>
      <c r="U1068" s="127" t="s">
        <v>620</v>
      </c>
      <c r="V1068" s="208" t="s">
        <v>637</v>
      </c>
      <c r="X1068" s="126">
        <v>1046</v>
      </c>
    </row>
    <row r="1069" spans="1:24" s="14" customFormat="1" ht="45" x14ac:dyDescent="0.25">
      <c r="A1069" s="255">
        <v>1066</v>
      </c>
      <c r="B1069" s="126" t="s">
        <v>566</v>
      </c>
      <c r="C1069" s="127" t="s">
        <v>567</v>
      </c>
      <c r="D1069" s="127" t="s">
        <v>491</v>
      </c>
      <c r="E1069" s="127" t="s">
        <v>472</v>
      </c>
      <c r="F1069" s="127" t="s">
        <v>30</v>
      </c>
      <c r="G1069" s="127" t="s">
        <v>36</v>
      </c>
      <c r="H1069" s="127" t="s">
        <v>37</v>
      </c>
      <c r="I1069" s="127" t="s">
        <v>72</v>
      </c>
      <c r="J1069" s="127" t="s">
        <v>681</v>
      </c>
      <c r="K1069" s="127" t="s">
        <v>835</v>
      </c>
      <c r="L1069" s="127" t="s">
        <v>483</v>
      </c>
      <c r="M1069" s="128">
        <v>0</v>
      </c>
      <c r="N1069" s="128">
        <v>0</v>
      </c>
      <c r="O1069" s="129">
        <v>14.151899999999999</v>
      </c>
      <c r="P1069" s="129">
        <v>73.233999999999995</v>
      </c>
      <c r="Q1069" s="130">
        <v>14.2</v>
      </c>
      <c r="R1069" s="128">
        <v>0</v>
      </c>
      <c r="S1069" s="128">
        <v>0</v>
      </c>
      <c r="T1069" s="127" t="s">
        <v>620</v>
      </c>
      <c r="U1069" s="127" t="s">
        <v>620</v>
      </c>
      <c r="V1069" s="208" t="s">
        <v>637</v>
      </c>
      <c r="X1069" s="126">
        <v>1047</v>
      </c>
    </row>
    <row r="1070" spans="1:24" s="14" customFormat="1" ht="45" x14ac:dyDescent="0.25">
      <c r="A1070" s="255">
        <v>1067</v>
      </c>
      <c r="B1070" s="126" t="s">
        <v>566</v>
      </c>
      <c r="C1070" s="127" t="s">
        <v>567</v>
      </c>
      <c r="D1070" s="127" t="s">
        <v>508</v>
      </c>
      <c r="E1070" s="127" t="s">
        <v>472</v>
      </c>
      <c r="F1070" s="127" t="s">
        <v>30</v>
      </c>
      <c r="G1070" s="127" t="s">
        <v>36</v>
      </c>
      <c r="H1070" s="127" t="s">
        <v>37</v>
      </c>
      <c r="I1070" s="127" t="s">
        <v>72</v>
      </c>
      <c r="J1070" s="127" t="s">
        <v>681</v>
      </c>
      <c r="K1070" s="127" t="s">
        <v>836</v>
      </c>
      <c r="L1070" s="127" t="s">
        <v>483</v>
      </c>
      <c r="M1070" s="128">
        <v>0</v>
      </c>
      <c r="N1070" s="128">
        <v>0</v>
      </c>
      <c r="O1070" s="129">
        <v>21.697199999999999</v>
      </c>
      <c r="P1070" s="129">
        <v>67.256</v>
      </c>
      <c r="Q1070" s="130">
        <v>21.7</v>
      </c>
      <c r="R1070" s="128">
        <v>0</v>
      </c>
      <c r="S1070" s="128">
        <v>0</v>
      </c>
      <c r="T1070" s="127" t="s">
        <v>620</v>
      </c>
      <c r="U1070" s="127" t="s">
        <v>620</v>
      </c>
      <c r="V1070" s="208" t="s">
        <v>637</v>
      </c>
      <c r="X1070" s="126">
        <v>1048</v>
      </c>
    </row>
    <row r="1071" spans="1:24" s="14" customFormat="1" ht="45" x14ac:dyDescent="0.25">
      <c r="A1071" s="255">
        <v>1068</v>
      </c>
      <c r="B1071" s="126" t="s">
        <v>566</v>
      </c>
      <c r="C1071" s="127" t="s">
        <v>567</v>
      </c>
      <c r="D1071" s="127" t="s">
        <v>508</v>
      </c>
      <c r="E1071" s="127" t="s">
        <v>472</v>
      </c>
      <c r="F1071" s="127" t="s">
        <v>30</v>
      </c>
      <c r="G1071" s="127" t="s">
        <v>36</v>
      </c>
      <c r="H1071" s="127" t="s">
        <v>42</v>
      </c>
      <c r="I1071" s="127" t="s">
        <v>50</v>
      </c>
      <c r="J1071" s="127" t="s">
        <v>681</v>
      </c>
      <c r="K1071" s="127" t="s">
        <v>836</v>
      </c>
      <c r="L1071" s="127" t="s">
        <v>483</v>
      </c>
      <c r="M1071" s="128">
        <v>0</v>
      </c>
      <c r="N1071" s="128">
        <v>0</v>
      </c>
      <c r="O1071" s="129">
        <v>22.598099999999999</v>
      </c>
      <c r="P1071" s="129">
        <v>94.331999999999994</v>
      </c>
      <c r="Q1071" s="130">
        <v>22.6</v>
      </c>
      <c r="R1071" s="128">
        <v>0</v>
      </c>
      <c r="S1071" s="128">
        <v>0</v>
      </c>
      <c r="T1071" s="127" t="s">
        <v>620</v>
      </c>
      <c r="U1071" s="127" t="s">
        <v>620</v>
      </c>
      <c r="V1071" s="208" t="s">
        <v>637</v>
      </c>
      <c r="X1071" s="126">
        <v>1049</v>
      </c>
    </row>
    <row r="1072" spans="1:24" s="14" customFormat="1" ht="45" x14ac:dyDescent="0.25">
      <c r="A1072" s="255">
        <v>1069</v>
      </c>
      <c r="B1072" s="126" t="s">
        <v>566</v>
      </c>
      <c r="C1072" s="127" t="s">
        <v>567</v>
      </c>
      <c r="D1072" s="127" t="s">
        <v>491</v>
      </c>
      <c r="E1072" s="127" t="s">
        <v>472</v>
      </c>
      <c r="F1072" s="127" t="s">
        <v>30</v>
      </c>
      <c r="G1072" s="127" t="s">
        <v>36</v>
      </c>
      <c r="H1072" s="127" t="s">
        <v>37</v>
      </c>
      <c r="I1072" s="127" t="s">
        <v>72</v>
      </c>
      <c r="J1072" s="127" t="s">
        <v>681</v>
      </c>
      <c r="K1072" s="127" t="s">
        <v>837</v>
      </c>
      <c r="L1072" s="127" t="s">
        <v>483</v>
      </c>
      <c r="M1072" s="128">
        <v>0</v>
      </c>
      <c r="N1072" s="128">
        <v>0</v>
      </c>
      <c r="O1072" s="129">
        <v>14.151899999999999</v>
      </c>
      <c r="P1072" s="129">
        <v>73.233999999999995</v>
      </c>
      <c r="Q1072" s="130">
        <v>14.2</v>
      </c>
      <c r="R1072" s="128">
        <v>0</v>
      </c>
      <c r="S1072" s="128">
        <v>0</v>
      </c>
      <c r="T1072" s="127" t="s">
        <v>620</v>
      </c>
      <c r="U1072" s="127" t="s">
        <v>620</v>
      </c>
      <c r="V1072" s="208" t="s">
        <v>637</v>
      </c>
      <c r="X1072" s="126">
        <v>1050</v>
      </c>
    </row>
    <row r="1073" spans="1:24" s="14" customFormat="1" ht="45" x14ac:dyDescent="0.25">
      <c r="A1073" s="255">
        <v>1070</v>
      </c>
      <c r="B1073" s="126" t="s">
        <v>566</v>
      </c>
      <c r="C1073" s="127" t="s">
        <v>567</v>
      </c>
      <c r="D1073" s="127" t="s">
        <v>508</v>
      </c>
      <c r="E1073" s="127" t="s">
        <v>472</v>
      </c>
      <c r="F1073" s="127" t="s">
        <v>30</v>
      </c>
      <c r="G1073" s="127" t="s">
        <v>36</v>
      </c>
      <c r="H1073" s="127" t="s">
        <v>42</v>
      </c>
      <c r="I1073" s="127" t="s">
        <v>50</v>
      </c>
      <c r="J1073" s="127" t="s">
        <v>681</v>
      </c>
      <c r="K1073" s="127" t="s">
        <v>838</v>
      </c>
      <c r="L1073" s="127" t="s">
        <v>483</v>
      </c>
      <c r="M1073" s="128">
        <v>0</v>
      </c>
      <c r="N1073" s="128">
        <v>0</v>
      </c>
      <c r="O1073" s="129">
        <v>22.598099999999999</v>
      </c>
      <c r="P1073" s="129">
        <v>87.402000000000001</v>
      </c>
      <c r="Q1073" s="130">
        <v>22.6</v>
      </c>
      <c r="R1073" s="128">
        <v>0</v>
      </c>
      <c r="S1073" s="128">
        <v>0</v>
      </c>
      <c r="T1073" s="127" t="s">
        <v>620</v>
      </c>
      <c r="U1073" s="127" t="s">
        <v>620</v>
      </c>
      <c r="V1073" s="208" t="s">
        <v>637</v>
      </c>
      <c r="X1073" s="126">
        <v>1051</v>
      </c>
    </row>
    <row r="1074" spans="1:24" s="14" customFormat="1" ht="45" x14ac:dyDescent="0.25">
      <c r="A1074" s="255">
        <v>1071</v>
      </c>
      <c r="B1074" s="126" t="s">
        <v>566</v>
      </c>
      <c r="C1074" s="127" t="s">
        <v>567</v>
      </c>
      <c r="D1074" s="127" t="s">
        <v>491</v>
      </c>
      <c r="E1074" s="127" t="s">
        <v>472</v>
      </c>
      <c r="F1074" s="127" t="s">
        <v>30</v>
      </c>
      <c r="G1074" s="127" t="s">
        <v>36</v>
      </c>
      <c r="H1074" s="127" t="s">
        <v>42</v>
      </c>
      <c r="I1074" s="127" t="s">
        <v>50</v>
      </c>
      <c r="J1074" s="127" t="s">
        <v>681</v>
      </c>
      <c r="K1074" s="127" t="s">
        <v>838</v>
      </c>
      <c r="L1074" s="127" t="s">
        <v>483</v>
      </c>
      <c r="M1074" s="128">
        <v>0</v>
      </c>
      <c r="N1074" s="128">
        <v>0</v>
      </c>
      <c r="O1074" s="129">
        <v>14.904999999999999</v>
      </c>
      <c r="P1074" s="129">
        <v>96.18</v>
      </c>
      <c r="Q1074" s="130">
        <v>14.9</v>
      </c>
      <c r="R1074" s="128">
        <v>0</v>
      </c>
      <c r="S1074" s="128">
        <v>0</v>
      </c>
      <c r="T1074" s="127" t="s">
        <v>620</v>
      </c>
      <c r="U1074" s="127" t="s">
        <v>620</v>
      </c>
      <c r="V1074" s="208" t="s">
        <v>637</v>
      </c>
      <c r="X1074" s="126">
        <v>1052</v>
      </c>
    </row>
    <row r="1075" spans="1:24" s="14" customFormat="1" ht="45" x14ac:dyDescent="0.25">
      <c r="A1075" s="255">
        <v>1072</v>
      </c>
      <c r="B1075" s="126" t="s">
        <v>566</v>
      </c>
      <c r="C1075" s="127" t="s">
        <v>567</v>
      </c>
      <c r="D1075" s="127" t="s">
        <v>491</v>
      </c>
      <c r="E1075" s="127" t="s">
        <v>492</v>
      </c>
      <c r="F1075" s="127" t="s">
        <v>30</v>
      </c>
      <c r="G1075" s="127" t="s">
        <v>36</v>
      </c>
      <c r="H1075" s="127" t="s">
        <v>42</v>
      </c>
      <c r="I1075" s="127" t="s">
        <v>50</v>
      </c>
      <c r="J1075" s="127" t="s">
        <v>681</v>
      </c>
      <c r="K1075" s="127" t="s">
        <v>838</v>
      </c>
      <c r="L1075" s="127" t="s">
        <v>483</v>
      </c>
      <c r="M1075" s="128">
        <v>0</v>
      </c>
      <c r="N1075" s="128">
        <v>0</v>
      </c>
      <c r="O1075" s="129">
        <v>10.754899999999999</v>
      </c>
      <c r="P1075" s="129">
        <v>83.075999999999993</v>
      </c>
      <c r="Q1075" s="130">
        <v>10.8</v>
      </c>
      <c r="R1075" s="128">
        <v>0</v>
      </c>
      <c r="S1075" s="128">
        <v>0</v>
      </c>
      <c r="T1075" s="127" t="s">
        <v>620</v>
      </c>
      <c r="U1075" s="127" t="s">
        <v>620</v>
      </c>
      <c r="V1075" s="208" t="s">
        <v>637</v>
      </c>
      <c r="X1075" s="126">
        <v>1053</v>
      </c>
    </row>
    <row r="1076" spans="1:24" s="14" customFormat="1" ht="45" x14ac:dyDescent="0.25">
      <c r="A1076" s="255">
        <v>1073</v>
      </c>
      <c r="B1076" s="126" t="s">
        <v>566</v>
      </c>
      <c r="C1076" s="127" t="s">
        <v>567</v>
      </c>
      <c r="D1076" s="127" t="s">
        <v>491</v>
      </c>
      <c r="E1076" s="127" t="s">
        <v>472</v>
      </c>
      <c r="F1076" s="127" t="s">
        <v>30</v>
      </c>
      <c r="G1076" s="127" t="s">
        <v>36</v>
      </c>
      <c r="H1076" s="127" t="s">
        <v>37</v>
      </c>
      <c r="I1076" s="127" t="s">
        <v>72</v>
      </c>
      <c r="J1076" s="127" t="s">
        <v>681</v>
      </c>
      <c r="K1076" s="127" t="s">
        <v>839</v>
      </c>
      <c r="L1076" s="127" t="s">
        <v>483</v>
      </c>
      <c r="M1076" s="128">
        <v>0</v>
      </c>
      <c r="N1076" s="128">
        <v>0</v>
      </c>
      <c r="O1076" s="129">
        <v>14.151899999999999</v>
      </c>
      <c r="P1076" s="129">
        <v>73.233999999999995</v>
      </c>
      <c r="Q1076" s="130">
        <v>14.2</v>
      </c>
      <c r="R1076" s="128">
        <v>0</v>
      </c>
      <c r="S1076" s="128">
        <v>0</v>
      </c>
      <c r="T1076" s="127" t="s">
        <v>620</v>
      </c>
      <c r="U1076" s="127" t="s">
        <v>620</v>
      </c>
      <c r="V1076" s="208" t="s">
        <v>637</v>
      </c>
      <c r="X1076" s="126">
        <v>1054</v>
      </c>
    </row>
    <row r="1077" spans="1:24" s="14" customFormat="1" ht="45" x14ac:dyDescent="0.25">
      <c r="A1077" s="255">
        <v>1074</v>
      </c>
      <c r="B1077" s="126" t="s">
        <v>566</v>
      </c>
      <c r="C1077" s="127" t="s">
        <v>567</v>
      </c>
      <c r="D1077" s="127" t="s">
        <v>508</v>
      </c>
      <c r="E1077" s="127" t="s">
        <v>472</v>
      </c>
      <c r="F1077" s="127" t="s">
        <v>30</v>
      </c>
      <c r="G1077" s="127" t="s">
        <v>36</v>
      </c>
      <c r="H1077" s="127" t="s">
        <v>37</v>
      </c>
      <c r="I1077" s="127" t="s">
        <v>72</v>
      </c>
      <c r="J1077" s="127" t="s">
        <v>681</v>
      </c>
      <c r="K1077" s="127" t="s">
        <v>840</v>
      </c>
      <c r="L1077" s="127" t="s">
        <v>483</v>
      </c>
      <c r="M1077" s="128">
        <v>0</v>
      </c>
      <c r="N1077" s="128">
        <v>0</v>
      </c>
      <c r="O1077" s="129">
        <v>21.697199999999999</v>
      </c>
      <c r="P1077" s="129">
        <v>67.256</v>
      </c>
      <c r="Q1077" s="130">
        <v>21.7</v>
      </c>
      <c r="R1077" s="128">
        <v>0</v>
      </c>
      <c r="S1077" s="128">
        <v>0</v>
      </c>
      <c r="T1077" s="127" t="s">
        <v>620</v>
      </c>
      <c r="U1077" s="127" t="s">
        <v>620</v>
      </c>
      <c r="V1077" s="208" t="s">
        <v>637</v>
      </c>
      <c r="X1077" s="126">
        <v>1055</v>
      </c>
    </row>
    <row r="1078" spans="1:24" s="14" customFormat="1" ht="45" x14ac:dyDescent="0.25">
      <c r="A1078" s="255">
        <v>1075</v>
      </c>
      <c r="B1078" s="126" t="s">
        <v>566</v>
      </c>
      <c r="C1078" s="127" t="s">
        <v>567</v>
      </c>
      <c r="D1078" s="127" t="s">
        <v>508</v>
      </c>
      <c r="E1078" s="127" t="s">
        <v>472</v>
      </c>
      <c r="F1078" s="127" t="s">
        <v>30</v>
      </c>
      <c r="G1078" s="127" t="s">
        <v>36</v>
      </c>
      <c r="H1078" s="127" t="s">
        <v>42</v>
      </c>
      <c r="I1078" s="127" t="s">
        <v>50</v>
      </c>
      <c r="J1078" s="127" t="s">
        <v>681</v>
      </c>
      <c r="K1078" s="127" t="s">
        <v>840</v>
      </c>
      <c r="L1078" s="127" t="s">
        <v>483</v>
      </c>
      <c r="M1078" s="128">
        <v>0</v>
      </c>
      <c r="N1078" s="128">
        <v>0</v>
      </c>
      <c r="O1078" s="129">
        <v>22.598099999999999</v>
      </c>
      <c r="P1078" s="129">
        <v>94.331999999999994</v>
      </c>
      <c r="Q1078" s="130">
        <v>22.6</v>
      </c>
      <c r="R1078" s="128">
        <v>0</v>
      </c>
      <c r="S1078" s="128">
        <v>0</v>
      </c>
      <c r="T1078" s="127" t="s">
        <v>620</v>
      </c>
      <c r="U1078" s="127" t="s">
        <v>620</v>
      </c>
      <c r="V1078" s="208" t="s">
        <v>637</v>
      </c>
      <c r="X1078" s="126">
        <v>1056</v>
      </c>
    </row>
    <row r="1079" spans="1:24" s="14" customFormat="1" ht="60" x14ac:dyDescent="0.25">
      <c r="A1079" s="255">
        <v>1076</v>
      </c>
      <c r="B1079" s="126" t="s">
        <v>566</v>
      </c>
      <c r="C1079" s="127" t="s">
        <v>567</v>
      </c>
      <c r="D1079" s="127" t="s">
        <v>508</v>
      </c>
      <c r="E1079" s="127" t="s">
        <v>472</v>
      </c>
      <c r="F1079" s="127" t="s">
        <v>30</v>
      </c>
      <c r="G1079" s="127" t="s">
        <v>36</v>
      </c>
      <c r="H1079" s="127" t="s">
        <v>37</v>
      </c>
      <c r="I1079" s="127" t="s">
        <v>72</v>
      </c>
      <c r="J1079" s="127" t="s">
        <v>681</v>
      </c>
      <c r="K1079" s="127" t="s">
        <v>841</v>
      </c>
      <c r="L1079" s="127" t="s">
        <v>483</v>
      </c>
      <c r="M1079" s="128">
        <v>0</v>
      </c>
      <c r="N1079" s="128">
        <v>0</v>
      </c>
      <c r="O1079" s="129">
        <v>21.697199999999999</v>
      </c>
      <c r="P1079" s="129">
        <v>67.256</v>
      </c>
      <c r="Q1079" s="130">
        <v>21.7</v>
      </c>
      <c r="R1079" s="128">
        <v>0</v>
      </c>
      <c r="S1079" s="128">
        <v>0</v>
      </c>
      <c r="T1079" s="127" t="s">
        <v>620</v>
      </c>
      <c r="U1079" s="127" t="s">
        <v>620</v>
      </c>
      <c r="V1079" s="208" t="s">
        <v>637</v>
      </c>
      <c r="X1079" s="126">
        <v>1057</v>
      </c>
    </row>
    <row r="1080" spans="1:24" s="14" customFormat="1" ht="60" x14ac:dyDescent="0.25">
      <c r="A1080" s="255">
        <v>1077</v>
      </c>
      <c r="B1080" s="126" t="s">
        <v>566</v>
      </c>
      <c r="C1080" s="127" t="s">
        <v>567</v>
      </c>
      <c r="D1080" s="127" t="s">
        <v>508</v>
      </c>
      <c r="E1080" s="127" t="s">
        <v>472</v>
      </c>
      <c r="F1080" s="127" t="s">
        <v>30</v>
      </c>
      <c r="G1080" s="127" t="s">
        <v>36</v>
      </c>
      <c r="H1080" s="127" t="s">
        <v>42</v>
      </c>
      <c r="I1080" s="127" t="s">
        <v>50</v>
      </c>
      <c r="J1080" s="127" t="s">
        <v>681</v>
      </c>
      <c r="K1080" s="127" t="s">
        <v>841</v>
      </c>
      <c r="L1080" s="127" t="s">
        <v>483</v>
      </c>
      <c r="M1080" s="128">
        <v>0</v>
      </c>
      <c r="N1080" s="128">
        <v>0</v>
      </c>
      <c r="O1080" s="129">
        <v>22.598099999999999</v>
      </c>
      <c r="P1080" s="129">
        <v>94.331999999999994</v>
      </c>
      <c r="Q1080" s="130">
        <v>22.6</v>
      </c>
      <c r="R1080" s="128">
        <v>0</v>
      </c>
      <c r="S1080" s="128">
        <v>0</v>
      </c>
      <c r="T1080" s="127" t="s">
        <v>620</v>
      </c>
      <c r="U1080" s="127" t="s">
        <v>620</v>
      </c>
      <c r="V1080" s="208" t="s">
        <v>637</v>
      </c>
      <c r="X1080" s="126">
        <v>1058</v>
      </c>
    </row>
    <row r="1081" spans="1:24" s="14" customFormat="1" ht="60" x14ac:dyDescent="0.25">
      <c r="A1081" s="255">
        <v>1078</v>
      </c>
      <c r="B1081" s="126" t="s">
        <v>566</v>
      </c>
      <c r="C1081" s="127" t="s">
        <v>567</v>
      </c>
      <c r="D1081" s="127" t="s">
        <v>491</v>
      </c>
      <c r="E1081" s="127" t="s">
        <v>472</v>
      </c>
      <c r="F1081" s="127" t="s">
        <v>30</v>
      </c>
      <c r="G1081" s="127" t="s">
        <v>36</v>
      </c>
      <c r="H1081" s="127" t="s">
        <v>37</v>
      </c>
      <c r="I1081" s="127" t="s">
        <v>72</v>
      </c>
      <c r="J1081" s="127" t="s">
        <v>681</v>
      </c>
      <c r="K1081" s="127" t="s">
        <v>841</v>
      </c>
      <c r="L1081" s="127" t="s">
        <v>483</v>
      </c>
      <c r="M1081" s="128">
        <v>0</v>
      </c>
      <c r="N1081" s="128">
        <v>0</v>
      </c>
      <c r="O1081" s="129">
        <v>14.151899999999999</v>
      </c>
      <c r="P1081" s="129">
        <v>73.233999999999995</v>
      </c>
      <c r="Q1081" s="130">
        <v>14.2</v>
      </c>
      <c r="R1081" s="128">
        <v>0</v>
      </c>
      <c r="S1081" s="128">
        <v>0</v>
      </c>
      <c r="T1081" s="127" t="s">
        <v>620</v>
      </c>
      <c r="U1081" s="127" t="s">
        <v>620</v>
      </c>
      <c r="V1081" s="208" t="s">
        <v>637</v>
      </c>
      <c r="X1081" s="126">
        <v>1059</v>
      </c>
    </row>
    <row r="1082" spans="1:24" s="14" customFormat="1" ht="60" x14ac:dyDescent="0.25">
      <c r="A1082" s="255">
        <v>1079</v>
      </c>
      <c r="B1082" s="126" t="s">
        <v>566</v>
      </c>
      <c r="C1082" s="127" t="s">
        <v>567</v>
      </c>
      <c r="D1082" s="127" t="s">
        <v>491</v>
      </c>
      <c r="E1082" s="127" t="s">
        <v>472</v>
      </c>
      <c r="F1082" s="127" t="s">
        <v>30</v>
      </c>
      <c r="G1082" s="127" t="s">
        <v>36</v>
      </c>
      <c r="H1082" s="127" t="s">
        <v>42</v>
      </c>
      <c r="I1082" s="127" t="s">
        <v>50</v>
      </c>
      <c r="J1082" s="127" t="s">
        <v>681</v>
      </c>
      <c r="K1082" s="127" t="s">
        <v>841</v>
      </c>
      <c r="L1082" s="127" t="s">
        <v>483</v>
      </c>
      <c r="M1082" s="128">
        <v>0</v>
      </c>
      <c r="N1082" s="128">
        <v>0</v>
      </c>
      <c r="O1082" s="129">
        <v>14.904999999999999</v>
      </c>
      <c r="P1082" s="129">
        <v>101.556</v>
      </c>
      <c r="Q1082" s="130">
        <v>14.9</v>
      </c>
      <c r="R1082" s="128">
        <v>0</v>
      </c>
      <c r="S1082" s="128">
        <v>0</v>
      </c>
      <c r="T1082" s="127" t="s">
        <v>620</v>
      </c>
      <c r="U1082" s="127" t="s">
        <v>620</v>
      </c>
      <c r="V1082" s="208" t="s">
        <v>637</v>
      </c>
      <c r="X1082" s="126">
        <v>1060</v>
      </c>
    </row>
    <row r="1083" spans="1:24" s="14" customFormat="1" ht="60" x14ac:dyDescent="0.25">
      <c r="A1083" s="255">
        <v>1080</v>
      </c>
      <c r="B1083" s="126" t="s">
        <v>566</v>
      </c>
      <c r="C1083" s="127" t="s">
        <v>567</v>
      </c>
      <c r="D1083" s="127" t="s">
        <v>491</v>
      </c>
      <c r="E1083" s="127" t="s">
        <v>492</v>
      </c>
      <c r="F1083" s="127" t="s">
        <v>30</v>
      </c>
      <c r="G1083" s="127" t="s">
        <v>36</v>
      </c>
      <c r="H1083" s="127" t="s">
        <v>37</v>
      </c>
      <c r="I1083" s="127" t="s">
        <v>72</v>
      </c>
      <c r="J1083" s="127" t="s">
        <v>681</v>
      </c>
      <c r="K1083" s="127" t="s">
        <v>841</v>
      </c>
      <c r="L1083" s="127" t="s">
        <v>483</v>
      </c>
      <c r="M1083" s="128">
        <v>0</v>
      </c>
      <c r="N1083" s="128">
        <v>0</v>
      </c>
      <c r="O1083" s="129">
        <v>10.311999999999999</v>
      </c>
      <c r="P1083" s="129">
        <v>63.433999999999997</v>
      </c>
      <c r="Q1083" s="130">
        <v>10.3</v>
      </c>
      <c r="R1083" s="128">
        <v>0</v>
      </c>
      <c r="S1083" s="128">
        <v>0</v>
      </c>
      <c r="T1083" s="127" t="s">
        <v>620</v>
      </c>
      <c r="U1083" s="127" t="s">
        <v>620</v>
      </c>
      <c r="V1083" s="208" t="s">
        <v>637</v>
      </c>
      <c r="X1083" s="126">
        <v>1061</v>
      </c>
    </row>
    <row r="1084" spans="1:24" s="14" customFormat="1" ht="60" x14ac:dyDescent="0.25">
      <c r="A1084" s="255">
        <v>1081</v>
      </c>
      <c r="B1084" s="126" t="s">
        <v>566</v>
      </c>
      <c r="C1084" s="127" t="s">
        <v>567</v>
      </c>
      <c r="D1084" s="127" t="s">
        <v>491</v>
      </c>
      <c r="E1084" s="127" t="s">
        <v>492</v>
      </c>
      <c r="F1084" s="127" t="s">
        <v>30</v>
      </c>
      <c r="G1084" s="127" t="s">
        <v>36</v>
      </c>
      <c r="H1084" s="127" t="s">
        <v>42</v>
      </c>
      <c r="I1084" s="127" t="s">
        <v>50</v>
      </c>
      <c r="J1084" s="127" t="s">
        <v>681</v>
      </c>
      <c r="K1084" s="127" t="s">
        <v>841</v>
      </c>
      <c r="L1084" s="127" t="s">
        <v>483</v>
      </c>
      <c r="M1084" s="128">
        <v>0</v>
      </c>
      <c r="N1084" s="128">
        <v>0</v>
      </c>
      <c r="O1084" s="129">
        <v>10.754899999999999</v>
      </c>
      <c r="P1084" s="129">
        <v>85.876000000000005</v>
      </c>
      <c r="Q1084" s="130">
        <v>10.8</v>
      </c>
      <c r="R1084" s="128">
        <v>0</v>
      </c>
      <c r="S1084" s="128">
        <v>0</v>
      </c>
      <c r="T1084" s="127" t="s">
        <v>620</v>
      </c>
      <c r="U1084" s="127" t="s">
        <v>620</v>
      </c>
      <c r="V1084" s="208" t="s">
        <v>637</v>
      </c>
      <c r="X1084" s="126">
        <v>1062</v>
      </c>
    </row>
    <row r="1085" spans="1:24" s="14" customFormat="1" ht="45" x14ac:dyDescent="0.25">
      <c r="A1085" s="255">
        <v>1082</v>
      </c>
      <c r="B1085" s="126" t="s">
        <v>566</v>
      </c>
      <c r="C1085" s="127" t="s">
        <v>567</v>
      </c>
      <c r="D1085" s="127" t="s">
        <v>508</v>
      </c>
      <c r="E1085" s="127" t="s">
        <v>472</v>
      </c>
      <c r="F1085" s="127" t="s">
        <v>30</v>
      </c>
      <c r="G1085" s="127" t="s">
        <v>36</v>
      </c>
      <c r="H1085" s="127" t="s">
        <v>37</v>
      </c>
      <c r="I1085" s="127" t="s">
        <v>72</v>
      </c>
      <c r="J1085" s="127" t="s">
        <v>681</v>
      </c>
      <c r="K1085" s="127" t="s">
        <v>842</v>
      </c>
      <c r="L1085" s="127" t="s">
        <v>483</v>
      </c>
      <c r="M1085" s="128">
        <v>0</v>
      </c>
      <c r="N1085" s="128">
        <v>0</v>
      </c>
      <c r="O1085" s="129">
        <v>21.697199999999999</v>
      </c>
      <c r="P1085" s="129">
        <v>67.256</v>
      </c>
      <c r="Q1085" s="130">
        <v>21.7</v>
      </c>
      <c r="R1085" s="128">
        <v>0</v>
      </c>
      <c r="S1085" s="128">
        <v>0</v>
      </c>
      <c r="T1085" s="127" t="s">
        <v>620</v>
      </c>
      <c r="U1085" s="127" t="s">
        <v>620</v>
      </c>
      <c r="V1085" s="208" t="s">
        <v>637</v>
      </c>
      <c r="X1085" s="126">
        <v>1063</v>
      </c>
    </row>
    <row r="1086" spans="1:24" s="14" customFormat="1" ht="45" x14ac:dyDescent="0.25">
      <c r="A1086" s="255">
        <v>1083</v>
      </c>
      <c r="B1086" s="126" t="s">
        <v>566</v>
      </c>
      <c r="C1086" s="127" t="s">
        <v>567</v>
      </c>
      <c r="D1086" s="127" t="s">
        <v>508</v>
      </c>
      <c r="E1086" s="127" t="s">
        <v>472</v>
      </c>
      <c r="F1086" s="127" t="s">
        <v>30</v>
      </c>
      <c r="G1086" s="127" t="s">
        <v>36</v>
      </c>
      <c r="H1086" s="127" t="s">
        <v>42</v>
      </c>
      <c r="I1086" s="127" t="s">
        <v>50</v>
      </c>
      <c r="J1086" s="127" t="s">
        <v>681</v>
      </c>
      <c r="K1086" s="127" t="s">
        <v>842</v>
      </c>
      <c r="L1086" s="127" t="s">
        <v>483</v>
      </c>
      <c r="M1086" s="128">
        <v>0</v>
      </c>
      <c r="N1086" s="128">
        <v>0</v>
      </c>
      <c r="O1086" s="129">
        <v>22.598099999999999</v>
      </c>
      <c r="P1086" s="129">
        <v>87.878</v>
      </c>
      <c r="Q1086" s="130">
        <v>22.6</v>
      </c>
      <c r="R1086" s="128">
        <v>0</v>
      </c>
      <c r="S1086" s="128">
        <v>0</v>
      </c>
      <c r="T1086" s="127" t="s">
        <v>620</v>
      </c>
      <c r="U1086" s="127" t="s">
        <v>620</v>
      </c>
      <c r="V1086" s="208" t="s">
        <v>637</v>
      </c>
      <c r="X1086" s="126">
        <v>1064</v>
      </c>
    </row>
    <row r="1087" spans="1:24" s="14" customFormat="1" ht="45" x14ac:dyDescent="0.25">
      <c r="A1087" s="255">
        <v>1084</v>
      </c>
      <c r="B1087" s="126" t="s">
        <v>566</v>
      </c>
      <c r="C1087" s="127" t="s">
        <v>567</v>
      </c>
      <c r="D1087" s="127" t="s">
        <v>491</v>
      </c>
      <c r="E1087" s="127" t="s">
        <v>472</v>
      </c>
      <c r="F1087" s="127" t="s">
        <v>30</v>
      </c>
      <c r="G1087" s="127" t="s">
        <v>36</v>
      </c>
      <c r="H1087" s="127" t="s">
        <v>37</v>
      </c>
      <c r="I1087" s="127" t="s">
        <v>72</v>
      </c>
      <c r="J1087" s="127" t="s">
        <v>681</v>
      </c>
      <c r="K1087" s="127" t="s">
        <v>842</v>
      </c>
      <c r="L1087" s="127" t="s">
        <v>483</v>
      </c>
      <c r="M1087" s="128">
        <v>0</v>
      </c>
      <c r="N1087" s="128">
        <v>0</v>
      </c>
      <c r="O1087" s="129">
        <v>14.151899999999999</v>
      </c>
      <c r="P1087" s="129">
        <v>73.233999999999995</v>
      </c>
      <c r="Q1087" s="130">
        <v>14.2</v>
      </c>
      <c r="R1087" s="128">
        <v>0</v>
      </c>
      <c r="S1087" s="128">
        <v>0</v>
      </c>
      <c r="T1087" s="127" t="s">
        <v>620</v>
      </c>
      <c r="U1087" s="127" t="s">
        <v>620</v>
      </c>
      <c r="V1087" s="208" t="s">
        <v>637</v>
      </c>
      <c r="X1087" s="126">
        <v>1065</v>
      </c>
    </row>
    <row r="1088" spans="1:24" s="14" customFormat="1" ht="45" x14ac:dyDescent="0.25">
      <c r="A1088" s="255">
        <v>1085</v>
      </c>
      <c r="B1088" s="126" t="s">
        <v>566</v>
      </c>
      <c r="C1088" s="127" t="s">
        <v>567</v>
      </c>
      <c r="D1088" s="127" t="s">
        <v>491</v>
      </c>
      <c r="E1088" s="127" t="s">
        <v>472</v>
      </c>
      <c r="F1088" s="127" t="s">
        <v>30</v>
      </c>
      <c r="G1088" s="127" t="s">
        <v>36</v>
      </c>
      <c r="H1088" s="127" t="s">
        <v>42</v>
      </c>
      <c r="I1088" s="127" t="s">
        <v>50</v>
      </c>
      <c r="J1088" s="127" t="s">
        <v>681</v>
      </c>
      <c r="K1088" s="127" t="s">
        <v>842</v>
      </c>
      <c r="L1088" s="127" t="s">
        <v>483</v>
      </c>
      <c r="M1088" s="128">
        <v>0</v>
      </c>
      <c r="N1088" s="128">
        <v>0</v>
      </c>
      <c r="O1088" s="129">
        <v>14.904999999999999</v>
      </c>
      <c r="P1088" s="129">
        <v>96.656000000000006</v>
      </c>
      <c r="Q1088" s="130">
        <v>14.9</v>
      </c>
      <c r="R1088" s="128">
        <v>0</v>
      </c>
      <c r="S1088" s="128">
        <v>0</v>
      </c>
      <c r="T1088" s="127" t="s">
        <v>620</v>
      </c>
      <c r="U1088" s="127" t="s">
        <v>620</v>
      </c>
      <c r="V1088" s="208" t="s">
        <v>637</v>
      </c>
      <c r="X1088" s="126">
        <v>1066</v>
      </c>
    </row>
    <row r="1089" spans="1:24" s="14" customFormat="1" ht="60" x14ac:dyDescent="0.25">
      <c r="A1089" s="255">
        <v>1086</v>
      </c>
      <c r="B1089" s="126" t="s">
        <v>568</v>
      </c>
      <c r="C1089" s="127" t="s">
        <v>569</v>
      </c>
      <c r="D1089" s="127" t="s">
        <v>491</v>
      </c>
      <c r="E1089" s="127" t="s">
        <v>472</v>
      </c>
      <c r="F1089" s="127" t="s">
        <v>30</v>
      </c>
      <c r="G1089" s="127" t="s">
        <v>31</v>
      </c>
      <c r="H1089" s="127" t="s">
        <v>42</v>
      </c>
      <c r="I1089" s="127" t="s">
        <v>52</v>
      </c>
      <c r="J1089" s="127" t="s">
        <v>678</v>
      </c>
      <c r="K1089" s="127" t="s">
        <v>843</v>
      </c>
      <c r="L1089" s="127" t="s">
        <v>483</v>
      </c>
      <c r="M1089" s="128">
        <v>0</v>
      </c>
      <c r="N1089" s="128">
        <v>0</v>
      </c>
      <c r="O1089" s="129">
        <v>15.885999999999999</v>
      </c>
      <c r="P1089" s="129">
        <v>48.411999999999999</v>
      </c>
      <c r="Q1089" s="130">
        <v>15.9</v>
      </c>
      <c r="R1089" s="128">
        <v>0</v>
      </c>
      <c r="S1089" s="128">
        <v>0</v>
      </c>
      <c r="T1089" s="127" t="s">
        <v>620</v>
      </c>
      <c r="U1089" s="127" t="s">
        <v>620</v>
      </c>
      <c r="V1089" s="208" t="s">
        <v>637</v>
      </c>
      <c r="X1089" s="126">
        <v>1067</v>
      </c>
    </row>
    <row r="1090" spans="1:24" s="14" customFormat="1" ht="60" x14ac:dyDescent="0.25">
      <c r="A1090" s="255">
        <v>1087</v>
      </c>
      <c r="B1090" s="126" t="s">
        <v>568</v>
      </c>
      <c r="C1090" s="127" t="s">
        <v>569</v>
      </c>
      <c r="D1090" s="127" t="s">
        <v>494</v>
      </c>
      <c r="E1090" s="127" t="s">
        <v>492</v>
      </c>
      <c r="F1090" s="127" t="s">
        <v>30</v>
      </c>
      <c r="G1090" s="127" t="s">
        <v>31</v>
      </c>
      <c r="H1090" s="127" t="s">
        <v>32</v>
      </c>
      <c r="I1090" s="127" t="s">
        <v>53</v>
      </c>
      <c r="J1090" s="127" t="s">
        <v>657</v>
      </c>
      <c r="K1090" s="127" t="s">
        <v>844</v>
      </c>
      <c r="L1090" s="127" t="s">
        <v>483</v>
      </c>
      <c r="M1090" s="128">
        <v>0</v>
      </c>
      <c r="N1090" s="128">
        <v>0</v>
      </c>
      <c r="O1090" s="129">
        <v>7.3110999999999997</v>
      </c>
      <c r="P1090" s="129">
        <v>21.797999999999998</v>
      </c>
      <c r="Q1090" s="130">
        <v>7.3</v>
      </c>
      <c r="R1090" s="128">
        <v>0</v>
      </c>
      <c r="S1090" s="128">
        <v>0</v>
      </c>
      <c r="T1090" s="127" t="s">
        <v>620</v>
      </c>
      <c r="U1090" s="127" t="s">
        <v>620</v>
      </c>
      <c r="V1090" s="208" t="s">
        <v>637</v>
      </c>
      <c r="X1090" s="126">
        <v>1068</v>
      </c>
    </row>
    <row r="1091" spans="1:24" s="14" customFormat="1" ht="60" x14ac:dyDescent="0.25">
      <c r="A1091" s="255">
        <v>1088</v>
      </c>
      <c r="B1091" s="126" t="s">
        <v>568</v>
      </c>
      <c r="C1091" s="127" t="s">
        <v>569</v>
      </c>
      <c r="D1091" s="127" t="s">
        <v>494</v>
      </c>
      <c r="E1091" s="127" t="s">
        <v>496</v>
      </c>
      <c r="F1091" s="127" t="s">
        <v>30</v>
      </c>
      <c r="G1091" s="127" t="s">
        <v>31</v>
      </c>
      <c r="H1091" s="127" t="s">
        <v>32</v>
      </c>
      <c r="I1091" s="127" t="s">
        <v>62</v>
      </c>
      <c r="J1091" s="127" t="s">
        <v>657</v>
      </c>
      <c r="K1091" s="127" t="s">
        <v>845</v>
      </c>
      <c r="L1091" s="127" t="s">
        <v>483</v>
      </c>
      <c r="M1091" s="128">
        <v>0</v>
      </c>
      <c r="N1091" s="128">
        <v>0</v>
      </c>
      <c r="O1091" s="129">
        <v>4.5948000000000002</v>
      </c>
      <c r="P1091" s="129">
        <v>11.27</v>
      </c>
      <c r="Q1091" s="130">
        <v>4.5999999999999996</v>
      </c>
      <c r="R1091" s="128">
        <v>0</v>
      </c>
      <c r="S1091" s="128">
        <v>0</v>
      </c>
      <c r="T1091" s="127" t="s">
        <v>620</v>
      </c>
      <c r="U1091" s="127" t="s">
        <v>620</v>
      </c>
      <c r="V1091" s="208" t="s">
        <v>637</v>
      </c>
      <c r="X1091" s="126">
        <v>1069</v>
      </c>
    </row>
    <row r="1092" spans="1:24" s="14" customFormat="1" ht="60" x14ac:dyDescent="0.25">
      <c r="A1092" s="255">
        <v>1089</v>
      </c>
      <c r="B1092" s="126" t="s">
        <v>568</v>
      </c>
      <c r="C1092" s="127" t="s">
        <v>569</v>
      </c>
      <c r="D1092" s="127" t="s">
        <v>494</v>
      </c>
      <c r="E1092" s="127" t="s">
        <v>496</v>
      </c>
      <c r="F1092" s="127" t="s">
        <v>30</v>
      </c>
      <c r="G1092" s="127" t="s">
        <v>31</v>
      </c>
      <c r="H1092" s="127" t="s">
        <v>42</v>
      </c>
      <c r="I1092" s="127" t="s">
        <v>52</v>
      </c>
      <c r="J1092" s="127" t="s">
        <v>678</v>
      </c>
      <c r="K1092" s="127" t="s">
        <v>845</v>
      </c>
      <c r="L1092" s="127" t="s">
        <v>483</v>
      </c>
      <c r="M1092" s="128">
        <v>0</v>
      </c>
      <c r="N1092" s="128">
        <v>0</v>
      </c>
      <c r="O1092" s="129">
        <v>6.2050999999999998</v>
      </c>
      <c r="P1092" s="129">
        <v>35.265999999999998</v>
      </c>
      <c r="Q1092" s="130">
        <v>6.2</v>
      </c>
      <c r="R1092" s="128">
        <v>0</v>
      </c>
      <c r="S1092" s="128">
        <v>0</v>
      </c>
      <c r="T1092" s="127" t="s">
        <v>620</v>
      </c>
      <c r="U1092" s="127" t="s">
        <v>620</v>
      </c>
      <c r="V1092" s="208" t="s">
        <v>637</v>
      </c>
      <c r="X1092" s="126">
        <v>1070</v>
      </c>
    </row>
    <row r="1093" spans="1:24" s="14" customFormat="1" ht="60" x14ac:dyDescent="0.25">
      <c r="A1093" s="255">
        <v>1090</v>
      </c>
      <c r="B1093" s="126" t="s">
        <v>568</v>
      </c>
      <c r="C1093" s="127" t="s">
        <v>569</v>
      </c>
      <c r="D1093" s="127" t="s">
        <v>471</v>
      </c>
      <c r="E1093" s="127" t="s">
        <v>496</v>
      </c>
      <c r="F1093" s="127" t="s">
        <v>30</v>
      </c>
      <c r="G1093" s="127" t="s">
        <v>31</v>
      </c>
      <c r="H1093" s="127" t="s">
        <v>32</v>
      </c>
      <c r="I1093" s="127" t="s">
        <v>62</v>
      </c>
      <c r="J1093" s="127" t="s">
        <v>657</v>
      </c>
      <c r="K1093" s="127" t="s">
        <v>845</v>
      </c>
      <c r="L1093" s="127" t="s">
        <v>483</v>
      </c>
      <c r="M1093" s="128">
        <v>0</v>
      </c>
      <c r="N1093" s="128">
        <v>0</v>
      </c>
      <c r="O1093" s="129">
        <v>5.1977000000000002</v>
      </c>
      <c r="P1093" s="129">
        <v>21.84</v>
      </c>
      <c r="Q1093" s="130">
        <v>5.2</v>
      </c>
      <c r="R1093" s="128">
        <v>0</v>
      </c>
      <c r="S1093" s="128">
        <v>0</v>
      </c>
      <c r="T1093" s="127" t="s">
        <v>620</v>
      </c>
      <c r="U1093" s="127" t="s">
        <v>620</v>
      </c>
      <c r="V1093" s="208" t="s">
        <v>637</v>
      </c>
      <c r="X1093" s="126">
        <v>1071</v>
      </c>
    </row>
    <row r="1094" spans="1:24" s="14" customFormat="1" ht="60" x14ac:dyDescent="0.25">
      <c r="A1094" s="255">
        <v>1091</v>
      </c>
      <c r="B1094" s="126" t="s">
        <v>568</v>
      </c>
      <c r="C1094" s="127" t="s">
        <v>569</v>
      </c>
      <c r="D1094" s="127" t="s">
        <v>471</v>
      </c>
      <c r="E1094" s="127" t="s">
        <v>496</v>
      </c>
      <c r="F1094" s="127" t="s">
        <v>30</v>
      </c>
      <c r="G1094" s="127" t="s">
        <v>31</v>
      </c>
      <c r="H1094" s="127" t="s">
        <v>42</v>
      </c>
      <c r="I1094" s="127" t="s">
        <v>52</v>
      </c>
      <c r="J1094" s="127" t="s">
        <v>678</v>
      </c>
      <c r="K1094" s="127" t="s">
        <v>845</v>
      </c>
      <c r="L1094" s="127" t="s">
        <v>483</v>
      </c>
      <c r="M1094" s="128">
        <v>0</v>
      </c>
      <c r="N1094" s="128">
        <v>0</v>
      </c>
      <c r="O1094" s="129">
        <v>6.6676000000000002</v>
      </c>
      <c r="P1094" s="129">
        <v>47.292000000000002</v>
      </c>
      <c r="Q1094" s="130">
        <v>6.7</v>
      </c>
      <c r="R1094" s="128">
        <v>0</v>
      </c>
      <c r="S1094" s="128">
        <v>0</v>
      </c>
      <c r="T1094" s="127" t="s">
        <v>620</v>
      </c>
      <c r="U1094" s="127" t="s">
        <v>620</v>
      </c>
      <c r="V1094" s="208" t="s">
        <v>637</v>
      </c>
      <c r="X1094" s="126">
        <v>1072</v>
      </c>
    </row>
    <row r="1095" spans="1:24" s="14" customFormat="1" ht="60" x14ac:dyDescent="0.25">
      <c r="A1095" s="255">
        <v>1092</v>
      </c>
      <c r="B1095" s="126" t="s">
        <v>568</v>
      </c>
      <c r="C1095" s="127" t="s">
        <v>569</v>
      </c>
      <c r="D1095" s="127" t="s">
        <v>471</v>
      </c>
      <c r="E1095" s="127" t="s">
        <v>495</v>
      </c>
      <c r="F1095" s="127" t="s">
        <v>30</v>
      </c>
      <c r="G1095" s="127" t="s">
        <v>31</v>
      </c>
      <c r="H1095" s="127" t="s">
        <v>32</v>
      </c>
      <c r="I1095" s="127" t="s">
        <v>62</v>
      </c>
      <c r="J1095" s="127" t="s">
        <v>657</v>
      </c>
      <c r="K1095" s="127" t="s">
        <v>845</v>
      </c>
      <c r="L1095" s="127" t="s">
        <v>483</v>
      </c>
      <c r="M1095" s="128">
        <v>0</v>
      </c>
      <c r="N1095" s="128">
        <v>0</v>
      </c>
      <c r="O1095" s="129">
        <v>4.0175999999999998</v>
      </c>
      <c r="P1095" s="129">
        <v>12.795999999999999</v>
      </c>
      <c r="Q1095" s="130">
        <v>4</v>
      </c>
      <c r="R1095" s="128">
        <v>0</v>
      </c>
      <c r="S1095" s="128">
        <v>0</v>
      </c>
      <c r="T1095" s="127" t="s">
        <v>620</v>
      </c>
      <c r="U1095" s="127" t="s">
        <v>620</v>
      </c>
      <c r="V1095" s="208" t="s">
        <v>637</v>
      </c>
      <c r="X1095" s="126">
        <v>1073</v>
      </c>
    </row>
    <row r="1096" spans="1:24" s="14" customFormat="1" ht="60" x14ac:dyDescent="0.25">
      <c r="A1096" s="255">
        <v>1093</v>
      </c>
      <c r="B1096" s="126" t="s">
        <v>568</v>
      </c>
      <c r="C1096" s="127" t="s">
        <v>569</v>
      </c>
      <c r="D1096" s="127" t="s">
        <v>471</v>
      </c>
      <c r="E1096" s="127" t="s">
        <v>495</v>
      </c>
      <c r="F1096" s="127" t="s">
        <v>30</v>
      </c>
      <c r="G1096" s="127" t="s">
        <v>31</v>
      </c>
      <c r="H1096" s="127" t="s">
        <v>42</v>
      </c>
      <c r="I1096" s="127" t="s">
        <v>52</v>
      </c>
      <c r="J1096" s="127" t="s">
        <v>678</v>
      </c>
      <c r="K1096" s="127" t="s">
        <v>845</v>
      </c>
      <c r="L1096" s="127" t="s">
        <v>483</v>
      </c>
      <c r="M1096" s="128">
        <v>0</v>
      </c>
      <c r="N1096" s="128">
        <v>0</v>
      </c>
      <c r="O1096" s="129">
        <v>5.0618999999999996</v>
      </c>
      <c r="P1096" s="129">
        <v>36.47</v>
      </c>
      <c r="Q1096" s="130">
        <v>5.0999999999999996</v>
      </c>
      <c r="R1096" s="128">
        <v>0</v>
      </c>
      <c r="S1096" s="128">
        <v>0</v>
      </c>
      <c r="T1096" s="127" t="s">
        <v>620</v>
      </c>
      <c r="U1096" s="127" t="s">
        <v>620</v>
      </c>
      <c r="V1096" s="208" t="s">
        <v>637</v>
      </c>
      <c r="X1096" s="126">
        <v>1074</v>
      </c>
    </row>
    <row r="1097" spans="1:24" s="14" customFormat="1" ht="60" x14ac:dyDescent="0.25">
      <c r="A1097" s="255">
        <v>1094</v>
      </c>
      <c r="B1097" s="126" t="s">
        <v>568</v>
      </c>
      <c r="C1097" s="127" t="s">
        <v>569</v>
      </c>
      <c r="D1097" s="127" t="s">
        <v>494</v>
      </c>
      <c r="E1097" s="127" t="s">
        <v>492</v>
      </c>
      <c r="F1097" s="127" t="s">
        <v>30</v>
      </c>
      <c r="G1097" s="127" t="s">
        <v>46</v>
      </c>
      <c r="H1097" s="127" t="s">
        <v>47</v>
      </c>
      <c r="I1097" s="127" t="s">
        <v>60</v>
      </c>
      <c r="J1097" s="127" t="s">
        <v>58</v>
      </c>
      <c r="K1097" s="127" t="s">
        <v>846</v>
      </c>
      <c r="L1097" s="127" t="s">
        <v>473</v>
      </c>
      <c r="M1097" s="128">
        <v>0</v>
      </c>
      <c r="N1097" s="128">
        <v>0</v>
      </c>
      <c r="O1097" s="129">
        <v>3.681</v>
      </c>
      <c r="P1097" s="129">
        <v>7.98</v>
      </c>
      <c r="Q1097" s="130">
        <v>3.7</v>
      </c>
      <c r="R1097" s="128">
        <v>0</v>
      </c>
      <c r="S1097" s="128">
        <v>0</v>
      </c>
      <c r="T1097" s="127" t="s">
        <v>620</v>
      </c>
      <c r="U1097" s="127" t="s">
        <v>620</v>
      </c>
      <c r="V1097" s="208" t="s">
        <v>637</v>
      </c>
      <c r="X1097" s="126">
        <v>1075</v>
      </c>
    </row>
    <row r="1098" spans="1:24" s="14" customFormat="1" ht="60" x14ac:dyDescent="0.25">
      <c r="A1098" s="255">
        <v>1095</v>
      </c>
      <c r="B1098" s="126" t="s">
        <v>568</v>
      </c>
      <c r="C1098" s="127" t="s">
        <v>569</v>
      </c>
      <c r="D1098" s="127" t="s">
        <v>494</v>
      </c>
      <c r="E1098" s="127" t="s">
        <v>492</v>
      </c>
      <c r="F1098" s="127" t="s">
        <v>30</v>
      </c>
      <c r="G1098" s="127" t="s">
        <v>31</v>
      </c>
      <c r="H1098" s="127" t="s">
        <v>32</v>
      </c>
      <c r="I1098" s="127" t="s">
        <v>60</v>
      </c>
      <c r="J1098" s="127" t="s">
        <v>61</v>
      </c>
      <c r="K1098" s="127" t="s">
        <v>846</v>
      </c>
      <c r="L1098" s="127" t="s">
        <v>473</v>
      </c>
      <c r="M1098" s="128">
        <v>0</v>
      </c>
      <c r="N1098" s="128">
        <v>0</v>
      </c>
      <c r="O1098" s="129">
        <v>3.6126999999999998</v>
      </c>
      <c r="P1098" s="129">
        <v>12.754</v>
      </c>
      <c r="Q1098" s="130">
        <v>3.6</v>
      </c>
      <c r="R1098" s="128">
        <v>0</v>
      </c>
      <c r="S1098" s="128">
        <v>0</v>
      </c>
      <c r="T1098" s="127" t="s">
        <v>620</v>
      </c>
      <c r="U1098" s="127" t="s">
        <v>620</v>
      </c>
      <c r="V1098" s="208" t="s">
        <v>637</v>
      </c>
      <c r="X1098" s="126">
        <v>1076</v>
      </c>
    </row>
    <row r="1099" spans="1:24" s="14" customFormat="1" ht="60" x14ac:dyDescent="0.25">
      <c r="A1099" s="255">
        <v>1096</v>
      </c>
      <c r="B1099" s="126" t="s">
        <v>568</v>
      </c>
      <c r="C1099" s="127" t="s">
        <v>569</v>
      </c>
      <c r="D1099" s="127" t="s">
        <v>471</v>
      </c>
      <c r="E1099" s="127" t="s">
        <v>492</v>
      </c>
      <c r="F1099" s="127" t="s">
        <v>30</v>
      </c>
      <c r="G1099" s="127" t="s">
        <v>46</v>
      </c>
      <c r="H1099" s="127" t="s">
        <v>47</v>
      </c>
      <c r="I1099" s="127" t="s">
        <v>60</v>
      </c>
      <c r="J1099" s="127" t="s">
        <v>58</v>
      </c>
      <c r="K1099" s="127" t="s">
        <v>846</v>
      </c>
      <c r="L1099" s="127" t="s">
        <v>473</v>
      </c>
      <c r="M1099" s="128">
        <v>0</v>
      </c>
      <c r="N1099" s="128">
        <v>0</v>
      </c>
      <c r="O1099" s="129">
        <v>5.0685000000000002</v>
      </c>
      <c r="P1099" s="129">
        <v>23.085999999999999</v>
      </c>
      <c r="Q1099" s="130">
        <v>5.0999999999999996</v>
      </c>
      <c r="R1099" s="128">
        <v>0</v>
      </c>
      <c r="S1099" s="128">
        <v>0</v>
      </c>
      <c r="T1099" s="127" t="s">
        <v>620</v>
      </c>
      <c r="U1099" s="127" t="s">
        <v>620</v>
      </c>
      <c r="V1099" s="208" t="s">
        <v>637</v>
      </c>
      <c r="X1099" s="126">
        <v>1077</v>
      </c>
    </row>
    <row r="1100" spans="1:24" s="14" customFormat="1" ht="60" x14ac:dyDescent="0.25">
      <c r="A1100" s="255">
        <v>1097</v>
      </c>
      <c r="B1100" s="126" t="s">
        <v>568</v>
      </c>
      <c r="C1100" s="127" t="s">
        <v>569</v>
      </c>
      <c r="D1100" s="127" t="s">
        <v>471</v>
      </c>
      <c r="E1100" s="127" t="s">
        <v>492</v>
      </c>
      <c r="F1100" s="127" t="s">
        <v>30</v>
      </c>
      <c r="G1100" s="127" t="s">
        <v>31</v>
      </c>
      <c r="H1100" s="127" t="s">
        <v>32</v>
      </c>
      <c r="I1100" s="127" t="s">
        <v>60</v>
      </c>
      <c r="J1100" s="127" t="s">
        <v>61</v>
      </c>
      <c r="K1100" s="127" t="s">
        <v>846</v>
      </c>
      <c r="L1100" s="127" t="s">
        <v>473</v>
      </c>
      <c r="M1100" s="128">
        <v>0</v>
      </c>
      <c r="N1100" s="128">
        <v>0</v>
      </c>
      <c r="O1100" s="129">
        <v>4.9912999999999998</v>
      </c>
      <c r="P1100" s="129">
        <v>27.02</v>
      </c>
      <c r="Q1100" s="130">
        <v>5</v>
      </c>
      <c r="R1100" s="128">
        <v>0</v>
      </c>
      <c r="S1100" s="128">
        <v>0</v>
      </c>
      <c r="T1100" s="127" t="s">
        <v>620</v>
      </c>
      <c r="U1100" s="127" t="s">
        <v>620</v>
      </c>
      <c r="V1100" s="208" t="s">
        <v>637</v>
      </c>
      <c r="X1100" s="126">
        <v>1078</v>
      </c>
    </row>
    <row r="1101" spans="1:24" s="14" customFormat="1" ht="60" x14ac:dyDescent="0.25">
      <c r="A1101" s="255">
        <v>1098</v>
      </c>
      <c r="B1101" s="126" t="s">
        <v>568</v>
      </c>
      <c r="C1101" s="127" t="s">
        <v>569</v>
      </c>
      <c r="D1101" s="127" t="s">
        <v>471</v>
      </c>
      <c r="E1101" s="127" t="s">
        <v>496</v>
      </c>
      <c r="F1101" s="127" t="s">
        <v>30</v>
      </c>
      <c r="G1101" s="127" t="s">
        <v>31</v>
      </c>
      <c r="H1101" s="127" t="s">
        <v>42</v>
      </c>
      <c r="I1101" s="127" t="s">
        <v>52</v>
      </c>
      <c r="J1101" s="127" t="s">
        <v>678</v>
      </c>
      <c r="K1101" s="127" t="s">
        <v>847</v>
      </c>
      <c r="L1101" s="127" t="s">
        <v>483</v>
      </c>
      <c r="M1101" s="128">
        <v>0</v>
      </c>
      <c r="N1101" s="128">
        <v>0</v>
      </c>
      <c r="O1101" s="129">
        <v>6.1295999999999999</v>
      </c>
      <c r="P1101" s="129">
        <v>47.292000000000002</v>
      </c>
      <c r="Q1101" s="130">
        <v>6.1</v>
      </c>
      <c r="R1101" s="128">
        <v>0</v>
      </c>
      <c r="S1101" s="128">
        <v>0</v>
      </c>
      <c r="T1101" s="127" t="s">
        <v>620</v>
      </c>
      <c r="U1101" s="127" t="s">
        <v>620</v>
      </c>
      <c r="V1101" s="208" t="s">
        <v>637</v>
      </c>
      <c r="X1101" s="126">
        <v>1079</v>
      </c>
    </row>
    <row r="1102" spans="1:24" s="14" customFormat="1" ht="60" x14ac:dyDescent="0.25">
      <c r="A1102" s="255">
        <v>1099</v>
      </c>
      <c r="B1102" s="126" t="s">
        <v>568</v>
      </c>
      <c r="C1102" s="127" t="s">
        <v>569</v>
      </c>
      <c r="D1102" s="127" t="s">
        <v>508</v>
      </c>
      <c r="E1102" s="127" t="s">
        <v>472</v>
      </c>
      <c r="F1102" s="127" t="s">
        <v>30</v>
      </c>
      <c r="G1102" s="127" t="s">
        <v>31</v>
      </c>
      <c r="H1102" s="127" t="s">
        <v>32</v>
      </c>
      <c r="I1102" s="127" t="s">
        <v>53</v>
      </c>
      <c r="J1102" s="127" t="s">
        <v>65</v>
      </c>
      <c r="K1102" s="127" t="s">
        <v>848</v>
      </c>
      <c r="L1102" s="127" t="s">
        <v>483</v>
      </c>
      <c r="M1102" s="128">
        <v>0</v>
      </c>
      <c r="N1102" s="128">
        <v>0</v>
      </c>
      <c r="O1102" s="129">
        <v>21.278199999999998</v>
      </c>
      <c r="P1102" s="129">
        <v>18.998000000000001</v>
      </c>
      <c r="Q1102" s="130">
        <v>19</v>
      </c>
      <c r="R1102" s="128">
        <v>0</v>
      </c>
      <c r="S1102" s="128">
        <v>0</v>
      </c>
      <c r="T1102" s="127" t="s">
        <v>620</v>
      </c>
      <c r="U1102" s="127" t="s">
        <v>620</v>
      </c>
      <c r="V1102" s="208" t="s">
        <v>637</v>
      </c>
      <c r="X1102" s="126">
        <v>1080</v>
      </c>
    </row>
    <row r="1103" spans="1:24" s="14" customFormat="1" ht="60" x14ac:dyDescent="0.25">
      <c r="A1103" s="255">
        <v>1100</v>
      </c>
      <c r="B1103" s="126" t="s">
        <v>568</v>
      </c>
      <c r="C1103" s="127" t="s">
        <v>569</v>
      </c>
      <c r="D1103" s="127" t="s">
        <v>491</v>
      </c>
      <c r="E1103" s="127" t="s">
        <v>472</v>
      </c>
      <c r="F1103" s="127" t="s">
        <v>30</v>
      </c>
      <c r="G1103" s="127" t="s">
        <v>31</v>
      </c>
      <c r="H1103" s="127" t="s">
        <v>32</v>
      </c>
      <c r="I1103" s="127" t="s">
        <v>53</v>
      </c>
      <c r="J1103" s="127" t="s">
        <v>65</v>
      </c>
      <c r="K1103" s="127" t="s">
        <v>848</v>
      </c>
      <c r="L1103" s="127" t="s">
        <v>483</v>
      </c>
      <c r="M1103" s="128">
        <v>0</v>
      </c>
      <c r="N1103" s="128">
        <v>0</v>
      </c>
      <c r="O1103" s="129">
        <v>13.8019</v>
      </c>
      <c r="P1103" s="129">
        <v>25.648</v>
      </c>
      <c r="Q1103" s="130">
        <v>13.8</v>
      </c>
      <c r="R1103" s="128">
        <v>0</v>
      </c>
      <c r="S1103" s="128">
        <v>0</v>
      </c>
      <c r="T1103" s="127" t="s">
        <v>620</v>
      </c>
      <c r="U1103" s="127" t="s">
        <v>620</v>
      </c>
      <c r="V1103" s="208" t="s">
        <v>637</v>
      </c>
      <c r="X1103" s="126">
        <v>1081</v>
      </c>
    </row>
    <row r="1104" spans="1:24" s="14" customFormat="1" ht="60" x14ac:dyDescent="0.25">
      <c r="A1104" s="255">
        <v>1101</v>
      </c>
      <c r="B1104" s="126" t="s">
        <v>568</v>
      </c>
      <c r="C1104" s="127" t="s">
        <v>569</v>
      </c>
      <c r="D1104" s="127" t="s">
        <v>508</v>
      </c>
      <c r="E1104" s="127" t="s">
        <v>472</v>
      </c>
      <c r="F1104" s="127" t="s">
        <v>30</v>
      </c>
      <c r="G1104" s="127" t="s">
        <v>31</v>
      </c>
      <c r="H1104" s="127" t="s">
        <v>32</v>
      </c>
      <c r="I1104" s="127" t="s">
        <v>53</v>
      </c>
      <c r="J1104" s="127" t="s">
        <v>65</v>
      </c>
      <c r="K1104" s="127" t="s">
        <v>849</v>
      </c>
      <c r="L1104" s="127" t="s">
        <v>483</v>
      </c>
      <c r="M1104" s="128">
        <v>0</v>
      </c>
      <c r="N1104" s="128">
        <v>0</v>
      </c>
      <c r="O1104" s="129">
        <v>21.278199999999998</v>
      </c>
      <c r="P1104" s="129">
        <v>17.681999999999999</v>
      </c>
      <c r="Q1104" s="130">
        <v>17.7</v>
      </c>
      <c r="R1104" s="128">
        <v>0</v>
      </c>
      <c r="S1104" s="128">
        <v>0</v>
      </c>
      <c r="T1104" s="127" t="s">
        <v>620</v>
      </c>
      <c r="U1104" s="127" t="s">
        <v>620</v>
      </c>
      <c r="V1104" s="208" t="s">
        <v>637</v>
      </c>
      <c r="X1104" s="126">
        <v>1082</v>
      </c>
    </row>
    <row r="1105" spans="1:24" s="14" customFormat="1" ht="60" x14ac:dyDescent="0.25">
      <c r="A1105" s="255">
        <v>1102</v>
      </c>
      <c r="B1105" s="126" t="s">
        <v>568</v>
      </c>
      <c r="C1105" s="127" t="s">
        <v>569</v>
      </c>
      <c r="D1105" s="127" t="s">
        <v>508</v>
      </c>
      <c r="E1105" s="127" t="s">
        <v>472</v>
      </c>
      <c r="F1105" s="127" t="s">
        <v>30</v>
      </c>
      <c r="G1105" s="127" t="s">
        <v>31</v>
      </c>
      <c r="H1105" s="127" t="s">
        <v>32</v>
      </c>
      <c r="I1105" s="127" t="s">
        <v>62</v>
      </c>
      <c r="J1105" s="127" t="s">
        <v>657</v>
      </c>
      <c r="K1105" s="127" t="s">
        <v>849</v>
      </c>
      <c r="L1105" s="127" t="s">
        <v>483</v>
      </c>
      <c r="M1105" s="128">
        <v>0</v>
      </c>
      <c r="N1105" s="128">
        <v>0</v>
      </c>
      <c r="O1105" s="129">
        <v>20.9495</v>
      </c>
      <c r="P1105" s="129">
        <v>19.431999999999999</v>
      </c>
      <c r="Q1105" s="130">
        <v>19.399999999999999</v>
      </c>
      <c r="R1105" s="128">
        <v>0</v>
      </c>
      <c r="S1105" s="128">
        <v>0</v>
      </c>
      <c r="T1105" s="127" t="s">
        <v>620</v>
      </c>
      <c r="U1105" s="127" t="s">
        <v>620</v>
      </c>
      <c r="V1105" s="208" t="s">
        <v>637</v>
      </c>
      <c r="X1105" s="126">
        <v>1083</v>
      </c>
    </row>
    <row r="1106" spans="1:24" s="14" customFormat="1" ht="60" x14ac:dyDescent="0.25">
      <c r="A1106" s="255">
        <v>1103</v>
      </c>
      <c r="B1106" s="126" t="s">
        <v>568</v>
      </c>
      <c r="C1106" s="127" t="s">
        <v>569</v>
      </c>
      <c r="D1106" s="127" t="s">
        <v>508</v>
      </c>
      <c r="E1106" s="127" t="s">
        <v>472</v>
      </c>
      <c r="F1106" s="127" t="s">
        <v>30</v>
      </c>
      <c r="G1106" s="127" t="s">
        <v>31</v>
      </c>
      <c r="H1106" s="127" t="s">
        <v>42</v>
      </c>
      <c r="I1106" s="127" t="s">
        <v>52</v>
      </c>
      <c r="J1106" s="127" t="s">
        <v>678</v>
      </c>
      <c r="K1106" s="127" t="s">
        <v>849</v>
      </c>
      <c r="L1106" s="127" t="s">
        <v>483</v>
      </c>
      <c r="M1106" s="128">
        <v>0</v>
      </c>
      <c r="N1106" s="128">
        <v>0</v>
      </c>
      <c r="O1106" s="129">
        <v>24.616099999999999</v>
      </c>
      <c r="P1106" s="129">
        <v>47.404000000000003</v>
      </c>
      <c r="Q1106" s="130">
        <v>24.6</v>
      </c>
      <c r="R1106" s="128">
        <v>0</v>
      </c>
      <c r="S1106" s="128">
        <v>0</v>
      </c>
      <c r="T1106" s="127" t="s">
        <v>620</v>
      </c>
      <c r="U1106" s="127" t="s">
        <v>620</v>
      </c>
      <c r="V1106" s="208" t="s">
        <v>637</v>
      </c>
      <c r="X1106" s="126">
        <v>1084</v>
      </c>
    </row>
    <row r="1107" spans="1:24" s="14" customFormat="1" ht="60" x14ac:dyDescent="0.25">
      <c r="A1107" s="255">
        <v>1104</v>
      </c>
      <c r="B1107" s="126" t="s">
        <v>568</v>
      </c>
      <c r="C1107" s="127" t="s">
        <v>569</v>
      </c>
      <c r="D1107" s="127" t="s">
        <v>491</v>
      </c>
      <c r="E1107" s="127" t="s">
        <v>472</v>
      </c>
      <c r="F1107" s="127" t="s">
        <v>30</v>
      </c>
      <c r="G1107" s="127" t="s">
        <v>31</v>
      </c>
      <c r="H1107" s="127" t="s">
        <v>32</v>
      </c>
      <c r="I1107" s="127" t="s">
        <v>53</v>
      </c>
      <c r="J1107" s="127" t="s">
        <v>65</v>
      </c>
      <c r="K1107" s="127" t="s">
        <v>849</v>
      </c>
      <c r="L1107" s="127" t="s">
        <v>483</v>
      </c>
      <c r="M1107" s="128">
        <v>0</v>
      </c>
      <c r="N1107" s="128">
        <v>0</v>
      </c>
      <c r="O1107" s="129">
        <v>13.8019</v>
      </c>
      <c r="P1107" s="129">
        <v>25.648</v>
      </c>
      <c r="Q1107" s="130">
        <v>13.8</v>
      </c>
      <c r="R1107" s="128">
        <v>0</v>
      </c>
      <c r="S1107" s="128">
        <v>0</v>
      </c>
      <c r="T1107" s="127" t="s">
        <v>620</v>
      </c>
      <c r="U1107" s="127" t="s">
        <v>620</v>
      </c>
      <c r="V1107" s="208" t="s">
        <v>637</v>
      </c>
      <c r="X1107" s="126">
        <v>1085</v>
      </c>
    </row>
    <row r="1108" spans="1:24" s="14" customFormat="1" ht="60" x14ac:dyDescent="0.25">
      <c r="A1108" s="255">
        <v>1105</v>
      </c>
      <c r="B1108" s="126" t="s">
        <v>568</v>
      </c>
      <c r="C1108" s="127" t="s">
        <v>569</v>
      </c>
      <c r="D1108" s="127" t="s">
        <v>491</v>
      </c>
      <c r="E1108" s="127" t="s">
        <v>472</v>
      </c>
      <c r="F1108" s="127" t="s">
        <v>30</v>
      </c>
      <c r="G1108" s="127" t="s">
        <v>31</v>
      </c>
      <c r="H1108" s="127" t="s">
        <v>32</v>
      </c>
      <c r="I1108" s="127" t="s">
        <v>62</v>
      </c>
      <c r="J1108" s="127" t="s">
        <v>657</v>
      </c>
      <c r="K1108" s="127" t="s">
        <v>849</v>
      </c>
      <c r="L1108" s="127" t="s">
        <v>483</v>
      </c>
      <c r="M1108" s="128">
        <v>0</v>
      </c>
      <c r="N1108" s="128">
        <v>0</v>
      </c>
      <c r="O1108" s="129">
        <v>13.526999999999999</v>
      </c>
      <c r="P1108" s="129">
        <v>26.936</v>
      </c>
      <c r="Q1108" s="130">
        <v>13.5</v>
      </c>
      <c r="R1108" s="128">
        <v>0</v>
      </c>
      <c r="S1108" s="128">
        <v>0</v>
      </c>
      <c r="T1108" s="127" t="s">
        <v>620</v>
      </c>
      <c r="U1108" s="127" t="s">
        <v>620</v>
      </c>
      <c r="V1108" s="208" t="s">
        <v>637</v>
      </c>
      <c r="X1108" s="126">
        <v>1086</v>
      </c>
    </row>
    <row r="1109" spans="1:24" s="14" customFormat="1" ht="60" x14ac:dyDescent="0.25">
      <c r="A1109" s="255">
        <v>1106</v>
      </c>
      <c r="B1109" s="126" t="s">
        <v>568</v>
      </c>
      <c r="C1109" s="127" t="s">
        <v>569</v>
      </c>
      <c r="D1109" s="127" t="s">
        <v>491</v>
      </c>
      <c r="E1109" s="127" t="s">
        <v>472</v>
      </c>
      <c r="F1109" s="127" t="s">
        <v>30</v>
      </c>
      <c r="G1109" s="127" t="s">
        <v>31</v>
      </c>
      <c r="H1109" s="127" t="s">
        <v>42</v>
      </c>
      <c r="I1109" s="127" t="s">
        <v>52</v>
      </c>
      <c r="J1109" s="127" t="s">
        <v>678</v>
      </c>
      <c r="K1109" s="127" t="s">
        <v>849</v>
      </c>
      <c r="L1109" s="127" t="s">
        <v>483</v>
      </c>
      <c r="M1109" s="128">
        <v>0</v>
      </c>
      <c r="N1109" s="128">
        <v>0</v>
      </c>
      <c r="O1109" s="129">
        <v>16.591999999999999</v>
      </c>
      <c r="P1109" s="129">
        <v>54.642000000000003</v>
      </c>
      <c r="Q1109" s="130">
        <v>16.600000000000001</v>
      </c>
      <c r="R1109" s="128">
        <v>0</v>
      </c>
      <c r="S1109" s="128">
        <v>0</v>
      </c>
      <c r="T1109" s="127" t="s">
        <v>620</v>
      </c>
      <c r="U1109" s="127" t="s">
        <v>620</v>
      </c>
      <c r="V1109" s="208" t="s">
        <v>637</v>
      </c>
      <c r="X1109" s="126">
        <v>1087</v>
      </c>
    </row>
    <row r="1110" spans="1:24" s="14" customFormat="1" ht="120" x14ac:dyDescent="0.25">
      <c r="A1110" s="255">
        <v>1107</v>
      </c>
      <c r="B1110" s="126" t="s">
        <v>570</v>
      </c>
      <c r="C1110" s="127" t="s">
        <v>571</v>
      </c>
      <c r="D1110" s="127" t="s">
        <v>491</v>
      </c>
      <c r="E1110" s="127" t="s">
        <v>472</v>
      </c>
      <c r="F1110" s="127" t="s">
        <v>30</v>
      </c>
      <c r="G1110" s="127" t="s">
        <v>31</v>
      </c>
      <c r="H1110" s="127" t="s">
        <v>42</v>
      </c>
      <c r="I1110" s="127" t="s">
        <v>52</v>
      </c>
      <c r="J1110" s="127" t="s">
        <v>678</v>
      </c>
      <c r="K1110" s="127" t="s">
        <v>850</v>
      </c>
      <c r="L1110" s="127" t="s">
        <v>483</v>
      </c>
      <c r="M1110" s="128">
        <v>0</v>
      </c>
      <c r="N1110" s="128">
        <v>0</v>
      </c>
      <c r="O1110" s="129">
        <v>16.591999999999999</v>
      </c>
      <c r="P1110" s="129">
        <v>54.642000000000003</v>
      </c>
      <c r="Q1110" s="130">
        <v>16.600000000000001</v>
      </c>
      <c r="R1110" s="128">
        <v>0</v>
      </c>
      <c r="S1110" s="128">
        <v>0</v>
      </c>
      <c r="T1110" s="127" t="s">
        <v>620</v>
      </c>
      <c r="U1110" s="127" t="s">
        <v>620</v>
      </c>
      <c r="V1110" s="208" t="s">
        <v>637</v>
      </c>
      <c r="X1110" s="126">
        <v>1088</v>
      </c>
    </row>
    <row r="1111" spans="1:24" s="14" customFormat="1" ht="120" x14ac:dyDescent="0.25">
      <c r="A1111" s="255">
        <v>1108</v>
      </c>
      <c r="B1111" s="126" t="s">
        <v>570</v>
      </c>
      <c r="C1111" s="127" t="s">
        <v>571</v>
      </c>
      <c r="D1111" s="127" t="s">
        <v>491</v>
      </c>
      <c r="E1111" s="127" t="s">
        <v>492</v>
      </c>
      <c r="F1111" s="127" t="s">
        <v>30</v>
      </c>
      <c r="G1111" s="127" t="s">
        <v>31</v>
      </c>
      <c r="H1111" s="127" t="s">
        <v>42</v>
      </c>
      <c r="I1111" s="127" t="s">
        <v>52</v>
      </c>
      <c r="J1111" s="127" t="s">
        <v>678</v>
      </c>
      <c r="K1111" s="127" t="s">
        <v>850</v>
      </c>
      <c r="L1111" s="127" t="s">
        <v>483</v>
      </c>
      <c r="M1111" s="128">
        <v>0</v>
      </c>
      <c r="N1111" s="128">
        <v>0</v>
      </c>
      <c r="O1111" s="129">
        <v>11.7469</v>
      </c>
      <c r="P1111" s="129">
        <v>38.975999999999999</v>
      </c>
      <c r="Q1111" s="130">
        <v>11.7</v>
      </c>
      <c r="R1111" s="128">
        <v>0</v>
      </c>
      <c r="S1111" s="128">
        <v>0</v>
      </c>
      <c r="T1111" s="127" t="s">
        <v>620</v>
      </c>
      <c r="U1111" s="127" t="s">
        <v>620</v>
      </c>
      <c r="V1111" s="208" t="s">
        <v>637</v>
      </c>
      <c r="X1111" s="126">
        <v>1089</v>
      </c>
    </row>
    <row r="1112" spans="1:24" s="14" customFormat="1" ht="120" x14ac:dyDescent="0.25">
      <c r="A1112" s="255">
        <v>1109</v>
      </c>
      <c r="B1112" s="126" t="s">
        <v>570</v>
      </c>
      <c r="C1112" s="127" t="s">
        <v>571</v>
      </c>
      <c r="D1112" s="127" t="s">
        <v>471</v>
      </c>
      <c r="E1112" s="127" t="s">
        <v>492</v>
      </c>
      <c r="F1112" s="127" t="s">
        <v>30</v>
      </c>
      <c r="G1112" s="127" t="s">
        <v>31</v>
      </c>
      <c r="H1112" s="127" t="s">
        <v>42</v>
      </c>
      <c r="I1112" s="127" t="s">
        <v>52</v>
      </c>
      <c r="J1112" s="127" t="s">
        <v>678</v>
      </c>
      <c r="K1112" s="127" t="s">
        <v>851</v>
      </c>
      <c r="L1112" s="127" t="s">
        <v>483</v>
      </c>
      <c r="M1112" s="128">
        <v>0</v>
      </c>
      <c r="N1112" s="128">
        <v>0</v>
      </c>
      <c r="O1112" s="129">
        <v>8.0656999999999996</v>
      </c>
      <c r="P1112" s="129">
        <v>60.731999999999999</v>
      </c>
      <c r="Q1112" s="130">
        <v>8.1</v>
      </c>
      <c r="R1112" s="128">
        <v>0</v>
      </c>
      <c r="S1112" s="128">
        <v>0</v>
      </c>
      <c r="T1112" s="127" t="s">
        <v>620</v>
      </c>
      <c r="U1112" s="127" t="s">
        <v>620</v>
      </c>
      <c r="V1112" s="208" t="s">
        <v>637</v>
      </c>
      <c r="X1112" s="126">
        <v>1090</v>
      </c>
    </row>
    <row r="1113" spans="1:24" s="14" customFormat="1" ht="120" x14ac:dyDescent="0.25">
      <c r="A1113" s="255">
        <v>1110</v>
      </c>
      <c r="B1113" s="126" t="s">
        <v>570</v>
      </c>
      <c r="C1113" s="127" t="s">
        <v>571</v>
      </c>
      <c r="D1113" s="127" t="s">
        <v>471</v>
      </c>
      <c r="E1113" s="127" t="s">
        <v>496</v>
      </c>
      <c r="F1113" s="127" t="s">
        <v>30</v>
      </c>
      <c r="G1113" s="127" t="s">
        <v>31</v>
      </c>
      <c r="H1113" s="127" t="s">
        <v>42</v>
      </c>
      <c r="I1113" s="127" t="s">
        <v>52</v>
      </c>
      <c r="J1113" s="127" t="s">
        <v>678</v>
      </c>
      <c r="K1113" s="127" t="s">
        <v>851</v>
      </c>
      <c r="L1113" s="127" t="s">
        <v>483</v>
      </c>
      <c r="M1113" s="128">
        <v>0</v>
      </c>
      <c r="N1113" s="128">
        <v>0</v>
      </c>
      <c r="O1113" s="129">
        <v>5.8711000000000002</v>
      </c>
      <c r="P1113" s="129">
        <v>47.292000000000002</v>
      </c>
      <c r="Q1113" s="130">
        <v>5.9</v>
      </c>
      <c r="R1113" s="128">
        <v>0</v>
      </c>
      <c r="S1113" s="128">
        <v>0</v>
      </c>
      <c r="T1113" s="127" t="s">
        <v>620</v>
      </c>
      <c r="U1113" s="127" t="s">
        <v>620</v>
      </c>
      <c r="V1113" s="208" t="s">
        <v>637</v>
      </c>
      <c r="X1113" s="126">
        <v>1091</v>
      </c>
    </row>
    <row r="1114" spans="1:24" s="14" customFormat="1" ht="120" x14ac:dyDescent="0.25">
      <c r="A1114" s="255">
        <v>1111</v>
      </c>
      <c r="B1114" s="126" t="s">
        <v>570</v>
      </c>
      <c r="C1114" s="127" t="s">
        <v>571</v>
      </c>
      <c r="D1114" s="127" t="s">
        <v>491</v>
      </c>
      <c r="E1114" s="127" t="s">
        <v>472</v>
      </c>
      <c r="F1114" s="127" t="s">
        <v>30</v>
      </c>
      <c r="G1114" s="127" t="s">
        <v>31</v>
      </c>
      <c r="H1114" s="127" t="s">
        <v>42</v>
      </c>
      <c r="I1114" s="127" t="s">
        <v>52</v>
      </c>
      <c r="J1114" s="127" t="s">
        <v>678</v>
      </c>
      <c r="K1114" s="127" t="s">
        <v>852</v>
      </c>
      <c r="L1114" s="127" t="s">
        <v>473</v>
      </c>
      <c r="M1114" s="128">
        <v>0</v>
      </c>
      <c r="N1114" s="128">
        <v>0</v>
      </c>
      <c r="O1114" s="129">
        <v>15.47</v>
      </c>
      <c r="P1114" s="129">
        <v>54.642000000000003</v>
      </c>
      <c r="Q1114" s="130">
        <v>15.5</v>
      </c>
      <c r="R1114" s="128">
        <v>0</v>
      </c>
      <c r="S1114" s="128">
        <v>0</v>
      </c>
      <c r="T1114" s="127" t="s">
        <v>620</v>
      </c>
      <c r="U1114" s="127" t="s">
        <v>620</v>
      </c>
      <c r="V1114" s="208" t="s">
        <v>637</v>
      </c>
      <c r="X1114" s="126">
        <v>1092</v>
      </c>
    </row>
    <row r="1115" spans="1:24" s="14" customFormat="1" ht="120" x14ac:dyDescent="0.25">
      <c r="A1115" s="255">
        <v>1112</v>
      </c>
      <c r="B1115" s="126" t="s">
        <v>570</v>
      </c>
      <c r="C1115" s="127" t="s">
        <v>571</v>
      </c>
      <c r="D1115" s="127" t="s">
        <v>491</v>
      </c>
      <c r="E1115" s="127" t="s">
        <v>472</v>
      </c>
      <c r="F1115" s="127" t="s">
        <v>30</v>
      </c>
      <c r="G1115" s="127" t="s">
        <v>31</v>
      </c>
      <c r="H1115" s="127" t="s">
        <v>32</v>
      </c>
      <c r="I1115" s="127" t="s">
        <v>28</v>
      </c>
      <c r="J1115" s="127" t="s">
        <v>678</v>
      </c>
      <c r="K1115" s="127" t="s">
        <v>852</v>
      </c>
      <c r="L1115" s="127" t="s">
        <v>473</v>
      </c>
      <c r="M1115" s="128">
        <v>0</v>
      </c>
      <c r="N1115" s="128">
        <v>0</v>
      </c>
      <c r="O1115" s="129">
        <v>12.5901</v>
      </c>
      <c r="P1115" s="129">
        <v>32.396000000000001</v>
      </c>
      <c r="Q1115" s="130">
        <v>12.6</v>
      </c>
      <c r="R1115" s="128">
        <v>0</v>
      </c>
      <c r="S1115" s="128">
        <v>0</v>
      </c>
      <c r="T1115" s="127" t="s">
        <v>620</v>
      </c>
      <c r="U1115" s="127" t="s">
        <v>620</v>
      </c>
      <c r="V1115" s="208" t="s">
        <v>637</v>
      </c>
      <c r="X1115" s="126">
        <v>1093</v>
      </c>
    </row>
    <row r="1116" spans="1:24" s="14" customFormat="1" ht="120" x14ac:dyDescent="0.25">
      <c r="A1116" s="255">
        <v>1113</v>
      </c>
      <c r="B1116" s="126" t="s">
        <v>570</v>
      </c>
      <c r="C1116" s="127" t="s">
        <v>571</v>
      </c>
      <c r="D1116" s="127" t="s">
        <v>491</v>
      </c>
      <c r="E1116" s="127" t="s">
        <v>492</v>
      </c>
      <c r="F1116" s="127" t="s">
        <v>30</v>
      </c>
      <c r="G1116" s="127" t="s">
        <v>31</v>
      </c>
      <c r="H1116" s="127" t="s">
        <v>42</v>
      </c>
      <c r="I1116" s="127" t="s">
        <v>52</v>
      </c>
      <c r="J1116" s="127" t="s">
        <v>678</v>
      </c>
      <c r="K1116" s="127" t="s">
        <v>852</v>
      </c>
      <c r="L1116" s="127" t="s">
        <v>473</v>
      </c>
      <c r="M1116" s="128">
        <v>0</v>
      </c>
      <c r="N1116" s="128">
        <v>0</v>
      </c>
      <c r="O1116" s="129">
        <v>11.0869</v>
      </c>
      <c r="P1116" s="129">
        <v>38.975999999999999</v>
      </c>
      <c r="Q1116" s="130">
        <v>11.1</v>
      </c>
      <c r="R1116" s="128">
        <v>0</v>
      </c>
      <c r="S1116" s="128">
        <v>0</v>
      </c>
      <c r="T1116" s="127" t="s">
        <v>620</v>
      </c>
      <c r="U1116" s="127" t="s">
        <v>620</v>
      </c>
      <c r="V1116" s="208" t="s">
        <v>637</v>
      </c>
      <c r="X1116" s="126">
        <v>1094</v>
      </c>
    </row>
    <row r="1117" spans="1:24" s="14" customFormat="1" ht="120" x14ac:dyDescent="0.25">
      <c r="A1117" s="255">
        <v>1114</v>
      </c>
      <c r="B1117" s="126" t="s">
        <v>570</v>
      </c>
      <c r="C1117" s="127" t="s">
        <v>571</v>
      </c>
      <c r="D1117" s="127" t="s">
        <v>491</v>
      </c>
      <c r="E1117" s="127" t="s">
        <v>492</v>
      </c>
      <c r="F1117" s="127" t="s">
        <v>30</v>
      </c>
      <c r="G1117" s="127" t="s">
        <v>31</v>
      </c>
      <c r="H1117" s="127" t="s">
        <v>32</v>
      </c>
      <c r="I1117" s="127" t="s">
        <v>28</v>
      </c>
      <c r="J1117" s="127" t="s">
        <v>678</v>
      </c>
      <c r="K1117" s="127" t="s">
        <v>852</v>
      </c>
      <c r="L1117" s="127" t="s">
        <v>473</v>
      </c>
      <c r="M1117" s="128">
        <v>0</v>
      </c>
      <c r="N1117" s="128">
        <v>0</v>
      </c>
      <c r="O1117" s="129">
        <v>9.3937000000000008</v>
      </c>
      <c r="P1117" s="129">
        <v>20.832000000000001</v>
      </c>
      <c r="Q1117" s="130">
        <v>9.4</v>
      </c>
      <c r="R1117" s="128">
        <v>0</v>
      </c>
      <c r="S1117" s="128">
        <v>0</v>
      </c>
      <c r="T1117" s="127" t="s">
        <v>620</v>
      </c>
      <c r="U1117" s="127" t="s">
        <v>620</v>
      </c>
      <c r="V1117" s="208" t="s">
        <v>637</v>
      </c>
      <c r="X1117" s="126">
        <v>1095</v>
      </c>
    </row>
    <row r="1118" spans="1:24" s="14" customFormat="1" ht="120" x14ac:dyDescent="0.25">
      <c r="A1118" s="255">
        <v>1115</v>
      </c>
      <c r="B1118" s="126" t="s">
        <v>570</v>
      </c>
      <c r="C1118" s="127" t="s">
        <v>571</v>
      </c>
      <c r="D1118" s="127" t="s">
        <v>491</v>
      </c>
      <c r="E1118" s="127" t="s">
        <v>472</v>
      </c>
      <c r="F1118" s="127" t="s">
        <v>30</v>
      </c>
      <c r="G1118" s="127" t="s">
        <v>31</v>
      </c>
      <c r="H1118" s="127" t="s">
        <v>42</v>
      </c>
      <c r="I1118" s="127" t="s">
        <v>52</v>
      </c>
      <c r="J1118" s="127" t="s">
        <v>678</v>
      </c>
      <c r="K1118" s="127" t="s">
        <v>853</v>
      </c>
      <c r="L1118" s="127" t="s">
        <v>483</v>
      </c>
      <c r="M1118" s="128">
        <v>0</v>
      </c>
      <c r="N1118" s="128">
        <v>0</v>
      </c>
      <c r="O1118" s="129">
        <v>14.904999999999999</v>
      </c>
      <c r="P1118" s="129">
        <v>54.642000000000003</v>
      </c>
      <c r="Q1118" s="130">
        <v>14.9</v>
      </c>
      <c r="R1118" s="128">
        <v>0</v>
      </c>
      <c r="S1118" s="128">
        <v>0</v>
      </c>
      <c r="T1118" s="127" t="s">
        <v>620</v>
      </c>
      <c r="U1118" s="127" t="s">
        <v>620</v>
      </c>
      <c r="V1118" s="208" t="s">
        <v>637</v>
      </c>
      <c r="X1118" s="126">
        <v>1096</v>
      </c>
    </row>
    <row r="1119" spans="1:24" s="14" customFormat="1" ht="165" x14ac:dyDescent="0.25">
      <c r="A1119" s="255">
        <v>1116</v>
      </c>
      <c r="B1119" s="126" t="s">
        <v>572</v>
      </c>
      <c r="C1119" s="127" t="s">
        <v>573</v>
      </c>
      <c r="D1119" s="127" t="s">
        <v>491</v>
      </c>
      <c r="E1119" s="127" t="s">
        <v>472</v>
      </c>
      <c r="F1119" s="127" t="s">
        <v>30</v>
      </c>
      <c r="G1119" s="127" t="s">
        <v>31</v>
      </c>
      <c r="H1119" s="127" t="s">
        <v>32</v>
      </c>
      <c r="I1119" s="127" t="s">
        <v>53</v>
      </c>
      <c r="J1119" s="127" t="s">
        <v>65</v>
      </c>
      <c r="K1119" s="127" t="s">
        <v>854</v>
      </c>
      <c r="L1119" s="127" t="s">
        <v>488</v>
      </c>
      <c r="M1119" s="128">
        <v>7.34</v>
      </c>
      <c r="N1119" s="128">
        <v>4.7699999999999996</v>
      </c>
      <c r="O1119" s="129">
        <v>16.3629</v>
      </c>
      <c r="P1119" s="129">
        <v>36.274000000000001</v>
      </c>
      <c r="Q1119" s="130">
        <v>16.399999999999999</v>
      </c>
      <c r="R1119" s="128">
        <v>10</v>
      </c>
      <c r="S1119" s="128">
        <v>20</v>
      </c>
      <c r="T1119" s="127" t="s">
        <v>620</v>
      </c>
      <c r="U1119" s="127" t="s">
        <v>620</v>
      </c>
      <c r="V1119" s="208" t="s">
        <v>673</v>
      </c>
      <c r="X1119" s="126">
        <v>1097</v>
      </c>
    </row>
    <row r="1120" spans="1:24" s="14" customFormat="1" ht="165" x14ac:dyDescent="0.25">
      <c r="A1120" s="255">
        <v>1117</v>
      </c>
      <c r="B1120" s="126" t="s">
        <v>572</v>
      </c>
      <c r="C1120" s="127" t="s">
        <v>573</v>
      </c>
      <c r="D1120" s="127" t="s">
        <v>491</v>
      </c>
      <c r="E1120" s="127" t="s">
        <v>472</v>
      </c>
      <c r="F1120" s="127" t="s">
        <v>30</v>
      </c>
      <c r="G1120" s="127" t="s">
        <v>46</v>
      </c>
      <c r="H1120" s="127" t="s">
        <v>47</v>
      </c>
      <c r="I1120" s="127" t="s">
        <v>62</v>
      </c>
      <c r="J1120" s="127" t="s">
        <v>65</v>
      </c>
      <c r="K1120" s="127" t="s">
        <v>854</v>
      </c>
      <c r="L1120" s="127" t="s">
        <v>488</v>
      </c>
      <c r="M1120" s="128">
        <v>6.6</v>
      </c>
      <c r="N1120" s="128">
        <v>4.29</v>
      </c>
      <c r="O1120" s="129">
        <v>14.976599999999999</v>
      </c>
      <c r="P1120" s="129">
        <v>29.358000000000001</v>
      </c>
      <c r="Q1120" s="130">
        <v>15</v>
      </c>
      <c r="R1120" s="128">
        <v>10</v>
      </c>
      <c r="S1120" s="128">
        <v>20</v>
      </c>
      <c r="T1120" s="127" t="s">
        <v>620</v>
      </c>
      <c r="U1120" s="127" t="s">
        <v>620</v>
      </c>
      <c r="V1120" s="208" t="s">
        <v>673</v>
      </c>
      <c r="X1120" s="126">
        <v>1098</v>
      </c>
    </row>
    <row r="1121" spans="1:24" s="14" customFormat="1" ht="165" x14ac:dyDescent="0.25">
      <c r="A1121" s="255">
        <v>1118</v>
      </c>
      <c r="B1121" s="126" t="s">
        <v>572</v>
      </c>
      <c r="C1121" s="127" t="s">
        <v>573</v>
      </c>
      <c r="D1121" s="127" t="s">
        <v>491</v>
      </c>
      <c r="E1121" s="127" t="s">
        <v>472</v>
      </c>
      <c r="F1121" s="127" t="s">
        <v>30</v>
      </c>
      <c r="G1121" s="127" t="s">
        <v>46</v>
      </c>
      <c r="H1121" s="127" t="s">
        <v>47</v>
      </c>
      <c r="I1121" s="127" t="s">
        <v>60</v>
      </c>
      <c r="J1121" s="127" t="s">
        <v>58</v>
      </c>
      <c r="K1121" s="127" t="s">
        <v>854</v>
      </c>
      <c r="L1121" s="127" t="s">
        <v>488</v>
      </c>
      <c r="M1121" s="128">
        <v>8.33</v>
      </c>
      <c r="N1121" s="128">
        <v>5.41</v>
      </c>
      <c r="O1121" s="129">
        <v>16.737300000000001</v>
      </c>
      <c r="P1121" s="129">
        <v>35.293999999999997</v>
      </c>
      <c r="Q1121" s="130">
        <v>16.7</v>
      </c>
      <c r="R1121" s="128">
        <v>10</v>
      </c>
      <c r="S1121" s="128">
        <v>20</v>
      </c>
      <c r="T1121" s="127" t="s">
        <v>620</v>
      </c>
      <c r="U1121" s="127" t="s">
        <v>620</v>
      </c>
      <c r="V1121" s="208" t="s">
        <v>673</v>
      </c>
      <c r="X1121" s="126">
        <v>1099</v>
      </c>
    </row>
    <row r="1122" spans="1:24" s="14" customFormat="1" ht="165" x14ac:dyDescent="0.25">
      <c r="A1122" s="255">
        <v>1119</v>
      </c>
      <c r="B1122" s="126" t="s">
        <v>572</v>
      </c>
      <c r="C1122" s="127" t="s">
        <v>573</v>
      </c>
      <c r="D1122" s="127" t="s">
        <v>491</v>
      </c>
      <c r="E1122" s="127" t="s">
        <v>472</v>
      </c>
      <c r="F1122" s="127" t="s">
        <v>30</v>
      </c>
      <c r="G1122" s="127" t="s">
        <v>46</v>
      </c>
      <c r="H1122" s="127" t="s">
        <v>47</v>
      </c>
      <c r="I1122" s="127" t="s">
        <v>59</v>
      </c>
      <c r="J1122" s="127" t="s">
        <v>58</v>
      </c>
      <c r="K1122" s="127" t="s">
        <v>854</v>
      </c>
      <c r="L1122" s="127" t="s">
        <v>488</v>
      </c>
      <c r="M1122" s="128">
        <v>7.06</v>
      </c>
      <c r="N1122" s="128">
        <v>4.58</v>
      </c>
      <c r="O1122" s="129">
        <v>15.4366</v>
      </c>
      <c r="P1122" s="129">
        <v>30.673999999999999</v>
      </c>
      <c r="Q1122" s="130">
        <v>15.4</v>
      </c>
      <c r="R1122" s="128">
        <v>10</v>
      </c>
      <c r="S1122" s="128">
        <v>20</v>
      </c>
      <c r="T1122" s="127" t="s">
        <v>620</v>
      </c>
      <c r="U1122" s="127" t="s">
        <v>620</v>
      </c>
      <c r="V1122" s="208" t="s">
        <v>673</v>
      </c>
      <c r="X1122" s="126">
        <v>1100</v>
      </c>
    </row>
    <row r="1123" spans="1:24" s="14" customFormat="1" ht="165" x14ac:dyDescent="0.25">
      <c r="A1123" s="255">
        <v>1120</v>
      </c>
      <c r="B1123" s="126" t="s">
        <v>572</v>
      </c>
      <c r="C1123" s="127" t="s">
        <v>573</v>
      </c>
      <c r="D1123" s="127" t="s">
        <v>491</v>
      </c>
      <c r="E1123" s="127" t="s">
        <v>492</v>
      </c>
      <c r="F1123" s="127" t="s">
        <v>30</v>
      </c>
      <c r="G1123" s="127" t="s">
        <v>31</v>
      </c>
      <c r="H1123" s="127" t="s">
        <v>32</v>
      </c>
      <c r="I1123" s="127" t="s">
        <v>53</v>
      </c>
      <c r="J1123" s="127" t="s">
        <v>65</v>
      </c>
      <c r="K1123" s="127" t="s">
        <v>854</v>
      </c>
      <c r="L1123" s="127" t="s">
        <v>488</v>
      </c>
      <c r="M1123" s="128">
        <v>7.34</v>
      </c>
      <c r="N1123" s="128">
        <v>4.7699999999999996</v>
      </c>
      <c r="O1123" s="129">
        <v>14.635999999999999</v>
      </c>
      <c r="P1123" s="129">
        <v>35.840000000000003</v>
      </c>
      <c r="Q1123" s="130">
        <v>14.6</v>
      </c>
      <c r="R1123" s="128">
        <v>10</v>
      </c>
      <c r="S1123" s="128">
        <v>20</v>
      </c>
      <c r="T1123" s="127" t="s">
        <v>620</v>
      </c>
      <c r="U1123" s="127" t="s">
        <v>620</v>
      </c>
      <c r="V1123" s="208" t="s">
        <v>673</v>
      </c>
      <c r="X1123" s="126">
        <v>1101</v>
      </c>
    </row>
    <row r="1124" spans="1:24" s="14" customFormat="1" ht="165" x14ac:dyDescent="0.25">
      <c r="A1124" s="255">
        <v>1121</v>
      </c>
      <c r="B1124" s="126" t="s">
        <v>572</v>
      </c>
      <c r="C1124" s="127" t="s">
        <v>573</v>
      </c>
      <c r="D1124" s="127" t="s">
        <v>491</v>
      </c>
      <c r="E1124" s="127" t="s">
        <v>492</v>
      </c>
      <c r="F1124" s="127" t="s">
        <v>30</v>
      </c>
      <c r="G1124" s="127" t="s">
        <v>46</v>
      </c>
      <c r="H1124" s="127" t="s">
        <v>47</v>
      </c>
      <c r="I1124" s="127" t="s">
        <v>62</v>
      </c>
      <c r="J1124" s="127" t="s">
        <v>65</v>
      </c>
      <c r="K1124" s="127" t="s">
        <v>854</v>
      </c>
      <c r="L1124" s="127" t="s">
        <v>488</v>
      </c>
      <c r="M1124" s="128">
        <v>6.6</v>
      </c>
      <c r="N1124" s="128">
        <v>4.29</v>
      </c>
      <c r="O1124" s="129">
        <v>13.515599999999999</v>
      </c>
      <c r="P1124" s="129">
        <v>28.923999999999999</v>
      </c>
      <c r="Q1124" s="130">
        <v>13.5</v>
      </c>
      <c r="R1124" s="128">
        <v>10</v>
      </c>
      <c r="S1124" s="128">
        <v>20</v>
      </c>
      <c r="T1124" s="127" t="s">
        <v>620</v>
      </c>
      <c r="U1124" s="127" t="s">
        <v>620</v>
      </c>
      <c r="V1124" s="208" t="s">
        <v>673</v>
      </c>
      <c r="X1124" s="126">
        <v>1102</v>
      </c>
    </row>
    <row r="1125" spans="1:24" s="14" customFormat="1" ht="165" x14ac:dyDescent="0.25">
      <c r="A1125" s="255">
        <v>1122</v>
      </c>
      <c r="B1125" s="126" t="s">
        <v>572</v>
      </c>
      <c r="C1125" s="127" t="s">
        <v>573</v>
      </c>
      <c r="D1125" s="127" t="s">
        <v>491</v>
      </c>
      <c r="E1125" s="127" t="s">
        <v>492</v>
      </c>
      <c r="F1125" s="127" t="s">
        <v>30</v>
      </c>
      <c r="G1125" s="127" t="s">
        <v>46</v>
      </c>
      <c r="H1125" s="127" t="s">
        <v>47</v>
      </c>
      <c r="I1125" s="127" t="s">
        <v>60</v>
      </c>
      <c r="J1125" s="127" t="s">
        <v>58</v>
      </c>
      <c r="K1125" s="127" t="s">
        <v>854</v>
      </c>
      <c r="L1125" s="127" t="s">
        <v>488</v>
      </c>
      <c r="M1125" s="128">
        <v>8.33</v>
      </c>
      <c r="N1125" s="128">
        <v>5.41</v>
      </c>
      <c r="O1125" s="129">
        <v>15.2636</v>
      </c>
      <c r="P1125" s="129">
        <v>34.86</v>
      </c>
      <c r="Q1125" s="130">
        <v>15.3</v>
      </c>
      <c r="R1125" s="128">
        <v>10</v>
      </c>
      <c r="S1125" s="128">
        <v>20</v>
      </c>
      <c r="T1125" s="127" t="s">
        <v>620</v>
      </c>
      <c r="U1125" s="127" t="s">
        <v>620</v>
      </c>
      <c r="V1125" s="208" t="s">
        <v>673</v>
      </c>
      <c r="X1125" s="126">
        <v>1103</v>
      </c>
    </row>
    <row r="1126" spans="1:24" s="14" customFormat="1" ht="165" x14ac:dyDescent="0.25">
      <c r="A1126" s="255">
        <v>1123</v>
      </c>
      <c r="B1126" s="126" t="s">
        <v>572</v>
      </c>
      <c r="C1126" s="127" t="s">
        <v>573</v>
      </c>
      <c r="D1126" s="127" t="s">
        <v>491</v>
      </c>
      <c r="E1126" s="127" t="s">
        <v>492</v>
      </c>
      <c r="F1126" s="127" t="s">
        <v>30</v>
      </c>
      <c r="G1126" s="127" t="s">
        <v>46</v>
      </c>
      <c r="H1126" s="127" t="s">
        <v>47</v>
      </c>
      <c r="I1126" s="127" t="s">
        <v>59</v>
      </c>
      <c r="J1126" s="127" t="s">
        <v>58</v>
      </c>
      <c r="K1126" s="127" t="s">
        <v>854</v>
      </c>
      <c r="L1126" s="127" t="s">
        <v>488</v>
      </c>
      <c r="M1126" s="128">
        <v>7.06</v>
      </c>
      <c r="N1126" s="128">
        <v>4.58</v>
      </c>
      <c r="O1126" s="129">
        <v>13.9756</v>
      </c>
      <c r="P1126" s="129">
        <v>30.24</v>
      </c>
      <c r="Q1126" s="130">
        <v>14</v>
      </c>
      <c r="R1126" s="128">
        <v>10</v>
      </c>
      <c r="S1126" s="128">
        <v>20</v>
      </c>
      <c r="T1126" s="127" t="s">
        <v>620</v>
      </c>
      <c r="U1126" s="127" t="s">
        <v>620</v>
      </c>
      <c r="V1126" s="208" t="s">
        <v>673</v>
      </c>
      <c r="X1126" s="126">
        <v>1104</v>
      </c>
    </row>
    <row r="1127" spans="1:24" s="14" customFormat="1" ht="165" x14ac:dyDescent="0.25">
      <c r="A1127" s="255">
        <v>1124</v>
      </c>
      <c r="B1127" s="126" t="s">
        <v>572</v>
      </c>
      <c r="C1127" s="127" t="s">
        <v>573</v>
      </c>
      <c r="D1127" s="127" t="s">
        <v>471</v>
      </c>
      <c r="E1127" s="127" t="s">
        <v>492</v>
      </c>
      <c r="F1127" s="127" t="s">
        <v>35</v>
      </c>
      <c r="G1127" s="127" t="s">
        <v>46</v>
      </c>
      <c r="H1127" s="127" t="s">
        <v>47</v>
      </c>
      <c r="I1127" s="127" t="s">
        <v>101</v>
      </c>
      <c r="J1127" s="127" t="s">
        <v>44</v>
      </c>
      <c r="K1127" s="127" t="s">
        <v>855</v>
      </c>
      <c r="L1127" s="127" t="s">
        <v>488</v>
      </c>
      <c r="M1127" s="128">
        <v>7.18</v>
      </c>
      <c r="N1127" s="128">
        <v>4.66</v>
      </c>
      <c r="O1127" s="129">
        <v>15.626200000000001</v>
      </c>
      <c r="P1127" s="129">
        <v>58.673999999999999</v>
      </c>
      <c r="Q1127" s="130">
        <v>15.6</v>
      </c>
      <c r="R1127" s="128">
        <v>10</v>
      </c>
      <c r="S1127" s="128">
        <v>20</v>
      </c>
      <c r="T1127" s="127" t="s">
        <v>620</v>
      </c>
      <c r="U1127" s="127" t="s">
        <v>620</v>
      </c>
      <c r="V1127" s="208" t="s">
        <v>624</v>
      </c>
      <c r="X1127" s="126">
        <v>1105</v>
      </c>
    </row>
    <row r="1128" spans="1:24" s="14" customFormat="1" ht="165" x14ac:dyDescent="0.25">
      <c r="A1128" s="255">
        <v>1125</v>
      </c>
      <c r="B1128" s="126" t="s">
        <v>572</v>
      </c>
      <c r="C1128" s="127" t="s">
        <v>573</v>
      </c>
      <c r="D1128" s="127" t="s">
        <v>471</v>
      </c>
      <c r="E1128" s="127" t="s">
        <v>492</v>
      </c>
      <c r="F1128" s="127" t="s">
        <v>35</v>
      </c>
      <c r="G1128" s="127" t="s">
        <v>31</v>
      </c>
      <c r="H1128" s="127" t="s">
        <v>32</v>
      </c>
      <c r="I1128" s="127" t="s">
        <v>93</v>
      </c>
      <c r="J1128" s="127" t="s">
        <v>44</v>
      </c>
      <c r="K1128" s="127" t="s">
        <v>855</v>
      </c>
      <c r="L1128" s="127" t="s">
        <v>488</v>
      </c>
      <c r="M1128" s="128">
        <v>6.73</v>
      </c>
      <c r="N1128" s="128">
        <v>4.37</v>
      </c>
      <c r="O1128" s="129">
        <v>14.26</v>
      </c>
      <c r="P1128" s="129">
        <v>44.968000000000004</v>
      </c>
      <c r="Q1128" s="130">
        <v>14.3</v>
      </c>
      <c r="R1128" s="128">
        <v>10</v>
      </c>
      <c r="S1128" s="128">
        <v>20</v>
      </c>
      <c r="T1128" s="127" t="s">
        <v>620</v>
      </c>
      <c r="U1128" s="127" t="s">
        <v>620</v>
      </c>
      <c r="V1128" s="208" t="s">
        <v>624</v>
      </c>
      <c r="X1128" s="126">
        <v>1106</v>
      </c>
    </row>
    <row r="1129" spans="1:24" s="14" customFormat="1" ht="165" x14ac:dyDescent="0.25">
      <c r="A1129" s="255">
        <v>1126</v>
      </c>
      <c r="B1129" s="126" t="s">
        <v>572</v>
      </c>
      <c r="C1129" s="127" t="s">
        <v>573</v>
      </c>
      <c r="D1129" s="127" t="s">
        <v>471</v>
      </c>
      <c r="E1129" s="127" t="s">
        <v>496</v>
      </c>
      <c r="F1129" s="127" t="s">
        <v>35</v>
      </c>
      <c r="G1129" s="127" t="s">
        <v>46</v>
      </c>
      <c r="H1129" s="127" t="s">
        <v>47</v>
      </c>
      <c r="I1129" s="127" t="s">
        <v>101</v>
      </c>
      <c r="J1129" s="127" t="s">
        <v>44</v>
      </c>
      <c r="K1129" s="127" t="s">
        <v>855</v>
      </c>
      <c r="L1129" s="127" t="s">
        <v>488</v>
      </c>
      <c r="M1129" s="128">
        <v>7.18</v>
      </c>
      <c r="N1129" s="128">
        <v>4.66</v>
      </c>
      <c r="O1129" s="129">
        <v>13.3026</v>
      </c>
      <c r="P1129" s="129">
        <v>58.533999999999999</v>
      </c>
      <c r="Q1129" s="130">
        <v>13.3</v>
      </c>
      <c r="R1129" s="128">
        <v>10</v>
      </c>
      <c r="S1129" s="128">
        <v>20</v>
      </c>
      <c r="T1129" s="127" t="s">
        <v>620</v>
      </c>
      <c r="U1129" s="127" t="s">
        <v>620</v>
      </c>
      <c r="V1129" s="208" t="s">
        <v>624</v>
      </c>
      <c r="X1129" s="126">
        <v>1107</v>
      </c>
    </row>
    <row r="1130" spans="1:24" s="14" customFormat="1" ht="165" x14ac:dyDescent="0.25">
      <c r="A1130" s="255">
        <v>1127</v>
      </c>
      <c r="B1130" s="126" t="s">
        <v>572</v>
      </c>
      <c r="C1130" s="127" t="s">
        <v>573</v>
      </c>
      <c r="D1130" s="127" t="s">
        <v>471</v>
      </c>
      <c r="E1130" s="127" t="s">
        <v>496</v>
      </c>
      <c r="F1130" s="127" t="s">
        <v>35</v>
      </c>
      <c r="G1130" s="127" t="s">
        <v>31</v>
      </c>
      <c r="H1130" s="127" t="s">
        <v>32</v>
      </c>
      <c r="I1130" s="127" t="s">
        <v>93</v>
      </c>
      <c r="J1130" s="127" t="s">
        <v>44</v>
      </c>
      <c r="K1130" s="127" t="s">
        <v>855</v>
      </c>
      <c r="L1130" s="127" t="s">
        <v>488</v>
      </c>
      <c r="M1130" s="128">
        <v>6.73</v>
      </c>
      <c r="N1130" s="128">
        <v>4.37</v>
      </c>
      <c r="O1130" s="129">
        <v>12.246</v>
      </c>
      <c r="P1130" s="129">
        <v>44.828000000000003</v>
      </c>
      <c r="Q1130" s="130">
        <v>12.2</v>
      </c>
      <c r="R1130" s="128">
        <v>10</v>
      </c>
      <c r="S1130" s="128">
        <v>20</v>
      </c>
      <c r="T1130" s="127" t="s">
        <v>620</v>
      </c>
      <c r="U1130" s="127" t="s">
        <v>620</v>
      </c>
      <c r="V1130" s="208" t="s">
        <v>624</v>
      </c>
      <c r="X1130" s="126">
        <v>1108</v>
      </c>
    </row>
    <row r="1131" spans="1:24" s="14" customFormat="1" ht="165" x14ac:dyDescent="0.25">
      <c r="A1131" s="255">
        <v>1128</v>
      </c>
      <c r="B1131" s="126" t="s">
        <v>572</v>
      </c>
      <c r="C1131" s="127" t="s">
        <v>573</v>
      </c>
      <c r="D1131" s="127" t="s">
        <v>471</v>
      </c>
      <c r="E1131" s="127" t="s">
        <v>492</v>
      </c>
      <c r="F1131" s="127" t="s">
        <v>30</v>
      </c>
      <c r="G1131" s="127" t="s">
        <v>31</v>
      </c>
      <c r="H1131" s="127" t="s">
        <v>32</v>
      </c>
      <c r="I1131" s="127" t="s">
        <v>62</v>
      </c>
      <c r="J1131" s="127" t="s">
        <v>102</v>
      </c>
      <c r="K1131" s="127" t="s">
        <v>856</v>
      </c>
      <c r="L1131" s="127" t="s">
        <v>488</v>
      </c>
      <c r="M1131" s="128">
        <v>6.9</v>
      </c>
      <c r="N1131" s="128">
        <v>4.4800000000000004</v>
      </c>
      <c r="O1131" s="129">
        <v>11.842499999999999</v>
      </c>
      <c r="P1131" s="129">
        <v>33.25</v>
      </c>
      <c r="Q1131" s="130">
        <v>11.8</v>
      </c>
      <c r="R1131" s="128">
        <v>10</v>
      </c>
      <c r="S1131" s="128">
        <v>20</v>
      </c>
      <c r="T1131" s="127" t="s">
        <v>620</v>
      </c>
      <c r="U1131" s="127" t="s">
        <v>620</v>
      </c>
      <c r="V1131" s="208" t="s">
        <v>624</v>
      </c>
      <c r="X1131" s="126">
        <v>1109</v>
      </c>
    </row>
    <row r="1132" spans="1:24" s="14" customFormat="1" ht="165" x14ac:dyDescent="0.25">
      <c r="A1132" s="255">
        <v>1129</v>
      </c>
      <c r="B1132" s="126" t="s">
        <v>572</v>
      </c>
      <c r="C1132" s="127" t="s">
        <v>573</v>
      </c>
      <c r="D1132" s="127" t="s">
        <v>471</v>
      </c>
      <c r="E1132" s="127" t="s">
        <v>492</v>
      </c>
      <c r="F1132" s="127" t="s">
        <v>30</v>
      </c>
      <c r="G1132" s="127" t="s">
        <v>31</v>
      </c>
      <c r="H1132" s="127" t="s">
        <v>32</v>
      </c>
      <c r="I1132" s="127" t="s">
        <v>98</v>
      </c>
      <c r="J1132" s="127" t="s">
        <v>44</v>
      </c>
      <c r="K1132" s="127" t="s">
        <v>856</v>
      </c>
      <c r="L1132" s="127" t="s">
        <v>488</v>
      </c>
      <c r="M1132" s="128">
        <v>7.15</v>
      </c>
      <c r="N1132" s="128">
        <v>4.6399999999999997</v>
      </c>
      <c r="O1132" s="129">
        <v>13.31</v>
      </c>
      <c r="P1132" s="129">
        <v>26.936</v>
      </c>
      <c r="Q1132" s="130">
        <v>13.3</v>
      </c>
      <c r="R1132" s="128">
        <v>10</v>
      </c>
      <c r="S1132" s="128">
        <v>20</v>
      </c>
      <c r="T1132" s="127" t="s">
        <v>620</v>
      </c>
      <c r="U1132" s="127" t="s">
        <v>620</v>
      </c>
      <c r="V1132" s="208" t="s">
        <v>624</v>
      </c>
      <c r="X1132" s="126">
        <v>1110</v>
      </c>
    </row>
    <row r="1133" spans="1:24" s="14" customFormat="1" ht="165" x14ac:dyDescent="0.25">
      <c r="A1133" s="255">
        <v>1130</v>
      </c>
      <c r="B1133" s="126" t="s">
        <v>572</v>
      </c>
      <c r="C1133" s="127" t="s">
        <v>573</v>
      </c>
      <c r="D1133" s="127" t="s">
        <v>471</v>
      </c>
      <c r="E1133" s="127" t="s">
        <v>496</v>
      </c>
      <c r="F1133" s="127" t="s">
        <v>30</v>
      </c>
      <c r="G1133" s="127" t="s">
        <v>31</v>
      </c>
      <c r="H1133" s="127" t="s">
        <v>32</v>
      </c>
      <c r="I1133" s="127" t="s">
        <v>62</v>
      </c>
      <c r="J1133" s="127" t="s">
        <v>102</v>
      </c>
      <c r="K1133" s="127" t="s">
        <v>856</v>
      </c>
      <c r="L1133" s="127" t="s">
        <v>488</v>
      </c>
      <c r="M1133" s="128">
        <v>6.9</v>
      </c>
      <c r="N1133" s="128">
        <v>4.4800000000000004</v>
      </c>
      <c r="O1133" s="129">
        <v>10.702500000000001</v>
      </c>
      <c r="P1133" s="129">
        <v>33.137999999999998</v>
      </c>
      <c r="Q1133" s="130">
        <v>10.7</v>
      </c>
      <c r="R1133" s="128">
        <v>10</v>
      </c>
      <c r="S1133" s="128">
        <v>20</v>
      </c>
      <c r="T1133" s="127" t="s">
        <v>620</v>
      </c>
      <c r="U1133" s="127" t="s">
        <v>620</v>
      </c>
      <c r="V1133" s="208" t="s">
        <v>624</v>
      </c>
      <c r="X1133" s="126">
        <v>1111</v>
      </c>
    </row>
    <row r="1134" spans="1:24" s="14" customFormat="1" ht="165" x14ac:dyDescent="0.25">
      <c r="A1134" s="255">
        <v>1131</v>
      </c>
      <c r="B1134" s="126" t="s">
        <v>572</v>
      </c>
      <c r="C1134" s="127" t="s">
        <v>573</v>
      </c>
      <c r="D1134" s="127" t="s">
        <v>471</v>
      </c>
      <c r="E1134" s="127" t="s">
        <v>496</v>
      </c>
      <c r="F1134" s="127" t="s">
        <v>30</v>
      </c>
      <c r="G1134" s="127" t="s">
        <v>31</v>
      </c>
      <c r="H1134" s="127" t="s">
        <v>32</v>
      </c>
      <c r="I1134" s="127" t="s">
        <v>98</v>
      </c>
      <c r="J1134" s="127" t="s">
        <v>44</v>
      </c>
      <c r="K1134" s="127" t="s">
        <v>856</v>
      </c>
      <c r="L1134" s="127" t="s">
        <v>488</v>
      </c>
      <c r="M1134" s="128">
        <v>7.15</v>
      </c>
      <c r="N1134" s="128">
        <v>4.6399999999999997</v>
      </c>
      <c r="O1134" s="129">
        <v>11.758900000000001</v>
      </c>
      <c r="P1134" s="129">
        <v>25.648</v>
      </c>
      <c r="Q1134" s="130">
        <v>11.8</v>
      </c>
      <c r="R1134" s="128">
        <v>10</v>
      </c>
      <c r="S1134" s="128">
        <v>20</v>
      </c>
      <c r="T1134" s="127" t="s">
        <v>620</v>
      </c>
      <c r="U1134" s="127" t="s">
        <v>620</v>
      </c>
      <c r="V1134" s="208" t="s">
        <v>624</v>
      </c>
      <c r="X1134" s="126">
        <v>1112</v>
      </c>
    </row>
    <row r="1135" spans="1:24" s="14" customFormat="1" ht="165" x14ac:dyDescent="0.25">
      <c r="A1135" s="255">
        <v>1132</v>
      </c>
      <c r="B1135" s="126" t="s">
        <v>572</v>
      </c>
      <c r="C1135" s="127" t="s">
        <v>573</v>
      </c>
      <c r="D1135" s="127" t="s">
        <v>471</v>
      </c>
      <c r="E1135" s="127" t="s">
        <v>492</v>
      </c>
      <c r="F1135" s="127" t="s">
        <v>30</v>
      </c>
      <c r="G1135" s="127" t="s">
        <v>46</v>
      </c>
      <c r="H1135" s="127" t="s">
        <v>47</v>
      </c>
      <c r="I1135" s="127" t="s">
        <v>88</v>
      </c>
      <c r="J1135" s="127" t="s">
        <v>44</v>
      </c>
      <c r="K1135" s="127" t="s">
        <v>857</v>
      </c>
      <c r="L1135" s="127" t="s">
        <v>488</v>
      </c>
      <c r="M1135" s="128">
        <v>5.86</v>
      </c>
      <c r="N1135" s="128">
        <v>3.81</v>
      </c>
      <c r="O1135" s="129">
        <v>11.795</v>
      </c>
      <c r="P1135" s="129">
        <v>24.891999999999999</v>
      </c>
      <c r="Q1135" s="130">
        <v>11.8</v>
      </c>
      <c r="R1135" s="128">
        <v>10</v>
      </c>
      <c r="S1135" s="128">
        <v>20</v>
      </c>
      <c r="T1135" s="127" t="s">
        <v>620</v>
      </c>
      <c r="U1135" s="127" t="s">
        <v>620</v>
      </c>
      <c r="V1135" s="208" t="s">
        <v>624</v>
      </c>
      <c r="X1135" s="126">
        <v>1113</v>
      </c>
    </row>
    <row r="1136" spans="1:24" s="14" customFormat="1" ht="165" x14ac:dyDescent="0.25">
      <c r="A1136" s="255">
        <v>1133</v>
      </c>
      <c r="B1136" s="126" t="s">
        <v>572</v>
      </c>
      <c r="C1136" s="127" t="s">
        <v>573</v>
      </c>
      <c r="D1136" s="127" t="s">
        <v>471</v>
      </c>
      <c r="E1136" s="127" t="s">
        <v>492</v>
      </c>
      <c r="F1136" s="127" t="s">
        <v>30</v>
      </c>
      <c r="G1136" s="127" t="s">
        <v>46</v>
      </c>
      <c r="H1136" s="127" t="s">
        <v>47</v>
      </c>
      <c r="I1136" s="127" t="s">
        <v>87</v>
      </c>
      <c r="J1136" s="127" t="s">
        <v>44</v>
      </c>
      <c r="K1136" s="127" t="s">
        <v>857</v>
      </c>
      <c r="L1136" s="127" t="s">
        <v>488</v>
      </c>
      <c r="M1136" s="128">
        <v>5.54</v>
      </c>
      <c r="N1136" s="128">
        <v>3.6</v>
      </c>
      <c r="O1136" s="129">
        <v>11.475</v>
      </c>
      <c r="P1136" s="129">
        <v>23.981999999999999</v>
      </c>
      <c r="Q1136" s="130">
        <v>11.5</v>
      </c>
      <c r="R1136" s="128">
        <v>10</v>
      </c>
      <c r="S1136" s="128">
        <v>20</v>
      </c>
      <c r="T1136" s="127" t="s">
        <v>620</v>
      </c>
      <c r="U1136" s="127" t="s">
        <v>620</v>
      </c>
      <c r="V1136" s="208" t="s">
        <v>624</v>
      </c>
      <c r="X1136" s="126">
        <v>1114</v>
      </c>
    </row>
    <row r="1137" spans="1:24" s="14" customFormat="1" ht="165" x14ac:dyDescent="0.25">
      <c r="A1137" s="255">
        <v>1134</v>
      </c>
      <c r="B1137" s="126" t="s">
        <v>572</v>
      </c>
      <c r="C1137" s="127" t="s">
        <v>573</v>
      </c>
      <c r="D1137" s="127" t="s">
        <v>471</v>
      </c>
      <c r="E1137" s="127" t="s">
        <v>496</v>
      </c>
      <c r="F1137" s="127" t="s">
        <v>30</v>
      </c>
      <c r="G1137" s="127" t="s">
        <v>46</v>
      </c>
      <c r="H1137" s="127" t="s">
        <v>47</v>
      </c>
      <c r="I1137" s="127" t="s">
        <v>88</v>
      </c>
      <c r="J1137" s="127" t="s">
        <v>44</v>
      </c>
      <c r="K1137" s="127" t="s">
        <v>857</v>
      </c>
      <c r="L1137" s="127" t="s">
        <v>488</v>
      </c>
      <c r="M1137" s="128">
        <v>5.86</v>
      </c>
      <c r="N1137" s="128">
        <v>3.81</v>
      </c>
      <c r="O1137" s="129">
        <v>10.32</v>
      </c>
      <c r="P1137" s="129">
        <v>24.78</v>
      </c>
      <c r="Q1137" s="130">
        <v>10.3</v>
      </c>
      <c r="R1137" s="128">
        <v>10</v>
      </c>
      <c r="S1137" s="128">
        <v>20</v>
      </c>
      <c r="T1137" s="127" t="s">
        <v>620</v>
      </c>
      <c r="U1137" s="127" t="s">
        <v>620</v>
      </c>
      <c r="V1137" s="208" t="s">
        <v>624</v>
      </c>
      <c r="X1137" s="126">
        <v>1115</v>
      </c>
    </row>
    <row r="1138" spans="1:24" s="14" customFormat="1" ht="165" x14ac:dyDescent="0.25">
      <c r="A1138" s="255">
        <v>1135</v>
      </c>
      <c r="B1138" s="126" t="s">
        <v>572</v>
      </c>
      <c r="C1138" s="127" t="s">
        <v>573</v>
      </c>
      <c r="D1138" s="127" t="s">
        <v>471</v>
      </c>
      <c r="E1138" s="127" t="s">
        <v>496</v>
      </c>
      <c r="F1138" s="127" t="s">
        <v>30</v>
      </c>
      <c r="G1138" s="127" t="s">
        <v>46</v>
      </c>
      <c r="H1138" s="127" t="s">
        <v>47</v>
      </c>
      <c r="I1138" s="127" t="s">
        <v>87</v>
      </c>
      <c r="J1138" s="127" t="s">
        <v>44</v>
      </c>
      <c r="K1138" s="127" t="s">
        <v>857</v>
      </c>
      <c r="L1138" s="127" t="s">
        <v>488</v>
      </c>
      <c r="M1138" s="128">
        <v>5.54</v>
      </c>
      <c r="N1138" s="128">
        <v>3.6</v>
      </c>
      <c r="O1138" s="129">
        <v>10</v>
      </c>
      <c r="P1138" s="129">
        <v>23.87</v>
      </c>
      <c r="Q1138" s="130">
        <v>10</v>
      </c>
      <c r="R1138" s="128">
        <v>10</v>
      </c>
      <c r="S1138" s="128">
        <v>20</v>
      </c>
      <c r="T1138" s="127" t="s">
        <v>620</v>
      </c>
      <c r="U1138" s="127" t="s">
        <v>620</v>
      </c>
      <c r="V1138" s="208" t="s">
        <v>624</v>
      </c>
      <c r="X1138" s="126">
        <v>1116</v>
      </c>
    </row>
    <row r="1139" spans="1:24" s="14" customFormat="1" ht="165" x14ac:dyDescent="0.25">
      <c r="A1139" s="255">
        <v>1136</v>
      </c>
      <c r="B1139" s="126" t="s">
        <v>572</v>
      </c>
      <c r="C1139" s="127" t="s">
        <v>573</v>
      </c>
      <c r="D1139" s="127" t="s">
        <v>494</v>
      </c>
      <c r="E1139" s="127" t="s">
        <v>492</v>
      </c>
      <c r="F1139" s="127" t="s">
        <v>30</v>
      </c>
      <c r="G1139" s="127" t="s">
        <v>31</v>
      </c>
      <c r="H1139" s="127" t="s">
        <v>32</v>
      </c>
      <c r="I1139" s="127" t="s">
        <v>53</v>
      </c>
      <c r="J1139" s="127" t="s">
        <v>65</v>
      </c>
      <c r="K1139" s="127" t="s">
        <v>858</v>
      </c>
      <c r="L1139" s="127" t="s">
        <v>488</v>
      </c>
      <c r="M1139" s="128">
        <v>7.34</v>
      </c>
      <c r="N1139" s="128">
        <v>4.7699999999999996</v>
      </c>
      <c r="O1139" s="129">
        <v>12.0052</v>
      </c>
      <c r="P1139" s="129">
        <v>33.39</v>
      </c>
      <c r="Q1139" s="130">
        <v>12</v>
      </c>
      <c r="R1139" s="128">
        <v>10</v>
      </c>
      <c r="S1139" s="128">
        <v>20</v>
      </c>
      <c r="T1139" s="127" t="s">
        <v>620</v>
      </c>
      <c r="U1139" s="127" t="s">
        <v>620</v>
      </c>
      <c r="V1139" s="208" t="s">
        <v>624</v>
      </c>
      <c r="X1139" s="126">
        <v>1117</v>
      </c>
    </row>
    <row r="1140" spans="1:24" s="14" customFormat="1" ht="165" x14ac:dyDescent="0.25">
      <c r="A1140" s="255">
        <v>1137</v>
      </c>
      <c r="B1140" s="126" t="s">
        <v>572</v>
      </c>
      <c r="C1140" s="127" t="s">
        <v>573</v>
      </c>
      <c r="D1140" s="127" t="s">
        <v>494</v>
      </c>
      <c r="E1140" s="127" t="s">
        <v>492</v>
      </c>
      <c r="F1140" s="127" t="s">
        <v>30</v>
      </c>
      <c r="G1140" s="127" t="s">
        <v>46</v>
      </c>
      <c r="H1140" s="127" t="s">
        <v>47</v>
      </c>
      <c r="I1140" s="127" t="s">
        <v>62</v>
      </c>
      <c r="J1140" s="127" t="s">
        <v>65</v>
      </c>
      <c r="K1140" s="127" t="s">
        <v>858</v>
      </c>
      <c r="L1140" s="127" t="s">
        <v>488</v>
      </c>
      <c r="M1140" s="128">
        <v>6.6</v>
      </c>
      <c r="N1140" s="128">
        <v>4.29</v>
      </c>
      <c r="O1140" s="129">
        <v>10.927</v>
      </c>
      <c r="P1140" s="129">
        <v>26.474</v>
      </c>
      <c r="Q1140" s="130">
        <v>10.9</v>
      </c>
      <c r="R1140" s="128">
        <v>10</v>
      </c>
      <c r="S1140" s="128">
        <v>20</v>
      </c>
      <c r="T1140" s="127" t="s">
        <v>620</v>
      </c>
      <c r="U1140" s="127" t="s">
        <v>620</v>
      </c>
      <c r="V1140" s="208" t="s">
        <v>624</v>
      </c>
      <c r="X1140" s="126">
        <v>1118</v>
      </c>
    </row>
    <row r="1141" spans="1:24" s="14" customFormat="1" ht="165" x14ac:dyDescent="0.25">
      <c r="A1141" s="255">
        <v>1138</v>
      </c>
      <c r="B1141" s="126" t="s">
        <v>572</v>
      </c>
      <c r="C1141" s="127" t="s">
        <v>573</v>
      </c>
      <c r="D1141" s="127" t="s">
        <v>494</v>
      </c>
      <c r="E1141" s="127" t="s">
        <v>492</v>
      </c>
      <c r="F1141" s="127" t="s">
        <v>30</v>
      </c>
      <c r="G1141" s="127" t="s">
        <v>31</v>
      </c>
      <c r="H1141" s="127" t="s">
        <v>32</v>
      </c>
      <c r="I1141" s="127" t="s">
        <v>62</v>
      </c>
      <c r="J1141" s="127" t="s">
        <v>657</v>
      </c>
      <c r="K1141" s="127" t="s">
        <v>858</v>
      </c>
      <c r="L1141" s="127" t="s">
        <v>488</v>
      </c>
      <c r="M1141" s="128">
        <v>7.71</v>
      </c>
      <c r="N1141" s="128">
        <v>5.01</v>
      </c>
      <c r="O1141" s="129">
        <v>11.0517</v>
      </c>
      <c r="P1141" s="129">
        <v>34.524000000000001</v>
      </c>
      <c r="Q1141" s="130">
        <v>11.1</v>
      </c>
      <c r="R1141" s="128">
        <v>10</v>
      </c>
      <c r="S1141" s="128">
        <v>20</v>
      </c>
      <c r="T1141" s="127" t="s">
        <v>620</v>
      </c>
      <c r="U1141" s="127" t="s">
        <v>620</v>
      </c>
      <c r="V1141" s="208" t="s">
        <v>624</v>
      </c>
      <c r="X1141" s="126">
        <v>1119</v>
      </c>
    </row>
    <row r="1142" spans="1:24" s="14" customFormat="1" ht="165" x14ac:dyDescent="0.25">
      <c r="A1142" s="255">
        <v>1139</v>
      </c>
      <c r="B1142" s="126" t="s">
        <v>572</v>
      </c>
      <c r="C1142" s="127" t="s">
        <v>573</v>
      </c>
      <c r="D1142" s="127" t="s">
        <v>494</v>
      </c>
      <c r="E1142" s="127" t="s">
        <v>492</v>
      </c>
      <c r="F1142" s="127" t="s">
        <v>30</v>
      </c>
      <c r="G1142" s="127" t="s">
        <v>46</v>
      </c>
      <c r="H1142" s="127" t="s">
        <v>47</v>
      </c>
      <c r="I1142" s="127" t="s">
        <v>60</v>
      </c>
      <c r="J1142" s="127" t="s">
        <v>58</v>
      </c>
      <c r="K1142" s="127" t="s">
        <v>858</v>
      </c>
      <c r="L1142" s="127" t="s">
        <v>488</v>
      </c>
      <c r="M1142" s="128">
        <v>8.33</v>
      </c>
      <c r="N1142" s="128">
        <v>5.41</v>
      </c>
      <c r="O1142" s="129">
        <v>11.593</v>
      </c>
      <c r="P1142" s="129">
        <v>32.409999999999997</v>
      </c>
      <c r="Q1142" s="130">
        <v>11.6</v>
      </c>
      <c r="R1142" s="128">
        <v>10</v>
      </c>
      <c r="S1142" s="128">
        <v>20</v>
      </c>
      <c r="T1142" s="127" t="s">
        <v>620</v>
      </c>
      <c r="U1142" s="127" t="s">
        <v>620</v>
      </c>
      <c r="V1142" s="208" t="s">
        <v>624</v>
      </c>
      <c r="X1142" s="126">
        <v>1120</v>
      </c>
    </row>
    <row r="1143" spans="1:24" s="14" customFormat="1" ht="165" x14ac:dyDescent="0.25">
      <c r="A1143" s="255">
        <v>1140</v>
      </c>
      <c r="B1143" s="126" t="s">
        <v>572</v>
      </c>
      <c r="C1143" s="127" t="s">
        <v>573</v>
      </c>
      <c r="D1143" s="127" t="s">
        <v>471</v>
      </c>
      <c r="E1143" s="127" t="s">
        <v>492</v>
      </c>
      <c r="F1143" s="127" t="s">
        <v>30</v>
      </c>
      <c r="G1143" s="127" t="s">
        <v>31</v>
      </c>
      <c r="H1143" s="127" t="s">
        <v>32</v>
      </c>
      <c r="I1143" s="127" t="s">
        <v>53</v>
      </c>
      <c r="J1143" s="127" t="s">
        <v>65</v>
      </c>
      <c r="K1143" s="127" t="s">
        <v>858</v>
      </c>
      <c r="L1143" s="127" t="s">
        <v>488</v>
      </c>
      <c r="M1143" s="128">
        <v>7.34</v>
      </c>
      <c r="N1143" s="128">
        <v>4.7699999999999996</v>
      </c>
      <c r="O1143" s="129">
        <v>13.518800000000001</v>
      </c>
      <c r="P1143" s="129">
        <v>33.921999999999997</v>
      </c>
      <c r="Q1143" s="130">
        <v>13.5</v>
      </c>
      <c r="R1143" s="128">
        <v>10</v>
      </c>
      <c r="S1143" s="128">
        <v>20</v>
      </c>
      <c r="T1143" s="127" t="s">
        <v>620</v>
      </c>
      <c r="U1143" s="127" t="s">
        <v>620</v>
      </c>
      <c r="V1143" s="208" t="s">
        <v>624</v>
      </c>
      <c r="X1143" s="126">
        <v>1121</v>
      </c>
    </row>
    <row r="1144" spans="1:24" s="14" customFormat="1" ht="165" x14ac:dyDescent="0.25">
      <c r="A1144" s="255">
        <v>1141</v>
      </c>
      <c r="B1144" s="126" t="s">
        <v>572</v>
      </c>
      <c r="C1144" s="127" t="s">
        <v>573</v>
      </c>
      <c r="D1144" s="127" t="s">
        <v>471</v>
      </c>
      <c r="E1144" s="127" t="s">
        <v>492</v>
      </c>
      <c r="F1144" s="127" t="s">
        <v>30</v>
      </c>
      <c r="G1144" s="127" t="s">
        <v>46</v>
      </c>
      <c r="H1144" s="127" t="s">
        <v>47</v>
      </c>
      <c r="I1144" s="127" t="s">
        <v>62</v>
      </c>
      <c r="J1144" s="127" t="s">
        <v>65</v>
      </c>
      <c r="K1144" s="127" t="s">
        <v>858</v>
      </c>
      <c r="L1144" s="127" t="s">
        <v>488</v>
      </c>
      <c r="M1144" s="128">
        <v>6.6</v>
      </c>
      <c r="N1144" s="128">
        <v>4.29</v>
      </c>
      <c r="O1144" s="129">
        <v>12.397</v>
      </c>
      <c r="P1144" s="129">
        <v>27.02</v>
      </c>
      <c r="Q1144" s="130">
        <v>12.4</v>
      </c>
      <c r="R1144" s="128">
        <v>10</v>
      </c>
      <c r="S1144" s="128">
        <v>20</v>
      </c>
      <c r="T1144" s="127" t="s">
        <v>620</v>
      </c>
      <c r="U1144" s="127" t="s">
        <v>620</v>
      </c>
      <c r="V1144" s="208" t="s">
        <v>624</v>
      </c>
      <c r="X1144" s="126">
        <v>1122</v>
      </c>
    </row>
    <row r="1145" spans="1:24" s="14" customFormat="1" ht="165" x14ac:dyDescent="0.25">
      <c r="A1145" s="255">
        <v>1142</v>
      </c>
      <c r="B1145" s="126" t="s">
        <v>572</v>
      </c>
      <c r="C1145" s="127" t="s">
        <v>573</v>
      </c>
      <c r="D1145" s="127" t="s">
        <v>471</v>
      </c>
      <c r="E1145" s="127" t="s">
        <v>492</v>
      </c>
      <c r="F1145" s="127" t="s">
        <v>30</v>
      </c>
      <c r="G1145" s="127" t="s">
        <v>31</v>
      </c>
      <c r="H1145" s="127" t="s">
        <v>32</v>
      </c>
      <c r="I1145" s="127" t="s">
        <v>62</v>
      </c>
      <c r="J1145" s="127" t="s">
        <v>657</v>
      </c>
      <c r="K1145" s="127" t="s">
        <v>858</v>
      </c>
      <c r="L1145" s="127" t="s">
        <v>488</v>
      </c>
      <c r="M1145" s="128">
        <v>7.71</v>
      </c>
      <c r="N1145" s="128">
        <v>5.01</v>
      </c>
      <c r="O1145" s="129">
        <v>12.395099999999999</v>
      </c>
      <c r="P1145" s="129">
        <v>35.055999999999997</v>
      </c>
      <c r="Q1145" s="130">
        <v>12.4</v>
      </c>
      <c r="R1145" s="128">
        <v>10</v>
      </c>
      <c r="S1145" s="128">
        <v>20</v>
      </c>
      <c r="T1145" s="127" t="s">
        <v>620</v>
      </c>
      <c r="U1145" s="127" t="s">
        <v>620</v>
      </c>
      <c r="V1145" s="208" t="s">
        <v>624</v>
      </c>
      <c r="X1145" s="126">
        <v>1123</v>
      </c>
    </row>
    <row r="1146" spans="1:24" s="14" customFormat="1" ht="165" x14ac:dyDescent="0.25">
      <c r="A1146" s="255">
        <v>1143</v>
      </c>
      <c r="B1146" s="126" t="s">
        <v>572</v>
      </c>
      <c r="C1146" s="127" t="s">
        <v>573</v>
      </c>
      <c r="D1146" s="127" t="s">
        <v>471</v>
      </c>
      <c r="E1146" s="127" t="s">
        <v>492</v>
      </c>
      <c r="F1146" s="127" t="s">
        <v>30</v>
      </c>
      <c r="G1146" s="127" t="s">
        <v>46</v>
      </c>
      <c r="H1146" s="127" t="s">
        <v>47</v>
      </c>
      <c r="I1146" s="127" t="s">
        <v>60</v>
      </c>
      <c r="J1146" s="127" t="s">
        <v>58</v>
      </c>
      <c r="K1146" s="127" t="s">
        <v>858</v>
      </c>
      <c r="L1146" s="127" t="s">
        <v>488</v>
      </c>
      <c r="M1146" s="128">
        <v>8.33</v>
      </c>
      <c r="N1146" s="128">
        <v>5.41</v>
      </c>
      <c r="O1146" s="129">
        <v>12.926299999999999</v>
      </c>
      <c r="P1146" s="129">
        <v>32.942</v>
      </c>
      <c r="Q1146" s="130">
        <v>12.9</v>
      </c>
      <c r="R1146" s="128">
        <v>10</v>
      </c>
      <c r="S1146" s="128">
        <v>20</v>
      </c>
      <c r="T1146" s="127" t="s">
        <v>620</v>
      </c>
      <c r="U1146" s="127" t="s">
        <v>620</v>
      </c>
      <c r="V1146" s="208" t="s">
        <v>624</v>
      </c>
      <c r="X1146" s="126">
        <v>1124</v>
      </c>
    </row>
    <row r="1147" spans="1:24" s="14" customFormat="1" ht="165" x14ac:dyDescent="0.25">
      <c r="A1147" s="255">
        <v>1144</v>
      </c>
      <c r="B1147" s="126" t="s">
        <v>572</v>
      </c>
      <c r="C1147" s="127" t="s">
        <v>573</v>
      </c>
      <c r="D1147" s="127" t="s">
        <v>491</v>
      </c>
      <c r="E1147" s="127" t="s">
        <v>472</v>
      </c>
      <c r="F1147" s="127" t="s">
        <v>30</v>
      </c>
      <c r="G1147" s="127" t="s">
        <v>31</v>
      </c>
      <c r="H1147" s="127" t="s">
        <v>32</v>
      </c>
      <c r="I1147" s="127" t="s">
        <v>53</v>
      </c>
      <c r="J1147" s="127" t="s">
        <v>65</v>
      </c>
      <c r="K1147" s="127" t="s">
        <v>858</v>
      </c>
      <c r="L1147" s="127" t="s">
        <v>488</v>
      </c>
      <c r="M1147" s="128">
        <v>7.34</v>
      </c>
      <c r="N1147" s="128">
        <v>4.7699999999999996</v>
      </c>
      <c r="O1147" s="129">
        <v>20.804600000000001</v>
      </c>
      <c r="P1147" s="129">
        <v>36.274000000000001</v>
      </c>
      <c r="Q1147" s="130">
        <v>20.8</v>
      </c>
      <c r="R1147" s="128">
        <v>10</v>
      </c>
      <c r="S1147" s="128">
        <v>20</v>
      </c>
      <c r="T1147" s="127" t="s">
        <v>620</v>
      </c>
      <c r="U1147" s="127" t="s">
        <v>620</v>
      </c>
      <c r="V1147" s="208" t="s">
        <v>624</v>
      </c>
      <c r="X1147" s="126">
        <v>1125</v>
      </c>
    </row>
    <row r="1148" spans="1:24" s="14" customFormat="1" ht="165" x14ac:dyDescent="0.25">
      <c r="A1148" s="255">
        <v>1145</v>
      </c>
      <c r="B1148" s="126" t="s">
        <v>572</v>
      </c>
      <c r="C1148" s="127" t="s">
        <v>573</v>
      </c>
      <c r="D1148" s="127" t="s">
        <v>491</v>
      </c>
      <c r="E1148" s="127" t="s">
        <v>472</v>
      </c>
      <c r="F1148" s="127" t="s">
        <v>30</v>
      </c>
      <c r="G1148" s="127" t="s">
        <v>46</v>
      </c>
      <c r="H1148" s="127" t="s">
        <v>47</v>
      </c>
      <c r="I1148" s="127" t="s">
        <v>62</v>
      </c>
      <c r="J1148" s="127" t="s">
        <v>65</v>
      </c>
      <c r="K1148" s="127" t="s">
        <v>858</v>
      </c>
      <c r="L1148" s="127" t="s">
        <v>488</v>
      </c>
      <c r="M1148" s="128">
        <v>6.6</v>
      </c>
      <c r="N1148" s="128">
        <v>4.29</v>
      </c>
      <c r="O1148" s="129">
        <v>19.431999999999999</v>
      </c>
      <c r="P1148" s="129">
        <v>29.358000000000001</v>
      </c>
      <c r="Q1148" s="130">
        <v>19.399999999999999</v>
      </c>
      <c r="R1148" s="128">
        <v>10</v>
      </c>
      <c r="S1148" s="128">
        <v>20</v>
      </c>
      <c r="T1148" s="127" t="s">
        <v>620</v>
      </c>
      <c r="U1148" s="127" t="s">
        <v>620</v>
      </c>
      <c r="V1148" s="208" t="s">
        <v>624</v>
      </c>
      <c r="X1148" s="126">
        <v>1126</v>
      </c>
    </row>
    <row r="1149" spans="1:24" s="14" customFormat="1" ht="165" x14ac:dyDescent="0.25">
      <c r="A1149" s="255">
        <v>1146</v>
      </c>
      <c r="B1149" s="126" t="s">
        <v>572</v>
      </c>
      <c r="C1149" s="127" t="s">
        <v>573</v>
      </c>
      <c r="D1149" s="127" t="s">
        <v>491</v>
      </c>
      <c r="E1149" s="127" t="s">
        <v>472</v>
      </c>
      <c r="F1149" s="127" t="s">
        <v>30</v>
      </c>
      <c r="G1149" s="127" t="s">
        <v>31</v>
      </c>
      <c r="H1149" s="127" t="s">
        <v>32</v>
      </c>
      <c r="I1149" s="127" t="s">
        <v>62</v>
      </c>
      <c r="J1149" s="127" t="s">
        <v>657</v>
      </c>
      <c r="K1149" s="127" t="s">
        <v>858</v>
      </c>
      <c r="L1149" s="127" t="s">
        <v>488</v>
      </c>
      <c r="M1149" s="128">
        <v>7.71</v>
      </c>
      <c r="N1149" s="128">
        <v>5.01</v>
      </c>
      <c r="O1149" s="129">
        <v>18.698899999999998</v>
      </c>
      <c r="P1149" s="129">
        <v>37.408000000000001</v>
      </c>
      <c r="Q1149" s="130">
        <v>18.7</v>
      </c>
      <c r="R1149" s="128">
        <v>10</v>
      </c>
      <c r="S1149" s="128">
        <v>20</v>
      </c>
      <c r="T1149" s="127" t="s">
        <v>620</v>
      </c>
      <c r="U1149" s="127" t="s">
        <v>620</v>
      </c>
      <c r="V1149" s="208" t="s">
        <v>624</v>
      </c>
      <c r="X1149" s="126">
        <v>1127</v>
      </c>
    </row>
    <row r="1150" spans="1:24" s="14" customFormat="1" ht="165" x14ac:dyDescent="0.25">
      <c r="A1150" s="255">
        <v>1147</v>
      </c>
      <c r="B1150" s="126" t="s">
        <v>572</v>
      </c>
      <c r="C1150" s="127" t="s">
        <v>573</v>
      </c>
      <c r="D1150" s="127" t="s">
        <v>491</v>
      </c>
      <c r="E1150" s="127" t="s">
        <v>472</v>
      </c>
      <c r="F1150" s="127" t="s">
        <v>30</v>
      </c>
      <c r="G1150" s="127" t="s">
        <v>46</v>
      </c>
      <c r="H1150" s="127" t="s">
        <v>47</v>
      </c>
      <c r="I1150" s="127" t="s">
        <v>60</v>
      </c>
      <c r="J1150" s="127" t="s">
        <v>58</v>
      </c>
      <c r="K1150" s="127" t="s">
        <v>858</v>
      </c>
      <c r="L1150" s="127" t="s">
        <v>488</v>
      </c>
      <c r="M1150" s="128">
        <v>8.33</v>
      </c>
      <c r="N1150" s="128">
        <v>5.41</v>
      </c>
      <c r="O1150" s="129">
        <v>19.171700000000001</v>
      </c>
      <c r="P1150" s="129">
        <v>35.293999999999997</v>
      </c>
      <c r="Q1150" s="130">
        <v>19.2</v>
      </c>
      <c r="R1150" s="128">
        <v>10</v>
      </c>
      <c r="S1150" s="128">
        <v>20</v>
      </c>
      <c r="T1150" s="127" t="s">
        <v>620</v>
      </c>
      <c r="U1150" s="127" t="s">
        <v>620</v>
      </c>
      <c r="V1150" s="208" t="s">
        <v>624</v>
      </c>
      <c r="X1150" s="126">
        <v>1128</v>
      </c>
    </row>
    <row r="1151" spans="1:24" s="14" customFormat="1" ht="165" x14ac:dyDescent="0.25">
      <c r="A1151" s="255">
        <v>1148</v>
      </c>
      <c r="B1151" s="126" t="s">
        <v>572</v>
      </c>
      <c r="C1151" s="127" t="s">
        <v>573</v>
      </c>
      <c r="D1151" s="127" t="s">
        <v>471</v>
      </c>
      <c r="E1151" s="127" t="s">
        <v>496</v>
      </c>
      <c r="F1151" s="127" t="s">
        <v>30</v>
      </c>
      <c r="G1151" s="127" t="s">
        <v>31</v>
      </c>
      <c r="H1151" s="127" t="s">
        <v>32</v>
      </c>
      <c r="I1151" s="127" t="s">
        <v>53</v>
      </c>
      <c r="J1151" s="127" t="s">
        <v>65</v>
      </c>
      <c r="K1151" s="127" t="s">
        <v>858</v>
      </c>
      <c r="L1151" s="127" t="s">
        <v>488</v>
      </c>
      <c r="M1151" s="128">
        <v>7.34</v>
      </c>
      <c r="N1151" s="128">
        <v>4.7699999999999996</v>
      </c>
      <c r="O1151" s="129">
        <v>11.9618</v>
      </c>
      <c r="P1151" s="129">
        <v>33.795999999999999</v>
      </c>
      <c r="Q1151" s="130">
        <v>12</v>
      </c>
      <c r="R1151" s="128">
        <v>10</v>
      </c>
      <c r="S1151" s="128">
        <v>20</v>
      </c>
      <c r="T1151" s="127" t="s">
        <v>620</v>
      </c>
      <c r="U1151" s="127" t="s">
        <v>620</v>
      </c>
      <c r="V1151" s="208" t="s">
        <v>624</v>
      </c>
      <c r="X1151" s="126">
        <v>1129</v>
      </c>
    </row>
    <row r="1152" spans="1:24" s="14" customFormat="1" ht="165" x14ac:dyDescent="0.25">
      <c r="A1152" s="255">
        <v>1149</v>
      </c>
      <c r="B1152" s="126" t="s">
        <v>572</v>
      </c>
      <c r="C1152" s="127" t="s">
        <v>573</v>
      </c>
      <c r="D1152" s="127" t="s">
        <v>471</v>
      </c>
      <c r="E1152" s="127" t="s">
        <v>496</v>
      </c>
      <c r="F1152" s="127" t="s">
        <v>30</v>
      </c>
      <c r="G1152" s="127" t="s">
        <v>46</v>
      </c>
      <c r="H1152" s="127" t="s">
        <v>47</v>
      </c>
      <c r="I1152" s="127" t="s">
        <v>62</v>
      </c>
      <c r="J1152" s="127" t="s">
        <v>65</v>
      </c>
      <c r="K1152" s="127" t="s">
        <v>858</v>
      </c>
      <c r="L1152" s="127" t="s">
        <v>488</v>
      </c>
      <c r="M1152" s="128">
        <v>6.6</v>
      </c>
      <c r="N1152" s="128">
        <v>4.29</v>
      </c>
      <c r="O1152" s="129">
        <v>10.968999999999999</v>
      </c>
      <c r="P1152" s="129">
        <v>26.893999999999998</v>
      </c>
      <c r="Q1152" s="130">
        <v>11</v>
      </c>
      <c r="R1152" s="128">
        <v>10</v>
      </c>
      <c r="S1152" s="128">
        <v>20</v>
      </c>
      <c r="T1152" s="127" t="s">
        <v>620</v>
      </c>
      <c r="U1152" s="127" t="s">
        <v>620</v>
      </c>
      <c r="V1152" s="208" t="s">
        <v>624</v>
      </c>
      <c r="X1152" s="126">
        <v>1130</v>
      </c>
    </row>
    <row r="1153" spans="1:24" s="14" customFormat="1" ht="165" x14ac:dyDescent="0.25">
      <c r="A1153" s="255">
        <v>1150</v>
      </c>
      <c r="B1153" s="126" t="s">
        <v>572</v>
      </c>
      <c r="C1153" s="127" t="s">
        <v>573</v>
      </c>
      <c r="D1153" s="127" t="s">
        <v>471</v>
      </c>
      <c r="E1153" s="127" t="s">
        <v>496</v>
      </c>
      <c r="F1153" s="127" t="s">
        <v>30</v>
      </c>
      <c r="G1153" s="127" t="s">
        <v>31</v>
      </c>
      <c r="H1153" s="127" t="s">
        <v>32</v>
      </c>
      <c r="I1153" s="127" t="s">
        <v>62</v>
      </c>
      <c r="J1153" s="127" t="s">
        <v>657</v>
      </c>
      <c r="K1153" s="127" t="s">
        <v>858</v>
      </c>
      <c r="L1153" s="127" t="s">
        <v>488</v>
      </c>
      <c r="M1153" s="128">
        <v>7.71</v>
      </c>
      <c r="N1153" s="128">
        <v>5.01</v>
      </c>
      <c r="O1153" s="129">
        <v>11.3424</v>
      </c>
      <c r="P1153" s="129">
        <v>34.93</v>
      </c>
      <c r="Q1153" s="130">
        <v>11.3</v>
      </c>
      <c r="R1153" s="128">
        <v>10</v>
      </c>
      <c r="S1153" s="128">
        <v>20</v>
      </c>
      <c r="T1153" s="127" t="s">
        <v>620</v>
      </c>
      <c r="U1153" s="127" t="s">
        <v>620</v>
      </c>
      <c r="V1153" s="208" t="s">
        <v>624</v>
      </c>
      <c r="X1153" s="126">
        <v>1131</v>
      </c>
    </row>
    <row r="1154" spans="1:24" s="14" customFormat="1" ht="165" x14ac:dyDescent="0.25">
      <c r="A1154" s="255">
        <v>1151</v>
      </c>
      <c r="B1154" s="126" t="s">
        <v>572</v>
      </c>
      <c r="C1154" s="127" t="s">
        <v>573</v>
      </c>
      <c r="D1154" s="127" t="s">
        <v>471</v>
      </c>
      <c r="E1154" s="127" t="s">
        <v>496</v>
      </c>
      <c r="F1154" s="127" t="s">
        <v>30</v>
      </c>
      <c r="G1154" s="127" t="s">
        <v>46</v>
      </c>
      <c r="H1154" s="127" t="s">
        <v>47</v>
      </c>
      <c r="I1154" s="127" t="s">
        <v>60</v>
      </c>
      <c r="J1154" s="127" t="s">
        <v>58</v>
      </c>
      <c r="K1154" s="127" t="s">
        <v>858</v>
      </c>
      <c r="L1154" s="127" t="s">
        <v>488</v>
      </c>
      <c r="M1154" s="128">
        <v>8.33</v>
      </c>
      <c r="N1154" s="128">
        <v>5.41</v>
      </c>
      <c r="O1154" s="129">
        <v>11.903600000000001</v>
      </c>
      <c r="P1154" s="129">
        <v>32.83</v>
      </c>
      <c r="Q1154" s="130">
        <v>11.9</v>
      </c>
      <c r="R1154" s="128">
        <v>10</v>
      </c>
      <c r="S1154" s="128">
        <v>20</v>
      </c>
      <c r="T1154" s="127" t="s">
        <v>620</v>
      </c>
      <c r="U1154" s="127" t="s">
        <v>620</v>
      </c>
      <c r="V1154" s="208" t="s">
        <v>624</v>
      </c>
      <c r="X1154" s="126">
        <v>1132</v>
      </c>
    </row>
    <row r="1155" spans="1:24" s="14" customFormat="1" ht="165" x14ac:dyDescent="0.25">
      <c r="A1155" s="255">
        <v>1152</v>
      </c>
      <c r="B1155" s="126" t="s">
        <v>572</v>
      </c>
      <c r="C1155" s="127" t="s">
        <v>573</v>
      </c>
      <c r="D1155" s="127" t="s">
        <v>491</v>
      </c>
      <c r="E1155" s="127" t="s">
        <v>492</v>
      </c>
      <c r="F1155" s="127" t="s">
        <v>30</v>
      </c>
      <c r="G1155" s="127" t="s">
        <v>31</v>
      </c>
      <c r="H1155" s="127" t="s">
        <v>32</v>
      </c>
      <c r="I1155" s="127" t="s">
        <v>53</v>
      </c>
      <c r="J1155" s="127" t="s">
        <v>65</v>
      </c>
      <c r="K1155" s="127" t="s">
        <v>858</v>
      </c>
      <c r="L1155" s="127" t="s">
        <v>488</v>
      </c>
      <c r="M1155" s="128">
        <v>7.34</v>
      </c>
      <c r="N1155" s="128">
        <v>4.7699999999999996</v>
      </c>
      <c r="O1155" s="129">
        <v>17.248000000000001</v>
      </c>
      <c r="P1155" s="129">
        <v>35.840000000000003</v>
      </c>
      <c r="Q1155" s="130">
        <v>17.2</v>
      </c>
      <c r="R1155" s="128">
        <v>10</v>
      </c>
      <c r="S1155" s="128">
        <v>20</v>
      </c>
      <c r="T1155" s="127" t="s">
        <v>620</v>
      </c>
      <c r="U1155" s="127" t="s">
        <v>620</v>
      </c>
      <c r="V1155" s="208" t="s">
        <v>624</v>
      </c>
      <c r="X1155" s="126">
        <v>1133</v>
      </c>
    </row>
    <row r="1156" spans="1:24" s="14" customFormat="1" ht="165" x14ac:dyDescent="0.25">
      <c r="A1156" s="255">
        <v>1153</v>
      </c>
      <c r="B1156" s="126" t="s">
        <v>572</v>
      </c>
      <c r="C1156" s="127" t="s">
        <v>573</v>
      </c>
      <c r="D1156" s="127" t="s">
        <v>491</v>
      </c>
      <c r="E1156" s="127" t="s">
        <v>492</v>
      </c>
      <c r="F1156" s="127" t="s">
        <v>30</v>
      </c>
      <c r="G1156" s="127" t="s">
        <v>46</v>
      </c>
      <c r="H1156" s="127" t="s">
        <v>47</v>
      </c>
      <c r="I1156" s="127" t="s">
        <v>62</v>
      </c>
      <c r="J1156" s="127" t="s">
        <v>65</v>
      </c>
      <c r="K1156" s="127" t="s">
        <v>858</v>
      </c>
      <c r="L1156" s="127" t="s">
        <v>488</v>
      </c>
      <c r="M1156" s="128">
        <v>6.6</v>
      </c>
      <c r="N1156" s="128">
        <v>4.29</v>
      </c>
      <c r="O1156" s="129">
        <v>16.135999999999999</v>
      </c>
      <c r="P1156" s="129">
        <v>28.923999999999999</v>
      </c>
      <c r="Q1156" s="130">
        <v>16.100000000000001</v>
      </c>
      <c r="R1156" s="128">
        <v>10</v>
      </c>
      <c r="S1156" s="128">
        <v>20</v>
      </c>
      <c r="T1156" s="127" t="s">
        <v>620</v>
      </c>
      <c r="U1156" s="127" t="s">
        <v>620</v>
      </c>
      <c r="V1156" s="208" t="s">
        <v>624</v>
      </c>
      <c r="X1156" s="126">
        <v>1134</v>
      </c>
    </row>
    <row r="1157" spans="1:24" s="14" customFormat="1" ht="165" x14ac:dyDescent="0.25">
      <c r="A1157" s="255">
        <v>1154</v>
      </c>
      <c r="B1157" s="126" t="s">
        <v>572</v>
      </c>
      <c r="C1157" s="127" t="s">
        <v>573</v>
      </c>
      <c r="D1157" s="127" t="s">
        <v>491</v>
      </c>
      <c r="E1157" s="127" t="s">
        <v>492</v>
      </c>
      <c r="F1157" s="127" t="s">
        <v>30</v>
      </c>
      <c r="G1157" s="127" t="s">
        <v>31</v>
      </c>
      <c r="H1157" s="127" t="s">
        <v>32</v>
      </c>
      <c r="I1157" s="127" t="s">
        <v>62</v>
      </c>
      <c r="J1157" s="127" t="s">
        <v>657</v>
      </c>
      <c r="K1157" s="127" t="s">
        <v>858</v>
      </c>
      <c r="L1157" s="127" t="s">
        <v>488</v>
      </c>
      <c r="M1157" s="128">
        <v>7.71</v>
      </c>
      <c r="N1157" s="128">
        <v>5.01</v>
      </c>
      <c r="O1157" s="129">
        <v>16.1616</v>
      </c>
      <c r="P1157" s="129">
        <v>36.973999999999997</v>
      </c>
      <c r="Q1157" s="130">
        <v>16.2</v>
      </c>
      <c r="R1157" s="128">
        <v>10</v>
      </c>
      <c r="S1157" s="128">
        <v>20</v>
      </c>
      <c r="T1157" s="127" t="s">
        <v>620</v>
      </c>
      <c r="U1157" s="127" t="s">
        <v>620</v>
      </c>
      <c r="V1157" s="208" t="s">
        <v>624</v>
      </c>
      <c r="X1157" s="126">
        <v>1135</v>
      </c>
    </row>
    <row r="1158" spans="1:24" s="14" customFormat="1" ht="165" x14ac:dyDescent="0.25">
      <c r="A1158" s="255">
        <v>1155</v>
      </c>
      <c r="B1158" s="126" t="s">
        <v>572</v>
      </c>
      <c r="C1158" s="127" t="s">
        <v>573</v>
      </c>
      <c r="D1158" s="127" t="s">
        <v>491</v>
      </c>
      <c r="E1158" s="127" t="s">
        <v>492</v>
      </c>
      <c r="F1158" s="127" t="s">
        <v>30</v>
      </c>
      <c r="G1158" s="127" t="s">
        <v>46</v>
      </c>
      <c r="H1158" s="127" t="s">
        <v>47</v>
      </c>
      <c r="I1158" s="127" t="s">
        <v>60</v>
      </c>
      <c r="J1158" s="127" t="s">
        <v>58</v>
      </c>
      <c r="K1158" s="127" t="s">
        <v>858</v>
      </c>
      <c r="L1158" s="127" t="s">
        <v>488</v>
      </c>
      <c r="M1158" s="128">
        <v>8.33</v>
      </c>
      <c r="N1158" s="128">
        <v>5.41</v>
      </c>
      <c r="O1158" s="129">
        <v>16.6951</v>
      </c>
      <c r="P1158" s="129">
        <v>34.86</v>
      </c>
      <c r="Q1158" s="130">
        <v>16.7</v>
      </c>
      <c r="R1158" s="128">
        <v>10</v>
      </c>
      <c r="S1158" s="128">
        <v>20</v>
      </c>
      <c r="T1158" s="127" t="s">
        <v>620</v>
      </c>
      <c r="U1158" s="127" t="s">
        <v>620</v>
      </c>
      <c r="V1158" s="208" t="s">
        <v>624</v>
      </c>
      <c r="X1158" s="126">
        <v>1136</v>
      </c>
    </row>
    <row r="1159" spans="1:24" s="14" customFormat="1" ht="165" x14ac:dyDescent="0.25">
      <c r="A1159" s="255">
        <v>1156</v>
      </c>
      <c r="B1159" s="126" t="s">
        <v>572</v>
      </c>
      <c r="C1159" s="127" t="s">
        <v>573</v>
      </c>
      <c r="D1159" s="127" t="s">
        <v>471</v>
      </c>
      <c r="E1159" s="127" t="s">
        <v>472</v>
      </c>
      <c r="F1159" s="127" t="s">
        <v>30</v>
      </c>
      <c r="G1159" s="127" t="s">
        <v>46</v>
      </c>
      <c r="H1159" s="127" t="s">
        <v>47</v>
      </c>
      <c r="I1159" s="127" t="s">
        <v>89</v>
      </c>
      <c r="J1159" s="127" t="s">
        <v>44</v>
      </c>
      <c r="K1159" s="127" t="s">
        <v>644</v>
      </c>
      <c r="L1159" s="127" t="s">
        <v>488</v>
      </c>
      <c r="M1159" s="128">
        <v>5.54</v>
      </c>
      <c r="N1159" s="128">
        <v>3.6</v>
      </c>
      <c r="O1159" s="129">
        <v>10.116</v>
      </c>
      <c r="P1159" s="129">
        <v>37.142000000000003</v>
      </c>
      <c r="Q1159" s="130">
        <v>10.1</v>
      </c>
      <c r="R1159" s="128">
        <v>10</v>
      </c>
      <c r="S1159" s="128">
        <v>20</v>
      </c>
      <c r="T1159" s="127" t="s">
        <v>620</v>
      </c>
      <c r="U1159" s="127" t="s">
        <v>620</v>
      </c>
      <c r="V1159" s="208" t="s">
        <v>624</v>
      </c>
      <c r="X1159" s="126">
        <v>1137</v>
      </c>
    </row>
    <row r="1160" spans="1:24" s="14" customFormat="1" ht="165" x14ac:dyDescent="0.25">
      <c r="A1160" s="255">
        <v>1157</v>
      </c>
      <c r="B1160" s="126" t="s">
        <v>572</v>
      </c>
      <c r="C1160" s="127" t="s">
        <v>573</v>
      </c>
      <c r="D1160" s="127" t="s">
        <v>491</v>
      </c>
      <c r="E1160" s="127" t="s">
        <v>472</v>
      </c>
      <c r="F1160" s="127" t="s">
        <v>30</v>
      </c>
      <c r="G1160" s="127" t="s">
        <v>31</v>
      </c>
      <c r="H1160" s="127" t="s">
        <v>32</v>
      </c>
      <c r="I1160" s="127" t="s">
        <v>53</v>
      </c>
      <c r="J1160" s="127" t="s">
        <v>65</v>
      </c>
      <c r="K1160" s="127" t="s">
        <v>644</v>
      </c>
      <c r="L1160" s="127" t="s">
        <v>488</v>
      </c>
      <c r="M1160" s="128">
        <v>7.34</v>
      </c>
      <c r="N1160" s="128">
        <v>4.7699999999999996</v>
      </c>
      <c r="O1160" s="129">
        <v>20.348600000000001</v>
      </c>
      <c r="P1160" s="129">
        <v>36.274000000000001</v>
      </c>
      <c r="Q1160" s="130">
        <v>20.3</v>
      </c>
      <c r="R1160" s="128">
        <v>10</v>
      </c>
      <c r="S1160" s="128">
        <v>20</v>
      </c>
      <c r="T1160" s="127" t="s">
        <v>620</v>
      </c>
      <c r="U1160" s="127" t="s">
        <v>620</v>
      </c>
      <c r="V1160" s="208" t="s">
        <v>624</v>
      </c>
      <c r="X1160" s="126">
        <v>1138</v>
      </c>
    </row>
    <row r="1161" spans="1:24" s="14" customFormat="1" ht="165" x14ac:dyDescent="0.25">
      <c r="A1161" s="255">
        <v>1158</v>
      </c>
      <c r="B1161" s="126" t="s">
        <v>572</v>
      </c>
      <c r="C1161" s="127" t="s">
        <v>573</v>
      </c>
      <c r="D1161" s="127" t="s">
        <v>491</v>
      </c>
      <c r="E1161" s="127" t="s">
        <v>472</v>
      </c>
      <c r="F1161" s="127" t="s">
        <v>30</v>
      </c>
      <c r="G1161" s="127" t="s">
        <v>46</v>
      </c>
      <c r="H1161" s="127" t="s">
        <v>47</v>
      </c>
      <c r="I1161" s="127" t="s">
        <v>62</v>
      </c>
      <c r="J1161" s="127" t="s">
        <v>65</v>
      </c>
      <c r="K1161" s="127" t="s">
        <v>644</v>
      </c>
      <c r="L1161" s="127" t="s">
        <v>488</v>
      </c>
      <c r="M1161" s="128">
        <v>6.6</v>
      </c>
      <c r="N1161" s="128">
        <v>4.29</v>
      </c>
      <c r="O1161" s="129">
        <v>18.975999999999999</v>
      </c>
      <c r="P1161" s="129">
        <v>29.358000000000001</v>
      </c>
      <c r="Q1161" s="130">
        <v>19</v>
      </c>
      <c r="R1161" s="128">
        <v>10</v>
      </c>
      <c r="S1161" s="128">
        <v>20</v>
      </c>
      <c r="T1161" s="127" t="s">
        <v>620</v>
      </c>
      <c r="U1161" s="127" t="s">
        <v>620</v>
      </c>
      <c r="V1161" s="208" t="s">
        <v>624</v>
      </c>
      <c r="X1161" s="126">
        <v>1139</v>
      </c>
    </row>
    <row r="1162" spans="1:24" s="14" customFormat="1" ht="165" x14ac:dyDescent="0.25">
      <c r="A1162" s="255">
        <v>1159</v>
      </c>
      <c r="B1162" s="126" t="s">
        <v>572</v>
      </c>
      <c r="C1162" s="127" t="s">
        <v>573</v>
      </c>
      <c r="D1162" s="127" t="s">
        <v>491</v>
      </c>
      <c r="E1162" s="127" t="s">
        <v>472</v>
      </c>
      <c r="F1162" s="127" t="s">
        <v>30</v>
      </c>
      <c r="G1162" s="127" t="s">
        <v>31</v>
      </c>
      <c r="H1162" s="127" t="s">
        <v>32</v>
      </c>
      <c r="I1162" s="127" t="s">
        <v>62</v>
      </c>
      <c r="J1162" s="127" t="s">
        <v>657</v>
      </c>
      <c r="K1162" s="127" t="s">
        <v>644</v>
      </c>
      <c r="L1162" s="127" t="s">
        <v>488</v>
      </c>
      <c r="M1162" s="128">
        <v>7.71</v>
      </c>
      <c r="N1162" s="128">
        <v>5.01</v>
      </c>
      <c r="O1162" s="129">
        <v>18.3949</v>
      </c>
      <c r="P1162" s="129">
        <v>37.408000000000001</v>
      </c>
      <c r="Q1162" s="130">
        <v>18.399999999999999</v>
      </c>
      <c r="R1162" s="128">
        <v>10</v>
      </c>
      <c r="S1162" s="128">
        <v>20</v>
      </c>
      <c r="T1162" s="127" t="s">
        <v>620</v>
      </c>
      <c r="U1162" s="127" t="s">
        <v>620</v>
      </c>
      <c r="V1162" s="208" t="s">
        <v>624</v>
      </c>
      <c r="X1162" s="126">
        <v>1140</v>
      </c>
    </row>
    <row r="1163" spans="1:24" s="14" customFormat="1" ht="165" x14ac:dyDescent="0.25">
      <c r="A1163" s="255">
        <v>1160</v>
      </c>
      <c r="B1163" s="126" t="s">
        <v>572</v>
      </c>
      <c r="C1163" s="127" t="s">
        <v>573</v>
      </c>
      <c r="D1163" s="127" t="s">
        <v>491</v>
      </c>
      <c r="E1163" s="127" t="s">
        <v>472</v>
      </c>
      <c r="F1163" s="127" t="s">
        <v>30</v>
      </c>
      <c r="G1163" s="127" t="s">
        <v>46</v>
      </c>
      <c r="H1163" s="127" t="s">
        <v>47</v>
      </c>
      <c r="I1163" s="127" t="s">
        <v>60</v>
      </c>
      <c r="J1163" s="127" t="s">
        <v>58</v>
      </c>
      <c r="K1163" s="127" t="s">
        <v>644</v>
      </c>
      <c r="L1163" s="127" t="s">
        <v>488</v>
      </c>
      <c r="M1163" s="128">
        <v>8.33</v>
      </c>
      <c r="N1163" s="128">
        <v>5.41</v>
      </c>
      <c r="O1163" s="129">
        <v>18.867699999999999</v>
      </c>
      <c r="P1163" s="129">
        <v>35.293999999999997</v>
      </c>
      <c r="Q1163" s="130">
        <v>18.899999999999999</v>
      </c>
      <c r="R1163" s="128">
        <v>10</v>
      </c>
      <c r="S1163" s="128">
        <v>20</v>
      </c>
      <c r="T1163" s="127" t="s">
        <v>620</v>
      </c>
      <c r="U1163" s="127" t="s">
        <v>620</v>
      </c>
      <c r="V1163" s="208" t="s">
        <v>624</v>
      </c>
      <c r="X1163" s="126">
        <v>1141</v>
      </c>
    </row>
    <row r="1164" spans="1:24" s="14" customFormat="1" ht="165" x14ac:dyDescent="0.25">
      <c r="A1164" s="255">
        <v>1161</v>
      </c>
      <c r="B1164" s="126" t="s">
        <v>572</v>
      </c>
      <c r="C1164" s="127" t="s">
        <v>573</v>
      </c>
      <c r="D1164" s="127" t="s">
        <v>471</v>
      </c>
      <c r="E1164" s="127" t="s">
        <v>496</v>
      </c>
      <c r="F1164" s="127" t="s">
        <v>30</v>
      </c>
      <c r="G1164" s="127" t="s">
        <v>46</v>
      </c>
      <c r="H1164" s="127" t="s">
        <v>47</v>
      </c>
      <c r="I1164" s="127" t="s">
        <v>89</v>
      </c>
      <c r="J1164" s="127" t="s">
        <v>44</v>
      </c>
      <c r="K1164" s="127" t="s">
        <v>644</v>
      </c>
      <c r="L1164" s="127" t="s">
        <v>488</v>
      </c>
      <c r="M1164" s="128">
        <v>5.54</v>
      </c>
      <c r="N1164" s="128">
        <v>3.6</v>
      </c>
      <c r="O1164" s="129">
        <v>9.7270000000000003</v>
      </c>
      <c r="P1164" s="129">
        <v>23.87</v>
      </c>
      <c r="Q1164" s="130">
        <v>9.6999999999999993</v>
      </c>
      <c r="R1164" s="128">
        <v>10</v>
      </c>
      <c r="S1164" s="128">
        <v>20</v>
      </c>
      <c r="T1164" s="127" t="s">
        <v>620</v>
      </c>
      <c r="U1164" s="127" t="s">
        <v>620</v>
      </c>
      <c r="V1164" s="208" t="s">
        <v>624</v>
      </c>
      <c r="X1164" s="126">
        <v>1142</v>
      </c>
    </row>
    <row r="1165" spans="1:24" s="14" customFormat="1" ht="165" x14ac:dyDescent="0.25">
      <c r="A1165" s="255">
        <v>1162</v>
      </c>
      <c r="B1165" s="126" t="s">
        <v>572</v>
      </c>
      <c r="C1165" s="127" t="s">
        <v>573</v>
      </c>
      <c r="D1165" s="127" t="s">
        <v>491</v>
      </c>
      <c r="E1165" s="127" t="s">
        <v>492</v>
      </c>
      <c r="F1165" s="127" t="s">
        <v>30</v>
      </c>
      <c r="G1165" s="127" t="s">
        <v>31</v>
      </c>
      <c r="H1165" s="127" t="s">
        <v>32</v>
      </c>
      <c r="I1165" s="127" t="s">
        <v>53</v>
      </c>
      <c r="J1165" s="127" t="s">
        <v>65</v>
      </c>
      <c r="K1165" s="127" t="s">
        <v>644</v>
      </c>
      <c r="L1165" s="127" t="s">
        <v>488</v>
      </c>
      <c r="M1165" s="128">
        <v>7.34</v>
      </c>
      <c r="N1165" s="128">
        <v>4.7699999999999996</v>
      </c>
      <c r="O1165" s="129">
        <v>16.98</v>
      </c>
      <c r="P1165" s="129">
        <v>35.840000000000003</v>
      </c>
      <c r="Q1165" s="130">
        <v>17</v>
      </c>
      <c r="R1165" s="128">
        <v>10</v>
      </c>
      <c r="S1165" s="128">
        <v>20</v>
      </c>
      <c r="T1165" s="127" t="s">
        <v>620</v>
      </c>
      <c r="U1165" s="127" t="s">
        <v>620</v>
      </c>
      <c r="V1165" s="208" t="s">
        <v>624</v>
      </c>
      <c r="X1165" s="126">
        <v>1143</v>
      </c>
    </row>
    <row r="1166" spans="1:24" s="14" customFormat="1" ht="165" x14ac:dyDescent="0.25">
      <c r="A1166" s="255">
        <v>1163</v>
      </c>
      <c r="B1166" s="126" t="s">
        <v>572</v>
      </c>
      <c r="C1166" s="127" t="s">
        <v>573</v>
      </c>
      <c r="D1166" s="127" t="s">
        <v>491</v>
      </c>
      <c r="E1166" s="127" t="s">
        <v>492</v>
      </c>
      <c r="F1166" s="127" t="s">
        <v>30</v>
      </c>
      <c r="G1166" s="127" t="s">
        <v>46</v>
      </c>
      <c r="H1166" s="127" t="s">
        <v>47</v>
      </c>
      <c r="I1166" s="127" t="s">
        <v>62</v>
      </c>
      <c r="J1166" s="127" t="s">
        <v>65</v>
      </c>
      <c r="K1166" s="127" t="s">
        <v>644</v>
      </c>
      <c r="L1166" s="127" t="s">
        <v>488</v>
      </c>
      <c r="M1166" s="128">
        <v>6.6</v>
      </c>
      <c r="N1166" s="128">
        <v>4.29</v>
      </c>
      <c r="O1166" s="129">
        <v>15.868</v>
      </c>
      <c r="P1166" s="129">
        <v>28.923999999999999</v>
      </c>
      <c r="Q1166" s="130">
        <v>15.9</v>
      </c>
      <c r="R1166" s="128">
        <v>10</v>
      </c>
      <c r="S1166" s="128">
        <v>20</v>
      </c>
      <c r="T1166" s="127" t="s">
        <v>620</v>
      </c>
      <c r="U1166" s="127" t="s">
        <v>620</v>
      </c>
      <c r="V1166" s="208" t="s">
        <v>624</v>
      </c>
      <c r="X1166" s="126">
        <v>1144</v>
      </c>
    </row>
    <row r="1167" spans="1:24" s="14" customFormat="1" ht="165" x14ac:dyDescent="0.25">
      <c r="A1167" s="255">
        <v>1164</v>
      </c>
      <c r="B1167" s="126" t="s">
        <v>572</v>
      </c>
      <c r="C1167" s="127" t="s">
        <v>573</v>
      </c>
      <c r="D1167" s="127" t="s">
        <v>491</v>
      </c>
      <c r="E1167" s="127" t="s">
        <v>492</v>
      </c>
      <c r="F1167" s="127" t="s">
        <v>30</v>
      </c>
      <c r="G1167" s="127" t="s">
        <v>31</v>
      </c>
      <c r="H1167" s="127" t="s">
        <v>32</v>
      </c>
      <c r="I1167" s="127" t="s">
        <v>62</v>
      </c>
      <c r="J1167" s="127" t="s">
        <v>657</v>
      </c>
      <c r="K1167" s="127" t="s">
        <v>644</v>
      </c>
      <c r="L1167" s="127" t="s">
        <v>488</v>
      </c>
      <c r="M1167" s="128">
        <v>7.71</v>
      </c>
      <c r="N1167" s="128">
        <v>5.01</v>
      </c>
      <c r="O1167" s="129">
        <v>15.983599999999999</v>
      </c>
      <c r="P1167" s="129">
        <v>36.973999999999997</v>
      </c>
      <c r="Q1167" s="130">
        <v>16</v>
      </c>
      <c r="R1167" s="128">
        <v>10</v>
      </c>
      <c r="S1167" s="128">
        <v>20</v>
      </c>
      <c r="T1167" s="127" t="s">
        <v>620</v>
      </c>
      <c r="U1167" s="127" t="s">
        <v>620</v>
      </c>
      <c r="V1167" s="208" t="s">
        <v>624</v>
      </c>
      <c r="X1167" s="126">
        <v>1145</v>
      </c>
    </row>
    <row r="1168" spans="1:24" s="14" customFormat="1" ht="165" x14ac:dyDescent="0.25">
      <c r="A1168" s="255">
        <v>1165</v>
      </c>
      <c r="B1168" s="126" t="s">
        <v>572</v>
      </c>
      <c r="C1168" s="127" t="s">
        <v>573</v>
      </c>
      <c r="D1168" s="127" t="s">
        <v>491</v>
      </c>
      <c r="E1168" s="127" t="s">
        <v>492</v>
      </c>
      <c r="F1168" s="127" t="s">
        <v>30</v>
      </c>
      <c r="G1168" s="127" t="s">
        <v>46</v>
      </c>
      <c r="H1168" s="127" t="s">
        <v>47</v>
      </c>
      <c r="I1168" s="127" t="s">
        <v>60</v>
      </c>
      <c r="J1168" s="127" t="s">
        <v>58</v>
      </c>
      <c r="K1168" s="127" t="s">
        <v>644</v>
      </c>
      <c r="L1168" s="127" t="s">
        <v>488</v>
      </c>
      <c r="M1168" s="128">
        <v>8.33</v>
      </c>
      <c r="N1168" s="128">
        <v>5.41</v>
      </c>
      <c r="O1168" s="129">
        <v>16.517099999999999</v>
      </c>
      <c r="P1168" s="129">
        <v>34.86</v>
      </c>
      <c r="Q1168" s="130">
        <v>16.5</v>
      </c>
      <c r="R1168" s="128">
        <v>10</v>
      </c>
      <c r="S1168" s="128">
        <v>20</v>
      </c>
      <c r="T1168" s="127" t="s">
        <v>620</v>
      </c>
      <c r="U1168" s="127" t="s">
        <v>620</v>
      </c>
      <c r="V1168" s="208" t="s">
        <v>624</v>
      </c>
      <c r="X1168" s="126">
        <v>1146</v>
      </c>
    </row>
    <row r="1169" spans="1:24" s="14" customFormat="1" ht="165" x14ac:dyDescent="0.25">
      <c r="A1169" s="255">
        <v>1166</v>
      </c>
      <c r="B1169" s="126" t="s">
        <v>572</v>
      </c>
      <c r="C1169" s="127" t="s">
        <v>573</v>
      </c>
      <c r="D1169" s="127" t="s">
        <v>491</v>
      </c>
      <c r="E1169" s="127" t="s">
        <v>472</v>
      </c>
      <c r="F1169" s="127" t="s">
        <v>30</v>
      </c>
      <c r="G1169" s="127" t="s">
        <v>31</v>
      </c>
      <c r="H1169" s="127" t="s">
        <v>32</v>
      </c>
      <c r="I1169" s="127" t="s">
        <v>53</v>
      </c>
      <c r="J1169" s="127" t="s">
        <v>65</v>
      </c>
      <c r="K1169" s="127" t="s">
        <v>859</v>
      </c>
      <c r="L1169" s="127" t="s">
        <v>488</v>
      </c>
      <c r="M1169" s="128">
        <v>6.43</v>
      </c>
      <c r="N1169" s="128">
        <v>3.18</v>
      </c>
      <c r="O1169" s="129">
        <v>14.9221</v>
      </c>
      <c r="P1169" s="129">
        <v>22.666</v>
      </c>
      <c r="Q1169" s="130">
        <v>14.9</v>
      </c>
      <c r="R1169" s="128">
        <v>10</v>
      </c>
      <c r="S1169" s="128">
        <v>20</v>
      </c>
      <c r="T1169" s="127" t="s">
        <v>620</v>
      </c>
      <c r="U1169" s="127" t="s">
        <v>620</v>
      </c>
      <c r="V1169" s="208" t="s">
        <v>691</v>
      </c>
      <c r="X1169" s="126">
        <v>1147</v>
      </c>
    </row>
    <row r="1170" spans="1:24" s="14" customFormat="1" ht="165" x14ac:dyDescent="0.25">
      <c r="A1170" s="255">
        <v>1167</v>
      </c>
      <c r="B1170" s="126" t="s">
        <v>572</v>
      </c>
      <c r="C1170" s="127" t="s">
        <v>573</v>
      </c>
      <c r="D1170" s="127" t="s">
        <v>491</v>
      </c>
      <c r="E1170" s="127" t="s">
        <v>472</v>
      </c>
      <c r="F1170" s="127" t="s">
        <v>30</v>
      </c>
      <c r="G1170" s="127" t="s">
        <v>46</v>
      </c>
      <c r="H1170" s="127" t="s">
        <v>47</v>
      </c>
      <c r="I1170" s="127" t="s">
        <v>62</v>
      </c>
      <c r="J1170" s="127" t="s">
        <v>65</v>
      </c>
      <c r="K1170" s="127" t="s">
        <v>859</v>
      </c>
      <c r="L1170" s="127" t="s">
        <v>488</v>
      </c>
      <c r="M1170" s="128">
        <v>6.28</v>
      </c>
      <c r="N1170" s="128">
        <v>3.11</v>
      </c>
      <c r="O1170" s="129">
        <v>14.268700000000001</v>
      </c>
      <c r="P1170" s="129">
        <v>21.294</v>
      </c>
      <c r="Q1170" s="130">
        <v>14.3</v>
      </c>
      <c r="R1170" s="128">
        <v>10</v>
      </c>
      <c r="S1170" s="128">
        <v>20</v>
      </c>
      <c r="T1170" s="127" t="s">
        <v>620</v>
      </c>
      <c r="U1170" s="127" t="s">
        <v>620</v>
      </c>
      <c r="V1170" s="208" t="s">
        <v>691</v>
      </c>
      <c r="X1170" s="126">
        <v>1148</v>
      </c>
    </row>
    <row r="1171" spans="1:24" s="14" customFormat="1" ht="165" x14ac:dyDescent="0.25">
      <c r="A1171" s="255">
        <v>1168</v>
      </c>
      <c r="B1171" s="126" t="s">
        <v>572</v>
      </c>
      <c r="C1171" s="127" t="s">
        <v>573</v>
      </c>
      <c r="D1171" s="127" t="s">
        <v>491</v>
      </c>
      <c r="E1171" s="127" t="s">
        <v>472</v>
      </c>
      <c r="F1171" s="127" t="s">
        <v>30</v>
      </c>
      <c r="G1171" s="127" t="s">
        <v>46</v>
      </c>
      <c r="H1171" s="127" t="s">
        <v>47</v>
      </c>
      <c r="I1171" s="127" t="s">
        <v>60</v>
      </c>
      <c r="J1171" s="127" t="s">
        <v>58</v>
      </c>
      <c r="K1171" s="127" t="s">
        <v>859</v>
      </c>
      <c r="L1171" s="127" t="s">
        <v>488</v>
      </c>
      <c r="M1171" s="128">
        <v>6.63</v>
      </c>
      <c r="N1171" s="128">
        <v>3.28</v>
      </c>
      <c r="O1171" s="129">
        <v>14.6425</v>
      </c>
      <c r="P1171" s="129">
        <v>21.42</v>
      </c>
      <c r="Q1171" s="130">
        <v>14.6</v>
      </c>
      <c r="R1171" s="128">
        <v>10</v>
      </c>
      <c r="S1171" s="128">
        <v>20</v>
      </c>
      <c r="T1171" s="127" t="s">
        <v>620</v>
      </c>
      <c r="U1171" s="127" t="s">
        <v>620</v>
      </c>
      <c r="V1171" s="208" t="s">
        <v>691</v>
      </c>
      <c r="X1171" s="126">
        <v>1149</v>
      </c>
    </row>
    <row r="1172" spans="1:24" s="14" customFormat="1" ht="165" x14ac:dyDescent="0.25">
      <c r="A1172" s="255">
        <v>1169</v>
      </c>
      <c r="B1172" s="126" t="s">
        <v>572</v>
      </c>
      <c r="C1172" s="127" t="s">
        <v>573</v>
      </c>
      <c r="D1172" s="127" t="s">
        <v>491</v>
      </c>
      <c r="E1172" s="127" t="s">
        <v>472</v>
      </c>
      <c r="F1172" s="127" t="s">
        <v>30</v>
      </c>
      <c r="G1172" s="127" t="s">
        <v>46</v>
      </c>
      <c r="H1172" s="127" t="s">
        <v>47</v>
      </c>
      <c r="I1172" s="127" t="s">
        <v>59</v>
      </c>
      <c r="J1172" s="127" t="s">
        <v>58</v>
      </c>
      <c r="K1172" s="127" t="s">
        <v>859</v>
      </c>
      <c r="L1172" s="127" t="s">
        <v>488</v>
      </c>
      <c r="M1172" s="128">
        <v>6.37</v>
      </c>
      <c r="N1172" s="128">
        <v>3.15</v>
      </c>
      <c r="O1172" s="129">
        <v>14.358700000000001</v>
      </c>
      <c r="P1172" s="129">
        <v>21.251999999999999</v>
      </c>
      <c r="Q1172" s="130">
        <v>14.4</v>
      </c>
      <c r="R1172" s="128">
        <v>10</v>
      </c>
      <c r="S1172" s="128">
        <v>20</v>
      </c>
      <c r="T1172" s="127" t="s">
        <v>620</v>
      </c>
      <c r="U1172" s="127" t="s">
        <v>620</v>
      </c>
      <c r="V1172" s="208" t="s">
        <v>691</v>
      </c>
      <c r="X1172" s="126">
        <v>1150</v>
      </c>
    </row>
    <row r="1173" spans="1:24" s="14" customFormat="1" ht="165" x14ac:dyDescent="0.25">
      <c r="A1173" s="255">
        <v>1170</v>
      </c>
      <c r="B1173" s="126" t="s">
        <v>572</v>
      </c>
      <c r="C1173" s="127" t="s">
        <v>573</v>
      </c>
      <c r="D1173" s="127" t="s">
        <v>491</v>
      </c>
      <c r="E1173" s="127" t="s">
        <v>492</v>
      </c>
      <c r="F1173" s="127" t="s">
        <v>30</v>
      </c>
      <c r="G1173" s="127" t="s">
        <v>31</v>
      </c>
      <c r="H1173" s="127" t="s">
        <v>32</v>
      </c>
      <c r="I1173" s="127" t="s">
        <v>53</v>
      </c>
      <c r="J1173" s="127" t="s">
        <v>65</v>
      </c>
      <c r="K1173" s="127" t="s">
        <v>859</v>
      </c>
      <c r="L1173" s="127" t="s">
        <v>488</v>
      </c>
      <c r="M1173" s="128">
        <v>6.43</v>
      </c>
      <c r="N1173" s="128">
        <v>3.18</v>
      </c>
      <c r="O1173" s="129">
        <v>13.414</v>
      </c>
      <c r="P1173" s="129">
        <v>19.404</v>
      </c>
      <c r="Q1173" s="130">
        <v>13.4</v>
      </c>
      <c r="R1173" s="128">
        <v>10</v>
      </c>
      <c r="S1173" s="128">
        <v>20</v>
      </c>
      <c r="T1173" s="127" t="s">
        <v>620</v>
      </c>
      <c r="U1173" s="127" t="s">
        <v>620</v>
      </c>
      <c r="V1173" s="208" t="s">
        <v>691</v>
      </c>
      <c r="X1173" s="126">
        <v>1151</v>
      </c>
    </row>
    <row r="1174" spans="1:24" s="14" customFormat="1" ht="165" x14ac:dyDescent="0.25">
      <c r="A1174" s="255">
        <v>1171</v>
      </c>
      <c r="B1174" s="126" t="s">
        <v>572</v>
      </c>
      <c r="C1174" s="127" t="s">
        <v>573</v>
      </c>
      <c r="D1174" s="127" t="s">
        <v>491</v>
      </c>
      <c r="E1174" s="127" t="s">
        <v>492</v>
      </c>
      <c r="F1174" s="127" t="s">
        <v>30</v>
      </c>
      <c r="G1174" s="127" t="s">
        <v>46</v>
      </c>
      <c r="H1174" s="127" t="s">
        <v>47</v>
      </c>
      <c r="I1174" s="127" t="s">
        <v>62</v>
      </c>
      <c r="J1174" s="127" t="s">
        <v>65</v>
      </c>
      <c r="K1174" s="127" t="s">
        <v>859</v>
      </c>
      <c r="L1174" s="127" t="s">
        <v>488</v>
      </c>
      <c r="M1174" s="128">
        <v>6.28</v>
      </c>
      <c r="N1174" s="128">
        <v>3.11</v>
      </c>
      <c r="O1174" s="129">
        <v>12.9682</v>
      </c>
      <c r="P1174" s="129">
        <v>17.934000000000001</v>
      </c>
      <c r="Q1174" s="130">
        <v>13</v>
      </c>
      <c r="R1174" s="128">
        <v>10</v>
      </c>
      <c r="S1174" s="128">
        <v>20</v>
      </c>
      <c r="T1174" s="127" t="s">
        <v>620</v>
      </c>
      <c r="U1174" s="127" t="s">
        <v>620</v>
      </c>
      <c r="V1174" s="208" t="s">
        <v>691</v>
      </c>
      <c r="X1174" s="126">
        <v>1152</v>
      </c>
    </row>
    <row r="1175" spans="1:24" s="14" customFormat="1" ht="165" x14ac:dyDescent="0.25">
      <c r="A1175" s="255">
        <v>1172</v>
      </c>
      <c r="B1175" s="126" t="s">
        <v>572</v>
      </c>
      <c r="C1175" s="127" t="s">
        <v>573</v>
      </c>
      <c r="D1175" s="127" t="s">
        <v>491</v>
      </c>
      <c r="E1175" s="127" t="s">
        <v>492</v>
      </c>
      <c r="F1175" s="127" t="s">
        <v>30</v>
      </c>
      <c r="G1175" s="127" t="s">
        <v>46</v>
      </c>
      <c r="H1175" s="127" t="s">
        <v>47</v>
      </c>
      <c r="I1175" s="127" t="s">
        <v>60</v>
      </c>
      <c r="J1175" s="127" t="s">
        <v>58</v>
      </c>
      <c r="K1175" s="127" t="s">
        <v>859</v>
      </c>
      <c r="L1175" s="127" t="s">
        <v>488</v>
      </c>
      <c r="M1175" s="128">
        <v>6.63</v>
      </c>
      <c r="N1175" s="128">
        <v>3.28</v>
      </c>
      <c r="O1175" s="129">
        <v>13.3323</v>
      </c>
      <c r="P1175" s="129">
        <v>18.97</v>
      </c>
      <c r="Q1175" s="130">
        <v>13.3</v>
      </c>
      <c r="R1175" s="128">
        <v>10</v>
      </c>
      <c r="S1175" s="128">
        <v>20</v>
      </c>
      <c r="T1175" s="127" t="s">
        <v>620</v>
      </c>
      <c r="U1175" s="127" t="s">
        <v>620</v>
      </c>
      <c r="V1175" s="208" t="s">
        <v>691</v>
      </c>
      <c r="X1175" s="126">
        <v>1153</v>
      </c>
    </row>
    <row r="1176" spans="1:24" s="14" customFormat="1" ht="165" x14ac:dyDescent="0.25">
      <c r="A1176" s="255">
        <v>1173</v>
      </c>
      <c r="B1176" s="126" t="s">
        <v>572</v>
      </c>
      <c r="C1176" s="127" t="s">
        <v>573</v>
      </c>
      <c r="D1176" s="127" t="s">
        <v>491</v>
      </c>
      <c r="E1176" s="127" t="s">
        <v>492</v>
      </c>
      <c r="F1176" s="127" t="s">
        <v>30</v>
      </c>
      <c r="G1176" s="127" t="s">
        <v>46</v>
      </c>
      <c r="H1176" s="127" t="s">
        <v>47</v>
      </c>
      <c r="I1176" s="127" t="s">
        <v>59</v>
      </c>
      <c r="J1176" s="127" t="s">
        <v>58</v>
      </c>
      <c r="K1176" s="127" t="s">
        <v>859</v>
      </c>
      <c r="L1176" s="127" t="s">
        <v>488</v>
      </c>
      <c r="M1176" s="128">
        <v>6.37</v>
      </c>
      <c r="N1176" s="128">
        <v>3.15</v>
      </c>
      <c r="O1176" s="129">
        <v>13.058199999999999</v>
      </c>
      <c r="P1176" s="129">
        <v>18.143999999999998</v>
      </c>
      <c r="Q1176" s="130">
        <v>13.1</v>
      </c>
      <c r="R1176" s="128">
        <v>10</v>
      </c>
      <c r="S1176" s="128">
        <v>20</v>
      </c>
      <c r="T1176" s="127" t="s">
        <v>620</v>
      </c>
      <c r="U1176" s="127" t="s">
        <v>620</v>
      </c>
      <c r="V1176" s="208" t="s">
        <v>691</v>
      </c>
      <c r="X1176" s="126">
        <v>1154</v>
      </c>
    </row>
    <row r="1177" spans="1:24" s="14" customFormat="1" ht="165" x14ac:dyDescent="0.25">
      <c r="A1177" s="255">
        <v>1174</v>
      </c>
      <c r="B1177" s="126" t="s">
        <v>572</v>
      </c>
      <c r="C1177" s="127" t="s">
        <v>573</v>
      </c>
      <c r="D1177" s="127" t="s">
        <v>471</v>
      </c>
      <c r="E1177" s="127" t="s">
        <v>492</v>
      </c>
      <c r="F1177" s="127" t="s">
        <v>35</v>
      </c>
      <c r="G1177" s="127" t="s">
        <v>46</v>
      </c>
      <c r="H1177" s="127" t="s">
        <v>47</v>
      </c>
      <c r="I1177" s="127" t="s">
        <v>101</v>
      </c>
      <c r="J1177" s="127" t="s">
        <v>44</v>
      </c>
      <c r="K1177" s="127" t="s">
        <v>860</v>
      </c>
      <c r="L1177" s="127" t="s">
        <v>488</v>
      </c>
      <c r="M1177" s="128">
        <v>7.18</v>
      </c>
      <c r="N1177" s="128">
        <v>4.66</v>
      </c>
      <c r="O1177" s="129">
        <v>15.420199999999999</v>
      </c>
      <c r="P1177" s="129">
        <v>58.673999999999999</v>
      </c>
      <c r="Q1177" s="130">
        <v>15.4</v>
      </c>
      <c r="R1177" s="128">
        <v>10</v>
      </c>
      <c r="S1177" s="128">
        <v>20</v>
      </c>
      <c r="T1177" s="127" t="s">
        <v>620</v>
      </c>
      <c r="U1177" s="127" t="s">
        <v>620</v>
      </c>
      <c r="V1177" s="208" t="s">
        <v>624</v>
      </c>
      <c r="X1177" s="126">
        <v>1155</v>
      </c>
    </row>
    <row r="1178" spans="1:24" s="14" customFormat="1" ht="165" x14ac:dyDescent="0.25">
      <c r="A1178" s="255">
        <v>1175</v>
      </c>
      <c r="B1178" s="126" t="s">
        <v>572</v>
      </c>
      <c r="C1178" s="127" t="s">
        <v>573</v>
      </c>
      <c r="D1178" s="127" t="s">
        <v>471</v>
      </c>
      <c r="E1178" s="127" t="s">
        <v>492</v>
      </c>
      <c r="F1178" s="127" t="s">
        <v>35</v>
      </c>
      <c r="G1178" s="127" t="s">
        <v>31</v>
      </c>
      <c r="H1178" s="127" t="s">
        <v>32</v>
      </c>
      <c r="I1178" s="127" t="s">
        <v>93</v>
      </c>
      <c r="J1178" s="127" t="s">
        <v>44</v>
      </c>
      <c r="K1178" s="127" t="s">
        <v>860</v>
      </c>
      <c r="L1178" s="127" t="s">
        <v>488</v>
      </c>
      <c r="M1178" s="128">
        <v>6.73</v>
      </c>
      <c r="N1178" s="128">
        <v>4.37</v>
      </c>
      <c r="O1178" s="129">
        <v>14.054</v>
      </c>
      <c r="P1178" s="129">
        <v>44.968000000000004</v>
      </c>
      <c r="Q1178" s="130">
        <v>14.1</v>
      </c>
      <c r="R1178" s="128">
        <v>10</v>
      </c>
      <c r="S1178" s="128">
        <v>20</v>
      </c>
      <c r="T1178" s="127" t="s">
        <v>620</v>
      </c>
      <c r="U1178" s="127" t="s">
        <v>620</v>
      </c>
      <c r="V1178" s="208" t="s">
        <v>624</v>
      </c>
      <c r="X1178" s="126">
        <v>1156</v>
      </c>
    </row>
    <row r="1179" spans="1:24" s="14" customFormat="1" ht="165" x14ac:dyDescent="0.25">
      <c r="A1179" s="255">
        <v>1176</v>
      </c>
      <c r="B1179" s="126" t="s">
        <v>572</v>
      </c>
      <c r="C1179" s="127" t="s">
        <v>573</v>
      </c>
      <c r="D1179" s="127" t="s">
        <v>471</v>
      </c>
      <c r="E1179" s="127" t="s">
        <v>492</v>
      </c>
      <c r="F1179" s="127" t="s">
        <v>35</v>
      </c>
      <c r="G1179" s="127" t="s">
        <v>31</v>
      </c>
      <c r="H1179" s="127" t="s">
        <v>32</v>
      </c>
      <c r="I1179" s="127" t="s">
        <v>57</v>
      </c>
      <c r="J1179" s="127" t="s">
        <v>58</v>
      </c>
      <c r="K1179" s="127" t="s">
        <v>860</v>
      </c>
      <c r="L1179" s="127" t="s">
        <v>488</v>
      </c>
      <c r="M1179" s="128">
        <v>8.75</v>
      </c>
      <c r="N1179" s="128">
        <v>5.68</v>
      </c>
      <c r="O1179" s="129">
        <v>15.082000000000001</v>
      </c>
      <c r="P1179" s="129">
        <v>57.176000000000002</v>
      </c>
      <c r="Q1179" s="130">
        <v>15.1</v>
      </c>
      <c r="R1179" s="128">
        <v>10</v>
      </c>
      <c r="S1179" s="128">
        <v>20</v>
      </c>
      <c r="T1179" s="127" t="s">
        <v>620</v>
      </c>
      <c r="U1179" s="127" t="s">
        <v>620</v>
      </c>
      <c r="V1179" s="208" t="s">
        <v>624</v>
      </c>
      <c r="X1179" s="126">
        <v>1157</v>
      </c>
    </row>
    <row r="1180" spans="1:24" s="14" customFormat="1" ht="165" x14ac:dyDescent="0.25">
      <c r="A1180" s="255">
        <v>1177</v>
      </c>
      <c r="B1180" s="126" t="s">
        <v>572</v>
      </c>
      <c r="C1180" s="127" t="s">
        <v>573</v>
      </c>
      <c r="D1180" s="127" t="s">
        <v>471</v>
      </c>
      <c r="E1180" s="127" t="s">
        <v>496</v>
      </c>
      <c r="F1180" s="127" t="s">
        <v>35</v>
      </c>
      <c r="G1180" s="127" t="s">
        <v>46</v>
      </c>
      <c r="H1180" s="127" t="s">
        <v>47</v>
      </c>
      <c r="I1180" s="127" t="s">
        <v>101</v>
      </c>
      <c r="J1180" s="127" t="s">
        <v>44</v>
      </c>
      <c r="K1180" s="127" t="s">
        <v>860</v>
      </c>
      <c r="L1180" s="127" t="s">
        <v>488</v>
      </c>
      <c r="M1180" s="128">
        <v>7.18</v>
      </c>
      <c r="N1180" s="128">
        <v>4.66</v>
      </c>
      <c r="O1180" s="129">
        <v>13.166600000000001</v>
      </c>
      <c r="P1180" s="129">
        <v>58.533999999999999</v>
      </c>
      <c r="Q1180" s="130">
        <v>13.2</v>
      </c>
      <c r="R1180" s="128">
        <v>10</v>
      </c>
      <c r="S1180" s="128">
        <v>20</v>
      </c>
      <c r="T1180" s="127" t="s">
        <v>620</v>
      </c>
      <c r="U1180" s="127" t="s">
        <v>620</v>
      </c>
      <c r="V1180" s="208" t="s">
        <v>624</v>
      </c>
      <c r="X1180" s="126">
        <v>1158</v>
      </c>
    </row>
    <row r="1181" spans="1:24" s="14" customFormat="1" ht="165" x14ac:dyDescent="0.25">
      <c r="A1181" s="255">
        <v>1178</v>
      </c>
      <c r="B1181" s="126" t="s">
        <v>572</v>
      </c>
      <c r="C1181" s="127" t="s">
        <v>573</v>
      </c>
      <c r="D1181" s="127" t="s">
        <v>471</v>
      </c>
      <c r="E1181" s="127" t="s">
        <v>496</v>
      </c>
      <c r="F1181" s="127" t="s">
        <v>35</v>
      </c>
      <c r="G1181" s="127" t="s">
        <v>31</v>
      </c>
      <c r="H1181" s="127" t="s">
        <v>32</v>
      </c>
      <c r="I1181" s="127" t="s">
        <v>93</v>
      </c>
      <c r="J1181" s="127" t="s">
        <v>44</v>
      </c>
      <c r="K1181" s="127" t="s">
        <v>860</v>
      </c>
      <c r="L1181" s="127" t="s">
        <v>488</v>
      </c>
      <c r="M1181" s="128">
        <v>6.73</v>
      </c>
      <c r="N1181" s="128">
        <v>4.37</v>
      </c>
      <c r="O1181" s="129">
        <v>12.11</v>
      </c>
      <c r="P1181" s="129">
        <v>44.828000000000003</v>
      </c>
      <c r="Q1181" s="130">
        <v>12.1</v>
      </c>
      <c r="R1181" s="128">
        <v>10</v>
      </c>
      <c r="S1181" s="128">
        <v>20</v>
      </c>
      <c r="T1181" s="127" t="s">
        <v>620</v>
      </c>
      <c r="U1181" s="127" t="s">
        <v>620</v>
      </c>
      <c r="V1181" s="208" t="s">
        <v>624</v>
      </c>
      <c r="X1181" s="126">
        <v>1159</v>
      </c>
    </row>
    <row r="1182" spans="1:24" s="14" customFormat="1" ht="165" x14ac:dyDescent="0.25">
      <c r="A1182" s="255">
        <v>1179</v>
      </c>
      <c r="B1182" s="126" t="s">
        <v>572</v>
      </c>
      <c r="C1182" s="127" t="s">
        <v>573</v>
      </c>
      <c r="D1182" s="127" t="s">
        <v>471</v>
      </c>
      <c r="E1182" s="127" t="s">
        <v>496</v>
      </c>
      <c r="F1182" s="127" t="s">
        <v>35</v>
      </c>
      <c r="G1182" s="127" t="s">
        <v>31</v>
      </c>
      <c r="H1182" s="127" t="s">
        <v>32</v>
      </c>
      <c r="I1182" s="127" t="s">
        <v>57</v>
      </c>
      <c r="J1182" s="127" t="s">
        <v>58</v>
      </c>
      <c r="K1182" s="127" t="s">
        <v>860</v>
      </c>
      <c r="L1182" s="127" t="s">
        <v>488</v>
      </c>
      <c r="M1182" s="128">
        <v>8.75</v>
      </c>
      <c r="N1182" s="128">
        <v>5.68</v>
      </c>
      <c r="O1182" s="129">
        <v>13.473000000000001</v>
      </c>
      <c r="P1182" s="129">
        <v>57.021999999999998</v>
      </c>
      <c r="Q1182" s="130">
        <v>13.5</v>
      </c>
      <c r="R1182" s="128">
        <v>10</v>
      </c>
      <c r="S1182" s="128">
        <v>20</v>
      </c>
      <c r="T1182" s="127" t="s">
        <v>620</v>
      </c>
      <c r="U1182" s="127" t="s">
        <v>620</v>
      </c>
      <c r="V1182" s="208" t="s">
        <v>624</v>
      </c>
      <c r="X1182" s="126">
        <v>1160</v>
      </c>
    </row>
    <row r="1183" spans="1:24" s="14" customFormat="1" ht="165" x14ac:dyDescent="0.25">
      <c r="A1183" s="255">
        <v>1180</v>
      </c>
      <c r="B1183" s="126" t="s">
        <v>572</v>
      </c>
      <c r="C1183" s="127" t="s">
        <v>573</v>
      </c>
      <c r="D1183" s="127" t="s">
        <v>471</v>
      </c>
      <c r="E1183" s="127" t="s">
        <v>492</v>
      </c>
      <c r="F1183" s="127" t="s">
        <v>35</v>
      </c>
      <c r="G1183" s="127" t="s">
        <v>31</v>
      </c>
      <c r="H1183" s="127" t="s">
        <v>32</v>
      </c>
      <c r="I1183" s="127" t="s">
        <v>93</v>
      </c>
      <c r="J1183" s="127" t="s">
        <v>44</v>
      </c>
      <c r="K1183" s="127" t="s">
        <v>861</v>
      </c>
      <c r="L1183" s="127" t="s">
        <v>488</v>
      </c>
      <c r="M1183" s="128">
        <v>6.73</v>
      </c>
      <c r="N1183" s="128">
        <v>4.37</v>
      </c>
      <c r="O1183" s="129">
        <v>10.9754</v>
      </c>
      <c r="P1183" s="129">
        <v>44.968000000000004</v>
      </c>
      <c r="Q1183" s="130">
        <v>11</v>
      </c>
      <c r="R1183" s="128">
        <v>10</v>
      </c>
      <c r="S1183" s="128">
        <v>20</v>
      </c>
      <c r="T1183" s="127" t="s">
        <v>620</v>
      </c>
      <c r="U1183" s="127" t="s">
        <v>620</v>
      </c>
      <c r="V1183" s="208" t="s">
        <v>624</v>
      </c>
      <c r="X1183" s="126">
        <v>1161</v>
      </c>
    </row>
    <row r="1184" spans="1:24" s="14" customFormat="1" ht="165" x14ac:dyDescent="0.25">
      <c r="A1184" s="255">
        <v>1181</v>
      </c>
      <c r="B1184" s="126" t="s">
        <v>572</v>
      </c>
      <c r="C1184" s="127" t="s">
        <v>573</v>
      </c>
      <c r="D1184" s="127" t="s">
        <v>471</v>
      </c>
      <c r="E1184" s="127" t="s">
        <v>492</v>
      </c>
      <c r="F1184" s="127" t="s">
        <v>35</v>
      </c>
      <c r="G1184" s="127" t="s">
        <v>36</v>
      </c>
      <c r="H1184" s="127" t="s">
        <v>32</v>
      </c>
      <c r="I1184" s="127" t="s">
        <v>55</v>
      </c>
      <c r="J1184" s="127" t="s">
        <v>73</v>
      </c>
      <c r="K1184" s="127" t="s">
        <v>861</v>
      </c>
      <c r="L1184" s="127" t="s">
        <v>488</v>
      </c>
      <c r="M1184" s="128">
        <v>7.52</v>
      </c>
      <c r="N1184" s="128">
        <v>4.88</v>
      </c>
      <c r="O1184" s="129">
        <v>12.2514</v>
      </c>
      <c r="P1184" s="129">
        <v>52.317999999999998</v>
      </c>
      <c r="Q1184" s="130">
        <v>12.3</v>
      </c>
      <c r="R1184" s="128">
        <v>10</v>
      </c>
      <c r="S1184" s="128">
        <v>20</v>
      </c>
      <c r="T1184" s="127" t="s">
        <v>620</v>
      </c>
      <c r="U1184" s="127" t="s">
        <v>620</v>
      </c>
      <c r="V1184" s="208" t="s">
        <v>624</v>
      </c>
      <c r="X1184" s="126">
        <v>1162</v>
      </c>
    </row>
    <row r="1185" spans="1:24" s="14" customFormat="1" ht="165" x14ac:dyDescent="0.25">
      <c r="A1185" s="255">
        <v>1182</v>
      </c>
      <c r="B1185" s="126" t="s">
        <v>572</v>
      </c>
      <c r="C1185" s="127" t="s">
        <v>573</v>
      </c>
      <c r="D1185" s="127" t="s">
        <v>471</v>
      </c>
      <c r="E1185" s="127" t="s">
        <v>492</v>
      </c>
      <c r="F1185" s="127" t="s">
        <v>35</v>
      </c>
      <c r="G1185" s="127" t="s">
        <v>31</v>
      </c>
      <c r="H1185" s="127" t="s">
        <v>32</v>
      </c>
      <c r="I1185" s="127" t="s">
        <v>57</v>
      </c>
      <c r="J1185" s="127" t="s">
        <v>58</v>
      </c>
      <c r="K1185" s="127" t="s">
        <v>861</v>
      </c>
      <c r="L1185" s="127" t="s">
        <v>488</v>
      </c>
      <c r="M1185" s="128">
        <v>8.75</v>
      </c>
      <c r="N1185" s="128">
        <v>5.68</v>
      </c>
      <c r="O1185" s="129">
        <v>13.481400000000001</v>
      </c>
      <c r="P1185" s="129">
        <v>57.176000000000002</v>
      </c>
      <c r="Q1185" s="130">
        <v>13.5</v>
      </c>
      <c r="R1185" s="128">
        <v>10</v>
      </c>
      <c r="S1185" s="128">
        <v>20</v>
      </c>
      <c r="T1185" s="127" t="s">
        <v>620</v>
      </c>
      <c r="U1185" s="127" t="s">
        <v>620</v>
      </c>
      <c r="V1185" s="208" t="s">
        <v>624</v>
      </c>
      <c r="X1185" s="126">
        <v>1163</v>
      </c>
    </row>
    <row r="1186" spans="1:24" s="14" customFormat="1" ht="165" x14ac:dyDescent="0.25">
      <c r="A1186" s="255">
        <v>1183</v>
      </c>
      <c r="B1186" s="126" t="s">
        <v>572</v>
      </c>
      <c r="C1186" s="127" t="s">
        <v>573</v>
      </c>
      <c r="D1186" s="127" t="s">
        <v>491</v>
      </c>
      <c r="E1186" s="127" t="s">
        <v>472</v>
      </c>
      <c r="F1186" s="127" t="s">
        <v>35</v>
      </c>
      <c r="G1186" s="127" t="s">
        <v>31</v>
      </c>
      <c r="H1186" s="127" t="s">
        <v>32</v>
      </c>
      <c r="I1186" s="127" t="s">
        <v>93</v>
      </c>
      <c r="J1186" s="127" t="s">
        <v>44</v>
      </c>
      <c r="K1186" s="127" t="s">
        <v>861</v>
      </c>
      <c r="L1186" s="127" t="s">
        <v>488</v>
      </c>
      <c r="M1186" s="128">
        <v>6.73</v>
      </c>
      <c r="N1186" s="128">
        <v>4.37</v>
      </c>
      <c r="O1186" s="129">
        <v>16.990600000000001</v>
      </c>
      <c r="P1186" s="129">
        <v>47.347999999999999</v>
      </c>
      <c r="Q1186" s="130">
        <v>17</v>
      </c>
      <c r="R1186" s="128">
        <v>10</v>
      </c>
      <c r="S1186" s="128">
        <v>20</v>
      </c>
      <c r="T1186" s="127" t="s">
        <v>620</v>
      </c>
      <c r="U1186" s="127" t="s">
        <v>620</v>
      </c>
      <c r="V1186" s="208" t="s">
        <v>624</v>
      </c>
      <c r="X1186" s="126">
        <v>1164</v>
      </c>
    </row>
    <row r="1187" spans="1:24" s="14" customFormat="1" ht="165" x14ac:dyDescent="0.25">
      <c r="A1187" s="255">
        <v>1184</v>
      </c>
      <c r="B1187" s="126" t="s">
        <v>572</v>
      </c>
      <c r="C1187" s="127" t="s">
        <v>573</v>
      </c>
      <c r="D1187" s="127" t="s">
        <v>491</v>
      </c>
      <c r="E1187" s="127" t="s">
        <v>472</v>
      </c>
      <c r="F1187" s="127" t="s">
        <v>35</v>
      </c>
      <c r="G1187" s="127" t="s">
        <v>36</v>
      </c>
      <c r="H1187" s="127" t="s">
        <v>32</v>
      </c>
      <c r="I1187" s="127" t="s">
        <v>55</v>
      </c>
      <c r="J1187" s="127" t="s">
        <v>73</v>
      </c>
      <c r="K1187" s="127" t="s">
        <v>861</v>
      </c>
      <c r="L1187" s="127" t="s">
        <v>488</v>
      </c>
      <c r="M1187" s="128">
        <v>7.52</v>
      </c>
      <c r="N1187" s="128">
        <v>4.88</v>
      </c>
      <c r="O1187" s="129">
        <v>18.585599999999999</v>
      </c>
      <c r="P1187" s="129">
        <v>50.386000000000003</v>
      </c>
      <c r="Q1187" s="130">
        <v>18.600000000000001</v>
      </c>
      <c r="R1187" s="128">
        <v>10</v>
      </c>
      <c r="S1187" s="128">
        <v>20</v>
      </c>
      <c r="T1187" s="127" t="s">
        <v>620</v>
      </c>
      <c r="U1187" s="127" t="s">
        <v>620</v>
      </c>
      <c r="V1187" s="208" t="s">
        <v>624</v>
      </c>
      <c r="X1187" s="126">
        <v>1165</v>
      </c>
    </row>
    <row r="1188" spans="1:24" s="14" customFormat="1" ht="165" x14ac:dyDescent="0.25">
      <c r="A1188" s="255">
        <v>1185</v>
      </c>
      <c r="B1188" s="126" t="s">
        <v>572</v>
      </c>
      <c r="C1188" s="127" t="s">
        <v>573</v>
      </c>
      <c r="D1188" s="127" t="s">
        <v>491</v>
      </c>
      <c r="E1188" s="127" t="s">
        <v>472</v>
      </c>
      <c r="F1188" s="127" t="s">
        <v>35</v>
      </c>
      <c r="G1188" s="127" t="s">
        <v>31</v>
      </c>
      <c r="H1188" s="127" t="s">
        <v>32</v>
      </c>
      <c r="I1188" s="127" t="s">
        <v>57</v>
      </c>
      <c r="J1188" s="127" t="s">
        <v>58</v>
      </c>
      <c r="K1188" s="127" t="s">
        <v>861</v>
      </c>
      <c r="L1188" s="127" t="s">
        <v>488</v>
      </c>
      <c r="M1188" s="128">
        <v>8.75</v>
      </c>
      <c r="N1188" s="128">
        <v>5.68</v>
      </c>
      <c r="O1188" s="129">
        <v>19.8156</v>
      </c>
      <c r="P1188" s="129">
        <v>59.555999999999997</v>
      </c>
      <c r="Q1188" s="130">
        <v>19.8</v>
      </c>
      <c r="R1188" s="128">
        <v>10</v>
      </c>
      <c r="S1188" s="128">
        <v>20</v>
      </c>
      <c r="T1188" s="127" t="s">
        <v>620</v>
      </c>
      <c r="U1188" s="127" t="s">
        <v>620</v>
      </c>
      <c r="V1188" s="208" t="s">
        <v>624</v>
      </c>
      <c r="X1188" s="126">
        <v>1166</v>
      </c>
    </row>
    <row r="1189" spans="1:24" s="14" customFormat="1" ht="165" x14ac:dyDescent="0.25">
      <c r="A1189" s="255">
        <v>1186</v>
      </c>
      <c r="B1189" s="126" t="s">
        <v>572</v>
      </c>
      <c r="C1189" s="127" t="s">
        <v>573</v>
      </c>
      <c r="D1189" s="127" t="s">
        <v>471</v>
      </c>
      <c r="E1189" s="127" t="s">
        <v>492</v>
      </c>
      <c r="F1189" s="127" t="s">
        <v>30</v>
      </c>
      <c r="G1189" s="127" t="s">
        <v>46</v>
      </c>
      <c r="H1189" s="127" t="s">
        <v>47</v>
      </c>
      <c r="I1189" s="127" t="s">
        <v>88</v>
      </c>
      <c r="J1189" s="127" t="s">
        <v>44</v>
      </c>
      <c r="K1189" s="127" t="s">
        <v>862</v>
      </c>
      <c r="L1189" s="127" t="s">
        <v>488</v>
      </c>
      <c r="M1189" s="128">
        <v>5.86</v>
      </c>
      <c r="N1189" s="128">
        <v>3.81</v>
      </c>
      <c r="O1189" s="129">
        <v>11.863</v>
      </c>
      <c r="P1189" s="129">
        <v>24.891999999999999</v>
      </c>
      <c r="Q1189" s="130">
        <v>11.9</v>
      </c>
      <c r="R1189" s="128">
        <v>10</v>
      </c>
      <c r="S1189" s="128">
        <v>20</v>
      </c>
      <c r="T1189" s="127" t="s">
        <v>620</v>
      </c>
      <c r="U1189" s="127" t="s">
        <v>620</v>
      </c>
      <c r="V1189" s="208" t="s">
        <v>624</v>
      </c>
      <c r="X1189" s="126">
        <v>1167</v>
      </c>
    </row>
    <row r="1190" spans="1:24" s="14" customFormat="1" ht="165" x14ac:dyDescent="0.25">
      <c r="A1190" s="255">
        <v>1187</v>
      </c>
      <c r="B1190" s="126" t="s">
        <v>572</v>
      </c>
      <c r="C1190" s="127" t="s">
        <v>573</v>
      </c>
      <c r="D1190" s="127" t="s">
        <v>471</v>
      </c>
      <c r="E1190" s="127" t="s">
        <v>492</v>
      </c>
      <c r="F1190" s="127" t="s">
        <v>30</v>
      </c>
      <c r="G1190" s="127" t="s">
        <v>46</v>
      </c>
      <c r="H1190" s="127" t="s">
        <v>47</v>
      </c>
      <c r="I1190" s="127" t="s">
        <v>87</v>
      </c>
      <c r="J1190" s="127" t="s">
        <v>44</v>
      </c>
      <c r="K1190" s="127" t="s">
        <v>862</v>
      </c>
      <c r="L1190" s="127" t="s">
        <v>488</v>
      </c>
      <c r="M1190" s="128">
        <v>5.54</v>
      </c>
      <c r="N1190" s="128">
        <v>3.6</v>
      </c>
      <c r="O1190" s="129">
        <v>11.542999999999999</v>
      </c>
      <c r="P1190" s="129">
        <v>23.981999999999999</v>
      </c>
      <c r="Q1190" s="130">
        <v>11.5</v>
      </c>
      <c r="R1190" s="128">
        <v>10</v>
      </c>
      <c r="S1190" s="128">
        <v>20</v>
      </c>
      <c r="T1190" s="127" t="s">
        <v>620</v>
      </c>
      <c r="U1190" s="127" t="s">
        <v>620</v>
      </c>
      <c r="V1190" s="208" t="s">
        <v>624</v>
      </c>
      <c r="X1190" s="126">
        <v>1168</v>
      </c>
    </row>
    <row r="1191" spans="1:24" s="14" customFormat="1" ht="165" x14ac:dyDescent="0.25">
      <c r="A1191" s="255">
        <v>1188</v>
      </c>
      <c r="B1191" s="126" t="s">
        <v>572</v>
      </c>
      <c r="C1191" s="127" t="s">
        <v>573</v>
      </c>
      <c r="D1191" s="127" t="s">
        <v>471</v>
      </c>
      <c r="E1191" s="127" t="s">
        <v>492</v>
      </c>
      <c r="F1191" s="127" t="s">
        <v>30</v>
      </c>
      <c r="G1191" s="127" t="s">
        <v>31</v>
      </c>
      <c r="H1191" s="127" t="s">
        <v>32</v>
      </c>
      <c r="I1191" s="127" t="s">
        <v>62</v>
      </c>
      <c r="J1191" s="127" t="s">
        <v>657</v>
      </c>
      <c r="K1191" s="127" t="s">
        <v>862</v>
      </c>
      <c r="L1191" s="127" t="s">
        <v>488</v>
      </c>
      <c r="M1191" s="128">
        <v>7.71</v>
      </c>
      <c r="N1191" s="128">
        <v>5.01</v>
      </c>
      <c r="O1191" s="129">
        <v>12.533099999999999</v>
      </c>
      <c r="P1191" s="129">
        <v>35.055999999999997</v>
      </c>
      <c r="Q1191" s="130">
        <v>12.5</v>
      </c>
      <c r="R1191" s="128">
        <v>10</v>
      </c>
      <c r="S1191" s="128">
        <v>20</v>
      </c>
      <c r="T1191" s="127" t="s">
        <v>620</v>
      </c>
      <c r="U1191" s="127" t="s">
        <v>620</v>
      </c>
      <c r="V1191" s="208" t="s">
        <v>624</v>
      </c>
      <c r="X1191" s="126">
        <v>1169</v>
      </c>
    </row>
    <row r="1192" spans="1:24" s="14" customFormat="1" ht="165" x14ac:dyDescent="0.25">
      <c r="A1192" s="255">
        <v>1189</v>
      </c>
      <c r="B1192" s="126" t="s">
        <v>572</v>
      </c>
      <c r="C1192" s="127" t="s">
        <v>573</v>
      </c>
      <c r="D1192" s="127" t="s">
        <v>471</v>
      </c>
      <c r="E1192" s="127" t="s">
        <v>492</v>
      </c>
      <c r="F1192" s="127" t="s">
        <v>30</v>
      </c>
      <c r="G1192" s="127" t="s">
        <v>46</v>
      </c>
      <c r="H1192" s="127" t="s">
        <v>47</v>
      </c>
      <c r="I1192" s="127" t="s">
        <v>60</v>
      </c>
      <c r="J1192" s="127" t="s">
        <v>58</v>
      </c>
      <c r="K1192" s="127" t="s">
        <v>862</v>
      </c>
      <c r="L1192" s="127" t="s">
        <v>488</v>
      </c>
      <c r="M1192" s="128">
        <v>8.33</v>
      </c>
      <c r="N1192" s="128">
        <v>5.41</v>
      </c>
      <c r="O1192" s="129">
        <v>13.064299999999999</v>
      </c>
      <c r="P1192" s="129">
        <v>32.942</v>
      </c>
      <c r="Q1192" s="130">
        <v>13.1</v>
      </c>
      <c r="R1192" s="128">
        <v>10</v>
      </c>
      <c r="S1192" s="128">
        <v>20</v>
      </c>
      <c r="T1192" s="127" t="s">
        <v>620</v>
      </c>
      <c r="U1192" s="127" t="s">
        <v>620</v>
      </c>
      <c r="V1192" s="208" t="s">
        <v>624</v>
      </c>
      <c r="X1192" s="126">
        <v>1170</v>
      </c>
    </row>
    <row r="1193" spans="1:24" s="14" customFormat="1" ht="165" x14ac:dyDescent="0.25">
      <c r="A1193" s="255">
        <v>1190</v>
      </c>
      <c r="B1193" s="126" t="s">
        <v>572</v>
      </c>
      <c r="C1193" s="127" t="s">
        <v>573</v>
      </c>
      <c r="D1193" s="127" t="s">
        <v>471</v>
      </c>
      <c r="E1193" s="127" t="s">
        <v>496</v>
      </c>
      <c r="F1193" s="127" t="s">
        <v>30</v>
      </c>
      <c r="G1193" s="127" t="s">
        <v>46</v>
      </c>
      <c r="H1193" s="127" t="s">
        <v>47</v>
      </c>
      <c r="I1193" s="127" t="s">
        <v>88</v>
      </c>
      <c r="J1193" s="127" t="s">
        <v>44</v>
      </c>
      <c r="K1193" s="127" t="s">
        <v>862</v>
      </c>
      <c r="L1193" s="127" t="s">
        <v>488</v>
      </c>
      <c r="M1193" s="128">
        <v>5.86</v>
      </c>
      <c r="N1193" s="128">
        <v>3.81</v>
      </c>
      <c r="O1193" s="129">
        <v>10.365</v>
      </c>
      <c r="P1193" s="129">
        <v>24.78</v>
      </c>
      <c r="Q1193" s="130">
        <v>10.4</v>
      </c>
      <c r="R1193" s="128">
        <v>10</v>
      </c>
      <c r="S1193" s="128">
        <v>20</v>
      </c>
      <c r="T1193" s="127" t="s">
        <v>620</v>
      </c>
      <c r="U1193" s="127" t="s">
        <v>620</v>
      </c>
      <c r="V1193" s="208" t="s">
        <v>624</v>
      </c>
      <c r="X1193" s="126">
        <v>1171</v>
      </c>
    </row>
    <row r="1194" spans="1:24" s="14" customFormat="1" ht="165" x14ac:dyDescent="0.25">
      <c r="A1194" s="255">
        <v>1191</v>
      </c>
      <c r="B1194" s="126" t="s">
        <v>572</v>
      </c>
      <c r="C1194" s="127" t="s">
        <v>573</v>
      </c>
      <c r="D1194" s="127" t="s">
        <v>471</v>
      </c>
      <c r="E1194" s="127" t="s">
        <v>496</v>
      </c>
      <c r="F1194" s="127" t="s">
        <v>30</v>
      </c>
      <c r="G1194" s="127" t="s">
        <v>46</v>
      </c>
      <c r="H1194" s="127" t="s">
        <v>47</v>
      </c>
      <c r="I1194" s="127" t="s">
        <v>87</v>
      </c>
      <c r="J1194" s="127" t="s">
        <v>44</v>
      </c>
      <c r="K1194" s="127" t="s">
        <v>862</v>
      </c>
      <c r="L1194" s="127" t="s">
        <v>488</v>
      </c>
      <c r="M1194" s="128">
        <v>5.54</v>
      </c>
      <c r="N1194" s="128">
        <v>3.6</v>
      </c>
      <c r="O1194" s="129">
        <v>10.045</v>
      </c>
      <c r="P1194" s="129">
        <v>23.87</v>
      </c>
      <c r="Q1194" s="130">
        <v>10</v>
      </c>
      <c r="R1194" s="128">
        <v>10</v>
      </c>
      <c r="S1194" s="128">
        <v>20</v>
      </c>
      <c r="T1194" s="127" t="s">
        <v>620</v>
      </c>
      <c r="U1194" s="127" t="s">
        <v>620</v>
      </c>
      <c r="V1194" s="208" t="s">
        <v>624</v>
      </c>
      <c r="X1194" s="126">
        <v>1172</v>
      </c>
    </row>
    <row r="1195" spans="1:24" s="14" customFormat="1" ht="165" x14ac:dyDescent="0.25">
      <c r="A1195" s="255">
        <v>1192</v>
      </c>
      <c r="B1195" s="126" t="s">
        <v>572</v>
      </c>
      <c r="C1195" s="127" t="s">
        <v>573</v>
      </c>
      <c r="D1195" s="127" t="s">
        <v>471</v>
      </c>
      <c r="E1195" s="127" t="s">
        <v>496</v>
      </c>
      <c r="F1195" s="127" t="s">
        <v>30</v>
      </c>
      <c r="G1195" s="127" t="s">
        <v>31</v>
      </c>
      <c r="H1195" s="127" t="s">
        <v>32</v>
      </c>
      <c r="I1195" s="127" t="s">
        <v>62</v>
      </c>
      <c r="J1195" s="127" t="s">
        <v>657</v>
      </c>
      <c r="K1195" s="127" t="s">
        <v>862</v>
      </c>
      <c r="L1195" s="127" t="s">
        <v>488</v>
      </c>
      <c r="M1195" s="128">
        <v>7.71</v>
      </c>
      <c r="N1195" s="128">
        <v>5.01</v>
      </c>
      <c r="O1195" s="129">
        <v>11.433400000000001</v>
      </c>
      <c r="P1195" s="129">
        <v>34.93</v>
      </c>
      <c r="Q1195" s="130">
        <v>11.4</v>
      </c>
      <c r="R1195" s="128">
        <v>10</v>
      </c>
      <c r="S1195" s="128">
        <v>20</v>
      </c>
      <c r="T1195" s="127" t="s">
        <v>620</v>
      </c>
      <c r="U1195" s="127" t="s">
        <v>620</v>
      </c>
      <c r="V1195" s="208" t="s">
        <v>624</v>
      </c>
      <c r="X1195" s="126">
        <v>1173</v>
      </c>
    </row>
    <row r="1196" spans="1:24" s="14" customFormat="1" ht="165" x14ac:dyDescent="0.25">
      <c r="A1196" s="255">
        <v>1193</v>
      </c>
      <c r="B1196" s="126" t="s">
        <v>572</v>
      </c>
      <c r="C1196" s="127" t="s">
        <v>573</v>
      </c>
      <c r="D1196" s="127" t="s">
        <v>471</v>
      </c>
      <c r="E1196" s="127" t="s">
        <v>496</v>
      </c>
      <c r="F1196" s="127" t="s">
        <v>30</v>
      </c>
      <c r="G1196" s="127" t="s">
        <v>46</v>
      </c>
      <c r="H1196" s="127" t="s">
        <v>47</v>
      </c>
      <c r="I1196" s="127" t="s">
        <v>60</v>
      </c>
      <c r="J1196" s="127" t="s">
        <v>58</v>
      </c>
      <c r="K1196" s="127" t="s">
        <v>862</v>
      </c>
      <c r="L1196" s="127" t="s">
        <v>488</v>
      </c>
      <c r="M1196" s="128">
        <v>8.33</v>
      </c>
      <c r="N1196" s="128">
        <v>5.41</v>
      </c>
      <c r="O1196" s="129">
        <v>11.9946</v>
      </c>
      <c r="P1196" s="129">
        <v>32.83</v>
      </c>
      <c r="Q1196" s="130">
        <v>12</v>
      </c>
      <c r="R1196" s="128">
        <v>10</v>
      </c>
      <c r="S1196" s="128">
        <v>20</v>
      </c>
      <c r="T1196" s="127" t="s">
        <v>620</v>
      </c>
      <c r="U1196" s="127" t="s">
        <v>620</v>
      </c>
      <c r="V1196" s="208" t="s">
        <v>624</v>
      </c>
      <c r="X1196" s="126">
        <v>1174</v>
      </c>
    </row>
    <row r="1197" spans="1:24" s="14" customFormat="1" ht="165" x14ac:dyDescent="0.25">
      <c r="A1197" s="255">
        <v>1194</v>
      </c>
      <c r="B1197" s="126" t="s">
        <v>574</v>
      </c>
      <c r="C1197" s="127" t="s">
        <v>575</v>
      </c>
      <c r="D1197" s="127" t="s">
        <v>494</v>
      </c>
      <c r="E1197" s="127" t="s">
        <v>492</v>
      </c>
      <c r="F1197" s="127" t="s">
        <v>30</v>
      </c>
      <c r="G1197" s="127" t="s">
        <v>31</v>
      </c>
      <c r="H1197" s="127" t="s">
        <v>32</v>
      </c>
      <c r="I1197" s="127" t="s">
        <v>62</v>
      </c>
      <c r="J1197" s="127" t="s">
        <v>102</v>
      </c>
      <c r="K1197" s="127" t="s">
        <v>863</v>
      </c>
      <c r="L1197" s="127" t="s">
        <v>488</v>
      </c>
      <c r="M1197" s="128">
        <v>6.9</v>
      </c>
      <c r="N1197" s="128">
        <v>4.4800000000000004</v>
      </c>
      <c r="O1197" s="129">
        <v>9.2918000000000003</v>
      </c>
      <c r="P1197" s="129">
        <v>32.718000000000004</v>
      </c>
      <c r="Q1197" s="130">
        <v>9.3000000000000007</v>
      </c>
      <c r="R1197" s="128">
        <v>10</v>
      </c>
      <c r="S1197" s="128">
        <v>20</v>
      </c>
      <c r="T1197" s="127" t="s">
        <v>620</v>
      </c>
      <c r="U1197" s="127" t="s">
        <v>620</v>
      </c>
      <c r="V1197" s="208" t="s">
        <v>624</v>
      </c>
      <c r="X1197" s="126">
        <v>1175</v>
      </c>
    </row>
    <row r="1198" spans="1:24" s="14" customFormat="1" ht="165" x14ac:dyDescent="0.25">
      <c r="A1198" s="255">
        <v>1195</v>
      </c>
      <c r="B1198" s="126" t="s">
        <v>574</v>
      </c>
      <c r="C1198" s="127" t="s">
        <v>575</v>
      </c>
      <c r="D1198" s="127" t="s">
        <v>494</v>
      </c>
      <c r="E1198" s="127" t="s">
        <v>492</v>
      </c>
      <c r="F1198" s="127" t="s">
        <v>30</v>
      </c>
      <c r="G1198" s="127" t="s">
        <v>31</v>
      </c>
      <c r="H1198" s="127" t="s">
        <v>32</v>
      </c>
      <c r="I1198" s="127" t="s">
        <v>98</v>
      </c>
      <c r="J1198" s="127" t="s">
        <v>44</v>
      </c>
      <c r="K1198" s="127" t="s">
        <v>863</v>
      </c>
      <c r="L1198" s="127" t="s">
        <v>488</v>
      </c>
      <c r="M1198" s="128">
        <v>7.15</v>
      </c>
      <c r="N1198" s="128">
        <v>4.6399999999999997</v>
      </c>
      <c r="O1198" s="129">
        <v>9.4754000000000005</v>
      </c>
      <c r="P1198" s="129">
        <v>26.012</v>
      </c>
      <c r="Q1198" s="130">
        <v>9.5</v>
      </c>
      <c r="R1198" s="128">
        <v>10</v>
      </c>
      <c r="S1198" s="128">
        <v>20</v>
      </c>
      <c r="T1198" s="127" t="s">
        <v>620</v>
      </c>
      <c r="U1198" s="127" t="s">
        <v>620</v>
      </c>
      <c r="V1198" s="208" t="s">
        <v>624</v>
      </c>
      <c r="X1198" s="126">
        <v>1176</v>
      </c>
    </row>
    <row r="1199" spans="1:24" s="14" customFormat="1" ht="165" x14ac:dyDescent="0.25">
      <c r="A1199" s="255">
        <v>1196</v>
      </c>
      <c r="B1199" s="126" t="s">
        <v>574</v>
      </c>
      <c r="C1199" s="127" t="s">
        <v>575</v>
      </c>
      <c r="D1199" s="127" t="s">
        <v>494</v>
      </c>
      <c r="E1199" s="127" t="s">
        <v>492</v>
      </c>
      <c r="F1199" s="127" t="s">
        <v>30</v>
      </c>
      <c r="G1199" s="127" t="s">
        <v>46</v>
      </c>
      <c r="H1199" s="127" t="s">
        <v>47</v>
      </c>
      <c r="I1199" s="127" t="s">
        <v>88</v>
      </c>
      <c r="J1199" s="127" t="s">
        <v>44</v>
      </c>
      <c r="K1199" s="127" t="s">
        <v>863</v>
      </c>
      <c r="L1199" s="127" t="s">
        <v>488</v>
      </c>
      <c r="M1199" s="128">
        <v>5.86</v>
      </c>
      <c r="N1199" s="128">
        <v>3.81</v>
      </c>
      <c r="O1199" s="129">
        <v>8.1389999999999993</v>
      </c>
      <c r="P1199" s="129">
        <v>24.36</v>
      </c>
      <c r="Q1199" s="130">
        <v>8.1</v>
      </c>
      <c r="R1199" s="128">
        <v>10</v>
      </c>
      <c r="S1199" s="128">
        <v>20</v>
      </c>
      <c r="T1199" s="127" t="s">
        <v>807</v>
      </c>
      <c r="U1199" s="127" t="s">
        <v>620</v>
      </c>
      <c r="V1199" s="208" t="s">
        <v>624</v>
      </c>
      <c r="X1199" s="126">
        <v>1177</v>
      </c>
    </row>
    <row r="1200" spans="1:24" s="14" customFormat="1" ht="165" x14ac:dyDescent="0.25">
      <c r="A1200" s="255">
        <v>1197</v>
      </c>
      <c r="B1200" s="126" t="s">
        <v>574</v>
      </c>
      <c r="C1200" s="127" t="s">
        <v>575</v>
      </c>
      <c r="D1200" s="127" t="s">
        <v>494</v>
      </c>
      <c r="E1200" s="127" t="s">
        <v>492</v>
      </c>
      <c r="F1200" s="127" t="s">
        <v>30</v>
      </c>
      <c r="G1200" s="127" t="s">
        <v>46</v>
      </c>
      <c r="H1200" s="127" t="s">
        <v>47</v>
      </c>
      <c r="I1200" s="127" t="s">
        <v>60</v>
      </c>
      <c r="J1200" s="127" t="s">
        <v>58</v>
      </c>
      <c r="K1200" s="127" t="s">
        <v>863</v>
      </c>
      <c r="L1200" s="127" t="s">
        <v>488</v>
      </c>
      <c r="M1200" s="128">
        <v>8.33</v>
      </c>
      <c r="N1200" s="128">
        <v>5.41</v>
      </c>
      <c r="O1200" s="129">
        <v>11.917999999999999</v>
      </c>
      <c r="P1200" s="129">
        <v>32.409999999999997</v>
      </c>
      <c r="Q1200" s="130">
        <v>11.9</v>
      </c>
      <c r="R1200" s="128">
        <v>10</v>
      </c>
      <c r="S1200" s="128">
        <v>20</v>
      </c>
      <c r="T1200" s="127" t="s">
        <v>620</v>
      </c>
      <c r="U1200" s="127" t="s">
        <v>620</v>
      </c>
      <c r="V1200" s="208" t="s">
        <v>624</v>
      </c>
      <c r="X1200" s="126">
        <v>1178</v>
      </c>
    </row>
    <row r="1201" spans="1:24" s="14" customFormat="1" ht="165" x14ac:dyDescent="0.25">
      <c r="A1201" s="255">
        <v>1198</v>
      </c>
      <c r="B1201" s="126" t="s">
        <v>574</v>
      </c>
      <c r="C1201" s="127" t="s">
        <v>575</v>
      </c>
      <c r="D1201" s="127" t="s">
        <v>494</v>
      </c>
      <c r="E1201" s="127" t="s">
        <v>492</v>
      </c>
      <c r="F1201" s="127" t="s">
        <v>30</v>
      </c>
      <c r="G1201" s="127" t="s">
        <v>46</v>
      </c>
      <c r="H1201" s="127" t="s">
        <v>47</v>
      </c>
      <c r="I1201" s="127" t="s">
        <v>59</v>
      </c>
      <c r="J1201" s="127" t="s">
        <v>58</v>
      </c>
      <c r="K1201" s="127" t="s">
        <v>863</v>
      </c>
      <c r="L1201" s="127" t="s">
        <v>488</v>
      </c>
      <c r="M1201" s="128">
        <v>7.06</v>
      </c>
      <c r="N1201" s="128">
        <v>4.58</v>
      </c>
      <c r="O1201" s="129">
        <v>9.3390000000000004</v>
      </c>
      <c r="P1201" s="129">
        <v>27.79</v>
      </c>
      <c r="Q1201" s="130">
        <v>9.3000000000000007</v>
      </c>
      <c r="R1201" s="128">
        <v>10</v>
      </c>
      <c r="S1201" s="128">
        <v>20</v>
      </c>
      <c r="T1201" s="127" t="s">
        <v>620</v>
      </c>
      <c r="U1201" s="127" t="s">
        <v>620</v>
      </c>
      <c r="V1201" s="208" t="s">
        <v>624</v>
      </c>
      <c r="X1201" s="126">
        <v>1179</v>
      </c>
    </row>
    <row r="1202" spans="1:24" s="14" customFormat="1" ht="165" x14ac:dyDescent="0.25">
      <c r="A1202" s="255">
        <v>1199</v>
      </c>
      <c r="B1202" s="126" t="s">
        <v>574</v>
      </c>
      <c r="C1202" s="127" t="s">
        <v>575</v>
      </c>
      <c r="D1202" s="127" t="s">
        <v>491</v>
      </c>
      <c r="E1202" s="127" t="s">
        <v>472</v>
      </c>
      <c r="F1202" s="127" t="s">
        <v>30</v>
      </c>
      <c r="G1202" s="127" t="s">
        <v>31</v>
      </c>
      <c r="H1202" s="127" t="s">
        <v>32</v>
      </c>
      <c r="I1202" s="127" t="s">
        <v>62</v>
      </c>
      <c r="J1202" s="127" t="s">
        <v>102</v>
      </c>
      <c r="K1202" s="127" t="s">
        <v>863</v>
      </c>
      <c r="L1202" s="127" t="s">
        <v>488</v>
      </c>
      <c r="M1202" s="128">
        <v>6.9</v>
      </c>
      <c r="N1202" s="128">
        <v>4.4800000000000004</v>
      </c>
      <c r="O1202" s="129">
        <v>16.1129</v>
      </c>
      <c r="P1202" s="129">
        <v>35.616</v>
      </c>
      <c r="Q1202" s="130">
        <v>16.100000000000001</v>
      </c>
      <c r="R1202" s="128">
        <v>10</v>
      </c>
      <c r="S1202" s="128">
        <v>20</v>
      </c>
      <c r="T1202" s="127" t="s">
        <v>620</v>
      </c>
      <c r="U1202" s="127" t="s">
        <v>620</v>
      </c>
      <c r="V1202" s="208" t="s">
        <v>624</v>
      </c>
      <c r="X1202" s="126">
        <v>1180</v>
      </c>
    </row>
    <row r="1203" spans="1:24" s="14" customFormat="1" ht="165" x14ac:dyDescent="0.25">
      <c r="A1203" s="255">
        <v>1200</v>
      </c>
      <c r="B1203" s="126" t="s">
        <v>574</v>
      </c>
      <c r="C1203" s="127" t="s">
        <v>575</v>
      </c>
      <c r="D1203" s="127" t="s">
        <v>491</v>
      </c>
      <c r="E1203" s="127" t="s">
        <v>472</v>
      </c>
      <c r="F1203" s="127" t="s">
        <v>30</v>
      </c>
      <c r="G1203" s="127" t="s">
        <v>31</v>
      </c>
      <c r="H1203" s="127" t="s">
        <v>32</v>
      </c>
      <c r="I1203" s="127" t="s">
        <v>98</v>
      </c>
      <c r="J1203" s="127" t="s">
        <v>44</v>
      </c>
      <c r="K1203" s="127" t="s">
        <v>863</v>
      </c>
      <c r="L1203" s="127" t="s">
        <v>488</v>
      </c>
      <c r="M1203" s="128">
        <v>7.15</v>
      </c>
      <c r="N1203" s="128">
        <v>4.6399999999999997</v>
      </c>
      <c r="O1203" s="129">
        <v>16.238700000000001</v>
      </c>
      <c r="P1203" s="129">
        <v>31.57</v>
      </c>
      <c r="Q1203" s="130">
        <v>16.2</v>
      </c>
      <c r="R1203" s="128">
        <v>10</v>
      </c>
      <c r="S1203" s="128">
        <v>20</v>
      </c>
      <c r="T1203" s="127" t="s">
        <v>620</v>
      </c>
      <c r="U1203" s="127" t="s">
        <v>620</v>
      </c>
      <c r="V1203" s="208" t="s">
        <v>624</v>
      </c>
      <c r="X1203" s="126">
        <v>1181</v>
      </c>
    </row>
    <row r="1204" spans="1:24" s="14" customFormat="1" ht="165" x14ac:dyDescent="0.25">
      <c r="A1204" s="255">
        <v>1201</v>
      </c>
      <c r="B1204" s="126" t="s">
        <v>574</v>
      </c>
      <c r="C1204" s="127" t="s">
        <v>575</v>
      </c>
      <c r="D1204" s="127" t="s">
        <v>491</v>
      </c>
      <c r="E1204" s="127" t="s">
        <v>472</v>
      </c>
      <c r="F1204" s="127" t="s">
        <v>30</v>
      </c>
      <c r="G1204" s="127" t="s">
        <v>46</v>
      </c>
      <c r="H1204" s="127" t="s">
        <v>47</v>
      </c>
      <c r="I1204" s="127" t="s">
        <v>88</v>
      </c>
      <c r="J1204" s="127" t="s">
        <v>44</v>
      </c>
      <c r="K1204" s="127" t="s">
        <v>863</v>
      </c>
      <c r="L1204" s="127" t="s">
        <v>488</v>
      </c>
      <c r="M1204" s="128">
        <v>5.86</v>
      </c>
      <c r="N1204" s="128">
        <v>3.81</v>
      </c>
      <c r="O1204" s="129">
        <v>14.862</v>
      </c>
      <c r="P1204" s="129">
        <v>27.244</v>
      </c>
      <c r="Q1204" s="130">
        <v>14.9</v>
      </c>
      <c r="R1204" s="128">
        <v>10</v>
      </c>
      <c r="S1204" s="128">
        <v>20</v>
      </c>
      <c r="T1204" s="127" t="s">
        <v>620</v>
      </c>
      <c r="U1204" s="127" t="s">
        <v>620</v>
      </c>
      <c r="V1204" s="208" t="s">
        <v>624</v>
      </c>
      <c r="X1204" s="126">
        <v>1182</v>
      </c>
    </row>
    <row r="1205" spans="1:24" s="14" customFormat="1" ht="165" x14ac:dyDescent="0.25">
      <c r="A1205" s="255">
        <v>1202</v>
      </c>
      <c r="B1205" s="126" t="s">
        <v>574</v>
      </c>
      <c r="C1205" s="127" t="s">
        <v>575</v>
      </c>
      <c r="D1205" s="127" t="s">
        <v>491</v>
      </c>
      <c r="E1205" s="127" t="s">
        <v>472</v>
      </c>
      <c r="F1205" s="127" t="s">
        <v>30</v>
      </c>
      <c r="G1205" s="127" t="s">
        <v>46</v>
      </c>
      <c r="H1205" s="127" t="s">
        <v>47</v>
      </c>
      <c r="I1205" s="127" t="s">
        <v>60</v>
      </c>
      <c r="J1205" s="127" t="s">
        <v>58</v>
      </c>
      <c r="K1205" s="127" t="s">
        <v>863</v>
      </c>
      <c r="L1205" s="127" t="s">
        <v>488</v>
      </c>
      <c r="M1205" s="128">
        <v>8.33</v>
      </c>
      <c r="N1205" s="128">
        <v>5.41</v>
      </c>
      <c r="O1205" s="129">
        <v>17.3703</v>
      </c>
      <c r="P1205" s="129">
        <v>35.293999999999997</v>
      </c>
      <c r="Q1205" s="130">
        <v>17.399999999999999</v>
      </c>
      <c r="R1205" s="128">
        <v>10</v>
      </c>
      <c r="S1205" s="128">
        <v>20</v>
      </c>
      <c r="T1205" s="127" t="s">
        <v>620</v>
      </c>
      <c r="U1205" s="127" t="s">
        <v>620</v>
      </c>
      <c r="V1205" s="208" t="s">
        <v>624</v>
      </c>
      <c r="X1205" s="126">
        <v>1183</v>
      </c>
    </row>
    <row r="1206" spans="1:24" s="14" customFormat="1" ht="165" x14ac:dyDescent="0.25">
      <c r="A1206" s="255">
        <v>1203</v>
      </c>
      <c r="B1206" s="126" t="s">
        <v>574</v>
      </c>
      <c r="C1206" s="127" t="s">
        <v>575</v>
      </c>
      <c r="D1206" s="127" t="s">
        <v>491</v>
      </c>
      <c r="E1206" s="127" t="s">
        <v>472</v>
      </c>
      <c r="F1206" s="127" t="s">
        <v>30</v>
      </c>
      <c r="G1206" s="127" t="s">
        <v>46</v>
      </c>
      <c r="H1206" s="127" t="s">
        <v>47</v>
      </c>
      <c r="I1206" s="127" t="s">
        <v>59</v>
      </c>
      <c r="J1206" s="127" t="s">
        <v>58</v>
      </c>
      <c r="K1206" s="127" t="s">
        <v>863</v>
      </c>
      <c r="L1206" s="127" t="s">
        <v>488</v>
      </c>
      <c r="M1206" s="128">
        <v>7.06</v>
      </c>
      <c r="N1206" s="128">
        <v>4.58</v>
      </c>
      <c r="O1206" s="129">
        <v>16.062000000000001</v>
      </c>
      <c r="P1206" s="129">
        <v>30.673999999999999</v>
      </c>
      <c r="Q1206" s="130">
        <v>16.100000000000001</v>
      </c>
      <c r="R1206" s="128">
        <v>10</v>
      </c>
      <c r="S1206" s="128">
        <v>20</v>
      </c>
      <c r="T1206" s="127" t="s">
        <v>620</v>
      </c>
      <c r="U1206" s="127" t="s">
        <v>620</v>
      </c>
      <c r="V1206" s="208" t="s">
        <v>624</v>
      </c>
      <c r="X1206" s="126">
        <v>1184</v>
      </c>
    </row>
    <row r="1207" spans="1:24" s="14" customFormat="1" ht="165" x14ac:dyDescent="0.25">
      <c r="A1207" s="255">
        <v>1204</v>
      </c>
      <c r="B1207" s="126" t="s">
        <v>576</v>
      </c>
      <c r="C1207" s="127" t="s">
        <v>577</v>
      </c>
      <c r="D1207" s="127" t="s">
        <v>491</v>
      </c>
      <c r="E1207" s="127" t="s">
        <v>472</v>
      </c>
      <c r="F1207" s="127" t="s">
        <v>30</v>
      </c>
      <c r="G1207" s="127" t="s">
        <v>36</v>
      </c>
      <c r="H1207" s="127" t="s">
        <v>42</v>
      </c>
      <c r="I1207" s="127" t="s">
        <v>53</v>
      </c>
      <c r="J1207" s="127" t="s">
        <v>68</v>
      </c>
      <c r="K1207" s="127" t="s">
        <v>864</v>
      </c>
      <c r="L1207" s="127" t="s">
        <v>488</v>
      </c>
      <c r="M1207" s="128">
        <v>6.48</v>
      </c>
      <c r="N1207" s="128">
        <v>3.21</v>
      </c>
      <c r="O1207" s="129">
        <v>20.678599999999999</v>
      </c>
      <c r="P1207" s="129">
        <v>32.018000000000001</v>
      </c>
      <c r="Q1207" s="130">
        <v>20.7</v>
      </c>
      <c r="R1207" s="128">
        <v>10</v>
      </c>
      <c r="S1207" s="128">
        <v>20</v>
      </c>
      <c r="T1207" s="127" t="s">
        <v>620</v>
      </c>
      <c r="U1207" s="127" t="s">
        <v>620</v>
      </c>
      <c r="V1207" s="208" t="s">
        <v>637</v>
      </c>
      <c r="X1207" s="126">
        <v>1185</v>
      </c>
    </row>
    <row r="1208" spans="1:24" s="14" customFormat="1" ht="165" x14ac:dyDescent="0.25">
      <c r="A1208" s="255">
        <v>1205</v>
      </c>
      <c r="B1208" s="126" t="s">
        <v>576</v>
      </c>
      <c r="C1208" s="127" t="s">
        <v>577</v>
      </c>
      <c r="D1208" s="127" t="s">
        <v>491</v>
      </c>
      <c r="E1208" s="127" t="s">
        <v>472</v>
      </c>
      <c r="F1208" s="127" t="s">
        <v>30</v>
      </c>
      <c r="G1208" s="127" t="s">
        <v>36</v>
      </c>
      <c r="H1208" s="127" t="s">
        <v>42</v>
      </c>
      <c r="I1208" s="127" t="s">
        <v>53</v>
      </c>
      <c r="J1208" s="127" t="s">
        <v>207</v>
      </c>
      <c r="K1208" s="127" t="s">
        <v>865</v>
      </c>
      <c r="L1208" s="127" t="s">
        <v>488</v>
      </c>
      <c r="M1208" s="128">
        <v>6.82</v>
      </c>
      <c r="N1208" s="128">
        <v>3.38</v>
      </c>
      <c r="O1208" s="129">
        <v>20.501100000000001</v>
      </c>
      <c r="P1208" s="129">
        <v>32.241999999999997</v>
      </c>
      <c r="Q1208" s="130">
        <v>20.5</v>
      </c>
      <c r="R1208" s="128">
        <v>10</v>
      </c>
      <c r="S1208" s="128">
        <v>20</v>
      </c>
      <c r="T1208" s="127" t="s">
        <v>620</v>
      </c>
      <c r="U1208" s="127" t="s">
        <v>620</v>
      </c>
      <c r="V1208" s="208" t="s">
        <v>647</v>
      </c>
      <c r="X1208" s="126">
        <v>1186</v>
      </c>
    </row>
    <row r="1209" spans="1:24" s="14" customFormat="1" ht="165" x14ac:dyDescent="0.25">
      <c r="A1209" s="255">
        <v>1206</v>
      </c>
      <c r="B1209" s="126" t="s">
        <v>576</v>
      </c>
      <c r="C1209" s="127" t="s">
        <v>577</v>
      </c>
      <c r="D1209" s="127" t="s">
        <v>491</v>
      </c>
      <c r="E1209" s="127" t="s">
        <v>472</v>
      </c>
      <c r="F1209" s="127" t="s">
        <v>30</v>
      </c>
      <c r="G1209" s="127" t="s">
        <v>36</v>
      </c>
      <c r="H1209" s="127" t="s">
        <v>42</v>
      </c>
      <c r="I1209" s="127" t="s">
        <v>70</v>
      </c>
      <c r="J1209" s="127" t="s">
        <v>657</v>
      </c>
      <c r="K1209" s="127" t="s">
        <v>865</v>
      </c>
      <c r="L1209" s="127" t="s">
        <v>488</v>
      </c>
      <c r="M1209" s="128">
        <v>6.62</v>
      </c>
      <c r="N1209" s="128">
        <v>3.28</v>
      </c>
      <c r="O1209" s="129">
        <v>21.776199999999999</v>
      </c>
      <c r="P1209" s="129">
        <v>71.162000000000006</v>
      </c>
      <c r="Q1209" s="130">
        <v>21.8</v>
      </c>
      <c r="R1209" s="128">
        <v>10</v>
      </c>
      <c r="S1209" s="128">
        <v>20</v>
      </c>
      <c r="T1209" s="127" t="s">
        <v>783</v>
      </c>
      <c r="U1209" s="127" t="s">
        <v>620</v>
      </c>
      <c r="V1209" s="208" t="s">
        <v>647</v>
      </c>
      <c r="X1209" s="126">
        <v>1187</v>
      </c>
    </row>
    <row r="1210" spans="1:24" s="14" customFormat="1" ht="165" x14ac:dyDescent="0.25">
      <c r="A1210" s="255">
        <v>1207</v>
      </c>
      <c r="B1210" s="126" t="s">
        <v>576</v>
      </c>
      <c r="C1210" s="127" t="s">
        <v>577</v>
      </c>
      <c r="D1210" s="127" t="s">
        <v>491</v>
      </c>
      <c r="E1210" s="127" t="s">
        <v>472</v>
      </c>
      <c r="F1210" s="127" t="s">
        <v>30</v>
      </c>
      <c r="G1210" s="127" t="s">
        <v>31</v>
      </c>
      <c r="H1210" s="127" t="s">
        <v>32</v>
      </c>
      <c r="I1210" s="127" t="s">
        <v>53</v>
      </c>
      <c r="J1210" s="127" t="s">
        <v>657</v>
      </c>
      <c r="K1210" s="127" t="s">
        <v>865</v>
      </c>
      <c r="L1210" s="127" t="s">
        <v>488</v>
      </c>
      <c r="M1210" s="128">
        <v>6.62</v>
      </c>
      <c r="N1210" s="128">
        <v>3.28</v>
      </c>
      <c r="O1210" s="129">
        <v>20.556000000000001</v>
      </c>
      <c r="P1210" s="129">
        <v>29.693999999999999</v>
      </c>
      <c r="Q1210" s="130">
        <v>20.6</v>
      </c>
      <c r="R1210" s="128">
        <v>10</v>
      </c>
      <c r="S1210" s="128">
        <v>20</v>
      </c>
      <c r="T1210" s="127" t="s">
        <v>620</v>
      </c>
      <c r="U1210" s="127" t="s">
        <v>620</v>
      </c>
      <c r="V1210" s="208" t="s">
        <v>647</v>
      </c>
      <c r="X1210" s="126">
        <v>1188</v>
      </c>
    </row>
    <row r="1211" spans="1:24" s="14" customFormat="1" ht="165" x14ac:dyDescent="0.25">
      <c r="A1211" s="255">
        <v>1208</v>
      </c>
      <c r="B1211" s="126" t="s">
        <v>576</v>
      </c>
      <c r="C1211" s="127" t="s">
        <v>577</v>
      </c>
      <c r="D1211" s="127" t="s">
        <v>491</v>
      </c>
      <c r="E1211" s="127" t="s">
        <v>492</v>
      </c>
      <c r="F1211" s="127" t="s">
        <v>30</v>
      </c>
      <c r="G1211" s="127" t="s">
        <v>36</v>
      </c>
      <c r="H1211" s="127" t="s">
        <v>42</v>
      </c>
      <c r="I1211" s="127" t="s">
        <v>53</v>
      </c>
      <c r="J1211" s="127" t="s">
        <v>68</v>
      </c>
      <c r="K1211" s="127" t="s">
        <v>866</v>
      </c>
      <c r="L1211" s="127" t="s">
        <v>488</v>
      </c>
      <c r="M1211" s="128">
        <v>6.48</v>
      </c>
      <c r="N1211" s="128">
        <v>3.21</v>
      </c>
      <c r="O1211" s="129">
        <v>18.126000000000001</v>
      </c>
      <c r="P1211" s="129">
        <v>21.882000000000001</v>
      </c>
      <c r="Q1211" s="130">
        <v>18.100000000000001</v>
      </c>
      <c r="R1211" s="128">
        <v>10</v>
      </c>
      <c r="S1211" s="128">
        <v>20</v>
      </c>
      <c r="T1211" s="127" t="s">
        <v>620</v>
      </c>
      <c r="U1211" s="127" t="s">
        <v>620</v>
      </c>
      <c r="V1211" s="208" t="s">
        <v>624</v>
      </c>
      <c r="X1211" s="126">
        <v>1189</v>
      </c>
    </row>
    <row r="1212" spans="1:24" s="14" customFormat="1" ht="165" x14ac:dyDescent="0.25">
      <c r="A1212" s="255">
        <v>1209</v>
      </c>
      <c r="B1212" s="126" t="s">
        <v>576</v>
      </c>
      <c r="C1212" s="127" t="s">
        <v>577</v>
      </c>
      <c r="D1212" s="127" t="s">
        <v>491</v>
      </c>
      <c r="E1212" s="127" t="s">
        <v>472</v>
      </c>
      <c r="F1212" s="127" t="s">
        <v>35</v>
      </c>
      <c r="G1212" s="127" t="s">
        <v>31</v>
      </c>
      <c r="H1212" s="127" t="s">
        <v>42</v>
      </c>
      <c r="I1212" s="127" t="s">
        <v>64</v>
      </c>
      <c r="J1212" s="127" t="s">
        <v>657</v>
      </c>
      <c r="K1212" s="127" t="s">
        <v>867</v>
      </c>
      <c r="L1212" s="127" t="s">
        <v>488</v>
      </c>
      <c r="M1212" s="128">
        <v>8.91</v>
      </c>
      <c r="N1212" s="128">
        <v>5.78</v>
      </c>
      <c r="O1212" s="129">
        <v>19.559999999999999</v>
      </c>
      <c r="P1212" s="129">
        <v>52.597999999999999</v>
      </c>
      <c r="Q1212" s="130">
        <v>19.600000000000001</v>
      </c>
      <c r="R1212" s="128">
        <v>10</v>
      </c>
      <c r="S1212" s="128">
        <v>20</v>
      </c>
      <c r="T1212" s="127" t="s">
        <v>620</v>
      </c>
      <c r="U1212" s="127" t="s">
        <v>620</v>
      </c>
      <c r="V1212" s="208" t="s">
        <v>868</v>
      </c>
      <c r="X1212" s="126">
        <v>1191</v>
      </c>
    </row>
    <row r="1213" spans="1:24" s="14" customFormat="1" ht="165" x14ac:dyDescent="0.25">
      <c r="A1213" s="255">
        <v>1210</v>
      </c>
      <c r="B1213" s="126" t="s">
        <v>576</v>
      </c>
      <c r="C1213" s="127" t="s">
        <v>577</v>
      </c>
      <c r="D1213" s="127" t="s">
        <v>491</v>
      </c>
      <c r="E1213" s="127" t="s">
        <v>472</v>
      </c>
      <c r="F1213" s="127" t="s">
        <v>30</v>
      </c>
      <c r="G1213" s="127" t="s">
        <v>36</v>
      </c>
      <c r="H1213" s="127" t="s">
        <v>42</v>
      </c>
      <c r="I1213" s="127" t="s">
        <v>90</v>
      </c>
      <c r="J1213" s="127" t="s">
        <v>91</v>
      </c>
      <c r="K1213" s="127" t="s">
        <v>867</v>
      </c>
      <c r="L1213" s="127" t="s">
        <v>488</v>
      </c>
      <c r="M1213" s="128">
        <v>6.81</v>
      </c>
      <c r="N1213" s="128">
        <v>4.42</v>
      </c>
      <c r="O1213" s="129">
        <v>16.8157</v>
      </c>
      <c r="P1213" s="129">
        <v>31.052</v>
      </c>
      <c r="Q1213" s="130">
        <v>16.8</v>
      </c>
      <c r="R1213" s="128">
        <v>10</v>
      </c>
      <c r="S1213" s="128">
        <v>20</v>
      </c>
      <c r="T1213" s="127" t="s">
        <v>620</v>
      </c>
      <c r="U1213" s="127" t="s">
        <v>620</v>
      </c>
      <c r="V1213" s="208" t="s">
        <v>868</v>
      </c>
      <c r="X1213" s="126">
        <v>1192</v>
      </c>
    </row>
    <row r="1214" spans="1:24" s="14" customFormat="1" ht="165" x14ac:dyDescent="0.25">
      <c r="A1214" s="255">
        <v>1211</v>
      </c>
      <c r="B1214" s="126" t="s">
        <v>576</v>
      </c>
      <c r="C1214" s="127" t="s">
        <v>577</v>
      </c>
      <c r="D1214" s="127" t="s">
        <v>491</v>
      </c>
      <c r="E1214" s="127" t="s">
        <v>472</v>
      </c>
      <c r="F1214" s="127" t="s">
        <v>30</v>
      </c>
      <c r="G1214" s="127" t="s">
        <v>31</v>
      </c>
      <c r="H1214" s="127" t="s">
        <v>32</v>
      </c>
      <c r="I1214" s="127" t="s">
        <v>53</v>
      </c>
      <c r="J1214" s="127" t="s">
        <v>724</v>
      </c>
      <c r="K1214" s="127" t="s">
        <v>867</v>
      </c>
      <c r="L1214" s="127" t="s">
        <v>488</v>
      </c>
      <c r="M1214" s="128">
        <v>7.39</v>
      </c>
      <c r="N1214" s="128">
        <v>4.8</v>
      </c>
      <c r="O1214" s="129">
        <v>17.261399999999998</v>
      </c>
      <c r="P1214" s="129">
        <v>30.338000000000001</v>
      </c>
      <c r="Q1214" s="130">
        <v>17.3</v>
      </c>
      <c r="R1214" s="128">
        <v>10</v>
      </c>
      <c r="S1214" s="128">
        <v>20</v>
      </c>
      <c r="T1214" s="127" t="s">
        <v>620</v>
      </c>
      <c r="U1214" s="127" t="s">
        <v>620</v>
      </c>
      <c r="V1214" s="208" t="s">
        <v>868</v>
      </c>
      <c r="X1214" s="126">
        <v>1193</v>
      </c>
    </row>
    <row r="1215" spans="1:24" s="14" customFormat="1" ht="165" x14ac:dyDescent="0.25">
      <c r="A1215" s="255">
        <v>1212</v>
      </c>
      <c r="B1215" s="126" t="s">
        <v>576</v>
      </c>
      <c r="C1215" s="127" t="s">
        <v>577</v>
      </c>
      <c r="D1215" s="127" t="s">
        <v>491</v>
      </c>
      <c r="E1215" s="127" t="s">
        <v>472</v>
      </c>
      <c r="F1215" s="127" t="s">
        <v>30</v>
      </c>
      <c r="G1215" s="127" t="s">
        <v>36</v>
      </c>
      <c r="H1215" s="127" t="s">
        <v>32</v>
      </c>
      <c r="I1215" s="127" t="s">
        <v>28</v>
      </c>
      <c r="J1215" s="127" t="s">
        <v>74</v>
      </c>
      <c r="K1215" s="127" t="s">
        <v>867</v>
      </c>
      <c r="L1215" s="127" t="s">
        <v>488</v>
      </c>
      <c r="M1215" s="128">
        <v>7.39</v>
      </c>
      <c r="N1215" s="128">
        <v>4.8</v>
      </c>
      <c r="O1215" s="129">
        <v>15.1365</v>
      </c>
      <c r="P1215" s="129">
        <v>32.326000000000001</v>
      </c>
      <c r="Q1215" s="130">
        <v>15.1</v>
      </c>
      <c r="R1215" s="128">
        <v>10</v>
      </c>
      <c r="S1215" s="128">
        <v>20</v>
      </c>
      <c r="T1215" s="127" t="s">
        <v>620</v>
      </c>
      <c r="U1215" s="127" t="s">
        <v>620</v>
      </c>
      <c r="V1215" s="208" t="s">
        <v>868</v>
      </c>
      <c r="X1215" s="126">
        <v>1194</v>
      </c>
    </row>
    <row r="1216" spans="1:24" s="14" customFormat="1" ht="165" x14ac:dyDescent="0.25">
      <c r="A1216" s="255">
        <v>1213</v>
      </c>
      <c r="B1216" s="126" t="s">
        <v>576</v>
      </c>
      <c r="C1216" s="127" t="s">
        <v>577</v>
      </c>
      <c r="D1216" s="127" t="s">
        <v>491</v>
      </c>
      <c r="E1216" s="127" t="s">
        <v>472</v>
      </c>
      <c r="F1216" s="127" t="s">
        <v>30</v>
      </c>
      <c r="G1216" s="127" t="s">
        <v>36</v>
      </c>
      <c r="H1216" s="127" t="s">
        <v>37</v>
      </c>
      <c r="I1216" s="127" t="s">
        <v>71</v>
      </c>
      <c r="J1216" s="127" t="s">
        <v>681</v>
      </c>
      <c r="K1216" s="127" t="s">
        <v>867</v>
      </c>
      <c r="L1216" s="127" t="s">
        <v>488</v>
      </c>
      <c r="M1216" s="128">
        <v>8.6199999999999992</v>
      </c>
      <c r="N1216" s="128">
        <v>5.6</v>
      </c>
      <c r="O1216" s="129">
        <v>19.069800000000001</v>
      </c>
      <c r="P1216" s="129">
        <v>84.378</v>
      </c>
      <c r="Q1216" s="130">
        <v>19.100000000000001</v>
      </c>
      <c r="R1216" s="128">
        <v>10</v>
      </c>
      <c r="S1216" s="128">
        <v>20</v>
      </c>
      <c r="T1216" s="127" t="s">
        <v>620</v>
      </c>
      <c r="U1216" s="127" t="s">
        <v>620</v>
      </c>
      <c r="V1216" s="208" t="s">
        <v>868</v>
      </c>
      <c r="X1216" s="126">
        <v>1195</v>
      </c>
    </row>
    <row r="1217" spans="1:24" s="14" customFormat="1" ht="165" x14ac:dyDescent="0.25">
      <c r="A1217" s="255">
        <v>1214</v>
      </c>
      <c r="B1217" s="126" t="s">
        <v>576</v>
      </c>
      <c r="C1217" s="127" t="s">
        <v>577</v>
      </c>
      <c r="D1217" s="127" t="s">
        <v>491</v>
      </c>
      <c r="E1217" s="127" t="s">
        <v>472</v>
      </c>
      <c r="F1217" s="127" t="s">
        <v>30</v>
      </c>
      <c r="G1217" s="127" t="s">
        <v>36</v>
      </c>
      <c r="H1217" s="127" t="s">
        <v>42</v>
      </c>
      <c r="I1217" s="127" t="s">
        <v>53</v>
      </c>
      <c r="J1217" s="127" t="s">
        <v>726</v>
      </c>
      <c r="K1217" s="127" t="s">
        <v>867</v>
      </c>
      <c r="L1217" s="127" t="s">
        <v>488</v>
      </c>
      <c r="M1217" s="128">
        <v>7.76</v>
      </c>
      <c r="N1217" s="128">
        <v>5.04</v>
      </c>
      <c r="O1217" s="129">
        <v>17.884399999999999</v>
      </c>
      <c r="P1217" s="129">
        <v>36.47</v>
      </c>
      <c r="Q1217" s="130">
        <v>17.899999999999999</v>
      </c>
      <c r="R1217" s="128">
        <v>10</v>
      </c>
      <c r="S1217" s="128">
        <v>20</v>
      </c>
      <c r="T1217" s="127" t="s">
        <v>620</v>
      </c>
      <c r="U1217" s="127" t="s">
        <v>620</v>
      </c>
      <c r="V1217" s="208" t="s">
        <v>868</v>
      </c>
      <c r="X1217" s="126">
        <v>1196</v>
      </c>
    </row>
    <row r="1218" spans="1:24" s="14" customFormat="1" ht="165" x14ac:dyDescent="0.25">
      <c r="A1218" s="255">
        <v>1215</v>
      </c>
      <c r="B1218" s="126" t="s">
        <v>576</v>
      </c>
      <c r="C1218" s="127" t="s">
        <v>577</v>
      </c>
      <c r="D1218" s="127" t="s">
        <v>491</v>
      </c>
      <c r="E1218" s="127" t="s">
        <v>472</v>
      </c>
      <c r="F1218" s="127" t="s">
        <v>30</v>
      </c>
      <c r="G1218" s="127" t="s">
        <v>31</v>
      </c>
      <c r="H1218" s="127" t="s">
        <v>32</v>
      </c>
      <c r="I1218" s="127" t="s">
        <v>53</v>
      </c>
      <c r="J1218" s="127" t="s">
        <v>66</v>
      </c>
      <c r="K1218" s="127" t="s">
        <v>867</v>
      </c>
      <c r="L1218" s="127" t="s">
        <v>488</v>
      </c>
      <c r="M1218" s="128">
        <v>8.3800000000000008</v>
      </c>
      <c r="N1218" s="128">
        <v>5.44</v>
      </c>
      <c r="O1218" s="129">
        <v>17.5733</v>
      </c>
      <c r="P1218" s="129">
        <v>34.944000000000003</v>
      </c>
      <c r="Q1218" s="130">
        <v>17.600000000000001</v>
      </c>
      <c r="R1218" s="128">
        <v>10</v>
      </c>
      <c r="S1218" s="128">
        <v>20</v>
      </c>
      <c r="T1218" s="127" t="s">
        <v>620</v>
      </c>
      <c r="U1218" s="127" t="s">
        <v>620</v>
      </c>
      <c r="V1218" s="208" t="s">
        <v>868</v>
      </c>
      <c r="X1218" s="126">
        <v>1197</v>
      </c>
    </row>
    <row r="1219" spans="1:24" s="14" customFormat="1" ht="165" x14ac:dyDescent="0.25">
      <c r="A1219" s="255">
        <v>1216</v>
      </c>
      <c r="B1219" s="126" t="s">
        <v>576</v>
      </c>
      <c r="C1219" s="127" t="s">
        <v>577</v>
      </c>
      <c r="D1219" s="127" t="s">
        <v>491</v>
      </c>
      <c r="E1219" s="127" t="s">
        <v>472</v>
      </c>
      <c r="F1219" s="127" t="s">
        <v>30</v>
      </c>
      <c r="G1219" s="127" t="s">
        <v>36</v>
      </c>
      <c r="H1219" s="127" t="s">
        <v>42</v>
      </c>
      <c r="I1219" s="127" t="s">
        <v>78</v>
      </c>
      <c r="J1219" s="127" t="s">
        <v>102</v>
      </c>
      <c r="K1219" s="127" t="s">
        <v>867</v>
      </c>
      <c r="L1219" s="127" t="s">
        <v>488</v>
      </c>
      <c r="M1219" s="128">
        <v>9.52</v>
      </c>
      <c r="N1219" s="128">
        <v>6.18</v>
      </c>
      <c r="O1219" s="129">
        <v>18.631399999999999</v>
      </c>
      <c r="P1219" s="129">
        <v>36.427999999999997</v>
      </c>
      <c r="Q1219" s="130">
        <v>18.600000000000001</v>
      </c>
      <c r="R1219" s="128">
        <v>10</v>
      </c>
      <c r="S1219" s="128">
        <v>20</v>
      </c>
      <c r="T1219" s="127" t="s">
        <v>620</v>
      </c>
      <c r="U1219" s="127" t="s">
        <v>620</v>
      </c>
      <c r="V1219" s="208" t="s">
        <v>868</v>
      </c>
      <c r="X1219" s="126">
        <v>1198</v>
      </c>
    </row>
    <row r="1220" spans="1:24" s="14" customFormat="1" ht="165" x14ac:dyDescent="0.25">
      <c r="A1220" s="255">
        <v>1217</v>
      </c>
      <c r="B1220" s="126" t="s">
        <v>576</v>
      </c>
      <c r="C1220" s="127" t="s">
        <v>577</v>
      </c>
      <c r="D1220" s="127" t="s">
        <v>491</v>
      </c>
      <c r="E1220" s="127" t="s">
        <v>492</v>
      </c>
      <c r="F1220" s="127" t="s">
        <v>30</v>
      </c>
      <c r="G1220" s="127" t="s">
        <v>36</v>
      </c>
      <c r="H1220" s="127" t="s">
        <v>42</v>
      </c>
      <c r="I1220" s="127" t="s">
        <v>53</v>
      </c>
      <c r="J1220" s="127" t="s">
        <v>207</v>
      </c>
      <c r="K1220" s="127" t="s">
        <v>869</v>
      </c>
      <c r="L1220" s="127" t="s">
        <v>488</v>
      </c>
      <c r="M1220" s="128">
        <v>9.24</v>
      </c>
      <c r="N1220" s="128">
        <v>6</v>
      </c>
      <c r="O1220" s="129">
        <v>17.118099999999998</v>
      </c>
      <c r="P1220" s="129">
        <v>38.808</v>
      </c>
      <c r="Q1220" s="130">
        <v>17.100000000000001</v>
      </c>
      <c r="R1220" s="128">
        <v>10</v>
      </c>
      <c r="S1220" s="128">
        <v>20</v>
      </c>
      <c r="T1220" s="127" t="s">
        <v>620</v>
      </c>
      <c r="U1220" s="127" t="s">
        <v>620</v>
      </c>
      <c r="V1220" s="208" t="s">
        <v>673</v>
      </c>
      <c r="X1220" s="126">
        <v>1190</v>
      </c>
    </row>
    <row r="1221" spans="1:24" s="14" customFormat="1" ht="165" x14ac:dyDescent="0.25">
      <c r="A1221" s="255">
        <v>1218</v>
      </c>
      <c r="B1221" s="126" t="s">
        <v>576</v>
      </c>
      <c r="C1221" s="127" t="s">
        <v>577</v>
      </c>
      <c r="D1221" s="127" t="s">
        <v>491</v>
      </c>
      <c r="E1221" s="127" t="s">
        <v>472</v>
      </c>
      <c r="F1221" s="127" t="s">
        <v>30</v>
      </c>
      <c r="G1221" s="127" t="s">
        <v>36</v>
      </c>
      <c r="H1221" s="127" t="s">
        <v>42</v>
      </c>
      <c r="I1221" s="127" t="s">
        <v>53</v>
      </c>
      <c r="J1221" s="127" t="s">
        <v>207</v>
      </c>
      <c r="K1221" s="127" t="s">
        <v>869</v>
      </c>
      <c r="L1221" s="127" t="s">
        <v>488</v>
      </c>
      <c r="M1221" s="128">
        <v>9.24</v>
      </c>
      <c r="N1221" s="128">
        <v>6</v>
      </c>
      <c r="O1221" s="129">
        <v>19.253</v>
      </c>
      <c r="P1221" s="129">
        <v>39.381999999999998</v>
      </c>
      <c r="Q1221" s="130">
        <v>19.3</v>
      </c>
      <c r="R1221" s="128">
        <v>10</v>
      </c>
      <c r="S1221" s="128">
        <v>20</v>
      </c>
      <c r="T1221" s="127" t="s">
        <v>620</v>
      </c>
      <c r="U1221" s="127" t="s">
        <v>620</v>
      </c>
      <c r="V1221" s="208" t="s">
        <v>673</v>
      </c>
      <c r="X1221" s="126">
        <v>1199</v>
      </c>
    </row>
    <row r="1222" spans="1:24" s="14" customFormat="1" ht="165" x14ac:dyDescent="0.25">
      <c r="A1222" s="255">
        <v>1219</v>
      </c>
      <c r="B1222" s="126" t="s">
        <v>576</v>
      </c>
      <c r="C1222" s="127" t="s">
        <v>577</v>
      </c>
      <c r="D1222" s="127" t="s">
        <v>491</v>
      </c>
      <c r="E1222" s="127" t="s">
        <v>472</v>
      </c>
      <c r="F1222" s="127" t="s">
        <v>30</v>
      </c>
      <c r="G1222" s="127" t="s">
        <v>36</v>
      </c>
      <c r="H1222" s="127" t="s">
        <v>42</v>
      </c>
      <c r="I1222" s="127" t="s">
        <v>53</v>
      </c>
      <c r="J1222" s="127" t="s">
        <v>68</v>
      </c>
      <c r="K1222" s="127" t="s">
        <v>869</v>
      </c>
      <c r="L1222" s="127" t="s">
        <v>488</v>
      </c>
      <c r="M1222" s="128">
        <v>7.59</v>
      </c>
      <c r="N1222" s="128">
        <v>4.93</v>
      </c>
      <c r="O1222" s="129">
        <v>15.899900000000001</v>
      </c>
      <c r="P1222" s="129">
        <v>35.21</v>
      </c>
      <c r="Q1222" s="130">
        <v>15.9</v>
      </c>
      <c r="R1222" s="128">
        <v>10</v>
      </c>
      <c r="S1222" s="128">
        <v>20</v>
      </c>
      <c r="T1222" s="127" t="s">
        <v>620</v>
      </c>
      <c r="U1222" s="127" t="s">
        <v>620</v>
      </c>
      <c r="V1222" s="208" t="s">
        <v>673</v>
      </c>
      <c r="X1222" s="126">
        <v>1200</v>
      </c>
    </row>
    <row r="1223" spans="1:24" s="14" customFormat="1" ht="165" x14ac:dyDescent="0.25">
      <c r="A1223" s="255">
        <v>1220</v>
      </c>
      <c r="B1223" s="126" t="s">
        <v>576</v>
      </c>
      <c r="C1223" s="127" t="s">
        <v>577</v>
      </c>
      <c r="D1223" s="127" t="s">
        <v>491</v>
      </c>
      <c r="E1223" s="127" t="s">
        <v>492</v>
      </c>
      <c r="F1223" s="127" t="s">
        <v>30</v>
      </c>
      <c r="G1223" s="127" t="s">
        <v>36</v>
      </c>
      <c r="H1223" s="127" t="s">
        <v>42</v>
      </c>
      <c r="I1223" s="127" t="s">
        <v>53</v>
      </c>
      <c r="J1223" s="127" t="s">
        <v>68</v>
      </c>
      <c r="K1223" s="127" t="s">
        <v>869</v>
      </c>
      <c r="L1223" s="127" t="s">
        <v>488</v>
      </c>
      <c r="M1223" s="128">
        <v>7.59</v>
      </c>
      <c r="N1223" s="128">
        <v>4.93</v>
      </c>
      <c r="O1223" s="129">
        <v>14.4666</v>
      </c>
      <c r="P1223" s="129">
        <v>32.396000000000001</v>
      </c>
      <c r="Q1223" s="130">
        <v>14.5</v>
      </c>
      <c r="R1223" s="128">
        <v>10</v>
      </c>
      <c r="S1223" s="128">
        <v>20</v>
      </c>
      <c r="T1223" s="127" t="s">
        <v>620</v>
      </c>
      <c r="U1223" s="127" t="s">
        <v>620</v>
      </c>
      <c r="V1223" s="208" t="s">
        <v>673</v>
      </c>
      <c r="X1223" s="126">
        <v>1201</v>
      </c>
    </row>
    <row r="1224" spans="1:24" s="14" customFormat="1" ht="165" x14ac:dyDescent="0.25">
      <c r="A1224" s="255">
        <v>1221</v>
      </c>
      <c r="B1224" s="126" t="s">
        <v>576</v>
      </c>
      <c r="C1224" s="127" t="s">
        <v>577</v>
      </c>
      <c r="D1224" s="127" t="s">
        <v>491</v>
      </c>
      <c r="E1224" s="127" t="s">
        <v>472</v>
      </c>
      <c r="F1224" s="127" t="s">
        <v>30</v>
      </c>
      <c r="G1224" s="127" t="s">
        <v>31</v>
      </c>
      <c r="H1224" s="127" t="s">
        <v>32</v>
      </c>
      <c r="I1224" s="127" t="s">
        <v>94</v>
      </c>
      <c r="J1224" s="127" t="s">
        <v>95</v>
      </c>
      <c r="K1224" s="127" t="s">
        <v>870</v>
      </c>
      <c r="L1224" s="127" t="s">
        <v>488</v>
      </c>
      <c r="M1224" s="128">
        <v>5.91</v>
      </c>
      <c r="N1224" s="128">
        <v>3.84</v>
      </c>
      <c r="O1224" s="129">
        <v>15.0345</v>
      </c>
      <c r="P1224" s="129">
        <v>27.706</v>
      </c>
      <c r="Q1224" s="130">
        <v>15</v>
      </c>
      <c r="R1224" s="128">
        <v>10</v>
      </c>
      <c r="S1224" s="128">
        <v>20</v>
      </c>
      <c r="T1224" s="127" t="s">
        <v>620</v>
      </c>
      <c r="U1224" s="127" t="s">
        <v>620</v>
      </c>
      <c r="V1224" s="208" t="s">
        <v>647</v>
      </c>
      <c r="X1224" s="126">
        <v>1202</v>
      </c>
    </row>
    <row r="1225" spans="1:24" s="14" customFormat="1" ht="165" x14ac:dyDescent="0.25">
      <c r="A1225" s="255">
        <v>1222</v>
      </c>
      <c r="B1225" s="126" t="s">
        <v>576</v>
      </c>
      <c r="C1225" s="127" t="s">
        <v>577</v>
      </c>
      <c r="D1225" s="127" t="s">
        <v>491</v>
      </c>
      <c r="E1225" s="127" t="s">
        <v>472</v>
      </c>
      <c r="F1225" s="127" t="s">
        <v>30</v>
      </c>
      <c r="G1225" s="127" t="s">
        <v>36</v>
      </c>
      <c r="H1225" s="127" t="s">
        <v>37</v>
      </c>
      <c r="I1225" s="127" t="s">
        <v>72</v>
      </c>
      <c r="J1225" s="127" t="s">
        <v>681</v>
      </c>
      <c r="K1225" s="127" t="s">
        <v>870</v>
      </c>
      <c r="L1225" s="127" t="s">
        <v>488</v>
      </c>
      <c r="M1225" s="128">
        <v>7.39</v>
      </c>
      <c r="N1225" s="128">
        <v>4.8</v>
      </c>
      <c r="O1225" s="129">
        <v>17.392399999999999</v>
      </c>
      <c r="P1225" s="129">
        <v>68.207999999999998</v>
      </c>
      <c r="Q1225" s="130">
        <v>17.399999999999999</v>
      </c>
      <c r="R1225" s="128">
        <v>10</v>
      </c>
      <c r="S1225" s="128">
        <v>20</v>
      </c>
      <c r="T1225" s="127" t="s">
        <v>620</v>
      </c>
      <c r="U1225" s="127" t="s">
        <v>620</v>
      </c>
      <c r="V1225" s="208" t="s">
        <v>647</v>
      </c>
      <c r="X1225" s="126">
        <v>1203</v>
      </c>
    </row>
    <row r="1226" spans="1:24" s="14" customFormat="1" ht="165" x14ac:dyDescent="0.25">
      <c r="A1226" s="255">
        <v>1223</v>
      </c>
      <c r="B1226" s="126" t="s">
        <v>576</v>
      </c>
      <c r="C1226" s="127" t="s">
        <v>577</v>
      </c>
      <c r="D1226" s="127" t="s">
        <v>491</v>
      </c>
      <c r="E1226" s="127" t="s">
        <v>472</v>
      </c>
      <c r="F1226" s="127" t="s">
        <v>30</v>
      </c>
      <c r="G1226" s="127" t="s">
        <v>36</v>
      </c>
      <c r="H1226" s="127" t="s">
        <v>37</v>
      </c>
      <c r="I1226" s="127" t="s">
        <v>71</v>
      </c>
      <c r="J1226" s="127" t="s">
        <v>681</v>
      </c>
      <c r="K1226" s="127" t="s">
        <v>870</v>
      </c>
      <c r="L1226" s="127" t="s">
        <v>488</v>
      </c>
      <c r="M1226" s="128">
        <v>8.6199999999999992</v>
      </c>
      <c r="N1226" s="128">
        <v>5.6</v>
      </c>
      <c r="O1226" s="129">
        <v>18.947800000000001</v>
      </c>
      <c r="P1226" s="129">
        <v>84.378</v>
      </c>
      <c r="Q1226" s="130">
        <v>18.899999999999999</v>
      </c>
      <c r="R1226" s="128">
        <v>10</v>
      </c>
      <c r="S1226" s="128">
        <v>20</v>
      </c>
      <c r="T1226" s="127" t="s">
        <v>620</v>
      </c>
      <c r="U1226" s="127" t="s">
        <v>620</v>
      </c>
      <c r="V1226" s="208" t="s">
        <v>647</v>
      </c>
      <c r="X1226" s="126">
        <v>1204</v>
      </c>
    </row>
    <row r="1227" spans="1:24" s="14" customFormat="1" ht="165" x14ac:dyDescent="0.25">
      <c r="A1227" s="255">
        <v>1224</v>
      </c>
      <c r="B1227" s="126" t="s">
        <v>576</v>
      </c>
      <c r="C1227" s="127" t="s">
        <v>577</v>
      </c>
      <c r="D1227" s="127" t="s">
        <v>491</v>
      </c>
      <c r="E1227" s="127" t="s">
        <v>472</v>
      </c>
      <c r="F1227" s="127" t="s">
        <v>30</v>
      </c>
      <c r="G1227" s="127" t="s">
        <v>36</v>
      </c>
      <c r="H1227" s="127" t="s">
        <v>42</v>
      </c>
      <c r="I1227" s="127" t="s">
        <v>70</v>
      </c>
      <c r="J1227" s="127" t="s">
        <v>657</v>
      </c>
      <c r="K1227" s="127" t="s">
        <v>870</v>
      </c>
      <c r="L1227" s="127" t="s">
        <v>488</v>
      </c>
      <c r="M1227" s="128">
        <v>8.26</v>
      </c>
      <c r="N1227" s="128">
        <v>5.36</v>
      </c>
      <c r="O1227" s="129">
        <v>19.153600000000001</v>
      </c>
      <c r="P1227" s="129">
        <v>72.281999999999996</v>
      </c>
      <c r="Q1227" s="130">
        <v>19.2</v>
      </c>
      <c r="R1227" s="128">
        <v>10</v>
      </c>
      <c r="S1227" s="128">
        <v>20</v>
      </c>
      <c r="T1227" s="127" t="s">
        <v>620</v>
      </c>
      <c r="U1227" s="127" t="s">
        <v>620</v>
      </c>
      <c r="V1227" s="208" t="s">
        <v>647</v>
      </c>
      <c r="X1227" s="126">
        <v>1205</v>
      </c>
    </row>
    <row r="1228" spans="1:24" s="14" customFormat="1" ht="165" x14ac:dyDescent="0.25">
      <c r="A1228" s="255">
        <v>1225</v>
      </c>
      <c r="B1228" s="126" t="s">
        <v>576</v>
      </c>
      <c r="C1228" s="127" t="s">
        <v>577</v>
      </c>
      <c r="D1228" s="127" t="s">
        <v>471</v>
      </c>
      <c r="E1228" s="127" t="s">
        <v>492</v>
      </c>
      <c r="F1228" s="127" t="s">
        <v>35</v>
      </c>
      <c r="G1228" s="127" t="s">
        <v>36</v>
      </c>
      <c r="H1228" s="127" t="s">
        <v>32</v>
      </c>
      <c r="I1228" s="127" t="s">
        <v>103</v>
      </c>
      <c r="J1228" s="127" t="s">
        <v>104</v>
      </c>
      <c r="K1228" s="127" t="s">
        <v>871</v>
      </c>
      <c r="L1228" s="127" t="s">
        <v>488</v>
      </c>
      <c r="M1228" s="128">
        <v>9.98</v>
      </c>
      <c r="N1228" s="128">
        <v>6.48</v>
      </c>
      <c r="O1228" s="129">
        <v>14.5289</v>
      </c>
      <c r="P1228" s="129">
        <v>74.774000000000001</v>
      </c>
      <c r="Q1228" s="130">
        <v>14.5</v>
      </c>
      <c r="R1228" s="128">
        <v>10</v>
      </c>
      <c r="S1228" s="128">
        <v>20</v>
      </c>
      <c r="T1228" s="127" t="s">
        <v>620</v>
      </c>
      <c r="U1228" s="127" t="s">
        <v>620</v>
      </c>
      <c r="V1228" s="208" t="s">
        <v>624</v>
      </c>
      <c r="X1228" s="126">
        <v>1206</v>
      </c>
    </row>
    <row r="1229" spans="1:24" s="14" customFormat="1" ht="165" x14ac:dyDescent="0.25">
      <c r="A1229" s="255">
        <v>1226</v>
      </c>
      <c r="B1229" s="126" t="s">
        <v>576</v>
      </c>
      <c r="C1229" s="127" t="s">
        <v>577</v>
      </c>
      <c r="D1229" s="127" t="s">
        <v>471</v>
      </c>
      <c r="E1229" s="127" t="s">
        <v>492</v>
      </c>
      <c r="F1229" s="127" t="s">
        <v>35</v>
      </c>
      <c r="G1229" s="127" t="s">
        <v>31</v>
      </c>
      <c r="H1229" s="127" t="s">
        <v>42</v>
      </c>
      <c r="I1229" s="127" t="s">
        <v>55</v>
      </c>
      <c r="J1229" s="127" t="s">
        <v>91</v>
      </c>
      <c r="K1229" s="127" t="s">
        <v>871</v>
      </c>
      <c r="L1229" s="127" t="s">
        <v>488</v>
      </c>
      <c r="M1229" s="128">
        <v>8.01</v>
      </c>
      <c r="N1229" s="128">
        <v>5.2</v>
      </c>
      <c r="O1229" s="129">
        <v>12.759600000000001</v>
      </c>
      <c r="P1229" s="129">
        <v>80.751999999999995</v>
      </c>
      <c r="Q1229" s="130">
        <v>12.8</v>
      </c>
      <c r="R1229" s="128">
        <v>10</v>
      </c>
      <c r="S1229" s="128">
        <v>20</v>
      </c>
      <c r="T1229" s="127" t="s">
        <v>620</v>
      </c>
      <c r="U1229" s="127" t="s">
        <v>620</v>
      </c>
      <c r="V1229" s="208" t="s">
        <v>624</v>
      </c>
      <c r="X1229" s="126">
        <v>1207</v>
      </c>
    </row>
    <row r="1230" spans="1:24" s="14" customFormat="1" ht="165" x14ac:dyDescent="0.25">
      <c r="A1230" s="255">
        <v>1227</v>
      </c>
      <c r="B1230" s="126" t="s">
        <v>576</v>
      </c>
      <c r="C1230" s="127" t="s">
        <v>577</v>
      </c>
      <c r="D1230" s="127" t="s">
        <v>471</v>
      </c>
      <c r="E1230" s="127" t="s">
        <v>492</v>
      </c>
      <c r="F1230" s="127" t="s">
        <v>35</v>
      </c>
      <c r="G1230" s="127" t="s">
        <v>36</v>
      </c>
      <c r="H1230" s="127" t="s">
        <v>32</v>
      </c>
      <c r="I1230" s="127" t="s">
        <v>55</v>
      </c>
      <c r="J1230" s="127" t="s">
        <v>73</v>
      </c>
      <c r="K1230" s="127" t="s">
        <v>871</v>
      </c>
      <c r="L1230" s="127" t="s">
        <v>488</v>
      </c>
      <c r="M1230" s="128">
        <v>7.52</v>
      </c>
      <c r="N1230" s="128">
        <v>4.88</v>
      </c>
      <c r="O1230" s="129">
        <v>11.702400000000001</v>
      </c>
      <c r="P1230" s="129">
        <v>52.317999999999998</v>
      </c>
      <c r="Q1230" s="130">
        <v>11.7</v>
      </c>
      <c r="R1230" s="128">
        <v>10</v>
      </c>
      <c r="S1230" s="128">
        <v>20</v>
      </c>
      <c r="T1230" s="127" t="s">
        <v>620</v>
      </c>
      <c r="U1230" s="127" t="s">
        <v>620</v>
      </c>
      <c r="V1230" s="208" t="s">
        <v>624</v>
      </c>
      <c r="X1230" s="126">
        <v>1208</v>
      </c>
    </row>
    <row r="1231" spans="1:24" s="14" customFormat="1" ht="165" x14ac:dyDescent="0.25">
      <c r="A1231" s="255">
        <v>1228</v>
      </c>
      <c r="B1231" s="126" t="s">
        <v>576</v>
      </c>
      <c r="C1231" s="127" t="s">
        <v>577</v>
      </c>
      <c r="D1231" s="127" t="s">
        <v>471</v>
      </c>
      <c r="E1231" s="127" t="s">
        <v>492</v>
      </c>
      <c r="F1231" s="127" t="s">
        <v>35</v>
      </c>
      <c r="G1231" s="127" t="s">
        <v>31</v>
      </c>
      <c r="H1231" s="127" t="s">
        <v>42</v>
      </c>
      <c r="I1231" s="127" t="s">
        <v>64</v>
      </c>
      <c r="J1231" s="127" t="s">
        <v>657</v>
      </c>
      <c r="K1231" s="127" t="s">
        <v>871</v>
      </c>
      <c r="L1231" s="127" t="s">
        <v>488</v>
      </c>
      <c r="M1231" s="128">
        <v>8.91</v>
      </c>
      <c r="N1231" s="128">
        <v>5.78</v>
      </c>
      <c r="O1231" s="129">
        <v>12.9514</v>
      </c>
      <c r="P1231" s="129">
        <v>47.936</v>
      </c>
      <c r="Q1231" s="130">
        <v>13</v>
      </c>
      <c r="R1231" s="128">
        <v>10</v>
      </c>
      <c r="S1231" s="128">
        <v>20</v>
      </c>
      <c r="T1231" s="127" t="s">
        <v>620</v>
      </c>
      <c r="U1231" s="127" t="s">
        <v>620</v>
      </c>
      <c r="V1231" s="208" t="s">
        <v>624</v>
      </c>
      <c r="X1231" s="126">
        <v>1209</v>
      </c>
    </row>
    <row r="1232" spans="1:24" s="14" customFormat="1" ht="165" x14ac:dyDescent="0.25">
      <c r="A1232" s="255">
        <v>1229</v>
      </c>
      <c r="B1232" s="126" t="s">
        <v>576</v>
      </c>
      <c r="C1232" s="127" t="s">
        <v>577</v>
      </c>
      <c r="D1232" s="127" t="s">
        <v>491</v>
      </c>
      <c r="E1232" s="127" t="s">
        <v>472</v>
      </c>
      <c r="F1232" s="127" t="s">
        <v>35</v>
      </c>
      <c r="G1232" s="127" t="s">
        <v>36</v>
      </c>
      <c r="H1232" s="127" t="s">
        <v>32</v>
      </c>
      <c r="I1232" s="127" t="s">
        <v>103</v>
      </c>
      <c r="J1232" s="127" t="s">
        <v>104</v>
      </c>
      <c r="K1232" s="127" t="s">
        <v>871</v>
      </c>
      <c r="L1232" s="127" t="s">
        <v>488</v>
      </c>
      <c r="M1232" s="128">
        <v>9.98</v>
      </c>
      <c r="N1232" s="128">
        <v>6.48</v>
      </c>
      <c r="O1232" s="129">
        <v>20.741900000000001</v>
      </c>
      <c r="P1232" s="129">
        <v>79.477999999999994</v>
      </c>
      <c r="Q1232" s="130">
        <v>20.7</v>
      </c>
      <c r="R1232" s="128">
        <v>10</v>
      </c>
      <c r="S1232" s="128">
        <v>20</v>
      </c>
      <c r="T1232" s="127" t="s">
        <v>620</v>
      </c>
      <c r="U1232" s="127" t="s">
        <v>620</v>
      </c>
      <c r="V1232" s="208" t="s">
        <v>624</v>
      </c>
      <c r="X1232" s="126">
        <v>1210</v>
      </c>
    </row>
    <row r="1233" spans="1:24" s="14" customFormat="1" ht="165" x14ac:dyDescent="0.25">
      <c r="A1233" s="255">
        <v>1230</v>
      </c>
      <c r="B1233" s="126" t="s">
        <v>576</v>
      </c>
      <c r="C1233" s="127" t="s">
        <v>577</v>
      </c>
      <c r="D1233" s="127" t="s">
        <v>491</v>
      </c>
      <c r="E1233" s="127" t="s">
        <v>472</v>
      </c>
      <c r="F1233" s="127" t="s">
        <v>35</v>
      </c>
      <c r="G1233" s="127" t="s">
        <v>31</v>
      </c>
      <c r="H1233" s="127" t="s">
        <v>42</v>
      </c>
      <c r="I1233" s="127" t="s">
        <v>55</v>
      </c>
      <c r="J1233" s="127" t="s">
        <v>91</v>
      </c>
      <c r="K1233" s="127" t="s">
        <v>871</v>
      </c>
      <c r="L1233" s="127" t="s">
        <v>488</v>
      </c>
      <c r="M1233" s="128">
        <v>8.01</v>
      </c>
      <c r="N1233" s="128">
        <v>5.2</v>
      </c>
      <c r="O1233" s="129">
        <v>19.105899999999998</v>
      </c>
      <c r="P1233" s="129">
        <v>84.504000000000005</v>
      </c>
      <c r="Q1233" s="130">
        <v>19.100000000000001</v>
      </c>
      <c r="R1233" s="128">
        <v>10</v>
      </c>
      <c r="S1233" s="128">
        <v>20</v>
      </c>
      <c r="T1233" s="127" t="s">
        <v>620</v>
      </c>
      <c r="U1233" s="127" t="s">
        <v>620</v>
      </c>
      <c r="V1233" s="208" t="s">
        <v>624</v>
      </c>
      <c r="X1233" s="126">
        <v>1211</v>
      </c>
    </row>
    <row r="1234" spans="1:24" s="14" customFormat="1" ht="165" x14ac:dyDescent="0.25">
      <c r="A1234" s="255">
        <v>1231</v>
      </c>
      <c r="B1234" s="126" t="s">
        <v>576</v>
      </c>
      <c r="C1234" s="127" t="s">
        <v>577</v>
      </c>
      <c r="D1234" s="127" t="s">
        <v>491</v>
      </c>
      <c r="E1234" s="127" t="s">
        <v>472</v>
      </c>
      <c r="F1234" s="127" t="s">
        <v>35</v>
      </c>
      <c r="G1234" s="127" t="s">
        <v>36</v>
      </c>
      <c r="H1234" s="127" t="s">
        <v>32</v>
      </c>
      <c r="I1234" s="127" t="s">
        <v>55</v>
      </c>
      <c r="J1234" s="127" t="s">
        <v>73</v>
      </c>
      <c r="K1234" s="127" t="s">
        <v>871</v>
      </c>
      <c r="L1234" s="127" t="s">
        <v>488</v>
      </c>
      <c r="M1234" s="128">
        <v>7.52</v>
      </c>
      <c r="N1234" s="128">
        <v>4.88</v>
      </c>
      <c r="O1234" s="129">
        <v>17.674600000000002</v>
      </c>
      <c r="P1234" s="129">
        <v>50.386000000000003</v>
      </c>
      <c r="Q1234" s="130">
        <v>17.7</v>
      </c>
      <c r="R1234" s="128">
        <v>10</v>
      </c>
      <c r="S1234" s="128">
        <v>20</v>
      </c>
      <c r="T1234" s="127" t="s">
        <v>620</v>
      </c>
      <c r="U1234" s="127" t="s">
        <v>620</v>
      </c>
      <c r="V1234" s="208" t="s">
        <v>624</v>
      </c>
      <c r="X1234" s="126">
        <v>1212</v>
      </c>
    </row>
    <row r="1235" spans="1:24" s="14" customFormat="1" ht="165" x14ac:dyDescent="0.25">
      <c r="A1235" s="255">
        <v>1232</v>
      </c>
      <c r="B1235" s="126" t="s">
        <v>576</v>
      </c>
      <c r="C1235" s="127" t="s">
        <v>577</v>
      </c>
      <c r="D1235" s="127" t="s">
        <v>491</v>
      </c>
      <c r="E1235" s="127" t="s">
        <v>472</v>
      </c>
      <c r="F1235" s="127" t="s">
        <v>35</v>
      </c>
      <c r="G1235" s="127" t="s">
        <v>31</v>
      </c>
      <c r="H1235" s="127" t="s">
        <v>42</v>
      </c>
      <c r="I1235" s="127" t="s">
        <v>64</v>
      </c>
      <c r="J1235" s="127" t="s">
        <v>657</v>
      </c>
      <c r="K1235" s="127" t="s">
        <v>871</v>
      </c>
      <c r="L1235" s="127" t="s">
        <v>488</v>
      </c>
      <c r="M1235" s="128">
        <v>8.91</v>
      </c>
      <c r="N1235" s="128">
        <v>5.78</v>
      </c>
      <c r="O1235" s="129">
        <v>18.831</v>
      </c>
      <c r="P1235" s="129">
        <v>52.597999999999999</v>
      </c>
      <c r="Q1235" s="130">
        <v>18.8</v>
      </c>
      <c r="R1235" s="128">
        <v>10</v>
      </c>
      <c r="S1235" s="128">
        <v>20</v>
      </c>
      <c r="T1235" s="127" t="s">
        <v>620</v>
      </c>
      <c r="U1235" s="127" t="s">
        <v>620</v>
      </c>
      <c r="V1235" s="208" t="s">
        <v>624</v>
      </c>
      <c r="X1235" s="126">
        <v>1213</v>
      </c>
    </row>
    <row r="1236" spans="1:24" s="14" customFormat="1" ht="165" x14ac:dyDescent="0.25">
      <c r="A1236" s="255">
        <v>1233</v>
      </c>
      <c r="B1236" s="126" t="s">
        <v>576</v>
      </c>
      <c r="C1236" s="127" t="s">
        <v>577</v>
      </c>
      <c r="D1236" s="127" t="s">
        <v>471</v>
      </c>
      <c r="E1236" s="127" t="s">
        <v>496</v>
      </c>
      <c r="F1236" s="127" t="s">
        <v>35</v>
      </c>
      <c r="G1236" s="127" t="s">
        <v>36</v>
      </c>
      <c r="H1236" s="127" t="s">
        <v>32</v>
      </c>
      <c r="I1236" s="127" t="s">
        <v>103</v>
      </c>
      <c r="J1236" s="127" t="s">
        <v>104</v>
      </c>
      <c r="K1236" s="127" t="s">
        <v>871</v>
      </c>
      <c r="L1236" s="127" t="s">
        <v>488</v>
      </c>
      <c r="M1236" s="128">
        <v>9.98</v>
      </c>
      <c r="N1236" s="128">
        <v>6.48</v>
      </c>
      <c r="O1236" s="129">
        <v>13.521800000000001</v>
      </c>
      <c r="P1236" s="129">
        <v>73.444000000000003</v>
      </c>
      <c r="Q1236" s="130">
        <v>13.5</v>
      </c>
      <c r="R1236" s="128">
        <v>10</v>
      </c>
      <c r="S1236" s="128">
        <v>20</v>
      </c>
      <c r="T1236" s="127" t="s">
        <v>620</v>
      </c>
      <c r="U1236" s="127" t="s">
        <v>620</v>
      </c>
      <c r="V1236" s="208" t="s">
        <v>624</v>
      </c>
      <c r="X1236" s="126">
        <v>1214</v>
      </c>
    </row>
    <row r="1237" spans="1:24" s="14" customFormat="1" ht="165" x14ac:dyDescent="0.25">
      <c r="A1237" s="255">
        <v>1234</v>
      </c>
      <c r="B1237" s="126" t="s">
        <v>576</v>
      </c>
      <c r="C1237" s="127" t="s">
        <v>577</v>
      </c>
      <c r="D1237" s="127" t="s">
        <v>471</v>
      </c>
      <c r="E1237" s="127" t="s">
        <v>496</v>
      </c>
      <c r="F1237" s="127" t="s">
        <v>35</v>
      </c>
      <c r="G1237" s="127" t="s">
        <v>31</v>
      </c>
      <c r="H1237" s="127" t="s">
        <v>42</v>
      </c>
      <c r="I1237" s="127" t="s">
        <v>55</v>
      </c>
      <c r="J1237" s="127" t="s">
        <v>91</v>
      </c>
      <c r="K1237" s="127" t="s">
        <v>871</v>
      </c>
      <c r="L1237" s="127" t="s">
        <v>488</v>
      </c>
      <c r="M1237" s="128">
        <v>8.01</v>
      </c>
      <c r="N1237" s="128">
        <v>5.2</v>
      </c>
      <c r="O1237" s="129">
        <v>11.6858</v>
      </c>
      <c r="P1237" s="129">
        <v>78.427999999999997</v>
      </c>
      <c r="Q1237" s="130">
        <v>11.7</v>
      </c>
      <c r="R1237" s="128">
        <v>10</v>
      </c>
      <c r="S1237" s="128">
        <v>20</v>
      </c>
      <c r="T1237" s="127" t="s">
        <v>620</v>
      </c>
      <c r="U1237" s="127" t="s">
        <v>620</v>
      </c>
      <c r="V1237" s="208" t="s">
        <v>624</v>
      </c>
      <c r="X1237" s="126">
        <v>1215</v>
      </c>
    </row>
    <row r="1238" spans="1:24" s="14" customFormat="1" ht="165" x14ac:dyDescent="0.25">
      <c r="A1238" s="255">
        <v>1235</v>
      </c>
      <c r="B1238" s="126" t="s">
        <v>576</v>
      </c>
      <c r="C1238" s="127" t="s">
        <v>577</v>
      </c>
      <c r="D1238" s="127" t="s">
        <v>471</v>
      </c>
      <c r="E1238" s="127" t="s">
        <v>496</v>
      </c>
      <c r="F1238" s="127" t="s">
        <v>35</v>
      </c>
      <c r="G1238" s="127" t="s">
        <v>36</v>
      </c>
      <c r="H1238" s="127" t="s">
        <v>32</v>
      </c>
      <c r="I1238" s="127" t="s">
        <v>55</v>
      </c>
      <c r="J1238" s="127" t="s">
        <v>73</v>
      </c>
      <c r="K1238" s="127" t="s">
        <v>871</v>
      </c>
      <c r="L1238" s="127" t="s">
        <v>488</v>
      </c>
      <c r="M1238" s="128">
        <v>7.52</v>
      </c>
      <c r="N1238" s="128">
        <v>4.88</v>
      </c>
      <c r="O1238" s="129">
        <v>10.8192</v>
      </c>
      <c r="P1238" s="129">
        <v>44.408000000000001</v>
      </c>
      <c r="Q1238" s="130">
        <v>10.8</v>
      </c>
      <c r="R1238" s="128">
        <v>10</v>
      </c>
      <c r="S1238" s="128">
        <v>20</v>
      </c>
      <c r="T1238" s="127" t="s">
        <v>620</v>
      </c>
      <c r="U1238" s="127" t="s">
        <v>620</v>
      </c>
      <c r="V1238" s="208" t="s">
        <v>624</v>
      </c>
      <c r="X1238" s="126">
        <v>1216</v>
      </c>
    </row>
    <row r="1239" spans="1:24" s="14" customFormat="1" ht="165" x14ac:dyDescent="0.25">
      <c r="A1239" s="255">
        <v>1236</v>
      </c>
      <c r="B1239" s="126" t="s">
        <v>576</v>
      </c>
      <c r="C1239" s="127" t="s">
        <v>577</v>
      </c>
      <c r="D1239" s="127" t="s">
        <v>471</v>
      </c>
      <c r="E1239" s="127" t="s">
        <v>496</v>
      </c>
      <c r="F1239" s="127" t="s">
        <v>35</v>
      </c>
      <c r="G1239" s="127" t="s">
        <v>31</v>
      </c>
      <c r="H1239" s="127" t="s">
        <v>42</v>
      </c>
      <c r="I1239" s="127" t="s">
        <v>64</v>
      </c>
      <c r="J1239" s="127" t="s">
        <v>657</v>
      </c>
      <c r="K1239" s="127" t="s">
        <v>871</v>
      </c>
      <c r="L1239" s="127" t="s">
        <v>488</v>
      </c>
      <c r="M1239" s="128">
        <v>8.91</v>
      </c>
      <c r="N1239" s="128">
        <v>5.78</v>
      </c>
      <c r="O1239" s="129">
        <v>12.1159</v>
      </c>
      <c r="P1239" s="129">
        <v>46.634</v>
      </c>
      <c r="Q1239" s="130">
        <v>12.1</v>
      </c>
      <c r="R1239" s="128">
        <v>10</v>
      </c>
      <c r="S1239" s="128">
        <v>20</v>
      </c>
      <c r="T1239" s="127" t="s">
        <v>620</v>
      </c>
      <c r="U1239" s="127" t="s">
        <v>620</v>
      </c>
      <c r="V1239" s="208" t="s">
        <v>624</v>
      </c>
      <c r="X1239" s="126">
        <v>1217</v>
      </c>
    </row>
    <row r="1240" spans="1:24" s="14" customFormat="1" ht="165" x14ac:dyDescent="0.25">
      <c r="A1240" s="255">
        <v>1237</v>
      </c>
      <c r="B1240" s="126" t="s">
        <v>576</v>
      </c>
      <c r="C1240" s="127" t="s">
        <v>577</v>
      </c>
      <c r="D1240" s="127" t="s">
        <v>491</v>
      </c>
      <c r="E1240" s="127" t="s">
        <v>492</v>
      </c>
      <c r="F1240" s="127" t="s">
        <v>35</v>
      </c>
      <c r="G1240" s="127" t="s">
        <v>36</v>
      </c>
      <c r="H1240" s="127" t="s">
        <v>32</v>
      </c>
      <c r="I1240" s="127" t="s">
        <v>103</v>
      </c>
      <c r="J1240" s="127" t="s">
        <v>104</v>
      </c>
      <c r="K1240" s="127" t="s">
        <v>871</v>
      </c>
      <c r="L1240" s="127" t="s">
        <v>488</v>
      </c>
      <c r="M1240" s="128">
        <v>9.98</v>
      </c>
      <c r="N1240" s="128">
        <v>6.48</v>
      </c>
      <c r="O1240" s="129">
        <v>18.2987</v>
      </c>
      <c r="P1240" s="129">
        <v>76.593999999999994</v>
      </c>
      <c r="Q1240" s="130">
        <v>18.3</v>
      </c>
      <c r="R1240" s="128">
        <v>10</v>
      </c>
      <c r="S1240" s="128">
        <v>20</v>
      </c>
      <c r="T1240" s="127" t="s">
        <v>620</v>
      </c>
      <c r="U1240" s="127" t="s">
        <v>620</v>
      </c>
      <c r="V1240" s="208" t="s">
        <v>624</v>
      </c>
      <c r="X1240" s="126">
        <v>1218</v>
      </c>
    </row>
    <row r="1241" spans="1:24" s="14" customFormat="1" ht="165" x14ac:dyDescent="0.25">
      <c r="A1241" s="255">
        <v>1238</v>
      </c>
      <c r="B1241" s="126" t="s">
        <v>576</v>
      </c>
      <c r="C1241" s="127" t="s">
        <v>577</v>
      </c>
      <c r="D1241" s="127" t="s">
        <v>491</v>
      </c>
      <c r="E1241" s="127" t="s">
        <v>492</v>
      </c>
      <c r="F1241" s="127" t="s">
        <v>35</v>
      </c>
      <c r="G1241" s="127" t="s">
        <v>31</v>
      </c>
      <c r="H1241" s="127" t="s">
        <v>42</v>
      </c>
      <c r="I1241" s="127" t="s">
        <v>55</v>
      </c>
      <c r="J1241" s="127" t="s">
        <v>91</v>
      </c>
      <c r="K1241" s="127" t="s">
        <v>871</v>
      </c>
      <c r="L1241" s="127" t="s">
        <v>488</v>
      </c>
      <c r="M1241" s="128">
        <v>8.01</v>
      </c>
      <c r="N1241" s="128">
        <v>5.2</v>
      </c>
      <c r="O1241" s="129">
        <v>16.5244</v>
      </c>
      <c r="P1241" s="129">
        <v>81.591999999999999</v>
      </c>
      <c r="Q1241" s="130">
        <v>16.5</v>
      </c>
      <c r="R1241" s="128">
        <v>10</v>
      </c>
      <c r="S1241" s="128">
        <v>20</v>
      </c>
      <c r="T1241" s="127" t="s">
        <v>620</v>
      </c>
      <c r="U1241" s="127" t="s">
        <v>620</v>
      </c>
      <c r="V1241" s="208" t="s">
        <v>624</v>
      </c>
      <c r="X1241" s="126">
        <v>1219</v>
      </c>
    </row>
    <row r="1242" spans="1:24" s="14" customFormat="1" ht="165" x14ac:dyDescent="0.25">
      <c r="A1242" s="255">
        <v>1239</v>
      </c>
      <c r="B1242" s="126" t="s">
        <v>576</v>
      </c>
      <c r="C1242" s="127" t="s">
        <v>577</v>
      </c>
      <c r="D1242" s="127" t="s">
        <v>491</v>
      </c>
      <c r="E1242" s="127" t="s">
        <v>492</v>
      </c>
      <c r="F1242" s="127" t="s">
        <v>35</v>
      </c>
      <c r="G1242" s="127" t="s">
        <v>36</v>
      </c>
      <c r="H1242" s="127" t="s">
        <v>32</v>
      </c>
      <c r="I1242" s="127" t="s">
        <v>55</v>
      </c>
      <c r="J1242" s="127" t="s">
        <v>73</v>
      </c>
      <c r="K1242" s="127" t="s">
        <v>871</v>
      </c>
      <c r="L1242" s="127" t="s">
        <v>488</v>
      </c>
      <c r="M1242" s="128">
        <v>7.52</v>
      </c>
      <c r="N1242" s="128">
        <v>4.88</v>
      </c>
      <c r="O1242" s="129">
        <v>15.4816</v>
      </c>
      <c r="P1242" s="129">
        <v>47.543999999999997</v>
      </c>
      <c r="Q1242" s="130">
        <v>15.5</v>
      </c>
      <c r="R1242" s="128">
        <v>10</v>
      </c>
      <c r="S1242" s="128">
        <v>20</v>
      </c>
      <c r="T1242" s="127" t="s">
        <v>620</v>
      </c>
      <c r="U1242" s="127" t="s">
        <v>620</v>
      </c>
      <c r="V1242" s="208" t="s">
        <v>624</v>
      </c>
      <c r="X1242" s="126">
        <v>1220</v>
      </c>
    </row>
    <row r="1243" spans="1:24" s="14" customFormat="1" ht="165" x14ac:dyDescent="0.25">
      <c r="A1243" s="255">
        <v>1240</v>
      </c>
      <c r="B1243" s="126" t="s">
        <v>576</v>
      </c>
      <c r="C1243" s="127" t="s">
        <v>577</v>
      </c>
      <c r="D1243" s="127" t="s">
        <v>491</v>
      </c>
      <c r="E1243" s="127" t="s">
        <v>492</v>
      </c>
      <c r="F1243" s="127" t="s">
        <v>35</v>
      </c>
      <c r="G1243" s="127" t="s">
        <v>31</v>
      </c>
      <c r="H1243" s="127" t="s">
        <v>42</v>
      </c>
      <c r="I1243" s="127" t="s">
        <v>64</v>
      </c>
      <c r="J1243" s="127" t="s">
        <v>657</v>
      </c>
      <c r="K1243" s="127" t="s">
        <v>871</v>
      </c>
      <c r="L1243" s="127" t="s">
        <v>488</v>
      </c>
      <c r="M1243" s="128">
        <v>8.91</v>
      </c>
      <c r="N1243" s="128">
        <v>5.78</v>
      </c>
      <c r="O1243" s="129">
        <v>16.734200000000001</v>
      </c>
      <c r="P1243" s="129">
        <v>49.77</v>
      </c>
      <c r="Q1243" s="130">
        <v>16.7</v>
      </c>
      <c r="R1243" s="128">
        <v>10</v>
      </c>
      <c r="S1243" s="128">
        <v>20</v>
      </c>
      <c r="T1243" s="127" t="s">
        <v>620</v>
      </c>
      <c r="U1243" s="127" t="s">
        <v>620</v>
      </c>
      <c r="V1243" s="208" t="s">
        <v>624</v>
      </c>
      <c r="X1243" s="126">
        <v>1221</v>
      </c>
    </row>
    <row r="1244" spans="1:24" s="14" customFormat="1" ht="165" x14ac:dyDescent="0.25">
      <c r="A1244" s="255">
        <v>1241</v>
      </c>
      <c r="B1244" s="126" t="s">
        <v>576</v>
      </c>
      <c r="C1244" s="127" t="s">
        <v>577</v>
      </c>
      <c r="D1244" s="127" t="s">
        <v>471</v>
      </c>
      <c r="E1244" s="127" t="s">
        <v>492</v>
      </c>
      <c r="F1244" s="127" t="s">
        <v>30</v>
      </c>
      <c r="G1244" s="127" t="s">
        <v>36</v>
      </c>
      <c r="H1244" s="127" t="s">
        <v>42</v>
      </c>
      <c r="I1244" s="127" t="s">
        <v>78</v>
      </c>
      <c r="J1244" s="127" t="s">
        <v>102</v>
      </c>
      <c r="K1244" s="127" t="s">
        <v>872</v>
      </c>
      <c r="L1244" s="127" t="s">
        <v>488</v>
      </c>
      <c r="M1244" s="128">
        <v>9.52</v>
      </c>
      <c r="N1244" s="128">
        <v>6.18</v>
      </c>
      <c r="O1244" s="129">
        <v>12.9626</v>
      </c>
      <c r="P1244" s="129">
        <v>31.794</v>
      </c>
      <c r="Q1244" s="130">
        <v>13</v>
      </c>
      <c r="R1244" s="128">
        <v>10</v>
      </c>
      <c r="S1244" s="128">
        <v>20</v>
      </c>
      <c r="T1244" s="127" t="s">
        <v>620</v>
      </c>
      <c r="U1244" s="127" t="s">
        <v>620</v>
      </c>
      <c r="V1244" s="208" t="s">
        <v>624</v>
      </c>
      <c r="X1244" s="126">
        <v>1222</v>
      </c>
    </row>
    <row r="1245" spans="1:24" s="14" customFormat="1" ht="165" x14ac:dyDescent="0.25">
      <c r="A1245" s="255">
        <v>1242</v>
      </c>
      <c r="B1245" s="126" t="s">
        <v>576</v>
      </c>
      <c r="C1245" s="127" t="s">
        <v>577</v>
      </c>
      <c r="D1245" s="127" t="s">
        <v>471</v>
      </c>
      <c r="E1245" s="127" t="s">
        <v>492</v>
      </c>
      <c r="F1245" s="127" t="s">
        <v>30</v>
      </c>
      <c r="G1245" s="127" t="s">
        <v>36</v>
      </c>
      <c r="H1245" s="127" t="s">
        <v>42</v>
      </c>
      <c r="I1245" s="127" t="s">
        <v>78</v>
      </c>
      <c r="J1245" s="127" t="s">
        <v>73</v>
      </c>
      <c r="K1245" s="127" t="s">
        <v>872</v>
      </c>
      <c r="L1245" s="127" t="s">
        <v>488</v>
      </c>
      <c r="M1245" s="128">
        <v>9.31</v>
      </c>
      <c r="N1245" s="128">
        <v>6.05</v>
      </c>
      <c r="O1245" s="129">
        <v>13.3986</v>
      </c>
      <c r="P1245" s="129">
        <v>40.137999999999998</v>
      </c>
      <c r="Q1245" s="130">
        <v>13.4</v>
      </c>
      <c r="R1245" s="128">
        <v>10</v>
      </c>
      <c r="S1245" s="128">
        <v>20</v>
      </c>
      <c r="T1245" s="127" t="s">
        <v>620</v>
      </c>
      <c r="U1245" s="127" t="s">
        <v>620</v>
      </c>
      <c r="V1245" s="208" t="s">
        <v>624</v>
      </c>
      <c r="X1245" s="126">
        <v>1223</v>
      </c>
    </row>
    <row r="1246" spans="1:24" s="14" customFormat="1" ht="165" x14ac:dyDescent="0.25">
      <c r="A1246" s="255">
        <v>1243</v>
      </c>
      <c r="B1246" s="126" t="s">
        <v>576</v>
      </c>
      <c r="C1246" s="127" t="s">
        <v>577</v>
      </c>
      <c r="D1246" s="127" t="s">
        <v>471</v>
      </c>
      <c r="E1246" s="127" t="s">
        <v>492</v>
      </c>
      <c r="F1246" s="127" t="s">
        <v>30</v>
      </c>
      <c r="G1246" s="127" t="s">
        <v>31</v>
      </c>
      <c r="H1246" s="127" t="s">
        <v>32</v>
      </c>
      <c r="I1246" s="127" t="s">
        <v>96</v>
      </c>
      <c r="J1246" s="127" t="s">
        <v>97</v>
      </c>
      <c r="K1246" s="127" t="s">
        <v>872</v>
      </c>
      <c r="L1246" s="127" t="s">
        <v>488</v>
      </c>
      <c r="M1246" s="128">
        <v>5.99</v>
      </c>
      <c r="N1246" s="128">
        <v>3.89</v>
      </c>
      <c r="O1246" s="129">
        <v>9.4893999999999998</v>
      </c>
      <c r="P1246" s="129">
        <v>28.532</v>
      </c>
      <c r="Q1246" s="130">
        <v>9.5</v>
      </c>
      <c r="R1246" s="128">
        <v>10</v>
      </c>
      <c r="S1246" s="128">
        <v>20</v>
      </c>
      <c r="T1246" s="127" t="s">
        <v>620</v>
      </c>
      <c r="U1246" s="127" t="s">
        <v>620</v>
      </c>
      <c r="V1246" s="208" t="s">
        <v>624</v>
      </c>
      <c r="X1246" s="126">
        <v>1224</v>
      </c>
    </row>
    <row r="1247" spans="1:24" s="14" customFormat="1" ht="165" x14ac:dyDescent="0.25">
      <c r="A1247" s="255">
        <v>1244</v>
      </c>
      <c r="B1247" s="126" t="s">
        <v>576</v>
      </c>
      <c r="C1247" s="127" t="s">
        <v>577</v>
      </c>
      <c r="D1247" s="127" t="s">
        <v>471</v>
      </c>
      <c r="E1247" s="127" t="s">
        <v>492</v>
      </c>
      <c r="F1247" s="127" t="s">
        <v>30</v>
      </c>
      <c r="G1247" s="127" t="s">
        <v>31</v>
      </c>
      <c r="H1247" s="127" t="s">
        <v>32</v>
      </c>
      <c r="I1247" s="127" t="s">
        <v>53</v>
      </c>
      <c r="J1247" s="127" t="s">
        <v>44</v>
      </c>
      <c r="K1247" s="127" t="s">
        <v>872</v>
      </c>
      <c r="L1247" s="127" t="s">
        <v>488</v>
      </c>
      <c r="M1247" s="128">
        <v>6.85</v>
      </c>
      <c r="N1247" s="128">
        <v>4.45</v>
      </c>
      <c r="O1247" s="129">
        <v>10.2926</v>
      </c>
      <c r="P1247" s="129">
        <v>34.762</v>
      </c>
      <c r="Q1247" s="130">
        <v>10.3</v>
      </c>
      <c r="R1247" s="128">
        <v>10</v>
      </c>
      <c r="S1247" s="128">
        <v>20</v>
      </c>
      <c r="T1247" s="127" t="s">
        <v>620</v>
      </c>
      <c r="U1247" s="127" t="s">
        <v>620</v>
      </c>
      <c r="V1247" s="208" t="s">
        <v>624</v>
      </c>
      <c r="X1247" s="126">
        <v>1225</v>
      </c>
    </row>
    <row r="1248" spans="1:24" s="14" customFormat="1" ht="165" x14ac:dyDescent="0.25">
      <c r="A1248" s="255">
        <v>1245</v>
      </c>
      <c r="B1248" s="126" t="s">
        <v>576</v>
      </c>
      <c r="C1248" s="127" t="s">
        <v>577</v>
      </c>
      <c r="D1248" s="127" t="s">
        <v>471</v>
      </c>
      <c r="E1248" s="127" t="s">
        <v>492</v>
      </c>
      <c r="F1248" s="127" t="s">
        <v>30</v>
      </c>
      <c r="G1248" s="127" t="s">
        <v>36</v>
      </c>
      <c r="H1248" s="127" t="s">
        <v>37</v>
      </c>
      <c r="I1248" s="127" t="s">
        <v>81</v>
      </c>
      <c r="J1248" s="127" t="s">
        <v>73</v>
      </c>
      <c r="K1248" s="127" t="s">
        <v>872</v>
      </c>
      <c r="L1248" s="127" t="s">
        <v>488</v>
      </c>
      <c r="M1248" s="128">
        <v>8.99</v>
      </c>
      <c r="N1248" s="128">
        <v>5.84</v>
      </c>
      <c r="O1248" s="129">
        <v>12.904500000000001</v>
      </c>
      <c r="P1248" s="129">
        <v>32.228000000000002</v>
      </c>
      <c r="Q1248" s="130">
        <v>12.9</v>
      </c>
      <c r="R1248" s="128">
        <v>10</v>
      </c>
      <c r="S1248" s="128">
        <v>20</v>
      </c>
      <c r="T1248" s="127" t="s">
        <v>620</v>
      </c>
      <c r="U1248" s="127" t="s">
        <v>620</v>
      </c>
      <c r="V1248" s="208" t="s">
        <v>624</v>
      </c>
      <c r="X1248" s="126">
        <v>1226</v>
      </c>
    </row>
    <row r="1249" spans="1:24" s="14" customFormat="1" ht="165" x14ac:dyDescent="0.25">
      <c r="A1249" s="255">
        <v>1246</v>
      </c>
      <c r="B1249" s="126" t="s">
        <v>576</v>
      </c>
      <c r="C1249" s="127" t="s">
        <v>577</v>
      </c>
      <c r="D1249" s="127" t="s">
        <v>471</v>
      </c>
      <c r="E1249" s="127" t="s">
        <v>492</v>
      </c>
      <c r="F1249" s="127" t="s">
        <v>30</v>
      </c>
      <c r="G1249" s="127" t="s">
        <v>36</v>
      </c>
      <c r="H1249" s="127" t="s">
        <v>42</v>
      </c>
      <c r="I1249" s="127" t="s">
        <v>80</v>
      </c>
      <c r="J1249" s="127" t="s">
        <v>73</v>
      </c>
      <c r="K1249" s="127" t="s">
        <v>872</v>
      </c>
      <c r="L1249" s="127" t="s">
        <v>488</v>
      </c>
      <c r="M1249" s="128">
        <v>9.24</v>
      </c>
      <c r="N1249" s="128">
        <v>6</v>
      </c>
      <c r="O1249" s="129">
        <v>13.1831</v>
      </c>
      <c r="P1249" s="129">
        <v>30.841999999999999</v>
      </c>
      <c r="Q1249" s="130">
        <v>13.2</v>
      </c>
      <c r="R1249" s="128">
        <v>10</v>
      </c>
      <c r="S1249" s="128">
        <v>20</v>
      </c>
      <c r="T1249" s="127" t="s">
        <v>620</v>
      </c>
      <c r="U1249" s="127" t="s">
        <v>620</v>
      </c>
      <c r="V1249" s="208" t="s">
        <v>624</v>
      </c>
      <c r="X1249" s="126">
        <v>1227</v>
      </c>
    </row>
    <row r="1250" spans="1:24" s="14" customFormat="1" ht="165" x14ac:dyDescent="0.25">
      <c r="A1250" s="255">
        <v>1247</v>
      </c>
      <c r="B1250" s="126" t="s">
        <v>576</v>
      </c>
      <c r="C1250" s="127" t="s">
        <v>577</v>
      </c>
      <c r="D1250" s="127" t="s">
        <v>471</v>
      </c>
      <c r="E1250" s="127" t="s">
        <v>492</v>
      </c>
      <c r="F1250" s="127" t="s">
        <v>30</v>
      </c>
      <c r="G1250" s="127" t="s">
        <v>36</v>
      </c>
      <c r="H1250" s="127" t="s">
        <v>32</v>
      </c>
      <c r="I1250" s="127" t="s">
        <v>76</v>
      </c>
      <c r="J1250" s="127" t="s">
        <v>678</v>
      </c>
      <c r="K1250" s="127" t="s">
        <v>872</v>
      </c>
      <c r="L1250" s="127" t="s">
        <v>488</v>
      </c>
      <c r="M1250" s="128">
        <v>8.6199999999999992</v>
      </c>
      <c r="N1250" s="128">
        <v>5.6</v>
      </c>
      <c r="O1250" s="129">
        <v>12.5464</v>
      </c>
      <c r="P1250" s="129">
        <v>31.527999999999999</v>
      </c>
      <c r="Q1250" s="130">
        <v>12.5</v>
      </c>
      <c r="R1250" s="128">
        <v>10</v>
      </c>
      <c r="S1250" s="128">
        <v>20</v>
      </c>
      <c r="T1250" s="127" t="s">
        <v>620</v>
      </c>
      <c r="U1250" s="127" t="s">
        <v>620</v>
      </c>
      <c r="V1250" s="208" t="s">
        <v>624</v>
      </c>
      <c r="X1250" s="126">
        <v>1228</v>
      </c>
    </row>
    <row r="1251" spans="1:24" s="14" customFormat="1" ht="165" x14ac:dyDescent="0.25">
      <c r="A1251" s="255">
        <v>1248</v>
      </c>
      <c r="B1251" s="126" t="s">
        <v>576</v>
      </c>
      <c r="C1251" s="127" t="s">
        <v>577</v>
      </c>
      <c r="D1251" s="127" t="s">
        <v>471</v>
      </c>
      <c r="E1251" s="127" t="s">
        <v>492</v>
      </c>
      <c r="F1251" s="127" t="s">
        <v>30</v>
      </c>
      <c r="G1251" s="127" t="s">
        <v>31</v>
      </c>
      <c r="H1251" s="127" t="s">
        <v>32</v>
      </c>
      <c r="I1251" s="127" t="s">
        <v>53</v>
      </c>
      <c r="J1251" s="127" t="s">
        <v>724</v>
      </c>
      <c r="K1251" s="127" t="s">
        <v>872</v>
      </c>
      <c r="L1251" s="127" t="s">
        <v>488</v>
      </c>
      <c r="M1251" s="128">
        <v>7.39</v>
      </c>
      <c r="N1251" s="128">
        <v>4.8</v>
      </c>
      <c r="O1251" s="129">
        <v>11.2536</v>
      </c>
      <c r="P1251" s="129">
        <v>25.704000000000001</v>
      </c>
      <c r="Q1251" s="130">
        <v>11.3</v>
      </c>
      <c r="R1251" s="128">
        <v>10</v>
      </c>
      <c r="S1251" s="128">
        <v>20</v>
      </c>
      <c r="T1251" s="127" t="s">
        <v>620</v>
      </c>
      <c r="U1251" s="127" t="s">
        <v>620</v>
      </c>
      <c r="V1251" s="208" t="s">
        <v>624</v>
      </c>
      <c r="X1251" s="126">
        <v>1229</v>
      </c>
    </row>
    <row r="1252" spans="1:24" s="14" customFormat="1" ht="165" x14ac:dyDescent="0.25">
      <c r="A1252" s="255">
        <v>1249</v>
      </c>
      <c r="B1252" s="126" t="s">
        <v>576</v>
      </c>
      <c r="C1252" s="127" t="s">
        <v>577</v>
      </c>
      <c r="D1252" s="127" t="s">
        <v>471</v>
      </c>
      <c r="E1252" s="127" t="s">
        <v>492</v>
      </c>
      <c r="F1252" s="127" t="s">
        <v>30</v>
      </c>
      <c r="G1252" s="127" t="s">
        <v>36</v>
      </c>
      <c r="H1252" s="127" t="s">
        <v>32</v>
      </c>
      <c r="I1252" s="127" t="s">
        <v>28</v>
      </c>
      <c r="J1252" s="127" t="s">
        <v>74</v>
      </c>
      <c r="K1252" s="127" t="s">
        <v>872</v>
      </c>
      <c r="L1252" s="127" t="s">
        <v>488</v>
      </c>
      <c r="M1252" s="128">
        <v>7.39</v>
      </c>
      <c r="N1252" s="128">
        <v>4.8</v>
      </c>
      <c r="O1252" s="129">
        <v>11.3164</v>
      </c>
      <c r="P1252" s="129">
        <v>27.692</v>
      </c>
      <c r="Q1252" s="130">
        <v>11.3</v>
      </c>
      <c r="R1252" s="128">
        <v>10</v>
      </c>
      <c r="S1252" s="128">
        <v>20</v>
      </c>
      <c r="T1252" s="127" t="s">
        <v>620</v>
      </c>
      <c r="U1252" s="127" t="s">
        <v>620</v>
      </c>
      <c r="V1252" s="208" t="s">
        <v>624</v>
      </c>
      <c r="X1252" s="126">
        <v>1230</v>
      </c>
    </row>
    <row r="1253" spans="1:24" s="14" customFormat="1" ht="165" x14ac:dyDescent="0.25">
      <c r="A1253" s="255">
        <v>1250</v>
      </c>
      <c r="B1253" s="126" t="s">
        <v>576</v>
      </c>
      <c r="C1253" s="127" t="s">
        <v>577</v>
      </c>
      <c r="D1253" s="127" t="s">
        <v>471</v>
      </c>
      <c r="E1253" s="127" t="s">
        <v>492</v>
      </c>
      <c r="F1253" s="127" t="s">
        <v>30</v>
      </c>
      <c r="G1253" s="127" t="s">
        <v>36</v>
      </c>
      <c r="H1253" s="127" t="s">
        <v>42</v>
      </c>
      <c r="I1253" s="127" t="s">
        <v>53</v>
      </c>
      <c r="J1253" s="127" t="s">
        <v>207</v>
      </c>
      <c r="K1253" s="127" t="s">
        <v>872</v>
      </c>
      <c r="L1253" s="127" t="s">
        <v>488</v>
      </c>
      <c r="M1253" s="128">
        <v>9.24</v>
      </c>
      <c r="N1253" s="128">
        <v>6</v>
      </c>
      <c r="O1253" s="129">
        <v>13.3363</v>
      </c>
      <c r="P1253" s="129">
        <v>36.89</v>
      </c>
      <c r="Q1253" s="130">
        <v>13.3</v>
      </c>
      <c r="R1253" s="128">
        <v>10</v>
      </c>
      <c r="S1253" s="128">
        <v>20</v>
      </c>
      <c r="T1253" s="127" t="s">
        <v>620</v>
      </c>
      <c r="U1253" s="127" t="s">
        <v>620</v>
      </c>
      <c r="V1253" s="208" t="s">
        <v>624</v>
      </c>
      <c r="X1253" s="126">
        <v>1231</v>
      </c>
    </row>
    <row r="1254" spans="1:24" s="14" customFormat="1" ht="165" x14ac:dyDescent="0.25">
      <c r="A1254" s="255">
        <v>1251</v>
      </c>
      <c r="B1254" s="126" t="s">
        <v>576</v>
      </c>
      <c r="C1254" s="127" t="s">
        <v>577</v>
      </c>
      <c r="D1254" s="127" t="s">
        <v>471</v>
      </c>
      <c r="E1254" s="127" t="s">
        <v>492</v>
      </c>
      <c r="F1254" s="127" t="s">
        <v>30</v>
      </c>
      <c r="G1254" s="127" t="s">
        <v>36</v>
      </c>
      <c r="H1254" s="127" t="s">
        <v>42</v>
      </c>
      <c r="I1254" s="127" t="s">
        <v>53</v>
      </c>
      <c r="J1254" s="127" t="s">
        <v>726</v>
      </c>
      <c r="K1254" s="127" t="s">
        <v>872</v>
      </c>
      <c r="L1254" s="127" t="s">
        <v>488</v>
      </c>
      <c r="M1254" s="128">
        <v>7.76</v>
      </c>
      <c r="N1254" s="128">
        <v>5.04</v>
      </c>
      <c r="O1254" s="129">
        <v>11.776300000000001</v>
      </c>
      <c r="P1254" s="129">
        <v>32.283999999999999</v>
      </c>
      <c r="Q1254" s="130">
        <v>11.8</v>
      </c>
      <c r="R1254" s="128">
        <v>10</v>
      </c>
      <c r="S1254" s="128">
        <v>20</v>
      </c>
      <c r="T1254" s="127" t="s">
        <v>620</v>
      </c>
      <c r="U1254" s="127" t="s">
        <v>620</v>
      </c>
      <c r="V1254" s="208" t="s">
        <v>624</v>
      </c>
      <c r="X1254" s="126">
        <v>1232</v>
      </c>
    </row>
    <row r="1255" spans="1:24" s="14" customFormat="1" ht="165" x14ac:dyDescent="0.25">
      <c r="A1255" s="255">
        <v>1252</v>
      </c>
      <c r="B1255" s="126" t="s">
        <v>576</v>
      </c>
      <c r="C1255" s="127" t="s">
        <v>577</v>
      </c>
      <c r="D1255" s="127" t="s">
        <v>471</v>
      </c>
      <c r="E1255" s="127" t="s">
        <v>492</v>
      </c>
      <c r="F1255" s="127" t="s">
        <v>30</v>
      </c>
      <c r="G1255" s="127" t="s">
        <v>36</v>
      </c>
      <c r="H1255" s="127" t="s">
        <v>42</v>
      </c>
      <c r="I1255" s="127" t="s">
        <v>53</v>
      </c>
      <c r="J1255" s="127" t="s">
        <v>68</v>
      </c>
      <c r="K1255" s="127" t="s">
        <v>872</v>
      </c>
      <c r="L1255" s="127" t="s">
        <v>488</v>
      </c>
      <c r="M1255" s="128">
        <v>7.59</v>
      </c>
      <c r="N1255" s="128">
        <v>4.93</v>
      </c>
      <c r="O1255" s="129">
        <v>11.164999999999999</v>
      </c>
      <c r="P1255" s="129">
        <v>31.835999999999999</v>
      </c>
      <c r="Q1255" s="130">
        <v>11.2</v>
      </c>
      <c r="R1255" s="128">
        <v>10</v>
      </c>
      <c r="S1255" s="128">
        <v>20</v>
      </c>
      <c r="T1255" s="127" t="s">
        <v>620</v>
      </c>
      <c r="U1255" s="127" t="s">
        <v>620</v>
      </c>
      <c r="V1255" s="208" t="s">
        <v>624</v>
      </c>
      <c r="X1255" s="126">
        <v>1233</v>
      </c>
    </row>
    <row r="1256" spans="1:24" s="14" customFormat="1" ht="165" x14ac:dyDescent="0.25">
      <c r="A1256" s="255">
        <v>1253</v>
      </c>
      <c r="B1256" s="126" t="s">
        <v>576</v>
      </c>
      <c r="C1256" s="127" t="s">
        <v>577</v>
      </c>
      <c r="D1256" s="127" t="s">
        <v>471</v>
      </c>
      <c r="E1256" s="127" t="s">
        <v>492</v>
      </c>
      <c r="F1256" s="127" t="s">
        <v>30</v>
      </c>
      <c r="G1256" s="127" t="s">
        <v>31</v>
      </c>
      <c r="H1256" s="127" t="s">
        <v>32</v>
      </c>
      <c r="I1256" s="127" t="s">
        <v>28</v>
      </c>
      <c r="J1256" s="127" t="s">
        <v>678</v>
      </c>
      <c r="K1256" s="127" t="s">
        <v>872</v>
      </c>
      <c r="L1256" s="127" t="s">
        <v>488</v>
      </c>
      <c r="M1256" s="128">
        <v>5.99</v>
      </c>
      <c r="N1256" s="128">
        <v>3.89</v>
      </c>
      <c r="O1256" s="129">
        <v>9.4893999999999998</v>
      </c>
      <c r="P1256" s="129">
        <v>28.532</v>
      </c>
      <c r="Q1256" s="130">
        <v>9.5</v>
      </c>
      <c r="R1256" s="128">
        <v>10</v>
      </c>
      <c r="S1256" s="128">
        <v>20</v>
      </c>
      <c r="T1256" s="127" t="s">
        <v>620</v>
      </c>
      <c r="U1256" s="127" t="s">
        <v>620</v>
      </c>
      <c r="V1256" s="208" t="s">
        <v>624</v>
      </c>
      <c r="X1256" s="126">
        <v>1234</v>
      </c>
    </row>
    <row r="1257" spans="1:24" s="14" customFormat="1" ht="165" x14ac:dyDescent="0.25">
      <c r="A1257" s="255">
        <v>1254</v>
      </c>
      <c r="B1257" s="126" t="s">
        <v>576</v>
      </c>
      <c r="C1257" s="127" t="s">
        <v>577</v>
      </c>
      <c r="D1257" s="127" t="s">
        <v>471</v>
      </c>
      <c r="E1257" s="127" t="s">
        <v>496</v>
      </c>
      <c r="F1257" s="127" t="s">
        <v>30</v>
      </c>
      <c r="G1257" s="127" t="s">
        <v>36</v>
      </c>
      <c r="H1257" s="127" t="s">
        <v>42</v>
      </c>
      <c r="I1257" s="127" t="s">
        <v>78</v>
      </c>
      <c r="J1257" s="127" t="s">
        <v>102</v>
      </c>
      <c r="K1257" s="127" t="s">
        <v>872</v>
      </c>
      <c r="L1257" s="127" t="s">
        <v>488</v>
      </c>
      <c r="M1257" s="128">
        <v>9.52</v>
      </c>
      <c r="N1257" s="128">
        <v>6.18</v>
      </c>
      <c r="O1257" s="129">
        <v>12.329800000000001</v>
      </c>
      <c r="P1257" s="129">
        <v>30.506</v>
      </c>
      <c r="Q1257" s="130">
        <v>12.3</v>
      </c>
      <c r="R1257" s="128">
        <v>10</v>
      </c>
      <c r="S1257" s="128">
        <v>20</v>
      </c>
      <c r="T1257" s="127" t="s">
        <v>620</v>
      </c>
      <c r="U1257" s="127" t="s">
        <v>620</v>
      </c>
      <c r="V1257" s="208" t="s">
        <v>624</v>
      </c>
      <c r="X1257" s="126">
        <v>1235</v>
      </c>
    </row>
    <row r="1258" spans="1:24" s="14" customFormat="1" ht="165" x14ac:dyDescent="0.25">
      <c r="A1258" s="255">
        <v>1255</v>
      </c>
      <c r="B1258" s="126" t="s">
        <v>576</v>
      </c>
      <c r="C1258" s="127" t="s">
        <v>577</v>
      </c>
      <c r="D1258" s="127" t="s">
        <v>471</v>
      </c>
      <c r="E1258" s="127" t="s">
        <v>496</v>
      </c>
      <c r="F1258" s="127" t="s">
        <v>30</v>
      </c>
      <c r="G1258" s="127" t="s">
        <v>36</v>
      </c>
      <c r="H1258" s="127" t="s">
        <v>42</v>
      </c>
      <c r="I1258" s="127" t="s">
        <v>78</v>
      </c>
      <c r="J1258" s="127" t="s">
        <v>73</v>
      </c>
      <c r="K1258" s="127" t="s">
        <v>872</v>
      </c>
      <c r="L1258" s="127" t="s">
        <v>488</v>
      </c>
      <c r="M1258" s="128">
        <v>9.31</v>
      </c>
      <c r="N1258" s="128">
        <v>6.05</v>
      </c>
      <c r="O1258" s="129">
        <v>12.547800000000001</v>
      </c>
      <c r="P1258" s="129">
        <v>38.85</v>
      </c>
      <c r="Q1258" s="130">
        <v>12.5</v>
      </c>
      <c r="R1258" s="128">
        <v>10</v>
      </c>
      <c r="S1258" s="128">
        <v>20</v>
      </c>
      <c r="T1258" s="127" t="s">
        <v>620</v>
      </c>
      <c r="U1258" s="127" t="s">
        <v>620</v>
      </c>
      <c r="V1258" s="208" t="s">
        <v>624</v>
      </c>
      <c r="X1258" s="126">
        <v>1236</v>
      </c>
    </row>
    <row r="1259" spans="1:24" s="14" customFormat="1" ht="165" x14ac:dyDescent="0.25">
      <c r="A1259" s="255">
        <v>1256</v>
      </c>
      <c r="B1259" s="126" t="s">
        <v>576</v>
      </c>
      <c r="C1259" s="127" t="s">
        <v>577</v>
      </c>
      <c r="D1259" s="127" t="s">
        <v>471</v>
      </c>
      <c r="E1259" s="127" t="s">
        <v>496</v>
      </c>
      <c r="F1259" s="127" t="s">
        <v>30</v>
      </c>
      <c r="G1259" s="127" t="s">
        <v>31</v>
      </c>
      <c r="H1259" s="127" t="s">
        <v>32</v>
      </c>
      <c r="I1259" s="127" t="s">
        <v>96</v>
      </c>
      <c r="J1259" s="127" t="s">
        <v>97</v>
      </c>
      <c r="K1259" s="127" t="s">
        <v>872</v>
      </c>
      <c r="L1259" s="127" t="s">
        <v>488</v>
      </c>
      <c r="M1259" s="128">
        <v>5.99</v>
      </c>
      <c r="N1259" s="128">
        <v>3.89</v>
      </c>
      <c r="O1259" s="129">
        <v>8.8374000000000006</v>
      </c>
      <c r="P1259" s="129">
        <v>21.867999999999999</v>
      </c>
      <c r="Q1259" s="130">
        <v>8.8000000000000007</v>
      </c>
      <c r="R1259" s="128">
        <v>10</v>
      </c>
      <c r="S1259" s="128">
        <v>20</v>
      </c>
      <c r="T1259" s="127" t="s">
        <v>620</v>
      </c>
      <c r="U1259" s="127" t="s">
        <v>620</v>
      </c>
      <c r="V1259" s="208" t="s">
        <v>624</v>
      </c>
      <c r="X1259" s="126">
        <v>1237</v>
      </c>
    </row>
    <row r="1260" spans="1:24" s="14" customFormat="1" ht="165" x14ac:dyDescent="0.25">
      <c r="A1260" s="255">
        <v>1257</v>
      </c>
      <c r="B1260" s="126" t="s">
        <v>576</v>
      </c>
      <c r="C1260" s="127" t="s">
        <v>577</v>
      </c>
      <c r="D1260" s="127" t="s">
        <v>471</v>
      </c>
      <c r="E1260" s="127" t="s">
        <v>496</v>
      </c>
      <c r="F1260" s="127" t="s">
        <v>30</v>
      </c>
      <c r="G1260" s="127" t="s">
        <v>31</v>
      </c>
      <c r="H1260" s="127" t="s">
        <v>32</v>
      </c>
      <c r="I1260" s="127" t="s">
        <v>53</v>
      </c>
      <c r="J1260" s="127" t="s">
        <v>44</v>
      </c>
      <c r="K1260" s="127" t="s">
        <v>872</v>
      </c>
      <c r="L1260" s="127" t="s">
        <v>488</v>
      </c>
      <c r="M1260" s="128">
        <v>6.85</v>
      </c>
      <c r="N1260" s="128">
        <v>4.45</v>
      </c>
      <c r="O1260" s="129">
        <v>9.6598000000000006</v>
      </c>
      <c r="P1260" s="129">
        <v>34.636000000000003</v>
      </c>
      <c r="Q1260" s="130">
        <v>9.6999999999999993</v>
      </c>
      <c r="R1260" s="128">
        <v>10</v>
      </c>
      <c r="S1260" s="128">
        <v>20</v>
      </c>
      <c r="T1260" s="127" t="s">
        <v>620</v>
      </c>
      <c r="U1260" s="127" t="s">
        <v>620</v>
      </c>
      <c r="V1260" s="208" t="s">
        <v>624</v>
      </c>
      <c r="X1260" s="126">
        <v>1238</v>
      </c>
    </row>
    <row r="1261" spans="1:24" s="14" customFormat="1" ht="165" x14ac:dyDescent="0.25">
      <c r="A1261" s="255">
        <v>1258</v>
      </c>
      <c r="B1261" s="126" t="s">
        <v>576</v>
      </c>
      <c r="C1261" s="127" t="s">
        <v>577</v>
      </c>
      <c r="D1261" s="127" t="s">
        <v>471</v>
      </c>
      <c r="E1261" s="127" t="s">
        <v>496</v>
      </c>
      <c r="F1261" s="127" t="s">
        <v>30</v>
      </c>
      <c r="G1261" s="127" t="s">
        <v>36</v>
      </c>
      <c r="H1261" s="127" t="s">
        <v>37</v>
      </c>
      <c r="I1261" s="127" t="s">
        <v>81</v>
      </c>
      <c r="J1261" s="127" t="s">
        <v>73</v>
      </c>
      <c r="K1261" s="127" t="s">
        <v>872</v>
      </c>
      <c r="L1261" s="127" t="s">
        <v>488</v>
      </c>
      <c r="M1261" s="128">
        <v>8.99</v>
      </c>
      <c r="N1261" s="128">
        <v>5.84</v>
      </c>
      <c r="O1261" s="129">
        <v>12.112500000000001</v>
      </c>
      <c r="P1261" s="129">
        <v>30.94</v>
      </c>
      <c r="Q1261" s="130">
        <v>12.1</v>
      </c>
      <c r="R1261" s="128">
        <v>10</v>
      </c>
      <c r="S1261" s="128">
        <v>20</v>
      </c>
      <c r="T1261" s="127" t="s">
        <v>620</v>
      </c>
      <c r="U1261" s="127" t="s">
        <v>620</v>
      </c>
      <c r="V1261" s="208" t="s">
        <v>624</v>
      </c>
      <c r="X1261" s="126">
        <v>1239</v>
      </c>
    </row>
    <row r="1262" spans="1:24" s="14" customFormat="1" ht="165" x14ac:dyDescent="0.25">
      <c r="A1262" s="255">
        <v>1259</v>
      </c>
      <c r="B1262" s="126" t="s">
        <v>576</v>
      </c>
      <c r="C1262" s="127" t="s">
        <v>577</v>
      </c>
      <c r="D1262" s="127" t="s">
        <v>471</v>
      </c>
      <c r="E1262" s="127" t="s">
        <v>496</v>
      </c>
      <c r="F1262" s="127" t="s">
        <v>30</v>
      </c>
      <c r="G1262" s="127" t="s">
        <v>36</v>
      </c>
      <c r="H1262" s="127" t="s">
        <v>42</v>
      </c>
      <c r="I1262" s="127" t="s">
        <v>80</v>
      </c>
      <c r="J1262" s="127" t="s">
        <v>73</v>
      </c>
      <c r="K1262" s="127" t="s">
        <v>872</v>
      </c>
      <c r="L1262" s="127" t="s">
        <v>488</v>
      </c>
      <c r="M1262" s="128">
        <v>9.24</v>
      </c>
      <c r="N1262" s="128">
        <v>6</v>
      </c>
      <c r="O1262" s="129">
        <v>12.381399999999999</v>
      </c>
      <c r="P1262" s="129">
        <v>30.66</v>
      </c>
      <c r="Q1262" s="130">
        <v>12.4</v>
      </c>
      <c r="R1262" s="128">
        <v>10</v>
      </c>
      <c r="S1262" s="128">
        <v>20</v>
      </c>
      <c r="T1262" s="127" t="s">
        <v>620</v>
      </c>
      <c r="U1262" s="127" t="s">
        <v>620</v>
      </c>
      <c r="V1262" s="208" t="s">
        <v>624</v>
      </c>
      <c r="X1262" s="126">
        <v>1240</v>
      </c>
    </row>
    <row r="1263" spans="1:24" s="14" customFormat="1" ht="165" x14ac:dyDescent="0.25">
      <c r="A1263" s="255">
        <v>1260</v>
      </c>
      <c r="B1263" s="126" t="s">
        <v>576</v>
      </c>
      <c r="C1263" s="127" t="s">
        <v>577</v>
      </c>
      <c r="D1263" s="127" t="s">
        <v>471</v>
      </c>
      <c r="E1263" s="127" t="s">
        <v>496</v>
      </c>
      <c r="F1263" s="127" t="s">
        <v>30</v>
      </c>
      <c r="G1263" s="127" t="s">
        <v>36</v>
      </c>
      <c r="H1263" s="127" t="s">
        <v>32</v>
      </c>
      <c r="I1263" s="127" t="s">
        <v>76</v>
      </c>
      <c r="J1263" s="127" t="s">
        <v>678</v>
      </c>
      <c r="K1263" s="127" t="s">
        <v>872</v>
      </c>
      <c r="L1263" s="127" t="s">
        <v>488</v>
      </c>
      <c r="M1263" s="128">
        <v>8.6199999999999992</v>
      </c>
      <c r="N1263" s="128">
        <v>5.6</v>
      </c>
      <c r="O1263" s="129">
        <v>11.750400000000001</v>
      </c>
      <c r="P1263" s="129">
        <v>30.24</v>
      </c>
      <c r="Q1263" s="130">
        <v>11.8</v>
      </c>
      <c r="R1263" s="128">
        <v>10</v>
      </c>
      <c r="S1263" s="128">
        <v>20</v>
      </c>
      <c r="T1263" s="127" t="s">
        <v>620</v>
      </c>
      <c r="U1263" s="127" t="s">
        <v>620</v>
      </c>
      <c r="V1263" s="208" t="s">
        <v>624</v>
      </c>
      <c r="X1263" s="126">
        <v>1241</v>
      </c>
    </row>
    <row r="1264" spans="1:24" s="14" customFormat="1" ht="165" x14ac:dyDescent="0.25">
      <c r="A1264" s="255">
        <v>1261</v>
      </c>
      <c r="B1264" s="126" t="s">
        <v>576</v>
      </c>
      <c r="C1264" s="127" t="s">
        <v>577</v>
      </c>
      <c r="D1264" s="127" t="s">
        <v>471</v>
      </c>
      <c r="E1264" s="127" t="s">
        <v>496</v>
      </c>
      <c r="F1264" s="127" t="s">
        <v>30</v>
      </c>
      <c r="G1264" s="127" t="s">
        <v>31</v>
      </c>
      <c r="H1264" s="127" t="s">
        <v>32</v>
      </c>
      <c r="I1264" s="127" t="s">
        <v>53</v>
      </c>
      <c r="J1264" s="127" t="s">
        <v>724</v>
      </c>
      <c r="K1264" s="127" t="s">
        <v>872</v>
      </c>
      <c r="L1264" s="127" t="s">
        <v>488</v>
      </c>
      <c r="M1264" s="128">
        <v>7.39</v>
      </c>
      <c r="N1264" s="128">
        <v>4.8</v>
      </c>
      <c r="O1264" s="129">
        <v>10.4788</v>
      </c>
      <c r="P1264" s="129">
        <v>24.416</v>
      </c>
      <c r="Q1264" s="130">
        <v>10.5</v>
      </c>
      <c r="R1264" s="128">
        <v>10</v>
      </c>
      <c r="S1264" s="128">
        <v>20</v>
      </c>
      <c r="T1264" s="127" t="s">
        <v>620</v>
      </c>
      <c r="U1264" s="127" t="s">
        <v>620</v>
      </c>
      <c r="V1264" s="208" t="s">
        <v>624</v>
      </c>
      <c r="X1264" s="126">
        <v>1242</v>
      </c>
    </row>
    <row r="1265" spans="1:24" s="14" customFormat="1" ht="165" x14ac:dyDescent="0.25">
      <c r="A1265" s="255">
        <v>1262</v>
      </c>
      <c r="B1265" s="126" t="s">
        <v>576</v>
      </c>
      <c r="C1265" s="127" t="s">
        <v>577</v>
      </c>
      <c r="D1265" s="127" t="s">
        <v>471</v>
      </c>
      <c r="E1265" s="127" t="s">
        <v>496</v>
      </c>
      <c r="F1265" s="127" t="s">
        <v>30</v>
      </c>
      <c r="G1265" s="127" t="s">
        <v>36</v>
      </c>
      <c r="H1265" s="127" t="s">
        <v>32</v>
      </c>
      <c r="I1265" s="127" t="s">
        <v>28</v>
      </c>
      <c r="J1265" s="127" t="s">
        <v>74</v>
      </c>
      <c r="K1265" s="127" t="s">
        <v>872</v>
      </c>
      <c r="L1265" s="127" t="s">
        <v>488</v>
      </c>
      <c r="M1265" s="128">
        <v>7.39</v>
      </c>
      <c r="N1265" s="128">
        <v>4.8</v>
      </c>
      <c r="O1265" s="129">
        <v>10.5204</v>
      </c>
      <c r="P1265" s="129">
        <v>26.404</v>
      </c>
      <c r="Q1265" s="130">
        <v>10.5</v>
      </c>
      <c r="R1265" s="128">
        <v>10</v>
      </c>
      <c r="S1265" s="128">
        <v>20</v>
      </c>
      <c r="T1265" s="127" t="s">
        <v>620</v>
      </c>
      <c r="U1265" s="127" t="s">
        <v>620</v>
      </c>
      <c r="V1265" s="208" t="s">
        <v>624</v>
      </c>
      <c r="X1265" s="126">
        <v>1243</v>
      </c>
    </row>
    <row r="1266" spans="1:24" s="14" customFormat="1" ht="165" x14ac:dyDescent="0.25">
      <c r="A1266" s="255">
        <v>1263</v>
      </c>
      <c r="B1266" s="126" t="s">
        <v>576</v>
      </c>
      <c r="C1266" s="127" t="s">
        <v>577</v>
      </c>
      <c r="D1266" s="127" t="s">
        <v>471</v>
      </c>
      <c r="E1266" s="127" t="s">
        <v>496</v>
      </c>
      <c r="F1266" s="127" t="s">
        <v>30</v>
      </c>
      <c r="G1266" s="127" t="s">
        <v>36</v>
      </c>
      <c r="H1266" s="127" t="s">
        <v>42</v>
      </c>
      <c r="I1266" s="127" t="s">
        <v>53</v>
      </c>
      <c r="J1266" s="127" t="s">
        <v>207</v>
      </c>
      <c r="K1266" s="127" t="s">
        <v>872</v>
      </c>
      <c r="L1266" s="127" t="s">
        <v>488</v>
      </c>
      <c r="M1266" s="128">
        <v>9.24</v>
      </c>
      <c r="N1266" s="128">
        <v>6</v>
      </c>
      <c r="O1266" s="129">
        <v>12.482900000000001</v>
      </c>
      <c r="P1266" s="129">
        <v>36.707999999999998</v>
      </c>
      <c r="Q1266" s="130">
        <v>12.5</v>
      </c>
      <c r="R1266" s="128">
        <v>10</v>
      </c>
      <c r="S1266" s="128">
        <v>20</v>
      </c>
      <c r="T1266" s="127" t="s">
        <v>620</v>
      </c>
      <c r="U1266" s="127" t="s">
        <v>620</v>
      </c>
      <c r="V1266" s="208" t="s">
        <v>624</v>
      </c>
      <c r="X1266" s="126">
        <v>1244</v>
      </c>
    </row>
    <row r="1267" spans="1:24" s="14" customFormat="1" ht="165" x14ac:dyDescent="0.25">
      <c r="A1267" s="255">
        <v>1264</v>
      </c>
      <c r="B1267" s="126" t="s">
        <v>576</v>
      </c>
      <c r="C1267" s="127" t="s">
        <v>577</v>
      </c>
      <c r="D1267" s="127" t="s">
        <v>471</v>
      </c>
      <c r="E1267" s="127" t="s">
        <v>496</v>
      </c>
      <c r="F1267" s="127" t="s">
        <v>30</v>
      </c>
      <c r="G1267" s="127" t="s">
        <v>36</v>
      </c>
      <c r="H1267" s="127" t="s">
        <v>42</v>
      </c>
      <c r="I1267" s="127" t="s">
        <v>53</v>
      </c>
      <c r="J1267" s="127" t="s">
        <v>726</v>
      </c>
      <c r="K1267" s="127" t="s">
        <v>872</v>
      </c>
      <c r="L1267" s="127" t="s">
        <v>488</v>
      </c>
      <c r="M1267" s="128">
        <v>7.76</v>
      </c>
      <c r="N1267" s="128">
        <v>5.04</v>
      </c>
      <c r="O1267" s="129">
        <v>10.9499</v>
      </c>
      <c r="P1267" s="129">
        <v>30.533999999999999</v>
      </c>
      <c r="Q1267" s="130">
        <v>10.9</v>
      </c>
      <c r="R1267" s="128">
        <v>10</v>
      </c>
      <c r="S1267" s="128">
        <v>20</v>
      </c>
      <c r="T1267" s="127" t="s">
        <v>620</v>
      </c>
      <c r="U1267" s="127" t="s">
        <v>620</v>
      </c>
      <c r="V1267" s="208" t="s">
        <v>624</v>
      </c>
      <c r="X1267" s="126">
        <v>1245</v>
      </c>
    </row>
    <row r="1268" spans="1:24" s="14" customFormat="1" ht="165" x14ac:dyDescent="0.25">
      <c r="A1268" s="255">
        <v>1265</v>
      </c>
      <c r="B1268" s="126" t="s">
        <v>576</v>
      </c>
      <c r="C1268" s="127" t="s">
        <v>577</v>
      </c>
      <c r="D1268" s="127" t="s">
        <v>471</v>
      </c>
      <c r="E1268" s="127" t="s">
        <v>496</v>
      </c>
      <c r="F1268" s="127" t="s">
        <v>30</v>
      </c>
      <c r="G1268" s="127" t="s">
        <v>36</v>
      </c>
      <c r="H1268" s="127" t="s">
        <v>42</v>
      </c>
      <c r="I1268" s="127" t="s">
        <v>53</v>
      </c>
      <c r="J1268" s="127" t="s">
        <v>68</v>
      </c>
      <c r="K1268" s="127" t="s">
        <v>872</v>
      </c>
      <c r="L1268" s="127" t="s">
        <v>488</v>
      </c>
      <c r="M1268" s="128">
        <v>7.59</v>
      </c>
      <c r="N1268" s="128">
        <v>4.93</v>
      </c>
      <c r="O1268" s="129">
        <v>10.1526</v>
      </c>
      <c r="P1268" s="129">
        <v>29.288</v>
      </c>
      <c r="Q1268" s="130">
        <v>10.199999999999999</v>
      </c>
      <c r="R1268" s="128">
        <v>10</v>
      </c>
      <c r="S1268" s="128">
        <v>20</v>
      </c>
      <c r="T1268" s="127" t="s">
        <v>620</v>
      </c>
      <c r="U1268" s="127" t="s">
        <v>620</v>
      </c>
      <c r="V1268" s="208" t="s">
        <v>624</v>
      </c>
      <c r="X1268" s="126">
        <v>1246</v>
      </c>
    </row>
    <row r="1269" spans="1:24" s="14" customFormat="1" ht="165" x14ac:dyDescent="0.25">
      <c r="A1269" s="255">
        <v>1266</v>
      </c>
      <c r="B1269" s="126" t="s">
        <v>576</v>
      </c>
      <c r="C1269" s="127" t="s">
        <v>577</v>
      </c>
      <c r="D1269" s="127" t="s">
        <v>471</v>
      </c>
      <c r="E1269" s="127" t="s">
        <v>496</v>
      </c>
      <c r="F1269" s="127" t="s">
        <v>30</v>
      </c>
      <c r="G1269" s="127" t="s">
        <v>31</v>
      </c>
      <c r="H1269" s="127" t="s">
        <v>32</v>
      </c>
      <c r="I1269" s="127" t="s">
        <v>28</v>
      </c>
      <c r="J1269" s="127" t="s">
        <v>678</v>
      </c>
      <c r="K1269" s="127" t="s">
        <v>872</v>
      </c>
      <c r="L1269" s="127" t="s">
        <v>488</v>
      </c>
      <c r="M1269" s="128">
        <v>5.99</v>
      </c>
      <c r="N1269" s="128">
        <v>3.89</v>
      </c>
      <c r="O1269" s="129">
        <v>8.8374000000000006</v>
      </c>
      <c r="P1269" s="129">
        <v>21.867999999999999</v>
      </c>
      <c r="Q1269" s="130">
        <v>8.8000000000000007</v>
      </c>
      <c r="R1269" s="128">
        <v>10</v>
      </c>
      <c r="S1269" s="128">
        <v>20</v>
      </c>
      <c r="T1269" s="127" t="s">
        <v>620</v>
      </c>
      <c r="U1269" s="127" t="s">
        <v>620</v>
      </c>
      <c r="V1269" s="208" t="s">
        <v>624</v>
      </c>
      <c r="X1269" s="126">
        <v>1247</v>
      </c>
    </row>
    <row r="1270" spans="1:24" s="14" customFormat="1" ht="165" x14ac:dyDescent="0.25">
      <c r="A1270" s="255">
        <v>1267</v>
      </c>
      <c r="B1270" s="126" t="s">
        <v>576</v>
      </c>
      <c r="C1270" s="127" t="s">
        <v>577</v>
      </c>
      <c r="D1270" s="127" t="s">
        <v>491</v>
      </c>
      <c r="E1270" s="127" t="s">
        <v>492</v>
      </c>
      <c r="F1270" s="127" t="s">
        <v>30</v>
      </c>
      <c r="G1270" s="127" t="s">
        <v>36</v>
      </c>
      <c r="H1270" s="127" t="s">
        <v>42</v>
      </c>
      <c r="I1270" s="127" t="s">
        <v>78</v>
      </c>
      <c r="J1270" s="127" t="s">
        <v>102</v>
      </c>
      <c r="K1270" s="127" t="s">
        <v>872</v>
      </c>
      <c r="L1270" s="127" t="s">
        <v>488</v>
      </c>
      <c r="M1270" s="128">
        <v>9.52</v>
      </c>
      <c r="N1270" s="128">
        <v>6.18</v>
      </c>
      <c r="O1270" s="129">
        <v>16.761399999999998</v>
      </c>
      <c r="P1270" s="129">
        <v>33.613999999999997</v>
      </c>
      <c r="Q1270" s="130">
        <v>16.8</v>
      </c>
      <c r="R1270" s="128">
        <v>10</v>
      </c>
      <c r="S1270" s="128">
        <v>20</v>
      </c>
      <c r="T1270" s="127" t="s">
        <v>620</v>
      </c>
      <c r="U1270" s="127" t="s">
        <v>620</v>
      </c>
      <c r="V1270" s="208" t="s">
        <v>624</v>
      </c>
      <c r="X1270" s="126">
        <v>1248</v>
      </c>
    </row>
    <row r="1271" spans="1:24" s="14" customFormat="1" ht="165" x14ac:dyDescent="0.25">
      <c r="A1271" s="255">
        <v>1268</v>
      </c>
      <c r="B1271" s="126" t="s">
        <v>576</v>
      </c>
      <c r="C1271" s="127" t="s">
        <v>577</v>
      </c>
      <c r="D1271" s="127" t="s">
        <v>491</v>
      </c>
      <c r="E1271" s="127" t="s">
        <v>492</v>
      </c>
      <c r="F1271" s="127" t="s">
        <v>30</v>
      </c>
      <c r="G1271" s="127" t="s">
        <v>36</v>
      </c>
      <c r="H1271" s="127" t="s">
        <v>42</v>
      </c>
      <c r="I1271" s="127" t="s">
        <v>78</v>
      </c>
      <c r="J1271" s="127" t="s">
        <v>73</v>
      </c>
      <c r="K1271" s="127" t="s">
        <v>872</v>
      </c>
      <c r="L1271" s="127" t="s">
        <v>488</v>
      </c>
      <c r="M1271" s="128">
        <v>9.31</v>
      </c>
      <c r="N1271" s="128">
        <v>6.05</v>
      </c>
      <c r="O1271" s="129">
        <v>17.180700000000002</v>
      </c>
      <c r="P1271" s="129">
        <v>41.972000000000001</v>
      </c>
      <c r="Q1271" s="130">
        <v>17.2</v>
      </c>
      <c r="R1271" s="128">
        <v>10</v>
      </c>
      <c r="S1271" s="128">
        <v>20</v>
      </c>
      <c r="T1271" s="127" t="s">
        <v>620</v>
      </c>
      <c r="U1271" s="127" t="s">
        <v>620</v>
      </c>
      <c r="V1271" s="208" t="s">
        <v>624</v>
      </c>
      <c r="X1271" s="126">
        <v>1249</v>
      </c>
    </row>
    <row r="1272" spans="1:24" s="14" customFormat="1" ht="165" x14ac:dyDescent="0.25">
      <c r="A1272" s="255">
        <v>1269</v>
      </c>
      <c r="B1272" s="126" t="s">
        <v>576</v>
      </c>
      <c r="C1272" s="127" t="s">
        <v>577</v>
      </c>
      <c r="D1272" s="127" t="s">
        <v>491</v>
      </c>
      <c r="E1272" s="127" t="s">
        <v>492</v>
      </c>
      <c r="F1272" s="127" t="s">
        <v>30</v>
      </c>
      <c r="G1272" s="127" t="s">
        <v>31</v>
      </c>
      <c r="H1272" s="127" t="s">
        <v>32</v>
      </c>
      <c r="I1272" s="127" t="s">
        <v>96</v>
      </c>
      <c r="J1272" s="127" t="s">
        <v>97</v>
      </c>
      <c r="K1272" s="127" t="s">
        <v>872</v>
      </c>
      <c r="L1272" s="127" t="s">
        <v>488</v>
      </c>
      <c r="M1272" s="128">
        <v>5.99</v>
      </c>
      <c r="N1272" s="128">
        <v>3.89</v>
      </c>
      <c r="O1272" s="129">
        <v>13.286799999999999</v>
      </c>
      <c r="P1272" s="129">
        <v>24.99</v>
      </c>
      <c r="Q1272" s="130">
        <v>13.3</v>
      </c>
      <c r="R1272" s="128">
        <v>10</v>
      </c>
      <c r="S1272" s="128">
        <v>20</v>
      </c>
      <c r="T1272" s="127" t="s">
        <v>620</v>
      </c>
      <c r="U1272" s="127" t="s">
        <v>620</v>
      </c>
      <c r="V1272" s="208" t="s">
        <v>624</v>
      </c>
      <c r="X1272" s="126">
        <v>1250</v>
      </c>
    </row>
    <row r="1273" spans="1:24" s="14" customFormat="1" ht="165" x14ac:dyDescent="0.25">
      <c r="A1273" s="255">
        <v>1270</v>
      </c>
      <c r="B1273" s="126" t="s">
        <v>576</v>
      </c>
      <c r="C1273" s="127" t="s">
        <v>577</v>
      </c>
      <c r="D1273" s="127" t="s">
        <v>491</v>
      </c>
      <c r="E1273" s="127" t="s">
        <v>492</v>
      </c>
      <c r="F1273" s="127" t="s">
        <v>30</v>
      </c>
      <c r="G1273" s="127" t="s">
        <v>31</v>
      </c>
      <c r="H1273" s="127" t="s">
        <v>32</v>
      </c>
      <c r="I1273" s="127" t="s">
        <v>53</v>
      </c>
      <c r="J1273" s="127" t="s">
        <v>44</v>
      </c>
      <c r="K1273" s="127" t="s">
        <v>872</v>
      </c>
      <c r="L1273" s="127" t="s">
        <v>488</v>
      </c>
      <c r="M1273" s="128">
        <v>6.85</v>
      </c>
      <c r="N1273" s="128">
        <v>4.45</v>
      </c>
      <c r="O1273" s="129">
        <v>14.0914</v>
      </c>
      <c r="P1273" s="129">
        <v>36.665999999999997</v>
      </c>
      <c r="Q1273" s="130">
        <v>14.1</v>
      </c>
      <c r="R1273" s="128">
        <v>10</v>
      </c>
      <c r="S1273" s="128">
        <v>20</v>
      </c>
      <c r="T1273" s="127" t="s">
        <v>620</v>
      </c>
      <c r="U1273" s="127" t="s">
        <v>620</v>
      </c>
      <c r="V1273" s="208" t="s">
        <v>624</v>
      </c>
      <c r="X1273" s="126">
        <v>1251</v>
      </c>
    </row>
    <row r="1274" spans="1:24" s="14" customFormat="1" ht="165" x14ac:dyDescent="0.25">
      <c r="A1274" s="255">
        <v>1271</v>
      </c>
      <c r="B1274" s="126" t="s">
        <v>576</v>
      </c>
      <c r="C1274" s="127" t="s">
        <v>577</v>
      </c>
      <c r="D1274" s="127" t="s">
        <v>491</v>
      </c>
      <c r="E1274" s="127" t="s">
        <v>492</v>
      </c>
      <c r="F1274" s="127" t="s">
        <v>30</v>
      </c>
      <c r="G1274" s="127" t="s">
        <v>36</v>
      </c>
      <c r="H1274" s="127" t="s">
        <v>37</v>
      </c>
      <c r="I1274" s="127" t="s">
        <v>81</v>
      </c>
      <c r="J1274" s="127" t="s">
        <v>73</v>
      </c>
      <c r="K1274" s="127" t="s">
        <v>872</v>
      </c>
      <c r="L1274" s="127" t="s">
        <v>488</v>
      </c>
      <c r="M1274" s="128">
        <v>8.99</v>
      </c>
      <c r="N1274" s="128">
        <v>5.84</v>
      </c>
      <c r="O1274" s="129">
        <v>16.690999999999999</v>
      </c>
      <c r="P1274" s="129">
        <v>34.061999999999998</v>
      </c>
      <c r="Q1274" s="130">
        <v>16.7</v>
      </c>
      <c r="R1274" s="128">
        <v>10</v>
      </c>
      <c r="S1274" s="128">
        <v>20</v>
      </c>
      <c r="T1274" s="127" t="s">
        <v>620</v>
      </c>
      <c r="U1274" s="127" t="s">
        <v>620</v>
      </c>
      <c r="V1274" s="208" t="s">
        <v>624</v>
      </c>
      <c r="X1274" s="126">
        <v>1252</v>
      </c>
    </row>
    <row r="1275" spans="1:24" s="14" customFormat="1" ht="165" x14ac:dyDescent="0.25">
      <c r="A1275" s="255">
        <v>1272</v>
      </c>
      <c r="B1275" s="126" t="s">
        <v>576</v>
      </c>
      <c r="C1275" s="127" t="s">
        <v>577</v>
      </c>
      <c r="D1275" s="127" t="s">
        <v>491</v>
      </c>
      <c r="E1275" s="127" t="s">
        <v>492</v>
      </c>
      <c r="F1275" s="127" t="s">
        <v>30</v>
      </c>
      <c r="G1275" s="127" t="s">
        <v>36</v>
      </c>
      <c r="H1275" s="127" t="s">
        <v>42</v>
      </c>
      <c r="I1275" s="127" t="s">
        <v>80</v>
      </c>
      <c r="J1275" s="127" t="s">
        <v>73</v>
      </c>
      <c r="K1275" s="127" t="s">
        <v>872</v>
      </c>
      <c r="L1275" s="127" t="s">
        <v>488</v>
      </c>
      <c r="M1275" s="128">
        <v>9.24</v>
      </c>
      <c r="N1275" s="128">
        <v>6</v>
      </c>
      <c r="O1275" s="129">
        <v>16.968900000000001</v>
      </c>
      <c r="P1275" s="129">
        <v>32.76</v>
      </c>
      <c r="Q1275" s="130">
        <v>17</v>
      </c>
      <c r="R1275" s="128">
        <v>10</v>
      </c>
      <c r="S1275" s="128">
        <v>20</v>
      </c>
      <c r="T1275" s="127" t="s">
        <v>620</v>
      </c>
      <c r="U1275" s="127" t="s">
        <v>620</v>
      </c>
      <c r="V1275" s="208" t="s">
        <v>624</v>
      </c>
      <c r="X1275" s="126">
        <v>1253</v>
      </c>
    </row>
    <row r="1276" spans="1:24" s="14" customFormat="1" ht="165" x14ac:dyDescent="0.25">
      <c r="A1276" s="255">
        <v>1273</v>
      </c>
      <c r="B1276" s="126" t="s">
        <v>576</v>
      </c>
      <c r="C1276" s="127" t="s">
        <v>577</v>
      </c>
      <c r="D1276" s="127" t="s">
        <v>491</v>
      </c>
      <c r="E1276" s="127" t="s">
        <v>492</v>
      </c>
      <c r="F1276" s="127" t="s">
        <v>30</v>
      </c>
      <c r="G1276" s="127" t="s">
        <v>36</v>
      </c>
      <c r="H1276" s="127" t="s">
        <v>32</v>
      </c>
      <c r="I1276" s="127" t="s">
        <v>76</v>
      </c>
      <c r="J1276" s="127" t="s">
        <v>678</v>
      </c>
      <c r="K1276" s="127" t="s">
        <v>872</v>
      </c>
      <c r="L1276" s="127" t="s">
        <v>488</v>
      </c>
      <c r="M1276" s="128">
        <v>8.6199999999999992</v>
      </c>
      <c r="N1276" s="128">
        <v>5.6</v>
      </c>
      <c r="O1276" s="129">
        <v>16.332599999999999</v>
      </c>
      <c r="P1276" s="129">
        <v>33.362000000000002</v>
      </c>
      <c r="Q1276" s="130">
        <v>16.3</v>
      </c>
      <c r="R1276" s="128">
        <v>10</v>
      </c>
      <c r="S1276" s="128">
        <v>20</v>
      </c>
      <c r="T1276" s="127" t="s">
        <v>620</v>
      </c>
      <c r="U1276" s="127" t="s">
        <v>620</v>
      </c>
      <c r="V1276" s="208" t="s">
        <v>624</v>
      </c>
      <c r="X1276" s="126">
        <v>1254</v>
      </c>
    </row>
    <row r="1277" spans="1:24" s="14" customFormat="1" ht="165" x14ac:dyDescent="0.25">
      <c r="A1277" s="255">
        <v>1274</v>
      </c>
      <c r="B1277" s="126" t="s">
        <v>576</v>
      </c>
      <c r="C1277" s="127" t="s">
        <v>577</v>
      </c>
      <c r="D1277" s="127" t="s">
        <v>491</v>
      </c>
      <c r="E1277" s="127" t="s">
        <v>492</v>
      </c>
      <c r="F1277" s="127" t="s">
        <v>30</v>
      </c>
      <c r="G1277" s="127" t="s">
        <v>31</v>
      </c>
      <c r="H1277" s="127" t="s">
        <v>32</v>
      </c>
      <c r="I1277" s="127" t="s">
        <v>53</v>
      </c>
      <c r="J1277" s="127" t="s">
        <v>724</v>
      </c>
      <c r="K1277" s="127" t="s">
        <v>872</v>
      </c>
      <c r="L1277" s="127" t="s">
        <v>488</v>
      </c>
      <c r="M1277" s="128">
        <v>7.39</v>
      </c>
      <c r="N1277" s="128">
        <v>4.8</v>
      </c>
      <c r="O1277" s="129">
        <v>15.041399999999999</v>
      </c>
      <c r="P1277" s="129">
        <v>27.538</v>
      </c>
      <c r="Q1277" s="130">
        <v>15</v>
      </c>
      <c r="R1277" s="128">
        <v>10</v>
      </c>
      <c r="S1277" s="128">
        <v>20</v>
      </c>
      <c r="T1277" s="127" t="s">
        <v>620</v>
      </c>
      <c r="U1277" s="127" t="s">
        <v>620</v>
      </c>
      <c r="V1277" s="208" t="s">
        <v>624</v>
      </c>
      <c r="X1277" s="126">
        <v>1255</v>
      </c>
    </row>
    <row r="1278" spans="1:24" s="14" customFormat="1" ht="165" x14ac:dyDescent="0.25">
      <c r="A1278" s="255">
        <v>1275</v>
      </c>
      <c r="B1278" s="126" t="s">
        <v>576</v>
      </c>
      <c r="C1278" s="127" t="s">
        <v>577</v>
      </c>
      <c r="D1278" s="127" t="s">
        <v>491</v>
      </c>
      <c r="E1278" s="127" t="s">
        <v>492</v>
      </c>
      <c r="F1278" s="127" t="s">
        <v>30</v>
      </c>
      <c r="G1278" s="127" t="s">
        <v>36</v>
      </c>
      <c r="H1278" s="127" t="s">
        <v>32</v>
      </c>
      <c r="I1278" s="127" t="s">
        <v>28</v>
      </c>
      <c r="J1278" s="127" t="s">
        <v>74</v>
      </c>
      <c r="K1278" s="127" t="s">
        <v>872</v>
      </c>
      <c r="L1278" s="127" t="s">
        <v>488</v>
      </c>
      <c r="M1278" s="128">
        <v>7.39</v>
      </c>
      <c r="N1278" s="128">
        <v>4.8</v>
      </c>
      <c r="O1278" s="129">
        <v>15.102600000000001</v>
      </c>
      <c r="P1278" s="129">
        <v>29.512</v>
      </c>
      <c r="Q1278" s="130">
        <v>15.1</v>
      </c>
      <c r="R1278" s="128">
        <v>10</v>
      </c>
      <c r="S1278" s="128">
        <v>20</v>
      </c>
      <c r="T1278" s="127" t="s">
        <v>620</v>
      </c>
      <c r="U1278" s="127" t="s">
        <v>620</v>
      </c>
      <c r="V1278" s="208" t="s">
        <v>624</v>
      </c>
      <c r="X1278" s="126">
        <v>1256</v>
      </c>
    </row>
    <row r="1279" spans="1:24" s="14" customFormat="1" ht="165" x14ac:dyDescent="0.25">
      <c r="A1279" s="255">
        <v>1276</v>
      </c>
      <c r="B1279" s="126" t="s">
        <v>576</v>
      </c>
      <c r="C1279" s="127" t="s">
        <v>577</v>
      </c>
      <c r="D1279" s="127" t="s">
        <v>491</v>
      </c>
      <c r="E1279" s="127" t="s">
        <v>492</v>
      </c>
      <c r="F1279" s="127" t="s">
        <v>30</v>
      </c>
      <c r="G1279" s="127" t="s">
        <v>36</v>
      </c>
      <c r="H1279" s="127" t="s">
        <v>42</v>
      </c>
      <c r="I1279" s="127" t="s">
        <v>53</v>
      </c>
      <c r="J1279" s="127" t="s">
        <v>207</v>
      </c>
      <c r="K1279" s="127" t="s">
        <v>872</v>
      </c>
      <c r="L1279" s="127" t="s">
        <v>488</v>
      </c>
      <c r="M1279" s="128">
        <v>9.24</v>
      </c>
      <c r="N1279" s="128">
        <v>6</v>
      </c>
      <c r="O1279" s="129">
        <v>17.118099999999998</v>
      </c>
      <c r="P1279" s="129">
        <v>38.808</v>
      </c>
      <c r="Q1279" s="130">
        <v>17.100000000000001</v>
      </c>
      <c r="R1279" s="128">
        <v>10</v>
      </c>
      <c r="S1279" s="128">
        <v>20</v>
      </c>
      <c r="T1279" s="127" t="s">
        <v>620</v>
      </c>
      <c r="U1279" s="127" t="s">
        <v>620</v>
      </c>
      <c r="V1279" s="208" t="s">
        <v>624</v>
      </c>
      <c r="X1279" s="126">
        <v>1257</v>
      </c>
    </row>
    <row r="1280" spans="1:24" s="14" customFormat="1" ht="165" x14ac:dyDescent="0.25">
      <c r="A1280" s="255">
        <v>1277</v>
      </c>
      <c r="B1280" s="126" t="s">
        <v>576</v>
      </c>
      <c r="C1280" s="127" t="s">
        <v>577</v>
      </c>
      <c r="D1280" s="127" t="s">
        <v>491</v>
      </c>
      <c r="E1280" s="127" t="s">
        <v>492</v>
      </c>
      <c r="F1280" s="127" t="s">
        <v>30</v>
      </c>
      <c r="G1280" s="127" t="s">
        <v>36</v>
      </c>
      <c r="H1280" s="127" t="s">
        <v>42</v>
      </c>
      <c r="I1280" s="127" t="s">
        <v>53</v>
      </c>
      <c r="J1280" s="127" t="s">
        <v>726</v>
      </c>
      <c r="K1280" s="127" t="s">
        <v>872</v>
      </c>
      <c r="L1280" s="127" t="s">
        <v>488</v>
      </c>
      <c r="M1280" s="128">
        <v>7.76</v>
      </c>
      <c r="N1280" s="128">
        <v>5.04</v>
      </c>
      <c r="O1280" s="129">
        <v>15.5602</v>
      </c>
      <c r="P1280" s="129">
        <v>33.655999999999999</v>
      </c>
      <c r="Q1280" s="130">
        <v>15.6</v>
      </c>
      <c r="R1280" s="128">
        <v>10</v>
      </c>
      <c r="S1280" s="128">
        <v>20</v>
      </c>
      <c r="T1280" s="127" t="s">
        <v>620</v>
      </c>
      <c r="U1280" s="127" t="s">
        <v>620</v>
      </c>
      <c r="V1280" s="208" t="s">
        <v>624</v>
      </c>
      <c r="X1280" s="126">
        <v>1258</v>
      </c>
    </row>
    <row r="1281" spans="1:24" s="14" customFormat="1" ht="165" x14ac:dyDescent="0.25">
      <c r="A1281" s="255">
        <v>1278</v>
      </c>
      <c r="B1281" s="126" t="s">
        <v>576</v>
      </c>
      <c r="C1281" s="127" t="s">
        <v>577</v>
      </c>
      <c r="D1281" s="127" t="s">
        <v>491</v>
      </c>
      <c r="E1281" s="127" t="s">
        <v>492</v>
      </c>
      <c r="F1281" s="127" t="s">
        <v>30</v>
      </c>
      <c r="G1281" s="127" t="s">
        <v>36</v>
      </c>
      <c r="H1281" s="127" t="s">
        <v>42</v>
      </c>
      <c r="I1281" s="127" t="s">
        <v>53</v>
      </c>
      <c r="J1281" s="127" t="s">
        <v>68</v>
      </c>
      <c r="K1281" s="127" t="s">
        <v>872</v>
      </c>
      <c r="L1281" s="127" t="s">
        <v>488</v>
      </c>
      <c r="M1281" s="128">
        <v>7.59</v>
      </c>
      <c r="N1281" s="128">
        <v>4.93</v>
      </c>
      <c r="O1281" s="129">
        <v>14.9604</v>
      </c>
      <c r="P1281" s="129">
        <v>32.396000000000001</v>
      </c>
      <c r="Q1281" s="130">
        <v>15</v>
      </c>
      <c r="R1281" s="128">
        <v>10</v>
      </c>
      <c r="S1281" s="128">
        <v>20</v>
      </c>
      <c r="T1281" s="127" t="s">
        <v>620</v>
      </c>
      <c r="U1281" s="127" t="s">
        <v>620</v>
      </c>
      <c r="V1281" s="208" t="s">
        <v>624</v>
      </c>
      <c r="X1281" s="126">
        <v>1259</v>
      </c>
    </row>
    <row r="1282" spans="1:24" s="14" customFormat="1" ht="165" x14ac:dyDescent="0.25">
      <c r="A1282" s="255">
        <v>1279</v>
      </c>
      <c r="B1282" s="126" t="s">
        <v>576</v>
      </c>
      <c r="C1282" s="127" t="s">
        <v>577</v>
      </c>
      <c r="D1282" s="127" t="s">
        <v>491</v>
      </c>
      <c r="E1282" s="127" t="s">
        <v>492</v>
      </c>
      <c r="F1282" s="127" t="s">
        <v>30</v>
      </c>
      <c r="G1282" s="127" t="s">
        <v>31</v>
      </c>
      <c r="H1282" s="127" t="s">
        <v>32</v>
      </c>
      <c r="I1282" s="127" t="s">
        <v>28</v>
      </c>
      <c r="J1282" s="127" t="s">
        <v>678</v>
      </c>
      <c r="K1282" s="127" t="s">
        <v>872</v>
      </c>
      <c r="L1282" s="127" t="s">
        <v>488</v>
      </c>
      <c r="M1282" s="128">
        <v>5.99</v>
      </c>
      <c r="N1282" s="128">
        <v>3.89</v>
      </c>
      <c r="O1282" s="129">
        <v>13.286799999999999</v>
      </c>
      <c r="P1282" s="129">
        <v>24.99</v>
      </c>
      <c r="Q1282" s="130">
        <v>13.3</v>
      </c>
      <c r="R1282" s="128">
        <v>10</v>
      </c>
      <c r="S1282" s="128">
        <v>20</v>
      </c>
      <c r="T1282" s="127" t="s">
        <v>620</v>
      </c>
      <c r="U1282" s="127" t="s">
        <v>620</v>
      </c>
      <c r="V1282" s="208" t="s">
        <v>624</v>
      </c>
      <c r="X1282" s="126">
        <v>1260</v>
      </c>
    </row>
    <row r="1283" spans="1:24" s="14" customFormat="1" ht="165" x14ac:dyDescent="0.25">
      <c r="A1283" s="255">
        <v>1280</v>
      </c>
      <c r="B1283" s="126" t="s">
        <v>576</v>
      </c>
      <c r="C1283" s="127" t="s">
        <v>577</v>
      </c>
      <c r="D1283" s="127" t="s">
        <v>471</v>
      </c>
      <c r="E1283" s="127" t="s">
        <v>492</v>
      </c>
      <c r="F1283" s="127" t="s">
        <v>30</v>
      </c>
      <c r="G1283" s="127" t="s">
        <v>36</v>
      </c>
      <c r="H1283" s="127" t="s">
        <v>42</v>
      </c>
      <c r="I1283" s="127" t="s">
        <v>76</v>
      </c>
      <c r="J1283" s="127" t="s">
        <v>91</v>
      </c>
      <c r="K1283" s="127" t="s">
        <v>873</v>
      </c>
      <c r="L1283" s="127" t="s">
        <v>488</v>
      </c>
      <c r="M1283" s="128">
        <v>9.15</v>
      </c>
      <c r="N1283" s="128">
        <v>5.94</v>
      </c>
      <c r="O1283" s="129">
        <v>18.244700000000002</v>
      </c>
      <c r="P1283" s="129">
        <v>36.512</v>
      </c>
      <c r="Q1283" s="130">
        <v>18.2</v>
      </c>
      <c r="R1283" s="128">
        <v>10</v>
      </c>
      <c r="S1283" s="128">
        <v>20</v>
      </c>
      <c r="T1283" s="127" t="s">
        <v>620</v>
      </c>
      <c r="U1283" s="127" t="s">
        <v>620</v>
      </c>
      <c r="V1283" s="208" t="s">
        <v>624</v>
      </c>
      <c r="X1283" s="126">
        <v>1261</v>
      </c>
    </row>
    <row r="1284" spans="1:24" s="14" customFormat="1" ht="165" x14ac:dyDescent="0.25">
      <c r="A1284" s="255">
        <v>1281</v>
      </c>
      <c r="B1284" s="126" t="s">
        <v>576</v>
      </c>
      <c r="C1284" s="127" t="s">
        <v>577</v>
      </c>
      <c r="D1284" s="127" t="s">
        <v>471</v>
      </c>
      <c r="E1284" s="127" t="s">
        <v>492</v>
      </c>
      <c r="F1284" s="127" t="s">
        <v>30</v>
      </c>
      <c r="G1284" s="127" t="s">
        <v>36</v>
      </c>
      <c r="H1284" s="127" t="s">
        <v>37</v>
      </c>
      <c r="I1284" s="127" t="s">
        <v>85</v>
      </c>
      <c r="J1284" s="127" t="s">
        <v>689</v>
      </c>
      <c r="K1284" s="127" t="s">
        <v>873</v>
      </c>
      <c r="L1284" s="127" t="s">
        <v>488</v>
      </c>
      <c r="M1284" s="128">
        <v>6.78</v>
      </c>
      <c r="N1284" s="128">
        <v>4.4000000000000004</v>
      </c>
      <c r="O1284" s="129">
        <v>17.059100000000001</v>
      </c>
      <c r="P1284" s="129">
        <v>65.296000000000006</v>
      </c>
      <c r="Q1284" s="130">
        <v>17.100000000000001</v>
      </c>
      <c r="R1284" s="128">
        <v>10</v>
      </c>
      <c r="S1284" s="128">
        <v>20</v>
      </c>
      <c r="T1284" s="127" t="s">
        <v>620</v>
      </c>
      <c r="U1284" s="127" t="s">
        <v>620</v>
      </c>
      <c r="V1284" s="208" t="s">
        <v>624</v>
      </c>
      <c r="X1284" s="126">
        <v>1262</v>
      </c>
    </row>
    <row r="1285" spans="1:24" s="14" customFormat="1" ht="165" x14ac:dyDescent="0.25">
      <c r="A1285" s="255">
        <v>1282</v>
      </c>
      <c r="B1285" s="126" t="s">
        <v>576</v>
      </c>
      <c r="C1285" s="127" t="s">
        <v>577</v>
      </c>
      <c r="D1285" s="127" t="s">
        <v>471</v>
      </c>
      <c r="E1285" s="127" t="s">
        <v>492</v>
      </c>
      <c r="F1285" s="127" t="s">
        <v>30</v>
      </c>
      <c r="G1285" s="127" t="s">
        <v>36</v>
      </c>
      <c r="H1285" s="127" t="s">
        <v>37</v>
      </c>
      <c r="I1285" s="127" t="s">
        <v>72</v>
      </c>
      <c r="J1285" s="127" t="s">
        <v>681</v>
      </c>
      <c r="K1285" s="127" t="s">
        <v>873</v>
      </c>
      <c r="L1285" s="127" t="s">
        <v>488</v>
      </c>
      <c r="M1285" s="128">
        <v>7.39</v>
      </c>
      <c r="N1285" s="128">
        <v>4.8</v>
      </c>
      <c r="O1285" s="129">
        <v>18.148499999999999</v>
      </c>
      <c r="P1285" s="129">
        <v>75.516000000000005</v>
      </c>
      <c r="Q1285" s="130">
        <v>18.100000000000001</v>
      </c>
      <c r="R1285" s="128">
        <v>10</v>
      </c>
      <c r="S1285" s="128">
        <v>20</v>
      </c>
      <c r="T1285" s="127" t="s">
        <v>620</v>
      </c>
      <c r="U1285" s="127" t="s">
        <v>620</v>
      </c>
      <c r="V1285" s="208" t="s">
        <v>624</v>
      </c>
      <c r="X1285" s="126">
        <v>1263</v>
      </c>
    </row>
    <row r="1286" spans="1:24" s="14" customFormat="1" ht="165" x14ac:dyDescent="0.25">
      <c r="A1286" s="255">
        <v>1283</v>
      </c>
      <c r="B1286" s="126" t="s">
        <v>576</v>
      </c>
      <c r="C1286" s="127" t="s">
        <v>577</v>
      </c>
      <c r="D1286" s="127" t="s">
        <v>471</v>
      </c>
      <c r="E1286" s="127" t="s">
        <v>492</v>
      </c>
      <c r="F1286" s="127" t="s">
        <v>30</v>
      </c>
      <c r="G1286" s="127" t="s">
        <v>36</v>
      </c>
      <c r="H1286" s="127" t="s">
        <v>42</v>
      </c>
      <c r="I1286" s="127" t="s">
        <v>70</v>
      </c>
      <c r="J1286" s="127" t="s">
        <v>657</v>
      </c>
      <c r="K1286" s="127" t="s">
        <v>873</v>
      </c>
      <c r="L1286" s="127" t="s">
        <v>488</v>
      </c>
      <c r="M1286" s="128">
        <v>8.26</v>
      </c>
      <c r="N1286" s="128">
        <v>5.36</v>
      </c>
      <c r="O1286" s="129">
        <v>21.7073</v>
      </c>
      <c r="P1286" s="129">
        <v>86.352000000000004</v>
      </c>
      <c r="Q1286" s="130">
        <v>21.7</v>
      </c>
      <c r="R1286" s="128">
        <v>10</v>
      </c>
      <c r="S1286" s="128">
        <v>20</v>
      </c>
      <c r="T1286" s="127" t="s">
        <v>783</v>
      </c>
      <c r="U1286" s="127" t="s">
        <v>620</v>
      </c>
      <c r="V1286" s="208" t="s">
        <v>624</v>
      </c>
      <c r="X1286" s="126">
        <v>1264</v>
      </c>
    </row>
    <row r="1287" spans="1:24" s="14" customFormat="1" ht="165" x14ac:dyDescent="0.25">
      <c r="A1287" s="255">
        <v>1284</v>
      </c>
      <c r="B1287" s="126" t="s">
        <v>576</v>
      </c>
      <c r="C1287" s="127" t="s">
        <v>577</v>
      </c>
      <c r="D1287" s="127" t="s">
        <v>471</v>
      </c>
      <c r="E1287" s="127" t="s">
        <v>492</v>
      </c>
      <c r="F1287" s="127" t="s">
        <v>30</v>
      </c>
      <c r="G1287" s="127" t="s">
        <v>36</v>
      </c>
      <c r="H1287" s="127" t="s">
        <v>42</v>
      </c>
      <c r="I1287" s="127" t="s">
        <v>53</v>
      </c>
      <c r="J1287" s="127" t="s">
        <v>67</v>
      </c>
      <c r="K1287" s="127" t="s">
        <v>873</v>
      </c>
      <c r="L1287" s="127" t="s">
        <v>488</v>
      </c>
      <c r="M1287" s="128">
        <v>8.5</v>
      </c>
      <c r="N1287" s="128">
        <v>5.52</v>
      </c>
      <c r="O1287" s="129">
        <v>18.962599999999998</v>
      </c>
      <c r="P1287" s="129">
        <v>32.270000000000003</v>
      </c>
      <c r="Q1287" s="130">
        <v>19</v>
      </c>
      <c r="R1287" s="128">
        <v>10</v>
      </c>
      <c r="S1287" s="128">
        <v>20</v>
      </c>
      <c r="T1287" s="127" t="s">
        <v>620</v>
      </c>
      <c r="U1287" s="127" t="s">
        <v>620</v>
      </c>
      <c r="V1287" s="208" t="s">
        <v>624</v>
      </c>
      <c r="X1287" s="126">
        <v>1265</v>
      </c>
    </row>
    <row r="1288" spans="1:24" s="14" customFormat="1" ht="165" x14ac:dyDescent="0.25">
      <c r="A1288" s="255">
        <v>1285</v>
      </c>
      <c r="B1288" s="126" t="s">
        <v>576</v>
      </c>
      <c r="C1288" s="127" t="s">
        <v>577</v>
      </c>
      <c r="D1288" s="127" t="s">
        <v>471</v>
      </c>
      <c r="E1288" s="127" t="s">
        <v>496</v>
      </c>
      <c r="F1288" s="127" t="s">
        <v>30</v>
      </c>
      <c r="G1288" s="127" t="s">
        <v>36</v>
      </c>
      <c r="H1288" s="127" t="s">
        <v>42</v>
      </c>
      <c r="I1288" s="127" t="s">
        <v>76</v>
      </c>
      <c r="J1288" s="127" t="s">
        <v>91</v>
      </c>
      <c r="K1288" s="127" t="s">
        <v>873</v>
      </c>
      <c r="L1288" s="127" t="s">
        <v>488</v>
      </c>
      <c r="M1288" s="128">
        <v>9.15</v>
      </c>
      <c r="N1288" s="128">
        <v>5.94</v>
      </c>
      <c r="O1288" s="129">
        <v>15.702199999999999</v>
      </c>
      <c r="P1288" s="129">
        <v>34.537999999999997</v>
      </c>
      <c r="Q1288" s="130">
        <v>15.7</v>
      </c>
      <c r="R1288" s="128">
        <v>10</v>
      </c>
      <c r="S1288" s="128">
        <v>20</v>
      </c>
      <c r="T1288" s="127" t="s">
        <v>620</v>
      </c>
      <c r="U1288" s="127" t="s">
        <v>620</v>
      </c>
      <c r="V1288" s="208" t="s">
        <v>624</v>
      </c>
      <c r="X1288" s="126">
        <v>1266</v>
      </c>
    </row>
    <row r="1289" spans="1:24" s="14" customFormat="1" ht="165" x14ac:dyDescent="0.25">
      <c r="A1289" s="255">
        <v>1286</v>
      </c>
      <c r="B1289" s="126" t="s">
        <v>576</v>
      </c>
      <c r="C1289" s="127" t="s">
        <v>577</v>
      </c>
      <c r="D1289" s="127" t="s">
        <v>471</v>
      </c>
      <c r="E1289" s="127" t="s">
        <v>496</v>
      </c>
      <c r="F1289" s="127" t="s">
        <v>30</v>
      </c>
      <c r="G1289" s="127" t="s">
        <v>36</v>
      </c>
      <c r="H1289" s="127" t="s">
        <v>37</v>
      </c>
      <c r="I1289" s="127" t="s">
        <v>85</v>
      </c>
      <c r="J1289" s="127" t="s">
        <v>689</v>
      </c>
      <c r="K1289" s="127" t="s">
        <v>873</v>
      </c>
      <c r="L1289" s="127" t="s">
        <v>488</v>
      </c>
      <c r="M1289" s="128">
        <v>6.78</v>
      </c>
      <c r="N1289" s="128">
        <v>4.4000000000000004</v>
      </c>
      <c r="O1289" s="129">
        <v>14.116099999999999</v>
      </c>
      <c r="P1289" s="129">
        <v>56.91</v>
      </c>
      <c r="Q1289" s="130">
        <v>14.1</v>
      </c>
      <c r="R1289" s="128">
        <v>10</v>
      </c>
      <c r="S1289" s="128">
        <v>20</v>
      </c>
      <c r="T1289" s="127" t="s">
        <v>620</v>
      </c>
      <c r="U1289" s="127" t="s">
        <v>620</v>
      </c>
      <c r="V1289" s="208" t="s">
        <v>624</v>
      </c>
      <c r="X1289" s="126">
        <v>1267</v>
      </c>
    </row>
    <row r="1290" spans="1:24" s="14" customFormat="1" ht="165" x14ac:dyDescent="0.25">
      <c r="A1290" s="255">
        <v>1287</v>
      </c>
      <c r="B1290" s="126" t="s">
        <v>576</v>
      </c>
      <c r="C1290" s="127" t="s">
        <v>577</v>
      </c>
      <c r="D1290" s="127" t="s">
        <v>471</v>
      </c>
      <c r="E1290" s="127" t="s">
        <v>496</v>
      </c>
      <c r="F1290" s="127" t="s">
        <v>30</v>
      </c>
      <c r="G1290" s="127" t="s">
        <v>36</v>
      </c>
      <c r="H1290" s="127" t="s">
        <v>37</v>
      </c>
      <c r="I1290" s="127" t="s">
        <v>72</v>
      </c>
      <c r="J1290" s="127" t="s">
        <v>681</v>
      </c>
      <c r="K1290" s="127" t="s">
        <v>873</v>
      </c>
      <c r="L1290" s="127" t="s">
        <v>488</v>
      </c>
      <c r="M1290" s="128">
        <v>7.39</v>
      </c>
      <c r="N1290" s="128">
        <v>4.8</v>
      </c>
      <c r="O1290" s="129">
        <v>15.0435</v>
      </c>
      <c r="P1290" s="129">
        <v>65.534000000000006</v>
      </c>
      <c r="Q1290" s="130">
        <v>15</v>
      </c>
      <c r="R1290" s="128">
        <v>10</v>
      </c>
      <c r="S1290" s="128">
        <v>20</v>
      </c>
      <c r="T1290" s="127" t="s">
        <v>620</v>
      </c>
      <c r="U1290" s="127" t="s">
        <v>620</v>
      </c>
      <c r="V1290" s="208" t="s">
        <v>624</v>
      </c>
      <c r="X1290" s="126">
        <v>1268</v>
      </c>
    </row>
    <row r="1291" spans="1:24" s="14" customFormat="1" ht="165" x14ac:dyDescent="0.25">
      <c r="A1291" s="255">
        <v>1288</v>
      </c>
      <c r="B1291" s="126" t="s">
        <v>576</v>
      </c>
      <c r="C1291" s="127" t="s">
        <v>577</v>
      </c>
      <c r="D1291" s="127" t="s">
        <v>471</v>
      </c>
      <c r="E1291" s="127" t="s">
        <v>496</v>
      </c>
      <c r="F1291" s="127" t="s">
        <v>30</v>
      </c>
      <c r="G1291" s="127" t="s">
        <v>36</v>
      </c>
      <c r="H1291" s="127" t="s">
        <v>42</v>
      </c>
      <c r="I1291" s="127" t="s">
        <v>70</v>
      </c>
      <c r="J1291" s="127" t="s">
        <v>657</v>
      </c>
      <c r="K1291" s="127" t="s">
        <v>873</v>
      </c>
      <c r="L1291" s="127" t="s">
        <v>488</v>
      </c>
      <c r="M1291" s="128">
        <v>8.26</v>
      </c>
      <c r="N1291" s="128">
        <v>5.36</v>
      </c>
      <c r="O1291" s="129">
        <v>17.6937</v>
      </c>
      <c r="P1291" s="129">
        <v>66.275999999999996</v>
      </c>
      <c r="Q1291" s="130">
        <v>17.7</v>
      </c>
      <c r="R1291" s="128">
        <v>10</v>
      </c>
      <c r="S1291" s="128">
        <v>20</v>
      </c>
      <c r="T1291" s="127" t="s">
        <v>620</v>
      </c>
      <c r="U1291" s="127" t="s">
        <v>620</v>
      </c>
      <c r="V1291" s="208" t="s">
        <v>624</v>
      </c>
      <c r="X1291" s="126">
        <v>1269</v>
      </c>
    </row>
    <row r="1292" spans="1:24" s="14" customFormat="1" ht="165" x14ac:dyDescent="0.25">
      <c r="A1292" s="255">
        <v>1289</v>
      </c>
      <c r="B1292" s="126" t="s">
        <v>576</v>
      </c>
      <c r="C1292" s="127" t="s">
        <v>577</v>
      </c>
      <c r="D1292" s="127" t="s">
        <v>471</v>
      </c>
      <c r="E1292" s="127" t="s">
        <v>496</v>
      </c>
      <c r="F1292" s="127" t="s">
        <v>30</v>
      </c>
      <c r="G1292" s="127" t="s">
        <v>36</v>
      </c>
      <c r="H1292" s="127" t="s">
        <v>42</v>
      </c>
      <c r="I1292" s="127" t="s">
        <v>53</v>
      </c>
      <c r="J1292" s="127" t="s">
        <v>67</v>
      </c>
      <c r="K1292" s="127" t="s">
        <v>873</v>
      </c>
      <c r="L1292" s="127" t="s">
        <v>488</v>
      </c>
      <c r="M1292" s="128">
        <v>8.5</v>
      </c>
      <c r="N1292" s="128">
        <v>5.52</v>
      </c>
      <c r="O1292" s="129">
        <v>15.957599999999999</v>
      </c>
      <c r="P1292" s="129">
        <v>30.981999999999999</v>
      </c>
      <c r="Q1292" s="130">
        <v>16</v>
      </c>
      <c r="R1292" s="128">
        <v>10</v>
      </c>
      <c r="S1292" s="128">
        <v>20</v>
      </c>
      <c r="T1292" s="127" t="s">
        <v>620</v>
      </c>
      <c r="U1292" s="127" t="s">
        <v>620</v>
      </c>
      <c r="V1292" s="208" t="s">
        <v>624</v>
      </c>
      <c r="X1292" s="126">
        <v>1270</v>
      </c>
    </row>
    <row r="1293" spans="1:24" s="14" customFormat="1" ht="165" x14ac:dyDescent="0.25">
      <c r="A1293" s="255">
        <v>1290</v>
      </c>
      <c r="B1293" s="126" t="s">
        <v>576</v>
      </c>
      <c r="C1293" s="127" t="s">
        <v>577</v>
      </c>
      <c r="D1293" s="127" t="s">
        <v>491</v>
      </c>
      <c r="E1293" s="127" t="s">
        <v>472</v>
      </c>
      <c r="F1293" s="127" t="s">
        <v>30</v>
      </c>
      <c r="G1293" s="127" t="s">
        <v>36</v>
      </c>
      <c r="H1293" s="127" t="s">
        <v>32</v>
      </c>
      <c r="I1293" s="127" t="s">
        <v>28</v>
      </c>
      <c r="J1293" s="127" t="s">
        <v>74</v>
      </c>
      <c r="K1293" s="127" t="s">
        <v>874</v>
      </c>
      <c r="L1293" s="127" t="s">
        <v>488</v>
      </c>
      <c r="M1293" s="128">
        <v>6.44</v>
      </c>
      <c r="N1293" s="128">
        <v>3.19</v>
      </c>
      <c r="O1293" s="129">
        <v>19.851199999999999</v>
      </c>
      <c r="P1293" s="129">
        <v>25.2</v>
      </c>
      <c r="Q1293" s="130">
        <v>19.899999999999999</v>
      </c>
      <c r="R1293" s="128">
        <v>10</v>
      </c>
      <c r="S1293" s="128">
        <v>20</v>
      </c>
      <c r="T1293" s="127" t="s">
        <v>620</v>
      </c>
      <c r="U1293" s="127" t="s">
        <v>620</v>
      </c>
      <c r="V1293" s="208" t="s">
        <v>624</v>
      </c>
      <c r="X1293" s="126">
        <v>1271</v>
      </c>
    </row>
    <row r="1294" spans="1:24" s="14" customFormat="1" ht="165" x14ac:dyDescent="0.25">
      <c r="A1294" s="255">
        <v>1291</v>
      </c>
      <c r="B1294" s="126" t="s">
        <v>576</v>
      </c>
      <c r="C1294" s="127" t="s">
        <v>577</v>
      </c>
      <c r="D1294" s="127" t="s">
        <v>491</v>
      </c>
      <c r="E1294" s="127" t="s">
        <v>472</v>
      </c>
      <c r="F1294" s="127" t="s">
        <v>35</v>
      </c>
      <c r="G1294" s="127" t="s">
        <v>36</v>
      </c>
      <c r="H1294" s="127" t="s">
        <v>32</v>
      </c>
      <c r="I1294" s="127" t="s">
        <v>55</v>
      </c>
      <c r="J1294" s="127" t="s">
        <v>73</v>
      </c>
      <c r="K1294" s="127" t="s">
        <v>874</v>
      </c>
      <c r="L1294" s="127" t="s">
        <v>488</v>
      </c>
      <c r="M1294" s="128">
        <v>6.46</v>
      </c>
      <c r="N1294" s="128">
        <v>3.2</v>
      </c>
      <c r="O1294" s="129">
        <v>22.2257</v>
      </c>
      <c r="P1294" s="129">
        <v>45.444000000000003</v>
      </c>
      <c r="Q1294" s="130">
        <v>22.2</v>
      </c>
      <c r="R1294" s="128">
        <v>10</v>
      </c>
      <c r="S1294" s="128">
        <v>20</v>
      </c>
      <c r="T1294" s="127" t="s">
        <v>783</v>
      </c>
      <c r="U1294" s="127" t="s">
        <v>620</v>
      </c>
      <c r="V1294" s="208" t="s">
        <v>624</v>
      </c>
      <c r="X1294" s="126">
        <v>1272</v>
      </c>
    </row>
    <row r="1295" spans="1:24" s="14" customFormat="1" ht="165" x14ac:dyDescent="0.25">
      <c r="A1295" s="255">
        <v>1292</v>
      </c>
      <c r="B1295" s="126" t="s">
        <v>576</v>
      </c>
      <c r="C1295" s="127" t="s">
        <v>577</v>
      </c>
      <c r="D1295" s="127" t="s">
        <v>491</v>
      </c>
      <c r="E1295" s="127" t="s">
        <v>472</v>
      </c>
      <c r="F1295" s="127" t="s">
        <v>35</v>
      </c>
      <c r="G1295" s="127" t="s">
        <v>31</v>
      </c>
      <c r="H1295" s="127" t="s">
        <v>42</v>
      </c>
      <c r="I1295" s="127" t="s">
        <v>64</v>
      </c>
      <c r="J1295" s="127" t="s">
        <v>657</v>
      </c>
      <c r="K1295" s="127" t="s">
        <v>874</v>
      </c>
      <c r="L1295" s="127" t="s">
        <v>488</v>
      </c>
      <c r="M1295" s="128">
        <v>6.75</v>
      </c>
      <c r="N1295" s="128">
        <v>3.34</v>
      </c>
      <c r="O1295" s="129">
        <v>21.9101</v>
      </c>
      <c r="P1295" s="129">
        <v>42.35</v>
      </c>
      <c r="Q1295" s="130">
        <v>21.9</v>
      </c>
      <c r="R1295" s="128">
        <v>10</v>
      </c>
      <c r="S1295" s="128">
        <v>20</v>
      </c>
      <c r="T1295" s="127" t="s">
        <v>783</v>
      </c>
      <c r="U1295" s="127" t="s">
        <v>620</v>
      </c>
      <c r="V1295" s="208" t="s">
        <v>624</v>
      </c>
      <c r="X1295" s="126">
        <v>1273</v>
      </c>
    </row>
    <row r="1296" spans="1:24" s="14" customFormat="1" ht="165" x14ac:dyDescent="0.25">
      <c r="A1296" s="255">
        <v>1293</v>
      </c>
      <c r="B1296" s="126" t="s">
        <v>576</v>
      </c>
      <c r="C1296" s="127" t="s">
        <v>577</v>
      </c>
      <c r="D1296" s="127" t="s">
        <v>491</v>
      </c>
      <c r="E1296" s="127" t="s">
        <v>472</v>
      </c>
      <c r="F1296" s="127" t="s">
        <v>30</v>
      </c>
      <c r="G1296" s="127" t="s">
        <v>36</v>
      </c>
      <c r="H1296" s="127" t="s">
        <v>37</v>
      </c>
      <c r="I1296" s="127" t="s">
        <v>71</v>
      </c>
      <c r="J1296" s="127" t="s">
        <v>681</v>
      </c>
      <c r="K1296" s="127" t="s">
        <v>875</v>
      </c>
      <c r="L1296" s="127" t="s">
        <v>488</v>
      </c>
      <c r="M1296" s="128">
        <v>4.47</v>
      </c>
      <c r="N1296" s="128">
        <v>3.66</v>
      </c>
      <c r="O1296" s="129">
        <v>17.395</v>
      </c>
      <c r="P1296" s="129">
        <v>76.664000000000001</v>
      </c>
      <c r="Q1296" s="130">
        <v>17.399999999999999</v>
      </c>
      <c r="R1296" s="128">
        <v>10</v>
      </c>
      <c r="S1296" s="128">
        <v>20</v>
      </c>
      <c r="T1296" s="127" t="s">
        <v>620</v>
      </c>
      <c r="U1296" s="127" t="s">
        <v>620</v>
      </c>
      <c r="V1296" s="208" t="s">
        <v>624</v>
      </c>
      <c r="X1296" s="126">
        <v>1274</v>
      </c>
    </row>
    <row r="1297" spans="1:24" s="14" customFormat="1" ht="165" x14ac:dyDescent="0.25">
      <c r="A1297" s="255">
        <v>1294</v>
      </c>
      <c r="B1297" s="126" t="s">
        <v>576</v>
      </c>
      <c r="C1297" s="127" t="s">
        <v>577</v>
      </c>
      <c r="D1297" s="127" t="s">
        <v>491</v>
      </c>
      <c r="E1297" s="127" t="s">
        <v>472</v>
      </c>
      <c r="F1297" s="127" t="s">
        <v>30</v>
      </c>
      <c r="G1297" s="127" t="s">
        <v>36</v>
      </c>
      <c r="H1297" s="127" t="s">
        <v>42</v>
      </c>
      <c r="I1297" s="127" t="s">
        <v>53</v>
      </c>
      <c r="J1297" s="127" t="s">
        <v>726</v>
      </c>
      <c r="K1297" s="127" t="s">
        <v>875</v>
      </c>
      <c r="L1297" s="127" t="s">
        <v>488</v>
      </c>
      <c r="M1297" s="128">
        <v>4.28</v>
      </c>
      <c r="N1297" s="128">
        <v>3.5</v>
      </c>
      <c r="O1297" s="129">
        <v>16.542200000000001</v>
      </c>
      <c r="P1297" s="129">
        <v>27.818000000000001</v>
      </c>
      <c r="Q1297" s="130">
        <v>16.5</v>
      </c>
      <c r="R1297" s="128">
        <v>10</v>
      </c>
      <c r="S1297" s="128">
        <v>20</v>
      </c>
      <c r="T1297" s="127" t="s">
        <v>620</v>
      </c>
      <c r="U1297" s="127" t="s">
        <v>620</v>
      </c>
      <c r="V1297" s="208" t="s">
        <v>624</v>
      </c>
      <c r="X1297" s="126">
        <v>1275</v>
      </c>
    </row>
    <row r="1298" spans="1:24" s="14" customFormat="1" ht="165" x14ac:dyDescent="0.25">
      <c r="A1298" s="255">
        <v>1295</v>
      </c>
      <c r="B1298" s="126" t="s">
        <v>576</v>
      </c>
      <c r="C1298" s="127" t="s">
        <v>577</v>
      </c>
      <c r="D1298" s="127" t="s">
        <v>491</v>
      </c>
      <c r="E1298" s="127" t="s">
        <v>472</v>
      </c>
      <c r="F1298" s="127" t="s">
        <v>30</v>
      </c>
      <c r="G1298" s="127" t="s">
        <v>36</v>
      </c>
      <c r="H1298" s="127" t="s">
        <v>42</v>
      </c>
      <c r="I1298" s="127" t="s">
        <v>53</v>
      </c>
      <c r="J1298" s="127" t="s">
        <v>68</v>
      </c>
      <c r="K1298" s="127" t="s">
        <v>875</v>
      </c>
      <c r="L1298" s="127" t="s">
        <v>488</v>
      </c>
      <c r="M1298" s="128">
        <v>4.24</v>
      </c>
      <c r="N1298" s="128">
        <v>3.47</v>
      </c>
      <c r="O1298" s="129">
        <v>15.2567</v>
      </c>
      <c r="P1298" s="129">
        <v>27.398</v>
      </c>
      <c r="Q1298" s="130">
        <v>15.3</v>
      </c>
      <c r="R1298" s="128">
        <v>10</v>
      </c>
      <c r="S1298" s="128">
        <v>20</v>
      </c>
      <c r="T1298" s="127" t="s">
        <v>620</v>
      </c>
      <c r="U1298" s="127" t="s">
        <v>620</v>
      </c>
      <c r="V1298" s="208" t="s">
        <v>624</v>
      </c>
      <c r="X1298" s="126">
        <v>1276</v>
      </c>
    </row>
    <row r="1299" spans="1:24" s="14" customFormat="1" ht="165" x14ac:dyDescent="0.25">
      <c r="A1299" s="255">
        <v>1296</v>
      </c>
      <c r="B1299" s="126" t="s">
        <v>576</v>
      </c>
      <c r="C1299" s="127" t="s">
        <v>577</v>
      </c>
      <c r="D1299" s="127" t="s">
        <v>471</v>
      </c>
      <c r="E1299" s="127" t="s">
        <v>492</v>
      </c>
      <c r="F1299" s="127" t="s">
        <v>35</v>
      </c>
      <c r="G1299" s="127" t="s">
        <v>36</v>
      </c>
      <c r="H1299" s="127" t="s">
        <v>42</v>
      </c>
      <c r="I1299" s="127" t="s">
        <v>99</v>
      </c>
      <c r="J1299" s="127" t="s">
        <v>91</v>
      </c>
      <c r="K1299" s="127" t="s">
        <v>876</v>
      </c>
      <c r="L1299" s="127" t="s">
        <v>488</v>
      </c>
      <c r="M1299" s="128">
        <v>8.33</v>
      </c>
      <c r="N1299" s="128">
        <v>5.41</v>
      </c>
      <c r="O1299" s="129">
        <v>14.05</v>
      </c>
      <c r="P1299" s="129">
        <v>47.698</v>
      </c>
      <c r="Q1299" s="130">
        <v>14</v>
      </c>
      <c r="R1299" s="128">
        <v>10</v>
      </c>
      <c r="S1299" s="128">
        <v>20</v>
      </c>
      <c r="T1299" s="127" t="s">
        <v>620</v>
      </c>
      <c r="U1299" s="127" t="s">
        <v>620</v>
      </c>
      <c r="V1299" s="208" t="s">
        <v>624</v>
      </c>
      <c r="X1299" s="126">
        <v>1277</v>
      </c>
    </row>
    <row r="1300" spans="1:24" s="14" customFormat="1" ht="165" x14ac:dyDescent="0.25">
      <c r="A1300" s="255">
        <v>1297</v>
      </c>
      <c r="B1300" s="126" t="s">
        <v>576</v>
      </c>
      <c r="C1300" s="127" t="s">
        <v>577</v>
      </c>
      <c r="D1300" s="127" t="s">
        <v>471</v>
      </c>
      <c r="E1300" s="127" t="s">
        <v>492</v>
      </c>
      <c r="F1300" s="127" t="s">
        <v>30</v>
      </c>
      <c r="G1300" s="127" t="s">
        <v>36</v>
      </c>
      <c r="H1300" s="127" t="s">
        <v>42</v>
      </c>
      <c r="I1300" s="127" t="s">
        <v>81</v>
      </c>
      <c r="J1300" s="127" t="s">
        <v>206</v>
      </c>
      <c r="K1300" s="127" t="s">
        <v>876</v>
      </c>
      <c r="L1300" s="127" t="s">
        <v>488</v>
      </c>
      <c r="M1300" s="128">
        <v>8.26</v>
      </c>
      <c r="N1300" s="128">
        <v>5.36</v>
      </c>
      <c r="O1300" s="129">
        <v>13.046799999999999</v>
      </c>
      <c r="P1300" s="129">
        <v>28.952000000000002</v>
      </c>
      <c r="Q1300" s="130">
        <v>13</v>
      </c>
      <c r="R1300" s="128">
        <v>10</v>
      </c>
      <c r="S1300" s="128">
        <v>20</v>
      </c>
      <c r="T1300" s="127" t="s">
        <v>620</v>
      </c>
      <c r="U1300" s="127" t="s">
        <v>620</v>
      </c>
      <c r="V1300" s="208" t="s">
        <v>624</v>
      </c>
      <c r="X1300" s="126">
        <v>1278</v>
      </c>
    </row>
    <row r="1301" spans="1:24" s="14" customFormat="1" ht="165" x14ac:dyDescent="0.25">
      <c r="A1301" s="255">
        <v>1298</v>
      </c>
      <c r="B1301" s="126" t="s">
        <v>576</v>
      </c>
      <c r="C1301" s="127" t="s">
        <v>577</v>
      </c>
      <c r="D1301" s="127" t="s">
        <v>471</v>
      </c>
      <c r="E1301" s="127" t="s">
        <v>492</v>
      </c>
      <c r="F1301" s="127" t="s">
        <v>35</v>
      </c>
      <c r="G1301" s="127" t="s">
        <v>36</v>
      </c>
      <c r="H1301" s="127" t="s">
        <v>32</v>
      </c>
      <c r="I1301" s="127" t="s">
        <v>55</v>
      </c>
      <c r="J1301" s="127" t="s">
        <v>73</v>
      </c>
      <c r="K1301" s="127" t="s">
        <v>876</v>
      </c>
      <c r="L1301" s="127" t="s">
        <v>488</v>
      </c>
      <c r="M1301" s="128">
        <v>7.52</v>
      </c>
      <c r="N1301" s="128">
        <v>4.88</v>
      </c>
      <c r="O1301" s="129">
        <v>16.904</v>
      </c>
      <c r="P1301" s="129">
        <v>52.317999999999998</v>
      </c>
      <c r="Q1301" s="130">
        <v>16.899999999999999</v>
      </c>
      <c r="R1301" s="128">
        <v>10</v>
      </c>
      <c r="S1301" s="128">
        <v>20</v>
      </c>
      <c r="T1301" s="127" t="s">
        <v>620</v>
      </c>
      <c r="U1301" s="127" t="s">
        <v>620</v>
      </c>
      <c r="V1301" s="208" t="s">
        <v>624</v>
      </c>
      <c r="X1301" s="126">
        <v>1279</v>
      </c>
    </row>
    <row r="1302" spans="1:24" s="14" customFormat="1" ht="165" x14ac:dyDescent="0.25">
      <c r="A1302" s="255">
        <v>1299</v>
      </c>
      <c r="B1302" s="126" t="s">
        <v>576</v>
      </c>
      <c r="C1302" s="127" t="s">
        <v>577</v>
      </c>
      <c r="D1302" s="127" t="s">
        <v>471</v>
      </c>
      <c r="E1302" s="127" t="s">
        <v>496</v>
      </c>
      <c r="F1302" s="127" t="s">
        <v>35</v>
      </c>
      <c r="G1302" s="127" t="s">
        <v>36</v>
      </c>
      <c r="H1302" s="127" t="s">
        <v>42</v>
      </c>
      <c r="I1302" s="127" t="s">
        <v>99</v>
      </c>
      <c r="J1302" s="127" t="s">
        <v>91</v>
      </c>
      <c r="K1302" s="127" t="s">
        <v>876</v>
      </c>
      <c r="L1302" s="127" t="s">
        <v>488</v>
      </c>
      <c r="M1302" s="128">
        <v>8.33</v>
      </c>
      <c r="N1302" s="128">
        <v>5.41</v>
      </c>
      <c r="O1302" s="129">
        <v>12.648</v>
      </c>
      <c r="P1302" s="129">
        <v>46.648000000000003</v>
      </c>
      <c r="Q1302" s="130">
        <v>12.6</v>
      </c>
      <c r="R1302" s="128">
        <v>10</v>
      </c>
      <c r="S1302" s="128">
        <v>20</v>
      </c>
      <c r="T1302" s="127" t="s">
        <v>620</v>
      </c>
      <c r="U1302" s="127" t="s">
        <v>620</v>
      </c>
      <c r="V1302" s="208" t="s">
        <v>624</v>
      </c>
      <c r="X1302" s="126">
        <v>1280</v>
      </c>
    </row>
    <row r="1303" spans="1:24" s="14" customFormat="1" ht="165" x14ac:dyDescent="0.25">
      <c r="A1303" s="255">
        <v>1300</v>
      </c>
      <c r="B1303" s="126" t="s">
        <v>576</v>
      </c>
      <c r="C1303" s="127" t="s">
        <v>577</v>
      </c>
      <c r="D1303" s="127" t="s">
        <v>471</v>
      </c>
      <c r="E1303" s="127" t="s">
        <v>496</v>
      </c>
      <c r="F1303" s="127" t="s">
        <v>30</v>
      </c>
      <c r="G1303" s="127" t="s">
        <v>36</v>
      </c>
      <c r="H1303" s="127" t="s">
        <v>42</v>
      </c>
      <c r="I1303" s="127" t="s">
        <v>81</v>
      </c>
      <c r="J1303" s="127" t="s">
        <v>206</v>
      </c>
      <c r="K1303" s="127" t="s">
        <v>876</v>
      </c>
      <c r="L1303" s="127" t="s">
        <v>488</v>
      </c>
      <c r="M1303" s="128">
        <v>8.26</v>
      </c>
      <c r="N1303" s="128">
        <v>5.36</v>
      </c>
      <c r="O1303" s="129">
        <v>11.9602</v>
      </c>
      <c r="P1303" s="129">
        <v>26.53</v>
      </c>
      <c r="Q1303" s="130">
        <v>12</v>
      </c>
      <c r="R1303" s="128">
        <v>10</v>
      </c>
      <c r="S1303" s="128">
        <v>20</v>
      </c>
      <c r="T1303" s="127" t="s">
        <v>620</v>
      </c>
      <c r="U1303" s="127" t="s">
        <v>620</v>
      </c>
      <c r="V1303" s="208" t="s">
        <v>624</v>
      </c>
      <c r="X1303" s="126">
        <v>1281</v>
      </c>
    </row>
    <row r="1304" spans="1:24" s="14" customFormat="1" ht="165" x14ac:dyDescent="0.25">
      <c r="A1304" s="255">
        <v>1301</v>
      </c>
      <c r="B1304" s="126" t="s">
        <v>576</v>
      </c>
      <c r="C1304" s="127" t="s">
        <v>577</v>
      </c>
      <c r="D1304" s="127" t="s">
        <v>471</v>
      </c>
      <c r="E1304" s="127" t="s">
        <v>496</v>
      </c>
      <c r="F1304" s="127" t="s">
        <v>35</v>
      </c>
      <c r="G1304" s="127" t="s">
        <v>36</v>
      </c>
      <c r="H1304" s="127" t="s">
        <v>32</v>
      </c>
      <c r="I1304" s="127" t="s">
        <v>55</v>
      </c>
      <c r="J1304" s="127" t="s">
        <v>73</v>
      </c>
      <c r="K1304" s="127" t="s">
        <v>876</v>
      </c>
      <c r="L1304" s="127" t="s">
        <v>488</v>
      </c>
      <c r="M1304" s="128">
        <v>7.52</v>
      </c>
      <c r="N1304" s="128">
        <v>4.88</v>
      </c>
      <c r="O1304" s="129">
        <v>14.263999999999999</v>
      </c>
      <c r="P1304" s="129">
        <v>44.408000000000001</v>
      </c>
      <c r="Q1304" s="130">
        <v>14.3</v>
      </c>
      <c r="R1304" s="128">
        <v>10</v>
      </c>
      <c r="S1304" s="128">
        <v>20</v>
      </c>
      <c r="T1304" s="127" t="s">
        <v>620</v>
      </c>
      <c r="U1304" s="127" t="s">
        <v>620</v>
      </c>
      <c r="V1304" s="208" t="s">
        <v>624</v>
      </c>
      <c r="X1304" s="126">
        <v>1282</v>
      </c>
    </row>
    <row r="1305" spans="1:24" s="14" customFormat="1" ht="360" x14ac:dyDescent="0.25">
      <c r="A1305" s="255">
        <v>1302</v>
      </c>
      <c r="B1305" s="126" t="s">
        <v>578</v>
      </c>
      <c r="C1305" s="127" t="s">
        <v>579</v>
      </c>
      <c r="D1305" s="127" t="s">
        <v>508</v>
      </c>
      <c r="E1305" s="127" t="s">
        <v>472</v>
      </c>
      <c r="F1305" s="127" t="s">
        <v>30</v>
      </c>
      <c r="G1305" s="127" t="s">
        <v>36</v>
      </c>
      <c r="H1305" s="127" t="s">
        <v>42</v>
      </c>
      <c r="I1305" s="127" t="s">
        <v>90</v>
      </c>
      <c r="J1305" s="127" t="s">
        <v>91</v>
      </c>
      <c r="K1305" s="127" t="s">
        <v>877</v>
      </c>
      <c r="L1305" s="127" t="s">
        <v>488</v>
      </c>
      <c r="M1305" s="128">
        <v>6.81</v>
      </c>
      <c r="N1305" s="128">
        <v>4.42</v>
      </c>
      <c r="O1305" s="129">
        <v>21.814499999999999</v>
      </c>
      <c r="P1305" s="129">
        <v>35.238</v>
      </c>
      <c r="Q1305" s="130">
        <v>21.8</v>
      </c>
      <c r="R1305" s="128">
        <v>10</v>
      </c>
      <c r="S1305" s="128">
        <v>20</v>
      </c>
      <c r="T1305" s="127" t="s">
        <v>648</v>
      </c>
      <c r="U1305" s="127" t="s">
        <v>620</v>
      </c>
      <c r="V1305" s="208" t="s">
        <v>878</v>
      </c>
      <c r="X1305" s="126">
        <v>1283</v>
      </c>
    </row>
    <row r="1306" spans="1:24" s="14" customFormat="1" ht="360" x14ac:dyDescent="0.25">
      <c r="A1306" s="255">
        <v>1303</v>
      </c>
      <c r="B1306" s="126" t="s">
        <v>578</v>
      </c>
      <c r="C1306" s="127" t="s">
        <v>579</v>
      </c>
      <c r="D1306" s="127" t="s">
        <v>508</v>
      </c>
      <c r="E1306" s="127" t="s">
        <v>472</v>
      </c>
      <c r="F1306" s="127" t="s">
        <v>30</v>
      </c>
      <c r="G1306" s="127" t="s">
        <v>36</v>
      </c>
      <c r="H1306" s="127" t="s">
        <v>42</v>
      </c>
      <c r="I1306" s="127" t="s">
        <v>53</v>
      </c>
      <c r="J1306" s="127" t="s">
        <v>726</v>
      </c>
      <c r="K1306" s="127" t="s">
        <v>877</v>
      </c>
      <c r="L1306" s="127" t="s">
        <v>488</v>
      </c>
      <c r="M1306" s="128">
        <v>7.76</v>
      </c>
      <c r="N1306" s="128">
        <v>5.04</v>
      </c>
      <c r="O1306" s="129">
        <v>22.859200000000001</v>
      </c>
      <c r="P1306" s="129">
        <v>40.67</v>
      </c>
      <c r="Q1306" s="130">
        <v>22.9</v>
      </c>
      <c r="R1306" s="128">
        <v>10</v>
      </c>
      <c r="S1306" s="128">
        <v>20</v>
      </c>
      <c r="T1306" s="127" t="s">
        <v>648</v>
      </c>
      <c r="U1306" s="127" t="s">
        <v>620</v>
      </c>
      <c r="V1306" s="208" t="s">
        <v>878</v>
      </c>
      <c r="X1306" s="126">
        <v>1284</v>
      </c>
    </row>
    <row r="1307" spans="1:24" s="14" customFormat="1" ht="360" x14ac:dyDescent="0.25">
      <c r="A1307" s="255">
        <v>1304</v>
      </c>
      <c r="B1307" s="126" t="s">
        <v>578</v>
      </c>
      <c r="C1307" s="127" t="s">
        <v>579</v>
      </c>
      <c r="D1307" s="127" t="s">
        <v>508</v>
      </c>
      <c r="E1307" s="127" t="s">
        <v>472</v>
      </c>
      <c r="F1307" s="127" t="s">
        <v>35</v>
      </c>
      <c r="G1307" s="127" t="s">
        <v>31</v>
      </c>
      <c r="H1307" s="127" t="s">
        <v>42</v>
      </c>
      <c r="I1307" s="127" t="s">
        <v>64</v>
      </c>
      <c r="J1307" s="127" t="s">
        <v>657</v>
      </c>
      <c r="K1307" s="127" t="s">
        <v>877</v>
      </c>
      <c r="L1307" s="127" t="s">
        <v>488</v>
      </c>
      <c r="M1307" s="128">
        <v>8.91</v>
      </c>
      <c r="N1307" s="128">
        <v>5.78</v>
      </c>
      <c r="O1307" s="129">
        <v>27.244599999999998</v>
      </c>
      <c r="P1307" s="129">
        <v>56.811999999999998</v>
      </c>
      <c r="Q1307" s="130">
        <v>27.2</v>
      </c>
      <c r="R1307" s="128">
        <v>10</v>
      </c>
      <c r="S1307" s="128">
        <v>20</v>
      </c>
      <c r="T1307" s="127" t="s">
        <v>648</v>
      </c>
      <c r="U1307" s="127" t="s">
        <v>620</v>
      </c>
      <c r="V1307" s="208" t="s">
        <v>878</v>
      </c>
      <c r="X1307" s="126">
        <v>1285</v>
      </c>
    </row>
    <row r="1308" spans="1:24" s="14" customFormat="1" ht="360" x14ac:dyDescent="0.25">
      <c r="A1308" s="255">
        <v>1305</v>
      </c>
      <c r="B1308" s="126" t="s">
        <v>578</v>
      </c>
      <c r="C1308" s="127" t="s">
        <v>579</v>
      </c>
      <c r="D1308" s="127" t="s">
        <v>508</v>
      </c>
      <c r="E1308" s="127" t="s">
        <v>472</v>
      </c>
      <c r="F1308" s="127" t="s">
        <v>30</v>
      </c>
      <c r="G1308" s="127" t="s">
        <v>31</v>
      </c>
      <c r="H1308" s="127" t="s">
        <v>42</v>
      </c>
      <c r="I1308" s="127" t="s">
        <v>52</v>
      </c>
      <c r="J1308" s="127" t="s">
        <v>678</v>
      </c>
      <c r="K1308" s="127" t="s">
        <v>877</v>
      </c>
      <c r="L1308" s="127" t="s">
        <v>488</v>
      </c>
      <c r="M1308" s="128">
        <v>6.16</v>
      </c>
      <c r="N1308" s="128">
        <v>4</v>
      </c>
      <c r="O1308" s="129">
        <v>24.1753</v>
      </c>
      <c r="P1308" s="129">
        <v>40.25</v>
      </c>
      <c r="Q1308" s="130">
        <v>24.2</v>
      </c>
      <c r="R1308" s="128">
        <v>10</v>
      </c>
      <c r="S1308" s="128">
        <v>20</v>
      </c>
      <c r="T1308" s="127" t="s">
        <v>648</v>
      </c>
      <c r="U1308" s="127" t="s">
        <v>620</v>
      </c>
      <c r="V1308" s="208" t="s">
        <v>878</v>
      </c>
      <c r="X1308" s="126">
        <v>1286</v>
      </c>
    </row>
    <row r="1309" spans="1:24" s="14" customFormat="1" ht="165" x14ac:dyDescent="0.25">
      <c r="A1309" s="255">
        <v>1306</v>
      </c>
      <c r="B1309" s="126" t="s">
        <v>578</v>
      </c>
      <c r="C1309" s="127" t="s">
        <v>579</v>
      </c>
      <c r="D1309" s="127" t="s">
        <v>491</v>
      </c>
      <c r="E1309" s="127" t="s">
        <v>472</v>
      </c>
      <c r="F1309" s="127" t="s">
        <v>30</v>
      </c>
      <c r="G1309" s="127" t="s">
        <v>36</v>
      </c>
      <c r="H1309" s="127" t="s">
        <v>42</v>
      </c>
      <c r="I1309" s="127" t="s">
        <v>90</v>
      </c>
      <c r="J1309" s="127" t="s">
        <v>91</v>
      </c>
      <c r="K1309" s="127" t="s">
        <v>877</v>
      </c>
      <c r="L1309" s="127" t="s">
        <v>488</v>
      </c>
      <c r="M1309" s="128">
        <v>6.81</v>
      </c>
      <c r="N1309" s="128">
        <v>4.42</v>
      </c>
      <c r="O1309" s="129">
        <v>15.367100000000001</v>
      </c>
      <c r="P1309" s="129">
        <v>31.052</v>
      </c>
      <c r="Q1309" s="130">
        <v>15.4</v>
      </c>
      <c r="R1309" s="128">
        <v>10</v>
      </c>
      <c r="S1309" s="128">
        <v>20</v>
      </c>
      <c r="T1309" s="127" t="s">
        <v>620</v>
      </c>
      <c r="U1309" s="127" t="s">
        <v>620</v>
      </c>
      <c r="V1309" s="208" t="s">
        <v>878</v>
      </c>
      <c r="X1309" s="126">
        <v>1287</v>
      </c>
    </row>
    <row r="1310" spans="1:24" s="14" customFormat="1" ht="165" x14ac:dyDescent="0.25">
      <c r="A1310" s="255">
        <v>1307</v>
      </c>
      <c r="B1310" s="126" t="s">
        <v>578</v>
      </c>
      <c r="C1310" s="127" t="s">
        <v>579</v>
      </c>
      <c r="D1310" s="127" t="s">
        <v>491</v>
      </c>
      <c r="E1310" s="127" t="s">
        <v>472</v>
      </c>
      <c r="F1310" s="127" t="s">
        <v>30</v>
      </c>
      <c r="G1310" s="127" t="s">
        <v>36</v>
      </c>
      <c r="H1310" s="127" t="s">
        <v>42</v>
      </c>
      <c r="I1310" s="127" t="s">
        <v>53</v>
      </c>
      <c r="J1310" s="127" t="s">
        <v>726</v>
      </c>
      <c r="K1310" s="127" t="s">
        <v>877</v>
      </c>
      <c r="L1310" s="127" t="s">
        <v>488</v>
      </c>
      <c r="M1310" s="128">
        <v>7.76</v>
      </c>
      <c r="N1310" s="128">
        <v>5.04</v>
      </c>
      <c r="O1310" s="129">
        <v>16.3963</v>
      </c>
      <c r="P1310" s="129">
        <v>36.47</v>
      </c>
      <c r="Q1310" s="130">
        <v>16.399999999999999</v>
      </c>
      <c r="R1310" s="128">
        <v>10</v>
      </c>
      <c r="S1310" s="128">
        <v>20</v>
      </c>
      <c r="T1310" s="127" t="s">
        <v>620</v>
      </c>
      <c r="U1310" s="127" t="s">
        <v>620</v>
      </c>
      <c r="V1310" s="208" t="s">
        <v>878</v>
      </c>
      <c r="X1310" s="126">
        <v>1288</v>
      </c>
    </row>
    <row r="1311" spans="1:24" s="14" customFormat="1" ht="165" x14ac:dyDescent="0.25">
      <c r="A1311" s="255">
        <v>1308</v>
      </c>
      <c r="B1311" s="126" t="s">
        <v>578</v>
      </c>
      <c r="C1311" s="127" t="s">
        <v>579</v>
      </c>
      <c r="D1311" s="127" t="s">
        <v>491</v>
      </c>
      <c r="E1311" s="127" t="s">
        <v>472</v>
      </c>
      <c r="F1311" s="127" t="s">
        <v>35</v>
      </c>
      <c r="G1311" s="127" t="s">
        <v>31</v>
      </c>
      <c r="H1311" s="127" t="s">
        <v>42</v>
      </c>
      <c r="I1311" s="127" t="s">
        <v>64</v>
      </c>
      <c r="J1311" s="127" t="s">
        <v>657</v>
      </c>
      <c r="K1311" s="127" t="s">
        <v>877</v>
      </c>
      <c r="L1311" s="127" t="s">
        <v>488</v>
      </c>
      <c r="M1311" s="128">
        <v>8.91</v>
      </c>
      <c r="N1311" s="128">
        <v>5.78</v>
      </c>
      <c r="O1311" s="129">
        <v>20.2514</v>
      </c>
      <c r="P1311" s="129">
        <v>52.597999999999999</v>
      </c>
      <c r="Q1311" s="130">
        <v>20.3</v>
      </c>
      <c r="R1311" s="128">
        <v>10</v>
      </c>
      <c r="S1311" s="128">
        <v>20</v>
      </c>
      <c r="T1311" s="127" t="s">
        <v>620</v>
      </c>
      <c r="U1311" s="127" t="s">
        <v>620</v>
      </c>
      <c r="V1311" s="208" t="s">
        <v>878</v>
      </c>
      <c r="X1311" s="126">
        <v>1289</v>
      </c>
    </row>
    <row r="1312" spans="1:24" s="14" customFormat="1" ht="165" x14ac:dyDescent="0.25">
      <c r="A1312" s="255">
        <v>1309</v>
      </c>
      <c r="B1312" s="126" t="s">
        <v>578</v>
      </c>
      <c r="C1312" s="127" t="s">
        <v>579</v>
      </c>
      <c r="D1312" s="127" t="s">
        <v>491</v>
      </c>
      <c r="E1312" s="127" t="s">
        <v>472</v>
      </c>
      <c r="F1312" s="127" t="s">
        <v>30</v>
      </c>
      <c r="G1312" s="127" t="s">
        <v>31</v>
      </c>
      <c r="H1312" s="127" t="s">
        <v>42</v>
      </c>
      <c r="I1312" s="127" t="s">
        <v>52</v>
      </c>
      <c r="J1312" s="127" t="s">
        <v>678</v>
      </c>
      <c r="K1312" s="127" t="s">
        <v>877</v>
      </c>
      <c r="L1312" s="127" t="s">
        <v>488</v>
      </c>
      <c r="M1312" s="128">
        <v>6.16</v>
      </c>
      <c r="N1312" s="128">
        <v>4</v>
      </c>
      <c r="O1312" s="129">
        <v>17.234400000000001</v>
      </c>
      <c r="P1312" s="129">
        <v>43.05</v>
      </c>
      <c r="Q1312" s="130">
        <v>17.2</v>
      </c>
      <c r="R1312" s="128">
        <v>10</v>
      </c>
      <c r="S1312" s="128">
        <v>20</v>
      </c>
      <c r="T1312" s="127" t="s">
        <v>620</v>
      </c>
      <c r="U1312" s="127" t="s">
        <v>620</v>
      </c>
      <c r="V1312" s="208" t="s">
        <v>878</v>
      </c>
      <c r="X1312" s="126">
        <v>1290</v>
      </c>
    </row>
    <row r="1313" spans="1:24" s="14" customFormat="1" ht="165" x14ac:dyDescent="0.25">
      <c r="A1313" s="255">
        <v>1310</v>
      </c>
      <c r="B1313" s="126" t="s">
        <v>580</v>
      </c>
      <c r="C1313" s="127" t="s">
        <v>581</v>
      </c>
      <c r="D1313" s="127" t="s">
        <v>494</v>
      </c>
      <c r="E1313" s="127" t="s">
        <v>496</v>
      </c>
      <c r="F1313" s="127" t="s">
        <v>30</v>
      </c>
      <c r="G1313" s="127" t="s">
        <v>36</v>
      </c>
      <c r="H1313" s="127" t="s">
        <v>42</v>
      </c>
      <c r="I1313" s="127" t="s">
        <v>76</v>
      </c>
      <c r="J1313" s="127" t="s">
        <v>91</v>
      </c>
      <c r="K1313" s="127" t="s">
        <v>879</v>
      </c>
      <c r="L1313" s="127" t="s">
        <v>488</v>
      </c>
      <c r="M1313" s="128">
        <v>9.15</v>
      </c>
      <c r="N1313" s="128">
        <v>5.94</v>
      </c>
      <c r="O1313" s="129">
        <v>13.3934</v>
      </c>
      <c r="P1313" s="129">
        <v>34.103999999999999</v>
      </c>
      <c r="Q1313" s="130">
        <v>13.4</v>
      </c>
      <c r="R1313" s="128">
        <v>10</v>
      </c>
      <c r="S1313" s="128">
        <v>20</v>
      </c>
      <c r="T1313" s="127" t="s">
        <v>620</v>
      </c>
      <c r="U1313" s="127" t="s">
        <v>620</v>
      </c>
      <c r="V1313" s="208" t="s">
        <v>647</v>
      </c>
      <c r="X1313" s="126">
        <v>1291</v>
      </c>
    </row>
    <row r="1314" spans="1:24" s="14" customFormat="1" ht="165" x14ac:dyDescent="0.25">
      <c r="A1314" s="255">
        <v>1311</v>
      </c>
      <c r="B1314" s="126" t="s">
        <v>580</v>
      </c>
      <c r="C1314" s="127" t="s">
        <v>581</v>
      </c>
      <c r="D1314" s="127" t="s">
        <v>494</v>
      </c>
      <c r="E1314" s="127" t="s">
        <v>496</v>
      </c>
      <c r="F1314" s="127" t="s">
        <v>30</v>
      </c>
      <c r="G1314" s="127" t="s">
        <v>36</v>
      </c>
      <c r="H1314" s="127" t="s">
        <v>37</v>
      </c>
      <c r="I1314" s="127" t="s">
        <v>100</v>
      </c>
      <c r="J1314" s="127" t="s">
        <v>91</v>
      </c>
      <c r="K1314" s="127" t="s">
        <v>879</v>
      </c>
      <c r="L1314" s="127" t="s">
        <v>488</v>
      </c>
      <c r="M1314" s="128">
        <v>9.4</v>
      </c>
      <c r="N1314" s="128">
        <v>6.1</v>
      </c>
      <c r="O1314" s="129">
        <v>14.4055</v>
      </c>
      <c r="P1314" s="129">
        <v>52.094000000000001</v>
      </c>
      <c r="Q1314" s="130">
        <v>14.4</v>
      </c>
      <c r="R1314" s="128">
        <v>10</v>
      </c>
      <c r="S1314" s="128">
        <v>20</v>
      </c>
      <c r="T1314" s="127" t="s">
        <v>620</v>
      </c>
      <c r="U1314" s="127" t="s">
        <v>620</v>
      </c>
      <c r="V1314" s="208" t="s">
        <v>647</v>
      </c>
      <c r="X1314" s="126">
        <v>1292</v>
      </c>
    </row>
    <row r="1315" spans="1:24" s="14" customFormat="1" ht="165" x14ac:dyDescent="0.25">
      <c r="A1315" s="255">
        <v>1312</v>
      </c>
      <c r="B1315" s="126" t="s">
        <v>580</v>
      </c>
      <c r="C1315" s="127" t="s">
        <v>581</v>
      </c>
      <c r="D1315" s="127" t="s">
        <v>494</v>
      </c>
      <c r="E1315" s="127" t="s">
        <v>496</v>
      </c>
      <c r="F1315" s="127" t="s">
        <v>30</v>
      </c>
      <c r="G1315" s="127" t="s">
        <v>36</v>
      </c>
      <c r="H1315" s="127" t="s">
        <v>42</v>
      </c>
      <c r="I1315" s="127" t="s">
        <v>28</v>
      </c>
      <c r="J1315" s="127" t="s">
        <v>73</v>
      </c>
      <c r="K1315" s="127" t="s">
        <v>879</v>
      </c>
      <c r="L1315" s="127" t="s">
        <v>488</v>
      </c>
      <c r="M1315" s="128">
        <v>8.99</v>
      </c>
      <c r="N1315" s="128">
        <v>5.84</v>
      </c>
      <c r="O1315" s="129">
        <v>13.875299999999999</v>
      </c>
      <c r="P1315" s="129">
        <v>30.324000000000002</v>
      </c>
      <c r="Q1315" s="130">
        <v>13.9</v>
      </c>
      <c r="R1315" s="128">
        <v>10</v>
      </c>
      <c r="S1315" s="128">
        <v>20</v>
      </c>
      <c r="T1315" s="127" t="s">
        <v>620</v>
      </c>
      <c r="U1315" s="127" t="s">
        <v>620</v>
      </c>
      <c r="V1315" s="208" t="s">
        <v>647</v>
      </c>
      <c r="X1315" s="126">
        <v>1293</v>
      </c>
    </row>
    <row r="1316" spans="1:24" s="14" customFormat="1" ht="165" x14ac:dyDescent="0.25">
      <c r="A1316" s="255">
        <v>1313</v>
      </c>
      <c r="B1316" s="126" t="s">
        <v>580</v>
      </c>
      <c r="C1316" s="127" t="s">
        <v>581</v>
      </c>
      <c r="D1316" s="127" t="s">
        <v>494</v>
      </c>
      <c r="E1316" s="127" t="s">
        <v>496</v>
      </c>
      <c r="F1316" s="127" t="s">
        <v>30</v>
      </c>
      <c r="G1316" s="127" t="s">
        <v>36</v>
      </c>
      <c r="H1316" s="127" t="s">
        <v>42</v>
      </c>
      <c r="I1316" s="127" t="s">
        <v>53</v>
      </c>
      <c r="J1316" s="127" t="s">
        <v>67</v>
      </c>
      <c r="K1316" s="127" t="s">
        <v>879</v>
      </c>
      <c r="L1316" s="127" t="s">
        <v>488</v>
      </c>
      <c r="M1316" s="128">
        <v>8.5</v>
      </c>
      <c r="N1316" s="128">
        <v>5.52</v>
      </c>
      <c r="O1316" s="129">
        <v>13.362299999999999</v>
      </c>
      <c r="P1316" s="129">
        <v>30.757999999999999</v>
      </c>
      <c r="Q1316" s="130">
        <v>13.4</v>
      </c>
      <c r="R1316" s="128">
        <v>10</v>
      </c>
      <c r="S1316" s="128">
        <v>20</v>
      </c>
      <c r="T1316" s="127" t="s">
        <v>620</v>
      </c>
      <c r="U1316" s="127" t="s">
        <v>620</v>
      </c>
      <c r="V1316" s="208" t="s">
        <v>647</v>
      </c>
      <c r="X1316" s="126">
        <v>1294</v>
      </c>
    </row>
    <row r="1317" spans="1:24" s="14" customFormat="1" ht="165" x14ac:dyDescent="0.25">
      <c r="A1317" s="255">
        <v>1314</v>
      </c>
      <c r="B1317" s="126" t="s">
        <v>580</v>
      </c>
      <c r="C1317" s="127" t="s">
        <v>581</v>
      </c>
      <c r="D1317" s="127" t="s">
        <v>471</v>
      </c>
      <c r="E1317" s="127" t="s">
        <v>496</v>
      </c>
      <c r="F1317" s="127" t="s">
        <v>30</v>
      </c>
      <c r="G1317" s="127" t="s">
        <v>36</v>
      </c>
      <c r="H1317" s="127" t="s">
        <v>42</v>
      </c>
      <c r="I1317" s="127" t="s">
        <v>76</v>
      </c>
      <c r="J1317" s="127" t="s">
        <v>91</v>
      </c>
      <c r="K1317" s="127" t="s">
        <v>879</v>
      </c>
      <c r="L1317" s="127" t="s">
        <v>488</v>
      </c>
      <c r="M1317" s="128">
        <v>9.15</v>
      </c>
      <c r="N1317" s="128">
        <v>5.94</v>
      </c>
      <c r="O1317" s="129">
        <v>14.027799999999999</v>
      </c>
      <c r="P1317" s="129">
        <v>34.537999999999997</v>
      </c>
      <c r="Q1317" s="130">
        <v>14</v>
      </c>
      <c r="R1317" s="128">
        <v>10</v>
      </c>
      <c r="S1317" s="128">
        <v>20</v>
      </c>
      <c r="T1317" s="127" t="s">
        <v>620</v>
      </c>
      <c r="U1317" s="127" t="s">
        <v>620</v>
      </c>
      <c r="V1317" s="208" t="s">
        <v>647</v>
      </c>
      <c r="X1317" s="126">
        <v>1295</v>
      </c>
    </row>
    <row r="1318" spans="1:24" s="14" customFormat="1" ht="165" x14ac:dyDescent="0.25">
      <c r="A1318" s="255">
        <v>1315</v>
      </c>
      <c r="B1318" s="126" t="s">
        <v>580</v>
      </c>
      <c r="C1318" s="127" t="s">
        <v>581</v>
      </c>
      <c r="D1318" s="127" t="s">
        <v>471</v>
      </c>
      <c r="E1318" s="127" t="s">
        <v>496</v>
      </c>
      <c r="F1318" s="127" t="s">
        <v>30</v>
      </c>
      <c r="G1318" s="127" t="s">
        <v>36</v>
      </c>
      <c r="H1318" s="127" t="s">
        <v>37</v>
      </c>
      <c r="I1318" s="127" t="s">
        <v>100</v>
      </c>
      <c r="J1318" s="127" t="s">
        <v>91</v>
      </c>
      <c r="K1318" s="127" t="s">
        <v>879</v>
      </c>
      <c r="L1318" s="127" t="s">
        <v>488</v>
      </c>
      <c r="M1318" s="128">
        <v>9.4</v>
      </c>
      <c r="N1318" s="128">
        <v>6.1</v>
      </c>
      <c r="O1318" s="129">
        <v>14.973000000000001</v>
      </c>
      <c r="P1318" s="129">
        <v>62.51</v>
      </c>
      <c r="Q1318" s="130">
        <v>15</v>
      </c>
      <c r="R1318" s="128">
        <v>10</v>
      </c>
      <c r="S1318" s="128">
        <v>20</v>
      </c>
      <c r="T1318" s="127" t="s">
        <v>620</v>
      </c>
      <c r="U1318" s="127" t="s">
        <v>620</v>
      </c>
      <c r="V1318" s="208" t="s">
        <v>647</v>
      </c>
      <c r="X1318" s="126">
        <v>1296</v>
      </c>
    </row>
    <row r="1319" spans="1:24" s="14" customFormat="1" ht="165" x14ac:dyDescent="0.25">
      <c r="A1319" s="255">
        <v>1316</v>
      </c>
      <c r="B1319" s="126" t="s">
        <v>580</v>
      </c>
      <c r="C1319" s="127" t="s">
        <v>581</v>
      </c>
      <c r="D1319" s="127" t="s">
        <v>471</v>
      </c>
      <c r="E1319" s="127" t="s">
        <v>496</v>
      </c>
      <c r="F1319" s="127" t="s">
        <v>30</v>
      </c>
      <c r="G1319" s="127" t="s">
        <v>36</v>
      </c>
      <c r="H1319" s="127" t="s">
        <v>42</v>
      </c>
      <c r="I1319" s="127" t="s">
        <v>28</v>
      </c>
      <c r="J1319" s="127" t="s">
        <v>73</v>
      </c>
      <c r="K1319" s="127" t="s">
        <v>879</v>
      </c>
      <c r="L1319" s="127" t="s">
        <v>488</v>
      </c>
      <c r="M1319" s="128">
        <v>8.99</v>
      </c>
      <c r="N1319" s="128">
        <v>5.84</v>
      </c>
      <c r="O1319" s="129">
        <v>14.4534</v>
      </c>
      <c r="P1319" s="129">
        <v>30.771999999999998</v>
      </c>
      <c r="Q1319" s="130">
        <v>14.5</v>
      </c>
      <c r="R1319" s="128">
        <v>10</v>
      </c>
      <c r="S1319" s="128">
        <v>20</v>
      </c>
      <c r="T1319" s="127" t="s">
        <v>620</v>
      </c>
      <c r="U1319" s="127" t="s">
        <v>620</v>
      </c>
      <c r="V1319" s="208" t="s">
        <v>647</v>
      </c>
      <c r="X1319" s="126">
        <v>1297</v>
      </c>
    </row>
    <row r="1320" spans="1:24" s="14" customFormat="1" ht="165" x14ac:dyDescent="0.25">
      <c r="A1320" s="255">
        <v>1317</v>
      </c>
      <c r="B1320" s="126" t="s">
        <v>580</v>
      </c>
      <c r="C1320" s="127" t="s">
        <v>581</v>
      </c>
      <c r="D1320" s="127" t="s">
        <v>471</v>
      </c>
      <c r="E1320" s="127" t="s">
        <v>496</v>
      </c>
      <c r="F1320" s="127" t="s">
        <v>30</v>
      </c>
      <c r="G1320" s="127" t="s">
        <v>36</v>
      </c>
      <c r="H1320" s="127" t="s">
        <v>42</v>
      </c>
      <c r="I1320" s="127" t="s">
        <v>53</v>
      </c>
      <c r="J1320" s="127" t="s">
        <v>67</v>
      </c>
      <c r="K1320" s="127" t="s">
        <v>879</v>
      </c>
      <c r="L1320" s="127" t="s">
        <v>488</v>
      </c>
      <c r="M1320" s="128">
        <v>8.5</v>
      </c>
      <c r="N1320" s="128">
        <v>5.52</v>
      </c>
      <c r="O1320" s="129">
        <v>13.942399999999999</v>
      </c>
      <c r="P1320" s="129">
        <v>30.981999999999999</v>
      </c>
      <c r="Q1320" s="130">
        <v>13.9</v>
      </c>
      <c r="R1320" s="128">
        <v>10</v>
      </c>
      <c r="S1320" s="128">
        <v>20</v>
      </c>
      <c r="T1320" s="127" t="s">
        <v>620</v>
      </c>
      <c r="U1320" s="127" t="s">
        <v>620</v>
      </c>
      <c r="V1320" s="208" t="s">
        <v>647</v>
      </c>
      <c r="X1320" s="126">
        <v>1298</v>
      </c>
    </row>
    <row r="1321" spans="1:24" s="14" customFormat="1" ht="165" x14ac:dyDescent="0.25">
      <c r="A1321" s="255">
        <v>1318</v>
      </c>
      <c r="B1321" s="126" t="s">
        <v>580</v>
      </c>
      <c r="C1321" s="127" t="s">
        <v>581</v>
      </c>
      <c r="D1321" s="127" t="s">
        <v>491</v>
      </c>
      <c r="E1321" s="127" t="s">
        <v>492</v>
      </c>
      <c r="F1321" s="127" t="s">
        <v>30</v>
      </c>
      <c r="G1321" s="127" t="s">
        <v>36</v>
      </c>
      <c r="H1321" s="127" t="s">
        <v>42</v>
      </c>
      <c r="I1321" s="127" t="s">
        <v>76</v>
      </c>
      <c r="J1321" s="127" t="s">
        <v>91</v>
      </c>
      <c r="K1321" s="127" t="s">
        <v>879</v>
      </c>
      <c r="L1321" s="127" t="s">
        <v>488</v>
      </c>
      <c r="M1321" s="128">
        <v>9.15</v>
      </c>
      <c r="N1321" s="128">
        <v>5.94</v>
      </c>
      <c r="O1321" s="129">
        <v>19.433599999999998</v>
      </c>
      <c r="P1321" s="129">
        <v>36.637999999999998</v>
      </c>
      <c r="Q1321" s="130">
        <v>19.399999999999999</v>
      </c>
      <c r="R1321" s="128">
        <v>10</v>
      </c>
      <c r="S1321" s="128">
        <v>20</v>
      </c>
      <c r="T1321" s="127" t="s">
        <v>620</v>
      </c>
      <c r="U1321" s="127" t="s">
        <v>620</v>
      </c>
      <c r="V1321" s="208" t="s">
        <v>647</v>
      </c>
      <c r="X1321" s="126">
        <v>1299</v>
      </c>
    </row>
    <row r="1322" spans="1:24" s="14" customFormat="1" ht="165" x14ac:dyDescent="0.25">
      <c r="A1322" s="255">
        <v>1319</v>
      </c>
      <c r="B1322" s="126" t="s">
        <v>580</v>
      </c>
      <c r="C1322" s="127" t="s">
        <v>581</v>
      </c>
      <c r="D1322" s="127" t="s">
        <v>491</v>
      </c>
      <c r="E1322" s="127" t="s">
        <v>492</v>
      </c>
      <c r="F1322" s="127" t="s">
        <v>30</v>
      </c>
      <c r="G1322" s="127" t="s">
        <v>36</v>
      </c>
      <c r="H1322" s="127" t="s">
        <v>37</v>
      </c>
      <c r="I1322" s="127" t="s">
        <v>100</v>
      </c>
      <c r="J1322" s="127" t="s">
        <v>91</v>
      </c>
      <c r="K1322" s="127" t="s">
        <v>879</v>
      </c>
      <c r="L1322" s="127" t="s">
        <v>488</v>
      </c>
      <c r="M1322" s="128">
        <v>9.4</v>
      </c>
      <c r="N1322" s="128">
        <v>6.1</v>
      </c>
      <c r="O1322" s="129">
        <v>20.707999999999998</v>
      </c>
      <c r="P1322" s="129">
        <v>54.628</v>
      </c>
      <c r="Q1322" s="130">
        <v>20.7</v>
      </c>
      <c r="R1322" s="128">
        <v>10</v>
      </c>
      <c r="S1322" s="128">
        <v>20</v>
      </c>
      <c r="T1322" s="127" t="s">
        <v>620</v>
      </c>
      <c r="U1322" s="127" t="s">
        <v>620</v>
      </c>
      <c r="V1322" s="208" t="s">
        <v>647</v>
      </c>
      <c r="X1322" s="126">
        <v>1300</v>
      </c>
    </row>
    <row r="1323" spans="1:24" s="14" customFormat="1" ht="165" x14ac:dyDescent="0.25">
      <c r="A1323" s="255">
        <v>1320</v>
      </c>
      <c r="B1323" s="126" t="s">
        <v>580</v>
      </c>
      <c r="C1323" s="127" t="s">
        <v>581</v>
      </c>
      <c r="D1323" s="127" t="s">
        <v>491</v>
      </c>
      <c r="E1323" s="127" t="s">
        <v>492</v>
      </c>
      <c r="F1323" s="127" t="s">
        <v>30</v>
      </c>
      <c r="G1323" s="127" t="s">
        <v>36</v>
      </c>
      <c r="H1323" s="127" t="s">
        <v>42</v>
      </c>
      <c r="I1323" s="127" t="s">
        <v>28</v>
      </c>
      <c r="J1323" s="127" t="s">
        <v>73</v>
      </c>
      <c r="K1323" s="127" t="s">
        <v>879</v>
      </c>
      <c r="L1323" s="127" t="s">
        <v>488</v>
      </c>
      <c r="M1323" s="128">
        <v>8.99</v>
      </c>
      <c r="N1323" s="128">
        <v>5.84</v>
      </c>
      <c r="O1323" s="129">
        <v>20.136700000000001</v>
      </c>
      <c r="P1323" s="129">
        <v>32.857999999999997</v>
      </c>
      <c r="Q1323" s="130">
        <v>20.100000000000001</v>
      </c>
      <c r="R1323" s="128">
        <v>10</v>
      </c>
      <c r="S1323" s="128">
        <v>20</v>
      </c>
      <c r="T1323" s="127" t="s">
        <v>620</v>
      </c>
      <c r="U1323" s="127" t="s">
        <v>620</v>
      </c>
      <c r="V1323" s="208" t="s">
        <v>647</v>
      </c>
      <c r="X1323" s="126">
        <v>1301</v>
      </c>
    </row>
    <row r="1324" spans="1:24" s="14" customFormat="1" ht="165" x14ac:dyDescent="0.25">
      <c r="A1324" s="255">
        <v>1321</v>
      </c>
      <c r="B1324" s="126" t="s">
        <v>580</v>
      </c>
      <c r="C1324" s="127" t="s">
        <v>581</v>
      </c>
      <c r="D1324" s="127" t="s">
        <v>491</v>
      </c>
      <c r="E1324" s="127" t="s">
        <v>492</v>
      </c>
      <c r="F1324" s="127" t="s">
        <v>30</v>
      </c>
      <c r="G1324" s="127" t="s">
        <v>36</v>
      </c>
      <c r="H1324" s="127" t="s">
        <v>42</v>
      </c>
      <c r="I1324" s="127" t="s">
        <v>53</v>
      </c>
      <c r="J1324" s="127" t="s">
        <v>67</v>
      </c>
      <c r="K1324" s="127" t="s">
        <v>879</v>
      </c>
      <c r="L1324" s="127" t="s">
        <v>488</v>
      </c>
      <c r="M1324" s="128">
        <v>8.5</v>
      </c>
      <c r="N1324" s="128">
        <v>5.52</v>
      </c>
      <c r="O1324" s="129">
        <v>19.6158</v>
      </c>
      <c r="P1324" s="129">
        <v>34.103999999999999</v>
      </c>
      <c r="Q1324" s="130">
        <v>19.600000000000001</v>
      </c>
      <c r="R1324" s="128">
        <v>10</v>
      </c>
      <c r="S1324" s="128">
        <v>20</v>
      </c>
      <c r="T1324" s="127" t="s">
        <v>620</v>
      </c>
      <c r="U1324" s="127" t="s">
        <v>620</v>
      </c>
      <c r="V1324" s="208" t="s">
        <v>647</v>
      </c>
      <c r="X1324" s="126">
        <v>1302</v>
      </c>
    </row>
    <row r="1325" spans="1:24" s="14" customFormat="1" ht="165" x14ac:dyDescent="0.25">
      <c r="A1325" s="255">
        <v>1322</v>
      </c>
      <c r="B1325" s="126" t="s">
        <v>580</v>
      </c>
      <c r="C1325" s="127" t="s">
        <v>581</v>
      </c>
      <c r="D1325" s="127" t="s">
        <v>471</v>
      </c>
      <c r="E1325" s="127" t="s">
        <v>472</v>
      </c>
      <c r="F1325" s="127" t="s">
        <v>30</v>
      </c>
      <c r="G1325" s="127" t="s">
        <v>36</v>
      </c>
      <c r="H1325" s="127" t="s">
        <v>37</v>
      </c>
      <c r="I1325" s="127" t="s">
        <v>85</v>
      </c>
      <c r="J1325" s="127" t="s">
        <v>102</v>
      </c>
      <c r="K1325" s="127" t="s">
        <v>880</v>
      </c>
      <c r="L1325" s="127" t="s">
        <v>488</v>
      </c>
      <c r="M1325" s="128">
        <v>6.78</v>
      </c>
      <c r="N1325" s="128">
        <v>4.4000000000000004</v>
      </c>
      <c r="O1325" s="129">
        <v>15.433</v>
      </c>
      <c r="P1325" s="129">
        <v>72.968000000000004</v>
      </c>
      <c r="Q1325" s="130">
        <v>15.4</v>
      </c>
      <c r="R1325" s="128">
        <v>10</v>
      </c>
      <c r="S1325" s="128">
        <v>20</v>
      </c>
      <c r="T1325" s="127" t="s">
        <v>620</v>
      </c>
      <c r="U1325" s="127" t="s">
        <v>620</v>
      </c>
      <c r="V1325" s="208" t="s">
        <v>878</v>
      </c>
      <c r="X1325" s="126">
        <v>1303</v>
      </c>
    </row>
    <row r="1326" spans="1:24" s="14" customFormat="1" ht="165" x14ac:dyDescent="0.25">
      <c r="A1326" s="255">
        <v>1323</v>
      </c>
      <c r="B1326" s="126" t="s">
        <v>580</v>
      </c>
      <c r="C1326" s="127" t="s">
        <v>581</v>
      </c>
      <c r="D1326" s="127" t="s">
        <v>471</v>
      </c>
      <c r="E1326" s="127" t="s">
        <v>472</v>
      </c>
      <c r="F1326" s="127" t="s">
        <v>30</v>
      </c>
      <c r="G1326" s="127" t="s">
        <v>36</v>
      </c>
      <c r="H1326" s="127" t="s">
        <v>42</v>
      </c>
      <c r="I1326" s="127" t="s">
        <v>76</v>
      </c>
      <c r="J1326" s="127" t="s">
        <v>91</v>
      </c>
      <c r="K1326" s="127" t="s">
        <v>880</v>
      </c>
      <c r="L1326" s="127" t="s">
        <v>488</v>
      </c>
      <c r="M1326" s="128">
        <v>9.15</v>
      </c>
      <c r="N1326" s="128">
        <v>5.94</v>
      </c>
      <c r="O1326" s="129">
        <v>16.982399999999998</v>
      </c>
      <c r="P1326" s="129">
        <v>57.036000000000001</v>
      </c>
      <c r="Q1326" s="130">
        <v>17</v>
      </c>
      <c r="R1326" s="128">
        <v>10</v>
      </c>
      <c r="S1326" s="128">
        <v>20</v>
      </c>
      <c r="T1326" s="127" t="s">
        <v>620</v>
      </c>
      <c r="U1326" s="127" t="s">
        <v>620</v>
      </c>
      <c r="V1326" s="208" t="s">
        <v>878</v>
      </c>
      <c r="X1326" s="126">
        <v>1304</v>
      </c>
    </row>
    <row r="1327" spans="1:24" s="14" customFormat="1" ht="165" x14ac:dyDescent="0.25">
      <c r="A1327" s="255">
        <v>1324</v>
      </c>
      <c r="B1327" s="126" t="s">
        <v>580</v>
      </c>
      <c r="C1327" s="127" t="s">
        <v>581</v>
      </c>
      <c r="D1327" s="127" t="s">
        <v>471</v>
      </c>
      <c r="E1327" s="127" t="s">
        <v>472</v>
      </c>
      <c r="F1327" s="127" t="s">
        <v>30</v>
      </c>
      <c r="G1327" s="127" t="s">
        <v>36</v>
      </c>
      <c r="H1327" s="127" t="s">
        <v>37</v>
      </c>
      <c r="I1327" s="127" t="s">
        <v>72</v>
      </c>
      <c r="J1327" s="127" t="s">
        <v>681</v>
      </c>
      <c r="K1327" s="127" t="s">
        <v>880</v>
      </c>
      <c r="L1327" s="127" t="s">
        <v>488</v>
      </c>
      <c r="M1327" s="128">
        <v>7.39</v>
      </c>
      <c r="N1327" s="128">
        <v>4.8</v>
      </c>
      <c r="O1327" s="129">
        <v>16.739000000000001</v>
      </c>
      <c r="P1327" s="129">
        <v>94.92</v>
      </c>
      <c r="Q1327" s="130">
        <v>16.7</v>
      </c>
      <c r="R1327" s="128">
        <v>10</v>
      </c>
      <c r="S1327" s="128">
        <v>20</v>
      </c>
      <c r="T1327" s="127" t="s">
        <v>620</v>
      </c>
      <c r="U1327" s="127" t="s">
        <v>620</v>
      </c>
      <c r="V1327" s="208" t="s">
        <v>878</v>
      </c>
      <c r="X1327" s="126">
        <v>1305</v>
      </c>
    </row>
    <row r="1328" spans="1:24" s="14" customFormat="1" ht="165" x14ac:dyDescent="0.25">
      <c r="A1328" s="255">
        <v>1325</v>
      </c>
      <c r="B1328" s="126" t="s">
        <v>580</v>
      </c>
      <c r="C1328" s="127" t="s">
        <v>581</v>
      </c>
      <c r="D1328" s="127" t="s">
        <v>471</v>
      </c>
      <c r="E1328" s="127" t="s">
        <v>472</v>
      </c>
      <c r="F1328" s="127" t="s">
        <v>30</v>
      </c>
      <c r="G1328" s="127" t="s">
        <v>36</v>
      </c>
      <c r="H1328" s="127" t="s">
        <v>37</v>
      </c>
      <c r="I1328" s="127" t="s">
        <v>71</v>
      </c>
      <c r="J1328" s="127" t="s">
        <v>681</v>
      </c>
      <c r="K1328" s="127" t="s">
        <v>880</v>
      </c>
      <c r="L1328" s="127" t="s">
        <v>488</v>
      </c>
      <c r="M1328" s="128">
        <v>8.6199999999999992</v>
      </c>
      <c r="N1328" s="128">
        <v>5.6</v>
      </c>
      <c r="O1328" s="129">
        <v>18.863900000000001</v>
      </c>
      <c r="P1328" s="129">
        <v>120.91800000000001</v>
      </c>
      <c r="Q1328" s="130">
        <v>18.899999999999999</v>
      </c>
      <c r="R1328" s="128">
        <v>10</v>
      </c>
      <c r="S1328" s="128">
        <v>20</v>
      </c>
      <c r="T1328" s="127" t="s">
        <v>620</v>
      </c>
      <c r="U1328" s="127" t="s">
        <v>620</v>
      </c>
      <c r="V1328" s="208" t="s">
        <v>878</v>
      </c>
      <c r="X1328" s="126">
        <v>1306</v>
      </c>
    </row>
    <row r="1329" spans="1:24" s="14" customFormat="1" ht="165" x14ac:dyDescent="0.25">
      <c r="A1329" s="255">
        <v>1326</v>
      </c>
      <c r="B1329" s="126" t="s">
        <v>580</v>
      </c>
      <c r="C1329" s="127" t="s">
        <v>581</v>
      </c>
      <c r="D1329" s="127" t="s">
        <v>471</v>
      </c>
      <c r="E1329" s="127" t="s">
        <v>492</v>
      </c>
      <c r="F1329" s="127" t="s">
        <v>30</v>
      </c>
      <c r="G1329" s="127" t="s">
        <v>36</v>
      </c>
      <c r="H1329" s="127" t="s">
        <v>37</v>
      </c>
      <c r="I1329" s="127" t="s">
        <v>85</v>
      </c>
      <c r="J1329" s="127" t="s">
        <v>102</v>
      </c>
      <c r="K1329" s="127" t="s">
        <v>880</v>
      </c>
      <c r="L1329" s="127" t="s">
        <v>488</v>
      </c>
      <c r="M1329" s="128">
        <v>6.78</v>
      </c>
      <c r="N1329" s="128">
        <v>4.4000000000000004</v>
      </c>
      <c r="O1329" s="129">
        <v>16.774999999999999</v>
      </c>
      <c r="P1329" s="129">
        <v>58.688000000000002</v>
      </c>
      <c r="Q1329" s="130">
        <v>16.8</v>
      </c>
      <c r="R1329" s="128">
        <v>10</v>
      </c>
      <c r="S1329" s="128">
        <v>20</v>
      </c>
      <c r="T1329" s="127" t="s">
        <v>620</v>
      </c>
      <c r="U1329" s="127" t="s">
        <v>620</v>
      </c>
      <c r="V1329" s="208" t="s">
        <v>878</v>
      </c>
      <c r="X1329" s="126">
        <v>1307</v>
      </c>
    </row>
    <row r="1330" spans="1:24" s="14" customFormat="1" ht="165" x14ac:dyDescent="0.25">
      <c r="A1330" s="255">
        <v>1327</v>
      </c>
      <c r="B1330" s="126" t="s">
        <v>580</v>
      </c>
      <c r="C1330" s="127" t="s">
        <v>581</v>
      </c>
      <c r="D1330" s="127" t="s">
        <v>471</v>
      </c>
      <c r="E1330" s="127" t="s">
        <v>492</v>
      </c>
      <c r="F1330" s="127" t="s">
        <v>30</v>
      </c>
      <c r="G1330" s="127" t="s">
        <v>36</v>
      </c>
      <c r="H1330" s="127" t="s">
        <v>42</v>
      </c>
      <c r="I1330" s="127" t="s">
        <v>76</v>
      </c>
      <c r="J1330" s="127" t="s">
        <v>91</v>
      </c>
      <c r="K1330" s="127" t="s">
        <v>880</v>
      </c>
      <c r="L1330" s="127" t="s">
        <v>488</v>
      </c>
      <c r="M1330" s="128">
        <v>9.15</v>
      </c>
      <c r="N1330" s="128">
        <v>5.94</v>
      </c>
      <c r="O1330" s="129">
        <v>18.244700000000002</v>
      </c>
      <c r="P1330" s="129">
        <v>36.512</v>
      </c>
      <c r="Q1330" s="130">
        <v>18.2</v>
      </c>
      <c r="R1330" s="128">
        <v>10</v>
      </c>
      <c r="S1330" s="128">
        <v>20</v>
      </c>
      <c r="T1330" s="127" t="s">
        <v>620</v>
      </c>
      <c r="U1330" s="127" t="s">
        <v>620</v>
      </c>
      <c r="V1330" s="208" t="s">
        <v>878</v>
      </c>
      <c r="X1330" s="126">
        <v>1308</v>
      </c>
    </row>
    <row r="1331" spans="1:24" s="14" customFormat="1" ht="165" x14ac:dyDescent="0.25">
      <c r="A1331" s="255">
        <v>1328</v>
      </c>
      <c r="B1331" s="126" t="s">
        <v>580</v>
      </c>
      <c r="C1331" s="127" t="s">
        <v>581</v>
      </c>
      <c r="D1331" s="127" t="s">
        <v>471</v>
      </c>
      <c r="E1331" s="127" t="s">
        <v>492</v>
      </c>
      <c r="F1331" s="127" t="s">
        <v>30</v>
      </c>
      <c r="G1331" s="127" t="s">
        <v>36</v>
      </c>
      <c r="H1331" s="127" t="s">
        <v>37</v>
      </c>
      <c r="I1331" s="127" t="s">
        <v>72</v>
      </c>
      <c r="J1331" s="127" t="s">
        <v>681</v>
      </c>
      <c r="K1331" s="127" t="s">
        <v>880</v>
      </c>
      <c r="L1331" s="127" t="s">
        <v>488</v>
      </c>
      <c r="M1331" s="128">
        <v>7.39</v>
      </c>
      <c r="N1331" s="128">
        <v>4.8</v>
      </c>
      <c r="O1331" s="129">
        <v>18.148499999999999</v>
      </c>
      <c r="P1331" s="129">
        <v>75.516000000000005</v>
      </c>
      <c r="Q1331" s="130">
        <v>18.100000000000001</v>
      </c>
      <c r="R1331" s="128">
        <v>10</v>
      </c>
      <c r="S1331" s="128">
        <v>20</v>
      </c>
      <c r="T1331" s="127" t="s">
        <v>620</v>
      </c>
      <c r="U1331" s="127" t="s">
        <v>620</v>
      </c>
      <c r="V1331" s="208" t="s">
        <v>878</v>
      </c>
      <c r="X1331" s="126">
        <v>1309</v>
      </c>
    </row>
    <row r="1332" spans="1:24" s="14" customFormat="1" ht="165" x14ac:dyDescent="0.25">
      <c r="A1332" s="255">
        <v>1329</v>
      </c>
      <c r="B1332" s="126" t="s">
        <v>580</v>
      </c>
      <c r="C1332" s="127" t="s">
        <v>581</v>
      </c>
      <c r="D1332" s="127" t="s">
        <v>471</v>
      </c>
      <c r="E1332" s="127" t="s">
        <v>492</v>
      </c>
      <c r="F1332" s="127" t="s">
        <v>30</v>
      </c>
      <c r="G1332" s="127" t="s">
        <v>36</v>
      </c>
      <c r="H1332" s="127" t="s">
        <v>37</v>
      </c>
      <c r="I1332" s="127" t="s">
        <v>71</v>
      </c>
      <c r="J1332" s="127" t="s">
        <v>681</v>
      </c>
      <c r="K1332" s="127" t="s">
        <v>880</v>
      </c>
      <c r="L1332" s="127" t="s">
        <v>488</v>
      </c>
      <c r="M1332" s="128">
        <v>8.6199999999999992</v>
      </c>
      <c r="N1332" s="128">
        <v>5.6</v>
      </c>
      <c r="O1332" s="129">
        <v>20.360099999999999</v>
      </c>
      <c r="P1332" s="129">
        <v>94.933999999999997</v>
      </c>
      <c r="Q1332" s="130">
        <v>20.399999999999999</v>
      </c>
      <c r="R1332" s="128">
        <v>10</v>
      </c>
      <c r="S1332" s="128">
        <v>20</v>
      </c>
      <c r="T1332" s="127" t="s">
        <v>620</v>
      </c>
      <c r="U1332" s="127" t="s">
        <v>620</v>
      </c>
      <c r="V1332" s="208" t="s">
        <v>878</v>
      </c>
      <c r="X1332" s="126">
        <v>1310</v>
      </c>
    </row>
    <row r="1333" spans="1:24" s="14" customFormat="1" ht="165" x14ac:dyDescent="0.25">
      <c r="A1333" s="255">
        <v>1330</v>
      </c>
      <c r="B1333" s="126" t="s">
        <v>580</v>
      </c>
      <c r="C1333" s="127" t="s">
        <v>581</v>
      </c>
      <c r="D1333" s="127" t="s">
        <v>471</v>
      </c>
      <c r="E1333" s="127" t="s">
        <v>496</v>
      </c>
      <c r="F1333" s="127" t="s">
        <v>30</v>
      </c>
      <c r="G1333" s="127" t="s">
        <v>36</v>
      </c>
      <c r="H1333" s="127" t="s">
        <v>37</v>
      </c>
      <c r="I1333" s="127" t="s">
        <v>85</v>
      </c>
      <c r="J1333" s="127" t="s">
        <v>102</v>
      </c>
      <c r="K1333" s="127" t="s">
        <v>880</v>
      </c>
      <c r="L1333" s="127" t="s">
        <v>488</v>
      </c>
      <c r="M1333" s="128">
        <v>6.78</v>
      </c>
      <c r="N1333" s="128">
        <v>4.4000000000000004</v>
      </c>
      <c r="O1333" s="129">
        <v>13.928000000000001</v>
      </c>
      <c r="P1333" s="129">
        <v>51.253999999999998</v>
      </c>
      <c r="Q1333" s="130">
        <v>13.9</v>
      </c>
      <c r="R1333" s="128">
        <v>10</v>
      </c>
      <c r="S1333" s="128">
        <v>20</v>
      </c>
      <c r="T1333" s="127" t="s">
        <v>620</v>
      </c>
      <c r="U1333" s="127" t="s">
        <v>620</v>
      </c>
      <c r="V1333" s="208" t="s">
        <v>878</v>
      </c>
      <c r="X1333" s="126">
        <v>1311</v>
      </c>
    </row>
    <row r="1334" spans="1:24" s="14" customFormat="1" ht="165" x14ac:dyDescent="0.25">
      <c r="A1334" s="255">
        <v>1331</v>
      </c>
      <c r="B1334" s="126" t="s">
        <v>580</v>
      </c>
      <c r="C1334" s="127" t="s">
        <v>581</v>
      </c>
      <c r="D1334" s="127" t="s">
        <v>471</v>
      </c>
      <c r="E1334" s="127" t="s">
        <v>496</v>
      </c>
      <c r="F1334" s="127" t="s">
        <v>30</v>
      </c>
      <c r="G1334" s="127" t="s">
        <v>36</v>
      </c>
      <c r="H1334" s="127" t="s">
        <v>42</v>
      </c>
      <c r="I1334" s="127" t="s">
        <v>76</v>
      </c>
      <c r="J1334" s="127" t="s">
        <v>91</v>
      </c>
      <c r="K1334" s="127" t="s">
        <v>880</v>
      </c>
      <c r="L1334" s="127" t="s">
        <v>488</v>
      </c>
      <c r="M1334" s="128">
        <v>9.15</v>
      </c>
      <c r="N1334" s="128">
        <v>5.94</v>
      </c>
      <c r="O1334" s="129">
        <v>15.702199999999999</v>
      </c>
      <c r="P1334" s="129">
        <v>34.537999999999997</v>
      </c>
      <c r="Q1334" s="130">
        <v>15.7</v>
      </c>
      <c r="R1334" s="128">
        <v>10</v>
      </c>
      <c r="S1334" s="128">
        <v>20</v>
      </c>
      <c r="T1334" s="127" t="s">
        <v>620</v>
      </c>
      <c r="U1334" s="127" t="s">
        <v>620</v>
      </c>
      <c r="V1334" s="208" t="s">
        <v>878</v>
      </c>
      <c r="X1334" s="126">
        <v>1312</v>
      </c>
    </row>
    <row r="1335" spans="1:24" s="14" customFormat="1" ht="165" x14ac:dyDescent="0.25">
      <c r="A1335" s="255">
        <v>1332</v>
      </c>
      <c r="B1335" s="126" t="s">
        <v>580</v>
      </c>
      <c r="C1335" s="127" t="s">
        <v>581</v>
      </c>
      <c r="D1335" s="127" t="s">
        <v>471</v>
      </c>
      <c r="E1335" s="127" t="s">
        <v>496</v>
      </c>
      <c r="F1335" s="127" t="s">
        <v>30</v>
      </c>
      <c r="G1335" s="127" t="s">
        <v>36</v>
      </c>
      <c r="H1335" s="127" t="s">
        <v>37</v>
      </c>
      <c r="I1335" s="127" t="s">
        <v>72</v>
      </c>
      <c r="J1335" s="127" t="s">
        <v>681</v>
      </c>
      <c r="K1335" s="127" t="s">
        <v>880</v>
      </c>
      <c r="L1335" s="127" t="s">
        <v>488</v>
      </c>
      <c r="M1335" s="128">
        <v>7.39</v>
      </c>
      <c r="N1335" s="128">
        <v>4.8</v>
      </c>
      <c r="O1335" s="129">
        <v>15.0435</v>
      </c>
      <c r="P1335" s="129">
        <v>65.534000000000006</v>
      </c>
      <c r="Q1335" s="130">
        <v>15</v>
      </c>
      <c r="R1335" s="128">
        <v>10</v>
      </c>
      <c r="S1335" s="128">
        <v>20</v>
      </c>
      <c r="T1335" s="127" t="s">
        <v>620</v>
      </c>
      <c r="U1335" s="127" t="s">
        <v>620</v>
      </c>
      <c r="V1335" s="208" t="s">
        <v>878</v>
      </c>
      <c r="X1335" s="126">
        <v>1313</v>
      </c>
    </row>
    <row r="1336" spans="1:24" s="14" customFormat="1" ht="165" x14ac:dyDescent="0.25">
      <c r="A1336" s="255">
        <v>1333</v>
      </c>
      <c r="B1336" s="126" t="s">
        <v>580</v>
      </c>
      <c r="C1336" s="127" t="s">
        <v>581</v>
      </c>
      <c r="D1336" s="127" t="s">
        <v>471</v>
      </c>
      <c r="E1336" s="127" t="s">
        <v>496</v>
      </c>
      <c r="F1336" s="127" t="s">
        <v>30</v>
      </c>
      <c r="G1336" s="127" t="s">
        <v>36</v>
      </c>
      <c r="H1336" s="127" t="s">
        <v>37</v>
      </c>
      <c r="I1336" s="127" t="s">
        <v>71</v>
      </c>
      <c r="J1336" s="127" t="s">
        <v>681</v>
      </c>
      <c r="K1336" s="127" t="s">
        <v>880</v>
      </c>
      <c r="L1336" s="127" t="s">
        <v>488</v>
      </c>
      <c r="M1336" s="128">
        <v>8.6199999999999992</v>
      </c>
      <c r="N1336" s="128">
        <v>5.6</v>
      </c>
      <c r="O1336" s="129">
        <v>16.923400000000001</v>
      </c>
      <c r="P1336" s="129">
        <v>81.676000000000002</v>
      </c>
      <c r="Q1336" s="130">
        <v>16.899999999999999</v>
      </c>
      <c r="R1336" s="128">
        <v>10</v>
      </c>
      <c r="S1336" s="128">
        <v>20</v>
      </c>
      <c r="T1336" s="127" t="s">
        <v>620</v>
      </c>
      <c r="U1336" s="127" t="s">
        <v>620</v>
      </c>
      <c r="V1336" s="208" t="s">
        <v>878</v>
      </c>
      <c r="X1336" s="126">
        <v>1314</v>
      </c>
    </row>
    <row r="1337" spans="1:24" s="14" customFormat="1" ht="165" x14ac:dyDescent="0.25">
      <c r="A1337" s="255">
        <v>1334</v>
      </c>
      <c r="B1337" s="126" t="s">
        <v>580</v>
      </c>
      <c r="C1337" s="127" t="s">
        <v>581</v>
      </c>
      <c r="D1337" s="127" t="s">
        <v>491</v>
      </c>
      <c r="E1337" s="127" t="s">
        <v>472</v>
      </c>
      <c r="F1337" s="127" t="s">
        <v>30</v>
      </c>
      <c r="G1337" s="127" t="s">
        <v>36</v>
      </c>
      <c r="H1337" s="127" t="s">
        <v>37</v>
      </c>
      <c r="I1337" s="127" t="s">
        <v>85</v>
      </c>
      <c r="J1337" s="127" t="s">
        <v>102</v>
      </c>
      <c r="K1337" s="127" t="s">
        <v>881</v>
      </c>
      <c r="L1337" s="127" t="s">
        <v>488</v>
      </c>
      <c r="M1337" s="128">
        <v>6.78</v>
      </c>
      <c r="N1337" s="128">
        <v>4.4000000000000004</v>
      </c>
      <c r="O1337" s="129">
        <v>18.405000000000001</v>
      </c>
      <c r="P1337" s="129">
        <v>53.914000000000001</v>
      </c>
      <c r="Q1337" s="130">
        <v>18.399999999999999</v>
      </c>
      <c r="R1337" s="128">
        <v>10</v>
      </c>
      <c r="S1337" s="128">
        <v>20</v>
      </c>
      <c r="T1337" s="127" t="s">
        <v>620</v>
      </c>
      <c r="U1337" s="127" t="s">
        <v>620</v>
      </c>
      <c r="V1337" s="208" t="s">
        <v>624</v>
      </c>
      <c r="X1337" s="126">
        <v>1315</v>
      </c>
    </row>
    <row r="1338" spans="1:24" s="14" customFormat="1" ht="165" x14ac:dyDescent="0.25">
      <c r="A1338" s="255">
        <v>1335</v>
      </c>
      <c r="B1338" s="126" t="s">
        <v>580</v>
      </c>
      <c r="C1338" s="127" t="s">
        <v>581</v>
      </c>
      <c r="D1338" s="127" t="s">
        <v>491</v>
      </c>
      <c r="E1338" s="127" t="s">
        <v>472</v>
      </c>
      <c r="F1338" s="127" t="s">
        <v>30</v>
      </c>
      <c r="G1338" s="127" t="s">
        <v>36</v>
      </c>
      <c r="H1338" s="127" t="s">
        <v>37</v>
      </c>
      <c r="I1338" s="127" t="s">
        <v>100</v>
      </c>
      <c r="J1338" s="127" t="s">
        <v>91</v>
      </c>
      <c r="K1338" s="127" t="s">
        <v>881</v>
      </c>
      <c r="L1338" s="127" t="s">
        <v>488</v>
      </c>
      <c r="M1338" s="128">
        <v>9.4</v>
      </c>
      <c r="N1338" s="128">
        <v>6.1</v>
      </c>
      <c r="O1338" s="129">
        <v>21.4468</v>
      </c>
      <c r="P1338" s="129">
        <v>65.183999999999997</v>
      </c>
      <c r="Q1338" s="130">
        <v>21.4</v>
      </c>
      <c r="R1338" s="128">
        <v>10</v>
      </c>
      <c r="S1338" s="128">
        <v>20</v>
      </c>
      <c r="T1338" s="127" t="s">
        <v>620</v>
      </c>
      <c r="U1338" s="127" t="s">
        <v>620</v>
      </c>
      <c r="V1338" s="208" t="s">
        <v>624</v>
      </c>
      <c r="X1338" s="126">
        <v>1316</v>
      </c>
    </row>
    <row r="1339" spans="1:24" s="14" customFormat="1" ht="165" x14ac:dyDescent="0.25">
      <c r="A1339" s="255">
        <v>1336</v>
      </c>
      <c r="B1339" s="126" t="s">
        <v>580</v>
      </c>
      <c r="C1339" s="127" t="s">
        <v>581</v>
      </c>
      <c r="D1339" s="127" t="s">
        <v>491</v>
      </c>
      <c r="E1339" s="127" t="s">
        <v>472</v>
      </c>
      <c r="F1339" s="127" t="s">
        <v>30</v>
      </c>
      <c r="G1339" s="127" t="s">
        <v>36</v>
      </c>
      <c r="H1339" s="127" t="s">
        <v>37</v>
      </c>
      <c r="I1339" s="127" t="s">
        <v>85</v>
      </c>
      <c r="J1339" s="127" t="s">
        <v>689</v>
      </c>
      <c r="K1339" s="127" t="s">
        <v>881</v>
      </c>
      <c r="L1339" s="127" t="s">
        <v>488</v>
      </c>
      <c r="M1339" s="128">
        <v>6.78</v>
      </c>
      <c r="N1339" s="128">
        <v>4.4000000000000004</v>
      </c>
      <c r="O1339" s="129">
        <v>18.561900000000001</v>
      </c>
      <c r="P1339" s="129">
        <v>59.57</v>
      </c>
      <c r="Q1339" s="130">
        <v>18.600000000000001</v>
      </c>
      <c r="R1339" s="128">
        <v>10</v>
      </c>
      <c r="S1339" s="128">
        <v>20</v>
      </c>
      <c r="T1339" s="127" t="s">
        <v>620</v>
      </c>
      <c r="U1339" s="127" t="s">
        <v>620</v>
      </c>
      <c r="V1339" s="208" t="s">
        <v>624</v>
      </c>
      <c r="X1339" s="126">
        <v>1317</v>
      </c>
    </row>
    <row r="1340" spans="1:24" s="14" customFormat="1" ht="165" x14ac:dyDescent="0.25">
      <c r="A1340" s="255">
        <v>1337</v>
      </c>
      <c r="B1340" s="126" t="s">
        <v>580</v>
      </c>
      <c r="C1340" s="127" t="s">
        <v>581</v>
      </c>
      <c r="D1340" s="127" t="s">
        <v>491</v>
      </c>
      <c r="E1340" s="127" t="s">
        <v>472</v>
      </c>
      <c r="F1340" s="127" t="s">
        <v>30</v>
      </c>
      <c r="G1340" s="127" t="s">
        <v>36</v>
      </c>
      <c r="H1340" s="127" t="s">
        <v>42</v>
      </c>
      <c r="I1340" s="127" t="s">
        <v>56</v>
      </c>
      <c r="J1340" s="127" t="s">
        <v>681</v>
      </c>
      <c r="K1340" s="127" t="s">
        <v>881</v>
      </c>
      <c r="L1340" s="127" t="s">
        <v>488</v>
      </c>
      <c r="M1340" s="128">
        <v>8.5</v>
      </c>
      <c r="N1340" s="128">
        <v>5.52</v>
      </c>
      <c r="O1340" s="129">
        <v>20.6692</v>
      </c>
      <c r="P1340" s="129">
        <v>35.238</v>
      </c>
      <c r="Q1340" s="130">
        <v>20.7</v>
      </c>
      <c r="R1340" s="128">
        <v>10</v>
      </c>
      <c r="S1340" s="128">
        <v>20</v>
      </c>
      <c r="T1340" s="127" t="s">
        <v>620</v>
      </c>
      <c r="U1340" s="127" t="s">
        <v>620</v>
      </c>
      <c r="V1340" s="208" t="s">
        <v>624</v>
      </c>
      <c r="X1340" s="126">
        <v>1318</v>
      </c>
    </row>
    <row r="1341" spans="1:24" s="14" customFormat="1" ht="165" x14ac:dyDescent="0.25">
      <c r="A1341" s="255">
        <v>1338</v>
      </c>
      <c r="B1341" s="126" t="s">
        <v>580</v>
      </c>
      <c r="C1341" s="127" t="s">
        <v>581</v>
      </c>
      <c r="D1341" s="127" t="s">
        <v>491</v>
      </c>
      <c r="E1341" s="127" t="s">
        <v>472</v>
      </c>
      <c r="F1341" s="127" t="s">
        <v>35</v>
      </c>
      <c r="G1341" s="127" t="s">
        <v>31</v>
      </c>
      <c r="H1341" s="127" t="s">
        <v>37</v>
      </c>
      <c r="I1341" s="127" t="s">
        <v>55</v>
      </c>
      <c r="J1341" s="127" t="s">
        <v>681</v>
      </c>
      <c r="K1341" s="127" t="s">
        <v>881</v>
      </c>
      <c r="L1341" s="127" t="s">
        <v>488</v>
      </c>
      <c r="M1341" s="128">
        <v>8.58</v>
      </c>
      <c r="N1341" s="128">
        <v>5.57</v>
      </c>
      <c r="O1341" s="129">
        <v>22.904199999999999</v>
      </c>
      <c r="P1341" s="129">
        <v>147.714</v>
      </c>
      <c r="Q1341" s="130">
        <v>22.9</v>
      </c>
      <c r="R1341" s="128">
        <v>10</v>
      </c>
      <c r="S1341" s="128">
        <v>20</v>
      </c>
      <c r="T1341" s="127" t="s">
        <v>783</v>
      </c>
      <c r="U1341" s="127" t="s">
        <v>620</v>
      </c>
      <c r="V1341" s="208" t="s">
        <v>624</v>
      </c>
      <c r="X1341" s="126">
        <v>1319</v>
      </c>
    </row>
    <row r="1342" spans="1:24" s="14" customFormat="1" ht="165" x14ac:dyDescent="0.25">
      <c r="A1342" s="255">
        <v>1339</v>
      </c>
      <c r="B1342" s="126" t="s">
        <v>580</v>
      </c>
      <c r="C1342" s="127" t="s">
        <v>581</v>
      </c>
      <c r="D1342" s="127" t="s">
        <v>491</v>
      </c>
      <c r="E1342" s="127" t="s">
        <v>492</v>
      </c>
      <c r="F1342" s="127" t="s">
        <v>30</v>
      </c>
      <c r="G1342" s="127" t="s">
        <v>36</v>
      </c>
      <c r="H1342" s="127" t="s">
        <v>37</v>
      </c>
      <c r="I1342" s="127" t="s">
        <v>85</v>
      </c>
      <c r="J1342" s="127" t="s">
        <v>102</v>
      </c>
      <c r="K1342" s="127" t="s">
        <v>881</v>
      </c>
      <c r="L1342" s="127" t="s">
        <v>488</v>
      </c>
      <c r="M1342" s="128">
        <v>6.78</v>
      </c>
      <c r="N1342" s="128">
        <v>4.4000000000000004</v>
      </c>
      <c r="O1342" s="129">
        <v>15.606</v>
      </c>
      <c r="P1342" s="129">
        <v>45.962000000000003</v>
      </c>
      <c r="Q1342" s="130">
        <v>15.6</v>
      </c>
      <c r="R1342" s="128">
        <v>10</v>
      </c>
      <c r="S1342" s="128">
        <v>20</v>
      </c>
      <c r="T1342" s="127" t="s">
        <v>620</v>
      </c>
      <c r="U1342" s="127" t="s">
        <v>620</v>
      </c>
      <c r="V1342" s="208" t="s">
        <v>624</v>
      </c>
      <c r="X1342" s="126">
        <v>1320</v>
      </c>
    </row>
    <row r="1343" spans="1:24" s="14" customFormat="1" ht="165" x14ac:dyDescent="0.25">
      <c r="A1343" s="255">
        <v>1340</v>
      </c>
      <c r="B1343" s="126" t="s">
        <v>580</v>
      </c>
      <c r="C1343" s="127" t="s">
        <v>581</v>
      </c>
      <c r="D1343" s="127" t="s">
        <v>491</v>
      </c>
      <c r="E1343" s="127" t="s">
        <v>492</v>
      </c>
      <c r="F1343" s="127" t="s">
        <v>30</v>
      </c>
      <c r="G1343" s="127" t="s">
        <v>36</v>
      </c>
      <c r="H1343" s="127" t="s">
        <v>37</v>
      </c>
      <c r="I1343" s="127" t="s">
        <v>100</v>
      </c>
      <c r="J1343" s="127" t="s">
        <v>91</v>
      </c>
      <c r="K1343" s="127" t="s">
        <v>881</v>
      </c>
      <c r="L1343" s="127" t="s">
        <v>488</v>
      </c>
      <c r="M1343" s="128">
        <v>9.4</v>
      </c>
      <c r="N1343" s="128">
        <v>6.1</v>
      </c>
      <c r="O1343" s="129">
        <v>18.474</v>
      </c>
      <c r="P1343" s="129">
        <v>54.628</v>
      </c>
      <c r="Q1343" s="130">
        <v>18.5</v>
      </c>
      <c r="R1343" s="128">
        <v>10</v>
      </c>
      <c r="S1343" s="128">
        <v>20</v>
      </c>
      <c r="T1343" s="127" t="s">
        <v>620</v>
      </c>
      <c r="U1343" s="127" t="s">
        <v>620</v>
      </c>
      <c r="V1343" s="208" t="s">
        <v>624</v>
      </c>
      <c r="X1343" s="126">
        <v>1321</v>
      </c>
    </row>
    <row r="1344" spans="1:24" s="14" customFormat="1" ht="165" x14ac:dyDescent="0.25">
      <c r="A1344" s="255">
        <v>1341</v>
      </c>
      <c r="B1344" s="126" t="s">
        <v>580</v>
      </c>
      <c r="C1344" s="127" t="s">
        <v>581</v>
      </c>
      <c r="D1344" s="127" t="s">
        <v>491</v>
      </c>
      <c r="E1344" s="127" t="s">
        <v>492</v>
      </c>
      <c r="F1344" s="127" t="s">
        <v>30</v>
      </c>
      <c r="G1344" s="127" t="s">
        <v>36</v>
      </c>
      <c r="H1344" s="127" t="s">
        <v>37</v>
      </c>
      <c r="I1344" s="127" t="s">
        <v>85</v>
      </c>
      <c r="J1344" s="127" t="s">
        <v>689</v>
      </c>
      <c r="K1344" s="127" t="s">
        <v>881</v>
      </c>
      <c r="L1344" s="127" t="s">
        <v>488</v>
      </c>
      <c r="M1344" s="128">
        <v>6.78</v>
      </c>
      <c r="N1344" s="128">
        <v>4.4000000000000004</v>
      </c>
      <c r="O1344" s="129">
        <v>15.6983</v>
      </c>
      <c r="P1344" s="129">
        <v>50.652000000000001</v>
      </c>
      <c r="Q1344" s="130">
        <v>15.7</v>
      </c>
      <c r="R1344" s="128">
        <v>10</v>
      </c>
      <c r="S1344" s="128">
        <v>20</v>
      </c>
      <c r="T1344" s="127" t="s">
        <v>620</v>
      </c>
      <c r="U1344" s="127" t="s">
        <v>620</v>
      </c>
      <c r="V1344" s="208" t="s">
        <v>624</v>
      </c>
      <c r="X1344" s="126">
        <v>1322</v>
      </c>
    </row>
    <row r="1345" spans="1:24" s="14" customFormat="1" ht="165" x14ac:dyDescent="0.25">
      <c r="A1345" s="255">
        <v>1342</v>
      </c>
      <c r="B1345" s="126" t="s">
        <v>580</v>
      </c>
      <c r="C1345" s="127" t="s">
        <v>581</v>
      </c>
      <c r="D1345" s="127" t="s">
        <v>491</v>
      </c>
      <c r="E1345" s="127" t="s">
        <v>492</v>
      </c>
      <c r="F1345" s="127" t="s">
        <v>30</v>
      </c>
      <c r="G1345" s="127" t="s">
        <v>36</v>
      </c>
      <c r="H1345" s="127" t="s">
        <v>42</v>
      </c>
      <c r="I1345" s="127" t="s">
        <v>56</v>
      </c>
      <c r="J1345" s="127" t="s">
        <v>681</v>
      </c>
      <c r="K1345" s="127" t="s">
        <v>881</v>
      </c>
      <c r="L1345" s="127" t="s">
        <v>488</v>
      </c>
      <c r="M1345" s="128">
        <v>8.5</v>
      </c>
      <c r="N1345" s="128">
        <v>5.52</v>
      </c>
      <c r="O1345" s="129">
        <v>17.646000000000001</v>
      </c>
      <c r="P1345" s="129">
        <v>34.664000000000001</v>
      </c>
      <c r="Q1345" s="130">
        <v>17.600000000000001</v>
      </c>
      <c r="R1345" s="128">
        <v>10</v>
      </c>
      <c r="S1345" s="128">
        <v>20</v>
      </c>
      <c r="T1345" s="127" t="s">
        <v>620</v>
      </c>
      <c r="U1345" s="127" t="s">
        <v>620</v>
      </c>
      <c r="V1345" s="208" t="s">
        <v>624</v>
      </c>
      <c r="X1345" s="126">
        <v>1323</v>
      </c>
    </row>
    <row r="1346" spans="1:24" s="14" customFormat="1" ht="165" x14ac:dyDescent="0.25">
      <c r="A1346" s="255">
        <v>1343</v>
      </c>
      <c r="B1346" s="126" t="s">
        <v>580</v>
      </c>
      <c r="C1346" s="127" t="s">
        <v>581</v>
      </c>
      <c r="D1346" s="127" t="s">
        <v>491</v>
      </c>
      <c r="E1346" s="127" t="s">
        <v>492</v>
      </c>
      <c r="F1346" s="127" t="s">
        <v>35</v>
      </c>
      <c r="G1346" s="127" t="s">
        <v>31</v>
      </c>
      <c r="H1346" s="127" t="s">
        <v>37</v>
      </c>
      <c r="I1346" s="127" t="s">
        <v>55</v>
      </c>
      <c r="J1346" s="127" t="s">
        <v>681</v>
      </c>
      <c r="K1346" s="127" t="s">
        <v>881</v>
      </c>
      <c r="L1346" s="127" t="s">
        <v>488</v>
      </c>
      <c r="M1346" s="128">
        <v>8.58</v>
      </c>
      <c r="N1346" s="128">
        <v>5.57</v>
      </c>
      <c r="O1346" s="129">
        <v>18.993200000000002</v>
      </c>
      <c r="P1346" s="129">
        <v>120.86199999999999</v>
      </c>
      <c r="Q1346" s="130">
        <v>19</v>
      </c>
      <c r="R1346" s="128">
        <v>10</v>
      </c>
      <c r="S1346" s="128">
        <v>20</v>
      </c>
      <c r="T1346" s="127" t="s">
        <v>620</v>
      </c>
      <c r="U1346" s="127" t="s">
        <v>620</v>
      </c>
      <c r="V1346" s="208" t="s">
        <v>624</v>
      </c>
      <c r="X1346" s="126">
        <v>1324</v>
      </c>
    </row>
    <row r="1347" spans="1:24" s="14" customFormat="1" ht="165" x14ac:dyDescent="0.25">
      <c r="A1347" s="255">
        <v>1344</v>
      </c>
      <c r="B1347" s="126" t="s">
        <v>582</v>
      </c>
      <c r="C1347" s="127" t="s">
        <v>583</v>
      </c>
      <c r="D1347" s="127" t="s">
        <v>471</v>
      </c>
      <c r="E1347" s="127" t="s">
        <v>492</v>
      </c>
      <c r="F1347" s="127" t="s">
        <v>35</v>
      </c>
      <c r="G1347" s="127" t="s">
        <v>36</v>
      </c>
      <c r="H1347" s="127" t="s">
        <v>42</v>
      </c>
      <c r="I1347" s="127" t="s">
        <v>105</v>
      </c>
      <c r="J1347" s="127" t="s">
        <v>34</v>
      </c>
      <c r="K1347" s="127" t="s">
        <v>882</v>
      </c>
      <c r="L1347" s="127" t="s">
        <v>488</v>
      </c>
      <c r="M1347" s="128">
        <v>7.15</v>
      </c>
      <c r="N1347" s="128">
        <v>4.6399999999999997</v>
      </c>
      <c r="O1347" s="129">
        <v>17.2315</v>
      </c>
      <c r="P1347" s="129">
        <v>79.617999999999995</v>
      </c>
      <c r="Q1347" s="130">
        <v>17.2</v>
      </c>
      <c r="R1347" s="128">
        <v>15</v>
      </c>
      <c r="S1347" s="128">
        <v>20</v>
      </c>
      <c r="T1347" s="127" t="s">
        <v>620</v>
      </c>
      <c r="U1347" s="127" t="s">
        <v>620</v>
      </c>
      <c r="V1347" s="208" t="s">
        <v>883</v>
      </c>
      <c r="X1347" s="126">
        <v>1325</v>
      </c>
    </row>
    <row r="1348" spans="1:24" s="14" customFormat="1" ht="165" x14ac:dyDescent="0.25">
      <c r="A1348" s="255">
        <v>1345</v>
      </c>
      <c r="B1348" s="126" t="s">
        <v>582</v>
      </c>
      <c r="C1348" s="127" t="s">
        <v>583</v>
      </c>
      <c r="D1348" s="127" t="s">
        <v>471</v>
      </c>
      <c r="E1348" s="127" t="s">
        <v>492</v>
      </c>
      <c r="F1348" s="127" t="s">
        <v>30</v>
      </c>
      <c r="G1348" s="127" t="s">
        <v>36</v>
      </c>
      <c r="H1348" s="127" t="s">
        <v>42</v>
      </c>
      <c r="I1348" s="127" t="s">
        <v>78</v>
      </c>
      <c r="J1348" s="127" t="s">
        <v>73</v>
      </c>
      <c r="K1348" s="127" t="s">
        <v>882</v>
      </c>
      <c r="L1348" s="127" t="s">
        <v>488</v>
      </c>
      <c r="M1348" s="128">
        <v>9.31</v>
      </c>
      <c r="N1348" s="128">
        <v>6.05</v>
      </c>
      <c r="O1348" s="129">
        <v>15.752599999999999</v>
      </c>
      <c r="P1348" s="129">
        <v>36.204000000000001</v>
      </c>
      <c r="Q1348" s="130">
        <v>15.8</v>
      </c>
      <c r="R1348" s="128">
        <v>15</v>
      </c>
      <c r="S1348" s="128">
        <v>20</v>
      </c>
      <c r="T1348" s="127" t="s">
        <v>620</v>
      </c>
      <c r="U1348" s="127" t="s">
        <v>620</v>
      </c>
      <c r="V1348" s="208" t="s">
        <v>883</v>
      </c>
      <c r="X1348" s="126">
        <v>1326</v>
      </c>
    </row>
    <row r="1349" spans="1:24" s="14" customFormat="1" ht="165" x14ac:dyDescent="0.25">
      <c r="A1349" s="255">
        <v>1346</v>
      </c>
      <c r="B1349" s="126" t="s">
        <v>582</v>
      </c>
      <c r="C1349" s="127" t="s">
        <v>583</v>
      </c>
      <c r="D1349" s="127" t="s">
        <v>471</v>
      </c>
      <c r="E1349" s="127" t="s">
        <v>492</v>
      </c>
      <c r="F1349" s="127" t="s">
        <v>35</v>
      </c>
      <c r="G1349" s="127" t="s">
        <v>36</v>
      </c>
      <c r="H1349" s="127" t="s">
        <v>32</v>
      </c>
      <c r="I1349" s="127" t="s">
        <v>55</v>
      </c>
      <c r="J1349" s="127" t="s">
        <v>73</v>
      </c>
      <c r="K1349" s="127" t="s">
        <v>882</v>
      </c>
      <c r="L1349" s="127" t="s">
        <v>488</v>
      </c>
      <c r="M1349" s="128">
        <v>7.52</v>
      </c>
      <c r="N1349" s="128">
        <v>4.88</v>
      </c>
      <c r="O1349" s="129">
        <v>14.927</v>
      </c>
      <c r="P1349" s="129">
        <v>44.281999999999996</v>
      </c>
      <c r="Q1349" s="130">
        <v>14.9</v>
      </c>
      <c r="R1349" s="128">
        <v>15</v>
      </c>
      <c r="S1349" s="128">
        <v>20</v>
      </c>
      <c r="T1349" s="127" t="s">
        <v>620</v>
      </c>
      <c r="U1349" s="127" t="s">
        <v>620</v>
      </c>
      <c r="V1349" s="208" t="s">
        <v>883</v>
      </c>
      <c r="X1349" s="126">
        <v>1327</v>
      </c>
    </row>
    <row r="1350" spans="1:24" s="14" customFormat="1" ht="165" x14ac:dyDescent="0.25">
      <c r="A1350" s="255">
        <v>1347</v>
      </c>
      <c r="B1350" s="126" t="s">
        <v>582</v>
      </c>
      <c r="C1350" s="127" t="s">
        <v>583</v>
      </c>
      <c r="D1350" s="127" t="s">
        <v>471</v>
      </c>
      <c r="E1350" s="127" t="s">
        <v>492</v>
      </c>
      <c r="F1350" s="127" t="s">
        <v>30</v>
      </c>
      <c r="G1350" s="127" t="s">
        <v>31</v>
      </c>
      <c r="H1350" s="127" t="s">
        <v>32</v>
      </c>
      <c r="I1350" s="127" t="s">
        <v>53</v>
      </c>
      <c r="J1350" s="127" t="s">
        <v>66</v>
      </c>
      <c r="K1350" s="127" t="s">
        <v>882</v>
      </c>
      <c r="L1350" s="127" t="s">
        <v>488</v>
      </c>
      <c r="M1350" s="128">
        <v>8.3800000000000008</v>
      </c>
      <c r="N1350" s="128">
        <v>5.44</v>
      </c>
      <c r="O1350" s="129">
        <v>13.5036</v>
      </c>
      <c r="P1350" s="129">
        <v>28.56</v>
      </c>
      <c r="Q1350" s="130">
        <v>13.5</v>
      </c>
      <c r="R1350" s="128">
        <v>15</v>
      </c>
      <c r="S1350" s="128">
        <v>20</v>
      </c>
      <c r="T1350" s="127" t="s">
        <v>620</v>
      </c>
      <c r="U1350" s="127" t="s">
        <v>620</v>
      </c>
      <c r="V1350" s="208" t="s">
        <v>883</v>
      </c>
      <c r="X1350" s="126">
        <v>1328</v>
      </c>
    </row>
    <row r="1351" spans="1:24" s="14" customFormat="1" ht="165" x14ac:dyDescent="0.25">
      <c r="A1351" s="255">
        <v>1348</v>
      </c>
      <c r="B1351" s="126" t="s">
        <v>582</v>
      </c>
      <c r="C1351" s="127" t="s">
        <v>583</v>
      </c>
      <c r="D1351" s="127" t="s">
        <v>491</v>
      </c>
      <c r="E1351" s="127" t="s">
        <v>472</v>
      </c>
      <c r="F1351" s="127" t="s">
        <v>35</v>
      </c>
      <c r="G1351" s="127" t="s">
        <v>36</v>
      </c>
      <c r="H1351" s="127" t="s">
        <v>42</v>
      </c>
      <c r="I1351" s="127" t="s">
        <v>105</v>
      </c>
      <c r="J1351" s="127" t="s">
        <v>34</v>
      </c>
      <c r="K1351" s="127" t="s">
        <v>882</v>
      </c>
      <c r="L1351" s="127" t="s">
        <v>488</v>
      </c>
      <c r="M1351" s="128">
        <v>7.15</v>
      </c>
      <c r="N1351" s="128">
        <v>4.6399999999999997</v>
      </c>
      <c r="O1351" s="129">
        <v>19.101900000000001</v>
      </c>
      <c r="P1351" s="129">
        <v>57.33</v>
      </c>
      <c r="Q1351" s="130">
        <v>19.100000000000001</v>
      </c>
      <c r="R1351" s="128">
        <v>15</v>
      </c>
      <c r="S1351" s="128">
        <v>20</v>
      </c>
      <c r="T1351" s="127" t="s">
        <v>620</v>
      </c>
      <c r="U1351" s="127" t="s">
        <v>620</v>
      </c>
      <c r="V1351" s="208" t="s">
        <v>883</v>
      </c>
      <c r="X1351" s="126">
        <v>1329</v>
      </c>
    </row>
    <row r="1352" spans="1:24" s="14" customFormat="1" ht="165" x14ac:dyDescent="0.25">
      <c r="A1352" s="255">
        <v>1349</v>
      </c>
      <c r="B1352" s="126" t="s">
        <v>582</v>
      </c>
      <c r="C1352" s="127" t="s">
        <v>583</v>
      </c>
      <c r="D1352" s="127" t="s">
        <v>491</v>
      </c>
      <c r="E1352" s="127" t="s">
        <v>472</v>
      </c>
      <c r="F1352" s="127" t="s">
        <v>30</v>
      </c>
      <c r="G1352" s="127" t="s">
        <v>36</v>
      </c>
      <c r="H1352" s="127" t="s">
        <v>42</v>
      </c>
      <c r="I1352" s="127" t="s">
        <v>78</v>
      </c>
      <c r="J1352" s="127" t="s">
        <v>73</v>
      </c>
      <c r="K1352" s="127" t="s">
        <v>882</v>
      </c>
      <c r="L1352" s="127" t="s">
        <v>488</v>
      </c>
      <c r="M1352" s="128">
        <v>9.31</v>
      </c>
      <c r="N1352" s="128">
        <v>6.05</v>
      </c>
      <c r="O1352" s="129">
        <v>18.849299999999999</v>
      </c>
      <c r="P1352" s="129">
        <v>40.851999999999997</v>
      </c>
      <c r="Q1352" s="130">
        <v>18.8</v>
      </c>
      <c r="R1352" s="128">
        <v>15</v>
      </c>
      <c r="S1352" s="128">
        <v>20</v>
      </c>
      <c r="T1352" s="127" t="s">
        <v>620</v>
      </c>
      <c r="U1352" s="127" t="s">
        <v>620</v>
      </c>
      <c r="V1352" s="208" t="s">
        <v>883</v>
      </c>
      <c r="X1352" s="126">
        <v>1330</v>
      </c>
    </row>
    <row r="1353" spans="1:24" s="14" customFormat="1" ht="165" x14ac:dyDescent="0.25">
      <c r="A1353" s="255">
        <v>1350</v>
      </c>
      <c r="B1353" s="126" t="s">
        <v>582</v>
      </c>
      <c r="C1353" s="127" t="s">
        <v>583</v>
      </c>
      <c r="D1353" s="127" t="s">
        <v>491</v>
      </c>
      <c r="E1353" s="127" t="s">
        <v>472</v>
      </c>
      <c r="F1353" s="127" t="s">
        <v>35</v>
      </c>
      <c r="G1353" s="127" t="s">
        <v>36</v>
      </c>
      <c r="H1353" s="127" t="s">
        <v>32</v>
      </c>
      <c r="I1353" s="127" t="s">
        <v>55</v>
      </c>
      <c r="J1353" s="127" t="s">
        <v>73</v>
      </c>
      <c r="K1353" s="127" t="s">
        <v>882</v>
      </c>
      <c r="L1353" s="127" t="s">
        <v>488</v>
      </c>
      <c r="M1353" s="128">
        <v>7.52</v>
      </c>
      <c r="N1353" s="128">
        <v>4.88</v>
      </c>
      <c r="O1353" s="129">
        <v>17.698599999999999</v>
      </c>
      <c r="P1353" s="129">
        <v>43.665999999999997</v>
      </c>
      <c r="Q1353" s="130">
        <v>17.7</v>
      </c>
      <c r="R1353" s="128">
        <v>15</v>
      </c>
      <c r="S1353" s="128">
        <v>20</v>
      </c>
      <c r="T1353" s="127" t="s">
        <v>620</v>
      </c>
      <c r="U1353" s="127" t="s">
        <v>620</v>
      </c>
      <c r="V1353" s="208" t="s">
        <v>883</v>
      </c>
      <c r="X1353" s="126">
        <v>1331</v>
      </c>
    </row>
    <row r="1354" spans="1:24" s="14" customFormat="1" ht="165" x14ac:dyDescent="0.25">
      <c r="A1354" s="255">
        <v>1351</v>
      </c>
      <c r="B1354" s="126" t="s">
        <v>582</v>
      </c>
      <c r="C1354" s="127" t="s">
        <v>583</v>
      </c>
      <c r="D1354" s="127" t="s">
        <v>491</v>
      </c>
      <c r="E1354" s="127" t="s">
        <v>472</v>
      </c>
      <c r="F1354" s="127" t="s">
        <v>30</v>
      </c>
      <c r="G1354" s="127" t="s">
        <v>31</v>
      </c>
      <c r="H1354" s="127" t="s">
        <v>32</v>
      </c>
      <c r="I1354" s="127" t="s">
        <v>53</v>
      </c>
      <c r="J1354" s="127" t="s">
        <v>66</v>
      </c>
      <c r="K1354" s="127" t="s">
        <v>882</v>
      </c>
      <c r="L1354" s="127" t="s">
        <v>488</v>
      </c>
      <c r="M1354" s="128">
        <v>8.3800000000000008</v>
      </c>
      <c r="N1354" s="128">
        <v>5.44</v>
      </c>
      <c r="O1354" s="129">
        <v>17.045300000000001</v>
      </c>
      <c r="P1354" s="129">
        <v>33.18</v>
      </c>
      <c r="Q1354" s="130">
        <v>17</v>
      </c>
      <c r="R1354" s="128">
        <v>15</v>
      </c>
      <c r="S1354" s="128">
        <v>20</v>
      </c>
      <c r="T1354" s="127" t="s">
        <v>620</v>
      </c>
      <c r="U1354" s="127" t="s">
        <v>620</v>
      </c>
      <c r="V1354" s="208" t="s">
        <v>883</v>
      </c>
      <c r="X1354" s="126">
        <v>1332</v>
      </c>
    </row>
    <row r="1355" spans="1:24" s="14" customFormat="1" ht="165" x14ac:dyDescent="0.25">
      <c r="A1355" s="255">
        <v>1352</v>
      </c>
      <c r="B1355" s="126" t="s">
        <v>582</v>
      </c>
      <c r="C1355" s="127" t="s">
        <v>583</v>
      </c>
      <c r="D1355" s="127" t="s">
        <v>491</v>
      </c>
      <c r="E1355" s="127" t="s">
        <v>492</v>
      </c>
      <c r="F1355" s="127" t="s">
        <v>35</v>
      </c>
      <c r="G1355" s="127" t="s">
        <v>36</v>
      </c>
      <c r="H1355" s="127" t="s">
        <v>42</v>
      </c>
      <c r="I1355" s="127" t="s">
        <v>105</v>
      </c>
      <c r="J1355" s="127" t="s">
        <v>34</v>
      </c>
      <c r="K1355" s="127" t="s">
        <v>882</v>
      </c>
      <c r="L1355" s="127" t="s">
        <v>488</v>
      </c>
      <c r="M1355" s="128">
        <v>7.15</v>
      </c>
      <c r="N1355" s="128">
        <v>4.6399999999999997</v>
      </c>
      <c r="O1355" s="129">
        <v>20.861000000000001</v>
      </c>
      <c r="P1355" s="129">
        <v>55.957999999999998</v>
      </c>
      <c r="Q1355" s="130">
        <v>20.9</v>
      </c>
      <c r="R1355" s="128">
        <v>15</v>
      </c>
      <c r="S1355" s="128">
        <v>20</v>
      </c>
      <c r="T1355" s="127" t="s">
        <v>620</v>
      </c>
      <c r="U1355" s="127" t="s">
        <v>620</v>
      </c>
      <c r="V1355" s="208" t="s">
        <v>883</v>
      </c>
      <c r="X1355" s="126">
        <v>1333</v>
      </c>
    </row>
    <row r="1356" spans="1:24" s="14" customFormat="1" ht="165" x14ac:dyDescent="0.25">
      <c r="A1356" s="255">
        <v>1353</v>
      </c>
      <c r="B1356" s="126" t="s">
        <v>582</v>
      </c>
      <c r="C1356" s="127" t="s">
        <v>583</v>
      </c>
      <c r="D1356" s="127" t="s">
        <v>491</v>
      </c>
      <c r="E1356" s="127" t="s">
        <v>492</v>
      </c>
      <c r="F1356" s="127" t="s">
        <v>30</v>
      </c>
      <c r="G1356" s="127" t="s">
        <v>36</v>
      </c>
      <c r="H1356" s="127" t="s">
        <v>42</v>
      </c>
      <c r="I1356" s="127" t="s">
        <v>78</v>
      </c>
      <c r="J1356" s="127" t="s">
        <v>73</v>
      </c>
      <c r="K1356" s="127" t="s">
        <v>882</v>
      </c>
      <c r="L1356" s="127" t="s">
        <v>488</v>
      </c>
      <c r="M1356" s="128">
        <v>9.31</v>
      </c>
      <c r="N1356" s="128">
        <v>6.05</v>
      </c>
      <c r="O1356" s="129">
        <v>16.909700000000001</v>
      </c>
      <c r="P1356" s="129">
        <v>38.037999999999997</v>
      </c>
      <c r="Q1356" s="130">
        <v>16.899999999999999</v>
      </c>
      <c r="R1356" s="128">
        <v>15</v>
      </c>
      <c r="S1356" s="128">
        <v>20</v>
      </c>
      <c r="T1356" s="127" t="s">
        <v>620</v>
      </c>
      <c r="U1356" s="127" t="s">
        <v>620</v>
      </c>
      <c r="V1356" s="208" t="s">
        <v>883</v>
      </c>
      <c r="X1356" s="126">
        <v>1334</v>
      </c>
    </row>
    <row r="1357" spans="1:24" s="14" customFormat="1" ht="165" x14ac:dyDescent="0.25">
      <c r="A1357" s="255">
        <v>1354</v>
      </c>
      <c r="B1357" s="126" t="s">
        <v>582</v>
      </c>
      <c r="C1357" s="127" t="s">
        <v>583</v>
      </c>
      <c r="D1357" s="127" t="s">
        <v>491</v>
      </c>
      <c r="E1357" s="127" t="s">
        <v>492</v>
      </c>
      <c r="F1357" s="127" t="s">
        <v>35</v>
      </c>
      <c r="G1357" s="127" t="s">
        <v>36</v>
      </c>
      <c r="H1357" s="127" t="s">
        <v>32</v>
      </c>
      <c r="I1357" s="127" t="s">
        <v>55</v>
      </c>
      <c r="J1357" s="127" t="s">
        <v>73</v>
      </c>
      <c r="K1357" s="127" t="s">
        <v>882</v>
      </c>
      <c r="L1357" s="127" t="s">
        <v>488</v>
      </c>
      <c r="M1357" s="128">
        <v>7.52</v>
      </c>
      <c r="N1357" s="128">
        <v>4.88</v>
      </c>
      <c r="O1357" s="129">
        <v>15.4956</v>
      </c>
      <c r="P1357" s="129">
        <v>40.823999999999998</v>
      </c>
      <c r="Q1357" s="130">
        <v>15.5</v>
      </c>
      <c r="R1357" s="128">
        <v>15</v>
      </c>
      <c r="S1357" s="128">
        <v>20</v>
      </c>
      <c r="T1357" s="127" t="s">
        <v>620</v>
      </c>
      <c r="U1357" s="127" t="s">
        <v>620</v>
      </c>
      <c r="V1357" s="208" t="s">
        <v>883</v>
      </c>
      <c r="X1357" s="126">
        <v>1335</v>
      </c>
    </row>
    <row r="1358" spans="1:24" s="14" customFormat="1" ht="165" x14ac:dyDescent="0.25">
      <c r="A1358" s="255">
        <v>1355</v>
      </c>
      <c r="B1358" s="126" t="s">
        <v>582</v>
      </c>
      <c r="C1358" s="127" t="s">
        <v>583</v>
      </c>
      <c r="D1358" s="127" t="s">
        <v>491</v>
      </c>
      <c r="E1358" s="127" t="s">
        <v>492</v>
      </c>
      <c r="F1358" s="127" t="s">
        <v>30</v>
      </c>
      <c r="G1358" s="127" t="s">
        <v>31</v>
      </c>
      <c r="H1358" s="127" t="s">
        <v>32</v>
      </c>
      <c r="I1358" s="127" t="s">
        <v>53</v>
      </c>
      <c r="J1358" s="127" t="s">
        <v>66</v>
      </c>
      <c r="K1358" s="127" t="s">
        <v>882</v>
      </c>
      <c r="L1358" s="127" t="s">
        <v>488</v>
      </c>
      <c r="M1358" s="128">
        <v>8.3800000000000008</v>
      </c>
      <c r="N1358" s="128">
        <v>5.44</v>
      </c>
      <c r="O1358" s="129">
        <v>15.4656</v>
      </c>
      <c r="P1358" s="129">
        <v>30.38</v>
      </c>
      <c r="Q1358" s="130">
        <v>15.5</v>
      </c>
      <c r="R1358" s="128">
        <v>15</v>
      </c>
      <c r="S1358" s="128">
        <v>20</v>
      </c>
      <c r="T1358" s="127" t="s">
        <v>620</v>
      </c>
      <c r="U1358" s="127" t="s">
        <v>620</v>
      </c>
      <c r="V1358" s="208" t="s">
        <v>883</v>
      </c>
      <c r="X1358" s="126">
        <v>1336</v>
      </c>
    </row>
    <row r="1359" spans="1:24" s="14" customFormat="1" ht="165" x14ac:dyDescent="0.25">
      <c r="A1359" s="255">
        <v>1356</v>
      </c>
      <c r="B1359" s="126" t="s">
        <v>584</v>
      </c>
      <c r="C1359" s="127" t="s">
        <v>585</v>
      </c>
      <c r="D1359" s="127" t="s">
        <v>471</v>
      </c>
      <c r="E1359" s="127" t="s">
        <v>496</v>
      </c>
      <c r="F1359" s="127" t="s">
        <v>30</v>
      </c>
      <c r="G1359" s="127" t="s">
        <v>36</v>
      </c>
      <c r="H1359" s="127" t="s">
        <v>42</v>
      </c>
      <c r="I1359" s="127" t="s">
        <v>78</v>
      </c>
      <c r="J1359" s="127" t="s">
        <v>73</v>
      </c>
      <c r="K1359" s="127" t="s">
        <v>884</v>
      </c>
      <c r="L1359" s="127" t="s">
        <v>488</v>
      </c>
      <c r="M1359" s="128">
        <v>9.31</v>
      </c>
      <c r="N1359" s="128">
        <v>6.05</v>
      </c>
      <c r="O1359" s="129">
        <v>15.6876</v>
      </c>
      <c r="P1359" s="129">
        <v>34.915999999999997</v>
      </c>
      <c r="Q1359" s="130">
        <v>15.7</v>
      </c>
      <c r="R1359" s="128">
        <v>15</v>
      </c>
      <c r="S1359" s="128">
        <v>20</v>
      </c>
      <c r="T1359" s="127" t="s">
        <v>620</v>
      </c>
      <c r="U1359" s="127" t="s">
        <v>620</v>
      </c>
      <c r="V1359" s="208" t="s">
        <v>624</v>
      </c>
      <c r="X1359" s="126">
        <v>1337</v>
      </c>
    </row>
    <row r="1360" spans="1:24" s="14" customFormat="1" ht="165" x14ac:dyDescent="0.25">
      <c r="A1360" s="255">
        <v>1357</v>
      </c>
      <c r="B1360" s="126" t="s">
        <v>584</v>
      </c>
      <c r="C1360" s="127" t="s">
        <v>585</v>
      </c>
      <c r="D1360" s="127" t="s">
        <v>471</v>
      </c>
      <c r="E1360" s="127" t="s">
        <v>496</v>
      </c>
      <c r="F1360" s="127" t="s">
        <v>30</v>
      </c>
      <c r="G1360" s="127" t="s">
        <v>36</v>
      </c>
      <c r="H1360" s="127" t="s">
        <v>42</v>
      </c>
      <c r="I1360" s="127" t="s">
        <v>28</v>
      </c>
      <c r="J1360" s="127" t="s">
        <v>73</v>
      </c>
      <c r="K1360" s="127" t="s">
        <v>884</v>
      </c>
      <c r="L1360" s="127" t="s">
        <v>488</v>
      </c>
      <c r="M1360" s="128">
        <v>8.99</v>
      </c>
      <c r="N1360" s="128">
        <v>5.84</v>
      </c>
      <c r="O1360" s="129">
        <v>15.0984</v>
      </c>
      <c r="P1360" s="129">
        <v>28.308</v>
      </c>
      <c r="Q1360" s="130">
        <v>15.1</v>
      </c>
      <c r="R1360" s="128">
        <v>15</v>
      </c>
      <c r="S1360" s="128">
        <v>20</v>
      </c>
      <c r="T1360" s="127" t="s">
        <v>620</v>
      </c>
      <c r="U1360" s="127" t="s">
        <v>620</v>
      </c>
      <c r="V1360" s="208" t="s">
        <v>624</v>
      </c>
      <c r="X1360" s="126">
        <v>1338</v>
      </c>
    </row>
    <row r="1361" spans="1:24" s="14" customFormat="1" ht="165" x14ac:dyDescent="0.25">
      <c r="A1361" s="255">
        <v>1358</v>
      </c>
      <c r="B1361" s="126" t="s">
        <v>584</v>
      </c>
      <c r="C1361" s="127" t="s">
        <v>585</v>
      </c>
      <c r="D1361" s="127" t="s">
        <v>471</v>
      </c>
      <c r="E1361" s="127" t="s">
        <v>496</v>
      </c>
      <c r="F1361" s="127" t="s">
        <v>30</v>
      </c>
      <c r="G1361" s="127" t="s">
        <v>36</v>
      </c>
      <c r="H1361" s="127" t="s">
        <v>32</v>
      </c>
      <c r="I1361" s="127" t="s">
        <v>28</v>
      </c>
      <c r="J1361" s="127" t="s">
        <v>74</v>
      </c>
      <c r="K1361" s="127" t="s">
        <v>884</v>
      </c>
      <c r="L1361" s="127" t="s">
        <v>488</v>
      </c>
      <c r="M1361" s="128">
        <v>7.39</v>
      </c>
      <c r="N1361" s="128">
        <v>4.8</v>
      </c>
      <c r="O1361" s="129">
        <v>13.409599999999999</v>
      </c>
      <c r="P1361" s="129">
        <v>24.738</v>
      </c>
      <c r="Q1361" s="130">
        <v>13.4</v>
      </c>
      <c r="R1361" s="128">
        <v>15</v>
      </c>
      <c r="S1361" s="128">
        <v>20</v>
      </c>
      <c r="T1361" s="127" t="s">
        <v>653</v>
      </c>
      <c r="U1361" s="127" t="s">
        <v>654</v>
      </c>
      <c r="V1361" s="208" t="s">
        <v>624</v>
      </c>
      <c r="X1361" s="126">
        <v>1339</v>
      </c>
    </row>
    <row r="1362" spans="1:24" s="14" customFormat="1" ht="165" x14ac:dyDescent="0.25">
      <c r="A1362" s="255">
        <v>1359</v>
      </c>
      <c r="B1362" s="126" t="s">
        <v>584</v>
      </c>
      <c r="C1362" s="127" t="s">
        <v>585</v>
      </c>
      <c r="D1362" s="127" t="s">
        <v>471</v>
      </c>
      <c r="E1362" s="127" t="s">
        <v>495</v>
      </c>
      <c r="F1362" s="127" t="s">
        <v>30</v>
      </c>
      <c r="G1362" s="127" t="s">
        <v>36</v>
      </c>
      <c r="H1362" s="127" t="s">
        <v>42</v>
      </c>
      <c r="I1362" s="127" t="s">
        <v>78</v>
      </c>
      <c r="J1362" s="127" t="s">
        <v>73</v>
      </c>
      <c r="K1362" s="127" t="s">
        <v>884</v>
      </c>
      <c r="L1362" s="127" t="s">
        <v>488</v>
      </c>
      <c r="M1362" s="128">
        <v>9.31</v>
      </c>
      <c r="N1362" s="128">
        <v>6.05</v>
      </c>
      <c r="O1362" s="129">
        <v>14.165900000000001</v>
      </c>
      <c r="P1362" s="129">
        <v>34.118000000000002</v>
      </c>
      <c r="Q1362" s="130">
        <v>14.2</v>
      </c>
      <c r="R1362" s="128">
        <v>15</v>
      </c>
      <c r="S1362" s="128">
        <v>20</v>
      </c>
      <c r="T1362" s="127" t="s">
        <v>653</v>
      </c>
      <c r="U1362" s="127" t="s">
        <v>654</v>
      </c>
      <c r="V1362" s="208" t="s">
        <v>624</v>
      </c>
      <c r="X1362" s="126">
        <v>1340</v>
      </c>
    </row>
    <row r="1363" spans="1:24" s="14" customFormat="1" ht="165" x14ac:dyDescent="0.25">
      <c r="A1363" s="255">
        <v>1360</v>
      </c>
      <c r="B1363" s="126" t="s">
        <v>584</v>
      </c>
      <c r="C1363" s="127" t="s">
        <v>585</v>
      </c>
      <c r="D1363" s="127" t="s">
        <v>471</v>
      </c>
      <c r="E1363" s="127" t="s">
        <v>495</v>
      </c>
      <c r="F1363" s="127" t="s">
        <v>30</v>
      </c>
      <c r="G1363" s="127" t="s">
        <v>36</v>
      </c>
      <c r="H1363" s="127" t="s">
        <v>42</v>
      </c>
      <c r="I1363" s="127" t="s">
        <v>28</v>
      </c>
      <c r="J1363" s="127" t="s">
        <v>73</v>
      </c>
      <c r="K1363" s="127" t="s">
        <v>884</v>
      </c>
      <c r="L1363" s="127" t="s">
        <v>488</v>
      </c>
      <c r="M1363" s="128">
        <v>8.99</v>
      </c>
      <c r="N1363" s="128">
        <v>5.84</v>
      </c>
      <c r="O1363" s="129">
        <v>13.6546</v>
      </c>
      <c r="P1363" s="129">
        <v>28.14</v>
      </c>
      <c r="Q1363" s="130">
        <v>13.7</v>
      </c>
      <c r="R1363" s="128">
        <v>15</v>
      </c>
      <c r="S1363" s="128">
        <v>20</v>
      </c>
      <c r="T1363" s="127" t="s">
        <v>653</v>
      </c>
      <c r="U1363" s="127" t="s">
        <v>654</v>
      </c>
      <c r="V1363" s="208" t="s">
        <v>624</v>
      </c>
      <c r="X1363" s="126">
        <v>1341</v>
      </c>
    </row>
    <row r="1364" spans="1:24" s="14" customFormat="1" ht="165" x14ac:dyDescent="0.25">
      <c r="A1364" s="255">
        <v>1361</v>
      </c>
      <c r="B1364" s="126" t="s">
        <v>584</v>
      </c>
      <c r="C1364" s="127" t="s">
        <v>585</v>
      </c>
      <c r="D1364" s="127" t="s">
        <v>471</v>
      </c>
      <c r="E1364" s="127" t="s">
        <v>495</v>
      </c>
      <c r="F1364" s="127" t="s">
        <v>30</v>
      </c>
      <c r="G1364" s="127" t="s">
        <v>36</v>
      </c>
      <c r="H1364" s="127" t="s">
        <v>32</v>
      </c>
      <c r="I1364" s="127" t="s">
        <v>28</v>
      </c>
      <c r="J1364" s="127" t="s">
        <v>74</v>
      </c>
      <c r="K1364" s="127" t="s">
        <v>884</v>
      </c>
      <c r="L1364" s="127" t="s">
        <v>488</v>
      </c>
      <c r="M1364" s="128">
        <v>7.39</v>
      </c>
      <c r="N1364" s="128">
        <v>4.8</v>
      </c>
      <c r="O1364" s="129">
        <v>11.9915</v>
      </c>
      <c r="P1364" s="129">
        <v>23.94</v>
      </c>
      <c r="Q1364" s="130">
        <v>12</v>
      </c>
      <c r="R1364" s="128">
        <v>15</v>
      </c>
      <c r="S1364" s="128">
        <v>20</v>
      </c>
      <c r="T1364" s="127" t="s">
        <v>653</v>
      </c>
      <c r="U1364" s="127" t="s">
        <v>654</v>
      </c>
      <c r="V1364" s="208" t="s">
        <v>624</v>
      </c>
      <c r="X1364" s="126">
        <v>1342</v>
      </c>
    </row>
    <row r="1365" spans="1:24" s="14" customFormat="1" ht="165" x14ac:dyDescent="0.25">
      <c r="A1365" s="255">
        <v>1362</v>
      </c>
      <c r="B1365" s="126" t="s">
        <v>584</v>
      </c>
      <c r="C1365" s="127" t="s">
        <v>585</v>
      </c>
      <c r="D1365" s="127" t="s">
        <v>491</v>
      </c>
      <c r="E1365" s="127" t="s">
        <v>492</v>
      </c>
      <c r="F1365" s="127" t="s">
        <v>30</v>
      </c>
      <c r="G1365" s="127" t="s">
        <v>36</v>
      </c>
      <c r="H1365" s="127" t="s">
        <v>42</v>
      </c>
      <c r="I1365" s="127" t="s">
        <v>78</v>
      </c>
      <c r="J1365" s="127" t="s">
        <v>73</v>
      </c>
      <c r="K1365" s="127" t="s">
        <v>885</v>
      </c>
      <c r="L1365" s="127" t="s">
        <v>488</v>
      </c>
      <c r="M1365" s="128">
        <v>9.31</v>
      </c>
      <c r="N1365" s="128">
        <v>6.05</v>
      </c>
      <c r="O1365" s="129">
        <v>17.038699999999999</v>
      </c>
      <c r="P1365" s="129">
        <v>38.037999999999997</v>
      </c>
      <c r="Q1365" s="130">
        <v>17</v>
      </c>
      <c r="R1365" s="128">
        <v>15</v>
      </c>
      <c r="S1365" s="128">
        <v>20</v>
      </c>
      <c r="T1365" s="127" t="s">
        <v>620</v>
      </c>
      <c r="U1365" s="127" t="s">
        <v>620</v>
      </c>
      <c r="V1365" s="208" t="s">
        <v>878</v>
      </c>
      <c r="X1365" s="126">
        <v>1343</v>
      </c>
    </row>
    <row r="1366" spans="1:24" s="14" customFormat="1" ht="165" x14ac:dyDescent="0.25">
      <c r="A1366" s="255">
        <v>1363</v>
      </c>
      <c r="B1366" s="126" t="s">
        <v>584</v>
      </c>
      <c r="C1366" s="127" t="s">
        <v>585</v>
      </c>
      <c r="D1366" s="127" t="s">
        <v>491</v>
      </c>
      <c r="E1366" s="127" t="s">
        <v>492</v>
      </c>
      <c r="F1366" s="127" t="s">
        <v>35</v>
      </c>
      <c r="G1366" s="127" t="s">
        <v>31</v>
      </c>
      <c r="H1366" s="127" t="s">
        <v>32</v>
      </c>
      <c r="I1366" s="127" t="s">
        <v>55</v>
      </c>
      <c r="J1366" s="127" t="s">
        <v>44</v>
      </c>
      <c r="K1366" s="127" t="s">
        <v>885</v>
      </c>
      <c r="L1366" s="127" t="s">
        <v>488</v>
      </c>
      <c r="M1366" s="128">
        <v>8.33</v>
      </c>
      <c r="N1366" s="128">
        <v>5.41</v>
      </c>
      <c r="O1366" s="129">
        <v>16.0596</v>
      </c>
      <c r="P1366" s="129">
        <v>44.52</v>
      </c>
      <c r="Q1366" s="130">
        <v>16.100000000000001</v>
      </c>
      <c r="R1366" s="128">
        <v>15</v>
      </c>
      <c r="S1366" s="128">
        <v>20</v>
      </c>
      <c r="T1366" s="127" t="s">
        <v>620</v>
      </c>
      <c r="U1366" s="127" t="s">
        <v>620</v>
      </c>
      <c r="V1366" s="208" t="s">
        <v>878</v>
      </c>
      <c r="X1366" s="126">
        <v>1344</v>
      </c>
    </row>
    <row r="1367" spans="1:24" s="14" customFormat="1" ht="165" x14ac:dyDescent="0.25">
      <c r="A1367" s="255">
        <v>1364</v>
      </c>
      <c r="B1367" s="126" t="s">
        <v>584</v>
      </c>
      <c r="C1367" s="127" t="s">
        <v>585</v>
      </c>
      <c r="D1367" s="127" t="s">
        <v>491</v>
      </c>
      <c r="E1367" s="127" t="s">
        <v>492</v>
      </c>
      <c r="F1367" s="127" t="s">
        <v>30</v>
      </c>
      <c r="G1367" s="127" t="s">
        <v>31</v>
      </c>
      <c r="H1367" s="127" t="s">
        <v>32</v>
      </c>
      <c r="I1367" s="127" t="s">
        <v>96</v>
      </c>
      <c r="J1367" s="127" t="s">
        <v>97</v>
      </c>
      <c r="K1367" s="127" t="s">
        <v>885</v>
      </c>
      <c r="L1367" s="127" t="s">
        <v>488</v>
      </c>
      <c r="M1367" s="128">
        <v>5.99</v>
      </c>
      <c r="N1367" s="128">
        <v>3.89</v>
      </c>
      <c r="O1367" s="129">
        <v>13.1798</v>
      </c>
      <c r="P1367" s="129">
        <v>23.687999999999999</v>
      </c>
      <c r="Q1367" s="130">
        <v>13.2</v>
      </c>
      <c r="R1367" s="128">
        <v>15</v>
      </c>
      <c r="S1367" s="128">
        <v>20</v>
      </c>
      <c r="T1367" s="127" t="s">
        <v>814</v>
      </c>
      <c r="U1367" s="127" t="s">
        <v>620</v>
      </c>
      <c r="V1367" s="208" t="s">
        <v>878</v>
      </c>
      <c r="X1367" s="126">
        <v>1345</v>
      </c>
    </row>
    <row r="1368" spans="1:24" s="14" customFormat="1" ht="165" x14ac:dyDescent="0.25">
      <c r="A1368" s="255">
        <v>1365</v>
      </c>
      <c r="B1368" s="126" t="s">
        <v>584</v>
      </c>
      <c r="C1368" s="127" t="s">
        <v>585</v>
      </c>
      <c r="D1368" s="127" t="s">
        <v>491</v>
      </c>
      <c r="E1368" s="127" t="s">
        <v>492</v>
      </c>
      <c r="F1368" s="127" t="s">
        <v>30</v>
      </c>
      <c r="G1368" s="127" t="s">
        <v>31</v>
      </c>
      <c r="H1368" s="127" t="s">
        <v>32</v>
      </c>
      <c r="I1368" s="127" t="s">
        <v>94</v>
      </c>
      <c r="J1368" s="127" t="s">
        <v>95</v>
      </c>
      <c r="K1368" s="127" t="s">
        <v>885</v>
      </c>
      <c r="L1368" s="127" t="s">
        <v>488</v>
      </c>
      <c r="M1368" s="128">
        <v>5.91</v>
      </c>
      <c r="N1368" s="128">
        <v>3.84</v>
      </c>
      <c r="O1368" s="129">
        <v>13.105600000000001</v>
      </c>
      <c r="P1368" s="129">
        <v>23.562000000000001</v>
      </c>
      <c r="Q1368" s="130">
        <v>13.1</v>
      </c>
      <c r="R1368" s="128">
        <v>15</v>
      </c>
      <c r="S1368" s="128">
        <v>20</v>
      </c>
      <c r="T1368" s="127" t="s">
        <v>814</v>
      </c>
      <c r="U1368" s="127" t="s">
        <v>620</v>
      </c>
      <c r="V1368" s="208" t="s">
        <v>878</v>
      </c>
      <c r="X1368" s="126">
        <v>1346</v>
      </c>
    </row>
    <row r="1369" spans="1:24" s="14" customFormat="1" ht="165" x14ac:dyDescent="0.25">
      <c r="A1369" s="255">
        <v>1366</v>
      </c>
      <c r="B1369" s="126" t="s">
        <v>584</v>
      </c>
      <c r="C1369" s="127" t="s">
        <v>585</v>
      </c>
      <c r="D1369" s="127" t="s">
        <v>491</v>
      </c>
      <c r="E1369" s="127" t="s">
        <v>492</v>
      </c>
      <c r="F1369" s="127" t="s">
        <v>30</v>
      </c>
      <c r="G1369" s="127" t="s">
        <v>36</v>
      </c>
      <c r="H1369" s="127" t="s">
        <v>42</v>
      </c>
      <c r="I1369" s="127" t="s">
        <v>80</v>
      </c>
      <c r="J1369" s="127" t="s">
        <v>73</v>
      </c>
      <c r="K1369" s="127" t="s">
        <v>885</v>
      </c>
      <c r="L1369" s="127" t="s">
        <v>488</v>
      </c>
      <c r="M1369" s="128">
        <v>9.24</v>
      </c>
      <c r="N1369" s="128">
        <v>6</v>
      </c>
      <c r="O1369" s="129">
        <v>16.826899999999998</v>
      </c>
      <c r="P1369" s="129">
        <v>30.478000000000002</v>
      </c>
      <c r="Q1369" s="130">
        <v>16.8</v>
      </c>
      <c r="R1369" s="128">
        <v>15</v>
      </c>
      <c r="S1369" s="128">
        <v>20</v>
      </c>
      <c r="T1369" s="127" t="s">
        <v>620</v>
      </c>
      <c r="U1369" s="127" t="s">
        <v>620</v>
      </c>
      <c r="V1369" s="208" t="s">
        <v>878</v>
      </c>
      <c r="X1369" s="126">
        <v>1347</v>
      </c>
    </row>
    <row r="1370" spans="1:24" s="14" customFormat="1" ht="165" x14ac:dyDescent="0.25">
      <c r="A1370" s="255">
        <v>1367</v>
      </c>
      <c r="B1370" s="126" t="s">
        <v>584</v>
      </c>
      <c r="C1370" s="127" t="s">
        <v>585</v>
      </c>
      <c r="D1370" s="127" t="s">
        <v>491</v>
      </c>
      <c r="E1370" s="127" t="s">
        <v>492</v>
      </c>
      <c r="F1370" s="127" t="s">
        <v>30</v>
      </c>
      <c r="G1370" s="127" t="s">
        <v>36</v>
      </c>
      <c r="H1370" s="127" t="s">
        <v>42</v>
      </c>
      <c r="I1370" s="127" t="s">
        <v>78</v>
      </c>
      <c r="J1370" s="127" t="s">
        <v>79</v>
      </c>
      <c r="K1370" s="127" t="s">
        <v>885</v>
      </c>
      <c r="L1370" s="127" t="s">
        <v>488</v>
      </c>
      <c r="M1370" s="128">
        <v>9.24</v>
      </c>
      <c r="N1370" s="128">
        <v>6</v>
      </c>
      <c r="O1370" s="129">
        <v>16.828399999999998</v>
      </c>
      <c r="P1370" s="129">
        <v>33.725999999999999</v>
      </c>
      <c r="Q1370" s="130">
        <v>16.8</v>
      </c>
      <c r="R1370" s="128">
        <v>15</v>
      </c>
      <c r="S1370" s="128">
        <v>20</v>
      </c>
      <c r="T1370" s="127" t="s">
        <v>620</v>
      </c>
      <c r="U1370" s="127" t="s">
        <v>620</v>
      </c>
      <c r="V1370" s="208" t="s">
        <v>878</v>
      </c>
      <c r="X1370" s="126">
        <v>1348</v>
      </c>
    </row>
    <row r="1371" spans="1:24" s="14" customFormat="1" ht="165" x14ac:dyDescent="0.25">
      <c r="A1371" s="255">
        <v>1368</v>
      </c>
      <c r="B1371" s="126" t="s">
        <v>584</v>
      </c>
      <c r="C1371" s="127" t="s">
        <v>585</v>
      </c>
      <c r="D1371" s="127" t="s">
        <v>491</v>
      </c>
      <c r="E1371" s="127" t="s">
        <v>492</v>
      </c>
      <c r="F1371" s="127" t="s">
        <v>30</v>
      </c>
      <c r="G1371" s="127" t="s">
        <v>36</v>
      </c>
      <c r="H1371" s="127" t="s">
        <v>32</v>
      </c>
      <c r="I1371" s="127" t="s">
        <v>76</v>
      </c>
      <c r="J1371" s="127" t="s">
        <v>678</v>
      </c>
      <c r="K1371" s="127" t="s">
        <v>885</v>
      </c>
      <c r="L1371" s="127" t="s">
        <v>488</v>
      </c>
      <c r="M1371" s="128">
        <v>8.6199999999999992</v>
      </c>
      <c r="N1371" s="128">
        <v>5.6</v>
      </c>
      <c r="O1371" s="129">
        <v>16.1906</v>
      </c>
      <c r="P1371" s="129">
        <v>31.416</v>
      </c>
      <c r="Q1371" s="130">
        <v>16.2</v>
      </c>
      <c r="R1371" s="128">
        <v>15</v>
      </c>
      <c r="S1371" s="128">
        <v>20</v>
      </c>
      <c r="T1371" s="127" t="s">
        <v>620</v>
      </c>
      <c r="U1371" s="127" t="s">
        <v>620</v>
      </c>
      <c r="V1371" s="208" t="s">
        <v>878</v>
      </c>
      <c r="X1371" s="126">
        <v>1349</v>
      </c>
    </row>
    <row r="1372" spans="1:24" s="14" customFormat="1" ht="165" x14ac:dyDescent="0.25">
      <c r="A1372" s="255">
        <v>1369</v>
      </c>
      <c r="B1372" s="126" t="s">
        <v>584</v>
      </c>
      <c r="C1372" s="127" t="s">
        <v>585</v>
      </c>
      <c r="D1372" s="127" t="s">
        <v>491</v>
      </c>
      <c r="E1372" s="127" t="s">
        <v>492</v>
      </c>
      <c r="F1372" s="127" t="s">
        <v>30</v>
      </c>
      <c r="G1372" s="127" t="s">
        <v>36</v>
      </c>
      <c r="H1372" s="127" t="s">
        <v>42</v>
      </c>
      <c r="I1372" s="127" t="s">
        <v>70</v>
      </c>
      <c r="J1372" s="127" t="s">
        <v>657</v>
      </c>
      <c r="K1372" s="127" t="s">
        <v>885</v>
      </c>
      <c r="L1372" s="127" t="s">
        <v>488</v>
      </c>
      <c r="M1372" s="128">
        <v>8.26</v>
      </c>
      <c r="N1372" s="128">
        <v>5.36</v>
      </c>
      <c r="O1372" s="129">
        <v>16.4422</v>
      </c>
      <c r="P1372" s="129">
        <v>46.213999999999999</v>
      </c>
      <c r="Q1372" s="130">
        <v>16.399999999999999</v>
      </c>
      <c r="R1372" s="128">
        <v>15</v>
      </c>
      <c r="S1372" s="128">
        <v>20</v>
      </c>
      <c r="T1372" s="127" t="s">
        <v>620</v>
      </c>
      <c r="U1372" s="127" t="s">
        <v>620</v>
      </c>
      <c r="V1372" s="208" t="s">
        <v>878</v>
      </c>
      <c r="X1372" s="126">
        <v>1350</v>
      </c>
    </row>
    <row r="1373" spans="1:24" s="14" customFormat="1" ht="165" x14ac:dyDescent="0.25">
      <c r="A1373" s="255">
        <v>1370</v>
      </c>
      <c r="B1373" s="126" t="s">
        <v>584</v>
      </c>
      <c r="C1373" s="127" t="s">
        <v>585</v>
      </c>
      <c r="D1373" s="127" t="s">
        <v>471</v>
      </c>
      <c r="E1373" s="127" t="s">
        <v>495</v>
      </c>
      <c r="F1373" s="127" t="s">
        <v>30</v>
      </c>
      <c r="G1373" s="127" t="s">
        <v>36</v>
      </c>
      <c r="H1373" s="127" t="s">
        <v>42</v>
      </c>
      <c r="I1373" s="127" t="s">
        <v>78</v>
      </c>
      <c r="J1373" s="127" t="s">
        <v>73</v>
      </c>
      <c r="K1373" s="127" t="s">
        <v>886</v>
      </c>
      <c r="L1373" s="127" t="s">
        <v>488</v>
      </c>
      <c r="M1373" s="128">
        <v>9.31</v>
      </c>
      <c r="N1373" s="128">
        <v>6.05</v>
      </c>
      <c r="O1373" s="129">
        <v>15.933400000000001</v>
      </c>
      <c r="P1373" s="129">
        <v>34.118000000000002</v>
      </c>
      <c r="Q1373" s="130">
        <v>15.9</v>
      </c>
      <c r="R1373" s="128">
        <v>15</v>
      </c>
      <c r="S1373" s="128">
        <v>20</v>
      </c>
      <c r="T1373" s="127" t="s">
        <v>620</v>
      </c>
      <c r="U1373" s="127" t="s">
        <v>620</v>
      </c>
      <c r="V1373" s="208" t="s">
        <v>624</v>
      </c>
      <c r="X1373" s="126">
        <v>1351</v>
      </c>
    </row>
    <row r="1374" spans="1:24" s="14" customFormat="1" ht="165" x14ac:dyDescent="0.25">
      <c r="A1374" s="255">
        <v>1371</v>
      </c>
      <c r="B1374" s="126" t="s">
        <v>584</v>
      </c>
      <c r="C1374" s="127" t="s">
        <v>585</v>
      </c>
      <c r="D1374" s="127" t="s">
        <v>471</v>
      </c>
      <c r="E1374" s="127" t="s">
        <v>495</v>
      </c>
      <c r="F1374" s="127" t="s">
        <v>35</v>
      </c>
      <c r="G1374" s="127" t="s">
        <v>31</v>
      </c>
      <c r="H1374" s="127" t="s">
        <v>32</v>
      </c>
      <c r="I1374" s="127" t="s">
        <v>55</v>
      </c>
      <c r="J1374" s="127" t="s">
        <v>44</v>
      </c>
      <c r="K1374" s="127" t="s">
        <v>886</v>
      </c>
      <c r="L1374" s="127" t="s">
        <v>488</v>
      </c>
      <c r="M1374" s="128">
        <v>8.33</v>
      </c>
      <c r="N1374" s="128">
        <v>5.41</v>
      </c>
      <c r="O1374" s="129">
        <v>14.826000000000001</v>
      </c>
      <c r="P1374" s="129">
        <v>40.585999999999999</v>
      </c>
      <c r="Q1374" s="130">
        <v>14.8</v>
      </c>
      <c r="R1374" s="128">
        <v>15</v>
      </c>
      <c r="S1374" s="128">
        <v>20</v>
      </c>
      <c r="T1374" s="127" t="s">
        <v>620</v>
      </c>
      <c r="U1374" s="127" t="s">
        <v>620</v>
      </c>
      <c r="V1374" s="208" t="s">
        <v>624</v>
      </c>
      <c r="X1374" s="126">
        <v>1352</v>
      </c>
    </row>
    <row r="1375" spans="1:24" s="14" customFormat="1" ht="165" x14ac:dyDescent="0.25">
      <c r="A1375" s="255">
        <v>1372</v>
      </c>
      <c r="B1375" s="126" t="s">
        <v>584</v>
      </c>
      <c r="C1375" s="127" t="s">
        <v>585</v>
      </c>
      <c r="D1375" s="127" t="s">
        <v>471</v>
      </c>
      <c r="E1375" s="127" t="s">
        <v>495</v>
      </c>
      <c r="F1375" s="127" t="s">
        <v>30</v>
      </c>
      <c r="G1375" s="127" t="s">
        <v>31</v>
      </c>
      <c r="H1375" s="127" t="s">
        <v>32</v>
      </c>
      <c r="I1375" s="127" t="s">
        <v>96</v>
      </c>
      <c r="J1375" s="127" t="s">
        <v>97</v>
      </c>
      <c r="K1375" s="127" t="s">
        <v>886</v>
      </c>
      <c r="L1375" s="127" t="s">
        <v>488</v>
      </c>
      <c r="M1375" s="128">
        <v>5.99</v>
      </c>
      <c r="N1375" s="128">
        <v>3.89</v>
      </c>
      <c r="O1375" s="129">
        <v>11.182700000000001</v>
      </c>
      <c r="P1375" s="129">
        <v>19.768000000000001</v>
      </c>
      <c r="Q1375" s="130">
        <v>11.2</v>
      </c>
      <c r="R1375" s="128">
        <v>15</v>
      </c>
      <c r="S1375" s="128">
        <v>20</v>
      </c>
      <c r="T1375" s="127" t="s">
        <v>814</v>
      </c>
      <c r="U1375" s="127" t="s">
        <v>654</v>
      </c>
      <c r="V1375" s="208" t="s">
        <v>624</v>
      </c>
      <c r="X1375" s="126">
        <v>1353</v>
      </c>
    </row>
    <row r="1376" spans="1:24" s="14" customFormat="1" ht="165" x14ac:dyDescent="0.25">
      <c r="A1376" s="255">
        <v>1373</v>
      </c>
      <c r="B1376" s="126" t="s">
        <v>584</v>
      </c>
      <c r="C1376" s="127" t="s">
        <v>585</v>
      </c>
      <c r="D1376" s="127" t="s">
        <v>471</v>
      </c>
      <c r="E1376" s="127" t="s">
        <v>495</v>
      </c>
      <c r="F1376" s="127" t="s">
        <v>30</v>
      </c>
      <c r="G1376" s="127" t="s">
        <v>31</v>
      </c>
      <c r="H1376" s="127" t="s">
        <v>32</v>
      </c>
      <c r="I1376" s="127" t="s">
        <v>94</v>
      </c>
      <c r="J1376" s="127" t="s">
        <v>95</v>
      </c>
      <c r="K1376" s="127" t="s">
        <v>886</v>
      </c>
      <c r="L1376" s="127" t="s">
        <v>488</v>
      </c>
      <c r="M1376" s="128">
        <v>5.91</v>
      </c>
      <c r="N1376" s="128">
        <v>3.84</v>
      </c>
      <c r="O1376" s="129">
        <v>11.1167</v>
      </c>
      <c r="P1376" s="129">
        <v>19.655999999999999</v>
      </c>
      <c r="Q1376" s="130">
        <v>11.1</v>
      </c>
      <c r="R1376" s="128">
        <v>15</v>
      </c>
      <c r="S1376" s="128">
        <v>20</v>
      </c>
      <c r="T1376" s="127" t="s">
        <v>814</v>
      </c>
      <c r="U1376" s="127" t="s">
        <v>654</v>
      </c>
      <c r="V1376" s="208" t="s">
        <v>624</v>
      </c>
      <c r="X1376" s="126">
        <v>1354</v>
      </c>
    </row>
    <row r="1377" spans="1:24" s="14" customFormat="1" ht="165" x14ac:dyDescent="0.25">
      <c r="A1377" s="255">
        <v>1374</v>
      </c>
      <c r="B1377" s="126" t="s">
        <v>584</v>
      </c>
      <c r="C1377" s="127" t="s">
        <v>585</v>
      </c>
      <c r="D1377" s="127" t="s">
        <v>471</v>
      </c>
      <c r="E1377" s="127" t="s">
        <v>495</v>
      </c>
      <c r="F1377" s="127" t="s">
        <v>30</v>
      </c>
      <c r="G1377" s="127" t="s">
        <v>36</v>
      </c>
      <c r="H1377" s="127" t="s">
        <v>42</v>
      </c>
      <c r="I1377" s="127" t="s">
        <v>80</v>
      </c>
      <c r="J1377" s="127" t="s">
        <v>73</v>
      </c>
      <c r="K1377" s="127" t="s">
        <v>886</v>
      </c>
      <c r="L1377" s="127" t="s">
        <v>488</v>
      </c>
      <c r="M1377" s="128">
        <v>9.24</v>
      </c>
      <c r="N1377" s="128">
        <v>6</v>
      </c>
      <c r="O1377" s="129">
        <v>15.521100000000001</v>
      </c>
      <c r="P1377" s="129">
        <v>28.224</v>
      </c>
      <c r="Q1377" s="130">
        <v>15.5</v>
      </c>
      <c r="R1377" s="128">
        <v>15</v>
      </c>
      <c r="S1377" s="128">
        <v>20</v>
      </c>
      <c r="T1377" s="127" t="s">
        <v>620</v>
      </c>
      <c r="U1377" s="127" t="s">
        <v>620</v>
      </c>
      <c r="V1377" s="208" t="s">
        <v>624</v>
      </c>
      <c r="X1377" s="126">
        <v>1355</v>
      </c>
    </row>
    <row r="1378" spans="1:24" s="14" customFormat="1" ht="165" x14ac:dyDescent="0.25">
      <c r="A1378" s="255">
        <v>1375</v>
      </c>
      <c r="B1378" s="126" t="s">
        <v>584</v>
      </c>
      <c r="C1378" s="127" t="s">
        <v>585</v>
      </c>
      <c r="D1378" s="127" t="s">
        <v>471</v>
      </c>
      <c r="E1378" s="127" t="s">
        <v>495</v>
      </c>
      <c r="F1378" s="127" t="s">
        <v>30</v>
      </c>
      <c r="G1378" s="127" t="s">
        <v>36</v>
      </c>
      <c r="H1378" s="127" t="s">
        <v>42</v>
      </c>
      <c r="I1378" s="127" t="s">
        <v>78</v>
      </c>
      <c r="J1378" s="127" t="s">
        <v>79</v>
      </c>
      <c r="K1378" s="127" t="s">
        <v>886</v>
      </c>
      <c r="L1378" s="127" t="s">
        <v>488</v>
      </c>
      <c r="M1378" s="128">
        <v>9.24</v>
      </c>
      <c r="N1378" s="128">
        <v>6</v>
      </c>
      <c r="O1378" s="129">
        <v>15.524699999999999</v>
      </c>
      <c r="P1378" s="129">
        <v>29.82</v>
      </c>
      <c r="Q1378" s="130">
        <v>15.5</v>
      </c>
      <c r="R1378" s="128">
        <v>15</v>
      </c>
      <c r="S1378" s="128">
        <v>20</v>
      </c>
      <c r="T1378" s="127" t="s">
        <v>620</v>
      </c>
      <c r="U1378" s="127" t="s">
        <v>620</v>
      </c>
      <c r="V1378" s="208" t="s">
        <v>624</v>
      </c>
      <c r="X1378" s="126">
        <v>1356</v>
      </c>
    </row>
    <row r="1379" spans="1:24" s="14" customFormat="1" ht="165" x14ac:dyDescent="0.25">
      <c r="A1379" s="255">
        <v>1376</v>
      </c>
      <c r="B1379" s="126" t="s">
        <v>584</v>
      </c>
      <c r="C1379" s="127" t="s">
        <v>585</v>
      </c>
      <c r="D1379" s="127" t="s">
        <v>471</v>
      </c>
      <c r="E1379" s="127" t="s">
        <v>495</v>
      </c>
      <c r="F1379" s="127" t="s">
        <v>30</v>
      </c>
      <c r="G1379" s="127" t="s">
        <v>36</v>
      </c>
      <c r="H1379" s="127" t="s">
        <v>32</v>
      </c>
      <c r="I1379" s="127" t="s">
        <v>76</v>
      </c>
      <c r="J1379" s="127" t="s">
        <v>678</v>
      </c>
      <c r="K1379" s="127" t="s">
        <v>886</v>
      </c>
      <c r="L1379" s="127" t="s">
        <v>488</v>
      </c>
      <c r="M1379" s="128">
        <v>8.6199999999999992</v>
      </c>
      <c r="N1379" s="128">
        <v>5.6</v>
      </c>
      <c r="O1379" s="129">
        <v>14.861700000000001</v>
      </c>
      <c r="P1379" s="129">
        <v>27.51</v>
      </c>
      <c r="Q1379" s="130">
        <v>14.9</v>
      </c>
      <c r="R1379" s="128">
        <v>15</v>
      </c>
      <c r="S1379" s="128">
        <v>20</v>
      </c>
      <c r="T1379" s="127" t="s">
        <v>620</v>
      </c>
      <c r="U1379" s="127" t="s">
        <v>620</v>
      </c>
      <c r="V1379" s="208" t="s">
        <v>624</v>
      </c>
      <c r="X1379" s="126">
        <v>1357</v>
      </c>
    </row>
    <row r="1380" spans="1:24" s="14" customFormat="1" ht="165" x14ac:dyDescent="0.25">
      <c r="A1380" s="255">
        <v>1377</v>
      </c>
      <c r="B1380" s="126" t="s">
        <v>584</v>
      </c>
      <c r="C1380" s="127" t="s">
        <v>585</v>
      </c>
      <c r="D1380" s="127" t="s">
        <v>471</v>
      </c>
      <c r="E1380" s="127" t="s">
        <v>495</v>
      </c>
      <c r="F1380" s="127" t="s">
        <v>30</v>
      </c>
      <c r="G1380" s="127" t="s">
        <v>36</v>
      </c>
      <c r="H1380" s="127" t="s">
        <v>42</v>
      </c>
      <c r="I1380" s="127" t="s">
        <v>70</v>
      </c>
      <c r="J1380" s="127" t="s">
        <v>657</v>
      </c>
      <c r="K1380" s="127" t="s">
        <v>886</v>
      </c>
      <c r="L1380" s="127" t="s">
        <v>488</v>
      </c>
      <c r="M1380" s="128">
        <v>8.26</v>
      </c>
      <c r="N1380" s="128">
        <v>5.36</v>
      </c>
      <c r="O1380" s="129">
        <v>15.978400000000001</v>
      </c>
      <c r="P1380" s="129">
        <v>42.265999999999998</v>
      </c>
      <c r="Q1380" s="130">
        <v>16</v>
      </c>
      <c r="R1380" s="128">
        <v>15</v>
      </c>
      <c r="S1380" s="128">
        <v>20</v>
      </c>
      <c r="T1380" s="127" t="s">
        <v>620</v>
      </c>
      <c r="U1380" s="127" t="s">
        <v>620</v>
      </c>
      <c r="V1380" s="208" t="s">
        <v>624</v>
      </c>
      <c r="X1380" s="126">
        <v>1358</v>
      </c>
    </row>
    <row r="1381" spans="1:24" s="14" customFormat="1" ht="165" x14ac:dyDescent="0.25">
      <c r="A1381" s="255">
        <v>1378</v>
      </c>
      <c r="B1381" s="126" t="s">
        <v>584</v>
      </c>
      <c r="C1381" s="127" t="s">
        <v>585</v>
      </c>
      <c r="D1381" s="127" t="s">
        <v>491</v>
      </c>
      <c r="E1381" s="127" t="s">
        <v>496</v>
      </c>
      <c r="F1381" s="127" t="s">
        <v>30</v>
      </c>
      <c r="G1381" s="127" t="s">
        <v>36</v>
      </c>
      <c r="H1381" s="127" t="s">
        <v>42</v>
      </c>
      <c r="I1381" s="127" t="s">
        <v>78</v>
      </c>
      <c r="J1381" s="127" t="s">
        <v>73</v>
      </c>
      <c r="K1381" s="127" t="s">
        <v>886</v>
      </c>
      <c r="L1381" s="127" t="s">
        <v>488</v>
      </c>
      <c r="M1381" s="128">
        <v>9.31</v>
      </c>
      <c r="N1381" s="128">
        <v>6.05</v>
      </c>
      <c r="O1381" s="129">
        <v>22.187799999999999</v>
      </c>
      <c r="P1381" s="129">
        <v>36.777999999999999</v>
      </c>
      <c r="Q1381" s="130">
        <v>22.2</v>
      </c>
      <c r="R1381" s="128">
        <v>15</v>
      </c>
      <c r="S1381" s="128">
        <v>20</v>
      </c>
      <c r="T1381" s="127" t="s">
        <v>887</v>
      </c>
      <c r="U1381" s="127" t="s">
        <v>620</v>
      </c>
      <c r="V1381" s="208" t="s">
        <v>624</v>
      </c>
      <c r="X1381" s="126">
        <v>1359</v>
      </c>
    </row>
    <row r="1382" spans="1:24" s="14" customFormat="1" ht="165" x14ac:dyDescent="0.25">
      <c r="A1382" s="255">
        <v>1379</v>
      </c>
      <c r="B1382" s="126" t="s">
        <v>584</v>
      </c>
      <c r="C1382" s="127" t="s">
        <v>585</v>
      </c>
      <c r="D1382" s="127" t="s">
        <v>491</v>
      </c>
      <c r="E1382" s="127" t="s">
        <v>496</v>
      </c>
      <c r="F1382" s="127" t="s">
        <v>35</v>
      </c>
      <c r="G1382" s="127" t="s">
        <v>31</v>
      </c>
      <c r="H1382" s="127" t="s">
        <v>32</v>
      </c>
      <c r="I1382" s="127" t="s">
        <v>55</v>
      </c>
      <c r="J1382" s="127" t="s">
        <v>44</v>
      </c>
      <c r="K1382" s="127" t="s">
        <v>886</v>
      </c>
      <c r="L1382" s="127" t="s">
        <v>488</v>
      </c>
      <c r="M1382" s="128">
        <v>8.33</v>
      </c>
      <c r="N1382" s="128">
        <v>5.41</v>
      </c>
      <c r="O1382" s="129">
        <v>21.007000000000001</v>
      </c>
      <c r="P1382" s="129">
        <v>43.26</v>
      </c>
      <c r="Q1382" s="130">
        <v>21</v>
      </c>
      <c r="R1382" s="128">
        <v>15</v>
      </c>
      <c r="S1382" s="128">
        <v>20</v>
      </c>
      <c r="T1382" s="127" t="s">
        <v>620</v>
      </c>
      <c r="U1382" s="127" t="s">
        <v>620</v>
      </c>
      <c r="V1382" s="208" t="s">
        <v>624</v>
      </c>
      <c r="X1382" s="126">
        <v>1360</v>
      </c>
    </row>
    <row r="1383" spans="1:24" s="14" customFormat="1" ht="165" x14ac:dyDescent="0.25">
      <c r="A1383" s="255">
        <v>1380</v>
      </c>
      <c r="B1383" s="126" t="s">
        <v>584</v>
      </c>
      <c r="C1383" s="127" t="s">
        <v>585</v>
      </c>
      <c r="D1383" s="127" t="s">
        <v>491</v>
      </c>
      <c r="E1383" s="127" t="s">
        <v>496</v>
      </c>
      <c r="F1383" s="127" t="s">
        <v>30</v>
      </c>
      <c r="G1383" s="127" t="s">
        <v>31</v>
      </c>
      <c r="H1383" s="127" t="s">
        <v>32</v>
      </c>
      <c r="I1383" s="127" t="s">
        <v>96</v>
      </c>
      <c r="J1383" s="127" t="s">
        <v>97</v>
      </c>
      <c r="K1383" s="127" t="s">
        <v>886</v>
      </c>
      <c r="L1383" s="127" t="s">
        <v>488</v>
      </c>
      <c r="M1383" s="128">
        <v>5.99</v>
      </c>
      <c r="N1383" s="128">
        <v>3.89</v>
      </c>
      <c r="O1383" s="129">
        <v>16.604500000000002</v>
      </c>
      <c r="P1383" s="129">
        <v>22.428000000000001</v>
      </c>
      <c r="Q1383" s="130">
        <v>16.600000000000001</v>
      </c>
      <c r="R1383" s="128">
        <v>15</v>
      </c>
      <c r="S1383" s="128">
        <v>20</v>
      </c>
      <c r="T1383" s="127" t="s">
        <v>620</v>
      </c>
      <c r="U1383" s="127" t="s">
        <v>620</v>
      </c>
      <c r="V1383" s="208" t="s">
        <v>624</v>
      </c>
      <c r="X1383" s="126">
        <v>1361</v>
      </c>
    </row>
    <row r="1384" spans="1:24" s="14" customFormat="1" ht="165" x14ac:dyDescent="0.25">
      <c r="A1384" s="255">
        <v>1381</v>
      </c>
      <c r="B1384" s="126" t="s">
        <v>584</v>
      </c>
      <c r="C1384" s="127" t="s">
        <v>585</v>
      </c>
      <c r="D1384" s="127" t="s">
        <v>491</v>
      </c>
      <c r="E1384" s="127" t="s">
        <v>496</v>
      </c>
      <c r="F1384" s="127" t="s">
        <v>30</v>
      </c>
      <c r="G1384" s="127" t="s">
        <v>31</v>
      </c>
      <c r="H1384" s="127" t="s">
        <v>32</v>
      </c>
      <c r="I1384" s="127" t="s">
        <v>94</v>
      </c>
      <c r="J1384" s="127" t="s">
        <v>95</v>
      </c>
      <c r="K1384" s="127" t="s">
        <v>886</v>
      </c>
      <c r="L1384" s="127" t="s">
        <v>488</v>
      </c>
      <c r="M1384" s="128">
        <v>5.91</v>
      </c>
      <c r="N1384" s="128">
        <v>3.84</v>
      </c>
      <c r="O1384" s="129">
        <v>16.546800000000001</v>
      </c>
      <c r="P1384" s="129">
        <v>22.315999999999999</v>
      </c>
      <c r="Q1384" s="130">
        <v>16.5</v>
      </c>
      <c r="R1384" s="128">
        <v>15</v>
      </c>
      <c r="S1384" s="128">
        <v>20</v>
      </c>
      <c r="T1384" s="127" t="s">
        <v>620</v>
      </c>
      <c r="U1384" s="127" t="s">
        <v>620</v>
      </c>
      <c r="V1384" s="208" t="s">
        <v>624</v>
      </c>
      <c r="X1384" s="126">
        <v>1362</v>
      </c>
    </row>
    <row r="1385" spans="1:24" s="14" customFormat="1" ht="165" x14ac:dyDescent="0.25">
      <c r="A1385" s="255">
        <v>1382</v>
      </c>
      <c r="B1385" s="126" t="s">
        <v>584</v>
      </c>
      <c r="C1385" s="127" t="s">
        <v>585</v>
      </c>
      <c r="D1385" s="127" t="s">
        <v>491</v>
      </c>
      <c r="E1385" s="127" t="s">
        <v>496</v>
      </c>
      <c r="F1385" s="127" t="s">
        <v>30</v>
      </c>
      <c r="G1385" s="127" t="s">
        <v>36</v>
      </c>
      <c r="H1385" s="127" t="s">
        <v>42</v>
      </c>
      <c r="I1385" s="127" t="s">
        <v>80</v>
      </c>
      <c r="J1385" s="127" t="s">
        <v>73</v>
      </c>
      <c r="K1385" s="127" t="s">
        <v>886</v>
      </c>
      <c r="L1385" s="127" t="s">
        <v>488</v>
      </c>
      <c r="M1385" s="128">
        <v>9.24</v>
      </c>
      <c r="N1385" s="128">
        <v>6</v>
      </c>
      <c r="O1385" s="129">
        <v>21.576000000000001</v>
      </c>
      <c r="P1385" s="129">
        <v>29.988</v>
      </c>
      <c r="Q1385" s="130">
        <v>21.6</v>
      </c>
      <c r="R1385" s="128">
        <v>15</v>
      </c>
      <c r="S1385" s="128">
        <v>20</v>
      </c>
      <c r="T1385" s="127" t="s">
        <v>620</v>
      </c>
      <c r="U1385" s="127" t="s">
        <v>620</v>
      </c>
      <c r="V1385" s="208" t="s">
        <v>624</v>
      </c>
      <c r="X1385" s="126">
        <v>1363</v>
      </c>
    </row>
    <row r="1386" spans="1:24" s="14" customFormat="1" ht="165" x14ac:dyDescent="0.25">
      <c r="A1386" s="255">
        <v>1383</v>
      </c>
      <c r="B1386" s="126" t="s">
        <v>584</v>
      </c>
      <c r="C1386" s="127" t="s">
        <v>585</v>
      </c>
      <c r="D1386" s="127" t="s">
        <v>491</v>
      </c>
      <c r="E1386" s="127" t="s">
        <v>496</v>
      </c>
      <c r="F1386" s="127" t="s">
        <v>30</v>
      </c>
      <c r="G1386" s="127" t="s">
        <v>36</v>
      </c>
      <c r="H1386" s="127" t="s">
        <v>42</v>
      </c>
      <c r="I1386" s="127" t="s">
        <v>78</v>
      </c>
      <c r="J1386" s="127" t="s">
        <v>79</v>
      </c>
      <c r="K1386" s="127" t="s">
        <v>886</v>
      </c>
      <c r="L1386" s="127" t="s">
        <v>488</v>
      </c>
      <c r="M1386" s="128">
        <v>9.24</v>
      </c>
      <c r="N1386" s="128">
        <v>6</v>
      </c>
      <c r="O1386" s="129">
        <v>21.581800000000001</v>
      </c>
      <c r="P1386" s="129">
        <v>32.479999999999997</v>
      </c>
      <c r="Q1386" s="130">
        <v>21.6</v>
      </c>
      <c r="R1386" s="128">
        <v>15</v>
      </c>
      <c r="S1386" s="128">
        <v>20</v>
      </c>
      <c r="T1386" s="127" t="s">
        <v>620</v>
      </c>
      <c r="U1386" s="127" t="s">
        <v>620</v>
      </c>
      <c r="V1386" s="208" t="s">
        <v>624</v>
      </c>
      <c r="X1386" s="126">
        <v>1364</v>
      </c>
    </row>
    <row r="1387" spans="1:24" s="14" customFormat="1" ht="165" x14ac:dyDescent="0.25">
      <c r="A1387" s="255">
        <v>1384</v>
      </c>
      <c r="B1387" s="126" t="s">
        <v>584</v>
      </c>
      <c r="C1387" s="127" t="s">
        <v>585</v>
      </c>
      <c r="D1387" s="127" t="s">
        <v>491</v>
      </c>
      <c r="E1387" s="127" t="s">
        <v>496</v>
      </c>
      <c r="F1387" s="127" t="s">
        <v>30</v>
      </c>
      <c r="G1387" s="127" t="s">
        <v>36</v>
      </c>
      <c r="H1387" s="127" t="s">
        <v>32</v>
      </c>
      <c r="I1387" s="127" t="s">
        <v>76</v>
      </c>
      <c r="J1387" s="127" t="s">
        <v>678</v>
      </c>
      <c r="K1387" s="127" t="s">
        <v>886</v>
      </c>
      <c r="L1387" s="127" t="s">
        <v>488</v>
      </c>
      <c r="M1387" s="128">
        <v>8.6199999999999992</v>
      </c>
      <c r="N1387" s="128">
        <v>5.6</v>
      </c>
      <c r="O1387" s="129">
        <v>20.893799999999999</v>
      </c>
      <c r="P1387" s="129">
        <v>30.17</v>
      </c>
      <c r="Q1387" s="130">
        <v>20.9</v>
      </c>
      <c r="R1387" s="128">
        <v>15</v>
      </c>
      <c r="S1387" s="128">
        <v>20</v>
      </c>
      <c r="T1387" s="127" t="s">
        <v>620</v>
      </c>
      <c r="U1387" s="127" t="s">
        <v>620</v>
      </c>
      <c r="V1387" s="208" t="s">
        <v>624</v>
      </c>
      <c r="X1387" s="126">
        <v>1365</v>
      </c>
    </row>
    <row r="1388" spans="1:24" s="14" customFormat="1" ht="165" x14ac:dyDescent="0.25">
      <c r="A1388" s="255">
        <v>1385</v>
      </c>
      <c r="B1388" s="126" t="s">
        <v>584</v>
      </c>
      <c r="C1388" s="127" t="s">
        <v>585</v>
      </c>
      <c r="D1388" s="127" t="s">
        <v>491</v>
      </c>
      <c r="E1388" s="127" t="s">
        <v>496</v>
      </c>
      <c r="F1388" s="127" t="s">
        <v>30</v>
      </c>
      <c r="G1388" s="127" t="s">
        <v>36</v>
      </c>
      <c r="H1388" s="127" t="s">
        <v>42</v>
      </c>
      <c r="I1388" s="127" t="s">
        <v>70</v>
      </c>
      <c r="J1388" s="127" t="s">
        <v>657</v>
      </c>
      <c r="K1388" s="127" t="s">
        <v>886</v>
      </c>
      <c r="L1388" s="127" t="s">
        <v>488</v>
      </c>
      <c r="M1388" s="128">
        <v>8.26</v>
      </c>
      <c r="N1388" s="128">
        <v>5.36</v>
      </c>
      <c r="O1388" s="129">
        <v>22.8706</v>
      </c>
      <c r="P1388" s="129">
        <v>44.954000000000001</v>
      </c>
      <c r="Q1388" s="130">
        <v>22.9</v>
      </c>
      <c r="R1388" s="128">
        <v>15</v>
      </c>
      <c r="S1388" s="128">
        <v>20</v>
      </c>
      <c r="T1388" s="127" t="s">
        <v>783</v>
      </c>
      <c r="U1388" s="127" t="s">
        <v>620</v>
      </c>
      <c r="V1388" s="208" t="s">
        <v>624</v>
      </c>
      <c r="X1388" s="126">
        <v>1366</v>
      </c>
    </row>
    <row r="1389" spans="1:24" s="14" customFormat="1" ht="45" x14ac:dyDescent="0.25">
      <c r="A1389" s="255">
        <v>1386</v>
      </c>
      <c r="B1389" s="126" t="s">
        <v>586</v>
      </c>
      <c r="C1389" s="127" t="s">
        <v>587</v>
      </c>
      <c r="D1389" s="127" t="s">
        <v>471</v>
      </c>
      <c r="E1389" s="127" t="s">
        <v>492</v>
      </c>
      <c r="F1389" s="127" t="s">
        <v>30</v>
      </c>
      <c r="G1389" s="127" t="s">
        <v>36</v>
      </c>
      <c r="H1389" s="127" t="s">
        <v>42</v>
      </c>
      <c r="I1389" s="127" t="s">
        <v>78</v>
      </c>
      <c r="J1389" s="127" t="s">
        <v>73</v>
      </c>
      <c r="K1389" s="127" t="s">
        <v>888</v>
      </c>
      <c r="L1389" s="127" t="s">
        <v>483</v>
      </c>
      <c r="M1389" s="128">
        <v>0</v>
      </c>
      <c r="N1389" s="128">
        <v>0</v>
      </c>
      <c r="O1389" s="129">
        <v>17.486699999999999</v>
      </c>
      <c r="P1389" s="129">
        <v>49.042000000000002</v>
      </c>
      <c r="Q1389" s="130">
        <v>17.5</v>
      </c>
      <c r="R1389" s="128">
        <v>15</v>
      </c>
      <c r="S1389" s="128">
        <v>20</v>
      </c>
      <c r="T1389" s="127" t="s">
        <v>620</v>
      </c>
      <c r="U1389" s="127" t="s">
        <v>620</v>
      </c>
      <c r="V1389" s="208" t="s">
        <v>624</v>
      </c>
      <c r="X1389" s="126">
        <v>1367</v>
      </c>
    </row>
    <row r="1390" spans="1:24" s="14" customFormat="1" ht="60" x14ac:dyDescent="0.25">
      <c r="A1390" s="255">
        <v>1387</v>
      </c>
      <c r="B1390" s="126" t="s">
        <v>586</v>
      </c>
      <c r="C1390" s="127" t="s">
        <v>587</v>
      </c>
      <c r="D1390" s="127" t="s">
        <v>471</v>
      </c>
      <c r="E1390" s="127" t="s">
        <v>492</v>
      </c>
      <c r="F1390" s="127" t="s">
        <v>30</v>
      </c>
      <c r="G1390" s="127" t="s">
        <v>36</v>
      </c>
      <c r="H1390" s="127" t="s">
        <v>42</v>
      </c>
      <c r="I1390" s="127" t="s">
        <v>81</v>
      </c>
      <c r="J1390" s="127" t="s">
        <v>206</v>
      </c>
      <c r="K1390" s="127" t="s">
        <v>888</v>
      </c>
      <c r="L1390" s="127" t="s">
        <v>483</v>
      </c>
      <c r="M1390" s="128">
        <v>0</v>
      </c>
      <c r="N1390" s="128">
        <v>0</v>
      </c>
      <c r="O1390" s="129">
        <v>15.8744</v>
      </c>
      <c r="P1390" s="129">
        <v>35.616</v>
      </c>
      <c r="Q1390" s="130">
        <v>15.9</v>
      </c>
      <c r="R1390" s="128">
        <v>15</v>
      </c>
      <c r="S1390" s="128">
        <v>20</v>
      </c>
      <c r="T1390" s="127" t="s">
        <v>620</v>
      </c>
      <c r="U1390" s="127" t="s">
        <v>620</v>
      </c>
      <c r="V1390" s="208" t="s">
        <v>624</v>
      </c>
      <c r="X1390" s="126">
        <v>1368</v>
      </c>
    </row>
    <row r="1391" spans="1:24" s="14" customFormat="1" ht="60" x14ac:dyDescent="0.25">
      <c r="A1391" s="255">
        <v>1388</v>
      </c>
      <c r="B1391" s="126" t="s">
        <v>586</v>
      </c>
      <c r="C1391" s="127" t="s">
        <v>587</v>
      </c>
      <c r="D1391" s="127" t="s">
        <v>471</v>
      </c>
      <c r="E1391" s="127" t="s">
        <v>492</v>
      </c>
      <c r="F1391" s="127" t="s">
        <v>30</v>
      </c>
      <c r="G1391" s="127" t="s">
        <v>36</v>
      </c>
      <c r="H1391" s="127" t="s">
        <v>42</v>
      </c>
      <c r="I1391" s="127" t="s">
        <v>83</v>
      </c>
      <c r="J1391" s="127" t="s">
        <v>84</v>
      </c>
      <c r="K1391" s="127" t="s">
        <v>888</v>
      </c>
      <c r="L1391" s="127" t="s">
        <v>483</v>
      </c>
      <c r="M1391" s="128">
        <v>0</v>
      </c>
      <c r="N1391" s="128">
        <v>0</v>
      </c>
      <c r="O1391" s="129">
        <v>16.357099999999999</v>
      </c>
      <c r="P1391" s="129">
        <v>42.378</v>
      </c>
      <c r="Q1391" s="130">
        <v>16.399999999999999</v>
      </c>
      <c r="R1391" s="128">
        <v>15</v>
      </c>
      <c r="S1391" s="128">
        <v>20</v>
      </c>
      <c r="T1391" s="127" t="s">
        <v>620</v>
      </c>
      <c r="U1391" s="127" t="s">
        <v>620</v>
      </c>
      <c r="V1391" s="208" t="s">
        <v>624</v>
      </c>
      <c r="X1391" s="126">
        <v>1369</v>
      </c>
    </row>
    <row r="1392" spans="1:24" s="14" customFormat="1" ht="45" x14ac:dyDescent="0.25">
      <c r="A1392" s="255">
        <v>1389</v>
      </c>
      <c r="B1392" s="126" t="s">
        <v>586</v>
      </c>
      <c r="C1392" s="127" t="s">
        <v>587</v>
      </c>
      <c r="D1392" s="127" t="s">
        <v>471</v>
      </c>
      <c r="E1392" s="127" t="s">
        <v>492</v>
      </c>
      <c r="F1392" s="127" t="s">
        <v>30</v>
      </c>
      <c r="G1392" s="127" t="s">
        <v>36</v>
      </c>
      <c r="H1392" s="127" t="s">
        <v>37</v>
      </c>
      <c r="I1392" s="127" t="s">
        <v>81</v>
      </c>
      <c r="J1392" s="127" t="s">
        <v>73</v>
      </c>
      <c r="K1392" s="127" t="s">
        <v>888</v>
      </c>
      <c r="L1392" s="127" t="s">
        <v>483</v>
      </c>
      <c r="M1392" s="128">
        <v>0</v>
      </c>
      <c r="N1392" s="128">
        <v>0</v>
      </c>
      <c r="O1392" s="129">
        <v>15.8744</v>
      </c>
      <c r="P1392" s="129">
        <v>36.484000000000002</v>
      </c>
      <c r="Q1392" s="130">
        <v>15.9</v>
      </c>
      <c r="R1392" s="128">
        <v>15</v>
      </c>
      <c r="S1392" s="128">
        <v>20</v>
      </c>
      <c r="T1392" s="127" t="s">
        <v>620</v>
      </c>
      <c r="U1392" s="127" t="s">
        <v>620</v>
      </c>
      <c r="V1392" s="208" t="s">
        <v>624</v>
      </c>
      <c r="X1392" s="126">
        <v>1370</v>
      </c>
    </row>
    <row r="1393" spans="1:24" s="14" customFormat="1" ht="45" x14ac:dyDescent="0.25">
      <c r="A1393" s="255">
        <v>1390</v>
      </c>
      <c r="B1393" s="126" t="s">
        <v>586</v>
      </c>
      <c r="C1393" s="127" t="s">
        <v>587</v>
      </c>
      <c r="D1393" s="127" t="s">
        <v>471</v>
      </c>
      <c r="E1393" s="127" t="s">
        <v>492</v>
      </c>
      <c r="F1393" s="127" t="s">
        <v>30</v>
      </c>
      <c r="G1393" s="127" t="s">
        <v>36</v>
      </c>
      <c r="H1393" s="127" t="s">
        <v>42</v>
      </c>
      <c r="I1393" s="127" t="s">
        <v>80</v>
      </c>
      <c r="J1393" s="127" t="s">
        <v>73</v>
      </c>
      <c r="K1393" s="127" t="s">
        <v>888</v>
      </c>
      <c r="L1393" s="127" t="s">
        <v>483</v>
      </c>
      <c r="M1393" s="128">
        <v>0</v>
      </c>
      <c r="N1393" s="128">
        <v>0</v>
      </c>
      <c r="O1393" s="129">
        <v>16.139299999999999</v>
      </c>
      <c r="P1393" s="129">
        <v>35.433999999999997</v>
      </c>
      <c r="Q1393" s="130">
        <v>16.100000000000001</v>
      </c>
      <c r="R1393" s="128">
        <v>15</v>
      </c>
      <c r="S1393" s="128">
        <v>20</v>
      </c>
      <c r="T1393" s="127" t="s">
        <v>620</v>
      </c>
      <c r="U1393" s="127" t="s">
        <v>620</v>
      </c>
      <c r="V1393" s="208" t="s">
        <v>624</v>
      </c>
      <c r="X1393" s="126">
        <v>1371</v>
      </c>
    </row>
    <row r="1394" spans="1:24" s="14" customFormat="1" ht="45" x14ac:dyDescent="0.25">
      <c r="A1394" s="255">
        <v>1391</v>
      </c>
      <c r="B1394" s="126" t="s">
        <v>586</v>
      </c>
      <c r="C1394" s="127" t="s">
        <v>587</v>
      </c>
      <c r="D1394" s="127" t="s">
        <v>471</v>
      </c>
      <c r="E1394" s="127" t="s">
        <v>492</v>
      </c>
      <c r="F1394" s="127" t="s">
        <v>30</v>
      </c>
      <c r="G1394" s="127" t="s">
        <v>36</v>
      </c>
      <c r="H1394" s="127" t="s">
        <v>32</v>
      </c>
      <c r="I1394" s="127" t="s">
        <v>76</v>
      </c>
      <c r="J1394" s="127" t="s">
        <v>678</v>
      </c>
      <c r="K1394" s="127" t="s">
        <v>888</v>
      </c>
      <c r="L1394" s="127" t="s">
        <v>483</v>
      </c>
      <c r="M1394" s="128">
        <v>0</v>
      </c>
      <c r="N1394" s="128">
        <v>0</v>
      </c>
      <c r="O1394" s="129">
        <v>15.984500000000001</v>
      </c>
      <c r="P1394" s="129">
        <v>34.258000000000003</v>
      </c>
      <c r="Q1394" s="130">
        <v>16</v>
      </c>
      <c r="R1394" s="128">
        <v>15</v>
      </c>
      <c r="S1394" s="128">
        <v>20</v>
      </c>
      <c r="T1394" s="127" t="s">
        <v>620</v>
      </c>
      <c r="U1394" s="127" t="s">
        <v>620</v>
      </c>
      <c r="V1394" s="208" t="s">
        <v>624</v>
      </c>
      <c r="X1394" s="126">
        <v>1372</v>
      </c>
    </row>
    <row r="1395" spans="1:24" s="14" customFormat="1" ht="360" x14ac:dyDescent="0.25">
      <c r="A1395" s="255">
        <v>1392</v>
      </c>
      <c r="B1395" s="126" t="s">
        <v>586</v>
      </c>
      <c r="C1395" s="127" t="s">
        <v>587</v>
      </c>
      <c r="D1395" s="127" t="s">
        <v>491</v>
      </c>
      <c r="E1395" s="127" t="s">
        <v>472</v>
      </c>
      <c r="F1395" s="127" t="s">
        <v>30</v>
      </c>
      <c r="G1395" s="127" t="s">
        <v>36</v>
      </c>
      <c r="H1395" s="127" t="s">
        <v>42</v>
      </c>
      <c r="I1395" s="127" t="s">
        <v>78</v>
      </c>
      <c r="J1395" s="127" t="s">
        <v>73</v>
      </c>
      <c r="K1395" s="127" t="s">
        <v>888</v>
      </c>
      <c r="L1395" s="127" t="s">
        <v>483</v>
      </c>
      <c r="M1395" s="128">
        <v>0</v>
      </c>
      <c r="N1395" s="128">
        <v>0</v>
      </c>
      <c r="O1395" s="129">
        <v>25.81</v>
      </c>
      <c r="P1395" s="129">
        <v>44.631999999999998</v>
      </c>
      <c r="Q1395" s="130">
        <v>25.8</v>
      </c>
      <c r="R1395" s="128">
        <v>15</v>
      </c>
      <c r="S1395" s="128">
        <v>20</v>
      </c>
      <c r="T1395" s="127" t="s">
        <v>648</v>
      </c>
      <c r="U1395" s="127" t="s">
        <v>620</v>
      </c>
      <c r="V1395" s="208" t="s">
        <v>624</v>
      </c>
      <c r="X1395" s="126">
        <v>1373</v>
      </c>
    </row>
    <row r="1396" spans="1:24" s="14" customFormat="1" ht="360" x14ac:dyDescent="0.25">
      <c r="A1396" s="255">
        <v>1393</v>
      </c>
      <c r="B1396" s="126" t="s">
        <v>586</v>
      </c>
      <c r="C1396" s="127" t="s">
        <v>587</v>
      </c>
      <c r="D1396" s="127" t="s">
        <v>491</v>
      </c>
      <c r="E1396" s="127" t="s">
        <v>472</v>
      </c>
      <c r="F1396" s="127" t="s">
        <v>30</v>
      </c>
      <c r="G1396" s="127" t="s">
        <v>36</v>
      </c>
      <c r="H1396" s="127" t="s">
        <v>42</v>
      </c>
      <c r="I1396" s="127" t="s">
        <v>81</v>
      </c>
      <c r="J1396" s="127" t="s">
        <v>206</v>
      </c>
      <c r="K1396" s="127" t="s">
        <v>888</v>
      </c>
      <c r="L1396" s="127" t="s">
        <v>483</v>
      </c>
      <c r="M1396" s="128">
        <v>0</v>
      </c>
      <c r="N1396" s="128">
        <v>0</v>
      </c>
      <c r="O1396" s="129">
        <v>23.806100000000001</v>
      </c>
      <c r="P1396" s="129">
        <v>30.576000000000001</v>
      </c>
      <c r="Q1396" s="130">
        <v>23.8</v>
      </c>
      <c r="R1396" s="128">
        <v>15</v>
      </c>
      <c r="S1396" s="128">
        <v>20</v>
      </c>
      <c r="T1396" s="127" t="s">
        <v>648</v>
      </c>
      <c r="U1396" s="127" t="s">
        <v>620</v>
      </c>
      <c r="V1396" s="208" t="s">
        <v>624</v>
      </c>
      <c r="X1396" s="126">
        <v>1374</v>
      </c>
    </row>
    <row r="1397" spans="1:24" s="14" customFormat="1" ht="360" x14ac:dyDescent="0.25">
      <c r="A1397" s="255">
        <v>1394</v>
      </c>
      <c r="B1397" s="126" t="s">
        <v>586</v>
      </c>
      <c r="C1397" s="127" t="s">
        <v>587</v>
      </c>
      <c r="D1397" s="127" t="s">
        <v>491</v>
      </c>
      <c r="E1397" s="127" t="s">
        <v>472</v>
      </c>
      <c r="F1397" s="127" t="s">
        <v>30</v>
      </c>
      <c r="G1397" s="127" t="s">
        <v>36</v>
      </c>
      <c r="H1397" s="127" t="s">
        <v>42</v>
      </c>
      <c r="I1397" s="127" t="s">
        <v>83</v>
      </c>
      <c r="J1397" s="127" t="s">
        <v>84</v>
      </c>
      <c r="K1397" s="127" t="s">
        <v>888</v>
      </c>
      <c r="L1397" s="127" t="s">
        <v>483</v>
      </c>
      <c r="M1397" s="128">
        <v>0</v>
      </c>
      <c r="N1397" s="128">
        <v>0</v>
      </c>
      <c r="O1397" s="129">
        <v>24.405999999999999</v>
      </c>
      <c r="P1397" s="129">
        <v>36.624000000000002</v>
      </c>
      <c r="Q1397" s="130">
        <v>24.4</v>
      </c>
      <c r="R1397" s="128">
        <v>15</v>
      </c>
      <c r="S1397" s="128">
        <v>20</v>
      </c>
      <c r="T1397" s="127" t="s">
        <v>648</v>
      </c>
      <c r="U1397" s="127" t="s">
        <v>620</v>
      </c>
      <c r="V1397" s="208" t="s">
        <v>624</v>
      </c>
      <c r="X1397" s="126">
        <v>1375</v>
      </c>
    </row>
    <row r="1398" spans="1:24" s="14" customFormat="1" ht="360" x14ac:dyDescent="0.25">
      <c r="A1398" s="255">
        <v>1395</v>
      </c>
      <c r="B1398" s="126" t="s">
        <v>586</v>
      </c>
      <c r="C1398" s="127" t="s">
        <v>587</v>
      </c>
      <c r="D1398" s="127" t="s">
        <v>491</v>
      </c>
      <c r="E1398" s="127" t="s">
        <v>472</v>
      </c>
      <c r="F1398" s="127" t="s">
        <v>30</v>
      </c>
      <c r="G1398" s="127" t="s">
        <v>36</v>
      </c>
      <c r="H1398" s="127" t="s">
        <v>37</v>
      </c>
      <c r="I1398" s="127" t="s">
        <v>81</v>
      </c>
      <c r="J1398" s="127" t="s">
        <v>73</v>
      </c>
      <c r="K1398" s="127" t="s">
        <v>888</v>
      </c>
      <c r="L1398" s="127" t="s">
        <v>483</v>
      </c>
      <c r="M1398" s="128">
        <v>0</v>
      </c>
      <c r="N1398" s="128">
        <v>0</v>
      </c>
      <c r="O1398" s="129">
        <v>23.806100000000001</v>
      </c>
      <c r="P1398" s="129">
        <v>34.44</v>
      </c>
      <c r="Q1398" s="130">
        <v>23.8</v>
      </c>
      <c r="R1398" s="128">
        <v>15</v>
      </c>
      <c r="S1398" s="128">
        <v>20</v>
      </c>
      <c r="T1398" s="127" t="s">
        <v>648</v>
      </c>
      <c r="U1398" s="127" t="s">
        <v>620</v>
      </c>
      <c r="V1398" s="208" t="s">
        <v>624</v>
      </c>
      <c r="X1398" s="126">
        <v>1376</v>
      </c>
    </row>
    <row r="1399" spans="1:24" s="14" customFormat="1" ht="360" x14ac:dyDescent="0.25">
      <c r="A1399" s="255">
        <v>1396</v>
      </c>
      <c r="B1399" s="126" t="s">
        <v>586</v>
      </c>
      <c r="C1399" s="127" t="s">
        <v>587</v>
      </c>
      <c r="D1399" s="127" t="s">
        <v>491</v>
      </c>
      <c r="E1399" s="127" t="s">
        <v>472</v>
      </c>
      <c r="F1399" s="127" t="s">
        <v>30</v>
      </c>
      <c r="G1399" s="127" t="s">
        <v>36</v>
      </c>
      <c r="H1399" s="127" t="s">
        <v>42</v>
      </c>
      <c r="I1399" s="127" t="s">
        <v>80</v>
      </c>
      <c r="J1399" s="127" t="s">
        <v>73</v>
      </c>
      <c r="K1399" s="127" t="s">
        <v>888</v>
      </c>
      <c r="L1399" s="127" t="s">
        <v>483</v>
      </c>
      <c r="M1399" s="128">
        <v>0</v>
      </c>
      <c r="N1399" s="128">
        <v>0</v>
      </c>
      <c r="O1399" s="129">
        <v>24.135400000000001</v>
      </c>
      <c r="P1399" s="129">
        <v>30.001999999999999</v>
      </c>
      <c r="Q1399" s="130">
        <v>24.1</v>
      </c>
      <c r="R1399" s="128">
        <v>15</v>
      </c>
      <c r="S1399" s="128">
        <v>20</v>
      </c>
      <c r="T1399" s="127" t="s">
        <v>648</v>
      </c>
      <c r="U1399" s="127" t="s">
        <v>620</v>
      </c>
      <c r="V1399" s="208" t="s">
        <v>624</v>
      </c>
      <c r="X1399" s="126">
        <v>1377</v>
      </c>
    </row>
    <row r="1400" spans="1:24" s="14" customFormat="1" ht="360" x14ac:dyDescent="0.25">
      <c r="A1400" s="255">
        <v>1397</v>
      </c>
      <c r="B1400" s="126" t="s">
        <v>586</v>
      </c>
      <c r="C1400" s="127" t="s">
        <v>587</v>
      </c>
      <c r="D1400" s="127" t="s">
        <v>491</v>
      </c>
      <c r="E1400" s="127" t="s">
        <v>472</v>
      </c>
      <c r="F1400" s="127" t="s">
        <v>30</v>
      </c>
      <c r="G1400" s="127" t="s">
        <v>36</v>
      </c>
      <c r="H1400" s="127" t="s">
        <v>32</v>
      </c>
      <c r="I1400" s="127" t="s">
        <v>76</v>
      </c>
      <c r="J1400" s="127" t="s">
        <v>678</v>
      </c>
      <c r="K1400" s="127" t="s">
        <v>888</v>
      </c>
      <c r="L1400" s="127" t="s">
        <v>483</v>
      </c>
      <c r="M1400" s="128">
        <v>0</v>
      </c>
      <c r="N1400" s="128">
        <v>0</v>
      </c>
      <c r="O1400" s="129">
        <v>23.943000000000001</v>
      </c>
      <c r="P1400" s="129">
        <v>32.045999999999999</v>
      </c>
      <c r="Q1400" s="130">
        <v>23.9</v>
      </c>
      <c r="R1400" s="128">
        <v>15</v>
      </c>
      <c r="S1400" s="128">
        <v>20</v>
      </c>
      <c r="T1400" s="127" t="s">
        <v>648</v>
      </c>
      <c r="U1400" s="127" t="s">
        <v>620</v>
      </c>
      <c r="V1400" s="208" t="s">
        <v>624</v>
      </c>
      <c r="X1400" s="126">
        <v>1378</v>
      </c>
    </row>
    <row r="1401" spans="1:24" s="14" customFormat="1" ht="120" x14ac:dyDescent="0.25">
      <c r="A1401" s="255">
        <v>1398</v>
      </c>
      <c r="B1401" s="126" t="s">
        <v>586</v>
      </c>
      <c r="C1401" s="127" t="s">
        <v>587</v>
      </c>
      <c r="D1401" s="127" t="s">
        <v>471</v>
      </c>
      <c r="E1401" s="127" t="s">
        <v>496</v>
      </c>
      <c r="F1401" s="127" t="s">
        <v>30</v>
      </c>
      <c r="G1401" s="127" t="s">
        <v>36</v>
      </c>
      <c r="H1401" s="127" t="s">
        <v>42</v>
      </c>
      <c r="I1401" s="127" t="s">
        <v>78</v>
      </c>
      <c r="J1401" s="127" t="s">
        <v>73</v>
      </c>
      <c r="K1401" s="127" t="s">
        <v>888</v>
      </c>
      <c r="L1401" s="127" t="s">
        <v>483</v>
      </c>
      <c r="M1401" s="128">
        <v>0</v>
      </c>
      <c r="N1401" s="128">
        <v>0</v>
      </c>
      <c r="O1401" s="129">
        <v>12.1084</v>
      </c>
      <c r="P1401" s="129">
        <v>37.31</v>
      </c>
      <c r="Q1401" s="130">
        <v>12.1</v>
      </c>
      <c r="R1401" s="128">
        <v>15</v>
      </c>
      <c r="S1401" s="128">
        <v>20</v>
      </c>
      <c r="T1401" s="127" t="s">
        <v>653</v>
      </c>
      <c r="U1401" s="127" t="s">
        <v>620</v>
      </c>
      <c r="V1401" s="208" t="s">
        <v>624</v>
      </c>
      <c r="X1401" s="126">
        <v>1379</v>
      </c>
    </row>
    <row r="1402" spans="1:24" s="14" customFormat="1" ht="120" x14ac:dyDescent="0.25">
      <c r="A1402" s="255">
        <v>1399</v>
      </c>
      <c r="B1402" s="126" t="s">
        <v>586</v>
      </c>
      <c r="C1402" s="127" t="s">
        <v>587</v>
      </c>
      <c r="D1402" s="127" t="s">
        <v>471</v>
      </c>
      <c r="E1402" s="127" t="s">
        <v>496</v>
      </c>
      <c r="F1402" s="127" t="s">
        <v>30</v>
      </c>
      <c r="G1402" s="127" t="s">
        <v>36</v>
      </c>
      <c r="H1402" s="127" t="s">
        <v>42</v>
      </c>
      <c r="I1402" s="127" t="s">
        <v>81</v>
      </c>
      <c r="J1402" s="127" t="s">
        <v>206</v>
      </c>
      <c r="K1402" s="127" t="s">
        <v>888</v>
      </c>
      <c r="L1402" s="127" t="s">
        <v>483</v>
      </c>
      <c r="M1402" s="128">
        <v>0</v>
      </c>
      <c r="N1402" s="128">
        <v>0</v>
      </c>
      <c r="O1402" s="129">
        <v>11.040900000000001</v>
      </c>
      <c r="P1402" s="129">
        <v>27.818000000000001</v>
      </c>
      <c r="Q1402" s="130">
        <v>11</v>
      </c>
      <c r="R1402" s="128">
        <v>15</v>
      </c>
      <c r="S1402" s="128">
        <v>20</v>
      </c>
      <c r="T1402" s="127" t="s">
        <v>653</v>
      </c>
      <c r="U1402" s="127" t="s">
        <v>620</v>
      </c>
      <c r="V1402" s="208" t="s">
        <v>624</v>
      </c>
      <c r="X1402" s="126">
        <v>1380</v>
      </c>
    </row>
    <row r="1403" spans="1:24" s="14" customFormat="1" ht="120" x14ac:dyDescent="0.25">
      <c r="A1403" s="255">
        <v>1400</v>
      </c>
      <c r="B1403" s="126" t="s">
        <v>586</v>
      </c>
      <c r="C1403" s="127" t="s">
        <v>587</v>
      </c>
      <c r="D1403" s="127" t="s">
        <v>471</v>
      </c>
      <c r="E1403" s="127" t="s">
        <v>496</v>
      </c>
      <c r="F1403" s="127" t="s">
        <v>30</v>
      </c>
      <c r="G1403" s="127" t="s">
        <v>36</v>
      </c>
      <c r="H1403" s="127" t="s">
        <v>42</v>
      </c>
      <c r="I1403" s="127" t="s">
        <v>83</v>
      </c>
      <c r="J1403" s="127" t="s">
        <v>84</v>
      </c>
      <c r="K1403" s="127" t="s">
        <v>888</v>
      </c>
      <c r="L1403" s="127" t="s">
        <v>483</v>
      </c>
      <c r="M1403" s="128">
        <v>0</v>
      </c>
      <c r="N1403" s="128">
        <v>0</v>
      </c>
      <c r="O1403" s="129">
        <v>11.3605</v>
      </c>
      <c r="P1403" s="129">
        <v>33.851999999999997</v>
      </c>
      <c r="Q1403" s="130">
        <v>11.4</v>
      </c>
      <c r="R1403" s="128">
        <v>15</v>
      </c>
      <c r="S1403" s="128">
        <v>20</v>
      </c>
      <c r="T1403" s="127" t="s">
        <v>653</v>
      </c>
      <c r="U1403" s="127" t="s">
        <v>620</v>
      </c>
      <c r="V1403" s="208" t="s">
        <v>624</v>
      </c>
      <c r="X1403" s="126">
        <v>1381</v>
      </c>
    </row>
    <row r="1404" spans="1:24" s="14" customFormat="1" ht="120" x14ac:dyDescent="0.25">
      <c r="A1404" s="255">
        <v>1401</v>
      </c>
      <c r="B1404" s="126" t="s">
        <v>586</v>
      </c>
      <c r="C1404" s="127" t="s">
        <v>587</v>
      </c>
      <c r="D1404" s="127" t="s">
        <v>471</v>
      </c>
      <c r="E1404" s="127" t="s">
        <v>496</v>
      </c>
      <c r="F1404" s="127" t="s">
        <v>30</v>
      </c>
      <c r="G1404" s="127" t="s">
        <v>36</v>
      </c>
      <c r="H1404" s="127" t="s">
        <v>37</v>
      </c>
      <c r="I1404" s="127" t="s">
        <v>81</v>
      </c>
      <c r="J1404" s="127" t="s">
        <v>73</v>
      </c>
      <c r="K1404" s="127" t="s">
        <v>888</v>
      </c>
      <c r="L1404" s="127" t="s">
        <v>483</v>
      </c>
      <c r="M1404" s="128">
        <v>0</v>
      </c>
      <c r="N1404" s="128">
        <v>0</v>
      </c>
      <c r="O1404" s="129">
        <v>11.040900000000001</v>
      </c>
      <c r="P1404" s="129">
        <v>27.132000000000001</v>
      </c>
      <c r="Q1404" s="130">
        <v>11</v>
      </c>
      <c r="R1404" s="128">
        <v>15</v>
      </c>
      <c r="S1404" s="128">
        <v>20</v>
      </c>
      <c r="T1404" s="127" t="s">
        <v>653</v>
      </c>
      <c r="U1404" s="127" t="s">
        <v>620</v>
      </c>
      <c r="V1404" s="208" t="s">
        <v>624</v>
      </c>
      <c r="X1404" s="126">
        <v>1382</v>
      </c>
    </row>
    <row r="1405" spans="1:24" s="14" customFormat="1" ht="120" x14ac:dyDescent="0.25">
      <c r="A1405" s="255">
        <v>1402</v>
      </c>
      <c r="B1405" s="126" t="s">
        <v>586</v>
      </c>
      <c r="C1405" s="127" t="s">
        <v>587</v>
      </c>
      <c r="D1405" s="127" t="s">
        <v>471</v>
      </c>
      <c r="E1405" s="127" t="s">
        <v>496</v>
      </c>
      <c r="F1405" s="127" t="s">
        <v>30</v>
      </c>
      <c r="G1405" s="127" t="s">
        <v>36</v>
      </c>
      <c r="H1405" s="127" t="s">
        <v>42</v>
      </c>
      <c r="I1405" s="127" t="s">
        <v>80</v>
      </c>
      <c r="J1405" s="127" t="s">
        <v>73</v>
      </c>
      <c r="K1405" s="127" t="s">
        <v>888</v>
      </c>
      <c r="L1405" s="127" t="s">
        <v>483</v>
      </c>
      <c r="M1405" s="128">
        <v>0</v>
      </c>
      <c r="N1405" s="128">
        <v>0</v>
      </c>
      <c r="O1405" s="129">
        <v>11.2163</v>
      </c>
      <c r="P1405" s="129">
        <v>27.244</v>
      </c>
      <c r="Q1405" s="130">
        <v>11.2</v>
      </c>
      <c r="R1405" s="128">
        <v>15</v>
      </c>
      <c r="S1405" s="128">
        <v>20</v>
      </c>
      <c r="T1405" s="127" t="s">
        <v>653</v>
      </c>
      <c r="U1405" s="127" t="s">
        <v>620</v>
      </c>
      <c r="V1405" s="208" t="s">
        <v>624</v>
      </c>
      <c r="X1405" s="126">
        <v>1383</v>
      </c>
    </row>
    <row r="1406" spans="1:24" s="14" customFormat="1" ht="120" x14ac:dyDescent="0.25">
      <c r="A1406" s="255">
        <v>1403</v>
      </c>
      <c r="B1406" s="126" t="s">
        <v>586</v>
      </c>
      <c r="C1406" s="127" t="s">
        <v>587</v>
      </c>
      <c r="D1406" s="127" t="s">
        <v>471</v>
      </c>
      <c r="E1406" s="127" t="s">
        <v>496</v>
      </c>
      <c r="F1406" s="127" t="s">
        <v>30</v>
      </c>
      <c r="G1406" s="127" t="s">
        <v>36</v>
      </c>
      <c r="H1406" s="127" t="s">
        <v>32</v>
      </c>
      <c r="I1406" s="127" t="s">
        <v>76</v>
      </c>
      <c r="J1406" s="127" t="s">
        <v>678</v>
      </c>
      <c r="K1406" s="127" t="s">
        <v>888</v>
      </c>
      <c r="L1406" s="127" t="s">
        <v>483</v>
      </c>
      <c r="M1406" s="128">
        <v>0</v>
      </c>
      <c r="N1406" s="128">
        <v>0</v>
      </c>
      <c r="O1406" s="129">
        <v>11.113799999999999</v>
      </c>
      <c r="P1406" s="129">
        <v>24.738</v>
      </c>
      <c r="Q1406" s="130">
        <v>11.1</v>
      </c>
      <c r="R1406" s="128">
        <v>15</v>
      </c>
      <c r="S1406" s="128">
        <v>20</v>
      </c>
      <c r="T1406" s="127" t="s">
        <v>653</v>
      </c>
      <c r="U1406" s="127" t="s">
        <v>620</v>
      </c>
      <c r="V1406" s="208" t="s">
        <v>624</v>
      </c>
      <c r="X1406" s="126">
        <v>1384</v>
      </c>
    </row>
    <row r="1407" spans="1:24" s="14" customFormat="1" ht="120" x14ac:dyDescent="0.25">
      <c r="A1407" s="255">
        <v>1404</v>
      </c>
      <c r="B1407" s="126" t="s">
        <v>586</v>
      </c>
      <c r="C1407" s="127" t="s">
        <v>587</v>
      </c>
      <c r="D1407" s="127" t="s">
        <v>471</v>
      </c>
      <c r="E1407" s="127" t="s">
        <v>496</v>
      </c>
      <c r="F1407" s="127" t="s">
        <v>30</v>
      </c>
      <c r="G1407" s="127" t="s">
        <v>31</v>
      </c>
      <c r="H1407" s="127" t="s">
        <v>32</v>
      </c>
      <c r="I1407" s="127" t="s">
        <v>53</v>
      </c>
      <c r="J1407" s="127" t="s">
        <v>724</v>
      </c>
      <c r="K1407" s="127" t="s">
        <v>888</v>
      </c>
      <c r="L1407" s="127" t="s">
        <v>483</v>
      </c>
      <c r="M1407" s="128">
        <v>0</v>
      </c>
      <c r="N1407" s="128">
        <v>0</v>
      </c>
      <c r="O1407" s="129">
        <v>10.728899999999999</v>
      </c>
      <c r="P1407" s="129">
        <v>18.62</v>
      </c>
      <c r="Q1407" s="130">
        <v>10.7</v>
      </c>
      <c r="R1407" s="128">
        <v>15</v>
      </c>
      <c r="S1407" s="128">
        <v>20</v>
      </c>
      <c r="T1407" s="127" t="s">
        <v>653</v>
      </c>
      <c r="U1407" s="127" t="s">
        <v>620</v>
      </c>
      <c r="V1407" s="208" t="s">
        <v>624</v>
      </c>
      <c r="X1407" s="126">
        <v>1385</v>
      </c>
    </row>
    <row r="1408" spans="1:24" s="14" customFormat="1" ht="45" x14ac:dyDescent="0.25">
      <c r="A1408" s="255">
        <v>1405</v>
      </c>
      <c r="B1408" s="126" t="s">
        <v>586</v>
      </c>
      <c r="C1408" s="127" t="s">
        <v>587</v>
      </c>
      <c r="D1408" s="127" t="s">
        <v>491</v>
      </c>
      <c r="E1408" s="127" t="s">
        <v>492</v>
      </c>
      <c r="F1408" s="127" t="s">
        <v>30</v>
      </c>
      <c r="G1408" s="127" t="s">
        <v>36</v>
      </c>
      <c r="H1408" s="127" t="s">
        <v>42</v>
      </c>
      <c r="I1408" s="127" t="s">
        <v>78</v>
      </c>
      <c r="J1408" s="127" t="s">
        <v>73</v>
      </c>
      <c r="K1408" s="127" t="s">
        <v>888</v>
      </c>
      <c r="L1408" s="127" t="s">
        <v>483</v>
      </c>
      <c r="M1408" s="128">
        <v>0</v>
      </c>
      <c r="N1408" s="128">
        <v>0</v>
      </c>
      <c r="O1408" s="129">
        <v>20.926600000000001</v>
      </c>
      <c r="P1408" s="129">
        <v>30.702000000000002</v>
      </c>
      <c r="Q1408" s="130">
        <v>20.9</v>
      </c>
      <c r="R1408" s="128">
        <v>15</v>
      </c>
      <c r="S1408" s="128">
        <v>20</v>
      </c>
      <c r="T1408" s="127" t="s">
        <v>620</v>
      </c>
      <c r="U1408" s="127" t="s">
        <v>620</v>
      </c>
      <c r="V1408" s="208" t="s">
        <v>624</v>
      </c>
      <c r="X1408" s="126">
        <v>1386</v>
      </c>
    </row>
    <row r="1409" spans="1:24" s="14" customFormat="1" ht="60" x14ac:dyDescent="0.25">
      <c r="A1409" s="255">
        <v>1406</v>
      </c>
      <c r="B1409" s="126" t="s">
        <v>586</v>
      </c>
      <c r="C1409" s="127" t="s">
        <v>587</v>
      </c>
      <c r="D1409" s="127" t="s">
        <v>491</v>
      </c>
      <c r="E1409" s="127" t="s">
        <v>492</v>
      </c>
      <c r="F1409" s="127" t="s">
        <v>30</v>
      </c>
      <c r="G1409" s="127" t="s">
        <v>36</v>
      </c>
      <c r="H1409" s="127" t="s">
        <v>42</v>
      </c>
      <c r="I1409" s="127" t="s">
        <v>81</v>
      </c>
      <c r="J1409" s="127" t="s">
        <v>206</v>
      </c>
      <c r="K1409" s="127" t="s">
        <v>888</v>
      </c>
      <c r="L1409" s="127" t="s">
        <v>483</v>
      </c>
      <c r="M1409" s="128">
        <v>0</v>
      </c>
      <c r="N1409" s="128">
        <v>0</v>
      </c>
      <c r="O1409" s="129">
        <v>19.355499999999999</v>
      </c>
      <c r="P1409" s="129">
        <v>22.204000000000001</v>
      </c>
      <c r="Q1409" s="130">
        <v>19.399999999999999</v>
      </c>
      <c r="R1409" s="128">
        <v>15</v>
      </c>
      <c r="S1409" s="128">
        <v>20</v>
      </c>
      <c r="T1409" s="127" t="s">
        <v>620</v>
      </c>
      <c r="U1409" s="127" t="s">
        <v>620</v>
      </c>
      <c r="V1409" s="208" t="s">
        <v>624</v>
      </c>
      <c r="X1409" s="126">
        <v>1387</v>
      </c>
    </row>
    <row r="1410" spans="1:24" s="14" customFormat="1" ht="60" x14ac:dyDescent="0.25">
      <c r="A1410" s="255">
        <v>1407</v>
      </c>
      <c r="B1410" s="126" t="s">
        <v>586</v>
      </c>
      <c r="C1410" s="127" t="s">
        <v>587</v>
      </c>
      <c r="D1410" s="127" t="s">
        <v>491</v>
      </c>
      <c r="E1410" s="127" t="s">
        <v>492</v>
      </c>
      <c r="F1410" s="127" t="s">
        <v>30</v>
      </c>
      <c r="G1410" s="127" t="s">
        <v>36</v>
      </c>
      <c r="H1410" s="127" t="s">
        <v>42</v>
      </c>
      <c r="I1410" s="127" t="s">
        <v>83</v>
      </c>
      <c r="J1410" s="127" t="s">
        <v>84</v>
      </c>
      <c r="K1410" s="127" t="s">
        <v>888</v>
      </c>
      <c r="L1410" s="127" t="s">
        <v>483</v>
      </c>
      <c r="M1410" s="128">
        <v>0</v>
      </c>
      <c r="N1410" s="128">
        <v>0</v>
      </c>
      <c r="O1410" s="129">
        <v>19.825800000000001</v>
      </c>
      <c r="P1410" s="129">
        <v>27.524000000000001</v>
      </c>
      <c r="Q1410" s="130">
        <v>19.8</v>
      </c>
      <c r="R1410" s="128">
        <v>15</v>
      </c>
      <c r="S1410" s="128">
        <v>20</v>
      </c>
      <c r="T1410" s="127" t="s">
        <v>620</v>
      </c>
      <c r="U1410" s="127" t="s">
        <v>620</v>
      </c>
      <c r="V1410" s="208" t="s">
        <v>624</v>
      </c>
      <c r="X1410" s="126">
        <v>1388</v>
      </c>
    </row>
    <row r="1411" spans="1:24" s="14" customFormat="1" ht="45" x14ac:dyDescent="0.25">
      <c r="A1411" s="255">
        <v>1408</v>
      </c>
      <c r="B1411" s="126" t="s">
        <v>586</v>
      </c>
      <c r="C1411" s="127" t="s">
        <v>587</v>
      </c>
      <c r="D1411" s="127" t="s">
        <v>491</v>
      </c>
      <c r="E1411" s="127" t="s">
        <v>492</v>
      </c>
      <c r="F1411" s="127" t="s">
        <v>30</v>
      </c>
      <c r="G1411" s="127" t="s">
        <v>36</v>
      </c>
      <c r="H1411" s="127" t="s">
        <v>37</v>
      </c>
      <c r="I1411" s="127" t="s">
        <v>81</v>
      </c>
      <c r="J1411" s="127" t="s">
        <v>73</v>
      </c>
      <c r="K1411" s="127" t="s">
        <v>888</v>
      </c>
      <c r="L1411" s="127" t="s">
        <v>483</v>
      </c>
      <c r="M1411" s="128">
        <v>0</v>
      </c>
      <c r="N1411" s="128">
        <v>0</v>
      </c>
      <c r="O1411" s="129">
        <v>19.355499999999999</v>
      </c>
      <c r="P1411" s="129">
        <v>22.96</v>
      </c>
      <c r="Q1411" s="130">
        <v>19.399999999999999</v>
      </c>
      <c r="R1411" s="128">
        <v>15</v>
      </c>
      <c r="S1411" s="128">
        <v>20</v>
      </c>
      <c r="T1411" s="127" t="s">
        <v>620</v>
      </c>
      <c r="U1411" s="127" t="s">
        <v>620</v>
      </c>
      <c r="V1411" s="208" t="s">
        <v>624</v>
      </c>
      <c r="X1411" s="126">
        <v>1389</v>
      </c>
    </row>
    <row r="1412" spans="1:24" s="14" customFormat="1" ht="45" x14ac:dyDescent="0.25">
      <c r="A1412" s="255">
        <v>1409</v>
      </c>
      <c r="B1412" s="126" t="s">
        <v>586</v>
      </c>
      <c r="C1412" s="127" t="s">
        <v>587</v>
      </c>
      <c r="D1412" s="127" t="s">
        <v>491</v>
      </c>
      <c r="E1412" s="127" t="s">
        <v>492</v>
      </c>
      <c r="F1412" s="127" t="s">
        <v>30</v>
      </c>
      <c r="G1412" s="127" t="s">
        <v>36</v>
      </c>
      <c r="H1412" s="127" t="s">
        <v>42</v>
      </c>
      <c r="I1412" s="127" t="s">
        <v>80</v>
      </c>
      <c r="J1412" s="127" t="s">
        <v>73</v>
      </c>
      <c r="K1412" s="127" t="s">
        <v>888</v>
      </c>
      <c r="L1412" s="127" t="s">
        <v>483</v>
      </c>
      <c r="M1412" s="128">
        <v>0</v>
      </c>
      <c r="N1412" s="128">
        <v>0</v>
      </c>
      <c r="O1412" s="129">
        <v>19.613600000000002</v>
      </c>
      <c r="P1412" s="129">
        <v>21.238</v>
      </c>
      <c r="Q1412" s="130">
        <v>19.600000000000001</v>
      </c>
      <c r="R1412" s="128">
        <v>15</v>
      </c>
      <c r="S1412" s="128">
        <v>20</v>
      </c>
      <c r="T1412" s="127" t="s">
        <v>620</v>
      </c>
      <c r="U1412" s="127" t="s">
        <v>620</v>
      </c>
      <c r="V1412" s="208" t="s">
        <v>624</v>
      </c>
      <c r="X1412" s="126">
        <v>1390</v>
      </c>
    </row>
    <row r="1413" spans="1:24" s="14" customFormat="1" ht="45" x14ac:dyDescent="0.25">
      <c r="A1413" s="255">
        <v>1410</v>
      </c>
      <c r="B1413" s="126" t="s">
        <v>586</v>
      </c>
      <c r="C1413" s="127" t="s">
        <v>587</v>
      </c>
      <c r="D1413" s="127" t="s">
        <v>491</v>
      </c>
      <c r="E1413" s="127" t="s">
        <v>492</v>
      </c>
      <c r="F1413" s="127" t="s">
        <v>30</v>
      </c>
      <c r="G1413" s="127" t="s">
        <v>36</v>
      </c>
      <c r="H1413" s="127" t="s">
        <v>32</v>
      </c>
      <c r="I1413" s="127" t="s">
        <v>76</v>
      </c>
      <c r="J1413" s="127" t="s">
        <v>678</v>
      </c>
      <c r="K1413" s="127" t="s">
        <v>888</v>
      </c>
      <c r="L1413" s="127" t="s">
        <v>483</v>
      </c>
      <c r="M1413" s="128">
        <v>0</v>
      </c>
      <c r="N1413" s="128">
        <v>0</v>
      </c>
      <c r="O1413" s="129">
        <v>19.462800000000001</v>
      </c>
      <c r="P1413" s="129">
        <v>20.398</v>
      </c>
      <c r="Q1413" s="130">
        <v>19.5</v>
      </c>
      <c r="R1413" s="128">
        <v>15</v>
      </c>
      <c r="S1413" s="128">
        <v>20</v>
      </c>
      <c r="T1413" s="127" t="s">
        <v>620</v>
      </c>
      <c r="U1413" s="127" t="s">
        <v>620</v>
      </c>
      <c r="V1413" s="208" t="s">
        <v>624</v>
      </c>
      <c r="X1413" s="126">
        <v>1391</v>
      </c>
    </row>
    <row r="1414" spans="1:24" s="14" customFormat="1" ht="45" x14ac:dyDescent="0.25">
      <c r="A1414" s="255">
        <v>1411</v>
      </c>
      <c r="B1414" s="126" t="s">
        <v>586</v>
      </c>
      <c r="C1414" s="127" t="s">
        <v>587</v>
      </c>
      <c r="D1414" s="127" t="s">
        <v>491</v>
      </c>
      <c r="E1414" s="127" t="s">
        <v>492</v>
      </c>
      <c r="F1414" s="127" t="s">
        <v>30</v>
      </c>
      <c r="G1414" s="127" t="s">
        <v>31</v>
      </c>
      <c r="H1414" s="127" t="s">
        <v>32</v>
      </c>
      <c r="I1414" s="127" t="s">
        <v>53</v>
      </c>
      <c r="J1414" s="127" t="s">
        <v>724</v>
      </c>
      <c r="K1414" s="127" t="s">
        <v>888</v>
      </c>
      <c r="L1414" s="127" t="s">
        <v>483</v>
      </c>
      <c r="M1414" s="128">
        <v>0</v>
      </c>
      <c r="N1414" s="128">
        <v>0</v>
      </c>
      <c r="O1414" s="129">
        <v>18.8962</v>
      </c>
      <c r="P1414" s="129">
        <v>15.134</v>
      </c>
      <c r="Q1414" s="130">
        <v>15.1</v>
      </c>
      <c r="R1414" s="128">
        <v>15</v>
      </c>
      <c r="S1414" s="128">
        <v>20</v>
      </c>
      <c r="T1414" s="127" t="s">
        <v>620</v>
      </c>
      <c r="U1414" s="127" t="s">
        <v>620</v>
      </c>
      <c r="V1414" s="208" t="s">
        <v>624</v>
      </c>
      <c r="X1414" s="126">
        <v>1392</v>
      </c>
    </row>
    <row r="1415" spans="1:24" s="14" customFormat="1" ht="360" x14ac:dyDescent="0.25">
      <c r="A1415" s="255">
        <v>1412</v>
      </c>
      <c r="B1415" s="126" t="s">
        <v>586</v>
      </c>
      <c r="C1415" s="127" t="s">
        <v>587</v>
      </c>
      <c r="D1415" s="127" t="s">
        <v>508</v>
      </c>
      <c r="E1415" s="127" t="s">
        <v>472</v>
      </c>
      <c r="F1415" s="127" t="s">
        <v>30</v>
      </c>
      <c r="G1415" s="127" t="s">
        <v>36</v>
      </c>
      <c r="H1415" s="127" t="s">
        <v>42</v>
      </c>
      <c r="I1415" s="127" t="s">
        <v>53</v>
      </c>
      <c r="J1415" s="127" t="s">
        <v>726</v>
      </c>
      <c r="K1415" s="127" t="s">
        <v>889</v>
      </c>
      <c r="L1415" s="127" t="s">
        <v>483</v>
      </c>
      <c r="M1415" s="128">
        <v>0</v>
      </c>
      <c r="N1415" s="128">
        <v>0</v>
      </c>
      <c r="O1415" s="129">
        <v>25.695399999999999</v>
      </c>
      <c r="P1415" s="129">
        <v>34.159999999999997</v>
      </c>
      <c r="Q1415" s="130">
        <v>25.7</v>
      </c>
      <c r="R1415" s="128">
        <v>15</v>
      </c>
      <c r="S1415" s="128">
        <v>20</v>
      </c>
      <c r="T1415" s="127" t="s">
        <v>648</v>
      </c>
      <c r="U1415" s="127" t="s">
        <v>620</v>
      </c>
      <c r="V1415" s="208" t="s">
        <v>637</v>
      </c>
      <c r="X1415" s="126">
        <v>1393</v>
      </c>
    </row>
    <row r="1416" spans="1:24" s="14" customFormat="1" ht="360" x14ac:dyDescent="0.25">
      <c r="A1416" s="255">
        <v>1413</v>
      </c>
      <c r="B1416" s="126" t="s">
        <v>586</v>
      </c>
      <c r="C1416" s="127" t="s">
        <v>587</v>
      </c>
      <c r="D1416" s="127" t="s">
        <v>508</v>
      </c>
      <c r="E1416" s="127" t="s">
        <v>472</v>
      </c>
      <c r="F1416" s="127" t="s">
        <v>35</v>
      </c>
      <c r="G1416" s="127" t="s">
        <v>31</v>
      </c>
      <c r="H1416" s="127" t="s">
        <v>42</v>
      </c>
      <c r="I1416" s="127" t="s">
        <v>64</v>
      </c>
      <c r="J1416" s="127" t="s">
        <v>657</v>
      </c>
      <c r="K1416" s="127" t="s">
        <v>889</v>
      </c>
      <c r="L1416" s="127" t="s">
        <v>483</v>
      </c>
      <c r="M1416" s="128">
        <v>0</v>
      </c>
      <c r="N1416" s="128">
        <v>0</v>
      </c>
      <c r="O1416" s="129">
        <v>27.878299999999999</v>
      </c>
      <c r="P1416" s="129">
        <v>46.27</v>
      </c>
      <c r="Q1416" s="130">
        <v>27.9</v>
      </c>
      <c r="R1416" s="128">
        <v>15</v>
      </c>
      <c r="S1416" s="128">
        <v>20</v>
      </c>
      <c r="T1416" s="127" t="s">
        <v>648</v>
      </c>
      <c r="U1416" s="127" t="s">
        <v>620</v>
      </c>
      <c r="V1416" s="208" t="s">
        <v>637</v>
      </c>
      <c r="X1416" s="126">
        <v>1394</v>
      </c>
    </row>
    <row r="1417" spans="1:24" s="14" customFormat="1" ht="360" x14ac:dyDescent="0.25">
      <c r="A1417" s="255">
        <v>1414</v>
      </c>
      <c r="B1417" s="126" t="s">
        <v>586</v>
      </c>
      <c r="C1417" s="127" t="s">
        <v>587</v>
      </c>
      <c r="D1417" s="127" t="s">
        <v>508</v>
      </c>
      <c r="E1417" s="127" t="s">
        <v>472</v>
      </c>
      <c r="F1417" s="127" t="s">
        <v>30</v>
      </c>
      <c r="G1417" s="127" t="s">
        <v>31</v>
      </c>
      <c r="H1417" s="127" t="s">
        <v>42</v>
      </c>
      <c r="I1417" s="127" t="s">
        <v>52</v>
      </c>
      <c r="J1417" s="127" t="s">
        <v>678</v>
      </c>
      <c r="K1417" s="127" t="s">
        <v>889</v>
      </c>
      <c r="L1417" s="127" t="s">
        <v>483</v>
      </c>
      <c r="M1417" s="128">
        <v>0</v>
      </c>
      <c r="N1417" s="128">
        <v>0</v>
      </c>
      <c r="O1417" s="129">
        <v>27.046700000000001</v>
      </c>
      <c r="P1417" s="129">
        <v>47.404000000000003</v>
      </c>
      <c r="Q1417" s="130">
        <v>27</v>
      </c>
      <c r="R1417" s="128">
        <v>15</v>
      </c>
      <c r="S1417" s="128">
        <v>20</v>
      </c>
      <c r="T1417" s="127" t="s">
        <v>648</v>
      </c>
      <c r="U1417" s="127" t="s">
        <v>620</v>
      </c>
      <c r="V1417" s="208" t="s">
        <v>637</v>
      </c>
      <c r="X1417" s="126">
        <v>1395</v>
      </c>
    </row>
    <row r="1418" spans="1:24" s="14" customFormat="1" ht="60" x14ac:dyDescent="0.25">
      <c r="A1418" s="255">
        <v>1415</v>
      </c>
      <c r="B1418" s="126" t="s">
        <v>586</v>
      </c>
      <c r="C1418" s="127" t="s">
        <v>587</v>
      </c>
      <c r="D1418" s="127" t="s">
        <v>491</v>
      </c>
      <c r="E1418" s="127" t="s">
        <v>472</v>
      </c>
      <c r="F1418" s="127" t="s">
        <v>30</v>
      </c>
      <c r="G1418" s="127" t="s">
        <v>36</v>
      </c>
      <c r="H1418" s="127" t="s">
        <v>42</v>
      </c>
      <c r="I1418" s="127" t="s">
        <v>53</v>
      </c>
      <c r="J1418" s="127" t="s">
        <v>726</v>
      </c>
      <c r="K1418" s="127" t="s">
        <v>889</v>
      </c>
      <c r="L1418" s="127" t="s">
        <v>483</v>
      </c>
      <c r="M1418" s="128">
        <v>0</v>
      </c>
      <c r="N1418" s="128">
        <v>0</v>
      </c>
      <c r="O1418" s="129">
        <v>17.4938</v>
      </c>
      <c r="P1418" s="129">
        <v>38.667999999999999</v>
      </c>
      <c r="Q1418" s="130">
        <v>17.5</v>
      </c>
      <c r="R1418" s="128">
        <v>15</v>
      </c>
      <c r="S1418" s="128">
        <v>20</v>
      </c>
      <c r="T1418" s="127" t="s">
        <v>620</v>
      </c>
      <c r="U1418" s="127" t="s">
        <v>620</v>
      </c>
      <c r="V1418" s="208" t="s">
        <v>637</v>
      </c>
      <c r="X1418" s="126">
        <v>1396</v>
      </c>
    </row>
    <row r="1419" spans="1:24" s="14" customFormat="1" ht="45" x14ac:dyDescent="0.25">
      <c r="A1419" s="255">
        <v>1416</v>
      </c>
      <c r="B1419" s="126" t="s">
        <v>586</v>
      </c>
      <c r="C1419" s="127" t="s">
        <v>587</v>
      </c>
      <c r="D1419" s="127" t="s">
        <v>491</v>
      </c>
      <c r="E1419" s="127" t="s">
        <v>472</v>
      </c>
      <c r="F1419" s="127" t="s">
        <v>35</v>
      </c>
      <c r="G1419" s="127" t="s">
        <v>31</v>
      </c>
      <c r="H1419" s="127" t="s">
        <v>42</v>
      </c>
      <c r="I1419" s="127" t="s">
        <v>64</v>
      </c>
      <c r="J1419" s="127" t="s">
        <v>657</v>
      </c>
      <c r="K1419" s="127" t="s">
        <v>889</v>
      </c>
      <c r="L1419" s="127" t="s">
        <v>483</v>
      </c>
      <c r="M1419" s="128">
        <v>0</v>
      </c>
      <c r="N1419" s="128">
        <v>0</v>
      </c>
      <c r="O1419" s="129">
        <v>19.3187</v>
      </c>
      <c r="P1419" s="129">
        <v>55.188000000000002</v>
      </c>
      <c r="Q1419" s="130">
        <v>19.3</v>
      </c>
      <c r="R1419" s="128">
        <v>15</v>
      </c>
      <c r="S1419" s="128">
        <v>20</v>
      </c>
      <c r="T1419" s="127" t="s">
        <v>620</v>
      </c>
      <c r="U1419" s="127" t="s">
        <v>620</v>
      </c>
      <c r="V1419" s="208" t="s">
        <v>637</v>
      </c>
      <c r="X1419" s="126">
        <v>1397</v>
      </c>
    </row>
    <row r="1420" spans="1:24" s="14" customFormat="1" ht="45" x14ac:dyDescent="0.25">
      <c r="A1420" s="255">
        <v>1417</v>
      </c>
      <c r="B1420" s="126" t="s">
        <v>586</v>
      </c>
      <c r="C1420" s="127" t="s">
        <v>587</v>
      </c>
      <c r="D1420" s="127" t="s">
        <v>491</v>
      </c>
      <c r="E1420" s="127" t="s">
        <v>472</v>
      </c>
      <c r="F1420" s="127" t="s">
        <v>30</v>
      </c>
      <c r="G1420" s="127" t="s">
        <v>31</v>
      </c>
      <c r="H1420" s="127" t="s">
        <v>42</v>
      </c>
      <c r="I1420" s="127" t="s">
        <v>52</v>
      </c>
      <c r="J1420" s="127" t="s">
        <v>678</v>
      </c>
      <c r="K1420" s="127" t="s">
        <v>889</v>
      </c>
      <c r="L1420" s="127" t="s">
        <v>483</v>
      </c>
      <c r="M1420" s="128">
        <v>0</v>
      </c>
      <c r="N1420" s="128">
        <v>0</v>
      </c>
      <c r="O1420" s="129">
        <v>18.6235</v>
      </c>
      <c r="P1420" s="129">
        <v>54.642000000000003</v>
      </c>
      <c r="Q1420" s="130">
        <v>18.600000000000001</v>
      </c>
      <c r="R1420" s="128">
        <v>15</v>
      </c>
      <c r="S1420" s="128">
        <v>20</v>
      </c>
      <c r="T1420" s="127" t="s">
        <v>620</v>
      </c>
      <c r="U1420" s="127" t="s">
        <v>620</v>
      </c>
      <c r="V1420" s="208" t="s">
        <v>637</v>
      </c>
      <c r="X1420" s="126">
        <v>1398</v>
      </c>
    </row>
    <row r="1421" spans="1:24" s="14" customFormat="1" ht="60" x14ac:dyDescent="0.25">
      <c r="A1421" s="255">
        <v>1418</v>
      </c>
      <c r="B1421" s="126" t="s">
        <v>586</v>
      </c>
      <c r="C1421" s="127" t="s">
        <v>587</v>
      </c>
      <c r="D1421" s="127" t="s">
        <v>491</v>
      </c>
      <c r="E1421" s="127" t="s">
        <v>492</v>
      </c>
      <c r="F1421" s="127" t="s">
        <v>30</v>
      </c>
      <c r="G1421" s="127" t="s">
        <v>36</v>
      </c>
      <c r="H1421" s="127" t="s">
        <v>42</v>
      </c>
      <c r="I1421" s="127" t="s">
        <v>53</v>
      </c>
      <c r="J1421" s="127" t="s">
        <v>726</v>
      </c>
      <c r="K1421" s="127" t="s">
        <v>889</v>
      </c>
      <c r="L1421" s="127" t="s">
        <v>483</v>
      </c>
      <c r="M1421" s="128">
        <v>0</v>
      </c>
      <c r="N1421" s="128">
        <v>0</v>
      </c>
      <c r="O1421" s="129">
        <v>12.276999999999999</v>
      </c>
      <c r="P1421" s="129">
        <v>25.745999999999999</v>
      </c>
      <c r="Q1421" s="130">
        <v>12.3</v>
      </c>
      <c r="R1421" s="128">
        <v>15</v>
      </c>
      <c r="S1421" s="128">
        <v>20</v>
      </c>
      <c r="T1421" s="127" t="s">
        <v>620</v>
      </c>
      <c r="U1421" s="127" t="s">
        <v>620</v>
      </c>
      <c r="V1421" s="208" t="s">
        <v>637</v>
      </c>
      <c r="X1421" s="126">
        <v>1399</v>
      </c>
    </row>
    <row r="1422" spans="1:24" s="14" customFormat="1" ht="45" x14ac:dyDescent="0.25">
      <c r="A1422" s="255">
        <v>1419</v>
      </c>
      <c r="B1422" s="126" t="s">
        <v>586</v>
      </c>
      <c r="C1422" s="127" t="s">
        <v>587</v>
      </c>
      <c r="D1422" s="127" t="s">
        <v>491</v>
      </c>
      <c r="E1422" s="127" t="s">
        <v>492</v>
      </c>
      <c r="F1422" s="127" t="s">
        <v>35</v>
      </c>
      <c r="G1422" s="127" t="s">
        <v>31</v>
      </c>
      <c r="H1422" s="127" t="s">
        <v>42</v>
      </c>
      <c r="I1422" s="127" t="s">
        <v>64</v>
      </c>
      <c r="J1422" s="127" t="s">
        <v>657</v>
      </c>
      <c r="K1422" s="127" t="s">
        <v>889</v>
      </c>
      <c r="L1422" s="127" t="s">
        <v>483</v>
      </c>
      <c r="M1422" s="128">
        <v>0</v>
      </c>
      <c r="N1422" s="128">
        <v>0</v>
      </c>
      <c r="O1422" s="129">
        <v>13.350099999999999</v>
      </c>
      <c r="P1422" s="129">
        <v>37.814</v>
      </c>
      <c r="Q1422" s="130">
        <v>13.4</v>
      </c>
      <c r="R1422" s="128">
        <v>15</v>
      </c>
      <c r="S1422" s="128">
        <v>20</v>
      </c>
      <c r="T1422" s="127" t="s">
        <v>620</v>
      </c>
      <c r="U1422" s="127" t="s">
        <v>620</v>
      </c>
      <c r="V1422" s="208" t="s">
        <v>637</v>
      </c>
      <c r="X1422" s="126">
        <v>1400</v>
      </c>
    </row>
    <row r="1423" spans="1:24" s="14" customFormat="1" ht="45" x14ac:dyDescent="0.25">
      <c r="A1423" s="255">
        <v>1420</v>
      </c>
      <c r="B1423" s="126" t="s">
        <v>586</v>
      </c>
      <c r="C1423" s="127" t="s">
        <v>587</v>
      </c>
      <c r="D1423" s="127" t="s">
        <v>491</v>
      </c>
      <c r="E1423" s="127" t="s">
        <v>492</v>
      </c>
      <c r="F1423" s="127" t="s">
        <v>30</v>
      </c>
      <c r="G1423" s="127" t="s">
        <v>31</v>
      </c>
      <c r="H1423" s="127" t="s">
        <v>42</v>
      </c>
      <c r="I1423" s="127" t="s">
        <v>52</v>
      </c>
      <c r="J1423" s="127" t="s">
        <v>678</v>
      </c>
      <c r="K1423" s="127" t="s">
        <v>889</v>
      </c>
      <c r="L1423" s="127" t="s">
        <v>483</v>
      </c>
      <c r="M1423" s="128">
        <v>0</v>
      </c>
      <c r="N1423" s="128">
        <v>0</v>
      </c>
      <c r="O1423" s="129">
        <v>12.9413</v>
      </c>
      <c r="P1423" s="129">
        <v>38.975999999999999</v>
      </c>
      <c r="Q1423" s="130">
        <v>12.9</v>
      </c>
      <c r="R1423" s="128">
        <v>15</v>
      </c>
      <c r="S1423" s="128">
        <v>20</v>
      </c>
      <c r="T1423" s="127" t="s">
        <v>620</v>
      </c>
      <c r="U1423" s="127" t="s">
        <v>620</v>
      </c>
      <c r="V1423" s="208" t="s">
        <v>637</v>
      </c>
      <c r="X1423" s="126">
        <v>1401</v>
      </c>
    </row>
    <row r="1424" spans="1:24" s="14" customFormat="1" ht="45" x14ac:dyDescent="0.25">
      <c r="A1424" s="255">
        <v>1421</v>
      </c>
      <c r="B1424" s="126" t="s">
        <v>586</v>
      </c>
      <c r="C1424" s="127" t="s">
        <v>587</v>
      </c>
      <c r="D1424" s="127" t="s">
        <v>491</v>
      </c>
      <c r="E1424" s="127" t="s">
        <v>492</v>
      </c>
      <c r="F1424" s="127" t="s">
        <v>30</v>
      </c>
      <c r="G1424" s="127" t="s">
        <v>36</v>
      </c>
      <c r="H1424" s="127" t="s">
        <v>42</v>
      </c>
      <c r="I1424" s="127" t="s">
        <v>53</v>
      </c>
      <c r="J1424" s="127" t="s">
        <v>68</v>
      </c>
      <c r="K1424" s="127" t="s">
        <v>890</v>
      </c>
      <c r="L1424" s="127" t="s">
        <v>483</v>
      </c>
      <c r="M1424" s="128">
        <v>0</v>
      </c>
      <c r="N1424" s="128">
        <v>0</v>
      </c>
      <c r="O1424" s="129">
        <v>15.4246</v>
      </c>
      <c r="P1424" s="129">
        <v>25.2</v>
      </c>
      <c r="Q1424" s="130">
        <v>15.4</v>
      </c>
      <c r="R1424" s="128">
        <v>15</v>
      </c>
      <c r="S1424" s="128">
        <v>20</v>
      </c>
      <c r="T1424" s="127" t="s">
        <v>620</v>
      </c>
      <c r="U1424" s="127" t="s">
        <v>620</v>
      </c>
      <c r="V1424" s="208" t="s">
        <v>637</v>
      </c>
      <c r="X1424" s="126">
        <v>1402</v>
      </c>
    </row>
    <row r="1425" spans="1:24" s="14" customFormat="1" ht="60" x14ac:dyDescent="0.25">
      <c r="A1425" s="255">
        <v>1422</v>
      </c>
      <c r="B1425" s="126" t="s">
        <v>586</v>
      </c>
      <c r="C1425" s="127" t="s">
        <v>587</v>
      </c>
      <c r="D1425" s="127" t="s">
        <v>491</v>
      </c>
      <c r="E1425" s="127" t="s">
        <v>492</v>
      </c>
      <c r="F1425" s="127" t="s">
        <v>30</v>
      </c>
      <c r="G1425" s="127" t="s">
        <v>31</v>
      </c>
      <c r="H1425" s="127" t="s">
        <v>32</v>
      </c>
      <c r="I1425" s="127" t="s">
        <v>53</v>
      </c>
      <c r="J1425" s="127" t="s">
        <v>66</v>
      </c>
      <c r="K1425" s="127" t="s">
        <v>890</v>
      </c>
      <c r="L1425" s="127" t="s">
        <v>483</v>
      </c>
      <c r="M1425" s="128">
        <v>0</v>
      </c>
      <c r="N1425" s="128">
        <v>0</v>
      </c>
      <c r="O1425" s="129">
        <v>14.863200000000001</v>
      </c>
      <c r="P1425" s="129">
        <v>17.542000000000002</v>
      </c>
      <c r="Q1425" s="130">
        <v>14.9</v>
      </c>
      <c r="R1425" s="128">
        <v>15</v>
      </c>
      <c r="S1425" s="128">
        <v>20</v>
      </c>
      <c r="T1425" s="127" t="s">
        <v>620</v>
      </c>
      <c r="U1425" s="127" t="s">
        <v>620</v>
      </c>
      <c r="V1425" s="208" t="s">
        <v>637</v>
      </c>
      <c r="X1425" s="126">
        <v>1403</v>
      </c>
    </row>
    <row r="1426" spans="1:24" s="14" customFormat="1" ht="45" x14ac:dyDescent="0.25">
      <c r="A1426" s="255">
        <v>1423</v>
      </c>
      <c r="B1426" s="126" t="s">
        <v>586</v>
      </c>
      <c r="C1426" s="127" t="s">
        <v>587</v>
      </c>
      <c r="D1426" s="127" t="s">
        <v>491</v>
      </c>
      <c r="E1426" s="127" t="s">
        <v>496</v>
      </c>
      <c r="F1426" s="127" t="s">
        <v>30</v>
      </c>
      <c r="G1426" s="127" t="s">
        <v>36</v>
      </c>
      <c r="H1426" s="127" t="s">
        <v>42</v>
      </c>
      <c r="I1426" s="127" t="s">
        <v>53</v>
      </c>
      <c r="J1426" s="127" t="s">
        <v>68</v>
      </c>
      <c r="K1426" s="127" t="s">
        <v>890</v>
      </c>
      <c r="L1426" s="127" t="s">
        <v>483</v>
      </c>
      <c r="M1426" s="128">
        <v>0</v>
      </c>
      <c r="N1426" s="128">
        <v>0</v>
      </c>
      <c r="O1426" s="129">
        <v>12.321199999999999</v>
      </c>
      <c r="P1426" s="129">
        <v>25.213999999999999</v>
      </c>
      <c r="Q1426" s="130">
        <v>12.3</v>
      </c>
      <c r="R1426" s="128">
        <v>15</v>
      </c>
      <c r="S1426" s="128">
        <v>20</v>
      </c>
      <c r="T1426" s="127" t="s">
        <v>620</v>
      </c>
      <c r="U1426" s="127" t="s">
        <v>620</v>
      </c>
      <c r="V1426" s="208" t="s">
        <v>637</v>
      </c>
      <c r="X1426" s="126">
        <v>1404</v>
      </c>
    </row>
    <row r="1427" spans="1:24" s="14" customFormat="1" ht="60" x14ac:dyDescent="0.25">
      <c r="A1427" s="255">
        <v>1424</v>
      </c>
      <c r="B1427" s="126" t="s">
        <v>586</v>
      </c>
      <c r="C1427" s="127" t="s">
        <v>587</v>
      </c>
      <c r="D1427" s="127" t="s">
        <v>491</v>
      </c>
      <c r="E1427" s="127" t="s">
        <v>496</v>
      </c>
      <c r="F1427" s="127" t="s">
        <v>30</v>
      </c>
      <c r="G1427" s="127" t="s">
        <v>31</v>
      </c>
      <c r="H1427" s="127" t="s">
        <v>32</v>
      </c>
      <c r="I1427" s="127" t="s">
        <v>53</v>
      </c>
      <c r="J1427" s="127" t="s">
        <v>66</v>
      </c>
      <c r="K1427" s="127" t="s">
        <v>890</v>
      </c>
      <c r="L1427" s="127" t="s">
        <v>483</v>
      </c>
      <c r="M1427" s="128">
        <v>0</v>
      </c>
      <c r="N1427" s="128">
        <v>0</v>
      </c>
      <c r="O1427" s="129">
        <v>11.892300000000001</v>
      </c>
      <c r="P1427" s="129">
        <v>17.36</v>
      </c>
      <c r="Q1427" s="130">
        <v>11.9</v>
      </c>
      <c r="R1427" s="128">
        <v>15</v>
      </c>
      <c r="S1427" s="128">
        <v>20</v>
      </c>
      <c r="T1427" s="127" t="s">
        <v>620</v>
      </c>
      <c r="U1427" s="127" t="s">
        <v>620</v>
      </c>
      <c r="V1427" s="208" t="s">
        <v>637</v>
      </c>
      <c r="X1427" s="126">
        <v>1405</v>
      </c>
    </row>
    <row r="1428" spans="1:24" s="14" customFormat="1" ht="60" x14ac:dyDescent="0.25">
      <c r="A1428" s="255">
        <v>1425</v>
      </c>
      <c r="B1428" s="126" t="s">
        <v>586</v>
      </c>
      <c r="C1428" s="127" t="s">
        <v>587</v>
      </c>
      <c r="D1428" s="127" t="s">
        <v>491</v>
      </c>
      <c r="E1428" s="127" t="s">
        <v>472</v>
      </c>
      <c r="F1428" s="127" t="s">
        <v>30</v>
      </c>
      <c r="G1428" s="127" t="s">
        <v>36</v>
      </c>
      <c r="H1428" s="127" t="s">
        <v>42</v>
      </c>
      <c r="I1428" s="127" t="s">
        <v>53</v>
      </c>
      <c r="J1428" s="127" t="s">
        <v>726</v>
      </c>
      <c r="K1428" s="127" t="s">
        <v>891</v>
      </c>
      <c r="L1428" s="127" t="s">
        <v>483</v>
      </c>
      <c r="M1428" s="128">
        <v>0</v>
      </c>
      <c r="N1428" s="128">
        <v>0</v>
      </c>
      <c r="O1428" s="129">
        <v>17.069800000000001</v>
      </c>
      <c r="P1428" s="129">
        <v>38.667999999999999</v>
      </c>
      <c r="Q1428" s="130">
        <v>17.100000000000001</v>
      </c>
      <c r="R1428" s="128">
        <v>15</v>
      </c>
      <c r="S1428" s="128">
        <v>20</v>
      </c>
      <c r="T1428" s="127" t="s">
        <v>620</v>
      </c>
      <c r="U1428" s="127" t="s">
        <v>620</v>
      </c>
      <c r="V1428" s="208" t="s">
        <v>637</v>
      </c>
      <c r="X1428" s="126">
        <v>1406</v>
      </c>
    </row>
    <row r="1429" spans="1:24" s="14" customFormat="1" ht="45" x14ac:dyDescent="0.25">
      <c r="A1429" s="255">
        <v>1426</v>
      </c>
      <c r="B1429" s="126" t="s">
        <v>586</v>
      </c>
      <c r="C1429" s="127" t="s">
        <v>587</v>
      </c>
      <c r="D1429" s="127" t="s">
        <v>491</v>
      </c>
      <c r="E1429" s="127" t="s">
        <v>472</v>
      </c>
      <c r="F1429" s="127" t="s">
        <v>30</v>
      </c>
      <c r="G1429" s="127" t="s">
        <v>36</v>
      </c>
      <c r="H1429" s="127" t="s">
        <v>42</v>
      </c>
      <c r="I1429" s="127" t="s">
        <v>53</v>
      </c>
      <c r="J1429" s="127" t="s">
        <v>68</v>
      </c>
      <c r="K1429" s="127" t="s">
        <v>891</v>
      </c>
      <c r="L1429" s="127" t="s">
        <v>483</v>
      </c>
      <c r="M1429" s="128">
        <v>0</v>
      </c>
      <c r="N1429" s="128">
        <v>0</v>
      </c>
      <c r="O1429" s="129">
        <v>14.738899999999999</v>
      </c>
      <c r="P1429" s="129">
        <v>37.828000000000003</v>
      </c>
      <c r="Q1429" s="130">
        <v>14.7</v>
      </c>
      <c r="R1429" s="128">
        <v>15</v>
      </c>
      <c r="S1429" s="128">
        <v>20</v>
      </c>
      <c r="T1429" s="127" t="s">
        <v>620</v>
      </c>
      <c r="U1429" s="127" t="s">
        <v>620</v>
      </c>
      <c r="V1429" s="208" t="s">
        <v>637</v>
      </c>
      <c r="X1429" s="126">
        <v>1407</v>
      </c>
    </row>
    <row r="1430" spans="1:24" s="14" customFormat="1" ht="60" x14ac:dyDescent="0.25">
      <c r="A1430" s="255">
        <v>1427</v>
      </c>
      <c r="B1430" s="126" t="s">
        <v>586</v>
      </c>
      <c r="C1430" s="127" t="s">
        <v>587</v>
      </c>
      <c r="D1430" s="127" t="s">
        <v>491</v>
      </c>
      <c r="E1430" s="127" t="s">
        <v>472</v>
      </c>
      <c r="F1430" s="127" t="s">
        <v>30</v>
      </c>
      <c r="G1430" s="127" t="s">
        <v>31</v>
      </c>
      <c r="H1430" s="127" t="s">
        <v>32</v>
      </c>
      <c r="I1430" s="127" t="s">
        <v>53</v>
      </c>
      <c r="J1430" s="127" t="s">
        <v>66</v>
      </c>
      <c r="K1430" s="127" t="s">
        <v>891</v>
      </c>
      <c r="L1430" s="127" t="s">
        <v>483</v>
      </c>
      <c r="M1430" s="128">
        <v>0</v>
      </c>
      <c r="N1430" s="128">
        <v>0</v>
      </c>
      <c r="O1430" s="129">
        <v>14.2616</v>
      </c>
      <c r="P1430" s="129">
        <v>29.007999999999999</v>
      </c>
      <c r="Q1430" s="130">
        <v>14.3</v>
      </c>
      <c r="R1430" s="128">
        <v>15</v>
      </c>
      <c r="S1430" s="128">
        <v>20</v>
      </c>
      <c r="T1430" s="127" t="s">
        <v>620</v>
      </c>
      <c r="U1430" s="127" t="s">
        <v>620</v>
      </c>
      <c r="V1430" s="208" t="s">
        <v>637</v>
      </c>
      <c r="X1430" s="126">
        <v>1408</v>
      </c>
    </row>
    <row r="1431" spans="1:24" s="14" customFormat="1" ht="45" x14ac:dyDescent="0.25">
      <c r="A1431" s="255">
        <v>1428</v>
      </c>
      <c r="B1431" s="126" t="s">
        <v>586</v>
      </c>
      <c r="C1431" s="127" t="s">
        <v>587</v>
      </c>
      <c r="D1431" s="127" t="s">
        <v>491</v>
      </c>
      <c r="E1431" s="127" t="s">
        <v>472</v>
      </c>
      <c r="F1431" s="127" t="s">
        <v>30</v>
      </c>
      <c r="G1431" s="127" t="s">
        <v>36</v>
      </c>
      <c r="H1431" s="127" t="s">
        <v>42</v>
      </c>
      <c r="I1431" s="127" t="s">
        <v>50</v>
      </c>
      <c r="J1431" s="127" t="s">
        <v>681</v>
      </c>
      <c r="K1431" s="127" t="s">
        <v>891</v>
      </c>
      <c r="L1431" s="127" t="s">
        <v>483</v>
      </c>
      <c r="M1431" s="128">
        <v>0</v>
      </c>
      <c r="N1431" s="128">
        <v>0</v>
      </c>
      <c r="O1431" s="129">
        <v>18.1995</v>
      </c>
      <c r="P1431" s="129">
        <v>101.556</v>
      </c>
      <c r="Q1431" s="130">
        <v>18.2</v>
      </c>
      <c r="R1431" s="128">
        <v>15</v>
      </c>
      <c r="S1431" s="128">
        <v>20</v>
      </c>
      <c r="T1431" s="127" t="s">
        <v>620</v>
      </c>
      <c r="U1431" s="127" t="s">
        <v>620</v>
      </c>
      <c r="V1431" s="208" t="s">
        <v>637</v>
      </c>
      <c r="X1431" s="126">
        <v>1409</v>
      </c>
    </row>
    <row r="1432" spans="1:24" s="14" customFormat="1" ht="45" x14ac:dyDescent="0.25">
      <c r="A1432" s="255">
        <v>1429</v>
      </c>
      <c r="B1432" s="126" t="s">
        <v>586</v>
      </c>
      <c r="C1432" s="127" t="s">
        <v>587</v>
      </c>
      <c r="D1432" s="127" t="s">
        <v>471</v>
      </c>
      <c r="E1432" s="127" t="s">
        <v>492</v>
      </c>
      <c r="F1432" s="127" t="s">
        <v>30</v>
      </c>
      <c r="G1432" s="127" t="s">
        <v>36</v>
      </c>
      <c r="H1432" s="127" t="s">
        <v>42</v>
      </c>
      <c r="I1432" s="127" t="s">
        <v>78</v>
      </c>
      <c r="J1432" s="127" t="s">
        <v>102</v>
      </c>
      <c r="K1432" s="127" t="s">
        <v>892</v>
      </c>
      <c r="L1432" s="127" t="s">
        <v>483</v>
      </c>
      <c r="M1432" s="128">
        <v>0</v>
      </c>
      <c r="N1432" s="128">
        <v>0</v>
      </c>
      <c r="O1432" s="129">
        <v>12.3491</v>
      </c>
      <c r="P1432" s="129">
        <v>33.683999999999997</v>
      </c>
      <c r="Q1432" s="130">
        <v>12.3</v>
      </c>
      <c r="R1432" s="128">
        <v>15</v>
      </c>
      <c r="S1432" s="128">
        <v>20</v>
      </c>
      <c r="T1432" s="127" t="s">
        <v>620</v>
      </c>
      <c r="U1432" s="127" t="s">
        <v>620</v>
      </c>
      <c r="V1432" s="208" t="s">
        <v>624</v>
      </c>
      <c r="X1432" s="126">
        <v>1410</v>
      </c>
    </row>
    <row r="1433" spans="1:24" s="14" customFormat="1" ht="45" x14ac:dyDescent="0.25">
      <c r="A1433" s="255">
        <v>1430</v>
      </c>
      <c r="B1433" s="126" t="s">
        <v>586</v>
      </c>
      <c r="C1433" s="127" t="s">
        <v>587</v>
      </c>
      <c r="D1433" s="127" t="s">
        <v>471</v>
      </c>
      <c r="E1433" s="127" t="s">
        <v>492</v>
      </c>
      <c r="F1433" s="127" t="s">
        <v>35</v>
      </c>
      <c r="G1433" s="127" t="s">
        <v>36</v>
      </c>
      <c r="H1433" s="127" t="s">
        <v>32</v>
      </c>
      <c r="I1433" s="127" t="s">
        <v>77</v>
      </c>
      <c r="J1433" s="127" t="s">
        <v>73</v>
      </c>
      <c r="K1433" s="127" t="s">
        <v>892</v>
      </c>
      <c r="L1433" s="127" t="s">
        <v>483</v>
      </c>
      <c r="M1433" s="128">
        <v>0</v>
      </c>
      <c r="N1433" s="128">
        <v>0</v>
      </c>
      <c r="O1433" s="129">
        <v>16.308</v>
      </c>
      <c r="P1433" s="129">
        <v>65.072000000000003</v>
      </c>
      <c r="Q1433" s="130">
        <v>16.3</v>
      </c>
      <c r="R1433" s="128">
        <v>15</v>
      </c>
      <c r="S1433" s="128">
        <v>20</v>
      </c>
      <c r="T1433" s="127" t="s">
        <v>620</v>
      </c>
      <c r="U1433" s="127" t="s">
        <v>620</v>
      </c>
      <c r="V1433" s="208" t="s">
        <v>624</v>
      </c>
      <c r="X1433" s="126">
        <v>1411</v>
      </c>
    </row>
    <row r="1434" spans="1:24" s="14" customFormat="1" ht="45" x14ac:dyDescent="0.25">
      <c r="A1434" s="255">
        <v>1431</v>
      </c>
      <c r="B1434" s="126" t="s">
        <v>586</v>
      </c>
      <c r="C1434" s="127" t="s">
        <v>587</v>
      </c>
      <c r="D1434" s="127" t="s">
        <v>471</v>
      </c>
      <c r="E1434" s="127" t="s">
        <v>492</v>
      </c>
      <c r="F1434" s="127" t="s">
        <v>35</v>
      </c>
      <c r="G1434" s="127" t="s">
        <v>31</v>
      </c>
      <c r="H1434" s="127" t="s">
        <v>42</v>
      </c>
      <c r="I1434" s="127" t="s">
        <v>64</v>
      </c>
      <c r="J1434" s="127" t="s">
        <v>657</v>
      </c>
      <c r="K1434" s="127" t="s">
        <v>892</v>
      </c>
      <c r="L1434" s="127" t="s">
        <v>483</v>
      </c>
      <c r="M1434" s="128">
        <v>0</v>
      </c>
      <c r="N1434" s="128">
        <v>0</v>
      </c>
      <c r="O1434" s="129">
        <v>15.3292</v>
      </c>
      <c r="P1434" s="129">
        <v>62.915999999999997</v>
      </c>
      <c r="Q1434" s="130">
        <v>15.3</v>
      </c>
      <c r="R1434" s="128">
        <v>15</v>
      </c>
      <c r="S1434" s="128">
        <v>20</v>
      </c>
      <c r="T1434" s="127" t="s">
        <v>620</v>
      </c>
      <c r="U1434" s="127" t="s">
        <v>620</v>
      </c>
      <c r="V1434" s="208" t="s">
        <v>624</v>
      </c>
      <c r="X1434" s="126">
        <v>1412</v>
      </c>
    </row>
    <row r="1435" spans="1:24" s="14" customFormat="1" ht="45" x14ac:dyDescent="0.25">
      <c r="A1435" s="255">
        <v>1432</v>
      </c>
      <c r="B1435" s="126" t="s">
        <v>586</v>
      </c>
      <c r="C1435" s="127" t="s">
        <v>587</v>
      </c>
      <c r="D1435" s="127" t="s">
        <v>491</v>
      </c>
      <c r="E1435" s="127" t="s">
        <v>472</v>
      </c>
      <c r="F1435" s="127" t="s">
        <v>30</v>
      </c>
      <c r="G1435" s="127" t="s">
        <v>36</v>
      </c>
      <c r="H1435" s="127" t="s">
        <v>42</v>
      </c>
      <c r="I1435" s="127" t="s">
        <v>78</v>
      </c>
      <c r="J1435" s="127" t="s">
        <v>102</v>
      </c>
      <c r="K1435" s="127" t="s">
        <v>892</v>
      </c>
      <c r="L1435" s="127" t="s">
        <v>483</v>
      </c>
      <c r="M1435" s="128">
        <v>0</v>
      </c>
      <c r="N1435" s="128">
        <v>0</v>
      </c>
      <c r="O1435" s="129">
        <v>19.4253</v>
      </c>
      <c r="P1435" s="129">
        <v>32.326000000000001</v>
      </c>
      <c r="Q1435" s="130">
        <v>19.399999999999999</v>
      </c>
      <c r="R1435" s="128">
        <v>15</v>
      </c>
      <c r="S1435" s="128">
        <v>20</v>
      </c>
      <c r="T1435" s="127" t="s">
        <v>620</v>
      </c>
      <c r="U1435" s="127" t="s">
        <v>620</v>
      </c>
      <c r="V1435" s="208" t="s">
        <v>624</v>
      </c>
      <c r="X1435" s="126">
        <v>1413</v>
      </c>
    </row>
    <row r="1436" spans="1:24" s="14" customFormat="1" ht="165" x14ac:dyDescent="0.25">
      <c r="A1436" s="255">
        <v>1433</v>
      </c>
      <c r="B1436" s="126" t="s">
        <v>586</v>
      </c>
      <c r="C1436" s="127" t="s">
        <v>587</v>
      </c>
      <c r="D1436" s="127" t="s">
        <v>491</v>
      </c>
      <c r="E1436" s="127" t="s">
        <v>472</v>
      </c>
      <c r="F1436" s="127" t="s">
        <v>35</v>
      </c>
      <c r="G1436" s="127" t="s">
        <v>36</v>
      </c>
      <c r="H1436" s="127" t="s">
        <v>32</v>
      </c>
      <c r="I1436" s="127" t="s">
        <v>77</v>
      </c>
      <c r="J1436" s="127" t="s">
        <v>73</v>
      </c>
      <c r="K1436" s="127" t="s">
        <v>892</v>
      </c>
      <c r="L1436" s="127" t="s">
        <v>483</v>
      </c>
      <c r="M1436" s="128">
        <v>0</v>
      </c>
      <c r="N1436" s="128">
        <v>0</v>
      </c>
      <c r="O1436" s="129">
        <v>30.249500000000001</v>
      </c>
      <c r="P1436" s="129">
        <v>55.411999999999999</v>
      </c>
      <c r="Q1436" s="130">
        <v>30.2</v>
      </c>
      <c r="R1436" s="128">
        <v>15</v>
      </c>
      <c r="S1436" s="128">
        <v>20</v>
      </c>
      <c r="T1436" s="127" t="s">
        <v>733</v>
      </c>
      <c r="U1436" s="127" t="s">
        <v>620</v>
      </c>
      <c r="V1436" s="208" t="s">
        <v>624</v>
      </c>
      <c r="X1436" s="126">
        <v>1414</v>
      </c>
    </row>
    <row r="1437" spans="1:24" s="14" customFormat="1" ht="165" x14ac:dyDescent="0.25">
      <c r="A1437" s="255">
        <v>1434</v>
      </c>
      <c r="B1437" s="126" t="s">
        <v>586</v>
      </c>
      <c r="C1437" s="127" t="s">
        <v>587</v>
      </c>
      <c r="D1437" s="127" t="s">
        <v>491</v>
      </c>
      <c r="E1437" s="127" t="s">
        <v>472</v>
      </c>
      <c r="F1437" s="127" t="s">
        <v>35</v>
      </c>
      <c r="G1437" s="127" t="s">
        <v>31</v>
      </c>
      <c r="H1437" s="127" t="s">
        <v>42</v>
      </c>
      <c r="I1437" s="127" t="s">
        <v>64</v>
      </c>
      <c r="J1437" s="127" t="s">
        <v>657</v>
      </c>
      <c r="K1437" s="127" t="s">
        <v>892</v>
      </c>
      <c r="L1437" s="127" t="s">
        <v>483</v>
      </c>
      <c r="M1437" s="128">
        <v>0</v>
      </c>
      <c r="N1437" s="128">
        <v>0</v>
      </c>
      <c r="O1437" s="129">
        <v>28.627400000000002</v>
      </c>
      <c r="P1437" s="129">
        <v>55.188000000000002</v>
      </c>
      <c r="Q1437" s="130">
        <v>28.6</v>
      </c>
      <c r="R1437" s="128">
        <v>15</v>
      </c>
      <c r="S1437" s="128">
        <v>20</v>
      </c>
      <c r="T1437" s="127" t="s">
        <v>733</v>
      </c>
      <c r="U1437" s="127" t="s">
        <v>620</v>
      </c>
      <c r="V1437" s="208" t="s">
        <v>624</v>
      </c>
      <c r="X1437" s="126">
        <v>1415</v>
      </c>
    </row>
    <row r="1438" spans="1:24" s="14" customFormat="1" ht="120" x14ac:dyDescent="0.25">
      <c r="A1438" s="255">
        <v>1435</v>
      </c>
      <c r="B1438" s="126" t="s">
        <v>586</v>
      </c>
      <c r="C1438" s="127" t="s">
        <v>587</v>
      </c>
      <c r="D1438" s="127" t="s">
        <v>471</v>
      </c>
      <c r="E1438" s="127" t="s">
        <v>496</v>
      </c>
      <c r="F1438" s="127" t="s">
        <v>30</v>
      </c>
      <c r="G1438" s="127" t="s">
        <v>36</v>
      </c>
      <c r="H1438" s="127" t="s">
        <v>42</v>
      </c>
      <c r="I1438" s="127" t="s">
        <v>78</v>
      </c>
      <c r="J1438" s="127" t="s">
        <v>102</v>
      </c>
      <c r="K1438" s="127" t="s">
        <v>892</v>
      </c>
      <c r="L1438" s="127" t="s">
        <v>483</v>
      </c>
      <c r="M1438" s="128">
        <v>0</v>
      </c>
      <c r="N1438" s="128">
        <v>0</v>
      </c>
      <c r="O1438" s="129">
        <v>8.7068999999999992</v>
      </c>
      <c r="P1438" s="129">
        <v>25.032</v>
      </c>
      <c r="Q1438" s="130">
        <v>8.6999999999999993</v>
      </c>
      <c r="R1438" s="128">
        <v>15</v>
      </c>
      <c r="S1438" s="128">
        <v>20</v>
      </c>
      <c r="T1438" s="127" t="s">
        <v>653</v>
      </c>
      <c r="U1438" s="127" t="s">
        <v>620</v>
      </c>
      <c r="V1438" s="208" t="s">
        <v>624</v>
      </c>
      <c r="X1438" s="126">
        <v>1416</v>
      </c>
    </row>
    <row r="1439" spans="1:24" s="14" customFormat="1" ht="45" x14ac:dyDescent="0.25">
      <c r="A1439" s="255">
        <v>1436</v>
      </c>
      <c r="B1439" s="126" t="s">
        <v>586</v>
      </c>
      <c r="C1439" s="127" t="s">
        <v>587</v>
      </c>
      <c r="D1439" s="127" t="s">
        <v>471</v>
      </c>
      <c r="E1439" s="127" t="s">
        <v>496</v>
      </c>
      <c r="F1439" s="127" t="s">
        <v>35</v>
      </c>
      <c r="G1439" s="127" t="s">
        <v>36</v>
      </c>
      <c r="H1439" s="127" t="s">
        <v>32</v>
      </c>
      <c r="I1439" s="127" t="s">
        <v>77</v>
      </c>
      <c r="J1439" s="127" t="s">
        <v>73</v>
      </c>
      <c r="K1439" s="127" t="s">
        <v>892</v>
      </c>
      <c r="L1439" s="127" t="s">
        <v>483</v>
      </c>
      <c r="M1439" s="128">
        <v>0</v>
      </c>
      <c r="N1439" s="128">
        <v>0</v>
      </c>
      <c r="O1439" s="129">
        <v>14.4733</v>
      </c>
      <c r="P1439" s="129">
        <v>48.033999999999999</v>
      </c>
      <c r="Q1439" s="130">
        <v>14.5</v>
      </c>
      <c r="R1439" s="128">
        <v>15</v>
      </c>
      <c r="S1439" s="128">
        <v>20</v>
      </c>
      <c r="T1439" s="127" t="s">
        <v>620</v>
      </c>
      <c r="U1439" s="127" t="s">
        <v>620</v>
      </c>
      <c r="V1439" s="208" t="s">
        <v>624</v>
      </c>
      <c r="X1439" s="126">
        <v>1417</v>
      </c>
    </row>
    <row r="1440" spans="1:24" s="14" customFormat="1" ht="120" x14ac:dyDescent="0.25">
      <c r="A1440" s="255">
        <v>1437</v>
      </c>
      <c r="B1440" s="126" t="s">
        <v>586</v>
      </c>
      <c r="C1440" s="127" t="s">
        <v>587</v>
      </c>
      <c r="D1440" s="127" t="s">
        <v>471</v>
      </c>
      <c r="E1440" s="127" t="s">
        <v>496</v>
      </c>
      <c r="F1440" s="127" t="s">
        <v>35</v>
      </c>
      <c r="G1440" s="127" t="s">
        <v>31</v>
      </c>
      <c r="H1440" s="127" t="s">
        <v>42</v>
      </c>
      <c r="I1440" s="127" t="s">
        <v>64</v>
      </c>
      <c r="J1440" s="127" t="s">
        <v>657</v>
      </c>
      <c r="K1440" s="127" t="s">
        <v>892</v>
      </c>
      <c r="L1440" s="127" t="s">
        <v>483</v>
      </c>
      <c r="M1440" s="128">
        <v>0</v>
      </c>
      <c r="N1440" s="128">
        <v>0</v>
      </c>
      <c r="O1440" s="129">
        <v>13.6092</v>
      </c>
      <c r="P1440" s="129">
        <v>47.823999999999998</v>
      </c>
      <c r="Q1440" s="130">
        <v>13.6</v>
      </c>
      <c r="R1440" s="128">
        <v>15</v>
      </c>
      <c r="S1440" s="128">
        <v>20</v>
      </c>
      <c r="T1440" s="127" t="s">
        <v>653</v>
      </c>
      <c r="U1440" s="127" t="s">
        <v>620</v>
      </c>
      <c r="V1440" s="208" t="s">
        <v>624</v>
      </c>
      <c r="X1440" s="126">
        <v>1418</v>
      </c>
    </row>
    <row r="1441" spans="1:24" s="14" customFormat="1" ht="45" x14ac:dyDescent="0.25">
      <c r="A1441" s="255">
        <v>1438</v>
      </c>
      <c r="B1441" s="126" t="s">
        <v>586</v>
      </c>
      <c r="C1441" s="127" t="s">
        <v>587</v>
      </c>
      <c r="D1441" s="127" t="s">
        <v>491</v>
      </c>
      <c r="E1441" s="127" t="s">
        <v>492</v>
      </c>
      <c r="F1441" s="127" t="s">
        <v>30</v>
      </c>
      <c r="G1441" s="127" t="s">
        <v>36</v>
      </c>
      <c r="H1441" s="127" t="s">
        <v>42</v>
      </c>
      <c r="I1441" s="127" t="s">
        <v>78</v>
      </c>
      <c r="J1441" s="127" t="s">
        <v>102</v>
      </c>
      <c r="K1441" s="127" t="s">
        <v>892</v>
      </c>
      <c r="L1441" s="127" t="s">
        <v>483</v>
      </c>
      <c r="M1441" s="128">
        <v>0</v>
      </c>
      <c r="N1441" s="128">
        <v>0</v>
      </c>
      <c r="O1441" s="129">
        <v>15.920199999999999</v>
      </c>
      <c r="P1441" s="129">
        <v>21.56</v>
      </c>
      <c r="Q1441" s="130">
        <v>15.9</v>
      </c>
      <c r="R1441" s="128">
        <v>15</v>
      </c>
      <c r="S1441" s="128">
        <v>20</v>
      </c>
      <c r="T1441" s="127" t="s">
        <v>620</v>
      </c>
      <c r="U1441" s="127" t="s">
        <v>620</v>
      </c>
      <c r="V1441" s="208" t="s">
        <v>624</v>
      </c>
      <c r="X1441" s="126">
        <v>1419</v>
      </c>
    </row>
    <row r="1442" spans="1:24" s="14" customFormat="1" ht="45" x14ac:dyDescent="0.25">
      <c r="A1442" s="255">
        <v>1439</v>
      </c>
      <c r="B1442" s="126" t="s">
        <v>586</v>
      </c>
      <c r="C1442" s="127" t="s">
        <v>587</v>
      </c>
      <c r="D1442" s="127" t="s">
        <v>491</v>
      </c>
      <c r="E1442" s="127" t="s">
        <v>492</v>
      </c>
      <c r="F1442" s="127" t="s">
        <v>35</v>
      </c>
      <c r="G1442" s="127" t="s">
        <v>36</v>
      </c>
      <c r="H1442" s="127" t="s">
        <v>32</v>
      </c>
      <c r="I1442" s="127" t="s">
        <v>77</v>
      </c>
      <c r="J1442" s="127" t="s">
        <v>73</v>
      </c>
      <c r="K1442" s="127" t="s">
        <v>892</v>
      </c>
      <c r="L1442" s="127" t="s">
        <v>483</v>
      </c>
      <c r="M1442" s="128">
        <v>0</v>
      </c>
      <c r="N1442" s="128">
        <v>0</v>
      </c>
      <c r="O1442" s="129">
        <v>19.777999999999999</v>
      </c>
      <c r="P1442" s="129">
        <v>36.078000000000003</v>
      </c>
      <c r="Q1442" s="130">
        <v>19.8</v>
      </c>
      <c r="R1442" s="128">
        <v>15</v>
      </c>
      <c r="S1442" s="128">
        <v>20</v>
      </c>
      <c r="T1442" s="127" t="s">
        <v>620</v>
      </c>
      <c r="U1442" s="127" t="s">
        <v>620</v>
      </c>
      <c r="V1442" s="208" t="s">
        <v>624</v>
      </c>
      <c r="X1442" s="126">
        <v>1420</v>
      </c>
    </row>
    <row r="1443" spans="1:24" s="14" customFormat="1" ht="45" x14ac:dyDescent="0.25">
      <c r="A1443" s="255">
        <v>1440</v>
      </c>
      <c r="B1443" s="126" t="s">
        <v>586</v>
      </c>
      <c r="C1443" s="127" t="s">
        <v>587</v>
      </c>
      <c r="D1443" s="127" t="s">
        <v>491</v>
      </c>
      <c r="E1443" s="127" t="s">
        <v>492</v>
      </c>
      <c r="F1443" s="127" t="s">
        <v>35</v>
      </c>
      <c r="G1443" s="127" t="s">
        <v>31</v>
      </c>
      <c r="H1443" s="127" t="s">
        <v>42</v>
      </c>
      <c r="I1443" s="127" t="s">
        <v>64</v>
      </c>
      <c r="J1443" s="127" t="s">
        <v>657</v>
      </c>
      <c r="K1443" s="127" t="s">
        <v>892</v>
      </c>
      <c r="L1443" s="127" t="s">
        <v>483</v>
      </c>
      <c r="M1443" s="128">
        <v>0</v>
      </c>
      <c r="N1443" s="128">
        <v>0</v>
      </c>
      <c r="O1443" s="129">
        <v>18.824200000000001</v>
      </c>
      <c r="P1443" s="129">
        <v>37.814</v>
      </c>
      <c r="Q1443" s="130">
        <v>18.8</v>
      </c>
      <c r="R1443" s="128">
        <v>15</v>
      </c>
      <c r="S1443" s="128">
        <v>20</v>
      </c>
      <c r="T1443" s="127" t="s">
        <v>620</v>
      </c>
      <c r="U1443" s="127" t="s">
        <v>620</v>
      </c>
      <c r="V1443" s="208" t="s">
        <v>624</v>
      </c>
      <c r="X1443" s="126">
        <v>1421</v>
      </c>
    </row>
    <row r="1444" spans="1:24" s="14" customFormat="1" ht="120" x14ac:dyDescent="0.25">
      <c r="A1444" s="255">
        <v>1441</v>
      </c>
      <c r="B1444" s="126" t="s">
        <v>586</v>
      </c>
      <c r="C1444" s="127" t="s">
        <v>587</v>
      </c>
      <c r="D1444" s="127" t="s">
        <v>471</v>
      </c>
      <c r="E1444" s="127" t="s">
        <v>495</v>
      </c>
      <c r="F1444" s="127" t="s">
        <v>30</v>
      </c>
      <c r="G1444" s="127" t="s">
        <v>36</v>
      </c>
      <c r="H1444" s="127" t="s">
        <v>42</v>
      </c>
      <c r="I1444" s="127" t="s">
        <v>80</v>
      </c>
      <c r="J1444" s="127" t="s">
        <v>91</v>
      </c>
      <c r="K1444" s="127" t="s">
        <v>893</v>
      </c>
      <c r="L1444" s="127" t="s">
        <v>483</v>
      </c>
      <c r="M1444" s="128">
        <v>0</v>
      </c>
      <c r="N1444" s="128">
        <v>0</v>
      </c>
      <c r="O1444" s="129">
        <v>10.0624</v>
      </c>
      <c r="P1444" s="129">
        <v>24.178000000000001</v>
      </c>
      <c r="Q1444" s="130">
        <v>10.1</v>
      </c>
      <c r="R1444" s="128">
        <v>15</v>
      </c>
      <c r="S1444" s="128">
        <v>20</v>
      </c>
      <c r="T1444" s="127" t="s">
        <v>653</v>
      </c>
      <c r="U1444" s="127" t="s">
        <v>620</v>
      </c>
      <c r="V1444" s="208" t="s">
        <v>624</v>
      </c>
      <c r="X1444" s="126">
        <v>1422</v>
      </c>
    </row>
    <row r="1445" spans="1:24" s="14" customFormat="1" ht="120" x14ac:dyDescent="0.25">
      <c r="A1445" s="255">
        <v>1442</v>
      </c>
      <c r="B1445" s="126" t="s">
        <v>586</v>
      </c>
      <c r="C1445" s="127" t="s">
        <v>587</v>
      </c>
      <c r="D1445" s="127" t="s">
        <v>471</v>
      </c>
      <c r="E1445" s="127" t="s">
        <v>495</v>
      </c>
      <c r="F1445" s="127" t="s">
        <v>30</v>
      </c>
      <c r="G1445" s="127" t="s">
        <v>31</v>
      </c>
      <c r="H1445" s="127" t="s">
        <v>32</v>
      </c>
      <c r="I1445" s="127" t="s">
        <v>96</v>
      </c>
      <c r="J1445" s="127" t="s">
        <v>97</v>
      </c>
      <c r="K1445" s="127" t="s">
        <v>893</v>
      </c>
      <c r="L1445" s="127" t="s">
        <v>483</v>
      </c>
      <c r="M1445" s="128">
        <v>0</v>
      </c>
      <c r="N1445" s="128">
        <v>0</v>
      </c>
      <c r="O1445" s="129">
        <v>7.7321999999999997</v>
      </c>
      <c r="P1445" s="129">
        <v>17.611999999999998</v>
      </c>
      <c r="Q1445" s="130">
        <v>7.7</v>
      </c>
      <c r="R1445" s="128">
        <v>15</v>
      </c>
      <c r="S1445" s="128">
        <v>20</v>
      </c>
      <c r="T1445" s="127" t="s">
        <v>653</v>
      </c>
      <c r="U1445" s="127" t="s">
        <v>620</v>
      </c>
      <c r="V1445" s="208" t="s">
        <v>624</v>
      </c>
      <c r="X1445" s="126">
        <v>1423</v>
      </c>
    </row>
    <row r="1446" spans="1:24" s="14" customFormat="1" ht="60" x14ac:dyDescent="0.25">
      <c r="A1446" s="255">
        <v>1443</v>
      </c>
      <c r="B1446" s="126" t="s">
        <v>586</v>
      </c>
      <c r="C1446" s="127" t="s">
        <v>587</v>
      </c>
      <c r="D1446" s="127" t="s">
        <v>471</v>
      </c>
      <c r="E1446" s="127" t="s">
        <v>495</v>
      </c>
      <c r="F1446" s="127" t="s">
        <v>30</v>
      </c>
      <c r="G1446" s="127" t="s">
        <v>36</v>
      </c>
      <c r="H1446" s="127" t="s">
        <v>42</v>
      </c>
      <c r="I1446" s="127" t="s">
        <v>81</v>
      </c>
      <c r="J1446" s="127" t="s">
        <v>206</v>
      </c>
      <c r="K1446" s="127" t="s">
        <v>893</v>
      </c>
      <c r="L1446" s="127" t="s">
        <v>483</v>
      </c>
      <c r="M1446" s="128">
        <v>0</v>
      </c>
      <c r="N1446" s="128">
        <v>0</v>
      </c>
      <c r="O1446" s="129">
        <v>9.3940000000000001</v>
      </c>
      <c r="P1446" s="129">
        <v>21.28</v>
      </c>
      <c r="Q1446" s="130">
        <v>9.4</v>
      </c>
      <c r="R1446" s="128">
        <v>15</v>
      </c>
      <c r="S1446" s="128">
        <v>20</v>
      </c>
      <c r="T1446" s="127" t="s">
        <v>620</v>
      </c>
      <c r="U1446" s="127" t="s">
        <v>620</v>
      </c>
      <c r="V1446" s="208" t="s">
        <v>624</v>
      </c>
      <c r="X1446" s="126">
        <v>1424</v>
      </c>
    </row>
    <row r="1447" spans="1:24" s="14" customFormat="1" ht="60" x14ac:dyDescent="0.25">
      <c r="A1447" s="255">
        <v>1444</v>
      </c>
      <c r="B1447" s="126" t="s">
        <v>586</v>
      </c>
      <c r="C1447" s="127" t="s">
        <v>587</v>
      </c>
      <c r="D1447" s="127" t="s">
        <v>471</v>
      </c>
      <c r="E1447" s="127" t="s">
        <v>495</v>
      </c>
      <c r="F1447" s="127" t="s">
        <v>30</v>
      </c>
      <c r="G1447" s="127" t="s">
        <v>36</v>
      </c>
      <c r="H1447" s="127" t="s">
        <v>42</v>
      </c>
      <c r="I1447" s="127" t="s">
        <v>83</v>
      </c>
      <c r="J1447" s="127" t="s">
        <v>84</v>
      </c>
      <c r="K1447" s="127" t="s">
        <v>893</v>
      </c>
      <c r="L1447" s="127" t="s">
        <v>483</v>
      </c>
      <c r="M1447" s="128">
        <v>0</v>
      </c>
      <c r="N1447" s="128">
        <v>0</v>
      </c>
      <c r="O1447" s="129">
        <v>9.6778999999999993</v>
      </c>
      <c r="P1447" s="129">
        <v>26.725999999999999</v>
      </c>
      <c r="Q1447" s="130">
        <v>9.6999999999999993</v>
      </c>
      <c r="R1447" s="128">
        <v>15</v>
      </c>
      <c r="S1447" s="128">
        <v>20</v>
      </c>
      <c r="T1447" s="127" t="s">
        <v>620</v>
      </c>
      <c r="U1447" s="127" t="s">
        <v>620</v>
      </c>
      <c r="V1447" s="208" t="s">
        <v>624</v>
      </c>
      <c r="X1447" s="126">
        <v>1425</v>
      </c>
    </row>
    <row r="1448" spans="1:24" s="14" customFormat="1" ht="45" x14ac:dyDescent="0.25">
      <c r="A1448" s="255">
        <v>1445</v>
      </c>
      <c r="B1448" s="126" t="s">
        <v>586</v>
      </c>
      <c r="C1448" s="127" t="s">
        <v>587</v>
      </c>
      <c r="D1448" s="127" t="s">
        <v>491</v>
      </c>
      <c r="E1448" s="127" t="s">
        <v>496</v>
      </c>
      <c r="F1448" s="127" t="s">
        <v>30</v>
      </c>
      <c r="G1448" s="127" t="s">
        <v>36</v>
      </c>
      <c r="H1448" s="127" t="s">
        <v>42</v>
      </c>
      <c r="I1448" s="127" t="s">
        <v>80</v>
      </c>
      <c r="J1448" s="127" t="s">
        <v>91</v>
      </c>
      <c r="K1448" s="127" t="s">
        <v>893</v>
      </c>
      <c r="L1448" s="127" t="s">
        <v>483</v>
      </c>
      <c r="M1448" s="128">
        <v>0</v>
      </c>
      <c r="N1448" s="128">
        <v>0</v>
      </c>
      <c r="O1448" s="129">
        <v>18.3201</v>
      </c>
      <c r="P1448" s="129">
        <v>27.23</v>
      </c>
      <c r="Q1448" s="130">
        <v>18.3</v>
      </c>
      <c r="R1448" s="128">
        <v>15</v>
      </c>
      <c r="S1448" s="128">
        <v>20</v>
      </c>
      <c r="T1448" s="127" t="s">
        <v>620</v>
      </c>
      <c r="U1448" s="127" t="s">
        <v>620</v>
      </c>
      <c r="V1448" s="208" t="s">
        <v>624</v>
      </c>
      <c r="X1448" s="126">
        <v>1426</v>
      </c>
    </row>
    <row r="1449" spans="1:24" s="14" customFormat="1" ht="90" x14ac:dyDescent="0.25">
      <c r="A1449" s="255">
        <v>1446</v>
      </c>
      <c r="B1449" s="126" t="s">
        <v>586</v>
      </c>
      <c r="C1449" s="127" t="s">
        <v>587</v>
      </c>
      <c r="D1449" s="127" t="s">
        <v>491</v>
      </c>
      <c r="E1449" s="127" t="s">
        <v>496</v>
      </c>
      <c r="F1449" s="127" t="s">
        <v>30</v>
      </c>
      <c r="G1449" s="127" t="s">
        <v>31</v>
      </c>
      <c r="H1449" s="127" t="s">
        <v>32</v>
      </c>
      <c r="I1449" s="127" t="s">
        <v>96</v>
      </c>
      <c r="J1449" s="127" t="s">
        <v>97</v>
      </c>
      <c r="K1449" s="127" t="s">
        <v>893</v>
      </c>
      <c r="L1449" s="127" t="s">
        <v>483</v>
      </c>
      <c r="M1449" s="128">
        <v>0</v>
      </c>
      <c r="N1449" s="128">
        <v>0</v>
      </c>
      <c r="O1449" s="129">
        <v>14.632400000000001</v>
      </c>
      <c r="P1449" s="129">
        <v>20.664000000000001</v>
      </c>
      <c r="Q1449" s="130">
        <v>14.6</v>
      </c>
      <c r="R1449" s="128">
        <v>15</v>
      </c>
      <c r="S1449" s="128">
        <v>20</v>
      </c>
      <c r="T1449" s="127" t="s">
        <v>620</v>
      </c>
      <c r="U1449" s="127" t="s">
        <v>620</v>
      </c>
      <c r="V1449" s="208" t="s">
        <v>624</v>
      </c>
      <c r="X1449" s="126">
        <v>1427</v>
      </c>
    </row>
    <row r="1450" spans="1:24" s="14" customFormat="1" ht="60" x14ac:dyDescent="0.25">
      <c r="A1450" s="255">
        <v>1447</v>
      </c>
      <c r="B1450" s="126" t="s">
        <v>586</v>
      </c>
      <c r="C1450" s="127" t="s">
        <v>587</v>
      </c>
      <c r="D1450" s="127" t="s">
        <v>491</v>
      </c>
      <c r="E1450" s="127" t="s">
        <v>496</v>
      </c>
      <c r="F1450" s="127" t="s">
        <v>30</v>
      </c>
      <c r="G1450" s="127" t="s">
        <v>36</v>
      </c>
      <c r="H1450" s="127" t="s">
        <v>42</v>
      </c>
      <c r="I1450" s="127" t="s">
        <v>81</v>
      </c>
      <c r="J1450" s="127" t="s">
        <v>206</v>
      </c>
      <c r="K1450" s="127" t="s">
        <v>893</v>
      </c>
      <c r="L1450" s="127" t="s">
        <v>483</v>
      </c>
      <c r="M1450" s="128">
        <v>0</v>
      </c>
      <c r="N1450" s="128">
        <v>0</v>
      </c>
      <c r="O1450" s="129">
        <v>17.2624</v>
      </c>
      <c r="P1450" s="129">
        <v>23.071999999999999</v>
      </c>
      <c r="Q1450" s="130">
        <v>17.3</v>
      </c>
      <c r="R1450" s="128">
        <v>15</v>
      </c>
      <c r="S1450" s="128">
        <v>20</v>
      </c>
      <c r="T1450" s="127" t="s">
        <v>620</v>
      </c>
      <c r="U1450" s="127" t="s">
        <v>620</v>
      </c>
      <c r="V1450" s="208" t="s">
        <v>624</v>
      </c>
      <c r="X1450" s="126">
        <v>1428</v>
      </c>
    </row>
    <row r="1451" spans="1:24" s="14" customFormat="1" ht="60" x14ac:dyDescent="0.25">
      <c r="A1451" s="255">
        <v>1448</v>
      </c>
      <c r="B1451" s="126" t="s">
        <v>586</v>
      </c>
      <c r="C1451" s="127" t="s">
        <v>587</v>
      </c>
      <c r="D1451" s="127" t="s">
        <v>491</v>
      </c>
      <c r="E1451" s="127" t="s">
        <v>496</v>
      </c>
      <c r="F1451" s="127" t="s">
        <v>30</v>
      </c>
      <c r="G1451" s="127" t="s">
        <v>36</v>
      </c>
      <c r="H1451" s="127" t="s">
        <v>42</v>
      </c>
      <c r="I1451" s="127" t="s">
        <v>83</v>
      </c>
      <c r="J1451" s="127" t="s">
        <v>84</v>
      </c>
      <c r="K1451" s="127" t="s">
        <v>893</v>
      </c>
      <c r="L1451" s="127" t="s">
        <v>483</v>
      </c>
      <c r="M1451" s="128">
        <v>0</v>
      </c>
      <c r="N1451" s="128">
        <v>0</v>
      </c>
      <c r="O1451" s="129">
        <v>17.7117</v>
      </c>
      <c r="P1451" s="129">
        <v>28.518000000000001</v>
      </c>
      <c r="Q1451" s="130">
        <v>17.7</v>
      </c>
      <c r="R1451" s="128">
        <v>15</v>
      </c>
      <c r="S1451" s="128">
        <v>20</v>
      </c>
      <c r="T1451" s="127" t="s">
        <v>620</v>
      </c>
      <c r="U1451" s="127" t="s">
        <v>620</v>
      </c>
      <c r="V1451" s="208" t="s">
        <v>624</v>
      </c>
      <c r="X1451" s="126">
        <v>1429</v>
      </c>
    </row>
    <row r="1452" spans="1:24" s="14" customFormat="1" ht="45" x14ac:dyDescent="0.25">
      <c r="A1452" s="255">
        <v>1449</v>
      </c>
      <c r="B1452" s="126" t="s">
        <v>586</v>
      </c>
      <c r="C1452" s="127" t="s">
        <v>587</v>
      </c>
      <c r="D1452" s="127" t="s">
        <v>491</v>
      </c>
      <c r="E1452" s="127" t="s">
        <v>472</v>
      </c>
      <c r="F1452" s="127" t="s">
        <v>30</v>
      </c>
      <c r="G1452" s="127" t="s">
        <v>36</v>
      </c>
      <c r="H1452" s="127" t="s">
        <v>37</v>
      </c>
      <c r="I1452" s="127" t="s">
        <v>72</v>
      </c>
      <c r="J1452" s="127" t="s">
        <v>681</v>
      </c>
      <c r="K1452" s="127" t="s">
        <v>894</v>
      </c>
      <c r="L1452" s="127" t="s">
        <v>483</v>
      </c>
      <c r="M1452" s="128">
        <v>0</v>
      </c>
      <c r="N1452" s="128">
        <v>0</v>
      </c>
      <c r="O1452" s="129">
        <v>17.069800000000001</v>
      </c>
      <c r="P1452" s="129">
        <v>73.233999999999995</v>
      </c>
      <c r="Q1452" s="130">
        <v>17.100000000000001</v>
      </c>
      <c r="R1452" s="128">
        <v>15</v>
      </c>
      <c r="S1452" s="128">
        <v>20</v>
      </c>
      <c r="T1452" s="127" t="s">
        <v>620</v>
      </c>
      <c r="U1452" s="127" t="s">
        <v>620</v>
      </c>
      <c r="V1452" s="208" t="s">
        <v>637</v>
      </c>
      <c r="X1452" s="126">
        <v>1430</v>
      </c>
    </row>
    <row r="1453" spans="1:24" s="14" customFormat="1" ht="45" x14ac:dyDescent="0.25">
      <c r="A1453" s="255">
        <v>1450</v>
      </c>
      <c r="B1453" s="126" t="s">
        <v>586</v>
      </c>
      <c r="C1453" s="127" t="s">
        <v>587</v>
      </c>
      <c r="D1453" s="127" t="s">
        <v>491</v>
      </c>
      <c r="E1453" s="127" t="s">
        <v>472</v>
      </c>
      <c r="F1453" s="127" t="s">
        <v>30</v>
      </c>
      <c r="G1453" s="127" t="s">
        <v>36</v>
      </c>
      <c r="H1453" s="127" t="s">
        <v>37</v>
      </c>
      <c r="I1453" s="127" t="s">
        <v>71</v>
      </c>
      <c r="J1453" s="127" t="s">
        <v>681</v>
      </c>
      <c r="K1453" s="127" t="s">
        <v>894</v>
      </c>
      <c r="L1453" s="127" t="s">
        <v>483</v>
      </c>
      <c r="M1453" s="128">
        <v>0</v>
      </c>
      <c r="N1453" s="128">
        <v>0</v>
      </c>
      <c r="O1453" s="129">
        <v>18.1995</v>
      </c>
      <c r="P1453" s="129">
        <v>93.995999999999995</v>
      </c>
      <c r="Q1453" s="130">
        <v>18.2</v>
      </c>
      <c r="R1453" s="128">
        <v>15</v>
      </c>
      <c r="S1453" s="128">
        <v>20</v>
      </c>
      <c r="T1453" s="127" t="s">
        <v>620</v>
      </c>
      <c r="U1453" s="127" t="s">
        <v>620</v>
      </c>
      <c r="V1453" s="208" t="s">
        <v>637</v>
      </c>
      <c r="X1453" s="126">
        <v>1431</v>
      </c>
    </row>
    <row r="1454" spans="1:24" s="14" customFormat="1" ht="60" x14ac:dyDescent="0.25">
      <c r="A1454" s="255">
        <v>1451</v>
      </c>
      <c r="B1454" s="126" t="s">
        <v>586</v>
      </c>
      <c r="C1454" s="127" t="s">
        <v>587</v>
      </c>
      <c r="D1454" s="127" t="s">
        <v>491</v>
      </c>
      <c r="E1454" s="127" t="s">
        <v>472</v>
      </c>
      <c r="F1454" s="127" t="s">
        <v>30</v>
      </c>
      <c r="G1454" s="127" t="s">
        <v>36</v>
      </c>
      <c r="H1454" s="127" t="s">
        <v>42</v>
      </c>
      <c r="I1454" s="127" t="s">
        <v>53</v>
      </c>
      <c r="J1454" s="127" t="s">
        <v>726</v>
      </c>
      <c r="K1454" s="127" t="s">
        <v>894</v>
      </c>
      <c r="L1454" s="127" t="s">
        <v>483</v>
      </c>
      <c r="M1454" s="128">
        <v>0</v>
      </c>
      <c r="N1454" s="128">
        <v>0</v>
      </c>
      <c r="O1454" s="129">
        <v>17.069800000000001</v>
      </c>
      <c r="P1454" s="129">
        <v>38.667999999999999</v>
      </c>
      <c r="Q1454" s="130">
        <v>17.100000000000001</v>
      </c>
      <c r="R1454" s="128">
        <v>15</v>
      </c>
      <c r="S1454" s="128">
        <v>20</v>
      </c>
      <c r="T1454" s="127" t="s">
        <v>620</v>
      </c>
      <c r="U1454" s="127" t="s">
        <v>620</v>
      </c>
      <c r="V1454" s="208" t="s">
        <v>637</v>
      </c>
      <c r="X1454" s="126">
        <v>1432</v>
      </c>
    </row>
    <row r="1455" spans="1:24" s="14" customFormat="1" ht="45" x14ac:dyDescent="0.25">
      <c r="A1455" s="255">
        <v>1452</v>
      </c>
      <c r="B1455" s="126" t="s">
        <v>586</v>
      </c>
      <c r="C1455" s="127" t="s">
        <v>587</v>
      </c>
      <c r="D1455" s="127" t="s">
        <v>491</v>
      </c>
      <c r="E1455" s="127" t="s">
        <v>472</v>
      </c>
      <c r="F1455" s="127" t="s">
        <v>30</v>
      </c>
      <c r="G1455" s="127" t="s">
        <v>36</v>
      </c>
      <c r="H1455" s="127" t="s">
        <v>42</v>
      </c>
      <c r="I1455" s="127" t="s">
        <v>50</v>
      </c>
      <c r="J1455" s="127" t="s">
        <v>681</v>
      </c>
      <c r="K1455" s="127" t="s">
        <v>894</v>
      </c>
      <c r="L1455" s="127" t="s">
        <v>483</v>
      </c>
      <c r="M1455" s="128">
        <v>0</v>
      </c>
      <c r="N1455" s="128">
        <v>0</v>
      </c>
      <c r="O1455" s="129">
        <v>18.1995</v>
      </c>
      <c r="P1455" s="129">
        <v>101.556</v>
      </c>
      <c r="Q1455" s="130">
        <v>18.2</v>
      </c>
      <c r="R1455" s="128">
        <v>15</v>
      </c>
      <c r="S1455" s="128">
        <v>20</v>
      </c>
      <c r="T1455" s="127" t="s">
        <v>620</v>
      </c>
      <c r="U1455" s="127" t="s">
        <v>620</v>
      </c>
      <c r="V1455" s="208" t="s">
        <v>637</v>
      </c>
      <c r="X1455" s="126">
        <v>1433</v>
      </c>
    </row>
    <row r="1456" spans="1:24" s="14" customFormat="1" ht="45" x14ac:dyDescent="0.25">
      <c r="A1456" s="255">
        <v>1453</v>
      </c>
      <c r="B1456" s="126" t="s">
        <v>586</v>
      </c>
      <c r="C1456" s="127" t="s">
        <v>587</v>
      </c>
      <c r="D1456" s="127" t="s">
        <v>491</v>
      </c>
      <c r="E1456" s="127" t="s">
        <v>472</v>
      </c>
      <c r="F1456" s="127" t="s">
        <v>30</v>
      </c>
      <c r="G1456" s="127" t="s">
        <v>36</v>
      </c>
      <c r="H1456" s="127" t="s">
        <v>42</v>
      </c>
      <c r="I1456" s="127" t="s">
        <v>53</v>
      </c>
      <c r="J1456" s="127" t="s">
        <v>68</v>
      </c>
      <c r="K1456" s="127" t="s">
        <v>895</v>
      </c>
      <c r="L1456" s="127" t="s">
        <v>483</v>
      </c>
      <c r="M1456" s="128">
        <v>0</v>
      </c>
      <c r="N1456" s="128">
        <v>0</v>
      </c>
      <c r="O1456" s="129">
        <v>14.738899999999999</v>
      </c>
      <c r="P1456" s="129">
        <v>37.828000000000003</v>
      </c>
      <c r="Q1456" s="130">
        <v>14.7</v>
      </c>
      <c r="R1456" s="128">
        <v>15</v>
      </c>
      <c r="S1456" s="128">
        <v>20</v>
      </c>
      <c r="T1456" s="127" t="s">
        <v>620</v>
      </c>
      <c r="U1456" s="127" t="s">
        <v>620</v>
      </c>
      <c r="V1456" s="208" t="s">
        <v>647</v>
      </c>
      <c r="X1456" s="126">
        <v>1434</v>
      </c>
    </row>
    <row r="1457" spans="1:24" s="14" customFormat="1" ht="60" x14ac:dyDescent="0.25">
      <c r="A1457" s="255">
        <v>1454</v>
      </c>
      <c r="B1457" s="126" t="s">
        <v>586</v>
      </c>
      <c r="C1457" s="127" t="s">
        <v>587</v>
      </c>
      <c r="D1457" s="127" t="s">
        <v>491</v>
      </c>
      <c r="E1457" s="127" t="s">
        <v>472</v>
      </c>
      <c r="F1457" s="127" t="s">
        <v>30</v>
      </c>
      <c r="G1457" s="127" t="s">
        <v>31</v>
      </c>
      <c r="H1457" s="127" t="s">
        <v>32</v>
      </c>
      <c r="I1457" s="127" t="s">
        <v>53</v>
      </c>
      <c r="J1457" s="127" t="s">
        <v>66</v>
      </c>
      <c r="K1457" s="127" t="s">
        <v>895</v>
      </c>
      <c r="L1457" s="127" t="s">
        <v>483</v>
      </c>
      <c r="M1457" s="128">
        <v>0</v>
      </c>
      <c r="N1457" s="128">
        <v>0</v>
      </c>
      <c r="O1457" s="129">
        <v>14.2616</v>
      </c>
      <c r="P1457" s="129">
        <v>29.007999999999999</v>
      </c>
      <c r="Q1457" s="130">
        <v>14.3</v>
      </c>
      <c r="R1457" s="128">
        <v>15</v>
      </c>
      <c r="S1457" s="128">
        <v>20</v>
      </c>
      <c r="T1457" s="127" t="s">
        <v>620</v>
      </c>
      <c r="U1457" s="127" t="s">
        <v>620</v>
      </c>
      <c r="V1457" s="208" t="s">
        <v>647</v>
      </c>
      <c r="X1457" s="126">
        <v>1435</v>
      </c>
    </row>
    <row r="1458" spans="1:24" s="14" customFormat="1" ht="45" x14ac:dyDescent="0.25">
      <c r="A1458" s="255">
        <v>1455</v>
      </c>
      <c r="B1458" s="126" t="s">
        <v>586</v>
      </c>
      <c r="C1458" s="127" t="s">
        <v>587</v>
      </c>
      <c r="D1458" s="127" t="s">
        <v>491</v>
      </c>
      <c r="E1458" s="127" t="s">
        <v>492</v>
      </c>
      <c r="F1458" s="127" t="s">
        <v>30</v>
      </c>
      <c r="G1458" s="127" t="s">
        <v>36</v>
      </c>
      <c r="H1458" s="127" t="s">
        <v>42</v>
      </c>
      <c r="I1458" s="127" t="s">
        <v>53</v>
      </c>
      <c r="J1458" s="127" t="s">
        <v>68</v>
      </c>
      <c r="K1458" s="127" t="s">
        <v>895</v>
      </c>
      <c r="L1458" s="127" t="s">
        <v>483</v>
      </c>
      <c r="M1458" s="128">
        <v>0</v>
      </c>
      <c r="N1458" s="128">
        <v>0</v>
      </c>
      <c r="O1458" s="129">
        <v>12.2464</v>
      </c>
      <c r="P1458" s="129">
        <v>25.2</v>
      </c>
      <c r="Q1458" s="130">
        <v>12.2</v>
      </c>
      <c r="R1458" s="128">
        <v>15</v>
      </c>
      <c r="S1458" s="128">
        <v>20</v>
      </c>
      <c r="T1458" s="127" t="s">
        <v>620</v>
      </c>
      <c r="U1458" s="127" t="s">
        <v>620</v>
      </c>
      <c r="V1458" s="208" t="s">
        <v>647</v>
      </c>
      <c r="X1458" s="126">
        <v>1436</v>
      </c>
    </row>
    <row r="1459" spans="1:24" s="14" customFormat="1" ht="60" x14ac:dyDescent="0.25">
      <c r="A1459" s="255">
        <v>1456</v>
      </c>
      <c r="B1459" s="126" t="s">
        <v>586</v>
      </c>
      <c r="C1459" s="127" t="s">
        <v>587</v>
      </c>
      <c r="D1459" s="127" t="s">
        <v>491</v>
      </c>
      <c r="E1459" s="127" t="s">
        <v>492</v>
      </c>
      <c r="F1459" s="127" t="s">
        <v>30</v>
      </c>
      <c r="G1459" s="127" t="s">
        <v>31</v>
      </c>
      <c r="H1459" s="127" t="s">
        <v>32</v>
      </c>
      <c r="I1459" s="127" t="s">
        <v>53</v>
      </c>
      <c r="J1459" s="127" t="s">
        <v>66</v>
      </c>
      <c r="K1459" s="127" t="s">
        <v>895</v>
      </c>
      <c r="L1459" s="127" t="s">
        <v>483</v>
      </c>
      <c r="M1459" s="128">
        <v>0</v>
      </c>
      <c r="N1459" s="128">
        <v>0</v>
      </c>
      <c r="O1459" s="129">
        <v>11.8721</v>
      </c>
      <c r="P1459" s="129">
        <v>17.542000000000002</v>
      </c>
      <c r="Q1459" s="130">
        <v>11.9</v>
      </c>
      <c r="R1459" s="128">
        <v>15</v>
      </c>
      <c r="S1459" s="128">
        <v>20</v>
      </c>
      <c r="T1459" s="127" t="s">
        <v>620</v>
      </c>
      <c r="U1459" s="127" t="s">
        <v>620</v>
      </c>
      <c r="V1459" s="208" t="s">
        <v>647</v>
      </c>
      <c r="X1459" s="126">
        <v>1437</v>
      </c>
    </row>
    <row r="1460" spans="1:24" s="14" customFormat="1" ht="45" x14ac:dyDescent="0.25">
      <c r="A1460" s="255">
        <v>1457</v>
      </c>
      <c r="B1460" s="126" t="s">
        <v>586</v>
      </c>
      <c r="C1460" s="127" t="s">
        <v>587</v>
      </c>
      <c r="D1460" s="127" t="s">
        <v>491</v>
      </c>
      <c r="E1460" s="127" t="s">
        <v>496</v>
      </c>
      <c r="F1460" s="127" t="s">
        <v>30</v>
      </c>
      <c r="G1460" s="127" t="s">
        <v>36</v>
      </c>
      <c r="H1460" s="127" t="s">
        <v>42</v>
      </c>
      <c r="I1460" s="127" t="s">
        <v>53</v>
      </c>
      <c r="J1460" s="127" t="s">
        <v>68</v>
      </c>
      <c r="K1460" s="127" t="s">
        <v>895</v>
      </c>
      <c r="L1460" s="127" t="s">
        <v>483</v>
      </c>
      <c r="M1460" s="128">
        <v>0</v>
      </c>
      <c r="N1460" s="128">
        <v>0</v>
      </c>
      <c r="O1460" s="129">
        <v>14.75</v>
      </c>
      <c r="P1460" s="129">
        <v>25.213999999999999</v>
      </c>
      <c r="Q1460" s="130">
        <v>14.8</v>
      </c>
      <c r="R1460" s="128">
        <v>15</v>
      </c>
      <c r="S1460" s="128">
        <v>20</v>
      </c>
      <c r="T1460" s="127" t="s">
        <v>620</v>
      </c>
      <c r="U1460" s="127" t="s">
        <v>620</v>
      </c>
      <c r="V1460" s="208" t="s">
        <v>647</v>
      </c>
      <c r="X1460" s="126">
        <v>1438</v>
      </c>
    </row>
    <row r="1461" spans="1:24" s="14" customFormat="1" ht="60" x14ac:dyDescent="0.25">
      <c r="A1461" s="255">
        <v>1458</v>
      </c>
      <c r="B1461" s="126" t="s">
        <v>586</v>
      </c>
      <c r="C1461" s="127" t="s">
        <v>587</v>
      </c>
      <c r="D1461" s="127" t="s">
        <v>491</v>
      </c>
      <c r="E1461" s="127" t="s">
        <v>496</v>
      </c>
      <c r="F1461" s="127" t="s">
        <v>30</v>
      </c>
      <c r="G1461" s="127" t="s">
        <v>31</v>
      </c>
      <c r="H1461" s="127" t="s">
        <v>32</v>
      </c>
      <c r="I1461" s="127" t="s">
        <v>53</v>
      </c>
      <c r="J1461" s="127" t="s">
        <v>66</v>
      </c>
      <c r="K1461" s="127" t="s">
        <v>895</v>
      </c>
      <c r="L1461" s="127" t="s">
        <v>483</v>
      </c>
      <c r="M1461" s="128">
        <v>0</v>
      </c>
      <c r="N1461" s="128">
        <v>0</v>
      </c>
      <c r="O1461" s="129">
        <v>14.178000000000001</v>
      </c>
      <c r="P1461" s="129">
        <v>17.36</v>
      </c>
      <c r="Q1461" s="130">
        <v>14.2</v>
      </c>
      <c r="R1461" s="128">
        <v>15</v>
      </c>
      <c r="S1461" s="128">
        <v>20</v>
      </c>
      <c r="T1461" s="127" t="s">
        <v>620</v>
      </c>
      <c r="U1461" s="127" t="s">
        <v>620</v>
      </c>
      <c r="V1461" s="208" t="s">
        <v>647</v>
      </c>
      <c r="X1461" s="126">
        <v>1439</v>
      </c>
    </row>
    <row r="1462" spans="1:24" s="14" customFormat="1" ht="45" x14ac:dyDescent="0.25">
      <c r="A1462" s="255">
        <v>1459</v>
      </c>
      <c r="B1462" s="126" t="s">
        <v>586</v>
      </c>
      <c r="C1462" s="127" t="s">
        <v>587</v>
      </c>
      <c r="D1462" s="127" t="s">
        <v>471</v>
      </c>
      <c r="E1462" s="127" t="s">
        <v>492</v>
      </c>
      <c r="F1462" s="127" t="s">
        <v>35</v>
      </c>
      <c r="G1462" s="127" t="s">
        <v>36</v>
      </c>
      <c r="H1462" s="127" t="s">
        <v>32</v>
      </c>
      <c r="I1462" s="127" t="s">
        <v>77</v>
      </c>
      <c r="J1462" s="127" t="s">
        <v>73</v>
      </c>
      <c r="K1462" s="127" t="s">
        <v>896</v>
      </c>
      <c r="L1462" s="127" t="s">
        <v>483</v>
      </c>
      <c r="M1462" s="128">
        <v>0</v>
      </c>
      <c r="N1462" s="128">
        <v>0</v>
      </c>
      <c r="O1462" s="129">
        <v>17.835000000000001</v>
      </c>
      <c r="P1462" s="129">
        <v>65.072000000000003</v>
      </c>
      <c r="Q1462" s="130">
        <v>17.8</v>
      </c>
      <c r="R1462" s="128">
        <v>15</v>
      </c>
      <c r="S1462" s="128">
        <v>20</v>
      </c>
      <c r="T1462" s="127" t="s">
        <v>620</v>
      </c>
      <c r="U1462" s="127" t="s">
        <v>620</v>
      </c>
      <c r="V1462" s="208" t="s">
        <v>624</v>
      </c>
      <c r="X1462" s="126">
        <v>1440</v>
      </c>
    </row>
    <row r="1463" spans="1:24" s="14" customFormat="1" ht="45" x14ac:dyDescent="0.25">
      <c r="A1463" s="255">
        <v>1460</v>
      </c>
      <c r="B1463" s="126" t="s">
        <v>586</v>
      </c>
      <c r="C1463" s="127" t="s">
        <v>587</v>
      </c>
      <c r="D1463" s="127" t="s">
        <v>471</v>
      </c>
      <c r="E1463" s="127" t="s">
        <v>492</v>
      </c>
      <c r="F1463" s="127" t="s">
        <v>30</v>
      </c>
      <c r="G1463" s="127" t="s">
        <v>36</v>
      </c>
      <c r="H1463" s="127" t="s">
        <v>32</v>
      </c>
      <c r="I1463" s="127" t="s">
        <v>76</v>
      </c>
      <c r="J1463" s="127" t="s">
        <v>678</v>
      </c>
      <c r="K1463" s="127" t="s">
        <v>896</v>
      </c>
      <c r="L1463" s="127" t="s">
        <v>483</v>
      </c>
      <c r="M1463" s="128">
        <v>0</v>
      </c>
      <c r="N1463" s="128">
        <v>0</v>
      </c>
      <c r="O1463" s="129">
        <v>14.029400000000001</v>
      </c>
      <c r="P1463" s="129">
        <v>34.258000000000003</v>
      </c>
      <c r="Q1463" s="130">
        <v>14</v>
      </c>
      <c r="R1463" s="128">
        <v>15</v>
      </c>
      <c r="S1463" s="128">
        <v>20</v>
      </c>
      <c r="T1463" s="127" t="s">
        <v>620</v>
      </c>
      <c r="U1463" s="127" t="s">
        <v>620</v>
      </c>
      <c r="V1463" s="208" t="s">
        <v>624</v>
      </c>
      <c r="X1463" s="126">
        <v>1441</v>
      </c>
    </row>
    <row r="1464" spans="1:24" s="14" customFormat="1" ht="60" x14ac:dyDescent="0.25">
      <c r="A1464" s="255">
        <v>1461</v>
      </c>
      <c r="B1464" s="126" t="s">
        <v>586</v>
      </c>
      <c r="C1464" s="127" t="s">
        <v>587</v>
      </c>
      <c r="D1464" s="127" t="s">
        <v>471</v>
      </c>
      <c r="E1464" s="127" t="s">
        <v>492</v>
      </c>
      <c r="F1464" s="127" t="s">
        <v>30</v>
      </c>
      <c r="G1464" s="127" t="s">
        <v>36</v>
      </c>
      <c r="H1464" s="127" t="s">
        <v>42</v>
      </c>
      <c r="I1464" s="127" t="s">
        <v>53</v>
      </c>
      <c r="J1464" s="127" t="s">
        <v>726</v>
      </c>
      <c r="K1464" s="127" t="s">
        <v>896</v>
      </c>
      <c r="L1464" s="127" t="s">
        <v>483</v>
      </c>
      <c r="M1464" s="128">
        <v>0</v>
      </c>
      <c r="N1464" s="128">
        <v>0</v>
      </c>
      <c r="O1464" s="129">
        <v>14.6538</v>
      </c>
      <c r="P1464" s="129">
        <v>42.097999999999999</v>
      </c>
      <c r="Q1464" s="130">
        <v>14.7</v>
      </c>
      <c r="R1464" s="128">
        <v>15</v>
      </c>
      <c r="S1464" s="128">
        <v>20</v>
      </c>
      <c r="T1464" s="127" t="s">
        <v>620</v>
      </c>
      <c r="U1464" s="127" t="s">
        <v>620</v>
      </c>
      <c r="V1464" s="208" t="s">
        <v>624</v>
      </c>
      <c r="X1464" s="126">
        <v>1442</v>
      </c>
    </row>
    <row r="1465" spans="1:24" s="14" customFormat="1" ht="45" x14ac:dyDescent="0.25">
      <c r="A1465" s="255">
        <v>1462</v>
      </c>
      <c r="B1465" s="126" t="s">
        <v>586</v>
      </c>
      <c r="C1465" s="127" t="s">
        <v>587</v>
      </c>
      <c r="D1465" s="127" t="s">
        <v>471</v>
      </c>
      <c r="E1465" s="127" t="s">
        <v>492</v>
      </c>
      <c r="F1465" s="127" t="s">
        <v>30</v>
      </c>
      <c r="G1465" s="127" t="s">
        <v>31</v>
      </c>
      <c r="H1465" s="127" t="s">
        <v>42</v>
      </c>
      <c r="I1465" s="127" t="s">
        <v>52</v>
      </c>
      <c r="J1465" s="127" t="s">
        <v>678</v>
      </c>
      <c r="K1465" s="127" t="s">
        <v>896</v>
      </c>
      <c r="L1465" s="127" t="s">
        <v>483</v>
      </c>
      <c r="M1465" s="128">
        <v>0</v>
      </c>
      <c r="N1465" s="128">
        <v>0</v>
      </c>
      <c r="O1465" s="129">
        <v>16.017099999999999</v>
      </c>
      <c r="P1465" s="129">
        <v>60.731999999999999</v>
      </c>
      <c r="Q1465" s="130">
        <v>16</v>
      </c>
      <c r="R1465" s="128">
        <v>15</v>
      </c>
      <c r="S1465" s="128">
        <v>20</v>
      </c>
      <c r="T1465" s="127" t="s">
        <v>620</v>
      </c>
      <c r="U1465" s="127" t="s">
        <v>620</v>
      </c>
      <c r="V1465" s="208" t="s">
        <v>624</v>
      </c>
      <c r="X1465" s="126">
        <v>1443</v>
      </c>
    </row>
    <row r="1466" spans="1:24" s="14" customFormat="1" ht="360" x14ac:dyDescent="0.25">
      <c r="A1466" s="255">
        <v>1463</v>
      </c>
      <c r="B1466" s="126" t="s">
        <v>586</v>
      </c>
      <c r="C1466" s="127" t="s">
        <v>587</v>
      </c>
      <c r="D1466" s="127" t="s">
        <v>491</v>
      </c>
      <c r="E1466" s="127" t="s">
        <v>472</v>
      </c>
      <c r="F1466" s="127" t="s">
        <v>35</v>
      </c>
      <c r="G1466" s="127" t="s">
        <v>36</v>
      </c>
      <c r="H1466" s="127" t="s">
        <v>32</v>
      </c>
      <c r="I1466" s="127" t="s">
        <v>77</v>
      </c>
      <c r="J1466" s="127" t="s">
        <v>73</v>
      </c>
      <c r="K1466" s="127" t="s">
        <v>896</v>
      </c>
      <c r="L1466" s="127" t="s">
        <v>483</v>
      </c>
      <c r="M1466" s="128">
        <v>0</v>
      </c>
      <c r="N1466" s="128">
        <v>0</v>
      </c>
      <c r="O1466" s="129">
        <v>24.064299999999999</v>
      </c>
      <c r="P1466" s="129">
        <v>55.411999999999999</v>
      </c>
      <c r="Q1466" s="130">
        <v>24.1</v>
      </c>
      <c r="R1466" s="128">
        <v>15</v>
      </c>
      <c r="S1466" s="128">
        <v>20</v>
      </c>
      <c r="T1466" s="127" t="s">
        <v>648</v>
      </c>
      <c r="U1466" s="127" t="s">
        <v>620</v>
      </c>
      <c r="V1466" s="208" t="s">
        <v>624</v>
      </c>
      <c r="X1466" s="126">
        <v>1444</v>
      </c>
    </row>
    <row r="1467" spans="1:24" s="14" customFormat="1" ht="360" x14ac:dyDescent="0.25">
      <c r="A1467" s="255">
        <v>1464</v>
      </c>
      <c r="B1467" s="126" t="s">
        <v>586</v>
      </c>
      <c r="C1467" s="127" t="s">
        <v>587</v>
      </c>
      <c r="D1467" s="127" t="s">
        <v>491</v>
      </c>
      <c r="E1467" s="127" t="s">
        <v>472</v>
      </c>
      <c r="F1467" s="127" t="s">
        <v>30</v>
      </c>
      <c r="G1467" s="127" t="s">
        <v>36</v>
      </c>
      <c r="H1467" s="127" t="s">
        <v>32</v>
      </c>
      <c r="I1467" s="127" t="s">
        <v>76</v>
      </c>
      <c r="J1467" s="127" t="s">
        <v>678</v>
      </c>
      <c r="K1467" s="127" t="s">
        <v>896</v>
      </c>
      <c r="L1467" s="127" t="s">
        <v>483</v>
      </c>
      <c r="M1467" s="128">
        <v>0</v>
      </c>
      <c r="N1467" s="128">
        <v>0</v>
      </c>
      <c r="O1467" s="129">
        <v>19.86</v>
      </c>
      <c r="P1467" s="129">
        <v>32.045999999999999</v>
      </c>
      <c r="Q1467" s="130">
        <v>19.899999999999999</v>
      </c>
      <c r="R1467" s="128">
        <v>15</v>
      </c>
      <c r="S1467" s="128">
        <v>20</v>
      </c>
      <c r="T1467" s="127" t="s">
        <v>648</v>
      </c>
      <c r="U1467" s="127" t="s">
        <v>620</v>
      </c>
      <c r="V1467" s="208" t="s">
        <v>624</v>
      </c>
      <c r="X1467" s="126">
        <v>1445</v>
      </c>
    </row>
    <row r="1468" spans="1:24" s="14" customFormat="1" ht="60" x14ac:dyDescent="0.25">
      <c r="A1468" s="255">
        <v>1465</v>
      </c>
      <c r="B1468" s="126" t="s">
        <v>586</v>
      </c>
      <c r="C1468" s="127" t="s">
        <v>587</v>
      </c>
      <c r="D1468" s="127" t="s">
        <v>491</v>
      </c>
      <c r="E1468" s="127" t="s">
        <v>472</v>
      </c>
      <c r="F1468" s="127" t="s">
        <v>30</v>
      </c>
      <c r="G1468" s="127" t="s">
        <v>36</v>
      </c>
      <c r="H1468" s="127" t="s">
        <v>42</v>
      </c>
      <c r="I1468" s="127" t="s">
        <v>53</v>
      </c>
      <c r="J1468" s="127" t="s">
        <v>726</v>
      </c>
      <c r="K1468" s="127" t="s">
        <v>896</v>
      </c>
      <c r="L1468" s="127" t="s">
        <v>483</v>
      </c>
      <c r="M1468" s="128">
        <v>0</v>
      </c>
      <c r="N1468" s="128">
        <v>0</v>
      </c>
      <c r="O1468" s="129">
        <v>20.549800000000001</v>
      </c>
      <c r="P1468" s="129">
        <v>38.667999999999999</v>
      </c>
      <c r="Q1468" s="130">
        <v>20.5</v>
      </c>
      <c r="R1468" s="128">
        <v>15</v>
      </c>
      <c r="S1468" s="128">
        <v>20</v>
      </c>
      <c r="T1468" s="127" t="s">
        <v>620</v>
      </c>
      <c r="U1468" s="127" t="s">
        <v>620</v>
      </c>
      <c r="V1468" s="208" t="s">
        <v>624</v>
      </c>
      <c r="X1468" s="126">
        <v>1446</v>
      </c>
    </row>
    <row r="1469" spans="1:24" s="14" customFormat="1" ht="360" x14ac:dyDescent="0.25">
      <c r="A1469" s="255">
        <v>1466</v>
      </c>
      <c r="B1469" s="126" t="s">
        <v>586</v>
      </c>
      <c r="C1469" s="127" t="s">
        <v>587</v>
      </c>
      <c r="D1469" s="127" t="s">
        <v>491</v>
      </c>
      <c r="E1469" s="127" t="s">
        <v>472</v>
      </c>
      <c r="F1469" s="127" t="s">
        <v>30</v>
      </c>
      <c r="G1469" s="127" t="s">
        <v>31</v>
      </c>
      <c r="H1469" s="127" t="s">
        <v>42</v>
      </c>
      <c r="I1469" s="127" t="s">
        <v>52</v>
      </c>
      <c r="J1469" s="127" t="s">
        <v>678</v>
      </c>
      <c r="K1469" s="127" t="s">
        <v>896</v>
      </c>
      <c r="L1469" s="127" t="s">
        <v>483</v>
      </c>
      <c r="M1469" s="128">
        <v>0</v>
      </c>
      <c r="N1469" s="128">
        <v>0</v>
      </c>
      <c r="O1469" s="129">
        <v>22.056000000000001</v>
      </c>
      <c r="P1469" s="129">
        <v>54.642000000000003</v>
      </c>
      <c r="Q1469" s="130">
        <v>22.1</v>
      </c>
      <c r="R1469" s="128">
        <v>15</v>
      </c>
      <c r="S1469" s="128">
        <v>20</v>
      </c>
      <c r="T1469" s="127" t="s">
        <v>648</v>
      </c>
      <c r="U1469" s="127" t="s">
        <v>620</v>
      </c>
      <c r="V1469" s="208" t="s">
        <v>624</v>
      </c>
      <c r="X1469" s="126">
        <v>1447</v>
      </c>
    </row>
    <row r="1470" spans="1:24" s="14" customFormat="1" ht="135" x14ac:dyDescent="0.25">
      <c r="A1470" s="255">
        <v>1467</v>
      </c>
      <c r="B1470" s="126" t="s">
        <v>586</v>
      </c>
      <c r="C1470" s="127" t="s">
        <v>587</v>
      </c>
      <c r="D1470" s="127" t="s">
        <v>471</v>
      </c>
      <c r="E1470" s="127" t="s">
        <v>496</v>
      </c>
      <c r="F1470" s="127" t="s">
        <v>35</v>
      </c>
      <c r="G1470" s="127" t="s">
        <v>36</v>
      </c>
      <c r="H1470" s="127" t="s">
        <v>32</v>
      </c>
      <c r="I1470" s="127" t="s">
        <v>77</v>
      </c>
      <c r="J1470" s="127" t="s">
        <v>73</v>
      </c>
      <c r="K1470" s="127" t="s">
        <v>896</v>
      </c>
      <c r="L1470" s="127" t="s">
        <v>483</v>
      </c>
      <c r="M1470" s="128">
        <v>0</v>
      </c>
      <c r="N1470" s="128">
        <v>0</v>
      </c>
      <c r="O1470" s="129">
        <v>12.339</v>
      </c>
      <c r="P1470" s="129">
        <v>48.033999999999999</v>
      </c>
      <c r="Q1470" s="130">
        <v>12.3</v>
      </c>
      <c r="R1470" s="128">
        <v>15</v>
      </c>
      <c r="S1470" s="128">
        <v>20</v>
      </c>
      <c r="T1470" s="127" t="s">
        <v>806</v>
      </c>
      <c r="U1470" s="127" t="s">
        <v>620</v>
      </c>
      <c r="V1470" s="208" t="s">
        <v>624</v>
      </c>
      <c r="X1470" s="126">
        <v>1448</v>
      </c>
    </row>
    <row r="1471" spans="1:24" s="14" customFormat="1" ht="135" x14ac:dyDescent="0.25">
      <c r="A1471" s="255">
        <v>1468</v>
      </c>
      <c r="B1471" s="126" t="s">
        <v>586</v>
      </c>
      <c r="C1471" s="127" t="s">
        <v>587</v>
      </c>
      <c r="D1471" s="127" t="s">
        <v>471</v>
      </c>
      <c r="E1471" s="127" t="s">
        <v>496</v>
      </c>
      <c r="F1471" s="127" t="s">
        <v>30</v>
      </c>
      <c r="G1471" s="127" t="s">
        <v>36</v>
      </c>
      <c r="H1471" s="127" t="s">
        <v>32</v>
      </c>
      <c r="I1471" s="127" t="s">
        <v>76</v>
      </c>
      <c r="J1471" s="127" t="s">
        <v>678</v>
      </c>
      <c r="K1471" s="127" t="s">
        <v>896</v>
      </c>
      <c r="L1471" s="127" t="s">
        <v>483</v>
      </c>
      <c r="M1471" s="128">
        <v>0</v>
      </c>
      <c r="N1471" s="128">
        <v>0</v>
      </c>
      <c r="O1471" s="129">
        <v>9.8193999999999999</v>
      </c>
      <c r="P1471" s="129">
        <v>24.738</v>
      </c>
      <c r="Q1471" s="130">
        <v>9.8000000000000007</v>
      </c>
      <c r="R1471" s="128">
        <v>15</v>
      </c>
      <c r="S1471" s="128">
        <v>20</v>
      </c>
      <c r="T1471" s="127" t="s">
        <v>806</v>
      </c>
      <c r="U1471" s="127" t="s">
        <v>653</v>
      </c>
      <c r="V1471" s="208" t="s">
        <v>624</v>
      </c>
      <c r="X1471" s="126">
        <v>1449</v>
      </c>
    </row>
    <row r="1472" spans="1:24" s="14" customFormat="1" ht="135" x14ac:dyDescent="0.25">
      <c r="A1472" s="255">
        <v>1469</v>
      </c>
      <c r="B1472" s="126" t="s">
        <v>586</v>
      </c>
      <c r="C1472" s="127" t="s">
        <v>587</v>
      </c>
      <c r="D1472" s="127" t="s">
        <v>471</v>
      </c>
      <c r="E1472" s="127" t="s">
        <v>496</v>
      </c>
      <c r="F1472" s="127" t="s">
        <v>30</v>
      </c>
      <c r="G1472" s="127" t="s">
        <v>36</v>
      </c>
      <c r="H1472" s="127" t="s">
        <v>42</v>
      </c>
      <c r="I1472" s="127" t="s">
        <v>53</v>
      </c>
      <c r="J1472" s="127" t="s">
        <v>726</v>
      </c>
      <c r="K1472" s="127" t="s">
        <v>896</v>
      </c>
      <c r="L1472" s="127" t="s">
        <v>483</v>
      </c>
      <c r="M1472" s="128">
        <v>0</v>
      </c>
      <c r="N1472" s="128">
        <v>0</v>
      </c>
      <c r="O1472" s="129">
        <v>10.232799999999999</v>
      </c>
      <c r="P1472" s="129">
        <v>31.346</v>
      </c>
      <c r="Q1472" s="130">
        <v>10.199999999999999</v>
      </c>
      <c r="R1472" s="128">
        <v>15</v>
      </c>
      <c r="S1472" s="128">
        <v>20</v>
      </c>
      <c r="T1472" s="127" t="s">
        <v>806</v>
      </c>
      <c r="U1472" s="127" t="s">
        <v>653</v>
      </c>
      <c r="V1472" s="208" t="s">
        <v>624</v>
      </c>
      <c r="X1472" s="126">
        <v>1450</v>
      </c>
    </row>
    <row r="1473" spans="1:24" s="14" customFormat="1" ht="135" x14ac:dyDescent="0.25">
      <c r="A1473" s="255">
        <v>1470</v>
      </c>
      <c r="B1473" s="126" t="s">
        <v>586</v>
      </c>
      <c r="C1473" s="127" t="s">
        <v>587</v>
      </c>
      <c r="D1473" s="127" t="s">
        <v>471</v>
      </c>
      <c r="E1473" s="127" t="s">
        <v>496</v>
      </c>
      <c r="F1473" s="127" t="s">
        <v>30</v>
      </c>
      <c r="G1473" s="127" t="s">
        <v>31</v>
      </c>
      <c r="H1473" s="127" t="s">
        <v>42</v>
      </c>
      <c r="I1473" s="127" t="s">
        <v>52</v>
      </c>
      <c r="J1473" s="127" t="s">
        <v>678</v>
      </c>
      <c r="K1473" s="127" t="s">
        <v>896</v>
      </c>
      <c r="L1473" s="127" t="s">
        <v>483</v>
      </c>
      <c r="M1473" s="128">
        <v>0</v>
      </c>
      <c r="N1473" s="128">
        <v>0</v>
      </c>
      <c r="O1473" s="129">
        <v>11.135400000000001</v>
      </c>
      <c r="P1473" s="129">
        <v>47.292000000000002</v>
      </c>
      <c r="Q1473" s="130">
        <v>11.1</v>
      </c>
      <c r="R1473" s="128">
        <v>15</v>
      </c>
      <c r="S1473" s="128">
        <v>20</v>
      </c>
      <c r="T1473" s="127" t="s">
        <v>806</v>
      </c>
      <c r="U1473" s="127" t="s">
        <v>653</v>
      </c>
      <c r="V1473" s="208" t="s">
        <v>624</v>
      </c>
      <c r="X1473" s="126">
        <v>1451</v>
      </c>
    </row>
    <row r="1474" spans="1:24" s="14" customFormat="1" ht="45" x14ac:dyDescent="0.25">
      <c r="A1474" s="255">
        <v>1471</v>
      </c>
      <c r="B1474" s="126" t="s">
        <v>586</v>
      </c>
      <c r="C1474" s="127" t="s">
        <v>587</v>
      </c>
      <c r="D1474" s="127" t="s">
        <v>491</v>
      </c>
      <c r="E1474" s="127" t="s">
        <v>492</v>
      </c>
      <c r="F1474" s="127" t="s">
        <v>35</v>
      </c>
      <c r="G1474" s="127" t="s">
        <v>36</v>
      </c>
      <c r="H1474" s="127" t="s">
        <v>32</v>
      </c>
      <c r="I1474" s="127" t="s">
        <v>77</v>
      </c>
      <c r="J1474" s="127" t="s">
        <v>73</v>
      </c>
      <c r="K1474" s="127" t="s">
        <v>896</v>
      </c>
      <c r="L1474" s="127" t="s">
        <v>483</v>
      </c>
      <c r="M1474" s="128">
        <v>0</v>
      </c>
      <c r="N1474" s="128">
        <v>0</v>
      </c>
      <c r="O1474" s="129">
        <v>21.265999999999998</v>
      </c>
      <c r="P1474" s="129">
        <v>36.078000000000003</v>
      </c>
      <c r="Q1474" s="130">
        <v>21.3</v>
      </c>
      <c r="R1474" s="128">
        <v>15</v>
      </c>
      <c r="S1474" s="128">
        <v>20</v>
      </c>
      <c r="T1474" s="127" t="s">
        <v>620</v>
      </c>
      <c r="U1474" s="127" t="s">
        <v>620</v>
      </c>
      <c r="V1474" s="208" t="s">
        <v>624</v>
      </c>
      <c r="X1474" s="126">
        <v>1452</v>
      </c>
    </row>
    <row r="1475" spans="1:24" s="14" customFormat="1" ht="45" x14ac:dyDescent="0.25">
      <c r="A1475" s="255">
        <v>1472</v>
      </c>
      <c r="B1475" s="126" t="s">
        <v>586</v>
      </c>
      <c r="C1475" s="127" t="s">
        <v>587</v>
      </c>
      <c r="D1475" s="127" t="s">
        <v>491</v>
      </c>
      <c r="E1475" s="127" t="s">
        <v>492</v>
      </c>
      <c r="F1475" s="127" t="s">
        <v>30</v>
      </c>
      <c r="G1475" s="127" t="s">
        <v>36</v>
      </c>
      <c r="H1475" s="127" t="s">
        <v>32</v>
      </c>
      <c r="I1475" s="127" t="s">
        <v>76</v>
      </c>
      <c r="J1475" s="127" t="s">
        <v>678</v>
      </c>
      <c r="K1475" s="127" t="s">
        <v>896</v>
      </c>
      <c r="L1475" s="127" t="s">
        <v>483</v>
      </c>
      <c r="M1475" s="128">
        <v>0</v>
      </c>
      <c r="N1475" s="128">
        <v>0</v>
      </c>
      <c r="O1475" s="129">
        <v>17.557600000000001</v>
      </c>
      <c r="P1475" s="129">
        <v>20.398</v>
      </c>
      <c r="Q1475" s="130">
        <v>17.600000000000001</v>
      </c>
      <c r="R1475" s="128">
        <v>15</v>
      </c>
      <c r="S1475" s="128">
        <v>20</v>
      </c>
      <c r="T1475" s="127" t="s">
        <v>620</v>
      </c>
      <c r="U1475" s="127" t="s">
        <v>620</v>
      </c>
      <c r="V1475" s="208" t="s">
        <v>624</v>
      </c>
      <c r="X1475" s="126">
        <v>1453</v>
      </c>
    </row>
    <row r="1476" spans="1:24" s="14" customFormat="1" ht="60" x14ac:dyDescent="0.25">
      <c r="A1476" s="255">
        <v>1473</v>
      </c>
      <c r="B1476" s="126" t="s">
        <v>586</v>
      </c>
      <c r="C1476" s="127" t="s">
        <v>587</v>
      </c>
      <c r="D1476" s="127" t="s">
        <v>491</v>
      </c>
      <c r="E1476" s="127" t="s">
        <v>492</v>
      </c>
      <c r="F1476" s="127" t="s">
        <v>30</v>
      </c>
      <c r="G1476" s="127" t="s">
        <v>36</v>
      </c>
      <c r="H1476" s="127" t="s">
        <v>42</v>
      </c>
      <c r="I1476" s="127" t="s">
        <v>53</v>
      </c>
      <c r="J1476" s="127" t="s">
        <v>726</v>
      </c>
      <c r="K1476" s="127" t="s">
        <v>896</v>
      </c>
      <c r="L1476" s="127" t="s">
        <v>483</v>
      </c>
      <c r="M1476" s="128">
        <v>0</v>
      </c>
      <c r="N1476" s="128">
        <v>0</v>
      </c>
      <c r="O1476" s="129">
        <v>18.166</v>
      </c>
      <c r="P1476" s="129">
        <v>25.745999999999999</v>
      </c>
      <c r="Q1476" s="130">
        <v>18.2</v>
      </c>
      <c r="R1476" s="128">
        <v>15</v>
      </c>
      <c r="S1476" s="128">
        <v>20</v>
      </c>
      <c r="T1476" s="127" t="s">
        <v>620</v>
      </c>
      <c r="U1476" s="127" t="s">
        <v>620</v>
      </c>
      <c r="V1476" s="208" t="s">
        <v>624</v>
      </c>
      <c r="X1476" s="126">
        <v>1454</v>
      </c>
    </row>
    <row r="1477" spans="1:24" s="14" customFormat="1" ht="45" x14ac:dyDescent="0.25">
      <c r="A1477" s="255">
        <v>1474</v>
      </c>
      <c r="B1477" s="126" t="s">
        <v>586</v>
      </c>
      <c r="C1477" s="127" t="s">
        <v>587</v>
      </c>
      <c r="D1477" s="127" t="s">
        <v>491</v>
      </c>
      <c r="E1477" s="127" t="s">
        <v>492</v>
      </c>
      <c r="F1477" s="127" t="s">
        <v>30</v>
      </c>
      <c r="G1477" s="127" t="s">
        <v>31</v>
      </c>
      <c r="H1477" s="127" t="s">
        <v>42</v>
      </c>
      <c r="I1477" s="127" t="s">
        <v>52</v>
      </c>
      <c r="J1477" s="127" t="s">
        <v>678</v>
      </c>
      <c r="K1477" s="127" t="s">
        <v>896</v>
      </c>
      <c r="L1477" s="127" t="s">
        <v>483</v>
      </c>
      <c r="M1477" s="128">
        <v>0</v>
      </c>
      <c r="N1477" s="128">
        <v>0</v>
      </c>
      <c r="O1477" s="129">
        <v>19.494599999999998</v>
      </c>
      <c r="P1477" s="129">
        <v>38.975999999999999</v>
      </c>
      <c r="Q1477" s="130">
        <v>19.5</v>
      </c>
      <c r="R1477" s="128">
        <v>15</v>
      </c>
      <c r="S1477" s="128">
        <v>20</v>
      </c>
      <c r="T1477" s="127" t="s">
        <v>620</v>
      </c>
      <c r="U1477" s="127" t="s">
        <v>620</v>
      </c>
      <c r="V1477" s="208" t="s">
        <v>624</v>
      </c>
      <c r="X1477" s="126">
        <v>1455</v>
      </c>
    </row>
    <row r="1478" spans="1:24" s="14" customFormat="1" ht="135" x14ac:dyDescent="0.25">
      <c r="A1478" s="255">
        <v>1475</v>
      </c>
      <c r="B1478" s="126" t="s">
        <v>586</v>
      </c>
      <c r="C1478" s="127" t="s">
        <v>587</v>
      </c>
      <c r="D1478" s="127" t="s">
        <v>471</v>
      </c>
      <c r="E1478" s="127" t="s">
        <v>492</v>
      </c>
      <c r="F1478" s="127" t="s">
        <v>30</v>
      </c>
      <c r="G1478" s="127" t="s">
        <v>36</v>
      </c>
      <c r="H1478" s="127" t="s">
        <v>42</v>
      </c>
      <c r="I1478" s="127" t="s">
        <v>53</v>
      </c>
      <c r="J1478" s="127" t="s">
        <v>68</v>
      </c>
      <c r="K1478" s="127" t="s">
        <v>897</v>
      </c>
      <c r="L1478" s="127" t="s">
        <v>483</v>
      </c>
      <c r="M1478" s="128">
        <v>0</v>
      </c>
      <c r="N1478" s="128">
        <v>0</v>
      </c>
      <c r="O1478" s="129">
        <v>11.076700000000001</v>
      </c>
      <c r="P1478" s="129">
        <v>40.978000000000002</v>
      </c>
      <c r="Q1478" s="130">
        <v>11.1</v>
      </c>
      <c r="R1478" s="128">
        <v>15</v>
      </c>
      <c r="S1478" s="128">
        <v>20</v>
      </c>
      <c r="T1478" s="127" t="s">
        <v>806</v>
      </c>
      <c r="U1478" s="127" t="s">
        <v>620</v>
      </c>
      <c r="V1478" s="208" t="s">
        <v>637</v>
      </c>
      <c r="X1478" s="126">
        <v>1456</v>
      </c>
    </row>
    <row r="1479" spans="1:24" s="14" customFormat="1" ht="135" x14ac:dyDescent="0.25">
      <c r="A1479" s="255">
        <v>1476</v>
      </c>
      <c r="B1479" s="126" t="s">
        <v>586</v>
      </c>
      <c r="C1479" s="127" t="s">
        <v>587</v>
      </c>
      <c r="D1479" s="127" t="s">
        <v>471</v>
      </c>
      <c r="E1479" s="127" t="s">
        <v>492</v>
      </c>
      <c r="F1479" s="127" t="s">
        <v>30</v>
      </c>
      <c r="G1479" s="127" t="s">
        <v>36</v>
      </c>
      <c r="H1479" s="127" t="s">
        <v>42</v>
      </c>
      <c r="I1479" s="127" t="s">
        <v>53</v>
      </c>
      <c r="J1479" s="127" t="s">
        <v>67</v>
      </c>
      <c r="K1479" s="127" t="s">
        <v>897</v>
      </c>
      <c r="L1479" s="127" t="s">
        <v>483</v>
      </c>
      <c r="M1479" s="128">
        <v>0</v>
      </c>
      <c r="N1479" s="128">
        <v>0</v>
      </c>
      <c r="O1479" s="129">
        <v>13.2278</v>
      </c>
      <c r="P1479" s="129">
        <v>40.012</v>
      </c>
      <c r="Q1479" s="130">
        <v>13.2</v>
      </c>
      <c r="R1479" s="128">
        <v>15</v>
      </c>
      <c r="S1479" s="128">
        <v>20</v>
      </c>
      <c r="T1479" s="127" t="s">
        <v>806</v>
      </c>
      <c r="U1479" s="127" t="s">
        <v>620</v>
      </c>
      <c r="V1479" s="208" t="s">
        <v>637</v>
      </c>
      <c r="X1479" s="126">
        <v>1457</v>
      </c>
    </row>
    <row r="1480" spans="1:24" s="14" customFormat="1" ht="135" x14ac:dyDescent="0.25">
      <c r="A1480" s="255">
        <v>1477</v>
      </c>
      <c r="B1480" s="126" t="s">
        <v>586</v>
      </c>
      <c r="C1480" s="127" t="s">
        <v>587</v>
      </c>
      <c r="D1480" s="127" t="s">
        <v>471</v>
      </c>
      <c r="E1480" s="127" t="s">
        <v>492</v>
      </c>
      <c r="F1480" s="127" t="s">
        <v>30</v>
      </c>
      <c r="G1480" s="127" t="s">
        <v>36</v>
      </c>
      <c r="H1480" s="127" t="s">
        <v>42</v>
      </c>
      <c r="I1480" s="127" t="s">
        <v>56</v>
      </c>
      <c r="J1480" s="127" t="s">
        <v>681</v>
      </c>
      <c r="K1480" s="127" t="s">
        <v>897</v>
      </c>
      <c r="L1480" s="127" t="s">
        <v>483</v>
      </c>
      <c r="M1480" s="128">
        <v>0</v>
      </c>
      <c r="N1480" s="128">
        <v>0</v>
      </c>
      <c r="O1480" s="129">
        <v>13.9466</v>
      </c>
      <c r="P1480" s="129">
        <v>44.786000000000001</v>
      </c>
      <c r="Q1480" s="130">
        <v>13.9</v>
      </c>
      <c r="R1480" s="128">
        <v>15</v>
      </c>
      <c r="S1480" s="128">
        <v>20</v>
      </c>
      <c r="T1480" s="127" t="s">
        <v>806</v>
      </c>
      <c r="U1480" s="127" t="s">
        <v>620</v>
      </c>
      <c r="V1480" s="208" t="s">
        <v>637</v>
      </c>
      <c r="X1480" s="126">
        <v>1458</v>
      </c>
    </row>
    <row r="1481" spans="1:24" s="14" customFormat="1" ht="60" x14ac:dyDescent="0.25">
      <c r="A1481" s="255">
        <v>1478</v>
      </c>
      <c r="B1481" s="126" t="s">
        <v>586</v>
      </c>
      <c r="C1481" s="127" t="s">
        <v>587</v>
      </c>
      <c r="D1481" s="127" t="s">
        <v>471</v>
      </c>
      <c r="E1481" s="127" t="s">
        <v>492</v>
      </c>
      <c r="F1481" s="127" t="s">
        <v>30</v>
      </c>
      <c r="G1481" s="127" t="s">
        <v>31</v>
      </c>
      <c r="H1481" s="127" t="s">
        <v>42</v>
      </c>
      <c r="I1481" s="127" t="s">
        <v>52</v>
      </c>
      <c r="J1481" s="127" t="s">
        <v>678</v>
      </c>
      <c r="K1481" s="127" t="s">
        <v>897</v>
      </c>
      <c r="L1481" s="127" t="s">
        <v>483</v>
      </c>
      <c r="M1481" s="128">
        <v>0</v>
      </c>
      <c r="N1481" s="128">
        <v>0</v>
      </c>
      <c r="O1481" s="129">
        <v>15.0021</v>
      </c>
      <c r="P1481" s="129">
        <v>60.731999999999999</v>
      </c>
      <c r="Q1481" s="130">
        <v>15</v>
      </c>
      <c r="R1481" s="128">
        <v>15</v>
      </c>
      <c r="S1481" s="128">
        <v>20</v>
      </c>
      <c r="T1481" s="127" t="s">
        <v>620</v>
      </c>
      <c r="U1481" s="127" t="s">
        <v>620</v>
      </c>
      <c r="V1481" s="208" t="s">
        <v>637</v>
      </c>
      <c r="X1481" s="126">
        <v>1459</v>
      </c>
    </row>
    <row r="1482" spans="1:24" s="14" customFormat="1" ht="60" x14ac:dyDescent="0.25">
      <c r="A1482" s="255">
        <v>1479</v>
      </c>
      <c r="B1482" s="126" t="s">
        <v>586</v>
      </c>
      <c r="C1482" s="127" t="s">
        <v>587</v>
      </c>
      <c r="D1482" s="127" t="s">
        <v>491</v>
      </c>
      <c r="E1482" s="127" t="s">
        <v>472</v>
      </c>
      <c r="F1482" s="127" t="s">
        <v>30</v>
      </c>
      <c r="G1482" s="127" t="s">
        <v>36</v>
      </c>
      <c r="H1482" s="127" t="s">
        <v>42</v>
      </c>
      <c r="I1482" s="127" t="s">
        <v>53</v>
      </c>
      <c r="J1482" s="127" t="s">
        <v>68</v>
      </c>
      <c r="K1482" s="127" t="s">
        <v>897</v>
      </c>
      <c r="L1482" s="127" t="s">
        <v>483</v>
      </c>
      <c r="M1482" s="128">
        <v>0</v>
      </c>
      <c r="N1482" s="128">
        <v>0</v>
      </c>
      <c r="O1482" s="129">
        <v>21.5809</v>
      </c>
      <c r="P1482" s="129">
        <v>37.828000000000003</v>
      </c>
      <c r="Q1482" s="130">
        <v>21.6</v>
      </c>
      <c r="R1482" s="128">
        <v>15</v>
      </c>
      <c r="S1482" s="128">
        <v>20</v>
      </c>
      <c r="T1482" s="127" t="s">
        <v>620</v>
      </c>
      <c r="U1482" s="127" t="s">
        <v>620</v>
      </c>
      <c r="V1482" s="208" t="s">
        <v>637</v>
      </c>
      <c r="X1482" s="126">
        <v>1460</v>
      </c>
    </row>
    <row r="1483" spans="1:24" s="14" customFormat="1" ht="360" x14ac:dyDescent="0.25">
      <c r="A1483" s="255">
        <v>1480</v>
      </c>
      <c r="B1483" s="126" t="s">
        <v>586</v>
      </c>
      <c r="C1483" s="127" t="s">
        <v>587</v>
      </c>
      <c r="D1483" s="127" t="s">
        <v>491</v>
      </c>
      <c r="E1483" s="127" t="s">
        <v>472</v>
      </c>
      <c r="F1483" s="127" t="s">
        <v>30</v>
      </c>
      <c r="G1483" s="127" t="s">
        <v>36</v>
      </c>
      <c r="H1483" s="127" t="s">
        <v>42</v>
      </c>
      <c r="I1483" s="127" t="s">
        <v>53</v>
      </c>
      <c r="J1483" s="127" t="s">
        <v>67</v>
      </c>
      <c r="K1483" s="127" t="s">
        <v>897</v>
      </c>
      <c r="L1483" s="127" t="s">
        <v>483</v>
      </c>
      <c r="M1483" s="128">
        <v>0</v>
      </c>
      <c r="N1483" s="128">
        <v>0</v>
      </c>
      <c r="O1483" s="129">
        <v>25.144600000000001</v>
      </c>
      <c r="P1483" s="129">
        <v>37.380000000000003</v>
      </c>
      <c r="Q1483" s="130">
        <v>25.1</v>
      </c>
      <c r="R1483" s="128">
        <v>15</v>
      </c>
      <c r="S1483" s="128">
        <v>20</v>
      </c>
      <c r="T1483" s="127" t="s">
        <v>648</v>
      </c>
      <c r="U1483" s="127" t="s">
        <v>620</v>
      </c>
      <c r="V1483" s="208" t="s">
        <v>637</v>
      </c>
      <c r="X1483" s="126">
        <v>1461</v>
      </c>
    </row>
    <row r="1484" spans="1:24" s="14" customFormat="1" ht="360" x14ac:dyDescent="0.25">
      <c r="A1484" s="255">
        <v>1481</v>
      </c>
      <c r="B1484" s="126" t="s">
        <v>586</v>
      </c>
      <c r="C1484" s="127" t="s">
        <v>587</v>
      </c>
      <c r="D1484" s="127" t="s">
        <v>491</v>
      </c>
      <c r="E1484" s="127" t="s">
        <v>472</v>
      </c>
      <c r="F1484" s="127" t="s">
        <v>30</v>
      </c>
      <c r="G1484" s="127" t="s">
        <v>36</v>
      </c>
      <c r="H1484" s="127" t="s">
        <v>42</v>
      </c>
      <c r="I1484" s="127" t="s">
        <v>56</v>
      </c>
      <c r="J1484" s="127" t="s">
        <v>681</v>
      </c>
      <c r="K1484" s="127" t="s">
        <v>897</v>
      </c>
      <c r="L1484" s="127" t="s">
        <v>483</v>
      </c>
      <c r="M1484" s="128">
        <v>0</v>
      </c>
      <c r="N1484" s="128">
        <v>0</v>
      </c>
      <c r="O1484" s="129">
        <v>26.335799999999999</v>
      </c>
      <c r="P1484" s="129">
        <v>37.758000000000003</v>
      </c>
      <c r="Q1484" s="130">
        <v>26.3</v>
      </c>
      <c r="R1484" s="128">
        <v>15</v>
      </c>
      <c r="S1484" s="128">
        <v>20</v>
      </c>
      <c r="T1484" s="127" t="s">
        <v>648</v>
      </c>
      <c r="U1484" s="127" t="s">
        <v>620</v>
      </c>
      <c r="V1484" s="208" t="s">
        <v>637</v>
      </c>
      <c r="X1484" s="126">
        <v>1462</v>
      </c>
    </row>
    <row r="1485" spans="1:24" s="14" customFormat="1" ht="360" x14ac:dyDescent="0.25">
      <c r="A1485" s="255">
        <v>1482</v>
      </c>
      <c r="B1485" s="126" t="s">
        <v>586</v>
      </c>
      <c r="C1485" s="127" t="s">
        <v>587</v>
      </c>
      <c r="D1485" s="127" t="s">
        <v>491</v>
      </c>
      <c r="E1485" s="127" t="s">
        <v>472</v>
      </c>
      <c r="F1485" s="127" t="s">
        <v>30</v>
      </c>
      <c r="G1485" s="127" t="s">
        <v>31</v>
      </c>
      <c r="H1485" s="127" t="s">
        <v>42</v>
      </c>
      <c r="I1485" s="127" t="s">
        <v>52</v>
      </c>
      <c r="J1485" s="127" t="s">
        <v>678</v>
      </c>
      <c r="K1485" s="127" t="s">
        <v>897</v>
      </c>
      <c r="L1485" s="127" t="s">
        <v>483</v>
      </c>
      <c r="M1485" s="128">
        <v>0</v>
      </c>
      <c r="N1485" s="128">
        <v>0</v>
      </c>
      <c r="O1485" s="129">
        <v>28.085000000000001</v>
      </c>
      <c r="P1485" s="129">
        <v>54.642000000000003</v>
      </c>
      <c r="Q1485" s="130">
        <v>28.1</v>
      </c>
      <c r="R1485" s="128">
        <v>15</v>
      </c>
      <c r="S1485" s="128">
        <v>20</v>
      </c>
      <c r="T1485" s="127" t="s">
        <v>648</v>
      </c>
      <c r="U1485" s="127" t="s">
        <v>620</v>
      </c>
      <c r="V1485" s="208" t="s">
        <v>637</v>
      </c>
      <c r="X1485" s="126">
        <v>1463</v>
      </c>
    </row>
    <row r="1486" spans="1:24" s="14" customFormat="1" ht="135" x14ac:dyDescent="0.25">
      <c r="A1486" s="255">
        <v>1483</v>
      </c>
      <c r="B1486" s="126" t="s">
        <v>586</v>
      </c>
      <c r="C1486" s="127" t="s">
        <v>587</v>
      </c>
      <c r="D1486" s="127" t="s">
        <v>471</v>
      </c>
      <c r="E1486" s="127" t="s">
        <v>492</v>
      </c>
      <c r="F1486" s="127" t="s">
        <v>30</v>
      </c>
      <c r="G1486" s="127" t="s">
        <v>36</v>
      </c>
      <c r="H1486" s="127" t="s">
        <v>42</v>
      </c>
      <c r="I1486" s="127" t="s">
        <v>53</v>
      </c>
      <c r="J1486" s="127" t="s">
        <v>68</v>
      </c>
      <c r="K1486" s="127" t="s">
        <v>898</v>
      </c>
      <c r="L1486" s="127" t="s">
        <v>483</v>
      </c>
      <c r="M1486" s="128">
        <v>0</v>
      </c>
      <c r="N1486" s="128">
        <v>0</v>
      </c>
      <c r="O1486" s="129">
        <v>11.076700000000001</v>
      </c>
      <c r="P1486" s="129">
        <v>40.978000000000002</v>
      </c>
      <c r="Q1486" s="130">
        <v>11.1</v>
      </c>
      <c r="R1486" s="128">
        <v>15</v>
      </c>
      <c r="S1486" s="128">
        <v>20</v>
      </c>
      <c r="T1486" s="127" t="s">
        <v>806</v>
      </c>
      <c r="U1486" s="127" t="s">
        <v>620</v>
      </c>
      <c r="V1486" s="208" t="s">
        <v>878</v>
      </c>
      <c r="X1486" s="126">
        <v>1464</v>
      </c>
    </row>
    <row r="1487" spans="1:24" s="14" customFormat="1" ht="60" x14ac:dyDescent="0.25">
      <c r="A1487" s="255">
        <v>1484</v>
      </c>
      <c r="B1487" s="126" t="s">
        <v>586</v>
      </c>
      <c r="C1487" s="127" t="s">
        <v>587</v>
      </c>
      <c r="D1487" s="127" t="s">
        <v>471</v>
      </c>
      <c r="E1487" s="127" t="s">
        <v>492</v>
      </c>
      <c r="F1487" s="127" t="s">
        <v>30</v>
      </c>
      <c r="G1487" s="127" t="s">
        <v>31</v>
      </c>
      <c r="H1487" s="127" t="s">
        <v>32</v>
      </c>
      <c r="I1487" s="127" t="s">
        <v>53</v>
      </c>
      <c r="J1487" s="127" t="s">
        <v>66</v>
      </c>
      <c r="K1487" s="127" t="s">
        <v>898</v>
      </c>
      <c r="L1487" s="127" t="s">
        <v>483</v>
      </c>
      <c r="M1487" s="128">
        <v>0</v>
      </c>
      <c r="N1487" s="128">
        <v>0</v>
      </c>
      <c r="O1487" s="129">
        <v>10.5006</v>
      </c>
      <c r="P1487" s="129">
        <v>31.038</v>
      </c>
      <c r="Q1487" s="130">
        <v>10.5</v>
      </c>
      <c r="R1487" s="128">
        <v>15</v>
      </c>
      <c r="S1487" s="128">
        <v>20</v>
      </c>
      <c r="T1487" s="127" t="s">
        <v>620</v>
      </c>
      <c r="U1487" s="127" t="s">
        <v>620</v>
      </c>
      <c r="V1487" s="208" t="s">
        <v>878</v>
      </c>
      <c r="X1487" s="126">
        <v>1465</v>
      </c>
    </row>
    <row r="1488" spans="1:24" s="14" customFormat="1" ht="45" x14ac:dyDescent="0.25">
      <c r="A1488" s="255">
        <v>1485</v>
      </c>
      <c r="B1488" s="126" t="s">
        <v>586</v>
      </c>
      <c r="C1488" s="127" t="s">
        <v>587</v>
      </c>
      <c r="D1488" s="127" t="s">
        <v>491</v>
      </c>
      <c r="E1488" s="127" t="s">
        <v>472</v>
      </c>
      <c r="F1488" s="127" t="s">
        <v>30</v>
      </c>
      <c r="G1488" s="127" t="s">
        <v>36</v>
      </c>
      <c r="H1488" s="127" t="s">
        <v>42</v>
      </c>
      <c r="I1488" s="127" t="s">
        <v>53</v>
      </c>
      <c r="J1488" s="127" t="s">
        <v>68</v>
      </c>
      <c r="K1488" s="127" t="s">
        <v>898</v>
      </c>
      <c r="L1488" s="127" t="s">
        <v>483</v>
      </c>
      <c r="M1488" s="128">
        <v>0</v>
      </c>
      <c r="N1488" s="128">
        <v>0</v>
      </c>
      <c r="O1488" s="129">
        <v>21.5809</v>
      </c>
      <c r="P1488" s="129">
        <v>37.828000000000003</v>
      </c>
      <c r="Q1488" s="130">
        <v>21.6</v>
      </c>
      <c r="R1488" s="128">
        <v>15</v>
      </c>
      <c r="S1488" s="128">
        <v>20</v>
      </c>
      <c r="T1488" s="127" t="s">
        <v>620</v>
      </c>
      <c r="U1488" s="127" t="s">
        <v>620</v>
      </c>
      <c r="V1488" s="208" t="s">
        <v>878</v>
      </c>
      <c r="X1488" s="126">
        <v>1466</v>
      </c>
    </row>
    <row r="1489" spans="1:24" s="14" customFormat="1" ht="60" x14ac:dyDescent="0.25">
      <c r="A1489" s="255">
        <v>1486</v>
      </c>
      <c r="B1489" s="126" t="s">
        <v>586</v>
      </c>
      <c r="C1489" s="127" t="s">
        <v>587</v>
      </c>
      <c r="D1489" s="127" t="s">
        <v>491</v>
      </c>
      <c r="E1489" s="127" t="s">
        <v>472</v>
      </c>
      <c r="F1489" s="127" t="s">
        <v>30</v>
      </c>
      <c r="G1489" s="127" t="s">
        <v>31</v>
      </c>
      <c r="H1489" s="127" t="s">
        <v>32</v>
      </c>
      <c r="I1489" s="127" t="s">
        <v>53</v>
      </c>
      <c r="J1489" s="127" t="s">
        <v>66</v>
      </c>
      <c r="K1489" s="127" t="s">
        <v>898</v>
      </c>
      <c r="L1489" s="127" t="s">
        <v>483</v>
      </c>
      <c r="M1489" s="128">
        <v>0</v>
      </c>
      <c r="N1489" s="128">
        <v>0</v>
      </c>
      <c r="O1489" s="129">
        <v>20.626200000000001</v>
      </c>
      <c r="P1489" s="129">
        <v>29.007999999999999</v>
      </c>
      <c r="Q1489" s="130">
        <v>20.6</v>
      </c>
      <c r="R1489" s="128">
        <v>15</v>
      </c>
      <c r="S1489" s="128">
        <v>20</v>
      </c>
      <c r="T1489" s="127" t="s">
        <v>620</v>
      </c>
      <c r="U1489" s="127" t="s">
        <v>620</v>
      </c>
      <c r="V1489" s="208" t="s">
        <v>878</v>
      </c>
      <c r="X1489" s="126">
        <v>1467</v>
      </c>
    </row>
    <row r="1490" spans="1:24" s="14" customFormat="1" ht="135" x14ac:dyDescent="0.25">
      <c r="A1490" s="255">
        <v>1487</v>
      </c>
      <c r="B1490" s="126" t="s">
        <v>586</v>
      </c>
      <c r="C1490" s="127" t="s">
        <v>587</v>
      </c>
      <c r="D1490" s="127" t="s">
        <v>471</v>
      </c>
      <c r="E1490" s="127" t="s">
        <v>496</v>
      </c>
      <c r="F1490" s="127" t="s">
        <v>30</v>
      </c>
      <c r="G1490" s="127" t="s">
        <v>36</v>
      </c>
      <c r="H1490" s="127" t="s">
        <v>42</v>
      </c>
      <c r="I1490" s="127" t="s">
        <v>53</v>
      </c>
      <c r="J1490" s="127" t="s">
        <v>68</v>
      </c>
      <c r="K1490" s="127" t="s">
        <v>898</v>
      </c>
      <c r="L1490" s="127" t="s">
        <v>483</v>
      </c>
      <c r="M1490" s="128">
        <v>0</v>
      </c>
      <c r="N1490" s="128">
        <v>0</v>
      </c>
      <c r="O1490" s="129">
        <v>11.8466</v>
      </c>
      <c r="P1490" s="129">
        <v>30.506</v>
      </c>
      <c r="Q1490" s="130">
        <v>11.8</v>
      </c>
      <c r="R1490" s="128">
        <v>15</v>
      </c>
      <c r="S1490" s="128">
        <v>20</v>
      </c>
      <c r="T1490" s="127" t="s">
        <v>806</v>
      </c>
      <c r="U1490" s="127" t="s">
        <v>653</v>
      </c>
      <c r="V1490" s="208" t="s">
        <v>878</v>
      </c>
      <c r="X1490" s="126">
        <v>1468</v>
      </c>
    </row>
    <row r="1491" spans="1:24" s="14" customFormat="1" ht="135" x14ac:dyDescent="0.25">
      <c r="A1491" s="255">
        <v>1488</v>
      </c>
      <c r="B1491" s="126" t="s">
        <v>586</v>
      </c>
      <c r="C1491" s="127" t="s">
        <v>587</v>
      </c>
      <c r="D1491" s="127" t="s">
        <v>471</v>
      </c>
      <c r="E1491" s="127" t="s">
        <v>496</v>
      </c>
      <c r="F1491" s="127" t="s">
        <v>30</v>
      </c>
      <c r="G1491" s="127" t="s">
        <v>31</v>
      </c>
      <c r="H1491" s="127" t="s">
        <v>32</v>
      </c>
      <c r="I1491" s="127" t="s">
        <v>53</v>
      </c>
      <c r="J1491" s="127" t="s">
        <v>66</v>
      </c>
      <c r="K1491" s="127" t="s">
        <v>898</v>
      </c>
      <c r="L1491" s="127" t="s">
        <v>483</v>
      </c>
      <c r="M1491" s="128">
        <v>0</v>
      </c>
      <c r="N1491" s="128">
        <v>0</v>
      </c>
      <c r="O1491" s="129">
        <v>11.210900000000001</v>
      </c>
      <c r="P1491" s="129">
        <v>21.7</v>
      </c>
      <c r="Q1491" s="130">
        <v>11.2</v>
      </c>
      <c r="R1491" s="128">
        <v>15</v>
      </c>
      <c r="S1491" s="128">
        <v>20</v>
      </c>
      <c r="T1491" s="127" t="s">
        <v>806</v>
      </c>
      <c r="U1491" s="127" t="s">
        <v>653</v>
      </c>
      <c r="V1491" s="208" t="s">
        <v>878</v>
      </c>
      <c r="X1491" s="126">
        <v>1469</v>
      </c>
    </row>
    <row r="1492" spans="1:24" s="14" customFormat="1" ht="45" x14ac:dyDescent="0.25">
      <c r="A1492" s="255">
        <v>1489</v>
      </c>
      <c r="B1492" s="126" t="s">
        <v>586</v>
      </c>
      <c r="C1492" s="127" t="s">
        <v>587</v>
      </c>
      <c r="D1492" s="127" t="s">
        <v>491</v>
      </c>
      <c r="E1492" s="127" t="s">
        <v>492</v>
      </c>
      <c r="F1492" s="127" t="s">
        <v>30</v>
      </c>
      <c r="G1492" s="127" t="s">
        <v>36</v>
      </c>
      <c r="H1492" s="127" t="s">
        <v>42</v>
      </c>
      <c r="I1492" s="127" t="s">
        <v>53</v>
      </c>
      <c r="J1492" s="127" t="s">
        <v>68</v>
      </c>
      <c r="K1492" s="127" t="s">
        <v>898</v>
      </c>
      <c r="L1492" s="127" t="s">
        <v>483</v>
      </c>
      <c r="M1492" s="128">
        <v>0</v>
      </c>
      <c r="N1492" s="128">
        <v>0</v>
      </c>
      <c r="O1492" s="129">
        <v>17.610700000000001</v>
      </c>
      <c r="P1492" s="129">
        <v>25.2</v>
      </c>
      <c r="Q1492" s="130">
        <v>17.600000000000001</v>
      </c>
      <c r="R1492" s="128">
        <v>15</v>
      </c>
      <c r="S1492" s="128">
        <v>20</v>
      </c>
      <c r="T1492" s="127" t="s">
        <v>620</v>
      </c>
      <c r="U1492" s="127" t="s">
        <v>620</v>
      </c>
      <c r="V1492" s="208" t="s">
        <v>878</v>
      </c>
      <c r="X1492" s="126">
        <v>1470</v>
      </c>
    </row>
    <row r="1493" spans="1:24" s="14" customFormat="1" ht="60" x14ac:dyDescent="0.25">
      <c r="A1493" s="255">
        <v>1490</v>
      </c>
      <c r="B1493" s="126" t="s">
        <v>586</v>
      </c>
      <c r="C1493" s="127" t="s">
        <v>587</v>
      </c>
      <c r="D1493" s="127" t="s">
        <v>491</v>
      </c>
      <c r="E1493" s="127" t="s">
        <v>492</v>
      </c>
      <c r="F1493" s="127" t="s">
        <v>30</v>
      </c>
      <c r="G1493" s="127" t="s">
        <v>31</v>
      </c>
      <c r="H1493" s="127" t="s">
        <v>32</v>
      </c>
      <c r="I1493" s="127" t="s">
        <v>53</v>
      </c>
      <c r="J1493" s="127" t="s">
        <v>66</v>
      </c>
      <c r="K1493" s="127" t="s">
        <v>898</v>
      </c>
      <c r="L1493" s="127" t="s">
        <v>483</v>
      </c>
      <c r="M1493" s="128">
        <v>0</v>
      </c>
      <c r="N1493" s="128">
        <v>0</v>
      </c>
      <c r="O1493" s="129">
        <v>16.862200000000001</v>
      </c>
      <c r="P1493" s="129">
        <v>17.542000000000002</v>
      </c>
      <c r="Q1493" s="130">
        <v>16.899999999999999</v>
      </c>
      <c r="R1493" s="128">
        <v>15</v>
      </c>
      <c r="S1493" s="128">
        <v>20</v>
      </c>
      <c r="T1493" s="127" t="s">
        <v>620</v>
      </c>
      <c r="U1493" s="127" t="s">
        <v>620</v>
      </c>
      <c r="V1493" s="208" t="s">
        <v>878</v>
      </c>
      <c r="X1493" s="126">
        <v>1471</v>
      </c>
    </row>
    <row r="1494" spans="1:24" s="14" customFormat="1" ht="45" x14ac:dyDescent="0.25">
      <c r="A1494" s="255">
        <v>1491</v>
      </c>
      <c r="B1494" s="126" t="s">
        <v>586</v>
      </c>
      <c r="C1494" s="127" t="s">
        <v>587</v>
      </c>
      <c r="D1494" s="127" t="s">
        <v>491</v>
      </c>
      <c r="E1494" s="127" t="s">
        <v>472</v>
      </c>
      <c r="F1494" s="127" t="s">
        <v>30</v>
      </c>
      <c r="G1494" s="127" t="s">
        <v>36</v>
      </c>
      <c r="H1494" s="127" t="s">
        <v>37</v>
      </c>
      <c r="I1494" s="127" t="s">
        <v>72</v>
      </c>
      <c r="J1494" s="127" t="s">
        <v>681</v>
      </c>
      <c r="K1494" s="127" t="s">
        <v>899</v>
      </c>
      <c r="L1494" s="127" t="s">
        <v>483</v>
      </c>
      <c r="M1494" s="128">
        <v>0</v>
      </c>
      <c r="N1494" s="128">
        <v>0</v>
      </c>
      <c r="O1494" s="129">
        <v>20.549800000000001</v>
      </c>
      <c r="P1494" s="129">
        <v>73.233999999999995</v>
      </c>
      <c r="Q1494" s="130">
        <v>20.5</v>
      </c>
      <c r="R1494" s="128">
        <v>15</v>
      </c>
      <c r="S1494" s="128">
        <v>20</v>
      </c>
      <c r="T1494" s="127" t="s">
        <v>620</v>
      </c>
      <c r="U1494" s="127" t="s">
        <v>620</v>
      </c>
      <c r="V1494" s="208" t="s">
        <v>637</v>
      </c>
      <c r="X1494" s="126">
        <v>1472</v>
      </c>
    </row>
    <row r="1495" spans="1:24" s="14" customFormat="1" ht="360" x14ac:dyDescent="0.25">
      <c r="A1495" s="255">
        <v>1492</v>
      </c>
      <c r="B1495" s="126" t="s">
        <v>586</v>
      </c>
      <c r="C1495" s="127" t="s">
        <v>587</v>
      </c>
      <c r="D1495" s="127" t="s">
        <v>491</v>
      </c>
      <c r="E1495" s="127" t="s">
        <v>472</v>
      </c>
      <c r="F1495" s="127" t="s">
        <v>30</v>
      </c>
      <c r="G1495" s="127" t="s">
        <v>36</v>
      </c>
      <c r="H1495" s="127" t="s">
        <v>37</v>
      </c>
      <c r="I1495" s="127" t="s">
        <v>71</v>
      </c>
      <c r="J1495" s="127" t="s">
        <v>681</v>
      </c>
      <c r="K1495" s="127" t="s">
        <v>899</v>
      </c>
      <c r="L1495" s="127" t="s">
        <v>483</v>
      </c>
      <c r="M1495" s="128">
        <v>0</v>
      </c>
      <c r="N1495" s="128">
        <v>0</v>
      </c>
      <c r="O1495" s="129">
        <v>22.056000000000001</v>
      </c>
      <c r="P1495" s="129">
        <v>93.995999999999995</v>
      </c>
      <c r="Q1495" s="130">
        <v>22.1</v>
      </c>
      <c r="R1495" s="128">
        <v>15</v>
      </c>
      <c r="S1495" s="128">
        <v>20</v>
      </c>
      <c r="T1495" s="127" t="s">
        <v>648</v>
      </c>
      <c r="U1495" s="127" t="s">
        <v>620</v>
      </c>
      <c r="V1495" s="208" t="s">
        <v>637</v>
      </c>
      <c r="X1495" s="126">
        <v>1473</v>
      </c>
    </row>
    <row r="1496" spans="1:24" s="14" customFormat="1" ht="360" x14ac:dyDescent="0.25">
      <c r="A1496" s="255">
        <v>1493</v>
      </c>
      <c r="B1496" s="126" t="s">
        <v>586</v>
      </c>
      <c r="C1496" s="127" t="s">
        <v>587</v>
      </c>
      <c r="D1496" s="127" t="s">
        <v>491</v>
      </c>
      <c r="E1496" s="127" t="s">
        <v>472</v>
      </c>
      <c r="F1496" s="127" t="s">
        <v>30</v>
      </c>
      <c r="G1496" s="127" t="s">
        <v>36</v>
      </c>
      <c r="H1496" s="127" t="s">
        <v>42</v>
      </c>
      <c r="I1496" s="127" t="s">
        <v>50</v>
      </c>
      <c r="J1496" s="127" t="s">
        <v>681</v>
      </c>
      <c r="K1496" s="127" t="s">
        <v>899</v>
      </c>
      <c r="L1496" s="127" t="s">
        <v>483</v>
      </c>
      <c r="M1496" s="128">
        <v>0</v>
      </c>
      <c r="N1496" s="128">
        <v>0</v>
      </c>
      <c r="O1496" s="129">
        <v>22.056000000000001</v>
      </c>
      <c r="P1496" s="129">
        <v>101.556</v>
      </c>
      <c r="Q1496" s="130">
        <v>22.1</v>
      </c>
      <c r="R1496" s="128">
        <v>15</v>
      </c>
      <c r="S1496" s="128">
        <v>20</v>
      </c>
      <c r="T1496" s="127" t="s">
        <v>648</v>
      </c>
      <c r="U1496" s="127" t="s">
        <v>620</v>
      </c>
      <c r="V1496" s="208" t="s">
        <v>637</v>
      </c>
      <c r="X1496" s="126">
        <v>1474</v>
      </c>
    </row>
    <row r="1497" spans="1:24" s="14" customFormat="1" ht="45" x14ac:dyDescent="0.25">
      <c r="A1497" s="255">
        <v>1494</v>
      </c>
      <c r="B1497" s="126" t="s">
        <v>586</v>
      </c>
      <c r="C1497" s="127" t="s">
        <v>587</v>
      </c>
      <c r="D1497" s="127" t="s">
        <v>508</v>
      </c>
      <c r="E1497" s="127" t="s">
        <v>472</v>
      </c>
      <c r="F1497" s="127" t="s">
        <v>30</v>
      </c>
      <c r="G1497" s="127" t="s">
        <v>36</v>
      </c>
      <c r="H1497" s="127" t="s">
        <v>37</v>
      </c>
      <c r="I1497" s="127" t="s">
        <v>85</v>
      </c>
      <c r="J1497" s="127" t="s">
        <v>102</v>
      </c>
      <c r="K1497" s="127" t="s">
        <v>900</v>
      </c>
      <c r="L1497" s="127" t="s">
        <v>483</v>
      </c>
      <c r="M1497" s="128">
        <v>0</v>
      </c>
      <c r="N1497" s="128">
        <v>0</v>
      </c>
      <c r="O1497" s="129">
        <v>20.996600000000001</v>
      </c>
      <c r="P1497" s="129">
        <v>53.241999999999997</v>
      </c>
      <c r="Q1497" s="130">
        <v>21</v>
      </c>
      <c r="R1497" s="128">
        <v>15</v>
      </c>
      <c r="S1497" s="128">
        <v>20</v>
      </c>
      <c r="T1497" s="127" t="s">
        <v>620</v>
      </c>
      <c r="U1497" s="127" t="s">
        <v>620</v>
      </c>
      <c r="V1497" s="208" t="s">
        <v>624</v>
      </c>
      <c r="X1497" s="126">
        <v>1475</v>
      </c>
    </row>
    <row r="1498" spans="1:24" s="14" customFormat="1" ht="360" x14ac:dyDescent="0.25">
      <c r="A1498" s="255">
        <v>1495</v>
      </c>
      <c r="B1498" s="126" t="s">
        <v>586</v>
      </c>
      <c r="C1498" s="127" t="s">
        <v>587</v>
      </c>
      <c r="D1498" s="127" t="s">
        <v>508</v>
      </c>
      <c r="E1498" s="127" t="s">
        <v>472</v>
      </c>
      <c r="F1498" s="127" t="s">
        <v>30</v>
      </c>
      <c r="G1498" s="127" t="s">
        <v>36</v>
      </c>
      <c r="H1498" s="127" t="s">
        <v>42</v>
      </c>
      <c r="I1498" s="127" t="s">
        <v>56</v>
      </c>
      <c r="J1498" s="127" t="s">
        <v>681</v>
      </c>
      <c r="K1498" s="127" t="s">
        <v>900</v>
      </c>
      <c r="L1498" s="127" t="s">
        <v>483</v>
      </c>
      <c r="M1498" s="128">
        <v>0</v>
      </c>
      <c r="N1498" s="128">
        <v>0</v>
      </c>
      <c r="O1498" s="129">
        <v>21.900700000000001</v>
      </c>
      <c r="P1498" s="129">
        <v>31.15</v>
      </c>
      <c r="Q1498" s="130">
        <v>21.9</v>
      </c>
      <c r="R1498" s="128">
        <v>15</v>
      </c>
      <c r="S1498" s="128">
        <v>20</v>
      </c>
      <c r="T1498" s="127" t="s">
        <v>685</v>
      </c>
      <c r="U1498" s="127" t="s">
        <v>648</v>
      </c>
      <c r="V1498" s="208" t="s">
        <v>624</v>
      </c>
      <c r="X1498" s="126">
        <v>1476</v>
      </c>
    </row>
    <row r="1499" spans="1:24" s="14" customFormat="1" ht="360" x14ac:dyDescent="0.25">
      <c r="A1499" s="255">
        <v>1496</v>
      </c>
      <c r="B1499" s="126" t="s">
        <v>586</v>
      </c>
      <c r="C1499" s="127" t="s">
        <v>587</v>
      </c>
      <c r="D1499" s="127" t="s">
        <v>508</v>
      </c>
      <c r="E1499" s="127" t="s">
        <v>472</v>
      </c>
      <c r="F1499" s="127" t="s">
        <v>30</v>
      </c>
      <c r="G1499" s="127" t="s">
        <v>36</v>
      </c>
      <c r="H1499" s="127" t="s">
        <v>42</v>
      </c>
      <c r="I1499" s="127" t="s">
        <v>50</v>
      </c>
      <c r="J1499" s="127" t="s">
        <v>681</v>
      </c>
      <c r="K1499" s="127" t="s">
        <v>900</v>
      </c>
      <c r="L1499" s="127" t="s">
        <v>483</v>
      </c>
      <c r="M1499" s="128">
        <v>0</v>
      </c>
      <c r="N1499" s="128">
        <v>0</v>
      </c>
      <c r="O1499" s="129">
        <v>22.598099999999999</v>
      </c>
      <c r="P1499" s="129">
        <v>94.331999999999994</v>
      </c>
      <c r="Q1499" s="130">
        <v>22.6</v>
      </c>
      <c r="R1499" s="128">
        <v>15</v>
      </c>
      <c r="S1499" s="128">
        <v>20</v>
      </c>
      <c r="T1499" s="127" t="s">
        <v>685</v>
      </c>
      <c r="U1499" s="127" t="s">
        <v>648</v>
      </c>
      <c r="V1499" s="208" t="s">
        <v>624</v>
      </c>
      <c r="X1499" s="126">
        <v>1477</v>
      </c>
    </row>
    <row r="1500" spans="1:24" s="14" customFormat="1" ht="45" x14ac:dyDescent="0.25">
      <c r="A1500" s="255">
        <v>1497</v>
      </c>
      <c r="B1500" s="126" t="s">
        <v>586</v>
      </c>
      <c r="C1500" s="127" t="s">
        <v>587</v>
      </c>
      <c r="D1500" s="127" t="s">
        <v>491</v>
      </c>
      <c r="E1500" s="127" t="s">
        <v>472</v>
      </c>
      <c r="F1500" s="127" t="s">
        <v>30</v>
      </c>
      <c r="G1500" s="127" t="s">
        <v>36</v>
      </c>
      <c r="H1500" s="127" t="s">
        <v>37</v>
      </c>
      <c r="I1500" s="127" t="s">
        <v>85</v>
      </c>
      <c r="J1500" s="127" t="s">
        <v>102</v>
      </c>
      <c r="K1500" s="127" t="s">
        <v>900</v>
      </c>
      <c r="L1500" s="127" t="s">
        <v>483</v>
      </c>
      <c r="M1500" s="128">
        <v>0</v>
      </c>
      <c r="N1500" s="128">
        <v>0</v>
      </c>
      <c r="O1500" s="129">
        <v>13.5661</v>
      </c>
      <c r="P1500" s="129">
        <v>57.106000000000002</v>
      </c>
      <c r="Q1500" s="130">
        <v>13.6</v>
      </c>
      <c r="R1500" s="128">
        <v>15</v>
      </c>
      <c r="S1500" s="128">
        <v>20</v>
      </c>
      <c r="T1500" s="127" t="s">
        <v>620</v>
      </c>
      <c r="U1500" s="127" t="s">
        <v>620</v>
      </c>
      <c r="V1500" s="208" t="s">
        <v>624</v>
      </c>
      <c r="X1500" s="126">
        <v>1478</v>
      </c>
    </row>
    <row r="1501" spans="1:24" s="14" customFormat="1" ht="45" x14ac:dyDescent="0.25">
      <c r="A1501" s="255">
        <v>1498</v>
      </c>
      <c r="B1501" s="126" t="s">
        <v>586</v>
      </c>
      <c r="C1501" s="127" t="s">
        <v>587</v>
      </c>
      <c r="D1501" s="127" t="s">
        <v>491</v>
      </c>
      <c r="E1501" s="127" t="s">
        <v>472</v>
      </c>
      <c r="F1501" s="127" t="s">
        <v>30</v>
      </c>
      <c r="G1501" s="127" t="s">
        <v>36</v>
      </c>
      <c r="H1501" s="127" t="s">
        <v>42</v>
      </c>
      <c r="I1501" s="127" t="s">
        <v>56</v>
      </c>
      <c r="J1501" s="127" t="s">
        <v>681</v>
      </c>
      <c r="K1501" s="127" t="s">
        <v>900</v>
      </c>
      <c r="L1501" s="127" t="s">
        <v>483</v>
      </c>
      <c r="M1501" s="128">
        <v>0</v>
      </c>
      <c r="N1501" s="128">
        <v>0</v>
      </c>
      <c r="O1501" s="129">
        <v>14.321899999999999</v>
      </c>
      <c r="P1501" s="129">
        <v>37.758000000000003</v>
      </c>
      <c r="Q1501" s="130">
        <v>14.3</v>
      </c>
      <c r="R1501" s="128">
        <v>15</v>
      </c>
      <c r="S1501" s="128">
        <v>20</v>
      </c>
      <c r="T1501" s="127" t="s">
        <v>620</v>
      </c>
      <c r="U1501" s="127" t="s">
        <v>620</v>
      </c>
      <c r="V1501" s="208" t="s">
        <v>624</v>
      </c>
      <c r="X1501" s="126">
        <v>1479</v>
      </c>
    </row>
    <row r="1502" spans="1:24" s="14" customFormat="1" ht="45" x14ac:dyDescent="0.25">
      <c r="A1502" s="255">
        <v>1499</v>
      </c>
      <c r="B1502" s="126" t="s">
        <v>586</v>
      </c>
      <c r="C1502" s="127" t="s">
        <v>587</v>
      </c>
      <c r="D1502" s="127" t="s">
        <v>491</v>
      </c>
      <c r="E1502" s="127" t="s">
        <v>472</v>
      </c>
      <c r="F1502" s="127" t="s">
        <v>30</v>
      </c>
      <c r="G1502" s="127" t="s">
        <v>36</v>
      </c>
      <c r="H1502" s="127" t="s">
        <v>42</v>
      </c>
      <c r="I1502" s="127" t="s">
        <v>50</v>
      </c>
      <c r="J1502" s="127" t="s">
        <v>681</v>
      </c>
      <c r="K1502" s="127" t="s">
        <v>900</v>
      </c>
      <c r="L1502" s="127" t="s">
        <v>483</v>
      </c>
      <c r="M1502" s="128">
        <v>0</v>
      </c>
      <c r="N1502" s="128">
        <v>0</v>
      </c>
      <c r="O1502" s="129">
        <v>14.904999999999999</v>
      </c>
      <c r="P1502" s="129">
        <v>101.556</v>
      </c>
      <c r="Q1502" s="130">
        <v>14.9</v>
      </c>
      <c r="R1502" s="128">
        <v>15</v>
      </c>
      <c r="S1502" s="128">
        <v>20</v>
      </c>
      <c r="T1502" s="127" t="s">
        <v>620</v>
      </c>
      <c r="U1502" s="127" t="s">
        <v>620</v>
      </c>
      <c r="V1502" s="208" t="s">
        <v>624</v>
      </c>
      <c r="X1502" s="126">
        <v>1480</v>
      </c>
    </row>
    <row r="1503" spans="1:24" s="14" customFormat="1" ht="60" x14ac:dyDescent="0.25">
      <c r="A1503" s="255">
        <v>1500</v>
      </c>
      <c r="B1503" s="126" t="s">
        <v>586</v>
      </c>
      <c r="C1503" s="127" t="s">
        <v>587</v>
      </c>
      <c r="D1503" s="127" t="s">
        <v>508</v>
      </c>
      <c r="E1503" s="127" t="s">
        <v>472</v>
      </c>
      <c r="F1503" s="127" t="s">
        <v>30</v>
      </c>
      <c r="G1503" s="127" t="s">
        <v>36</v>
      </c>
      <c r="H1503" s="127" t="s">
        <v>42</v>
      </c>
      <c r="I1503" s="127" t="s">
        <v>83</v>
      </c>
      <c r="J1503" s="127" t="s">
        <v>84</v>
      </c>
      <c r="K1503" s="127" t="s">
        <v>901</v>
      </c>
      <c r="L1503" s="127" t="s">
        <v>483</v>
      </c>
      <c r="M1503" s="128">
        <v>0</v>
      </c>
      <c r="N1503" s="128">
        <v>0</v>
      </c>
      <c r="O1503" s="129">
        <v>20.798300000000001</v>
      </c>
      <c r="P1503" s="129">
        <v>31.332000000000001</v>
      </c>
      <c r="Q1503" s="130">
        <v>20.8</v>
      </c>
      <c r="R1503" s="128">
        <v>15</v>
      </c>
      <c r="S1503" s="128">
        <v>20</v>
      </c>
      <c r="T1503" s="127" t="s">
        <v>620</v>
      </c>
      <c r="U1503" s="127" t="s">
        <v>620</v>
      </c>
      <c r="V1503" s="208" t="s">
        <v>647</v>
      </c>
      <c r="X1503" s="126">
        <v>1481</v>
      </c>
    </row>
    <row r="1504" spans="1:24" s="14" customFormat="1" ht="165" x14ac:dyDescent="0.25">
      <c r="A1504" s="255">
        <v>1501</v>
      </c>
      <c r="B1504" s="126" t="s">
        <v>586</v>
      </c>
      <c r="C1504" s="127" t="s">
        <v>587</v>
      </c>
      <c r="D1504" s="127" t="s">
        <v>508</v>
      </c>
      <c r="E1504" s="127" t="s">
        <v>472</v>
      </c>
      <c r="F1504" s="127" t="s">
        <v>35</v>
      </c>
      <c r="G1504" s="127" t="s">
        <v>36</v>
      </c>
      <c r="H1504" s="127" t="s">
        <v>32</v>
      </c>
      <c r="I1504" s="127" t="s">
        <v>77</v>
      </c>
      <c r="J1504" s="127" t="s">
        <v>73</v>
      </c>
      <c r="K1504" s="127" t="s">
        <v>901</v>
      </c>
      <c r="L1504" s="127" t="s">
        <v>483</v>
      </c>
      <c r="M1504" s="128">
        <v>0</v>
      </c>
      <c r="N1504" s="128">
        <v>0</v>
      </c>
      <c r="O1504" s="129">
        <v>23.128299999999999</v>
      </c>
      <c r="P1504" s="129">
        <v>44.533999999999999</v>
      </c>
      <c r="Q1504" s="130">
        <v>23.1</v>
      </c>
      <c r="R1504" s="128">
        <v>15</v>
      </c>
      <c r="S1504" s="128">
        <v>20</v>
      </c>
      <c r="T1504" s="127" t="s">
        <v>733</v>
      </c>
      <c r="U1504" s="127" t="s">
        <v>620</v>
      </c>
      <c r="V1504" s="208" t="s">
        <v>647</v>
      </c>
      <c r="X1504" s="126">
        <v>1482</v>
      </c>
    </row>
    <row r="1505" spans="1:24" s="14" customFormat="1" ht="360" x14ac:dyDescent="0.25">
      <c r="A1505" s="255">
        <v>1502</v>
      </c>
      <c r="B1505" s="126" t="s">
        <v>586</v>
      </c>
      <c r="C1505" s="127" t="s">
        <v>587</v>
      </c>
      <c r="D1505" s="127" t="s">
        <v>508</v>
      </c>
      <c r="E1505" s="127" t="s">
        <v>472</v>
      </c>
      <c r="F1505" s="127" t="s">
        <v>30</v>
      </c>
      <c r="G1505" s="127" t="s">
        <v>31</v>
      </c>
      <c r="H1505" s="127" t="s">
        <v>42</v>
      </c>
      <c r="I1505" s="127" t="s">
        <v>52</v>
      </c>
      <c r="J1505" s="127" t="s">
        <v>678</v>
      </c>
      <c r="K1505" s="127" t="s">
        <v>901</v>
      </c>
      <c r="L1505" s="127" t="s">
        <v>483</v>
      </c>
      <c r="M1505" s="128">
        <v>0</v>
      </c>
      <c r="N1505" s="128">
        <v>0</v>
      </c>
      <c r="O1505" s="129">
        <v>21.927099999999999</v>
      </c>
      <c r="P1505" s="129">
        <v>47.404000000000003</v>
      </c>
      <c r="Q1505" s="130">
        <v>21.9</v>
      </c>
      <c r="R1505" s="128">
        <v>15</v>
      </c>
      <c r="S1505" s="128">
        <v>20</v>
      </c>
      <c r="T1505" s="127" t="s">
        <v>648</v>
      </c>
      <c r="U1505" s="127" t="s">
        <v>620</v>
      </c>
      <c r="V1505" s="208" t="s">
        <v>647</v>
      </c>
      <c r="X1505" s="126">
        <v>1483</v>
      </c>
    </row>
    <row r="1506" spans="1:24" s="14" customFormat="1" ht="60" x14ac:dyDescent="0.25">
      <c r="A1506" s="255">
        <v>1503</v>
      </c>
      <c r="B1506" s="126" t="s">
        <v>586</v>
      </c>
      <c r="C1506" s="127" t="s">
        <v>587</v>
      </c>
      <c r="D1506" s="127" t="s">
        <v>491</v>
      </c>
      <c r="E1506" s="127" t="s">
        <v>472</v>
      </c>
      <c r="F1506" s="127" t="s">
        <v>30</v>
      </c>
      <c r="G1506" s="127" t="s">
        <v>36</v>
      </c>
      <c r="H1506" s="127" t="s">
        <v>42</v>
      </c>
      <c r="I1506" s="127" t="s">
        <v>83</v>
      </c>
      <c r="J1506" s="127" t="s">
        <v>84</v>
      </c>
      <c r="K1506" s="127" t="s">
        <v>901</v>
      </c>
      <c r="L1506" s="127" t="s">
        <v>483</v>
      </c>
      <c r="M1506" s="128">
        <v>0</v>
      </c>
      <c r="N1506" s="128">
        <v>0</v>
      </c>
      <c r="O1506" s="129">
        <v>13.4003</v>
      </c>
      <c r="P1506" s="129">
        <v>36.624000000000002</v>
      </c>
      <c r="Q1506" s="130">
        <v>13.4</v>
      </c>
      <c r="R1506" s="128">
        <v>15</v>
      </c>
      <c r="S1506" s="128">
        <v>20</v>
      </c>
      <c r="T1506" s="127" t="s">
        <v>620</v>
      </c>
      <c r="U1506" s="127" t="s">
        <v>620</v>
      </c>
      <c r="V1506" s="208" t="s">
        <v>647</v>
      </c>
      <c r="X1506" s="126">
        <v>1484</v>
      </c>
    </row>
    <row r="1507" spans="1:24" s="14" customFormat="1" ht="45" x14ac:dyDescent="0.25">
      <c r="A1507" s="255">
        <v>1504</v>
      </c>
      <c r="B1507" s="126" t="s">
        <v>586</v>
      </c>
      <c r="C1507" s="127" t="s">
        <v>587</v>
      </c>
      <c r="D1507" s="127" t="s">
        <v>491</v>
      </c>
      <c r="E1507" s="127" t="s">
        <v>472</v>
      </c>
      <c r="F1507" s="127" t="s">
        <v>35</v>
      </c>
      <c r="G1507" s="127" t="s">
        <v>36</v>
      </c>
      <c r="H1507" s="127" t="s">
        <v>32</v>
      </c>
      <c r="I1507" s="127" t="s">
        <v>77</v>
      </c>
      <c r="J1507" s="127" t="s">
        <v>73</v>
      </c>
      <c r="K1507" s="127" t="s">
        <v>901</v>
      </c>
      <c r="L1507" s="127" t="s">
        <v>483</v>
      </c>
      <c r="M1507" s="128">
        <v>0</v>
      </c>
      <c r="N1507" s="128">
        <v>0</v>
      </c>
      <c r="O1507" s="129">
        <v>15.3482</v>
      </c>
      <c r="P1507" s="129">
        <v>55.411999999999999</v>
      </c>
      <c r="Q1507" s="130">
        <v>15.3</v>
      </c>
      <c r="R1507" s="128">
        <v>15</v>
      </c>
      <c r="S1507" s="128">
        <v>20</v>
      </c>
      <c r="T1507" s="127" t="s">
        <v>620</v>
      </c>
      <c r="U1507" s="127" t="s">
        <v>620</v>
      </c>
      <c r="V1507" s="208" t="s">
        <v>647</v>
      </c>
      <c r="X1507" s="126">
        <v>1485</v>
      </c>
    </row>
    <row r="1508" spans="1:24" s="14" customFormat="1" ht="45" x14ac:dyDescent="0.25">
      <c r="A1508" s="255">
        <v>1505</v>
      </c>
      <c r="B1508" s="126" t="s">
        <v>586</v>
      </c>
      <c r="C1508" s="127" t="s">
        <v>587</v>
      </c>
      <c r="D1508" s="127" t="s">
        <v>491</v>
      </c>
      <c r="E1508" s="127" t="s">
        <v>472</v>
      </c>
      <c r="F1508" s="127" t="s">
        <v>30</v>
      </c>
      <c r="G1508" s="127" t="s">
        <v>31</v>
      </c>
      <c r="H1508" s="127" t="s">
        <v>42</v>
      </c>
      <c r="I1508" s="127" t="s">
        <v>52</v>
      </c>
      <c r="J1508" s="127" t="s">
        <v>678</v>
      </c>
      <c r="K1508" s="127" t="s">
        <v>901</v>
      </c>
      <c r="L1508" s="127" t="s">
        <v>483</v>
      </c>
      <c r="M1508" s="128">
        <v>0</v>
      </c>
      <c r="N1508" s="128">
        <v>0</v>
      </c>
      <c r="O1508" s="129">
        <v>14.343999999999999</v>
      </c>
      <c r="P1508" s="129">
        <v>54.642000000000003</v>
      </c>
      <c r="Q1508" s="130">
        <v>14.3</v>
      </c>
      <c r="R1508" s="128">
        <v>15</v>
      </c>
      <c r="S1508" s="128">
        <v>20</v>
      </c>
      <c r="T1508" s="127" t="s">
        <v>620</v>
      </c>
      <c r="U1508" s="127" t="s">
        <v>620</v>
      </c>
      <c r="V1508" s="208" t="s">
        <v>647</v>
      </c>
      <c r="X1508" s="126">
        <v>1486</v>
      </c>
    </row>
    <row r="1509" spans="1:24" s="14" customFormat="1" ht="165" x14ac:dyDescent="0.25">
      <c r="A1509" s="255">
        <v>1506</v>
      </c>
      <c r="B1509" s="126" t="s">
        <v>588</v>
      </c>
      <c r="C1509" s="127" t="s">
        <v>589</v>
      </c>
      <c r="D1509" s="127" t="s">
        <v>471</v>
      </c>
      <c r="E1509" s="127" t="s">
        <v>495</v>
      </c>
      <c r="F1509" s="127" t="s">
        <v>30</v>
      </c>
      <c r="G1509" s="127" t="s">
        <v>31</v>
      </c>
      <c r="H1509" s="127" t="s">
        <v>32</v>
      </c>
      <c r="I1509" s="127" t="s">
        <v>53</v>
      </c>
      <c r="J1509" s="127" t="s">
        <v>44</v>
      </c>
      <c r="K1509" s="127" t="s">
        <v>902</v>
      </c>
      <c r="L1509" s="127" t="s">
        <v>488</v>
      </c>
      <c r="M1509" s="128">
        <v>5.34</v>
      </c>
      <c r="N1509" s="128">
        <v>2.54</v>
      </c>
      <c r="O1509" s="129">
        <v>10.398999999999999</v>
      </c>
      <c r="P1509" s="129">
        <v>28.42</v>
      </c>
      <c r="Q1509" s="130">
        <v>10.4</v>
      </c>
      <c r="R1509" s="128">
        <v>10</v>
      </c>
      <c r="S1509" s="128">
        <v>15</v>
      </c>
      <c r="T1509" s="127" t="s">
        <v>620</v>
      </c>
      <c r="U1509" s="127" t="s">
        <v>620</v>
      </c>
      <c r="V1509" s="208" t="s">
        <v>624</v>
      </c>
      <c r="X1509" s="126">
        <v>1487</v>
      </c>
    </row>
    <row r="1510" spans="1:24" s="14" customFormat="1" ht="165" x14ac:dyDescent="0.25">
      <c r="A1510" s="255">
        <v>1507</v>
      </c>
      <c r="B1510" s="126" t="s">
        <v>588</v>
      </c>
      <c r="C1510" s="127" t="s">
        <v>589</v>
      </c>
      <c r="D1510" s="127" t="s">
        <v>471</v>
      </c>
      <c r="E1510" s="127" t="s">
        <v>495</v>
      </c>
      <c r="F1510" s="127" t="s">
        <v>30</v>
      </c>
      <c r="G1510" s="127" t="s">
        <v>31</v>
      </c>
      <c r="H1510" s="127" t="s">
        <v>32</v>
      </c>
      <c r="I1510" s="127" t="s">
        <v>98</v>
      </c>
      <c r="J1510" s="127" t="s">
        <v>44</v>
      </c>
      <c r="K1510" s="127" t="s">
        <v>903</v>
      </c>
      <c r="L1510" s="127" t="s">
        <v>488</v>
      </c>
      <c r="M1510" s="128">
        <v>5.69</v>
      </c>
      <c r="N1510" s="128">
        <v>2.71</v>
      </c>
      <c r="O1510" s="129">
        <v>9.0629000000000008</v>
      </c>
      <c r="P1510" s="129">
        <v>18.143999999999998</v>
      </c>
      <c r="Q1510" s="130">
        <v>9.1</v>
      </c>
      <c r="R1510" s="128">
        <v>10</v>
      </c>
      <c r="S1510" s="128">
        <v>15</v>
      </c>
      <c r="T1510" s="127" t="s">
        <v>620</v>
      </c>
      <c r="U1510" s="127" t="s">
        <v>620</v>
      </c>
      <c r="V1510" s="208" t="s">
        <v>637</v>
      </c>
      <c r="X1510" s="126">
        <v>1488</v>
      </c>
    </row>
    <row r="1511" spans="1:24" s="14" customFormat="1" ht="165" x14ac:dyDescent="0.25">
      <c r="A1511" s="255">
        <v>1508</v>
      </c>
      <c r="B1511" s="126" t="s">
        <v>588</v>
      </c>
      <c r="C1511" s="127" t="s">
        <v>589</v>
      </c>
      <c r="D1511" s="127" t="s">
        <v>471</v>
      </c>
      <c r="E1511" s="127" t="s">
        <v>495</v>
      </c>
      <c r="F1511" s="127" t="s">
        <v>30</v>
      </c>
      <c r="G1511" s="127" t="s">
        <v>31</v>
      </c>
      <c r="H1511" s="127" t="s">
        <v>32</v>
      </c>
      <c r="I1511" s="127" t="s">
        <v>96</v>
      </c>
      <c r="J1511" s="127" t="s">
        <v>97</v>
      </c>
      <c r="K1511" s="127" t="s">
        <v>903</v>
      </c>
      <c r="L1511" s="127" t="s">
        <v>488</v>
      </c>
      <c r="M1511" s="128">
        <v>4.3099999999999996</v>
      </c>
      <c r="N1511" s="128">
        <v>2.0499999999999998</v>
      </c>
      <c r="O1511" s="129">
        <v>9.3736999999999995</v>
      </c>
      <c r="P1511" s="129">
        <v>14.84</v>
      </c>
      <c r="Q1511" s="130">
        <v>9.4</v>
      </c>
      <c r="R1511" s="128">
        <v>10</v>
      </c>
      <c r="S1511" s="128">
        <v>15</v>
      </c>
      <c r="T1511" s="127" t="s">
        <v>620</v>
      </c>
      <c r="U1511" s="127" t="s">
        <v>620</v>
      </c>
      <c r="V1511" s="208" t="s">
        <v>637</v>
      </c>
      <c r="X1511" s="126">
        <v>1489</v>
      </c>
    </row>
    <row r="1512" spans="1:24" s="14" customFormat="1" ht="165" x14ac:dyDescent="0.25">
      <c r="A1512" s="255">
        <v>1509</v>
      </c>
      <c r="B1512" s="126" t="s">
        <v>588</v>
      </c>
      <c r="C1512" s="127" t="s">
        <v>589</v>
      </c>
      <c r="D1512" s="127" t="s">
        <v>494</v>
      </c>
      <c r="E1512" s="127" t="s">
        <v>492</v>
      </c>
      <c r="F1512" s="127" t="s">
        <v>35</v>
      </c>
      <c r="G1512" s="127" t="s">
        <v>46</v>
      </c>
      <c r="H1512" s="127" t="s">
        <v>47</v>
      </c>
      <c r="I1512" s="127" t="s">
        <v>101</v>
      </c>
      <c r="J1512" s="127" t="s">
        <v>44</v>
      </c>
      <c r="K1512" s="127" t="s">
        <v>904</v>
      </c>
      <c r="L1512" s="127" t="s">
        <v>488</v>
      </c>
      <c r="M1512" s="128">
        <v>5.74</v>
      </c>
      <c r="N1512" s="128">
        <v>2.73</v>
      </c>
      <c r="O1512" s="129">
        <v>10.527200000000001</v>
      </c>
      <c r="P1512" s="129">
        <v>41.887999999999998</v>
      </c>
      <c r="Q1512" s="130">
        <v>10.5</v>
      </c>
      <c r="R1512" s="128">
        <v>10</v>
      </c>
      <c r="S1512" s="128">
        <v>15</v>
      </c>
      <c r="T1512" s="127" t="s">
        <v>620</v>
      </c>
      <c r="U1512" s="127" t="s">
        <v>620</v>
      </c>
      <c r="V1512" s="208" t="s">
        <v>640</v>
      </c>
      <c r="X1512" s="126">
        <v>1490</v>
      </c>
    </row>
    <row r="1513" spans="1:24" s="14" customFormat="1" ht="165" x14ac:dyDescent="0.25">
      <c r="A1513" s="255">
        <v>1510</v>
      </c>
      <c r="B1513" s="126" t="s">
        <v>588</v>
      </c>
      <c r="C1513" s="127" t="s">
        <v>589</v>
      </c>
      <c r="D1513" s="127" t="s">
        <v>494</v>
      </c>
      <c r="E1513" s="127" t="s">
        <v>492</v>
      </c>
      <c r="F1513" s="127" t="s">
        <v>30</v>
      </c>
      <c r="G1513" s="127" t="s">
        <v>46</v>
      </c>
      <c r="H1513" s="127" t="s">
        <v>47</v>
      </c>
      <c r="I1513" s="127" t="s">
        <v>89</v>
      </c>
      <c r="J1513" s="127" t="s">
        <v>44</v>
      </c>
      <c r="K1513" s="127" t="s">
        <v>904</v>
      </c>
      <c r="L1513" s="127" t="s">
        <v>488</v>
      </c>
      <c r="M1513" s="128">
        <v>3.78</v>
      </c>
      <c r="N1513" s="128">
        <v>1.8</v>
      </c>
      <c r="O1513" s="129">
        <v>9.4550000000000001</v>
      </c>
      <c r="P1513" s="129">
        <v>17.178000000000001</v>
      </c>
      <c r="Q1513" s="130">
        <v>9.5</v>
      </c>
      <c r="R1513" s="128">
        <v>10</v>
      </c>
      <c r="S1513" s="128">
        <v>15</v>
      </c>
      <c r="T1513" s="127" t="s">
        <v>620</v>
      </c>
      <c r="U1513" s="127" t="s">
        <v>620</v>
      </c>
      <c r="V1513" s="208" t="s">
        <v>640</v>
      </c>
      <c r="X1513" s="126">
        <v>1491</v>
      </c>
    </row>
    <row r="1514" spans="1:24" s="14" customFormat="1" ht="165" x14ac:dyDescent="0.25">
      <c r="A1514" s="255">
        <v>1511</v>
      </c>
      <c r="B1514" s="126" t="s">
        <v>588</v>
      </c>
      <c r="C1514" s="127" t="s">
        <v>589</v>
      </c>
      <c r="D1514" s="127" t="s">
        <v>494</v>
      </c>
      <c r="E1514" s="127" t="s">
        <v>492</v>
      </c>
      <c r="F1514" s="127" t="s">
        <v>30</v>
      </c>
      <c r="G1514" s="127" t="s">
        <v>46</v>
      </c>
      <c r="H1514" s="127" t="s">
        <v>47</v>
      </c>
      <c r="I1514" s="127" t="s">
        <v>88</v>
      </c>
      <c r="J1514" s="127" t="s">
        <v>44</v>
      </c>
      <c r="K1514" s="127" t="s">
        <v>904</v>
      </c>
      <c r="L1514" s="127" t="s">
        <v>488</v>
      </c>
      <c r="M1514" s="128">
        <v>4.16</v>
      </c>
      <c r="N1514" s="128">
        <v>1.98</v>
      </c>
      <c r="O1514" s="129">
        <v>9.8350000000000009</v>
      </c>
      <c r="P1514" s="129">
        <v>18.143999999999998</v>
      </c>
      <c r="Q1514" s="130">
        <v>9.8000000000000007</v>
      </c>
      <c r="R1514" s="128">
        <v>10</v>
      </c>
      <c r="S1514" s="128">
        <v>15</v>
      </c>
      <c r="T1514" s="127" t="s">
        <v>620</v>
      </c>
      <c r="U1514" s="127" t="s">
        <v>620</v>
      </c>
      <c r="V1514" s="208" t="s">
        <v>640</v>
      </c>
      <c r="X1514" s="126">
        <v>1492</v>
      </c>
    </row>
    <row r="1515" spans="1:24" s="14" customFormat="1" ht="165" x14ac:dyDescent="0.25">
      <c r="A1515" s="255">
        <v>1512</v>
      </c>
      <c r="B1515" s="126" t="s">
        <v>588</v>
      </c>
      <c r="C1515" s="127" t="s">
        <v>589</v>
      </c>
      <c r="D1515" s="127" t="s">
        <v>471</v>
      </c>
      <c r="E1515" s="127" t="s">
        <v>492</v>
      </c>
      <c r="F1515" s="127" t="s">
        <v>35</v>
      </c>
      <c r="G1515" s="127" t="s">
        <v>46</v>
      </c>
      <c r="H1515" s="127" t="s">
        <v>47</v>
      </c>
      <c r="I1515" s="127" t="s">
        <v>101</v>
      </c>
      <c r="J1515" s="127" t="s">
        <v>44</v>
      </c>
      <c r="K1515" s="127" t="s">
        <v>904</v>
      </c>
      <c r="L1515" s="127" t="s">
        <v>488</v>
      </c>
      <c r="M1515" s="128">
        <v>5.74</v>
      </c>
      <c r="N1515" s="128">
        <v>2.73</v>
      </c>
      <c r="O1515" s="129">
        <v>12.056800000000001</v>
      </c>
      <c r="P1515" s="129">
        <v>48.58</v>
      </c>
      <c r="Q1515" s="130">
        <v>12.1</v>
      </c>
      <c r="R1515" s="128">
        <v>10</v>
      </c>
      <c r="S1515" s="128">
        <v>15</v>
      </c>
      <c r="T1515" s="127" t="s">
        <v>620</v>
      </c>
      <c r="U1515" s="127" t="s">
        <v>620</v>
      </c>
      <c r="V1515" s="208" t="s">
        <v>640</v>
      </c>
      <c r="X1515" s="126">
        <v>1493</v>
      </c>
    </row>
    <row r="1516" spans="1:24" s="14" customFormat="1" ht="165" x14ac:dyDescent="0.25">
      <c r="A1516" s="255">
        <v>1513</v>
      </c>
      <c r="B1516" s="126" t="s">
        <v>588</v>
      </c>
      <c r="C1516" s="127" t="s">
        <v>589</v>
      </c>
      <c r="D1516" s="127" t="s">
        <v>471</v>
      </c>
      <c r="E1516" s="127" t="s">
        <v>492</v>
      </c>
      <c r="F1516" s="127" t="s">
        <v>30</v>
      </c>
      <c r="G1516" s="127" t="s">
        <v>46</v>
      </c>
      <c r="H1516" s="127" t="s">
        <v>47</v>
      </c>
      <c r="I1516" s="127" t="s">
        <v>89</v>
      </c>
      <c r="J1516" s="127" t="s">
        <v>44</v>
      </c>
      <c r="K1516" s="127" t="s">
        <v>904</v>
      </c>
      <c r="L1516" s="127" t="s">
        <v>488</v>
      </c>
      <c r="M1516" s="128">
        <v>3.78</v>
      </c>
      <c r="N1516" s="128">
        <v>1.8</v>
      </c>
      <c r="O1516" s="129">
        <v>11.099</v>
      </c>
      <c r="P1516" s="129">
        <v>25.591999999999999</v>
      </c>
      <c r="Q1516" s="130">
        <v>11.1</v>
      </c>
      <c r="R1516" s="128">
        <v>10</v>
      </c>
      <c r="S1516" s="128">
        <v>15</v>
      </c>
      <c r="T1516" s="127" t="s">
        <v>620</v>
      </c>
      <c r="U1516" s="127" t="s">
        <v>620</v>
      </c>
      <c r="V1516" s="208" t="s">
        <v>640</v>
      </c>
      <c r="X1516" s="126">
        <v>1494</v>
      </c>
    </row>
    <row r="1517" spans="1:24" s="14" customFormat="1" ht="165" x14ac:dyDescent="0.25">
      <c r="A1517" s="255">
        <v>1514</v>
      </c>
      <c r="B1517" s="126" t="s">
        <v>588</v>
      </c>
      <c r="C1517" s="127" t="s">
        <v>589</v>
      </c>
      <c r="D1517" s="127" t="s">
        <v>471</v>
      </c>
      <c r="E1517" s="127" t="s">
        <v>492</v>
      </c>
      <c r="F1517" s="127" t="s">
        <v>30</v>
      </c>
      <c r="G1517" s="127" t="s">
        <v>46</v>
      </c>
      <c r="H1517" s="127" t="s">
        <v>47</v>
      </c>
      <c r="I1517" s="127" t="s">
        <v>88</v>
      </c>
      <c r="J1517" s="127" t="s">
        <v>44</v>
      </c>
      <c r="K1517" s="127" t="s">
        <v>904</v>
      </c>
      <c r="L1517" s="127" t="s">
        <v>488</v>
      </c>
      <c r="M1517" s="128">
        <v>4.16</v>
      </c>
      <c r="N1517" s="128">
        <v>1.98</v>
      </c>
      <c r="O1517" s="129">
        <v>11.478999999999999</v>
      </c>
      <c r="P1517" s="129">
        <v>25.396000000000001</v>
      </c>
      <c r="Q1517" s="130">
        <v>11.5</v>
      </c>
      <c r="R1517" s="128">
        <v>10</v>
      </c>
      <c r="S1517" s="128">
        <v>15</v>
      </c>
      <c r="T1517" s="127" t="s">
        <v>620</v>
      </c>
      <c r="U1517" s="127" t="s">
        <v>620</v>
      </c>
      <c r="V1517" s="208" t="s">
        <v>640</v>
      </c>
      <c r="X1517" s="126">
        <v>1495</v>
      </c>
    </row>
    <row r="1518" spans="1:24" s="14" customFormat="1" ht="165" x14ac:dyDescent="0.25">
      <c r="A1518" s="255">
        <v>1515</v>
      </c>
      <c r="B1518" s="126" t="s">
        <v>588</v>
      </c>
      <c r="C1518" s="127" t="s">
        <v>589</v>
      </c>
      <c r="D1518" s="127" t="s">
        <v>471</v>
      </c>
      <c r="E1518" s="127" t="s">
        <v>496</v>
      </c>
      <c r="F1518" s="127" t="s">
        <v>35</v>
      </c>
      <c r="G1518" s="127" t="s">
        <v>46</v>
      </c>
      <c r="H1518" s="127" t="s">
        <v>47</v>
      </c>
      <c r="I1518" s="127" t="s">
        <v>101</v>
      </c>
      <c r="J1518" s="127" t="s">
        <v>44</v>
      </c>
      <c r="K1518" s="127" t="s">
        <v>904</v>
      </c>
      <c r="L1518" s="127" t="s">
        <v>488</v>
      </c>
      <c r="M1518" s="128">
        <v>5.74</v>
      </c>
      <c r="N1518" s="128">
        <v>2.73</v>
      </c>
      <c r="O1518" s="129">
        <v>10.452400000000001</v>
      </c>
      <c r="P1518" s="129">
        <v>42.293999999999997</v>
      </c>
      <c r="Q1518" s="130">
        <v>10.5</v>
      </c>
      <c r="R1518" s="128">
        <v>10</v>
      </c>
      <c r="S1518" s="128">
        <v>15</v>
      </c>
      <c r="T1518" s="127" t="s">
        <v>620</v>
      </c>
      <c r="U1518" s="127" t="s">
        <v>620</v>
      </c>
      <c r="V1518" s="208" t="s">
        <v>640</v>
      </c>
      <c r="X1518" s="126">
        <v>1496</v>
      </c>
    </row>
    <row r="1519" spans="1:24" s="14" customFormat="1" ht="165" x14ac:dyDescent="0.25">
      <c r="A1519" s="255">
        <v>1516</v>
      </c>
      <c r="B1519" s="126" t="s">
        <v>588</v>
      </c>
      <c r="C1519" s="127" t="s">
        <v>589</v>
      </c>
      <c r="D1519" s="127" t="s">
        <v>471</v>
      </c>
      <c r="E1519" s="127" t="s">
        <v>496</v>
      </c>
      <c r="F1519" s="127" t="s">
        <v>30</v>
      </c>
      <c r="G1519" s="127" t="s">
        <v>46</v>
      </c>
      <c r="H1519" s="127" t="s">
        <v>47</v>
      </c>
      <c r="I1519" s="127" t="s">
        <v>89</v>
      </c>
      <c r="J1519" s="127" t="s">
        <v>44</v>
      </c>
      <c r="K1519" s="127" t="s">
        <v>904</v>
      </c>
      <c r="L1519" s="127" t="s">
        <v>488</v>
      </c>
      <c r="M1519" s="128">
        <v>3.78</v>
      </c>
      <c r="N1519" s="128">
        <v>1.8</v>
      </c>
      <c r="O1519" s="129">
        <v>9.157</v>
      </c>
      <c r="P1519" s="129">
        <v>18.228000000000002</v>
      </c>
      <c r="Q1519" s="130">
        <v>9.1999999999999993</v>
      </c>
      <c r="R1519" s="128">
        <v>10</v>
      </c>
      <c r="S1519" s="128">
        <v>15</v>
      </c>
      <c r="T1519" s="127" t="s">
        <v>620</v>
      </c>
      <c r="U1519" s="127" t="s">
        <v>620</v>
      </c>
      <c r="V1519" s="208" t="s">
        <v>640</v>
      </c>
      <c r="X1519" s="126">
        <v>1497</v>
      </c>
    </row>
    <row r="1520" spans="1:24" s="14" customFormat="1" ht="165" x14ac:dyDescent="0.25">
      <c r="A1520" s="255">
        <v>1517</v>
      </c>
      <c r="B1520" s="126" t="s">
        <v>588</v>
      </c>
      <c r="C1520" s="127" t="s">
        <v>589</v>
      </c>
      <c r="D1520" s="127" t="s">
        <v>471</v>
      </c>
      <c r="E1520" s="127" t="s">
        <v>496</v>
      </c>
      <c r="F1520" s="127" t="s">
        <v>30</v>
      </c>
      <c r="G1520" s="127" t="s">
        <v>46</v>
      </c>
      <c r="H1520" s="127" t="s">
        <v>47</v>
      </c>
      <c r="I1520" s="127" t="s">
        <v>88</v>
      </c>
      <c r="J1520" s="127" t="s">
        <v>44</v>
      </c>
      <c r="K1520" s="127" t="s">
        <v>904</v>
      </c>
      <c r="L1520" s="127" t="s">
        <v>488</v>
      </c>
      <c r="M1520" s="128">
        <v>4.16</v>
      </c>
      <c r="N1520" s="128">
        <v>1.98</v>
      </c>
      <c r="O1520" s="129">
        <v>9.5370000000000008</v>
      </c>
      <c r="P1520" s="129">
        <v>18.564</v>
      </c>
      <c r="Q1520" s="130">
        <v>9.5</v>
      </c>
      <c r="R1520" s="128">
        <v>10</v>
      </c>
      <c r="S1520" s="128">
        <v>15</v>
      </c>
      <c r="T1520" s="127" t="s">
        <v>620</v>
      </c>
      <c r="U1520" s="127" t="s">
        <v>620</v>
      </c>
      <c r="V1520" s="208" t="s">
        <v>640</v>
      </c>
      <c r="X1520" s="126">
        <v>1498</v>
      </c>
    </row>
    <row r="1521" spans="1:24" s="14" customFormat="1" ht="165" x14ac:dyDescent="0.25">
      <c r="A1521" s="255">
        <v>1518</v>
      </c>
      <c r="B1521" s="126" t="s">
        <v>588</v>
      </c>
      <c r="C1521" s="127" t="s">
        <v>589</v>
      </c>
      <c r="D1521" s="127" t="s">
        <v>471</v>
      </c>
      <c r="E1521" s="127" t="s">
        <v>495</v>
      </c>
      <c r="F1521" s="127" t="s">
        <v>30</v>
      </c>
      <c r="G1521" s="127" t="s">
        <v>46</v>
      </c>
      <c r="H1521" s="127" t="s">
        <v>47</v>
      </c>
      <c r="I1521" s="127" t="s">
        <v>89</v>
      </c>
      <c r="J1521" s="127" t="s">
        <v>44</v>
      </c>
      <c r="K1521" s="127" t="s">
        <v>905</v>
      </c>
      <c r="L1521" s="127" t="s">
        <v>488</v>
      </c>
      <c r="M1521" s="128">
        <v>3.78</v>
      </c>
      <c r="N1521" s="128">
        <v>1.8</v>
      </c>
      <c r="O1521" s="129">
        <v>7.9240000000000004</v>
      </c>
      <c r="P1521" s="129">
        <v>17.472000000000001</v>
      </c>
      <c r="Q1521" s="130">
        <v>7.9</v>
      </c>
      <c r="R1521" s="128">
        <v>10</v>
      </c>
      <c r="S1521" s="128">
        <v>15</v>
      </c>
      <c r="T1521" s="127" t="s">
        <v>653</v>
      </c>
      <c r="U1521" s="127" t="s">
        <v>654</v>
      </c>
      <c r="V1521" s="208" t="s">
        <v>673</v>
      </c>
      <c r="X1521" s="126">
        <v>1499</v>
      </c>
    </row>
    <row r="1522" spans="1:24" s="14" customFormat="1" ht="165" x14ac:dyDescent="0.25">
      <c r="A1522" s="255">
        <v>1519</v>
      </c>
      <c r="B1522" s="126" t="s">
        <v>588</v>
      </c>
      <c r="C1522" s="127" t="s">
        <v>589</v>
      </c>
      <c r="D1522" s="127" t="s">
        <v>471</v>
      </c>
      <c r="E1522" s="127" t="s">
        <v>495</v>
      </c>
      <c r="F1522" s="127" t="s">
        <v>30</v>
      </c>
      <c r="G1522" s="127" t="s">
        <v>46</v>
      </c>
      <c r="H1522" s="127" t="s">
        <v>47</v>
      </c>
      <c r="I1522" s="127" t="s">
        <v>87</v>
      </c>
      <c r="J1522" s="127" t="s">
        <v>44</v>
      </c>
      <c r="K1522" s="127" t="s">
        <v>905</v>
      </c>
      <c r="L1522" s="127" t="s">
        <v>488</v>
      </c>
      <c r="M1522" s="128">
        <v>3.78</v>
      </c>
      <c r="N1522" s="128">
        <v>1.8</v>
      </c>
      <c r="O1522" s="129">
        <v>7.9240000000000004</v>
      </c>
      <c r="P1522" s="129">
        <v>17.472000000000001</v>
      </c>
      <c r="Q1522" s="130">
        <v>7.9</v>
      </c>
      <c r="R1522" s="128">
        <v>10</v>
      </c>
      <c r="S1522" s="128">
        <v>15</v>
      </c>
      <c r="T1522" s="127" t="s">
        <v>653</v>
      </c>
      <c r="U1522" s="127" t="s">
        <v>654</v>
      </c>
      <c r="V1522" s="208" t="s">
        <v>673</v>
      </c>
      <c r="X1522" s="126">
        <v>1500</v>
      </c>
    </row>
    <row r="1523" spans="1:24" s="14" customFormat="1" ht="165" x14ac:dyDescent="0.25">
      <c r="A1523" s="255">
        <v>1520</v>
      </c>
      <c r="B1523" s="126" t="s">
        <v>588</v>
      </c>
      <c r="C1523" s="127" t="s">
        <v>589</v>
      </c>
      <c r="D1523" s="127" t="s">
        <v>471</v>
      </c>
      <c r="E1523" s="127" t="s">
        <v>496</v>
      </c>
      <c r="F1523" s="127" t="s">
        <v>30</v>
      </c>
      <c r="G1523" s="127" t="s">
        <v>31</v>
      </c>
      <c r="H1523" s="127" t="s">
        <v>32</v>
      </c>
      <c r="I1523" s="127" t="s">
        <v>98</v>
      </c>
      <c r="J1523" s="127" t="s">
        <v>44</v>
      </c>
      <c r="K1523" s="127" t="s">
        <v>906</v>
      </c>
      <c r="L1523" s="127" t="s">
        <v>488</v>
      </c>
      <c r="M1523" s="128">
        <v>5.69</v>
      </c>
      <c r="N1523" s="128">
        <v>2.71</v>
      </c>
      <c r="O1523" s="129">
        <v>10.9016</v>
      </c>
      <c r="P1523" s="129">
        <v>18.942</v>
      </c>
      <c r="Q1523" s="130">
        <v>10.9</v>
      </c>
      <c r="R1523" s="128">
        <v>10</v>
      </c>
      <c r="S1523" s="128">
        <v>15</v>
      </c>
      <c r="T1523" s="127" t="s">
        <v>620</v>
      </c>
      <c r="U1523" s="127" t="s">
        <v>620</v>
      </c>
      <c r="V1523" s="208" t="s">
        <v>624</v>
      </c>
      <c r="X1523" s="126">
        <v>1501</v>
      </c>
    </row>
    <row r="1524" spans="1:24" s="14" customFormat="1" ht="165" x14ac:dyDescent="0.25">
      <c r="A1524" s="255">
        <v>1521</v>
      </c>
      <c r="B1524" s="126" t="s">
        <v>588</v>
      </c>
      <c r="C1524" s="127" t="s">
        <v>589</v>
      </c>
      <c r="D1524" s="127" t="s">
        <v>471</v>
      </c>
      <c r="E1524" s="127" t="s">
        <v>496</v>
      </c>
      <c r="F1524" s="127" t="s">
        <v>30</v>
      </c>
      <c r="G1524" s="127" t="s">
        <v>46</v>
      </c>
      <c r="H1524" s="127" t="s">
        <v>47</v>
      </c>
      <c r="I1524" s="127" t="s">
        <v>89</v>
      </c>
      <c r="J1524" s="127" t="s">
        <v>44</v>
      </c>
      <c r="K1524" s="127" t="s">
        <v>906</v>
      </c>
      <c r="L1524" s="127" t="s">
        <v>488</v>
      </c>
      <c r="M1524" s="128">
        <v>3.78</v>
      </c>
      <c r="N1524" s="128">
        <v>1.8</v>
      </c>
      <c r="O1524" s="129">
        <v>8.8529999999999998</v>
      </c>
      <c r="P1524" s="129">
        <v>18.228000000000002</v>
      </c>
      <c r="Q1524" s="130">
        <v>8.9</v>
      </c>
      <c r="R1524" s="128">
        <v>10</v>
      </c>
      <c r="S1524" s="128">
        <v>15</v>
      </c>
      <c r="T1524" s="127" t="s">
        <v>620</v>
      </c>
      <c r="U1524" s="127" t="s">
        <v>620</v>
      </c>
      <c r="V1524" s="208" t="s">
        <v>624</v>
      </c>
      <c r="X1524" s="126">
        <v>1502</v>
      </c>
    </row>
    <row r="1525" spans="1:24" s="14" customFormat="1" ht="165" x14ac:dyDescent="0.25">
      <c r="A1525" s="255">
        <v>1522</v>
      </c>
      <c r="B1525" s="126" t="s">
        <v>588</v>
      </c>
      <c r="C1525" s="127" t="s">
        <v>589</v>
      </c>
      <c r="D1525" s="127" t="s">
        <v>471</v>
      </c>
      <c r="E1525" s="127" t="s">
        <v>496</v>
      </c>
      <c r="F1525" s="127" t="s">
        <v>35</v>
      </c>
      <c r="G1525" s="127" t="s">
        <v>31</v>
      </c>
      <c r="H1525" s="127" t="s">
        <v>32</v>
      </c>
      <c r="I1525" s="127" t="s">
        <v>39</v>
      </c>
      <c r="J1525" s="127" t="s">
        <v>44</v>
      </c>
      <c r="K1525" s="127" t="s">
        <v>907</v>
      </c>
      <c r="L1525" s="127" t="s">
        <v>488</v>
      </c>
      <c r="M1525" s="128">
        <v>4.41</v>
      </c>
      <c r="N1525" s="128">
        <v>2.1</v>
      </c>
      <c r="O1525" s="129">
        <v>12.489000000000001</v>
      </c>
      <c r="P1525" s="129">
        <v>59.71</v>
      </c>
      <c r="Q1525" s="130">
        <v>12.5</v>
      </c>
      <c r="R1525" s="128">
        <v>10</v>
      </c>
      <c r="S1525" s="128">
        <v>15</v>
      </c>
      <c r="T1525" s="127" t="s">
        <v>620</v>
      </c>
      <c r="U1525" s="127" t="s">
        <v>620</v>
      </c>
      <c r="V1525" s="208" t="s">
        <v>624</v>
      </c>
      <c r="X1525" s="126">
        <v>1503</v>
      </c>
    </row>
    <row r="1526" spans="1:24" s="14" customFormat="1" ht="165" x14ac:dyDescent="0.25">
      <c r="A1526" s="255">
        <v>1523</v>
      </c>
      <c r="B1526" s="126" t="s">
        <v>588</v>
      </c>
      <c r="C1526" s="127" t="s">
        <v>589</v>
      </c>
      <c r="D1526" s="127" t="s">
        <v>471</v>
      </c>
      <c r="E1526" s="127" t="s">
        <v>496</v>
      </c>
      <c r="F1526" s="127" t="s">
        <v>35</v>
      </c>
      <c r="G1526" s="127" t="s">
        <v>31</v>
      </c>
      <c r="H1526" s="127" t="s">
        <v>32</v>
      </c>
      <c r="I1526" s="127" t="s">
        <v>55</v>
      </c>
      <c r="J1526" s="127" t="s">
        <v>44</v>
      </c>
      <c r="K1526" s="127" t="s">
        <v>907</v>
      </c>
      <c r="L1526" s="127" t="s">
        <v>488</v>
      </c>
      <c r="M1526" s="128">
        <v>7.1</v>
      </c>
      <c r="N1526" s="128">
        <v>3.38</v>
      </c>
      <c r="O1526" s="129">
        <v>13.157</v>
      </c>
      <c r="P1526" s="129">
        <v>37.002000000000002</v>
      </c>
      <c r="Q1526" s="130">
        <v>13.2</v>
      </c>
      <c r="R1526" s="128">
        <v>10</v>
      </c>
      <c r="S1526" s="128">
        <v>15</v>
      </c>
      <c r="T1526" s="127" t="s">
        <v>620</v>
      </c>
      <c r="U1526" s="127" t="s">
        <v>620</v>
      </c>
      <c r="V1526" s="208" t="s">
        <v>624</v>
      </c>
      <c r="X1526" s="126">
        <v>1504</v>
      </c>
    </row>
    <row r="1527" spans="1:24" s="14" customFormat="1" ht="165" x14ac:dyDescent="0.25">
      <c r="A1527" s="255">
        <v>1524</v>
      </c>
      <c r="B1527" s="126" t="s">
        <v>588</v>
      </c>
      <c r="C1527" s="127" t="s">
        <v>589</v>
      </c>
      <c r="D1527" s="127" t="s">
        <v>471</v>
      </c>
      <c r="E1527" s="127" t="s">
        <v>495</v>
      </c>
      <c r="F1527" s="127" t="s">
        <v>35</v>
      </c>
      <c r="G1527" s="127" t="s">
        <v>31</v>
      </c>
      <c r="H1527" s="127" t="s">
        <v>32</v>
      </c>
      <c r="I1527" s="127" t="s">
        <v>39</v>
      </c>
      <c r="J1527" s="127" t="s">
        <v>44</v>
      </c>
      <c r="K1527" s="127" t="s">
        <v>907</v>
      </c>
      <c r="L1527" s="127" t="s">
        <v>488</v>
      </c>
      <c r="M1527" s="128">
        <v>4.41</v>
      </c>
      <c r="N1527" s="128">
        <v>2.1</v>
      </c>
      <c r="O1527" s="129">
        <v>10.475</v>
      </c>
      <c r="P1527" s="129">
        <v>37.351999999999997</v>
      </c>
      <c r="Q1527" s="130">
        <v>10.5</v>
      </c>
      <c r="R1527" s="128">
        <v>10</v>
      </c>
      <c r="S1527" s="128">
        <v>15</v>
      </c>
      <c r="T1527" s="127" t="s">
        <v>620</v>
      </c>
      <c r="U1527" s="127" t="s">
        <v>620</v>
      </c>
      <c r="V1527" s="208" t="s">
        <v>624</v>
      </c>
      <c r="X1527" s="126">
        <v>1505</v>
      </c>
    </row>
    <row r="1528" spans="1:24" s="14" customFormat="1" ht="165" x14ac:dyDescent="0.25">
      <c r="A1528" s="255">
        <v>1525</v>
      </c>
      <c r="B1528" s="126" t="s">
        <v>588</v>
      </c>
      <c r="C1528" s="127" t="s">
        <v>589</v>
      </c>
      <c r="D1528" s="127" t="s">
        <v>471</v>
      </c>
      <c r="E1528" s="127" t="s">
        <v>495</v>
      </c>
      <c r="F1528" s="127" t="s">
        <v>35</v>
      </c>
      <c r="G1528" s="127" t="s">
        <v>31</v>
      </c>
      <c r="H1528" s="127" t="s">
        <v>32</v>
      </c>
      <c r="I1528" s="127" t="s">
        <v>55</v>
      </c>
      <c r="J1528" s="127" t="s">
        <v>44</v>
      </c>
      <c r="K1528" s="127" t="s">
        <v>907</v>
      </c>
      <c r="L1528" s="127" t="s">
        <v>488</v>
      </c>
      <c r="M1528" s="128">
        <v>7.1</v>
      </c>
      <c r="N1528" s="128">
        <v>3.38</v>
      </c>
      <c r="O1528" s="129">
        <v>11.728</v>
      </c>
      <c r="P1528" s="129">
        <v>35.700000000000003</v>
      </c>
      <c r="Q1528" s="130">
        <v>11.7</v>
      </c>
      <c r="R1528" s="128">
        <v>10</v>
      </c>
      <c r="S1528" s="128">
        <v>15</v>
      </c>
      <c r="T1528" s="127" t="s">
        <v>620</v>
      </c>
      <c r="U1528" s="127" t="s">
        <v>620</v>
      </c>
      <c r="V1528" s="208" t="s">
        <v>624</v>
      </c>
      <c r="X1528" s="126">
        <v>1506</v>
      </c>
    </row>
    <row r="1529" spans="1:24" s="14" customFormat="1" ht="165" x14ac:dyDescent="0.25">
      <c r="A1529" s="255">
        <v>1526</v>
      </c>
      <c r="B1529" s="126" t="s">
        <v>588</v>
      </c>
      <c r="C1529" s="127" t="s">
        <v>589</v>
      </c>
      <c r="D1529" s="127" t="s">
        <v>471</v>
      </c>
      <c r="E1529" s="127" t="s">
        <v>496</v>
      </c>
      <c r="F1529" s="127" t="s">
        <v>30</v>
      </c>
      <c r="G1529" s="127" t="s">
        <v>46</v>
      </c>
      <c r="H1529" s="127" t="s">
        <v>47</v>
      </c>
      <c r="I1529" s="127" t="s">
        <v>89</v>
      </c>
      <c r="J1529" s="127" t="s">
        <v>44</v>
      </c>
      <c r="K1529" s="127" t="s">
        <v>908</v>
      </c>
      <c r="L1529" s="127" t="s">
        <v>488</v>
      </c>
      <c r="M1529" s="128">
        <v>3.78</v>
      </c>
      <c r="N1529" s="128">
        <v>1.8</v>
      </c>
      <c r="O1529" s="129">
        <v>8.5129999999999999</v>
      </c>
      <c r="P1529" s="129">
        <v>18.228000000000002</v>
      </c>
      <c r="Q1529" s="130">
        <v>8.5</v>
      </c>
      <c r="R1529" s="128">
        <v>10</v>
      </c>
      <c r="S1529" s="128">
        <v>15</v>
      </c>
      <c r="T1529" s="127" t="s">
        <v>807</v>
      </c>
      <c r="U1529" s="127" t="s">
        <v>620</v>
      </c>
      <c r="V1529" s="208" t="s">
        <v>624</v>
      </c>
      <c r="X1529" s="126">
        <v>1507</v>
      </c>
    </row>
    <row r="1530" spans="1:24" s="14" customFormat="1" ht="165" x14ac:dyDescent="0.25">
      <c r="A1530" s="255">
        <v>1527</v>
      </c>
      <c r="B1530" s="126" t="s">
        <v>588</v>
      </c>
      <c r="C1530" s="127" t="s">
        <v>589</v>
      </c>
      <c r="D1530" s="127" t="s">
        <v>471</v>
      </c>
      <c r="E1530" s="127" t="s">
        <v>496</v>
      </c>
      <c r="F1530" s="127" t="s">
        <v>30</v>
      </c>
      <c r="G1530" s="127" t="s">
        <v>46</v>
      </c>
      <c r="H1530" s="127" t="s">
        <v>47</v>
      </c>
      <c r="I1530" s="127" t="s">
        <v>88</v>
      </c>
      <c r="J1530" s="127" t="s">
        <v>44</v>
      </c>
      <c r="K1530" s="127" t="s">
        <v>908</v>
      </c>
      <c r="L1530" s="127" t="s">
        <v>488</v>
      </c>
      <c r="M1530" s="128">
        <v>4.16</v>
      </c>
      <c r="N1530" s="128">
        <v>1.98</v>
      </c>
      <c r="O1530" s="129">
        <v>8.8930000000000007</v>
      </c>
      <c r="P1530" s="129">
        <v>18.564</v>
      </c>
      <c r="Q1530" s="130">
        <v>8.9</v>
      </c>
      <c r="R1530" s="128">
        <v>10</v>
      </c>
      <c r="S1530" s="128">
        <v>15</v>
      </c>
      <c r="T1530" s="127" t="s">
        <v>807</v>
      </c>
      <c r="U1530" s="127" t="s">
        <v>620</v>
      </c>
      <c r="V1530" s="208" t="s">
        <v>624</v>
      </c>
      <c r="X1530" s="126">
        <v>1508</v>
      </c>
    </row>
    <row r="1531" spans="1:24" s="14" customFormat="1" ht="165" x14ac:dyDescent="0.25">
      <c r="A1531" s="255">
        <v>1528</v>
      </c>
      <c r="B1531" s="126" t="s">
        <v>588</v>
      </c>
      <c r="C1531" s="127" t="s">
        <v>589</v>
      </c>
      <c r="D1531" s="127" t="s">
        <v>494</v>
      </c>
      <c r="E1531" s="127" t="s">
        <v>492</v>
      </c>
      <c r="F1531" s="127" t="s">
        <v>35</v>
      </c>
      <c r="G1531" s="127" t="s">
        <v>46</v>
      </c>
      <c r="H1531" s="127" t="s">
        <v>47</v>
      </c>
      <c r="I1531" s="127" t="s">
        <v>101</v>
      </c>
      <c r="J1531" s="127" t="s">
        <v>44</v>
      </c>
      <c r="K1531" s="127" t="s">
        <v>909</v>
      </c>
      <c r="L1531" s="127" t="s">
        <v>488</v>
      </c>
      <c r="M1531" s="128">
        <v>5.74</v>
      </c>
      <c r="N1531" s="128">
        <v>2.73</v>
      </c>
      <c r="O1531" s="129">
        <v>12.4748</v>
      </c>
      <c r="P1531" s="129">
        <v>41.887999999999998</v>
      </c>
      <c r="Q1531" s="130">
        <v>12.5</v>
      </c>
      <c r="R1531" s="128">
        <v>10</v>
      </c>
      <c r="S1531" s="128">
        <v>15</v>
      </c>
      <c r="T1531" s="127" t="s">
        <v>620</v>
      </c>
      <c r="U1531" s="127" t="s">
        <v>620</v>
      </c>
      <c r="V1531" s="208" t="s">
        <v>676</v>
      </c>
      <c r="X1531" s="126">
        <v>1509</v>
      </c>
    </row>
    <row r="1532" spans="1:24" s="14" customFormat="1" ht="165" x14ac:dyDescent="0.25">
      <c r="A1532" s="255">
        <v>1529</v>
      </c>
      <c r="B1532" s="126" t="s">
        <v>588</v>
      </c>
      <c r="C1532" s="127" t="s">
        <v>589</v>
      </c>
      <c r="D1532" s="127" t="s">
        <v>494</v>
      </c>
      <c r="E1532" s="127" t="s">
        <v>492</v>
      </c>
      <c r="F1532" s="127" t="s">
        <v>35</v>
      </c>
      <c r="G1532" s="127" t="s">
        <v>31</v>
      </c>
      <c r="H1532" s="127" t="s">
        <v>32</v>
      </c>
      <c r="I1532" s="127" t="s">
        <v>93</v>
      </c>
      <c r="J1532" s="127" t="s">
        <v>44</v>
      </c>
      <c r="K1532" s="127" t="s">
        <v>909</v>
      </c>
      <c r="L1532" s="127" t="s">
        <v>488</v>
      </c>
      <c r="M1532" s="128">
        <v>5.19</v>
      </c>
      <c r="N1532" s="128">
        <v>2.4700000000000002</v>
      </c>
      <c r="O1532" s="129">
        <v>11.113</v>
      </c>
      <c r="P1532" s="129">
        <v>31.92</v>
      </c>
      <c r="Q1532" s="130">
        <v>11.1</v>
      </c>
      <c r="R1532" s="128">
        <v>10</v>
      </c>
      <c r="S1532" s="128">
        <v>15</v>
      </c>
      <c r="T1532" s="127" t="s">
        <v>620</v>
      </c>
      <c r="U1532" s="127" t="s">
        <v>620</v>
      </c>
      <c r="V1532" s="208" t="s">
        <v>676</v>
      </c>
      <c r="X1532" s="126">
        <v>1510</v>
      </c>
    </row>
    <row r="1533" spans="1:24" s="14" customFormat="1" ht="165" x14ac:dyDescent="0.25">
      <c r="A1533" s="255">
        <v>1530</v>
      </c>
      <c r="B1533" s="126" t="s">
        <v>588</v>
      </c>
      <c r="C1533" s="127" t="s">
        <v>589</v>
      </c>
      <c r="D1533" s="127" t="s">
        <v>471</v>
      </c>
      <c r="E1533" s="127" t="s">
        <v>492</v>
      </c>
      <c r="F1533" s="127" t="s">
        <v>35</v>
      </c>
      <c r="G1533" s="127" t="s">
        <v>46</v>
      </c>
      <c r="H1533" s="127" t="s">
        <v>47</v>
      </c>
      <c r="I1533" s="127" t="s">
        <v>101</v>
      </c>
      <c r="J1533" s="127" t="s">
        <v>44</v>
      </c>
      <c r="K1533" s="127" t="s">
        <v>909</v>
      </c>
      <c r="L1533" s="127" t="s">
        <v>488</v>
      </c>
      <c r="M1533" s="128">
        <v>5.74</v>
      </c>
      <c r="N1533" s="128">
        <v>2.73</v>
      </c>
      <c r="O1533" s="129">
        <v>14.2552</v>
      </c>
      <c r="P1533" s="129">
        <v>48.58</v>
      </c>
      <c r="Q1533" s="130">
        <v>14.3</v>
      </c>
      <c r="R1533" s="128">
        <v>10</v>
      </c>
      <c r="S1533" s="128">
        <v>15</v>
      </c>
      <c r="T1533" s="127" t="s">
        <v>620</v>
      </c>
      <c r="U1533" s="127" t="s">
        <v>620</v>
      </c>
      <c r="V1533" s="208" t="s">
        <v>676</v>
      </c>
      <c r="X1533" s="126">
        <v>1511</v>
      </c>
    </row>
    <row r="1534" spans="1:24" s="14" customFormat="1" ht="165" x14ac:dyDescent="0.25">
      <c r="A1534" s="255">
        <v>1531</v>
      </c>
      <c r="B1534" s="126" t="s">
        <v>588</v>
      </c>
      <c r="C1534" s="127" t="s">
        <v>589</v>
      </c>
      <c r="D1534" s="127" t="s">
        <v>471</v>
      </c>
      <c r="E1534" s="127" t="s">
        <v>492</v>
      </c>
      <c r="F1534" s="127" t="s">
        <v>35</v>
      </c>
      <c r="G1534" s="127" t="s">
        <v>31</v>
      </c>
      <c r="H1534" s="127" t="s">
        <v>32</v>
      </c>
      <c r="I1534" s="127" t="s">
        <v>93</v>
      </c>
      <c r="J1534" s="127" t="s">
        <v>44</v>
      </c>
      <c r="K1534" s="127" t="s">
        <v>909</v>
      </c>
      <c r="L1534" s="127" t="s">
        <v>488</v>
      </c>
      <c r="M1534" s="128">
        <v>5.19</v>
      </c>
      <c r="N1534" s="128">
        <v>2.4700000000000002</v>
      </c>
      <c r="O1534" s="129">
        <v>12.789</v>
      </c>
      <c r="P1534" s="129">
        <v>41.048000000000002</v>
      </c>
      <c r="Q1534" s="130">
        <v>12.8</v>
      </c>
      <c r="R1534" s="128">
        <v>10</v>
      </c>
      <c r="S1534" s="128">
        <v>15</v>
      </c>
      <c r="T1534" s="127" t="s">
        <v>620</v>
      </c>
      <c r="U1534" s="127" t="s">
        <v>620</v>
      </c>
      <c r="V1534" s="208" t="s">
        <v>676</v>
      </c>
      <c r="X1534" s="126">
        <v>1512</v>
      </c>
    </row>
    <row r="1535" spans="1:24" s="14" customFormat="1" ht="165" x14ac:dyDescent="0.25">
      <c r="A1535" s="255">
        <v>1532</v>
      </c>
      <c r="B1535" s="126" t="s">
        <v>588</v>
      </c>
      <c r="C1535" s="127" t="s">
        <v>589</v>
      </c>
      <c r="D1535" s="127" t="s">
        <v>494</v>
      </c>
      <c r="E1535" s="127" t="s">
        <v>496</v>
      </c>
      <c r="F1535" s="127" t="s">
        <v>35</v>
      </c>
      <c r="G1535" s="127" t="s">
        <v>46</v>
      </c>
      <c r="H1535" s="127" t="s">
        <v>47</v>
      </c>
      <c r="I1535" s="127" t="s">
        <v>101</v>
      </c>
      <c r="J1535" s="127" t="s">
        <v>44</v>
      </c>
      <c r="K1535" s="127" t="s">
        <v>909</v>
      </c>
      <c r="L1535" s="127" t="s">
        <v>488</v>
      </c>
      <c r="M1535" s="128">
        <v>5.74</v>
      </c>
      <c r="N1535" s="128">
        <v>2.73</v>
      </c>
      <c r="O1535" s="129">
        <v>11.3986</v>
      </c>
      <c r="P1535" s="129">
        <v>41.845999999999997</v>
      </c>
      <c r="Q1535" s="130">
        <v>11.4</v>
      </c>
      <c r="R1535" s="128">
        <v>10</v>
      </c>
      <c r="S1535" s="128">
        <v>15</v>
      </c>
      <c r="T1535" s="127" t="s">
        <v>620</v>
      </c>
      <c r="U1535" s="127" t="s">
        <v>620</v>
      </c>
      <c r="V1535" s="208" t="s">
        <v>676</v>
      </c>
      <c r="X1535" s="126">
        <v>1513</v>
      </c>
    </row>
    <row r="1536" spans="1:24" s="14" customFormat="1" ht="165" x14ac:dyDescent="0.25">
      <c r="A1536" s="255">
        <v>1533</v>
      </c>
      <c r="B1536" s="126" t="s">
        <v>588</v>
      </c>
      <c r="C1536" s="127" t="s">
        <v>589</v>
      </c>
      <c r="D1536" s="127" t="s">
        <v>494</v>
      </c>
      <c r="E1536" s="127" t="s">
        <v>496</v>
      </c>
      <c r="F1536" s="127" t="s">
        <v>35</v>
      </c>
      <c r="G1536" s="127" t="s">
        <v>31</v>
      </c>
      <c r="H1536" s="127" t="s">
        <v>32</v>
      </c>
      <c r="I1536" s="127" t="s">
        <v>93</v>
      </c>
      <c r="J1536" s="127" t="s">
        <v>44</v>
      </c>
      <c r="K1536" s="127" t="s">
        <v>909</v>
      </c>
      <c r="L1536" s="127" t="s">
        <v>488</v>
      </c>
      <c r="M1536" s="128">
        <v>5.19</v>
      </c>
      <c r="N1536" s="128">
        <v>2.4700000000000002</v>
      </c>
      <c r="O1536" s="129">
        <v>10.1835</v>
      </c>
      <c r="P1536" s="129">
        <v>31.864000000000001</v>
      </c>
      <c r="Q1536" s="130">
        <v>10.199999999999999</v>
      </c>
      <c r="R1536" s="128">
        <v>10</v>
      </c>
      <c r="S1536" s="128">
        <v>15</v>
      </c>
      <c r="T1536" s="127" t="s">
        <v>620</v>
      </c>
      <c r="U1536" s="127" t="s">
        <v>620</v>
      </c>
      <c r="V1536" s="208" t="s">
        <v>676</v>
      </c>
      <c r="X1536" s="126">
        <v>1514</v>
      </c>
    </row>
    <row r="1537" spans="1:24" s="14" customFormat="1" ht="165" x14ac:dyDescent="0.25">
      <c r="A1537" s="255">
        <v>1534</v>
      </c>
      <c r="B1537" s="126" t="s">
        <v>588</v>
      </c>
      <c r="C1537" s="127" t="s">
        <v>589</v>
      </c>
      <c r="D1537" s="127" t="s">
        <v>471</v>
      </c>
      <c r="E1537" s="127" t="s">
        <v>496</v>
      </c>
      <c r="F1537" s="127" t="s">
        <v>35</v>
      </c>
      <c r="G1537" s="127" t="s">
        <v>46</v>
      </c>
      <c r="H1537" s="127" t="s">
        <v>47</v>
      </c>
      <c r="I1537" s="127" t="s">
        <v>101</v>
      </c>
      <c r="J1537" s="127" t="s">
        <v>44</v>
      </c>
      <c r="K1537" s="127" t="s">
        <v>909</v>
      </c>
      <c r="L1537" s="127" t="s">
        <v>488</v>
      </c>
      <c r="M1537" s="128">
        <v>5.74</v>
      </c>
      <c r="N1537" s="128">
        <v>2.73</v>
      </c>
      <c r="O1537" s="129">
        <v>11.9086</v>
      </c>
      <c r="P1537" s="129">
        <v>42.293999999999997</v>
      </c>
      <c r="Q1537" s="130">
        <v>11.9</v>
      </c>
      <c r="R1537" s="128">
        <v>10</v>
      </c>
      <c r="S1537" s="128">
        <v>15</v>
      </c>
      <c r="T1537" s="127" t="s">
        <v>620</v>
      </c>
      <c r="U1537" s="127" t="s">
        <v>620</v>
      </c>
      <c r="V1537" s="208" t="s">
        <v>676</v>
      </c>
      <c r="X1537" s="126">
        <v>1515</v>
      </c>
    </row>
    <row r="1538" spans="1:24" s="14" customFormat="1" ht="165" x14ac:dyDescent="0.25">
      <c r="A1538" s="255">
        <v>1535</v>
      </c>
      <c r="B1538" s="126" t="s">
        <v>588</v>
      </c>
      <c r="C1538" s="127" t="s">
        <v>589</v>
      </c>
      <c r="D1538" s="127" t="s">
        <v>471</v>
      </c>
      <c r="E1538" s="127" t="s">
        <v>496</v>
      </c>
      <c r="F1538" s="127" t="s">
        <v>35</v>
      </c>
      <c r="G1538" s="127" t="s">
        <v>31</v>
      </c>
      <c r="H1538" s="127" t="s">
        <v>32</v>
      </c>
      <c r="I1538" s="127" t="s">
        <v>93</v>
      </c>
      <c r="J1538" s="127" t="s">
        <v>44</v>
      </c>
      <c r="K1538" s="127" t="s">
        <v>909</v>
      </c>
      <c r="L1538" s="127" t="s">
        <v>488</v>
      </c>
      <c r="M1538" s="128">
        <v>5.19</v>
      </c>
      <c r="N1538" s="128">
        <v>2.4700000000000002</v>
      </c>
      <c r="O1538" s="129">
        <v>10.752000000000001</v>
      </c>
      <c r="P1538" s="129">
        <v>32.326000000000001</v>
      </c>
      <c r="Q1538" s="130">
        <v>10.8</v>
      </c>
      <c r="R1538" s="128">
        <v>10</v>
      </c>
      <c r="S1538" s="128">
        <v>15</v>
      </c>
      <c r="T1538" s="127" t="s">
        <v>620</v>
      </c>
      <c r="U1538" s="127" t="s">
        <v>620</v>
      </c>
      <c r="V1538" s="208" t="s">
        <v>676</v>
      </c>
      <c r="X1538" s="126">
        <v>1516</v>
      </c>
    </row>
    <row r="1539" spans="1:24" s="14" customFormat="1" ht="165" x14ac:dyDescent="0.25">
      <c r="A1539" s="255">
        <v>1536</v>
      </c>
      <c r="B1539" s="126" t="s">
        <v>588</v>
      </c>
      <c r="C1539" s="127" t="s">
        <v>589</v>
      </c>
      <c r="D1539" s="127" t="s">
        <v>494</v>
      </c>
      <c r="E1539" s="127" t="s">
        <v>495</v>
      </c>
      <c r="F1539" s="127" t="s">
        <v>30</v>
      </c>
      <c r="G1539" s="127" t="s">
        <v>31</v>
      </c>
      <c r="H1539" s="127" t="s">
        <v>32</v>
      </c>
      <c r="I1539" s="127" t="s">
        <v>98</v>
      </c>
      <c r="J1539" s="127" t="s">
        <v>44</v>
      </c>
      <c r="K1539" s="127" t="s">
        <v>910</v>
      </c>
      <c r="L1539" s="127" t="s">
        <v>488</v>
      </c>
      <c r="M1539" s="128">
        <v>5.69</v>
      </c>
      <c r="N1539" s="128">
        <v>2.71</v>
      </c>
      <c r="O1539" s="129">
        <v>10.9109</v>
      </c>
      <c r="P1539" s="129">
        <v>18.213999999999999</v>
      </c>
      <c r="Q1539" s="130">
        <v>10.9</v>
      </c>
      <c r="R1539" s="128">
        <v>10</v>
      </c>
      <c r="S1539" s="128">
        <v>15</v>
      </c>
      <c r="T1539" s="127" t="s">
        <v>620</v>
      </c>
      <c r="U1539" s="127" t="s">
        <v>620</v>
      </c>
      <c r="V1539" s="208" t="s">
        <v>624</v>
      </c>
      <c r="X1539" s="126">
        <v>1517</v>
      </c>
    </row>
    <row r="1540" spans="1:24" s="14" customFormat="1" ht="165" x14ac:dyDescent="0.25">
      <c r="A1540" s="255">
        <v>1537</v>
      </c>
      <c r="B1540" s="126" t="s">
        <v>588</v>
      </c>
      <c r="C1540" s="127" t="s">
        <v>589</v>
      </c>
      <c r="D1540" s="127" t="s">
        <v>494</v>
      </c>
      <c r="E1540" s="127" t="s">
        <v>495</v>
      </c>
      <c r="F1540" s="127" t="s">
        <v>30</v>
      </c>
      <c r="G1540" s="127" t="s">
        <v>31</v>
      </c>
      <c r="H1540" s="127" t="s">
        <v>32</v>
      </c>
      <c r="I1540" s="127" t="s">
        <v>96</v>
      </c>
      <c r="J1540" s="127" t="s">
        <v>97</v>
      </c>
      <c r="K1540" s="127" t="s">
        <v>910</v>
      </c>
      <c r="L1540" s="127" t="s">
        <v>488</v>
      </c>
      <c r="M1540" s="128">
        <v>4.3099999999999996</v>
      </c>
      <c r="N1540" s="128">
        <v>2.0499999999999998</v>
      </c>
      <c r="O1540" s="129">
        <v>9.5135000000000005</v>
      </c>
      <c r="P1540" s="129">
        <v>14.896000000000001</v>
      </c>
      <c r="Q1540" s="130">
        <v>9.5</v>
      </c>
      <c r="R1540" s="128">
        <v>10</v>
      </c>
      <c r="S1540" s="128">
        <v>15</v>
      </c>
      <c r="T1540" s="127" t="s">
        <v>620</v>
      </c>
      <c r="U1540" s="127" t="s">
        <v>620</v>
      </c>
      <c r="V1540" s="208" t="s">
        <v>624</v>
      </c>
      <c r="X1540" s="126">
        <v>1518</v>
      </c>
    </row>
    <row r="1541" spans="1:24" s="14" customFormat="1" ht="165" x14ac:dyDescent="0.25">
      <c r="A1541" s="255">
        <v>1538</v>
      </c>
      <c r="B1541" s="126" t="s">
        <v>588</v>
      </c>
      <c r="C1541" s="127" t="s">
        <v>589</v>
      </c>
      <c r="D1541" s="127" t="s">
        <v>494</v>
      </c>
      <c r="E1541" s="127" t="s">
        <v>495</v>
      </c>
      <c r="F1541" s="127" t="s">
        <v>30</v>
      </c>
      <c r="G1541" s="127" t="s">
        <v>31</v>
      </c>
      <c r="H1541" s="127" t="s">
        <v>32</v>
      </c>
      <c r="I1541" s="127" t="s">
        <v>53</v>
      </c>
      <c r="J1541" s="127" t="s">
        <v>44</v>
      </c>
      <c r="K1541" s="127" t="s">
        <v>910</v>
      </c>
      <c r="L1541" s="127" t="s">
        <v>488</v>
      </c>
      <c r="M1541" s="128">
        <v>5.34</v>
      </c>
      <c r="N1541" s="128">
        <v>2.54</v>
      </c>
      <c r="O1541" s="129">
        <v>10.378</v>
      </c>
      <c r="P1541" s="129">
        <v>28.111999999999998</v>
      </c>
      <c r="Q1541" s="130">
        <v>10.4</v>
      </c>
      <c r="R1541" s="128">
        <v>10</v>
      </c>
      <c r="S1541" s="128">
        <v>15</v>
      </c>
      <c r="T1541" s="127" t="s">
        <v>620</v>
      </c>
      <c r="U1541" s="127" t="s">
        <v>620</v>
      </c>
      <c r="V1541" s="208" t="s">
        <v>624</v>
      </c>
      <c r="X1541" s="126">
        <v>1519</v>
      </c>
    </row>
    <row r="1542" spans="1:24" s="14" customFormat="1" ht="165" x14ac:dyDescent="0.25">
      <c r="A1542" s="255">
        <v>1539</v>
      </c>
      <c r="B1542" s="126" t="s">
        <v>588</v>
      </c>
      <c r="C1542" s="127" t="s">
        <v>589</v>
      </c>
      <c r="D1542" s="127" t="s">
        <v>471</v>
      </c>
      <c r="E1542" s="127" t="s">
        <v>495</v>
      </c>
      <c r="F1542" s="127" t="s">
        <v>30</v>
      </c>
      <c r="G1542" s="127" t="s">
        <v>31</v>
      </c>
      <c r="H1542" s="127" t="s">
        <v>32</v>
      </c>
      <c r="I1542" s="127" t="s">
        <v>98</v>
      </c>
      <c r="J1542" s="127" t="s">
        <v>44</v>
      </c>
      <c r="K1542" s="127" t="s">
        <v>910</v>
      </c>
      <c r="L1542" s="127" t="s">
        <v>488</v>
      </c>
      <c r="M1542" s="128">
        <v>5.69</v>
      </c>
      <c r="N1542" s="128">
        <v>2.71</v>
      </c>
      <c r="O1542" s="129">
        <v>10.7677</v>
      </c>
      <c r="P1542" s="129">
        <v>18.143999999999998</v>
      </c>
      <c r="Q1542" s="130">
        <v>10.8</v>
      </c>
      <c r="R1542" s="128">
        <v>10</v>
      </c>
      <c r="S1542" s="128">
        <v>15</v>
      </c>
      <c r="T1542" s="127" t="s">
        <v>620</v>
      </c>
      <c r="U1542" s="127" t="s">
        <v>620</v>
      </c>
      <c r="V1542" s="208" t="s">
        <v>624</v>
      </c>
      <c r="X1542" s="126">
        <v>1520</v>
      </c>
    </row>
    <row r="1543" spans="1:24" s="14" customFormat="1" ht="165" x14ac:dyDescent="0.25">
      <c r="A1543" s="255">
        <v>1540</v>
      </c>
      <c r="B1543" s="126" t="s">
        <v>588</v>
      </c>
      <c r="C1543" s="127" t="s">
        <v>589</v>
      </c>
      <c r="D1543" s="127" t="s">
        <v>471</v>
      </c>
      <c r="E1543" s="127" t="s">
        <v>495</v>
      </c>
      <c r="F1543" s="127" t="s">
        <v>30</v>
      </c>
      <c r="G1543" s="127" t="s">
        <v>31</v>
      </c>
      <c r="H1543" s="127" t="s">
        <v>32</v>
      </c>
      <c r="I1543" s="127" t="s">
        <v>96</v>
      </c>
      <c r="J1543" s="127" t="s">
        <v>97</v>
      </c>
      <c r="K1543" s="127" t="s">
        <v>910</v>
      </c>
      <c r="L1543" s="127" t="s">
        <v>488</v>
      </c>
      <c r="M1543" s="128">
        <v>4.3099999999999996</v>
      </c>
      <c r="N1543" s="128">
        <v>2.0499999999999998</v>
      </c>
      <c r="O1543" s="129">
        <v>9.3736999999999995</v>
      </c>
      <c r="P1543" s="129">
        <v>14.84</v>
      </c>
      <c r="Q1543" s="130">
        <v>9.4</v>
      </c>
      <c r="R1543" s="128">
        <v>10</v>
      </c>
      <c r="S1543" s="128">
        <v>15</v>
      </c>
      <c r="T1543" s="127" t="s">
        <v>620</v>
      </c>
      <c r="U1543" s="127" t="s">
        <v>620</v>
      </c>
      <c r="V1543" s="208" t="s">
        <v>624</v>
      </c>
      <c r="X1543" s="126">
        <v>1521</v>
      </c>
    </row>
    <row r="1544" spans="1:24" s="14" customFormat="1" ht="165" x14ac:dyDescent="0.25">
      <c r="A1544" s="255">
        <v>1541</v>
      </c>
      <c r="B1544" s="126" t="s">
        <v>588</v>
      </c>
      <c r="C1544" s="127" t="s">
        <v>589</v>
      </c>
      <c r="D1544" s="127" t="s">
        <v>471</v>
      </c>
      <c r="E1544" s="127" t="s">
        <v>495</v>
      </c>
      <c r="F1544" s="127" t="s">
        <v>30</v>
      </c>
      <c r="G1544" s="127" t="s">
        <v>31</v>
      </c>
      <c r="H1544" s="127" t="s">
        <v>32</v>
      </c>
      <c r="I1544" s="127" t="s">
        <v>53</v>
      </c>
      <c r="J1544" s="127" t="s">
        <v>44</v>
      </c>
      <c r="K1544" s="127" t="s">
        <v>910</v>
      </c>
      <c r="L1544" s="127" t="s">
        <v>488</v>
      </c>
      <c r="M1544" s="128">
        <v>5.34</v>
      </c>
      <c r="N1544" s="128">
        <v>2.54</v>
      </c>
      <c r="O1544" s="129">
        <v>10.27</v>
      </c>
      <c r="P1544" s="129">
        <v>28.42</v>
      </c>
      <c r="Q1544" s="130">
        <v>10.3</v>
      </c>
      <c r="R1544" s="128">
        <v>10</v>
      </c>
      <c r="S1544" s="128">
        <v>15</v>
      </c>
      <c r="T1544" s="127" t="s">
        <v>620</v>
      </c>
      <c r="U1544" s="127" t="s">
        <v>620</v>
      </c>
      <c r="V1544" s="208" t="s">
        <v>624</v>
      </c>
      <c r="X1544" s="126">
        <v>1522</v>
      </c>
    </row>
    <row r="1545" spans="1:24" s="14" customFormat="1" ht="165" x14ac:dyDescent="0.25">
      <c r="A1545" s="255">
        <v>1542</v>
      </c>
      <c r="B1545" s="126" t="s">
        <v>588</v>
      </c>
      <c r="C1545" s="127" t="s">
        <v>589</v>
      </c>
      <c r="D1545" s="127" t="s">
        <v>471</v>
      </c>
      <c r="E1545" s="127" t="s">
        <v>496</v>
      </c>
      <c r="F1545" s="127" t="s">
        <v>35</v>
      </c>
      <c r="G1545" s="127" t="s">
        <v>31</v>
      </c>
      <c r="H1545" s="127" t="s">
        <v>32</v>
      </c>
      <c r="I1545" s="127" t="s">
        <v>93</v>
      </c>
      <c r="J1545" s="127" t="s">
        <v>44</v>
      </c>
      <c r="K1545" s="127" t="s">
        <v>911</v>
      </c>
      <c r="L1545" s="127" t="s">
        <v>488</v>
      </c>
      <c r="M1545" s="128">
        <v>5.19</v>
      </c>
      <c r="N1545" s="128">
        <v>2.4700000000000002</v>
      </c>
      <c r="O1545" s="129">
        <v>10.797000000000001</v>
      </c>
      <c r="P1545" s="129">
        <v>32.326000000000001</v>
      </c>
      <c r="Q1545" s="130">
        <v>10.8</v>
      </c>
      <c r="R1545" s="128">
        <v>10</v>
      </c>
      <c r="S1545" s="128">
        <v>15</v>
      </c>
      <c r="T1545" s="127" t="s">
        <v>620</v>
      </c>
      <c r="U1545" s="127" t="s">
        <v>620</v>
      </c>
      <c r="V1545" s="208" t="s">
        <v>878</v>
      </c>
      <c r="X1545" s="126">
        <v>1523</v>
      </c>
    </row>
    <row r="1546" spans="1:24" s="14" customFormat="1" ht="165" x14ac:dyDescent="0.25">
      <c r="A1546" s="255">
        <v>1543</v>
      </c>
      <c r="B1546" s="126" t="s">
        <v>588</v>
      </c>
      <c r="C1546" s="127" t="s">
        <v>589</v>
      </c>
      <c r="D1546" s="127" t="s">
        <v>471</v>
      </c>
      <c r="E1546" s="127" t="s">
        <v>496</v>
      </c>
      <c r="F1546" s="127" t="s">
        <v>30</v>
      </c>
      <c r="G1546" s="127" t="s">
        <v>46</v>
      </c>
      <c r="H1546" s="127" t="s">
        <v>47</v>
      </c>
      <c r="I1546" s="127" t="s">
        <v>89</v>
      </c>
      <c r="J1546" s="127" t="s">
        <v>44</v>
      </c>
      <c r="K1546" s="127" t="s">
        <v>911</v>
      </c>
      <c r="L1546" s="127" t="s">
        <v>488</v>
      </c>
      <c r="M1546" s="128">
        <v>3.78</v>
      </c>
      <c r="N1546" s="128">
        <v>1.8</v>
      </c>
      <c r="O1546" s="129">
        <v>8.3759999999999994</v>
      </c>
      <c r="P1546" s="129">
        <v>18.228000000000002</v>
      </c>
      <c r="Q1546" s="130">
        <v>8.4</v>
      </c>
      <c r="R1546" s="128">
        <v>10</v>
      </c>
      <c r="S1546" s="128">
        <v>15</v>
      </c>
      <c r="T1546" s="127" t="s">
        <v>807</v>
      </c>
      <c r="U1546" s="127" t="s">
        <v>620</v>
      </c>
      <c r="V1546" s="208" t="s">
        <v>878</v>
      </c>
      <c r="X1546" s="126">
        <v>1524</v>
      </c>
    </row>
    <row r="1547" spans="1:24" s="14" customFormat="1" ht="165" x14ac:dyDescent="0.25">
      <c r="A1547" s="255">
        <v>1544</v>
      </c>
      <c r="B1547" s="126" t="s">
        <v>588</v>
      </c>
      <c r="C1547" s="127" t="s">
        <v>589</v>
      </c>
      <c r="D1547" s="127" t="s">
        <v>471</v>
      </c>
      <c r="E1547" s="127" t="s">
        <v>496</v>
      </c>
      <c r="F1547" s="127" t="s">
        <v>30</v>
      </c>
      <c r="G1547" s="127" t="s">
        <v>46</v>
      </c>
      <c r="H1547" s="127" t="s">
        <v>47</v>
      </c>
      <c r="I1547" s="127" t="s">
        <v>88</v>
      </c>
      <c r="J1547" s="127" t="s">
        <v>44</v>
      </c>
      <c r="K1547" s="127" t="s">
        <v>911</v>
      </c>
      <c r="L1547" s="127" t="s">
        <v>488</v>
      </c>
      <c r="M1547" s="128">
        <v>4.16</v>
      </c>
      <c r="N1547" s="128">
        <v>1.98</v>
      </c>
      <c r="O1547" s="129">
        <v>8.7560000000000002</v>
      </c>
      <c r="P1547" s="129">
        <v>18.564</v>
      </c>
      <c r="Q1547" s="130">
        <v>8.8000000000000007</v>
      </c>
      <c r="R1547" s="128">
        <v>10</v>
      </c>
      <c r="S1547" s="128">
        <v>15</v>
      </c>
      <c r="T1547" s="127" t="s">
        <v>807</v>
      </c>
      <c r="U1547" s="127" t="s">
        <v>620</v>
      </c>
      <c r="V1547" s="208" t="s">
        <v>878</v>
      </c>
      <c r="X1547" s="126">
        <v>1525</v>
      </c>
    </row>
    <row r="1548" spans="1:24" s="14" customFormat="1" ht="165" x14ac:dyDescent="0.25">
      <c r="A1548" s="255">
        <v>1545</v>
      </c>
      <c r="B1548" s="126" t="s">
        <v>588</v>
      </c>
      <c r="C1548" s="127" t="s">
        <v>589</v>
      </c>
      <c r="D1548" s="127" t="s">
        <v>471</v>
      </c>
      <c r="E1548" s="127" t="s">
        <v>496</v>
      </c>
      <c r="F1548" s="127" t="s">
        <v>30</v>
      </c>
      <c r="G1548" s="127" t="s">
        <v>46</v>
      </c>
      <c r="H1548" s="127" t="s">
        <v>47</v>
      </c>
      <c r="I1548" s="127" t="s">
        <v>87</v>
      </c>
      <c r="J1548" s="127" t="s">
        <v>44</v>
      </c>
      <c r="K1548" s="127" t="s">
        <v>911</v>
      </c>
      <c r="L1548" s="127" t="s">
        <v>488</v>
      </c>
      <c r="M1548" s="128">
        <v>3.78</v>
      </c>
      <c r="N1548" s="128">
        <v>1.8</v>
      </c>
      <c r="O1548" s="129">
        <v>8.3759999999999994</v>
      </c>
      <c r="P1548" s="129">
        <v>18.228000000000002</v>
      </c>
      <c r="Q1548" s="130">
        <v>8.4</v>
      </c>
      <c r="R1548" s="128">
        <v>10</v>
      </c>
      <c r="S1548" s="128">
        <v>15</v>
      </c>
      <c r="T1548" s="127" t="s">
        <v>807</v>
      </c>
      <c r="U1548" s="127" t="s">
        <v>620</v>
      </c>
      <c r="V1548" s="208" t="s">
        <v>878</v>
      </c>
      <c r="X1548" s="126">
        <v>1526</v>
      </c>
    </row>
    <row r="1549" spans="1:24" s="14" customFormat="1" ht="45" x14ac:dyDescent="0.25">
      <c r="A1549" s="255">
        <v>1546</v>
      </c>
      <c r="B1549" s="126" t="s">
        <v>590</v>
      </c>
      <c r="C1549" s="127" t="s">
        <v>591</v>
      </c>
      <c r="D1549" s="127" t="s">
        <v>491</v>
      </c>
      <c r="E1549" s="127" t="s">
        <v>492</v>
      </c>
      <c r="F1549" s="127" t="s">
        <v>35</v>
      </c>
      <c r="G1549" s="127" t="s">
        <v>31</v>
      </c>
      <c r="H1549" s="127" t="s">
        <v>32</v>
      </c>
      <c r="I1549" s="127" t="s">
        <v>57</v>
      </c>
      <c r="J1549" s="127" t="s">
        <v>58</v>
      </c>
      <c r="K1549" s="127" t="s">
        <v>912</v>
      </c>
      <c r="L1549" s="127" t="s">
        <v>483</v>
      </c>
      <c r="M1549" s="128">
        <v>0</v>
      </c>
      <c r="N1549" s="128">
        <v>0</v>
      </c>
      <c r="O1549" s="129">
        <v>12.337300000000001</v>
      </c>
      <c r="P1549" s="129">
        <v>22.484000000000002</v>
      </c>
      <c r="Q1549" s="130">
        <v>12.3</v>
      </c>
      <c r="R1549" s="128">
        <v>0</v>
      </c>
      <c r="S1549" s="128">
        <v>0</v>
      </c>
      <c r="T1549" s="127" t="s">
        <v>620</v>
      </c>
      <c r="U1549" s="127" t="s">
        <v>620</v>
      </c>
      <c r="V1549" s="208" t="s">
        <v>673</v>
      </c>
      <c r="X1549" s="126">
        <v>1527</v>
      </c>
    </row>
    <row r="1550" spans="1:24" s="14" customFormat="1" ht="45" x14ac:dyDescent="0.25">
      <c r="A1550" s="255">
        <v>1547</v>
      </c>
      <c r="B1550" s="126" t="s">
        <v>590</v>
      </c>
      <c r="C1550" s="127" t="s">
        <v>591</v>
      </c>
      <c r="D1550" s="127" t="s">
        <v>494</v>
      </c>
      <c r="E1550" s="127" t="s">
        <v>492</v>
      </c>
      <c r="F1550" s="127" t="s">
        <v>35</v>
      </c>
      <c r="G1550" s="127" t="s">
        <v>46</v>
      </c>
      <c r="H1550" s="127" t="s">
        <v>47</v>
      </c>
      <c r="I1550" s="127" t="s">
        <v>109</v>
      </c>
      <c r="J1550" s="127" t="s">
        <v>41</v>
      </c>
      <c r="K1550" s="127" t="s">
        <v>913</v>
      </c>
      <c r="L1550" s="127" t="s">
        <v>483</v>
      </c>
      <c r="M1550" s="128">
        <v>0</v>
      </c>
      <c r="N1550" s="128">
        <v>0</v>
      </c>
      <c r="O1550" s="129">
        <v>12.625</v>
      </c>
      <c r="P1550" s="129">
        <v>63.154000000000003</v>
      </c>
      <c r="Q1550" s="130">
        <v>12.6</v>
      </c>
      <c r="R1550" s="128">
        <v>0</v>
      </c>
      <c r="S1550" s="128">
        <v>0</v>
      </c>
      <c r="T1550" s="127" t="s">
        <v>620</v>
      </c>
      <c r="U1550" s="127" t="s">
        <v>620</v>
      </c>
      <c r="V1550" s="208" t="s">
        <v>676</v>
      </c>
      <c r="X1550" s="126">
        <v>1528</v>
      </c>
    </row>
    <row r="1551" spans="1:24" s="14" customFormat="1" ht="45" x14ac:dyDescent="0.25">
      <c r="A1551" s="255">
        <v>1548</v>
      </c>
      <c r="B1551" s="126" t="s">
        <v>590</v>
      </c>
      <c r="C1551" s="127" t="s">
        <v>591</v>
      </c>
      <c r="D1551" s="127" t="s">
        <v>494</v>
      </c>
      <c r="E1551" s="127" t="s">
        <v>496</v>
      </c>
      <c r="F1551" s="127" t="s">
        <v>35</v>
      </c>
      <c r="G1551" s="127" t="s">
        <v>46</v>
      </c>
      <c r="H1551" s="127" t="s">
        <v>47</v>
      </c>
      <c r="I1551" s="127" t="s">
        <v>109</v>
      </c>
      <c r="J1551" s="127" t="s">
        <v>41</v>
      </c>
      <c r="K1551" s="127" t="s">
        <v>913</v>
      </c>
      <c r="L1551" s="127" t="s">
        <v>483</v>
      </c>
      <c r="M1551" s="128">
        <v>0</v>
      </c>
      <c r="N1551" s="128">
        <v>0</v>
      </c>
      <c r="O1551" s="129">
        <v>10.484500000000001</v>
      </c>
      <c r="P1551" s="129">
        <v>50.554000000000002</v>
      </c>
      <c r="Q1551" s="130">
        <v>10.5</v>
      </c>
      <c r="R1551" s="128">
        <v>0</v>
      </c>
      <c r="S1551" s="128">
        <v>0</v>
      </c>
      <c r="T1551" s="127" t="s">
        <v>620</v>
      </c>
      <c r="U1551" s="127" t="s">
        <v>620</v>
      </c>
      <c r="V1551" s="208" t="s">
        <v>676</v>
      </c>
      <c r="X1551" s="126">
        <v>1529</v>
      </c>
    </row>
    <row r="1552" spans="1:24" s="14" customFormat="1" ht="45" x14ac:dyDescent="0.25">
      <c r="A1552" s="255">
        <v>1549</v>
      </c>
      <c r="B1552" s="126" t="s">
        <v>590</v>
      </c>
      <c r="C1552" s="127" t="s">
        <v>591</v>
      </c>
      <c r="D1552" s="127" t="s">
        <v>471</v>
      </c>
      <c r="E1552" s="127" t="s">
        <v>496</v>
      </c>
      <c r="F1552" s="127" t="s">
        <v>35</v>
      </c>
      <c r="G1552" s="127" t="s">
        <v>46</v>
      </c>
      <c r="H1552" s="127" t="s">
        <v>47</v>
      </c>
      <c r="I1552" s="127" t="s">
        <v>109</v>
      </c>
      <c r="J1552" s="127" t="s">
        <v>41</v>
      </c>
      <c r="K1552" s="127" t="s">
        <v>913</v>
      </c>
      <c r="L1552" s="127" t="s">
        <v>483</v>
      </c>
      <c r="M1552" s="128">
        <v>0</v>
      </c>
      <c r="N1552" s="128">
        <v>0</v>
      </c>
      <c r="O1552" s="129">
        <v>10.57</v>
      </c>
      <c r="P1552" s="129">
        <v>118.188</v>
      </c>
      <c r="Q1552" s="130">
        <v>10.6</v>
      </c>
      <c r="R1552" s="128">
        <v>0</v>
      </c>
      <c r="S1552" s="128">
        <v>0</v>
      </c>
      <c r="T1552" s="127" t="s">
        <v>620</v>
      </c>
      <c r="U1552" s="127" t="s">
        <v>620</v>
      </c>
      <c r="V1552" s="208" t="s">
        <v>676</v>
      </c>
      <c r="X1552" s="126">
        <v>1530</v>
      </c>
    </row>
    <row r="1553" spans="1:24" s="14" customFormat="1" ht="45" x14ac:dyDescent="0.25">
      <c r="A1553" s="255">
        <v>1550</v>
      </c>
      <c r="B1553" s="126" t="s">
        <v>590</v>
      </c>
      <c r="C1553" s="127" t="s">
        <v>591</v>
      </c>
      <c r="D1553" s="127" t="s">
        <v>494</v>
      </c>
      <c r="E1553" s="127" t="s">
        <v>495</v>
      </c>
      <c r="F1553" s="127" t="s">
        <v>35</v>
      </c>
      <c r="G1553" s="127" t="s">
        <v>46</v>
      </c>
      <c r="H1553" s="127" t="s">
        <v>47</v>
      </c>
      <c r="I1553" s="127" t="s">
        <v>109</v>
      </c>
      <c r="J1553" s="127" t="s">
        <v>41</v>
      </c>
      <c r="K1553" s="127" t="s">
        <v>913</v>
      </c>
      <c r="L1553" s="127" t="s">
        <v>483</v>
      </c>
      <c r="M1553" s="128">
        <v>0</v>
      </c>
      <c r="N1553" s="128">
        <v>0</v>
      </c>
      <c r="O1553" s="129">
        <v>8.6344999999999992</v>
      </c>
      <c r="P1553" s="129">
        <v>62.972000000000001</v>
      </c>
      <c r="Q1553" s="130">
        <v>8.6</v>
      </c>
      <c r="R1553" s="128">
        <v>0</v>
      </c>
      <c r="S1553" s="128">
        <v>0</v>
      </c>
      <c r="T1553" s="127" t="s">
        <v>620</v>
      </c>
      <c r="U1553" s="127" t="s">
        <v>620</v>
      </c>
      <c r="V1553" s="208" t="s">
        <v>676</v>
      </c>
      <c r="X1553" s="126">
        <v>1531</v>
      </c>
    </row>
    <row r="1554" spans="1:24" s="14" customFormat="1" ht="45" x14ac:dyDescent="0.25">
      <c r="A1554" s="255">
        <v>1551</v>
      </c>
      <c r="B1554" s="126" t="s">
        <v>590</v>
      </c>
      <c r="C1554" s="127" t="s">
        <v>591</v>
      </c>
      <c r="D1554" s="127" t="s">
        <v>471</v>
      </c>
      <c r="E1554" s="127" t="s">
        <v>495</v>
      </c>
      <c r="F1554" s="127" t="s">
        <v>35</v>
      </c>
      <c r="G1554" s="127" t="s">
        <v>46</v>
      </c>
      <c r="H1554" s="127" t="s">
        <v>47</v>
      </c>
      <c r="I1554" s="127" t="s">
        <v>109</v>
      </c>
      <c r="J1554" s="127" t="s">
        <v>41</v>
      </c>
      <c r="K1554" s="127" t="s">
        <v>914</v>
      </c>
      <c r="L1554" s="127" t="s">
        <v>483</v>
      </c>
      <c r="M1554" s="128">
        <v>0</v>
      </c>
      <c r="N1554" s="128">
        <v>0</v>
      </c>
      <c r="O1554" s="129">
        <v>7.8354999999999997</v>
      </c>
      <c r="P1554" s="129">
        <v>63.238</v>
      </c>
      <c r="Q1554" s="130">
        <v>7.8</v>
      </c>
      <c r="R1554" s="128">
        <v>0</v>
      </c>
      <c r="S1554" s="128">
        <v>0</v>
      </c>
      <c r="T1554" s="127" t="s">
        <v>620</v>
      </c>
      <c r="U1554" s="127" t="s">
        <v>620</v>
      </c>
      <c r="V1554" s="208" t="s">
        <v>676</v>
      </c>
      <c r="X1554" s="126">
        <v>1532</v>
      </c>
    </row>
    <row r="1555" spans="1:24" s="14" customFormat="1" ht="45" x14ac:dyDescent="0.25">
      <c r="A1555" s="255">
        <v>1552</v>
      </c>
      <c r="B1555" s="126" t="s">
        <v>590</v>
      </c>
      <c r="C1555" s="127" t="s">
        <v>591</v>
      </c>
      <c r="D1555" s="127" t="s">
        <v>471</v>
      </c>
      <c r="E1555" s="127" t="s">
        <v>495</v>
      </c>
      <c r="F1555" s="127" t="s">
        <v>35</v>
      </c>
      <c r="G1555" s="127" t="s">
        <v>46</v>
      </c>
      <c r="H1555" s="127" t="s">
        <v>47</v>
      </c>
      <c r="I1555" s="127" t="s">
        <v>109</v>
      </c>
      <c r="J1555" s="127" t="s">
        <v>41</v>
      </c>
      <c r="K1555" s="127" t="s">
        <v>915</v>
      </c>
      <c r="L1555" s="127" t="s">
        <v>483</v>
      </c>
      <c r="M1555" s="128">
        <v>0</v>
      </c>
      <c r="N1555" s="128">
        <v>0</v>
      </c>
      <c r="O1555" s="129">
        <v>7.8354999999999997</v>
      </c>
      <c r="P1555" s="129">
        <v>63.238</v>
      </c>
      <c r="Q1555" s="130">
        <v>7.8</v>
      </c>
      <c r="R1555" s="128">
        <v>0</v>
      </c>
      <c r="S1555" s="128">
        <v>0</v>
      </c>
      <c r="T1555" s="127" t="s">
        <v>620</v>
      </c>
      <c r="U1555" s="127" t="s">
        <v>620</v>
      </c>
      <c r="V1555" s="208" t="s">
        <v>624</v>
      </c>
      <c r="X1555" s="126">
        <v>1533</v>
      </c>
    </row>
    <row r="1556" spans="1:24" s="14" customFormat="1" ht="45" x14ac:dyDescent="0.25">
      <c r="A1556" s="255">
        <v>1553</v>
      </c>
      <c r="B1556" s="126" t="s">
        <v>590</v>
      </c>
      <c r="C1556" s="127" t="s">
        <v>591</v>
      </c>
      <c r="D1556" s="127" t="s">
        <v>471</v>
      </c>
      <c r="E1556" s="127" t="s">
        <v>492</v>
      </c>
      <c r="F1556" s="127" t="s">
        <v>35</v>
      </c>
      <c r="G1556" s="127" t="s">
        <v>46</v>
      </c>
      <c r="H1556" s="127" t="s">
        <v>47</v>
      </c>
      <c r="I1556" s="127" t="s">
        <v>101</v>
      </c>
      <c r="J1556" s="127" t="s">
        <v>44</v>
      </c>
      <c r="K1556" s="127" t="s">
        <v>916</v>
      </c>
      <c r="L1556" s="127" t="s">
        <v>483</v>
      </c>
      <c r="M1556" s="128">
        <v>0</v>
      </c>
      <c r="N1556" s="128">
        <v>0</v>
      </c>
      <c r="O1556" s="129">
        <v>11.218</v>
      </c>
      <c r="P1556" s="129">
        <v>62.594000000000001</v>
      </c>
      <c r="Q1556" s="130">
        <v>11.2</v>
      </c>
      <c r="R1556" s="128">
        <v>0</v>
      </c>
      <c r="S1556" s="128">
        <v>0</v>
      </c>
      <c r="T1556" s="127" t="s">
        <v>620</v>
      </c>
      <c r="U1556" s="127" t="s">
        <v>620</v>
      </c>
      <c r="V1556" s="208" t="s">
        <v>676</v>
      </c>
      <c r="X1556" s="126">
        <v>1534</v>
      </c>
    </row>
    <row r="1557" spans="1:24" s="14" customFormat="1" ht="45" x14ac:dyDescent="0.25">
      <c r="A1557" s="255">
        <v>1554</v>
      </c>
      <c r="B1557" s="126" t="s">
        <v>590</v>
      </c>
      <c r="C1557" s="127" t="s">
        <v>591</v>
      </c>
      <c r="D1557" s="127" t="s">
        <v>471</v>
      </c>
      <c r="E1557" s="127" t="s">
        <v>492</v>
      </c>
      <c r="F1557" s="127" t="s">
        <v>35</v>
      </c>
      <c r="G1557" s="127" t="s">
        <v>31</v>
      </c>
      <c r="H1557" s="127" t="s">
        <v>32</v>
      </c>
      <c r="I1557" s="127" t="s">
        <v>93</v>
      </c>
      <c r="J1557" s="127" t="s">
        <v>44</v>
      </c>
      <c r="K1557" s="127" t="s">
        <v>916</v>
      </c>
      <c r="L1557" s="127" t="s">
        <v>483</v>
      </c>
      <c r="M1557" s="128">
        <v>0</v>
      </c>
      <c r="N1557" s="128">
        <v>0</v>
      </c>
      <c r="O1557" s="129">
        <v>9.9454999999999991</v>
      </c>
      <c r="P1557" s="129">
        <v>49.112000000000002</v>
      </c>
      <c r="Q1557" s="130">
        <v>9.9</v>
      </c>
      <c r="R1557" s="128">
        <v>0</v>
      </c>
      <c r="S1557" s="128">
        <v>0</v>
      </c>
      <c r="T1557" s="127" t="s">
        <v>620</v>
      </c>
      <c r="U1557" s="127" t="s">
        <v>620</v>
      </c>
      <c r="V1557" s="208" t="s">
        <v>676</v>
      </c>
      <c r="X1557" s="126">
        <v>1535</v>
      </c>
    </row>
    <row r="1558" spans="1:24" s="14" customFormat="1" ht="45" x14ac:dyDescent="0.25">
      <c r="A1558" s="255">
        <v>1555</v>
      </c>
      <c r="B1558" s="126" t="s">
        <v>590</v>
      </c>
      <c r="C1558" s="127" t="s">
        <v>591</v>
      </c>
      <c r="D1558" s="127" t="s">
        <v>471</v>
      </c>
      <c r="E1558" s="127" t="s">
        <v>496</v>
      </c>
      <c r="F1558" s="127" t="s">
        <v>35</v>
      </c>
      <c r="G1558" s="127" t="s">
        <v>46</v>
      </c>
      <c r="H1558" s="127" t="s">
        <v>47</v>
      </c>
      <c r="I1558" s="127" t="s">
        <v>101</v>
      </c>
      <c r="J1558" s="127" t="s">
        <v>44</v>
      </c>
      <c r="K1558" s="127" t="s">
        <v>916</v>
      </c>
      <c r="L1558" s="127" t="s">
        <v>483</v>
      </c>
      <c r="M1558" s="128">
        <v>0</v>
      </c>
      <c r="N1558" s="128">
        <v>0</v>
      </c>
      <c r="O1558" s="129">
        <v>7.9580000000000002</v>
      </c>
      <c r="P1558" s="129">
        <v>42.154000000000003</v>
      </c>
      <c r="Q1558" s="130">
        <v>8</v>
      </c>
      <c r="R1558" s="128">
        <v>0</v>
      </c>
      <c r="S1558" s="128">
        <v>0</v>
      </c>
      <c r="T1558" s="127" t="s">
        <v>620</v>
      </c>
      <c r="U1558" s="127" t="s">
        <v>620</v>
      </c>
      <c r="V1558" s="208" t="s">
        <v>676</v>
      </c>
      <c r="X1558" s="126">
        <v>1536</v>
      </c>
    </row>
    <row r="1559" spans="1:24" s="14" customFormat="1" ht="45" x14ac:dyDescent="0.25">
      <c r="A1559" s="255">
        <v>1556</v>
      </c>
      <c r="B1559" s="126" t="s">
        <v>590</v>
      </c>
      <c r="C1559" s="127" t="s">
        <v>591</v>
      </c>
      <c r="D1559" s="127" t="s">
        <v>471</v>
      </c>
      <c r="E1559" s="127" t="s">
        <v>496</v>
      </c>
      <c r="F1559" s="127" t="s">
        <v>35</v>
      </c>
      <c r="G1559" s="127" t="s">
        <v>31</v>
      </c>
      <c r="H1559" s="127" t="s">
        <v>32</v>
      </c>
      <c r="I1559" s="127" t="s">
        <v>93</v>
      </c>
      <c r="J1559" s="127" t="s">
        <v>44</v>
      </c>
      <c r="K1559" s="127" t="s">
        <v>916</v>
      </c>
      <c r="L1559" s="127" t="s">
        <v>483</v>
      </c>
      <c r="M1559" s="128">
        <v>0</v>
      </c>
      <c r="N1559" s="128">
        <v>0</v>
      </c>
      <c r="O1559" s="129">
        <v>7.1154999999999999</v>
      </c>
      <c r="P1559" s="129">
        <v>33.712000000000003</v>
      </c>
      <c r="Q1559" s="130">
        <v>7.1</v>
      </c>
      <c r="R1559" s="128">
        <v>0</v>
      </c>
      <c r="S1559" s="128">
        <v>0</v>
      </c>
      <c r="T1559" s="127" t="s">
        <v>620</v>
      </c>
      <c r="U1559" s="127" t="s">
        <v>620</v>
      </c>
      <c r="V1559" s="208" t="s">
        <v>676</v>
      </c>
      <c r="X1559" s="126">
        <v>1537</v>
      </c>
    </row>
    <row r="1560" spans="1:24" s="14" customFormat="1" ht="45" x14ac:dyDescent="0.25">
      <c r="A1560" s="255">
        <v>1557</v>
      </c>
      <c r="B1560" s="126" t="s">
        <v>590</v>
      </c>
      <c r="C1560" s="127" t="s">
        <v>591</v>
      </c>
      <c r="D1560" s="127" t="s">
        <v>491</v>
      </c>
      <c r="E1560" s="127" t="s">
        <v>472</v>
      </c>
      <c r="F1560" s="127" t="s">
        <v>35</v>
      </c>
      <c r="G1560" s="127" t="s">
        <v>31</v>
      </c>
      <c r="H1560" s="127" t="s">
        <v>32</v>
      </c>
      <c r="I1560" s="127" t="s">
        <v>57</v>
      </c>
      <c r="J1560" s="127" t="s">
        <v>58</v>
      </c>
      <c r="K1560" s="127" t="s">
        <v>917</v>
      </c>
      <c r="L1560" s="127" t="s">
        <v>483</v>
      </c>
      <c r="M1560" s="128">
        <v>0</v>
      </c>
      <c r="N1560" s="128">
        <v>0</v>
      </c>
      <c r="O1560" s="129">
        <v>22.236799999999999</v>
      </c>
      <c r="P1560" s="129">
        <v>39.130000000000003</v>
      </c>
      <c r="Q1560" s="130">
        <v>22.2</v>
      </c>
      <c r="R1560" s="128">
        <v>0</v>
      </c>
      <c r="S1560" s="128">
        <v>0</v>
      </c>
      <c r="T1560" s="127" t="s">
        <v>620</v>
      </c>
      <c r="U1560" s="127" t="s">
        <v>620</v>
      </c>
      <c r="V1560" s="208" t="s">
        <v>878</v>
      </c>
      <c r="X1560" s="126">
        <v>1538</v>
      </c>
    </row>
    <row r="1561" spans="1:24" s="14" customFormat="1" ht="45" x14ac:dyDescent="0.25">
      <c r="A1561" s="255">
        <v>1558</v>
      </c>
      <c r="B1561" s="126" t="s">
        <v>590</v>
      </c>
      <c r="C1561" s="127" t="s">
        <v>591</v>
      </c>
      <c r="D1561" s="127" t="s">
        <v>491</v>
      </c>
      <c r="E1561" s="127" t="s">
        <v>492</v>
      </c>
      <c r="F1561" s="127" t="s">
        <v>35</v>
      </c>
      <c r="G1561" s="127" t="s">
        <v>31</v>
      </c>
      <c r="H1561" s="127" t="s">
        <v>32</v>
      </c>
      <c r="I1561" s="127" t="s">
        <v>57</v>
      </c>
      <c r="J1561" s="127" t="s">
        <v>58</v>
      </c>
      <c r="K1561" s="127" t="s">
        <v>917</v>
      </c>
      <c r="L1561" s="127" t="s">
        <v>483</v>
      </c>
      <c r="M1561" s="128">
        <v>0</v>
      </c>
      <c r="N1561" s="128">
        <v>0</v>
      </c>
      <c r="O1561" s="129">
        <v>15.066000000000001</v>
      </c>
      <c r="P1561" s="129">
        <v>22.484000000000002</v>
      </c>
      <c r="Q1561" s="130">
        <v>15.1</v>
      </c>
      <c r="R1561" s="128">
        <v>0</v>
      </c>
      <c r="S1561" s="128">
        <v>0</v>
      </c>
      <c r="T1561" s="127" t="s">
        <v>620</v>
      </c>
      <c r="U1561" s="127" t="s">
        <v>620</v>
      </c>
      <c r="V1561" s="208" t="s">
        <v>878</v>
      </c>
      <c r="X1561" s="126">
        <v>1539</v>
      </c>
    </row>
    <row r="1562" spans="1:24" s="14" customFormat="1" ht="45" x14ac:dyDescent="0.25">
      <c r="A1562" s="255">
        <v>1559</v>
      </c>
      <c r="B1562" s="126" t="s">
        <v>590</v>
      </c>
      <c r="C1562" s="127" t="s">
        <v>591</v>
      </c>
      <c r="D1562" s="127" t="s">
        <v>494</v>
      </c>
      <c r="E1562" s="127" t="s">
        <v>492</v>
      </c>
      <c r="F1562" s="127" t="s">
        <v>35</v>
      </c>
      <c r="G1562" s="127" t="s">
        <v>46</v>
      </c>
      <c r="H1562" s="127" t="s">
        <v>47</v>
      </c>
      <c r="I1562" s="127" t="s">
        <v>109</v>
      </c>
      <c r="J1562" s="127" t="s">
        <v>41</v>
      </c>
      <c r="K1562" s="127" t="s">
        <v>918</v>
      </c>
      <c r="L1562" s="127" t="s">
        <v>483</v>
      </c>
      <c r="M1562" s="128">
        <v>0</v>
      </c>
      <c r="N1562" s="128">
        <v>0</v>
      </c>
      <c r="O1562" s="129">
        <v>12.513</v>
      </c>
      <c r="P1562" s="129">
        <v>63.154000000000003</v>
      </c>
      <c r="Q1562" s="130">
        <v>12.5</v>
      </c>
      <c r="R1562" s="128">
        <v>0</v>
      </c>
      <c r="S1562" s="128">
        <v>0</v>
      </c>
      <c r="T1562" s="127" t="s">
        <v>620</v>
      </c>
      <c r="U1562" s="127" t="s">
        <v>620</v>
      </c>
      <c r="V1562" s="208" t="s">
        <v>624</v>
      </c>
      <c r="X1562" s="126">
        <v>1540</v>
      </c>
    </row>
    <row r="1563" spans="1:24" s="14" customFormat="1" ht="45" x14ac:dyDescent="0.25">
      <c r="A1563" s="255">
        <v>1560</v>
      </c>
      <c r="B1563" s="126" t="s">
        <v>590</v>
      </c>
      <c r="C1563" s="127" t="s">
        <v>591</v>
      </c>
      <c r="D1563" s="127" t="s">
        <v>471</v>
      </c>
      <c r="E1563" s="127" t="s">
        <v>492</v>
      </c>
      <c r="F1563" s="127" t="s">
        <v>35</v>
      </c>
      <c r="G1563" s="127" t="s">
        <v>46</v>
      </c>
      <c r="H1563" s="127" t="s">
        <v>47</v>
      </c>
      <c r="I1563" s="127" t="s">
        <v>109</v>
      </c>
      <c r="J1563" s="127" t="s">
        <v>41</v>
      </c>
      <c r="K1563" s="127" t="s">
        <v>918</v>
      </c>
      <c r="L1563" s="127" t="s">
        <v>483</v>
      </c>
      <c r="M1563" s="128">
        <v>0</v>
      </c>
      <c r="N1563" s="128">
        <v>0</v>
      </c>
      <c r="O1563" s="129">
        <v>15.035</v>
      </c>
      <c r="P1563" s="129">
        <v>183.89</v>
      </c>
      <c r="Q1563" s="130">
        <v>15</v>
      </c>
      <c r="R1563" s="128">
        <v>0</v>
      </c>
      <c r="S1563" s="128">
        <v>0</v>
      </c>
      <c r="T1563" s="127" t="s">
        <v>620</v>
      </c>
      <c r="U1563" s="127" t="s">
        <v>620</v>
      </c>
      <c r="V1563" s="208" t="s">
        <v>624</v>
      </c>
      <c r="X1563" s="126">
        <v>1541</v>
      </c>
    </row>
    <row r="1564" spans="1:24" s="14" customFormat="1" ht="45" x14ac:dyDescent="0.25">
      <c r="A1564" s="255">
        <v>1561</v>
      </c>
      <c r="B1564" s="126" t="s">
        <v>590</v>
      </c>
      <c r="C1564" s="127" t="s">
        <v>591</v>
      </c>
      <c r="D1564" s="127" t="s">
        <v>491</v>
      </c>
      <c r="E1564" s="127" t="s">
        <v>472</v>
      </c>
      <c r="F1564" s="127" t="s">
        <v>35</v>
      </c>
      <c r="G1564" s="127" t="s">
        <v>46</v>
      </c>
      <c r="H1564" s="127" t="s">
        <v>47</v>
      </c>
      <c r="I1564" s="127" t="s">
        <v>109</v>
      </c>
      <c r="J1564" s="127" t="s">
        <v>41</v>
      </c>
      <c r="K1564" s="127" t="s">
        <v>919</v>
      </c>
      <c r="L1564" s="127" t="s">
        <v>483</v>
      </c>
      <c r="M1564" s="128">
        <v>0</v>
      </c>
      <c r="N1564" s="128">
        <v>0</v>
      </c>
      <c r="O1564" s="129">
        <v>27.980499999999999</v>
      </c>
      <c r="P1564" s="129">
        <v>121.142</v>
      </c>
      <c r="Q1564" s="130">
        <v>28</v>
      </c>
      <c r="R1564" s="128">
        <v>0</v>
      </c>
      <c r="S1564" s="128">
        <v>0</v>
      </c>
      <c r="T1564" s="127" t="s">
        <v>620</v>
      </c>
      <c r="U1564" s="127" t="s">
        <v>620</v>
      </c>
      <c r="V1564" s="208" t="s">
        <v>878</v>
      </c>
      <c r="X1564" s="126">
        <v>1542</v>
      </c>
    </row>
    <row r="1565" spans="1:24" s="14" customFormat="1" ht="45" x14ac:dyDescent="0.25">
      <c r="A1565" s="255">
        <v>1562</v>
      </c>
      <c r="B1565" s="126" t="s">
        <v>590</v>
      </c>
      <c r="C1565" s="127" t="s">
        <v>591</v>
      </c>
      <c r="D1565" s="127" t="s">
        <v>491</v>
      </c>
      <c r="E1565" s="127" t="s">
        <v>492</v>
      </c>
      <c r="F1565" s="127" t="s">
        <v>35</v>
      </c>
      <c r="G1565" s="127" t="s">
        <v>46</v>
      </c>
      <c r="H1565" s="127" t="s">
        <v>47</v>
      </c>
      <c r="I1565" s="127" t="s">
        <v>109</v>
      </c>
      <c r="J1565" s="127" t="s">
        <v>41</v>
      </c>
      <c r="K1565" s="127" t="s">
        <v>919</v>
      </c>
      <c r="L1565" s="127" t="s">
        <v>483</v>
      </c>
      <c r="M1565" s="128">
        <v>0</v>
      </c>
      <c r="N1565" s="128">
        <v>0</v>
      </c>
      <c r="O1565" s="129">
        <v>18.443999999999999</v>
      </c>
      <c r="P1565" s="129">
        <v>53.143999999999998</v>
      </c>
      <c r="Q1565" s="130">
        <v>18.399999999999999</v>
      </c>
      <c r="R1565" s="128">
        <v>0</v>
      </c>
      <c r="S1565" s="128">
        <v>0</v>
      </c>
      <c r="T1565" s="127" t="s">
        <v>620</v>
      </c>
      <c r="U1565" s="127" t="s">
        <v>620</v>
      </c>
      <c r="V1565" s="208" t="s">
        <v>878</v>
      </c>
      <c r="X1565" s="126">
        <v>1543</v>
      </c>
    </row>
    <row r="1566" spans="1:24" s="14" customFormat="1" ht="45" x14ac:dyDescent="0.25">
      <c r="A1566" s="255">
        <v>1563</v>
      </c>
      <c r="B1566" s="126" t="s">
        <v>590</v>
      </c>
      <c r="C1566" s="127" t="s">
        <v>591</v>
      </c>
      <c r="D1566" s="127" t="s">
        <v>471</v>
      </c>
      <c r="E1566" s="127" t="s">
        <v>492</v>
      </c>
      <c r="F1566" s="127" t="s">
        <v>35</v>
      </c>
      <c r="G1566" s="127" t="s">
        <v>46</v>
      </c>
      <c r="H1566" s="127" t="s">
        <v>47</v>
      </c>
      <c r="I1566" s="127" t="s">
        <v>109</v>
      </c>
      <c r="J1566" s="127" t="s">
        <v>41</v>
      </c>
      <c r="K1566" s="127" t="s">
        <v>645</v>
      </c>
      <c r="L1566" s="127" t="s">
        <v>483</v>
      </c>
      <c r="M1566" s="128">
        <v>0</v>
      </c>
      <c r="N1566" s="128">
        <v>0</v>
      </c>
      <c r="O1566" s="129">
        <v>14.939</v>
      </c>
      <c r="P1566" s="129">
        <v>183.89</v>
      </c>
      <c r="Q1566" s="130">
        <v>14.9</v>
      </c>
      <c r="R1566" s="128">
        <v>0</v>
      </c>
      <c r="S1566" s="128">
        <v>0</v>
      </c>
      <c r="T1566" s="127" t="s">
        <v>620</v>
      </c>
      <c r="U1566" s="127" t="s">
        <v>620</v>
      </c>
      <c r="V1566" s="208" t="s">
        <v>624</v>
      </c>
      <c r="X1566" s="126">
        <v>1544</v>
      </c>
    </row>
    <row r="1567" spans="1:24" s="14" customFormat="1" ht="45" x14ac:dyDescent="0.25">
      <c r="A1567" s="255">
        <v>1564</v>
      </c>
      <c r="B1567" s="126" t="s">
        <v>590</v>
      </c>
      <c r="C1567" s="127" t="s">
        <v>591</v>
      </c>
      <c r="D1567" s="127" t="s">
        <v>491</v>
      </c>
      <c r="E1567" s="127" t="s">
        <v>472</v>
      </c>
      <c r="F1567" s="127" t="s">
        <v>35</v>
      </c>
      <c r="G1567" s="127" t="s">
        <v>46</v>
      </c>
      <c r="H1567" s="127" t="s">
        <v>47</v>
      </c>
      <c r="I1567" s="127" t="s">
        <v>109</v>
      </c>
      <c r="J1567" s="127" t="s">
        <v>41</v>
      </c>
      <c r="K1567" s="127" t="s">
        <v>920</v>
      </c>
      <c r="L1567" s="127" t="s">
        <v>483</v>
      </c>
      <c r="M1567" s="128">
        <v>0</v>
      </c>
      <c r="N1567" s="128">
        <v>0</v>
      </c>
      <c r="O1567" s="129">
        <v>27.8245</v>
      </c>
      <c r="P1567" s="129">
        <v>121.142</v>
      </c>
      <c r="Q1567" s="130">
        <v>27.8</v>
      </c>
      <c r="R1567" s="128">
        <v>0</v>
      </c>
      <c r="S1567" s="128">
        <v>0</v>
      </c>
      <c r="T1567" s="127" t="s">
        <v>620</v>
      </c>
      <c r="U1567" s="127" t="s">
        <v>620</v>
      </c>
      <c r="V1567" s="208" t="s">
        <v>878</v>
      </c>
      <c r="X1567" s="126">
        <v>1545</v>
      </c>
    </row>
    <row r="1568" spans="1:24" s="14" customFormat="1" ht="45" x14ac:dyDescent="0.25">
      <c r="A1568" s="255">
        <v>1565</v>
      </c>
      <c r="B1568" s="126" t="s">
        <v>590</v>
      </c>
      <c r="C1568" s="127" t="s">
        <v>591</v>
      </c>
      <c r="D1568" s="127" t="s">
        <v>491</v>
      </c>
      <c r="E1568" s="127" t="s">
        <v>492</v>
      </c>
      <c r="F1568" s="127" t="s">
        <v>35</v>
      </c>
      <c r="G1568" s="127" t="s">
        <v>46</v>
      </c>
      <c r="H1568" s="127" t="s">
        <v>47</v>
      </c>
      <c r="I1568" s="127" t="s">
        <v>109</v>
      </c>
      <c r="J1568" s="127" t="s">
        <v>41</v>
      </c>
      <c r="K1568" s="127" t="s">
        <v>920</v>
      </c>
      <c r="L1568" s="127" t="s">
        <v>483</v>
      </c>
      <c r="M1568" s="128">
        <v>0</v>
      </c>
      <c r="N1568" s="128">
        <v>0</v>
      </c>
      <c r="O1568" s="129">
        <v>18.352</v>
      </c>
      <c r="P1568" s="129">
        <v>53.143999999999998</v>
      </c>
      <c r="Q1568" s="130">
        <v>18.399999999999999</v>
      </c>
      <c r="R1568" s="128">
        <v>0</v>
      </c>
      <c r="S1568" s="128">
        <v>0</v>
      </c>
      <c r="T1568" s="127" t="s">
        <v>620</v>
      </c>
      <c r="U1568" s="127" t="s">
        <v>620</v>
      </c>
      <c r="V1568" s="208" t="s">
        <v>878</v>
      </c>
      <c r="X1568" s="126">
        <v>1546</v>
      </c>
    </row>
    <row r="1569" spans="1:24" s="14" customFormat="1" ht="45" x14ac:dyDescent="0.25">
      <c r="A1569" s="255">
        <v>1566</v>
      </c>
      <c r="B1569" s="126" t="s">
        <v>590</v>
      </c>
      <c r="C1569" s="127" t="s">
        <v>591</v>
      </c>
      <c r="D1569" s="127" t="s">
        <v>471</v>
      </c>
      <c r="E1569" s="127" t="s">
        <v>496</v>
      </c>
      <c r="F1569" s="127" t="s">
        <v>35</v>
      </c>
      <c r="G1569" s="127" t="s">
        <v>46</v>
      </c>
      <c r="H1569" s="127" t="s">
        <v>47</v>
      </c>
      <c r="I1569" s="127" t="s">
        <v>109</v>
      </c>
      <c r="J1569" s="127" t="s">
        <v>41</v>
      </c>
      <c r="K1569" s="127" t="s">
        <v>921</v>
      </c>
      <c r="L1569" s="127" t="s">
        <v>483</v>
      </c>
      <c r="M1569" s="128">
        <v>0</v>
      </c>
      <c r="N1569" s="128">
        <v>0</v>
      </c>
      <c r="O1569" s="129">
        <v>10.420999999999999</v>
      </c>
      <c r="P1569" s="129">
        <v>118.188</v>
      </c>
      <c r="Q1569" s="130">
        <v>10.4</v>
      </c>
      <c r="R1569" s="128">
        <v>0</v>
      </c>
      <c r="S1569" s="128">
        <v>0</v>
      </c>
      <c r="T1569" s="127" t="s">
        <v>620</v>
      </c>
      <c r="U1569" s="127" t="s">
        <v>620</v>
      </c>
      <c r="V1569" s="208" t="s">
        <v>676</v>
      </c>
      <c r="X1569" s="126">
        <v>1547</v>
      </c>
    </row>
    <row r="1570" spans="1:24" s="14" customFormat="1" ht="45" x14ac:dyDescent="0.25">
      <c r="A1570" s="255">
        <v>1567</v>
      </c>
      <c r="B1570" s="126" t="s">
        <v>590</v>
      </c>
      <c r="C1570" s="127" t="s">
        <v>591</v>
      </c>
      <c r="D1570" s="127" t="s">
        <v>491</v>
      </c>
      <c r="E1570" s="127" t="s">
        <v>492</v>
      </c>
      <c r="F1570" s="127" t="s">
        <v>35</v>
      </c>
      <c r="G1570" s="127" t="s">
        <v>46</v>
      </c>
      <c r="H1570" s="127" t="s">
        <v>47</v>
      </c>
      <c r="I1570" s="127" t="s">
        <v>109</v>
      </c>
      <c r="J1570" s="127" t="s">
        <v>41</v>
      </c>
      <c r="K1570" s="127" t="s">
        <v>921</v>
      </c>
      <c r="L1570" s="127" t="s">
        <v>483</v>
      </c>
      <c r="M1570" s="128">
        <v>0</v>
      </c>
      <c r="N1570" s="128">
        <v>0</v>
      </c>
      <c r="O1570" s="129">
        <v>18.443999999999999</v>
      </c>
      <c r="P1570" s="129">
        <v>53.143999999999998</v>
      </c>
      <c r="Q1570" s="130">
        <v>18.399999999999999</v>
      </c>
      <c r="R1570" s="128">
        <v>0</v>
      </c>
      <c r="S1570" s="128">
        <v>0</v>
      </c>
      <c r="T1570" s="127" t="s">
        <v>620</v>
      </c>
      <c r="U1570" s="127" t="s">
        <v>620</v>
      </c>
      <c r="V1570" s="208" t="s">
        <v>676</v>
      </c>
      <c r="X1570" s="126">
        <v>1548</v>
      </c>
    </row>
    <row r="1571" spans="1:24" s="14" customFormat="1" ht="105" x14ac:dyDescent="0.25">
      <c r="A1571" s="255">
        <v>1568</v>
      </c>
      <c r="B1571" s="126" t="s">
        <v>294</v>
      </c>
      <c r="C1571" s="127" t="s">
        <v>592</v>
      </c>
      <c r="D1571" s="127" t="s">
        <v>508</v>
      </c>
      <c r="E1571" s="127" t="s">
        <v>472</v>
      </c>
      <c r="F1571" s="127" t="s">
        <v>35</v>
      </c>
      <c r="G1571" s="127" t="s">
        <v>36</v>
      </c>
      <c r="H1571" s="127" t="s">
        <v>42</v>
      </c>
      <c r="I1571" s="127" t="s">
        <v>105</v>
      </c>
      <c r="J1571" s="127" t="s">
        <v>34</v>
      </c>
      <c r="K1571" s="127" t="s">
        <v>922</v>
      </c>
      <c r="L1571" s="127" t="s">
        <v>483</v>
      </c>
      <c r="M1571" s="128">
        <v>0</v>
      </c>
      <c r="N1571" s="128">
        <v>0</v>
      </c>
      <c r="O1571" s="129">
        <v>26.323499999999999</v>
      </c>
      <c r="P1571" s="129">
        <v>81.69</v>
      </c>
      <c r="Q1571" s="130">
        <v>26.3</v>
      </c>
      <c r="R1571" s="128">
        <v>0</v>
      </c>
      <c r="S1571" s="128">
        <v>0</v>
      </c>
      <c r="T1571" s="127" t="s">
        <v>620</v>
      </c>
      <c r="U1571" s="127" t="s">
        <v>620</v>
      </c>
      <c r="V1571" s="208" t="s">
        <v>624</v>
      </c>
      <c r="X1571" s="126">
        <v>1549</v>
      </c>
    </row>
    <row r="1572" spans="1:24" s="14" customFormat="1" ht="105" x14ac:dyDescent="0.25">
      <c r="A1572" s="255">
        <v>1569</v>
      </c>
      <c r="B1572" s="126" t="s">
        <v>294</v>
      </c>
      <c r="C1572" s="127" t="s">
        <v>592</v>
      </c>
      <c r="D1572" s="127" t="s">
        <v>491</v>
      </c>
      <c r="E1572" s="127" t="s">
        <v>472</v>
      </c>
      <c r="F1572" s="127" t="s">
        <v>35</v>
      </c>
      <c r="G1572" s="127" t="s">
        <v>36</v>
      </c>
      <c r="H1572" s="127" t="s">
        <v>42</v>
      </c>
      <c r="I1572" s="127" t="s">
        <v>105</v>
      </c>
      <c r="J1572" s="127" t="s">
        <v>34</v>
      </c>
      <c r="K1572" s="127" t="s">
        <v>922</v>
      </c>
      <c r="L1572" s="127" t="s">
        <v>483</v>
      </c>
      <c r="M1572" s="128">
        <v>0</v>
      </c>
      <c r="N1572" s="128">
        <v>0</v>
      </c>
      <c r="O1572" s="129">
        <v>18.018799999999999</v>
      </c>
      <c r="P1572" s="129">
        <v>106.792</v>
      </c>
      <c r="Q1572" s="130">
        <v>18</v>
      </c>
      <c r="R1572" s="128">
        <v>0</v>
      </c>
      <c r="S1572" s="128">
        <v>0</v>
      </c>
      <c r="T1572" s="127" t="s">
        <v>620</v>
      </c>
      <c r="U1572" s="127" t="s">
        <v>620</v>
      </c>
      <c r="V1572" s="208" t="s">
        <v>624</v>
      </c>
      <c r="X1572" s="126">
        <v>1550</v>
      </c>
    </row>
    <row r="1573" spans="1:24" s="14" customFormat="1" ht="105" x14ac:dyDescent="0.25">
      <c r="A1573" s="255">
        <v>1570</v>
      </c>
      <c r="B1573" s="126" t="s">
        <v>294</v>
      </c>
      <c r="C1573" s="127" t="s">
        <v>592</v>
      </c>
      <c r="D1573" s="127" t="s">
        <v>491</v>
      </c>
      <c r="E1573" s="127" t="s">
        <v>492</v>
      </c>
      <c r="F1573" s="127" t="s">
        <v>35</v>
      </c>
      <c r="G1573" s="127" t="s">
        <v>36</v>
      </c>
      <c r="H1573" s="127" t="s">
        <v>42</v>
      </c>
      <c r="I1573" s="127" t="s">
        <v>105</v>
      </c>
      <c r="J1573" s="127" t="s">
        <v>34</v>
      </c>
      <c r="K1573" s="127" t="s">
        <v>922</v>
      </c>
      <c r="L1573" s="127" t="s">
        <v>483</v>
      </c>
      <c r="M1573" s="128">
        <v>0</v>
      </c>
      <c r="N1573" s="128">
        <v>0</v>
      </c>
      <c r="O1573" s="129">
        <v>12.586</v>
      </c>
      <c r="P1573" s="129">
        <v>77.713999999999999</v>
      </c>
      <c r="Q1573" s="130">
        <v>12.6</v>
      </c>
      <c r="R1573" s="128">
        <v>0</v>
      </c>
      <c r="S1573" s="128">
        <v>0</v>
      </c>
      <c r="T1573" s="127" t="s">
        <v>620</v>
      </c>
      <c r="U1573" s="127" t="s">
        <v>620</v>
      </c>
      <c r="V1573" s="208" t="s">
        <v>624</v>
      </c>
      <c r="X1573" s="126">
        <v>1551</v>
      </c>
    </row>
    <row r="1574" spans="1:24" s="14" customFormat="1" ht="165" x14ac:dyDescent="0.25">
      <c r="A1574" s="255">
        <v>1571</v>
      </c>
      <c r="B1574" s="126" t="s">
        <v>294</v>
      </c>
      <c r="C1574" s="127" t="s">
        <v>592</v>
      </c>
      <c r="D1574" s="127" t="s">
        <v>491</v>
      </c>
      <c r="E1574" s="127" t="s">
        <v>472</v>
      </c>
      <c r="F1574" s="127" t="s">
        <v>35</v>
      </c>
      <c r="G1574" s="127" t="s">
        <v>36</v>
      </c>
      <c r="H1574" s="127" t="s">
        <v>42</v>
      </c>
      <c r="I1574" s="127" t="s">
        <v>105</v>
      </c>
      <c r="J1574" s="127" t="s">
        <v>34</v>
      </c>
      <c r="K1574" s="127" t="s">
        <v>923</v>
      </c>
      <c r="L1574" s="127" t="s">
        <v>488</v>
      </c>
      <c r="M1574" s="128">
        <v>4.7300000000000004</v>
      </c>
      <c r="N1574" s="128">
        <v>3.38</v>
      </c>
      <c r="O1574" s="129">
        <v>19.560500000000001</v>
      </c>
      <c r="P1574" s="129">
        <v>54.095999999999997</v>
      </c>
      <c r="Q1574" s="130">
        <v>19.600000000000001</v>
      </c>
      <c r="R1574" s="128">
        <v>0</v>
      </c>
      <c r="S1574" s="128">
        <v>0</v>
      </c>
      <c r="T1574" s="127" t="s">
        <v>620</v>
      </c>
      <c r="U1574" s="127" t="s">
        <v>620</v>
      </c>
      <c r="V1574" s="208" t="s">
        <v>624</v>
      </c>
      <c r="X1574" s="126">
        <v>1552</v>
      </c>
    </row>
    <row r="1575" spans="1:24" s="14" customFormat="1" ht="165" x14ac:dyDescent="0.25">
      <c r="A1575" s="255">
        <v>1572</v>
      </c>
      <c r="B1575" s="126" t="s">
        <v>294</v>
      </c>
      <c r="C1575" s="127" t="s">
        <v>592</v>
      </c>
      <c r="D1575" s="127" t="s">
        <v>491</v>
      </c>
      <c r="E1575" s="127" t="s">
        <v>472</v>
      </c>
      <c r="F1575" s="127" t="s">
        <v>35</v>
      </c>
      <c r="G1575" s="127" t="s">
        <v>31</v>
      </c>
      <c r="H1575" s="127" t="s">
        <v>32</v>
      </c>
      <c r="I1575" s="127" t="s">
        <v>39</v>
      </c>
      <c r="J1575" s="127" t="s">
        <v>44</v>
      </c>
      <c r="K1575" s="127" t="s">
        <v>923</v>
      </c>
      <c r="L1575" s="127" t="s">
        <v>488</v>
      </c>
      <c r="M1575" s="128">
        <v>3.91</v>
      </c>
      <c r="N1575" s="128">
        <v>2.79</v>
      </c>
      <c r="O1575" s="129">
        <v>17.6785</v>
      </c>
      <c r="P1575" s="129">
        <v>40.655999999999999</v>
      </c>
      <c r="Q1575" s="130">
        <v>17.7</v>
      </c>
      <c r="R1575" s="128">
        <v>0</v>
      </c>
      <c r="S1575" s="128">
        <v>0</v>
      </c>
      <c r="T1575" s="127" t="s">
        <v>620</v>
      </c>
      <c r="U1575" s="127" t="s">
        <v>620</v>
      </c>
      <c r="V1575" s="208" t="s">
        <v>624</v>
      </c>
      <c r="X1575" s="126">
        <v>1553</v>
      </c>
    </row>
    <row r="1576" spans="1:24" s="14" customFormat="1" ht="165" x14ac:dyDescent="0.25">
      <c r="A1576" s="255">
        <v>1573</v>
      </c>
      <c r="B1576" s="126" t="s">
        <v>294</v>
      </c>
      <c r="C1576" s="127" t="s">
        <v>592</v>
      </c>
      <c r="D1576" s="127" t="s">
        <v>491</v>
      </c>
      <c r="E1576" s="127" t="s">
        <v>492</v>
      </c>
      <c r="F1576" s="127" t="s">
        <v>35</v>
      </c>
      <c r="G1576" s="127" t="s">
        <v>36</v>
      </c>
      <c r="H1576" s="127" t="s">
        <v>42</v>
      </c>
      <c r="I1576" s="127" t="s">
        <v>105</v>
      </c>
      <c r="J1576" s="127" t="s">
        <v>34</v>
      </c>
      <c r="K1576" s="127" t="s">
        <v>923</v>
      </c>
      <c r="L1576" s="127" t="s">
        <v>488</v>
      </c>
      <c r="M1576" s="128">
        <v>4.7300000000000004</v>
      </c>
      <c r="N1576" s="128">
        <v>3.38</v>
      </c>
      <c r="O1576" s="129">
        <v>15.441000000000001</v>
      </c>
      <c r="P1576" s="129">
        <v>34.159999999999997</v>
      </c>
      <c r="Q1576" s="130">
        <v>15.4</v>
      </c>
      <c r="R1576" s="128">
        <v>0</v>
      </c>
      <c r="S1576" s="128">
        <v>0</v>
      </c>
      <c r="T1576" s="127" t="s">
        <v>620</v>
      </c>
      <c r="U1576" s="127" t="s">
        <v>620</v>
      </c>
      <c r="V1576" s="208" t="s">
        <v>624</v>
      </c>
      <c r="X1576" s="126">
        <v>1554</v>
      </c>
    </row>
    <row r="1577" spans="1:24" s="14" customFormat="1" ht="165" x14ac:dyDescent="0.25">
      <c r="A1577" s="255">
        <v>1574</v>
      </c>
      <c r="B1577" s="126" t="s">
        <v>294</v>
      </c>
      <c r="C1577" s="127" t="s">
        <v>592</v>
      </c>
      <c r="D1577" s="127" t="s">
        <v>491</v>
      </c>
      <c r="E1577" s="127" t="s">
        <v>492</v>
      </c>
      <c r="F1577" s="127" t="s">
        <v>35</v>
      </c>
      <c r="G1577" s="127" t="s">
        <v>31</v>
      </c>
      <c r="H1577" s="127" t="s">
        <v>32</v>
      </c>
      <c r="I1577" s="127" t="s">
        <v>39</v>
      </c>
      <c r="J1577" s="127" t="s">
        <v>44</v>
      </c>
      <c r="K1577" s="127" t="s">
        <v>923</v>
      </c>
      <c r="L1577" s="127" t="s">
        <v>488</v>
      </c>
      <c r="M1577" s="128">
        <v>3.91</v>
      </c>
      <c r="N1577" s="128">
        <v>2.79</v>
      </c>
      <c r="O1577" s="129">
        <v>13.996</v>
      </c>
      <c r="P1577" s="129">
        <v>30.702000000000002</v>
      </c>
      <c r="Q1577" s="130">
        <v>14</v>
      </c>
      <c r="R1577" s="128">
        <v>0</v>
      </c>
      <c r="S1577" s="128">
        <v>0</v>
      </c>
      <c r="T1577" s="127" t="s">
        <v>620</v>
      </c>
      <c r="U1577" s="127" t="s">
        <v>620</v>
      </c>
      <c r="V1577" s="208" t="s">
        <v>624</v>
      </c>
      <c r="X1577" s="126">
        <v>1555</v>
      </c>
    </row>
    <row r="1578" spans="1:24" s="14" customFormat="1" ht="165" x14ac:dyDescent="0.25">
      <c r="A1578" s="255">
        <v>1575</v>
      </c>
      <c r="B1578" s="126" t="s">
        <v>294</v>
      </c>
      <c r="C1578" s="127" t="s">
        <v>592</v>
      </c>
      <c r="D1578" s="127" t="s">
        <v>471</v>
      </c>
      <c r="E1578" s="127" t="s">
        <v>496</v>
      </c>
      <c r="F1578" s="127" t="s">
        <v>35</v>
      </c>
      <c r="G1578" s="127" t="s">
        <v>46</v>
      </c>
      <c r="H1578" s="127" t="s">
        <v>47</v>
      </c>
      <c r="I1578" s="127" t="s">
        <v>101</v>
      </c>
      <c r="J1578" s="127" t="s">
        <v>44</v>
      </c>
      <c r="K1578" s="127" t="s">
        <v>924</v>
      </c>
      <c r="L1578" s="127" t="s">
        <v>488</v>
      </c>
      <c r="M1578" s="128">
        <v>4.76</v>
      </c>
      <c r="N1578" s="128">
        <v>3.4</v>
      </c>
      <c r="O1578" s="129">
        <v>10.3826</v>
      </c>
      <c r="P1578" s="129">
        <v>29.652000000000001</v>
      </c>
      <c r="Q1578" s="130">
        <v>10.4</v>
      </c>
      <c r="R1578" s="128">
        <v>0</v>
      </c>
      <c r="S1578" s="128">
        <v>0</v>
      </c>
      <c r="T1578" s="127" t="s">
        <v>620</v>
      </c>
      <c r="U1578" s="127" t="s">
        <v>620</v>
      </c>
      <c r="V1578" s="208" t="s">
        <v>624</v>
      </c>
      <c r="X1578" s="126">
        <v>1556</v>
      </c>
    </row>
    <row r="1579" spans="1:24" s="14" customFormat="1" ht="165" x14ac:dyDescent="0.25">
      <c r="A1579" s="255">
        <v>1576</v>
      </c>
      <c r="B1579" s="126" t="s">
        <v>294</v>
      </c>
      <c r="C1579" s="127" t="s">
        <v>592</v>
      </c>
      <c r="D1579" s="127" t="s">
        <v>471</v>
      </c>
      <c r="E1579" s="127" t="s">
        <v>495</v>
      </c>
      <c r="F1579" s="127" t="s">
        <v>35</v>
      </c>
      <c r="G1579" s="127" t="s">
        <v>46</v>
      </c>
      <c r="H1579" s="127" t="s">
        <v>47</v>
      </c>
      <c r="I1579" s="127" t="s">
        <v>101</v>
      </c>
      <c r="J1579" s="127" t="s">
        <v>44</v>
      </c>
      <c r="K1579" s="127" t="s">
        <v>924</v>
      </c>
      <c r="L1579" s="127" t="s">
        <v>488</v>
      </c>
      <c r="M1579" s="128">
        <v>4.76</v>
      </c>
      <c r="N1579" s="128">
        <v>3.4</v>
      </c>
      <c r="O1579" s="129">
        <v>9.0795999999999992</v>
      </c>
      <c r="P1579" s="129">
        <v>29.512</v>
      </c>
      <c r="Q1579" s="130">
        <v>9.1</v>
      </c>
      <c r="R1579" s="128">
        <v>0</v>
      </c>
      <c r="S1579" s="128">
        <v>0</v>
      </c>
      <c r="T1579" s="127" t="s">
        <v>620</v>
      </c>
      <c r="U1579" s="127" t="s">
        <v>620</v>
      </c>
      <c r="V1579" s="208" t="s">
        <v>624</v>
      </c>
      <c r="X1579" s="126">
        <v>1557</v>
      </c>
    </row>
    <row r="1580" spans="1:24" s="14" customFormat="1" ht="165" x14ac:dyDescent="0.25">
      <c r="A1580" s="255">
        <v>1577</v>
      </c>
      <c r="B1580" s="126" t="s">
        <v>294</v>
      </c>
      <c r="C1580" s="127" t="s">
        <v>592</v>
      </c>
      <c r="D1580" s="127" t="s">
        <v>494</v>
      </c>
      <c r="E1580" s="127" t="s">
        <v>496</v>
      </c>
      <c r="F1580" s="127" t="s">
        <v>35</v>
      </c>
      <c r="G1580" s="127" t="s">
        <v>36</v>
      </c>
      <c r="H1580" s="127" t="s">
        <v>32</v>
      </c>
      <c r="I1580" s="127" t="s">
        <v>110</v>
      </c>
      <c r="J1580" s="127" t="s">
        <v>41</v>
      </c>
      <c r="K1580" s="127" t="s">
        <v>925</v>
      </c>
      <c r="L1580" s="127" t="s">
        <v>488</v>
      </c>
      <c r="M1580" s="128">
        <v>4.5999999999999996</v>
      </c>
      <c r="N1580" s="128">
        <v>3.28</v>
      </c>
      <c r="O1580" s="129">
        <v>9.0615000000000006</v>
      </c>
      <c r="P1580" s="129">
        <v>60.536000000000001</v>
      </c>
      <c r="Q1580" s="130">
        <v>9.1</v>
      </c>
      <c r="R1580" s="128">
        <v>0</v>
      </c>
      <c r="S1580" s="128">
        <v>0</v>
      </c>
      <c r="T1580" s="127" t="s">
        <v>620</v>
      </c>
      <c r="U1580" s="127" t="s">
        <v>620</v>
      </c>
      <c r="V1580" s="208" t="s">
        <v>624</v>
      </c>
      <c r="X1580" s="126">
        <v>1558</v>
      </c>
    </row>
    <row r="1581" spans="1:24" s="14" customFormat="1" ht="165" x14ac:dyDescent="0.25">
      <c r="A1581" s="255">
        <v>1578</v>
      </c>
      <c r="B1581" s="126" t="s">
        <v>294</v>
      </c>
      <c r="C1581" s="127" t="s">
        <v>592</v>
      </c>
      <c r="D1581" s="127" t="s">
        <v>471</v>
      </c>
      <c r="E1581" s="127" t="s">
        <v>496</v>
      </c>
      <c r="F1581" s="127" t="s">
        <v>35</v>
      </c>
      <c r="G1581" s="127" t="s">
        <v>36</v>
      </c>
      <c r="H1581" s="127" t="s">
        <v>32</v>
      </c>
      <c r="I1581" s="127" t="s">
        <v>110</v>
      </c>
      <c r="J1581" s="127" t="s">
        <v>41</v>
      </c>
      <c r="K1581" s="127" t="s">
        <v>925</v>
      </c>
      <c r="L1581" s="127" t="s">
        <v>488</v>
      </c>
      <c r="M1581" s="128">
        <v>4.5999999999999996</v>
      </c>
      <c r="N1581" s="128">
        <v>3.28</v>
      </c>
      <c r="O1581" s="129">
        <v>9.6769999999999996</v>
      </c>
      <c r="P1581" s="129">
        <v>60.76</v>
      </c>
      <c r="Q1581" s="130">
        <v>9.6999999999999993</v>
      </c>
      <c r="R1581" s="128">
        <v>0</v>
      </c>
      <c r="S1581" s="128">
        <v>0</v>
      </c>
      <c r="T1581" s="127" t="s">
        <v>620</v>
      </c>
      <c r="U1581" s="127" t="s">
        <v>620</v>
      </c>
      <c r="V1581" s="208" t="s">
        <v>624</v>
      </c>
      <c r="X1581" s="126">
        <v>1559</v>
      </c>
    </row>
    <row r="1582" spans="1:24" s="14" customFormat="1" ht="165" x14ac:dyDescent="0.25">
      <c r="A1582" s="255">
        <v>1579</v>
      </c>
      <c r="B1582" s="126" t="s">
        <v>294</v>
      </c>
      <c r="C1582" s="127" t="s">
        <v>592</v>
      </c>
      <c r="D1582" s="127" t="s">
        <v>491</v>
      </c>
      <c r="E1582" s="127" t="s">
        <v>492</v>
      </c>
      <c r="F1582" s="127" t="s">
        <v>35</v>
      </c>
      <c r="G1582" s="127" t="s">
        <v>36</v>
      </c>
      <c r="H1582" s="127" t="s">
        <v>32</v>
      </c>
      <c r="I1582" s="127" t="s">
        <v>110</v>
      </c>
      <c r="J1582" s="127" t="s">
        <v>41</v>
      </c>
      <c r="K1582" s="127" t="s">
        <v>925</v>
      </c>
      <c r="L1582" s="127" t="s">
        <v>488</v>
      </c>
      <c r="M1582" s="128">
        <v>4.5999999999999996</v>
      </c>
      <c r="N1582" s="128">
        <v>3.28</v>
      </c>
      <c r="O1582" s="129">
        <v>15.177</v>
      </c>
      <c r="P1582" s="129">
        <v>63.951999999999998</v>
      </c>
      <c r="Q1582" s="130">
        <v>15.2</v>
      </c>
      <c r="R1582" s="128">
        <v>0</v>
      </c>
      <c r="S1582" s="128">
        <v>0</v>
      </c>
      <c r="T1582" s="127" t="s">
        <v>620</v>
      </c>
      <c r="U1582" s="127" t="s">
        <v>620</v>
      </c>
      <c r="V1582" s="208" t="s">
        <v>624</v>
      </c>
      <c r="X1582" s="126">
        <v>1560</v>
      </c>
    </row>
    <row r="1583" spans="1:24" s="14" customFormat="1" ht="165" x14ac:dyDescent="0.25">
      <c r="A1583" s="255">
        <v>1580</v>
      </c>
      <c r="B1583" s="126" t="s">
        <v>294</v>
      </c>
      <c r="C1583" s="127" t="s">
        <v>592</v>
      </c>
      <c r="D1583" s="127" t="s">
        <v>494</v>
      </c>
      <c r="E1583" s="127" t="s">
        <v>495</v>
      </c>
      <c r="F1583" s="127" t="s">
        <v>35</v>
      </c>
      <c r="G1583" s="127" t="s">
        <v>36</v>
      </c>
      <c r="H1583" s="127" t="s">
        <v>32</v>
      </c>
      <c r="I1583" s="127" t="s">
        <v>110</v>
      </c>
      <c r="J1583" s="127" t="s">
        <v>41</v>
      </c>
      <c r="K1583" s="127" t="s">
        <v>925</v>
      </c>
      <c r="L1583" s="127" t="s">
        <v>488</v>
      </c>
      <c r="M1583" s="128">
        <v>4.5999999999999996</v>
      </c>
      <c r="N1583" s="128">
        <v>3.28</v>
      </c>
      <c r="O1583" s="129">
        <v>8.4015000000000004</v>
      </c>
      <c r="P1583" s="129">
        <v>60.003999999999998</v>
      </c>
      <c r="Q1583" s="130">
        <v>8.4</v>
      </c>
      <c r="R1583" s="128">
        <v>0</v>
      </c>
      <c r="S1583" s="128">
        <v>0</v>
      </c>
      <c r="T1583" s="127" t="s">
        <v>620</v>
      </c>
      <c r="U1583" s="127" t="s">
        <v>620</v>
      </c>
      <c r="V1583" s="208" t="s">
        <v>624</v>
      </c>
      <c r="X1583" s="126">
        <v>1561</v>
      </c>
    </row>
    <row r="1584" spans="1:24" s="14" customFormat="1" ht="165" x14ac:dyDescent="0.25">
      <c r="A1584" s="255">
        <v>1581</v>
      </c>
      <c r="B1584" s="126" t="s">
        <v>294</v>
      </c>
      <c r="C1584" s="127" t="s">
        <v>592</v>
      </c>
      <c r="D1584" s="127" t="s">
        <v>471</v>
      </c>
      <c r="E1584" s="127" t="s">
        <v>495</v>
      </c>
      <c r="F1584" s="127" t="s">
        <v>35</v>
      </c>
      <c r="G1584" s="127" t="s">
        <v>36</v>
      </c>
      <c r="H1584" s="127" t="s">
        <v>32</v>
      </c>
      <c r="I1584" s="127" t="s">
        <v>110</v>
      </c>
      <c r="J1584" s="127" t="s">
        <v>41</v>
      </c>
      <c r="K1584" s="127" t="s">
        <v>925</v>
      </c>
      <c r="L1584" s="127" t="s">
        <v>488</v>
      </c>
      <c r="M1584" s="128">
        <v>4.5999999999999996</v>
      </c>
      <c r="N1584" s="128">
        <v>3.28</v>
      </c>
      <c r="O1584" s="129">
        <v>8.5314999999999994</v>
      </c>
      <c r="P1584" s="129">
        <v>59.892000000000003</v>
      </c>
      <c r="Q1584" s="130">
        <v>8.5</v>
      </c>
      <c r="R1584" s="128">
        <v>0</v>
      </c>
      <c r="S1584" s="128">
        <v>0</v>
      </c>
      <c r="T1584" s="127" t="s">
        <v>620</v>
      </c>
      <c r="U1584" s="127" t="s">
        <v>620</v>
      </c>
      <c r="V1584" s="208" t="s">
        <v>624</v>
      </c>
      <c r="X1584" s="126">
        <v>1562</v>
      </c>
    </row>
    <row r="1585" spans="1:24" s="14" customFormat="1" ht="165" x14ac:dyDescent="0.25">
      <c r="A1585" s="255">
        <v>1582</v>
      </c>
      <c r="B1585" s="126" t="s">
        <v>294</v>
      </c>
      <c r="C1585" s="127" t="s">
        <v>592</v>
      </c>
      <c r="D1585" s="127" t="s">
        <v>494</v>
      </c>
      <c r="E1585" s="127" t="s">
        <v>492</v>
      </c>
      <c r="F1585" s="127" t="s">
        <v>35</v>
      </c>
      <c r="G1585" s="127" t="s">
        <v>36</v>
      </c>
      <c r="H1585" s="127" t="s">
        <v>32</v>
      </c>
      <c r="I1585" s="127" t="s">
        <v>77</v>
      </c>
      <c r="J1585" s="127" t="s">
        <v>73</v>
      </c>
      <c r="K1585" s="127" t="s">
        <v>926</v>
      </c>
      <c r="L1585" s="127" t="s">
        <v>488</v>
      </c>
      <c r="M1585" s="128">
        <v>5.46</v>
      </c>
      <c r="N1585" s="128">
        <v>3.9</v>
      </c>
      <c r="O1585" s="129">
        <v>15.238</v>
      </c>
      <c r="P1585" s="129">
        <v>26.068000000000001</v>
      </c>
      <c r="Q1585" s="130">
        <v>15.2</v>
      </c>
      <c r="R1585" s="128">
        <v>0</v>
      </c>
      <c r="S1585" s="128">
        <v>0</v>
      </c>
      <c r="T1585" s="127" t="s">
        <v>620</v>
      </c>
      <c r="U1585" s="127" t="s">
        <v>620</v>
      </c>
      <c r="V1585" s="208" t="s">
        <v>927</v>
      </c>
      <c r="X1585" s="126">
        <v>1563</v>
      </c>
    </row>
    <row r="1586" spans="1:24" s="14" customFormat="1" ht="165" x14ac:dyDescent="0.25">
      <c r="A1586" s="255">
        <v>1583</v>
      </c>
      <c r="B1586" s="126" t="s">
        <v>294</v>
      </c>
      <c r="C1586" s="127" t="s">
        <v>592</v>
      </c>
      <c r="D1586" s="127" t="s">
        <v>494</v>
      </c>
      <c r="E1586" s="127" t="s">
        <v>492</v>
      </c>
      <c r="F1586" s="127" t="s">
        <v>35</v>
      </c>
      <c r="G1586" s="127" t="s">
        <v>36</v>
      </c>
      <c r="H1586" s="127" t="s">
        <v>32</v>
      </c>
      <c r="I1586" s="127" t="s">
        <v>55</v>
      </c>
      <c r="J1586" s="127" t="s">
        <v>73</v>
      </c>
      <c r="K1586" s="127" t="s">
        <v>926</v>
      </c>
      <c r="L1586" s="127" t="s">
        <v>488</v>
      </c>
      <c r="M1586" s="128">
        <v>4.34</v>
      </c>
      <c r="N1586" s="128">
        <v>3.1</v>
      </c>
      <c r="O1586" s="129">
        <v>14.118</v>
      </c>
      <c r="P1586" s="129">
        <v>21.686</v>
      </c>
      <c r="Q1586" s="130">
        <v>14.1</v>
      </c>
      <c r="R1586" s="128">
        <v>0</v>
      </c>
      <c r="S1586" s="128">
        <v>0</v>
      </c>
      <c r="T1586" s="127" t="s">
        <v>620</v>
      </c>
      <c r="U1586" s="127" t="s">
        <v>620</v>
      </c>
      <c r="V1586" s="208" t="s">
        <v>927</v>
      </c>
      <c r="X1586" s="126">
        <v>1564</v>
      </c>
    </row>
    <row r="1587" spans="1:24" s="14" customFormat="1" ht="165" x14ac:dyDescent="0.25">
      <c r="A1587" s="255">
        <v>1584</v>
      </c>
      <c r="B1587" s="126" t="s">
        <v>294</v>
      </c>
      <c r="C1587" s="127" t="s">
        <v>592</v>
      </c>
      <c r="D1587" s="127" t="s">
        <v>494</v>
      </c>
      <c r="E1587" s="127" t="s">
        <v>492</v>
      </c>
      <c r="F1587" s="127" t="s">
        <v>35</v>
      </c>
      <c r="G1587" s="127" t="s">
        <v>31</v>
      </c>
      <c r="H1587" s="127" t="s">
        <v>42</v>
      </c>
      <c r="I1587" s="127" t="s">
        <v>64</v>
      </c>
      <c r="J1587" s="127" t="s">
        <v>657</v>
      </c>
      <c r="K1587" s="127" t="s">
        <v>926</v>
      </c>
      <c r="L1587" s="127" t="s">
        <v>488</v>
      </c>
      <c r="M1587" s="128">
        <v>4.93</v>
      </c>
      <c r="N1587" s="128">
        <v>3.52</v>
      </c>
      <c r="O1587" s="129">
        <v>14.083500000000001</v>
      </c>
      <c r="P1587" s="129">
        <v>22.302</v>
      </c>
      <c r="Q1587" s="130">
        <v>14.1</v>
      </c>
      <c r="R1587" s="128">
        <v>0</v>
      </c>
      <c r="S1587" s="128">
        <v>0</v>
      </c>
      <c r="T1587" s="127" t="s">
        <v>620</v>
      </c>
      <c r="U1587" s="127" t="s">
        <v>620</v>
      </c>
      <c r="V1587" s="208" t="s">
        <v>927</v>
      </c>
      <c r="X1587" s="126">
        <v>1565</v>
      </c>
    </row>
    <row r="1588" spans="1:24" s="14" customFormat="1" ht="165" x14ac:dyDescent="0.25">
      <c r="A1588" s="255">
        <v>1585</v>
      </c>
      <c r="B1588" s="126" t="s">
        <v>294</v>
      </c>
      <c r="C1588" s="127" t="s">
        <v>592</v>
      </c>
      <c r="D1588" s="127" t="s">
        <v>494</v>
      </c>
      <c r="E1588" s="127" t="s">
        <v>492</v>
      </c>
      <c r="F1588" s="127" t="s">
        <v>35</v>
      </c>
      <c r="G1588" s="127" t="s">
        <v>36</v>
      </c>
      <c r="H1588" s="127" t="s">
        <v>42</v>
      </c>
      <c r="I1588" s="127" t="s">
        <v>40</v>
      </c>
      <c r="J1588" s="127" t="s">
        <v>41</v>
      </c>
      <c r="K1588" s="127" t="s">
        <v>926</v>
      </c>
      <c r="L1588" s="127" t="s">
        <v>488</v>
      </c>
      <c r="M1588" s="128">
        <v>5.39</v>
      </c>
      <c r="N1588" s="128">
        <v>3.85</v>
      </c>
      <c r="O1588" s="129">
        <v>23.611999999999998</v>
      </c>
      <c r="P1588" s="129">
        <v>45.485999999999997</v>
      </c>
      <c r="Q1588" s="130">
        <v>23.6</v>
      </c>
      <c r="R1588" s="128">
        <v>0</v>
      </c>
      <c r="S1588" s="128">
        <v>0</v>
      </c>
      <c r="T1588" s="127" t="s">
        <v>620</v>
      </c>
      <c r="U1588" s="127" t="s">
        <v>620</v>
      </c>
      <c r="V1588" s="208" t="s">
        <v>927</v>
      </c>
      <c r="X1588" s="126">
        <v>1566</v>
      </c>
    </row>
    <row r="1589" spans="1:24" s="14" customFormat="1" ht="165" x14ac:dyDescent="0.25">
      <c r="A1589" s="255">
        <v>1586</v>
      </c>
      <c r="B1589" s="126" t="s">
        <v>294</v>
      </c>
      <c r="C1589" s="127" t="s">
        <v>592</v>
      </c>
      <c r="D1589" s="127" t="s">
        <v>494</v>
      </c>
      <c r="E1589" s="127" t="s">
        <v>492</v>
      </c>
      <c r="F1589" s="127" t="s">
        <v>35</v>
      </c>
      <c r="G1589" s="127" t="s">
        <v>36</v>
      </c>
      <c r="H1589" s="127" t="s">
        <v>37</v>
      </c>
      <c r="I1589" s="127" t="s">
        <v>33</v>
      </c>
      <c r="J1589" s="127" t="s">
        <v>34</v>
      </c>
      <c r="K1589" s="127" t="s">
        <v>926</v>
      </c>
      <c r="L1589" s="127" t="s">
        <v>488</v>
      </c>
      <c r="M1589" s="128">
        <v>5.39</v>
      </c>
      <c r="N1589" s="128">
        <v>3.85</v>
      </c>
      <c r="O1589" s="129">
        <v>19.553000000000001</v>
      </c>
      <c r="P1589" s="129">
        <v>108.584</v>
      </c>
      <c r="Q1589" s="130">
        <v>19.600000000000001</v>
      </c>
      <c r="R1589" s="128">
        <v>0</v>
      </c>
      <c r="S1589" s="128">
        <v>0</v>
      </c>
      <c r="T1589" s="127" t="s">
        <v>620</v>
      </c>
      <c r="U1589" s="127" t="s">
        <v>620</v>
      </c>
      <c r="V1589" s="208" t="s">
        <v>927</v>
      </c>
      <c r="X1589" s="126">
        <v>1567</v>
      </c>
    </row>
    <row r="1590" spans="1:24" s="14" customFormat="1" ht="165" x14ac:dyDescent="0.25">
      <c r="A1590" s="255">
        <v>1587</v>
      </c>
      <c r="B1590" s="126" t="s">
        <v>294</v>
      </c>
      <c r="C1590" s="127" t="s">
        <v>592</v>
      </c>
      <c r="D1590" s="127" t="s">
        <v>471</v>
      </c>
      <c r="E1590" s="127" t="s">
        <v>492</v>
      </c>
      <c r="F1590" s="127" t="s">
        <v>35</v>
      </c>
      <c r="G1590" s="127" t="s">
        <v>36</v>
      </c>
      <c r="H1590" s="127" t="s">
        <v>32</v>
      </c>
      <c r="I1590" s="127" t="s">
        <v>77</v>
      </c>
      <c r="J1590" s="127" t="s">
        <v>73</v>
      </c>
      <c r="K1590" s="127" t="s">
        <v>926</v>
      </c>
      <c r="L1590" s="127" t="s">
        <v>488</v>
      </c>
      <c r="M1590" s="128">
        <v>5.46</v>
      </c>
      <c r="N1590" s="128">
        <v>3.9</v>
      </c>
      <c r="O1590" s="129">
        <v>17.408999999999999</v>
      </c>
      <c r="P1590" s="129">
        <v>37.015999999999998</v>
      </c>
      <c r="Q1590" s="130">
        <v>17.399999999999999</v>
      </c>
      <c r="R1590" s="128">
        <v>0</v>
      </c>
      <c r="S1590" s="128">
        <v>0</v>
      </c>
      <c r="T1590" s="127" t="s">
        <v>620</v>
      </c>
      <c r="U1590" s="127" t="s">
        <v>620</v>
      </c>
      <c r="V1590" s="208" t="s">
        <v>927</v>
      </c>
      <c r="X1590" s="126">
        <v>1568</v>
      </c>
    </row>
    <row r="1591" spans="1:24" s="14" customFormat="1" ht="165" x14ac:dyDescent="0.25">
      <c r="A1591" s="255">
        <v>1588</v>
      </c>
      <c r="B1591" s="126" t="s">
        <v>294</v>
      </c>
      <c r="C1591" s="127" t="s">
        <v>592</v>
      </c>
      <c r="D1591" s="127" t="s">
        <v>471</v>
      </c>
      <c r="E1591" s="127" t="s">
        <v>492</v>
      </c>
      <c r="F1591" s="127" t="s">
        <v>35</v>
      </c>
      <c r="G1591" s="127" t="s">
        <v>36</v>
      </c>
      <c r="H1591" s="127" t="s">
        <v>32</v>
      </c>
      <c r="I1591" s="127" t="s">
        <v>55</v>
      </c>
      <c r="J1591" s="127" t="s">
        <v>73</v>
      </c>
      <c r="K1591" s="127" t="s">
        <v>926</v>
      </c>
      <c r="L1591" s="127" t="s">
        <v>488</v>
      </c>
      <c r="M1591" s="128">
        <v>4.34</v>
      </c>
      <c r="N1591" s="128">
        <v>3.1</v>
      </c>
      <c r="O1591" s="129">
        <v>16.289000000000001</v>
      </c>
      <c r="P1591" s="129">
        <v>43.427999999999997</v>
      </c>
      <c r="Q1591" s="130">
        <v>16.3</v>
      </c>
      <c r="R1591" s="128">
        <v>0</v>
      </c>
      <c r="S1591" s="128">
        <v>0</v>
      </c>
      <c r="T1591" s="127" t="s">
        <v>620</v>
      </c>
      <c r="U1591" s="127" t="s">
        <v>620</v>
      </c>
      <c r="V1591" s="208" t="s">
        <v>927</v>
      </c>
      <c r="X1591" s="126">
        <v>1569</v>
      </c>
    </row>
    <row r="1592" spans="1:24" s="14" customFormat="1" ht="165" x14ac:dyDescent="0.25">
      <c r="A1592" s="255">
        <v>1589</v>
      </c>
      <c r="B1592" s="126" t="s">
        <v>294</v>
      </c>
      <c r="C1592" s="127" t="s">
        <v>592</v>
      </c>
      <c r="D1592" s="127" t="s">
        <v>471</v>
      </c>
      <c r="E1592" s="127" t="s">
        <v>492</v>
      </c>
      <c r="F1592" s="127" t="s">
        <v>35</v>
      </c>
      <c r="G1592" s="127" t="s">
        <v>31</v>
      </c>
      <c r="H1592" s="127" t="s">
        <v>42</v>
      </c>
      <c r="I1592" s="127" t="s">
        <v>64</v>
      </c>
      <c r="J1592" s="127" t="s">
        <v>657</v>
      </c>
      <c r="K1592" s="127" t="s">
        <v>926</v>
      </c>
      <c r="L1592" s="127" t="s">
        <v>488</v>
      </c>
      <c r="M1592" s="128">
        <v>4.93</v>
      </c>
      <c r="N1592" s="128">
        <v>3.52</v>
      </c>
      <c r="O1592" s="129">
        <v>16.174199999999999</v>
      </c>
      <c r="P1592" s="129">
        <v>39.228000000000002</v>
      </c>
      <c r="Q1592" s="130">
        <v>16.2</v>
      </c>
      <c r="R1592" s="128">
        <v>0</v>
      </c>
      <c r="S1592" s="128">
        <v>0</v>
      </c>
      <c r="T1592" s="127" t="s">
        <v>620</v>
      </c>
      <c r="U1592" s="127" t="s">
        <v>620</v>
      </c>
      <c r="V1592" s="208" t="s">
        <v>927</v>
      </c>
      <c r="X1592" s="126">
        <v>1570</v>
      </c>
    </row>
    <row r="1593" spans="1:24" s="14" customFormat="1" ht="165" x14ac:dyDescent="0.25">
      <c r="A1593" s="255">
        <v>1590</v>
      </c>
      <c r="B1593" s="126" t="s">
        <v>294</v>
      </c>
      <c r="C1593" s="127" t="s">
        <v>592</v>
      </c>
      <c r="D1593" s="127" t="s">
        <v>471</v>
      </c>
      <c r="E1593" s="127" t="s">
        <v>492</v>
      </c>
      <c r="F1593" s="127" t="s">
        <v>35</v>
      </c>
      <c r="G1593" s="127" t="s">
        <v>36</v>
      </c>
      <c r="H1593" s="127" t="s">
        <v>42</v>
      </c>
      <c r="I1593" s="127" t="s">
        <v>40</v>
      </c>
      <c r="J1593" s="127" t="s">
        <v>41</v>
      </c>
      <c r="K1593" s="127" t="s">
        <v>926</v>
      </c>
      <c r="L1593" s="127" t="s">
        <v>488</v>
      </c>
      <c r="M1593" s="128">
        <v>5.39</v>
      </c>
      <c r="N1593" s="128">
        <v>3.85</v>
      </c>
      <c r="O1593" s="129">
        <v>26.869</v>
      </c>
      <c r="P1593" s="129">
        <v>92.358000000000004</v>
      </c>
      <c r="Q1593" s="130">
        <v>26.9</v>
      </c>
      <c r="R1593" s="128">
        <v>0</v>
      </c>
      <c r="S1593" s="128">
        <v>0</v>
      </c>
      <c r="T1593" s="127" t="s">
        <v>620</v>
      </c>
      <c r="U1593" s="127" t="s">
        <v>620</v>
      </c>
      <c r="V1593" s="208" t="s">
        <v>927</v>
      </c>
      <c r="X1593" s="126">
        <v>1571</v>
      </c>
    </row>
    <row r="1594" spans="1:24" s="14" customFormat="1" ht="165" x14ac:dyDescent="0.25">
      <c r="A1594" s="255">
        <v>1591</v>
      </c>
      <c r="B1594" s="126" t="s">
        <v>294</v>
      </c>
      <c r="C1594" s="127" t="s">
        <v>592</v>
      </c>
      <c r="D1594" s="127" t="s">
        <v>471</v>
      </c>
      <c r="E1594" s="127" t="s">
        <v>492</v>
      </c>
      <c r="F1594" s="127" t="s">
        <v>35</v>
      </c>
      <c r="G1594" s="127" t="s">
        <v>36</v>
      </c>
      <c r="H1594" s="127" t="s">
        <v>37</v>
      </c>
      <c r="I1594" s="127" t="s">
        <v>33</v>
      </c>
      <c r="J1594" s="127" t="s">
        <v>34</v>
      </c>
      <c r="K1594" s="127" t="s">
        <v>926</v>
      </c>
      <c r="L1594" s="127" t="s">
        <v>488</v>
      </c>
      <c r="M1594" s="128">
        <v>5.39</v>
      </c>
      <c r="N1594" s="128">
        <v>3.85</v>
      </c>
      <c r="O1594" s="129">
        <v>22.288</v>
      </c>
      <c r="P1594" s="129">
        <v>143.94800000000001</v>
      </c>
      <c r="Q1594" s="130">
        <v>22.3</v>
      </c>
      <c r="R1594" s="128">
        <v>0</v>
      </c>
      <c r="S1594" s="128">
        <v>0</v>
      </c>
      <c r="T1594" s="127" t="s">
        <v>620</v>
      </c>
      <c r="U1594" s="127" t="s">
        <v>620</v>
      </c>
      <c r="V1594" s="208" t="s">
        <v>927</v>
      </c>
      <c r="X1594" s="126">
        <v>1572</v>
      </c>
    </row>
    <row r="1595" spans="1:24" s="14" customFormat="1" ht="165" x14ac:dyDescent="0.25">
      <c r="A1595" s="255">
        <v>1592</v>
      </c>
      <c r="B1595" s="126" t="s">
        <v>294</v>
      </c>
      <c r="C1595" s="127" t="s">
        <v>592</v>
      </c>
      <c r="D1595" s="127" t="s">
        <v>494</v>
      </c>
      <c r="E1595" s="127" t="s">
        <v>496</v>
      </c>
      <c r="F1595" s="127" t="s">
        <v>35</v>
      </c>
      <c r="G1595" s="127" t="s">
        <v>36</v>
      </c>
      <c r="H1595" s="127" t="s">
        <v>32</v>
      </c>
      <c r="I1595" s="127" t="s">
        <v>77</v>
      </c>
      <c r="J1595" s="127" t="s">
        <v>73</v>
      </c>
      <c r="K1595" s="127" t="s">
        <v>926</v>
      </c>
      <c r="L1595" s="127" t="s">
        <v>488</v>
      </c>
      <c r="M1595" s="128">
        <v>5.46</v>
      </c>
      <c r="N1595" s="128">
        <v>3.9</v>
      </c>
      <c r="O1595" s="129">
        <v>13.612</v>
      </c>
      <c r="P1595" s="129">
        <v>25.48</v>
      </c>
      <c r="Q1595" s="130">
        <v>13.6</v>
      </c>
      <c r="R1595" s="128">
        <v>0</v>
      </c>
      <c r="S1595" s="128">
        <v>0</v>
      </c>
      <c r="T1595" s="127" t="s">
        <v>620</v>
      </c>
      <c r="U1595" s="127" t="s">
        <v>620</v>
      </c>
      <c r="V1595" s="208" t="s">
        <v>927</v>
      </c>
      <c r="X1595" s="126">
        <v>1573</v>
      </c>
    </row>
    <row r="1596" spans="1:24" s="14" customFormat="1" ht="165" x14ac:dyDescent="0.25">
      <c r="A1596" s="255">
        <v>1593</v>
      </c>
      <c r="B1596" s="126" t="s">
        <v>294</v>
      </c>
      <c r="C1596" s="127" t="s">
        <v>592</v>
      </c>
      <c r="D1596" s="127" t="s">
        <v>494</v>
      </c>
      <c r="E1596" s="127" t="s">
        <v>496</v>
      </c>
      <c r="F1596" s="127" t="s">
        <v>35</v>
      </c>
      <c r="G1596" s="127" t="s">
        <v>36</v>
      </c>
      <c r="H1596" s="127" t="s">
        <v>32</v>
      </c>
      <c r="I1596" s="127" t="s">
        <v>55</v>
      </c>
      <c r="J1596" s="127" t="s">
        <v>73</v>
      </c>
      <c r="K1596" s="127" t="s">
        <v>926</v>
      </c>
      <c r="L1596" s="127" t="s">
        <v>488</v>
      </c>
      <c r="M1596" s="128">
        <v>4.34</v>
      </c>
      <c r="N1596" s="128">
        <v>3.1</v>
      </c>
      <c r="O1596" s="129">
        <v>12.492000000000001</v>
      </c>
      <c r="P1596" s="129">
        <v>20.888000000000002</v>
      </c>
      <c r="Q1596" s="130">
        <v>12.5</v>
      </c>
      <c r="R1596" s="128">
        <v>0</v>
      </c>
      <c r="S1596" s="128">
        <v>0</v>
      </c>
      <c r="T1596" s="127" t="s">
        <v>620</v>
      </c>
      <c r="U1596" s="127" t="s">
        <v>620</v>
      </c>
      <c r="V1596" s="208" t="s">
        <v>927</v>
      </c>
      <c r="X1596" s="126">
        <v>1574</v>
      </c>
    </row>
    <row r="1597" spans="1:24" s="14" customFormat="1" ht="165" x14ac:dyDescent="0.25">
      <c r="A1597" s="255">
        <v>1594</v>
      </c>
      <c r="B1597" s="126" t="s">
        <v>294</v>
      </c>
      <c r="C1597" s="127" t="s">
        <v>592</v>
      </c>
      <c r="D1597" s="127" t="s">
        <v>494</v>
      </c>
      <c r="E1597" s="127" t="s">
        <v>496</v>
      </c>
      <c r="F1597" s="127" t="s">
        <v>35</v>
      </c>
      <c r="G1597" s="127" t="s">
        <v>31</v>
      </c>
      <c r="H1597" s="127" t="s">
        <v>42</v>
      </c>
      <c r="I1597" s="127" t="s">
        <v>64</v>
      </c>
      <c r="J1597" s="127" t="s">
        <v>657</v>
      </c>
      <c r="K1597" s="127" t="s">
        <v>926</v>
      </c>
      <c r="L1597" s="127" t="s">
        <v>488</v>
      </c>
      <c r="M1597" s="128">
        <v>4.93</v>
      </c>
      <c r="N1597" s="128">
        <v>3.52</v>
      </c>
      <c r="O1597" s="129">
        <v>12.570399999999999</v>
      </c>
      <c r="P1597" s="129">
        <v>21.713999999999999</v>
      </c>
      <c r="Q1597" s="130">
        <v>12.6</v>
      </c>
      <c r="R1597" s="128">
        <v>0</v>
      </c>
      <c r="S1597" s="128">
        <v>0</v>
      </c>
      <c r="T1597" s="127" t="s">
        <v>620</v>
      </c>
      <c r="U1597" s="127" t="s">
        <v>620</v>
      </c>
      <c r="V1597" s="208" t="s">
        <v>927</v>
      </c>
      <c r="X1597" s="126">
        <v>1575</v>
      </c>
    </row>
    <row r="1598" spans="1:24" s="14" customFormat="1" ht="165" x14ac:dyDescent="0.25">
      <c r="A1598" s="255">
        <v>1595</v>
      </c>
      <c r="B1598" s="126" t="s">
        <v>294</v>
      </c>
      <c r="C1598" s="127" t="s">
        <v>592</v>
      </c>
      <c r="D1598" s="127" t="s">
        <v>494</v>
      </c>
      <c r="E1598" s="127" t="s">
        <v>496</v>
      </c>
      <c r="F1598" s="127" t="s">
        <v>35</v>
      </c>
      <c r="G1598" s="127" t="s">
        <v>36</v>
      </c>
      <c r="H1598" s="127" t="s">
        <v>42</v>
      </c>
      <c r="I1598" s="127" t="s">
        <v>40</v>
      </c>
      <c r="J1598" s="127" t="s">
        <v>41</v>
      </c>
      <c r="K1598" s="127" t="s">
        <v>926</v>
      </c>
      <c r="L1598" s="127" t="s">
        <v>488</v>
      </c>
      <c r="M1598" s="128">
        <v>5.39</v>
      </c>
      <c r="N1598" s="128">
        <v>3.85</v>
      </c>
      <c r="O1598" s="129">
        <v>20.46</v>
      </c>
      <c r="P1598" s="129">
        <v>45.387999999999998</v>
      </c>
      <c r="Q1598" s="130">
        <v>20.5</v>
      </c>
      <c r="R1598" s="128">
        <v>0</v>
      </c>
      <c r="S1598" s="128">
        <v>0</v>
      </c>
      <c r="T1598" s="127" t="s">
        <v>620</v>
      </c>
      <c r="U1598" s="127" t="s">
        <v>620</v>
      </c>
      <c r="V1598" s="208" t="s">
        <v>927</v>
      </c>
      <c r="X1598" s="126">
        <v>1576</v>
      </c>
    </row>
    <row r="1599" spans="1:24" s="14" customFormat="1" ht="165" x14ac:dyDescent="0.25">
      <c r="A1599" s="255">
        <v>1596</v>
      </c>
      <c r="B1599" s="126" t="s">
        <v>294</v>
      </c>
      <c r="C1599" s="127" t="s">
        <v>592</v>
      </c>
      <c r="D1599" s="127" t="s">
        <v>494</v>
      </c>
      <c r="E1599" s="127" t="s">
        <v>496</v>
      </c>
      <c r="F1599" s="127" t="s">
        <v>35</v>
      </c>
      <c r="G1599" s="127" t="s">
        <v>36</v>
      </c>
      <c r="H1599" s="127" t="s">
        <v>37</v>
      </c>
      <c r="I1599" s="127" t="s">
        <v>33</v>
      </c>
      <c r="J1599" s="127" t="s">
        <v>34</v>
      </c>
      <c r="K1599" s="127" t="s">
        <v>926</v>
      </c>
      <c r="L1599" s="127" t="s">
        <v>488</v>
      </c>
      <c r="M1599" s="128">
        <v>5.39</v>
      </c>
      <c r="N1599" s="128">
        <v>3.85</v>
      </c>
      <c r="O1599" s="129">
        <v>17.134499999999999</v>
      </c>
      <c r="P1599" s="129">
        <v>105.042</v>
      </c>
      <c r="Q1599" s="130">
        <v>17.100000000000001</v>
      </c>
      <c r="R1599" s="128">
        <v>0</v>
      </c>
      <c r="S1599" s="128">
        <v>0</v>
      </c>
      <c r="T1599" s="127" t="s">
        <v>620</v>
      </c>
      <c r="U1599" s="127" t="s">
        <v>620</v>
      </c>
      <c r="V1599" s="208" t="s">
        <v>927</v>
      </c>
      <c r="X1599" s="126">
        <v>1577</v>
      </c>
    </row>
    <row r="1600" spans="1:24" s="14" customFormat="1" ht="165" x14ac:dyDescent="0.25">
      <c r="A1600" s="255">
        <v>1597</v>
      </c>
      <c r="B1600" s="126" t="s">
        <v>294</v>
      </c>
      <c r="C1600" s="127" t="s">
        <v>592</v>
      </c>
      <c r="D1600" s="127" t="s">
        <v>471</v>
      </c>
      <c r="E1600" s="127" t="s">
        <v>496</v>
      </c>
      <c r="F1600" s="127" t="s">
        <v>35</v>
      </c>
      <c r="G1600" s="127" t="s">
        <v>36</v>
      </c>
      <c r="H1600" s="127" t="s">
        <v>32</v>
      </c>
      <c r="I1600" s="127" t="s">
        <v>77</v>
      </c>
      <c r="J1600" s="127" t="s">
        <v>73</v>
      </c>
      <c r="K1600" s="127" t="s">
        <v>926</v>
      </c>
      <c r="L1600" s="127" t="s">
        <v>488</v>
      </c>
      <c r="M1600" s="128">
        <v>5.46</v>
      </c>
      <c r="N1600" s="128">
        <v>3.9</v>
      </c>
      <c r="O1600" s="129">
        <v>13.901999999999999</v>
      </c>
      <c r="P1600" s="129">
        <v>25.704000000000001</v>
      </c>
      <c r="Q1600" s="130">
        <v>13.9</v>
      </c>
      <c r="R1600" s="128">
        <v>0</v>
      </c>
      <c r="S1600" s="128">
        <v>0</v>
      </c>
      <c r="T1600" s="127" t="s">
        <v>620</v>
      </c>
      <c r="U1600" s="127" t="s">
        <v>620</v>
      </c>
      <c r="V1600" s="208" t="s">
        <v>927</v>
      </c>
      <c r="X1600" s="126">
        <v>1578</v>
      </c>
    </row>
    <row r="1601" spans="1:24" s="14" customFormat="1" ht="165" x14ac:dyDescent="0.25">
      <c r="A1601" s="255">
        <v>1598</v>
      </c>
      <c r="B1601" s="126" t="s">
        <v>294</v>
      </c>
      <c r="C1601" s="127" t="s">
        <v>592</v>
      </c>
      <c r="D1601" s="127" t="s">
        <v>471</v>
      </c>
      <c r="E1601" s="127" t="s">
        <v>496</v>
      </c>
      <c r="F1601" s="127" t="s">
        <v>35</v>
      </c>
      <c r="G1601" s="127" t="s">
        <v>36</v>
      </c>
      <c r="H1601" s="127" t="s">
        <v>32</v>
      </c>
      <c r="I1601" s="127" t="s">
        <v>55</v>
      </c>
      <c r="J1601" s="127" t="s">
        <v>73</v>
      </c>
      <c r="K1601" s="127" t="s">
        <v>926</v>
      </c>
      <c r="L1601" s="127" t="s">
        <v>488</v>
      </c>
      <c r="M1601" s="128">
        <v>4.34</v>
      </c>
      <c r="N1601" s="128">
        <v>3.1</v>
      </c>
      <c r="O1601" s="129">
        <v>12.782</v>
      </c>
      <c r="P1601" s="129">
        <v>30.8</v>
      </c>
      <c r="Q1601" s="130">
        <v>12.8</v>
      </c>
      <c r="R1601" s="128">
        <v>0</v>
      </c>
      <c r="S1601" s="128">
        <v>0</v>
      </c>
      <c r="T1601" s="127" t="s">
        <v>620</v>
      </c>
      <c r="U1601" s="127" t="s">
        <v>620</v>
      </c>
      <c r="V1601" s="208" t="s">
        <v>927</v>
      </c>
      <c r="X1601" s="126">
        <v>1579</v>
      </c>
    </row>
    <row r="1602" spans="1:24" s="14" customFormat="1" ht="165" x14ac:dyDescent="0.25">
      <c r="A1602" s="255">
        <v>1599</v>
      </c>
      <c r="B1602" s="126" t="s">
        <v>294</v>
      </c>
      <c r="C1602" s="127" t="s">
        <v>592</v>
      </c>
      <c r="D1602" s="127" t="s">
        <v>471</v>
      </c>
      <c r="E1602" s="127" t="s">
        <v>496</v>
      </c>
      <c r="F1602" s="127" t="s">
        <v>35</v>
      </c>
      <c r="G1602" s="127" t="s">
        <v>31</v>
      </c>
      <c r="H1602" s="127" t="s">
        <v>42</v>
      </c>
      <c r="I1602" s="127" t="s">
        <v>64</v>
      </c>
      <c r="J1602" s="127" t="s">
        <v>657</v>
      </c>
      <c r="K1602" s="127" t="s">
        <v>926</v>
      </c>
      <c r="L1602" s="127" t="s">
        <v>488</v>
      </c>
      <c r="M1602" s="128">
        <v>4.93</v>
      </c>
      <c r="N1602" s="128">
        <v>3.52</v>
      </c>
      <c r="O1602" s="129">
        <v>12.9054</v>
      </c>
      <c r="P1602" s="129">
        <v>27.776</v>
      </c>
      <c r="Q1602" s="130">
        <v>12.9</v>
      </c>
      <c r="R1602" s="128">
        <v>0</v>
      </c>
      <c r="S1602" s="128">
        <v>0</v>
      </c>
      <c r="T1602" s="127" t="s">
        <v>620</v>
      </c>
      <c r="U1602" s="127" t="s">
        <v>620</v>
      </c>
      <c r="V1602" s="208" t="s">
        <v>927</v>
      </c>
      <c r="X1602" s="126">
        <v>1580</v>
      </c>
    </row>
    <row r="1603" spans="1:24" s="14" customFormat="1" ht="165" x14ac:dyDescent="0.25">
      <c r="A1603" s="255">
        <v>1600</v>
      </c>
      <c r="B1603" s="126" t="s">
        <v>294</v>
      </c>
      <c r="C1603" s="127" t="s">
        <v>592</v>
      </c>
      <c r="D1603" s="127" t="s">
        <v>471</v>
      </c>
      <c r="E1603" s="127" t="s">
        <v>496</v>
      </c>
      <c r="F1603" s="127" t="s">
        <v>35</v>
      </c>
      <c r="G1603" s="127" t="s">
        <v>36</v>
      </c>
      <c r="H1603" s="127" t="s">
        <v>42</v>
      </c>
      <c r="I1603" s="127" t="s">
        <v>40</v>
      </c>
      <c r="J1603" s="127" t="s">
        <v>41</v>
      </c>
      <c r="K1603" s="127" t="s">
        <v>926</v>
      </c>
      <c r="L1603" s="127" t="s">
        <v>488</v>
      </c>
      <c r="M1603" s="128">
        <v>5.39</v>
      </c>
      <c r="N1603" s="128">
        <v>3.85</v>
      </c>
      <c r="O1603" s="129">
        <v>20.141999999999999</v>
      </c>
      <c r="P1603" s="129">
        <v>65.534000000000006</v>
      </c>
      <c r="Q1603" s="130">
        <v>20.100000000000001</v>
      </c>
      <c r="R1603" s="128">
        <v>0</v>
      </c>
      <c r="S1603" s="128">
        <v>0</v>
      </c>
      <c r="T1603" s="127" t="s">
        <v>620</v>
      </c>
      <c r="U1603" s="127" t="s">
        <v>620</v>
      </c>
      <c r="V1603" s="208" t="s">
        <v>927</v>
      </c>
      <c r="X1603" s="126">
        <v>1581</v>
      </c>
    </row>
    <row r="1604" spans="1:24" s="14" customFormat="1" ht="165" x14ac:dyDescent="0.25">
      <c r="A1604" s="255">
        <v>1601</v>
      </c>
      <c r="B1604" s="126" t="s">
        <v>294</v>
      </c>
      <c r="C1604" s="127" t="s">
        <v>592</v>
      </c>
      <c r="D1604" s="127" t="s">
        <v>471</v>
      </c>
      <c r="E1604" s="127" t="s">
        <v>496</v>
      </c>
      <c r="F1604" s="127" t="s">
        <v>35</v>
      </c>
      <c r="G1604" s="127" t="s">
        <v>36</v>
      </c>
      <c r="H1604" s="127" t="s">
        <v>37</v>
      </c>
      <c r="I1604" s="127" t="s">
        <v>33</v>
      </c>
      <c r="J1604" s="127" t="s">
        <v>34</v>
      </c>
      <c r="K1604" s="127" t="s">
        <v>926</v>
      </c>
      <c r="L1604" s="127" t="s">
        <v>488</v>
      </c>
      <c r="M1604" s="128">
        <v>5.39</v>
      </c>
      <c r="N1604" s="128">
        <v>3.85</v>
      </c>
      <c r="O1604" s="129">
        <v>17.109000000000002</v>
      </c>
      <c r="P1604" s="129">
        <v>124.768</v>
      </c>
      <c r="Q1604" s="130">
        <v>17.100000000000001</v>
      </c>
      <c r="R1604" s="128">
        <v>0</v>
      </c>
      <c r="S1604" s="128">
        <v>0</v>
      </c>
      <c r="T1604" s="127" t="s">
        <v>620</v>
      </c>
      <c r="U1604" s="127" t="s">
        <v>620</v>
      </c>
      <c r="V1604" s="208" t="s">
        <v>927</v>
      </c>
      <c r="X1604" s="126">
        <v>1582</v>
      </c>
    </row>
    <row r="1605" spans="1:24" s="14" customFormat="1" ht="165" x14ac:dyDescent="0.25">
      <c r="A1605" s="255">
        <v>1602</v>
      </c>
      <c r="B1605" s="126" t="s">
        <v>294</v>
      </c>
      <c r="C1605" s="127" t="s">
        <v>592</v>
      </c>
      <c r="D1605" s="127" t="s">
        <v>494</v>
      </c>
      <c r="E1605" s="127" t="s">
        <v>495</v>
      </c>
      <c r="F1605" s="127" t="s">
        <v>35</v>
      </c>
      <c r="G1605" s="127" t="s">
        <v>36</v>
      </c>
      <c r="H1605" s="127" t="s">
        <v>32</v>
      </c>
      <c r="I1605" s="127" t="s">
        <v>77</v>
      </c>
      <c r="J1605" s="127" t="s">
        <v>73</v>
      </c>
      <c r="K1605" s="127" t="s">
        <v>926</v>
      </c>
      <c r="L1605" s="127" t="s">
        <v>488</v>
      </c>
      <c r="M1605" s="128">
        <v>5.46</v>
      </c>
      <c r="N1605" s="128">
        <v>3.9</v>
      </c>
      <c r="O1605" s="129">
        <v>12.223000000000001</v>
      </c>
      <c r="P1605" s="129">
        <v>24.975999999999999</v>
      </c>
      <c r="Q1605" s="130">
        <v>12.2</v>
      </c>
      <c r="R1605" s="128">
        <v>0</v>
      </c>
      <c r="S1605" s="128">
        <v>0</v>
      </c>
      <c r="T1605" s="127" t="s">
        <v>620</v>
      </c>
      <c r="U1605" s="127" t="s">
        <v>620</v>
      </c>
      <c r="V1605" s="208" t="s">
        <v>927</v>
      </c>
      <c r="X1605" s="126">
        <v>1583</v>
      </c>
    </row>
    <row r="1606" spans="1:24" s="14" customFormat="1" ht="165" x14ac:dyDescent="0.25">
      <c r="A1606" s="255">
        <v>1603</v>
      </c>
      <c r="B1606" s="126" t="s">
        <v>294</v>
      </c>
      <c r="C1606" s="127" t="s">
        <v>592</v>
      </c>
      <c r="D1606" s="127" t="s">
        <v>494</v>
      </c>
      <c r="E1606" s="127" t="s">
        <v>495</v>
      </c>
      <c r="F1606" s="127" t="s">
        <v>35</v>
      </c>
      <c r="G1606" s="127" t="s">
        <v>36</v>
      </c>
      <c r="H1606" s="127" t="s">
        <v>32</v>
      </c>
      <c r="I1606" s="127" t="s">
        <v>55</v>
      </c>
      <c r="J1606" s="127" t="s">
        <v>73</v>
      </c>
      <c r="K1606" s="127" t="s">
        <v>926</v>
      </c>
      <c r="L1606" s="127" t="s">
        <v>488</v>
      </c>
      <c r="M1606" s="128">
        <v>4.34</v>
      </c>
      <c r="N1606" s="128">
        <v>3.1</v>
      </c>
      <c r="O1606" s="129">
        <v>11.103</v>
      </c>
      <c r="P1606" s="129">
        <v>20.594000000000001</v>
      </c>
      <c r="Q1606" s="130">
        <v>11.1</v>
      </c>
      <c r="R1606" s="128">
        <v>0</v>
      </c>
      <c r="S1606" s="128">
        <v>0</v>
      </c>
      <c r="T1606" s="127" t="s">
        <v>620</v>
      </c>
      <c r="U1606" s="127" t="s">
        <v>620</v>
      </c>
      <c r="V1606" s="208" t="s">
        <v>927</v>
      </c>
      <c r="X1606" s="126">
        <v>1584</v>
      </c>
    </row>
    <row r="1607" spans="1:24" s="14" customFormat="1" ht="165" x14ac:dyDescent="0.25">
      <c r="A1607" s="255">
        <v>1604</v>
      </c>
      <c r="B1607" s="126" t="s">
        <v>294</v>
      </c>
      <c r="C1607" s="127" t="s">
        <v>592</v>
      </c>
      <c r="D1607" s="127" t="s">
        <v>494</v>
      </c>
      <c r="E1607" s="127" t="s">
        <v>495</v>
      </c>
      <c r="F1607" s="127" t="s">
        <v>35</v>
      </c>
      <c r="G1607" s="127" t="s">
        <v>31</v>
      </c>
      <c r="H1607" s="127" t="s">
        <v>42</v>
      </c>
      <c r="I1607" s="127" t="s">
        <v>64</v>
      </c>
      <c r="J1607" s="127" t="s">
        <v>657</v>
      </c>
      <c r="K1607" s="127" t="s">
        <v>926</v>
      </c>
      <c r="L1607" s="127" t="s">
        <v>488</v>
      </c>
      <c r="M1607" s="128">
        <v>4.93</v>
      </c>
      <c r="N1607" s="128">
        <v>3.52</v>
      </c>
      <c r="O1607" s="129">
        <v>11.282500000000001</v>
      </c>
      <c r="P1607" s="129">
        <v>21.21</v>
      </c>
      <c r="Q1607" s="130">
        <v>11.3</v>
      </c>
      <c r="R1607" s="128">
        <v>0</v>
      </c>
      <c r="S1607" s="128">
        <v>0</v>
      </c>
      <c r="T1607" s="127" t="s">
        <v>620</v>
      </c>
      <c r="U1607" s="127" t="s">
        <v>620</v>
      </c>
      <c r="V1607" s="208" t="s">
        <v>927</v>
      </c>
      <c r="X1607" s="126">
        <v>1585</v>
      </c>
    </row>
    <row r="1608" spans="1:24" s="14" customFormat="1" ht="165" x14ac:dyDescent="0.25">
      <c r="A1608" s="255">
        <v>1605</v>
      </c>
      <c r="B1608" s="126" t="s">
        <v>294</v>
      </c>
      <c r="C1608" s="127" t="s">
        <v>592</v>
      </c>
      <c r="D1608" s="127" t="s">
        <v>494</v>
      </c>
      <c r="E1608" s="127" t="s">
        <v>495</v>
      </c>
      <c r="F1608" s="127" t="s">
        <v>35</v>
      </c>
      <c r="G1608" s="127" t="s">
        <v>36</v>
      </c>
      <c r="H1608" s="127" t="s">
        <v>42</v>
      </c>
      <c r="I1608" s="127" t="s">
        <v>40</v>
      </c>
      <c r="J1608" s="127" t="s">
        <v>41</v>
      </c>
      <c r="K1608" s="127" t="s">
        <v>926</v>
      </c>
      <c r="L1608" s="127" t="s">
        <v>488</v>
      </c>
      <c r="M1608" s="128">
        <v>5.39</v>
      </c>
      <c r="N1608" s="128">
        <v>3.85</v>
      </c>
      <c r="O1608" s="129">
        <v>17.704000000000001</v>
      </c>
      <c r="P1608" s="129">
        <v>45.345999999999997</v>
      </c>
      <c r="Q1608" s="130">
        <v>17.7</v>
      </c>
      <c r="R1608" s="128">
        <v>0</v>
      </c>
      <c r="S1608" s="128">
        <v>0</v>
      </c>
      <c r="T1608" s="127" t="s">
        <v>620</v>
      </c>
      <c r="U1608" s="127" t="s">
        <v>620</v>
      </c>
      <c r="V1608" s="208" t="s">
        <v>927</v>
      </c>
      <c r="X1608" s="126">
        <v>1586</v>
      </c>
    </row>
    <row r="1609" spans="1:24" s="14" customFormat="1" ht="165" x14ac:dyDescent="0.25">
      <c r="A1609" s="255">
        <v>1606</v>
      </c>
      <c r="B1609" s="126" t="s">
        <v>294</v>
      </c>
      <c r="C1609" s="127" t="s">
        <v>592</v>
      </c>
      <c r="D1609" s="127" t="s">
        <v>494</v>
      </c>
      <c r="E1609" s="127" t="s">
        <v>495</v>
      </c>
      <c r="F1609" s="127" t="s">
        <v>35</v>
      </c>
      <c r="G1609" s="127" t="s">
        <v>36</v>
      </c>
      <c r="H1609" s="127" t="s">
        <v>37</v>
      </c>
      <c r="I1609" s="127" t="s">
        <v>33</v>
      </c>
      <c r="J1609" s="127" t="s">
        <v>34</v>
      </c>
      <c r="K1609" s="127" t="s">
        <v>926</v>
      </c>
      <c r="L1609" s="127" t="s">
        <v>488</v>
      </c>
      <c r="M1609" s="128">
        <v>5.39</v>
      </c>
      <c r="N1609" s="128">
        <v>3.85</v>
      </c>
      <c r="O1609" s="129">
        <v>15.035500000000001</v>
      </c>
      <c r="P1609" s="129">
        <v>108.444</v>
      </c>
      <c r="Q1609" s="130">
        <v>15</v>
      </c>
      <c r="R1609" s="128">
        <v>0</v>
      </c>
      <c r="S1609" s="128">
        <v>0</v>
      </c>
      <c r="T1609" s="127" t="s">
        <v>620</v>
      </c>
      <c r="U1609" s="127" t="s">
        <v>620</v>
      </c>
      <c r="V1609" s="208" t="s">
        <v>927</v>
      </c>
      <c r="X1609" s="126">
        <v>1587</v>
      </c>
    </row>
    <row r="1610" spans="1:24" s="14" customFormat="1" ht="165" x14ac:dyDescent="0.25">
      <c r="A1610" s="255">
        <v>1607</v>
      </c>
      <c r="B1610" s="126" t="s">
        <v>294</v>
      </c>
      <c r="C1610" s="127" t="s">
        <v>592</v>
      </c>
      <c r="D1610" s="127" t="s">
        <v>471</v>
      </c>
      <c r="E1610" s="127" t="s">
        <v>495</v>
      </c>
      <c r="F1610" s="127" t="s">
        <v>35</v>
      </c>
      <c r="G1610" s="127" t="s">
        <v>36</v>
      </c>
      <c r="H1610" s="127" t="s">
        <v>32</v>
      </c>
      <c r="I1610" s="127" t="s">
        <v>77</v>
      </c>
      <c r="J1610" s="127" t="s">
        <v>73</v>
      </c>
      <c r="K1610" s="127" t="s">
        <v>926</v>
      </c>
      <c r="L1610" s="127" t="s">
        <v>488</v>
      </c>
      <c r="M1610" s="128">
        <v>5.46</v>
      </c>
      <c r="N1610" s="128">
        <v>3.9</v>
      </c>
      <c r="O1610" s="129">
        <v>11.782999999999999</v>
      </c>
      <c r="P1610" s="129">
        <v>24.905999999999999</v>
      </c>
      <c r="Q1610" s="130">
        <v>11.8</v>
      </c>
      <c r="R1610" s="128">
        <v>0</v>
      </c>
      <c r="S1610" s="128">
        <v>0</v>
      </c>
      <c r="T1610" s="127" t="s">
        <v>620</v>
      </c>
      <c r="U1610" s="127" t="s">
        <v>620</v>
      </c>
      <c r="V1610" s="208" t="s">
        <v>927</v>
      </c>
      <c r="X1610" s="126">
        <v>1588</v>
      </c>
    </row>
    <row r="1611" spans="1:24" s="14" customFormat="1" ht="165" x14ac:dyDescent="0.25">
      <c r="A1611" s="255">
        <v>1608</v>
      </c>
      <c r="B1611" s="126" t="s">
        <v>294</v>
      </c>
      <c r="C1611" s="127" t="s">
        <v>592</v>
      </c>
      <c r="D1611" s="127" t="s">
        <v>471</v>
      </c>
      <c r="E1611" s="127" t="s">
        <v>495</v>
      </c>
      <c r="F1611" s="127" t="s">
        <v>35</v>
      </c>
      <c r="G1611" s="127" t="s">
        <v>36</v>
      </c>
      <c r="H1611" s="127" t="s">
        <v>32</v>
      </c>
      <c r="I1611" s="127" t="s">
        <v>55</v>
      </c>
      <c r="J1611" s="127" t="s">
        <v>73</v>
      </c>
      <c r="K1611" s="127" t="s">
        <v>926</v>
      </c>
      <c r="L1611" s="127" t="s">
        <v>488</v>
      </c>
      <c r="M1611" s="128">
        <v>4.34</v>
      </c>
      <c r="N1611" s="128">
        <v>3.1</v>
      </c>
      <c r="O1611" s="129">
        <v>10.663</v>
      </c>
      <c r="P1611" s="129">
        <v>20.524000000000001</v>
      </c>
      <c r="Q1611" s="130">
        <v>10.7</v>
      </c>
      <c r="R1611" s="128">
        <v>0</v>
      </c>
      <c r="S1611" s="128">
        <v>0</v>
      </c>
      <c r="T1611" s="127" t="s">
        <v>620</v>
      </c>
      <c r="U1611" s="127" t="s">
        <v>620</v>
      </c>
      <c r="V1611" s="208" t="s">
        <v>927</v>
      </c>
      <c r="X1611" s="126">
        <v>1589</v>
      </c>
    </row>
    <row r="1612" spans="1:24" s="14" customFormat="1" ht="165" x14ac:dyDescent="0.25">
      <c r="A1612" s="255">
        <v>1609</v>
      </c>
      <c r="B1612" s="126" t="s">
        <v>294</v>
      </c>
      <c r="C1612" s="127" t="s">
        <v>592</v>
      </c>
      <c r="D1612" s="127" t="s">
        <v>471</v>
      </c>
      <c r="E1612" s="127" t="s">
        <v>495</v>
      </c>
      <c r="F1612" s="127" t="s">
        <v>35</v>
      </c>
      <c r="G1612" s="127" t="s">
        <v>31</v>
      </c>
      <c r="H1612" s="127" t="s">
        <v>42</v>
      </c>
      <c r="I1612" s="127" t="s">
        <v>64</v>
      </c>
      <c r="J1612" s="127" t="s">
        <v>657</v>
      </c>
      <c r="K1612" s="127" t="s">
        <v>926</v>
      </c>
      <c r="L1612" s="127" t="s">
        <v>488</v>
      </c>
      <c r="M1612" s="128">
        <v>4.93</v>
      </c>
      <c r="N1612" s="128">
        <v>3.52</v>
      </c>
      <c r="O1612" s="129">
        <v>10.9214</v>
      </c>
      <c r="P1612" s="129">
        <v>21.14</v>
      </c>
      <c r="Q1612" s="130">
        <v>10.9</v>
      </c>
      <c r="R1612" s="128">
        <v>0</v>
      </c>
      <c r="S1612" s="128">
        <v>0</v>
      </c>
      <c r="T1612" s="127" t="s">
        <v>620</v>
      </c>
      <c r="U1612" s="127" t="s">
        <v>620</v>
      </c>
      <c r="V1612" s="208" t="s">
        <v>927</v>
      </c>
      <c r="X1612" s="126">
        <v>1590</v>
      </c>
    </row>
    <row r="1613" spans="1:24" s="14" customFormat="1" ht="165" x14ac:dyDescent="0.25">
      <c r="A1613" s="255">
        <v>1610</v>
      </c>
      <c r="B1613" s="126" t="s">
        <v>294</v>
      </c>
      <c r="C1613" s="127" t="s">
        <v>592</v>
      </c>
      <c r="D1613" s="127" t="s">
        <v>471</v>
      </c>
      <c r="E1613" s="127" t="s">
        <v>495</v>
      </c>
      <c r="F1613" s="127" t="s">
        <v>35</v>
      </c>
      <c r="G1613" s="127" t="s">
        <v>36</v>
      </c>
      <c r="H1613" s="127" t="s">
        <v>42</v>
      </c>
      <c r="I1613" s="127" t="s">
        <v>40</v>
      </c>
      <c r="J1613" s="127" t="s">
        <v>41</v>
      </c>
      <c r="K1613" s="127" t="s">
        <v>926</v>
      </c>
      <c r="L1613" s="127" t="s">
        <v>488</v>
      </c>
      <c r="M1613" s="128">
        <v>5.39</v>
      </c>
      <c r="N1613" s="128">
        <v>3.85</v>
      </c>
      <c r="O1613" s="129">
        <v>16.196999999999999</v>
      </c>
      <c r="P1613" s="129">
        <v>45.625999999999998</v>
      </c>
      <c r="Q1613" s="130">
        <v>16.2</v>
      </c>
      <c r="R1613" s="128">
        <v>0</v>
      </c>
      <c r="S1613" s="128">
        <v>0</v>
      </c>
      <c r="T1613" s="127" t="s">
        <v>620</v>
      </c>
      <c r="U1613" s="127" t="s">
        <v>620</v>
      </c>
      <c r="V1613" s="208" t="s">
        <v>927</v>
      </c>
      <c r="X1613" s="126">
        <v>1591</v>
      </c>
    </row>
    <row r="1614" spans="1:24" s="14" customFormat="1" ht="165" x14ac:dyDescent="0.25">
      <c r="A1614" s="255">
        <v>1611</v>
      </c>
      <c r="B1614" s="126" t="s">
        <v>294</v>
      </c>
      <c r="C1614" s="127" t="s">
        <v>592</v>
      </c>
      <c r="D1614" s="127" t="s">
        <v>471</v>
      </c>
      <c r="E1614" s="127" t="s">
        <v>495</v>
      </c>
      <c r="F1614" s="127" t="s">
        <v>35</v>
      </c>
      <c r="G1614" s="127" t="s">
        <v>36</v>
      </c>
      <c r="H1614" s="127" t="s">
        <v>37</v>
      </c>
      <c r="I1614" s="127" t="s">
        <v>33</v>
      </c>
      <c r="J1614" s="127" t="s">
        <v>34</v>
      </c>
      <c r="K1614" s="127" t="s">
        <v>926</v>
      </c>
      <c r="L1614" s="127" t="s">
        <v>488</v>
      </c>
      <c r="M1614" s="128">
        <v>5.39</v>
      </c>
      <c r="N1614" s="128">
        <v>3.85</v>
      </c>
      <c r="O1614" s="129">
        <v>14.041499999999999</v>
      </c>
      <c r="P1614" s="129">
        <v>108.724</v>
      </c>
      <c r="Q1614" s="130">
        <v>14</v>
      </c>
      <c r="R1614" s="128">
        <v>0</v>
      </c>
      <c r="S1614" s="128">
        <v>0</v>
      </c>
      <c r="T1614" s="127" t="s">
        <v>620</v>
      </c>
      <c r="U1614" s="127" t="s">
        <v>620</v>
      </c>
      <c r="V1614" s="208" t="s">
        <v>927</v>
      </c>
      <c r="X1614" s="126">
        <v>1592</v>
      </c>
    </row>
    <row r="1615" spans="1:24" s="14" customFormat="1" ht="165" x14ac:dyDescent="0.25">
      <c r="A1615" s="255">
        <v>1612</v>
      </c>
      <c r="B1615" s="126" t="s">
        <v>294</v>
      </c>
      <c r="C1615" s="127" t="s">
        <v>592</v>
      </c>
      <c r="D1615" s="127" t="s">
        <v>494</v>
      </c>
      <c r="E1615" s="127" t="s">
        <v>492</v>
      </c>
      <c r="F1615" s="127" t="s">
        <v>35</v>
      </c>
      <c r="G1615" s="127" t="s">
        <v>31</v>
      </c>
      <c r="H1615" s="127" t="s">
        <v>32</v>
      </c>
      <c r="I1615" s="127" t="s">
        <v>39</v>
      </c>
      <c r="J1615" s="127" t="s">
        <v>44</v>
      </c>
      <c r="K1615" s="127" t="s">
        <v>928</v>
      </c>
      <c r="L1615" s="127" t="s">
        <v>488</v>
      </c>
      <c r="M1615" s="128">
        <v>3.91</v>
      </c>
      <c r="N1615" s="128">
        <v>2.79</v>
      </c>
      <c r="O1615" s="129">
        <v>12.715</v>
      </c>
      <c r="P1615" s="129">
        <v>27.93</v>
      </c>
      <c r="Q1615" s="130">
        <v>12.7</v>
      </c>
      <c r="R1615" s="128">
        <v>0</v>
      </c>
      <c r="S1615" s="128">
        <v>0</v>
      </c>
      <c r="T1615" s="127" t="s">
        <v>620</v>
      </c>
      <c r="U1615" s="127" t="s">
        <v>620</v>
      </c>
      <c r="V1615" s="208" t="s">
        <v>624</v>
      </c>
      <c r="X1615" s="126">
        <v>1593</v>
      </c>
    </row>
    <row r="1616" spans="1:24" s="14" customFormat="1" ht="165" x14ac:dyDescent="0.25">
      <c r="A1616" s="255">
        <v>1613</v>
      </c>
      <c r="B1616" s="126" t="s">
        <v>294</v>
      </c>
      <c r="C1616" s="127" t="s">
        <v>592</v>
      </c>
      <c r="D1616" s="127" t="s">
        <v>494</v>
      </c>
      <c r="E1616" s="127" t="s">
        <v>492</v>
      </c>
      <c r="F1616" s="127" t="s">
        <v>35</v>
      </c>
      <c r="G1616" s="127" t="s">
        <v>31</v>
      </c>
      <c r="H1616" s="127" t="s">
        <v>32</v>
      </c>
      <c r="I1616" s="127" t="s">
        <v>55</v>
      </c>
      <c r="J1616" s="127" t="s">
        <v>44</v>
      </c>
      <c r="K1616" s="127" t="s">
        <v>928</v>
      </c>
      <c r="L1616" s="127" t="s">
        <v>488</v>
      </c>
      <c r="M1616" s="128">
        <v>5.64</v>
      </c>
      <c r="N1616" s="128">
        <v>4.03</v>
      </c>
      <c r="O1616" s="129">
        <v>11.739000000000001</v>
      </c>
      <c r="P1616" s="129">
        <v>26.81</v>
      </c>
      <c r="Q1616" s="130">
        <v>11.7</v>
      </c>
      <c r="R1616" s="128">
        <v>0</v>
      </c>
      <c r="S1616" s="128">
        <v>0</v>
      </c>
      <c r="T1616" s="127" t="s">
        <v>620</v>
      </c>
      <c r="U1616" s="127" t="s">
        <v>620</v>
      </c>
      <c r="V1616" s="208" t="s">
        <v>624</v>
      </c>
      <c r="X1616" s="126">
        <v>1594</v>
      </c>
    </row>
    <row r="1617" spans="1:24" s="14" customFormat="1" ht="165" x14ac:dyDescent="0.25">
      <c r="A1617" s="255">
        <v>1614</v>
      </c>
      <c r="B1617" s="126" t="s">
        <v>294</v>
      </c>
      <c r="C1617" s="127" t="s">
        <v>592</v>
      </c>
      <c r="D1617" s="127" t="s">
        <v>471</v>
      </c>
      <c r="E1617" s="127" t="s">
        <v>492</v>
      </c>
      <c r="F1617" s="127" t="s">
        <v>35</v>
      </c>
      <c r="G1617" s="127" t="s">
        <v>31</v>
      </c>
      <c r="H1617" s="127" t="s">
        <v>32</v>
      </c>
      <c r="I1617" s="127" t="s">
        <v>39</v>
      </c>
      <c r="J1617" s="127" t="s">
        <v>44</v>
      </c>
      <c r="K1617" s="127" t="s">
        <v>928</v>
      </c>
      <c r="L1617" s="127" t="s">
        <v>488</v>
      </c>
      <c r="M1617" s="128">
        <v>3.91</v>
      </c>
      <c r="N1617" s="128">
        <v>2.79</v>
      </c>
      <c r="O1617" s="129">
        <v>14.762</v>
      </c>
      <c r="P1617" s="129">
        <v>55.006</v>
      </c>
      <c r="Q1617" s="130">
        <v>14.8</v>
      </c>
      <c r="R1617" s="128">
        <v>0</v>
      </c>
      <c r="S1617" s="128">
        <v>0</v>
      </c>
      <c r="T1617" s="127" t="s">
        <v>620</v>
      </c>
      <c r="U1617" s="127" t="s">
        <v>620</v>
      </c>
      <c r="V1617" s="208" t="s">
        <v>624</v>
      </c>
      <c r="X1617" s="126">
        <v>1595</v>
      </c>
    </row>
    <row r="1618" spans="1:24" s="14" customFormat="1" ht="165" x14ac:dyDescent="0.25">
      <c r="A1618" s="255">
        <v>1615</v>
      </c>
      <c r="B1618" s="126" t="s">
        <v>294</v>
      </c>
      <c r="C1618" s="127" t="s">
        <v>592</v>
      </c>
      <c r="D1618" s="127" t="s">
        <v>471</v>
      </c>
      <c r="E1618" s="127" t="s">
        <v>492</v>
      </c>
      <c r="F1618" s="127" t="s">
        <v>35</v>
      </c>
      <c r="G1618" s="127" t="s">
        <v>31</v>
      </c>
      <c r="H1618" s="127" t="s">
        <v>32</v>
      </c>
      <c r="I1618" s="127" t="s">
        <v>55</v>
      </c>
      <c r="J1618" s="127" t="s">
        <v>44</v>
      </c>
      <c r="K1618" s="127" t="s">
        <v>928</v>
      </c>
      <c r="L1618" s="127" t="s">
        <v>488</v>
      </c>
      <c r="M1618" s="128">
        <v>5.64</v>
      </c>
      <c r="N1618" s="128">
        <v>4.03</v>
      </c>
      <c r="O1618" s="129">
        <v>13.438000000000001</v>
      </c>
      <c r="P1618" s="129">
        <v>38.332000000000001</v>
      </c>
      <c r="Q1618" s="130">
        <v>13.4</v>
      </c>
      <c r="R1618" s="128">
        <v>0</v>
      </c>
      <c r="S1618" s="128">
        <v>0</v>
      </c>
      <c r="T1618" s="127" t="s">
        <v>620</v>
      </c>
      <c r="U1618" s="127" t="s">
        <v>620</v>
      </c>
      <c r="V1618" s="208" t="s">
        <v>624</v>
      </c>
      <c r="X1618" s="126">
        <v>1596</v>
      </c>
    </row>
    <row r="1619" spans="1:24" s="14" customFormat="1" ht="165" x14ac:dyDescent="0.25">
      <c r="A1619" s="255">
        <v>1616</v>
      </c>
      <c r="B1619" s="126" t="s">
        <v>294</v>
      </c>
      <c r="C1619" s="127" t="s">
        <v>592</v>
      </c>
      <c r="D1619" s="127" t="s">
        <v>494</v>
      </c>
      <c r="E1619" s="127" t="s">
        <v>496</v>
      </c>
      <c r="F1619" s="127" t="s">
        <v>35</v>
      </c>
      <c r="G1619" s="127" t="s">
        <v>31</v>
      </c>
      <c r="H1619" s="127" t="s">
        <v>32</v>
      </c>
      <c r="I1619" s="127" t="s">
        <v>39</v>
      </c>
      <c r="J1619" s="127" t="s">
        <v>44</v>
      </c>
      <c r="K1619" s="127" t="s">
        <v>928</v>
      </c>
      <c r="L1619" s="127" t="s">
        <v>488</v>
      </c>
      <c r="M1619" s="128">
        <v>3.91</v>
      </c>
      <c r="N1619" s="128">
        <v>2.79</v>
      </c>
      <c r="O1619" s="129">
        <v>11.265000000000001</v>
      </c>
      <c r="P1619" s="129">
        <v>27.327999999999999</v>
      </c>
      <c r="Q1619" s="130">
        <v>11.3</v>
      </c>
      <c r="R1619" s="128">
        <v>0</v>
      </c>
      <c r="S1619" s="128">
        <v>0</v>
      </c>
      <c r="T1619" s="127" t="s">
        <v>620</v>
      </c>
      <c r="U1619" s="127" t="s">
        <v>620</v>
      </c>
      <c r="V1619" s="208" t="s">
        <v>624</v>
      </c>
      <c r="X1619" s="126">
        <v>1597</v>
      </c>
    </row>
    <row r="1620" spans="1:24" s="14" customFormat="1" ht="165" x14ac:dyDescent="0.25">
      <c r="A1620" s="255">
        <v>1617</v>
      </c>
      <c r="B1620" s="126" t="s">
        <v>294</v>
      </c>
      <c r="C1620" s="127" t="s">
        <v>592</v>
      </c>
      <c r="D1620" s="127" t="s">
        <v>494</v>
      </c>
      <c r="E1620" s="127" t="s">
        <v>496</v>
      </c>
      <c r="F1620" s="127" t="s">
        <v>35</v>
      </c>
      <c r="G1620" s="127" t="s">
        <v>31</v>
      </c>
      <c r="H1620" s="127" t="s">
        <v>32</v>
      </c>
      <c r="I1620" s="127" t="s">
        <v>55</v>
      </c>
      <c r="J1620" s="127" t="s">
        <v>44</v>
      </c>
      <c r="K1620" s="127" t="s">
        <v>928</v>
      </c>
      <c r="L1620" s="127" t="s">
        <v>488</v>
      </c>
      <c r="M1620" s="128">
        <v>5.64</v>
      </c>
      <c r="N1620" s="128">
        <v>4.03</v>
      </c>
      <c r="O1620" s="129">
        <v>10.778</v>
      </c>
      <c r="P1620" s="129">
        <v>26.207999999999998</v>
      </c>
      <c r="Q1620" s="130">
        <v>10.8</v>
      </c>
      <c r="R1620" s="128">
        <v>0</v>
      </c>
      <c r="S1620" s="128">
        <v>0</v>
      </c>
      <c r="T1620" s="127" t="s">
        <v>620</v>
      </c>
      <c r="U1620" s="127" t="s">
        <v>620</v>
      </c>
      <c r="V1620" s="208" t="s">
        <v>624</v>
      </c>
      <c r="X1620" s="126">
        <v>1598</v>
      </c>
    </row>
    <row r="1621" spans="1:24" s="14" customFormat="1" ht="165" x14ac:dyDescent="0.25">
      <c r="A1621" s="255">
        <v>1618</v>
      </c>
      <c r="B1621" s="126" t="s">
        <v>294</v>
      </c>
      <c r="C1621" s="127" t="s">
        <v>592</v>
      </c>
      <c r="D1621" s="127" t="s">
        <v>471</v>
      </c>
      <c r="E1621" s="127" t="s">
        <v>496</v>
      </c>
      <c r="F1621" s="127" t="s">
        <v>35</v>
      </c>
      <c r="G1621" s="127" t="s">
        <v>31</v>
      </c>
      <c r="H1621" s="127" t="s">
        <v>32</v>
      </c>
      <c r="I1621" s="127" t="s">
        <v>39</v>
      </c>
      <c r="J1621" s="127" t="s">
        <v>44</v>
      </c>
      <c r="K1621" s="127" t="s">
        <v>928</v>
      </c>
      <c r="L1621" s="127" t="s">
        <v>488</v>
      </c>
      <c r="M1621" s="128">
        <v>3.91</v>
      </c>
      <c r="N1621" s="128">
        <v>2.79</v>
      </c>
      <c r="O1621" s="129">
        <v>11.625</v>
      </c>
      <c r="P1621" s="129">
        <v>34.72</v>
      </c>
      <c r="Q1621" s="130">
        <v>11.6</v>
      </c>
      <c r="R1621" s="128">
        <v>0</v>
      </c>
      <c r="S1621" s="128">
        <v>0</v>
      </c>
      <c r="T1621" s="127" t="s">
        <v>620</v>
      </c>
      <c r="U1621" s="127" t="s">
        <v>620</v>
      </c>
      <c r="V1621" s="208" t="s">
        <v>624</v>
      </c>
      <c r="X1621" s="126">
        <v>1599</v>
      </c>
    </row>
    <row r="1622" spans="1:24" s="14" customFormat="1" ht="165" x14ac:dyDescent="0.25">
      <c r="A1622" s="255">
        <v>1619</v>
      </c>
      <c r="B1622" s="126" t="s">
        <v>294</v>
      </c>
      <c r="C1622" s="127" t="s">
        <v>592</v>
      </c>
      <c r="D1622" s="127" t="s">
        <v>471</v>
      </c>
      <c r="E1622" s="127" t="s">
        <v>496</v>
      </c>
      <c r="F1622" s="127" t="s">
        <v>35</v>
      </c>
      <c r="G1622" s="127" t="s">
        <v>31</v>
      </c>
      <c r="H1622" s="127" t="s">
        <v>32</v>
      </c>
      <c r="I1622" s="127" t="s">
        <v>55</v>
      </c>
      <c r="J1622" s="127" t="s">
        <v>44</v>
      </c>
      <c r="K1622" s="127" t="s">
        <v>928</v>
      </c>
      <c r="L1622" s="127" t="s">
        <v>488</v>
      </c>
      <c r="M1622" s="128">
        <v>5.64</v>
      </c>
      <c r="N1622" s="128">
        <v>4.03</v>
      </c>
      <c r="O1622" s="129">
        <v>11.333</v>
      </c>
      <c r="P1622" s="129">
        <v>26.446000000000002</v>
      </c>
      <c r="Q1622" s="130">
        <v>11.3</v>
      </c>
      <c r="R1622" s="128">
        <v>0</v>
      </c>
      <c r="S1622" s="128">
        <v>0</v>
      </c>
      <c r="T1622" s="127" t="s">
        <v>620</v>
      </c>
      <c r="U1622" s="127" t="s">
        <v>620</v>
      </c>
      <c r="V1622" s="208" t="s">
        <v>624</v>
      </c>
      <c r="X1622" s="126">
        <v>1600</v>
      </c>
    </row>
    <row r="1623" spans="1:24" s="14" customFormat="1" ht="165" x14ac:dyDescent="0.25">
      <c r="A1623" s="255">
        <v>1620</v>
      </c>
      <c r="B1623" s="126" t="s">
        <v>294</v>
      </c>
      <c r="C1623" s="127" t="s">
        <v>592</v>
      </c>
      <c r="D1623" s="127" t="s">
        <v>494</v>
      </c>
      <c r="E1623" s="127" t="s">
        <v>495</v>
      </c>
      <c r="F1623" s="127" t="s">
        <v>35</v>
      </c>
      <c r="G1623" s="127" t="s">
        <v>31</v>
      </c>
      <c r="H1623" s="127" t="s">
        <v>32</v>
      </c>
      <c r="I1623" s="127" t="s">
        <v>39</v>
      </c>
      <c r="J1623" s="127" t="s">
        <v>44</v>
      </c>
      <c r="K1623" s="127" t="s">
        <v>928</v>
      </c>
      <c r="L1623" s="127" t="s">
        <v>488</v>
      </c>
      <c r="M1623" s="128">
        <v>3.91</v>
      </c>
      <c r="N1623" s="128">
        <v>2.79</v>
      </c>
      <c r="O1623" s="129">
        <v>10.034000000000001</v>
      </c>
      <c r="P1623" s="129">
        <v>26.824000000000002</v>
      </c>
      <c r="Q1623" s="130">
        <v>10</v>
      </c>
      <c r="R1623" s="128">
        <v>0</v>
      </c>
      <c r="S1623" s="128">
        <v>0</v>
      </c>
      <c r="T1623" s="127" t="s">
        <v>620</v>
      </c>
      <c r="U1623" s="127" t="s">
        <v>620</v>
      </c>
      <c r="V1623" s="208" t="s">
        <v>624</v>
      </c>
      <c r="X1623" s="126">
        <v>1601</v>
      </c>
    </row>
    <row r="1624" spans="1:24" s="14" customFormat="1" ht="165" x14ac:dyDescent="0.25">
      <c r="A1624" s="255">
        <v>1621</v>
      </c>
      <c r="B1624" s="126" t="s">
        <v>294</v>
      </c>
      <c r="C1624" s="127" t="s">
        <v>592</v>
      </c>
      <c r="D1624" s="127" t="s">
        <v>494</v>
      </c>
      <c r="E1624" s="127" t="s">
        <v>495</v>
      </c>
      <c r="F1624" s="127" t="s">
        <v>35</v>
      </c>
      <c r="G1624" s="127" t="s">
        <v>31</v>
      </c>
      <c r="H1624" s="127" t="s">
        <v>32</v>
      </c>
      <c r="I1624" s="127" t="s">
        <v>55</v>
      </c>
      <c r="J1624" s="127" t="s">
        <v>44</v>
      </c>
      <c r="K1624" s="127" t="s">
        <v>928</v>
      </c>
      <c r="L1624" s="127" t="s">
        <v>488</v>
      </c>
      <c r="M1624" s="128">
        <v>5.64</v>
      </c>
      <c r="N1624" s="128">
        <v>4.03</v>
      </c>
      <c r="O1624" s="129">
        <v>9.9849999999999994</v>
      </c>
      <c r="P1624" s="129">
        <v>25.704000000000001</v>
      </c>
      <c r="Q1624" s="130">
        <v>10</v>
      </c>
      <c r="R1624" s="128">
        <v>0</v>
      </c>
      <c r="S1624" s="128">
        <v>0</v>
      </c>
      <c r="T1624" s="127" t="s">
        <v>620</v>
      </c>
      <c r="U1624" s="127" t="s">
        <v>620</v>
      </c>
      <c r="V1624" s="208" t="s">
        <v>624</v>
      </c>
      <c r="X1624" s="126">
        <v>1602</v>
      </c>
    </row>
    <row r="1625" spans="1:24" s="14" customFormat="1" ht="165" x14ac:dyDescent="0.25">
      <c r="A1625" s="255">
        <v>1622</v>
      </c>
      <c r="B1625" s="126" t="s">
        <v>294</v>
      </c>
      <c r="C1625" s="127" t="s">
        <v>592</v>
      </c>
      <c r="D1625" s="127" t="s">
        <v>471</v>
      </c>
      <c r="E1625" s="127" t="s">
        <v>495</v>
      </c>
      <c r="F1625" s="127" t="s">
        <v>35</v>
      </c>
      <c r="G1625" s="127" t="s">
        <v>31</v>
      </c>
      <c r="H1625" s="127" t="s">
        <v>32</v>
      </c>
      <c r="I1625" s="127" t="s">
        <v>39</v>
      </c>
      <c r="J1625" s="127" t="s">
        <v>44</v>
      </c>
      <c r="K1625" s="127" t="s">
        <v>928</v>
      </c>
      <c r="L1625" s="127" t="s">
        <v>488</v>
      </c>
      <c r="M1625" s="128">
        <v>3.91</v>
      </c>
      <c r="N1625" s="128">
        <v>2.79</v>
      </c>
      <c r="O1625" s="129">
        <v>9.7170000000000005</v>
      </c>
      <c r="P1625" s="129">
        <v>26.74</v>
      </c>
      <c r="Q1625" s="130">
        <v>9.6999999999999993</v>
      </c>
      <c r="R1625" s="128">
        <v>0</v>
      </c>
      <c r="S1625" s="128">
        <v>0</v>
      </c>
      <c r="T1625" s="127" t="s">
        <v>620</v>
      </c>
      <c r="U1625" s="127" t="s">
        <v>620</v>
      </c>
      <c r="V1625" s="208" t="s">
        <v>624</v>
      </c>
      <c r="X1625" s="126">
        <v>1603</v>
      </c>
    </row>
    <row r="1626" spans="1:24" s="14" customFormat="1" ht="165" x14ac:dyDescent="0.25">
      <c r="A1626" s="255">
        <v>1623</v>
      </c>
      <c r="B1626" s="126" t="s">
        <v>294</v>
      </c>
      <c r="C1626" s="127" t="s">
        <v>592</v>
      </c>
      <c r="D1626" s="127" t="s">
        <v>471</v>
      </c>
      <c r="E1626" s="127" t="s">
        <v>495</v>
      </c>
      <c r="F1626" s="127" t="s">
        <v>35</v>
      </c>
      <c r="G1626" s="127" t="s">
        <v>31</v>
      </c>
      <c r="H1626" s="127" t="s">
        <v>32</v>
      </c>
      <c r="I1626" s="127" t="s">
        <v>55</v>
      </c>
      <c r="J1626" s="127" t="s">
        <v>44</v>
      </c>
      <c r="K1626" s="127" t="s">
        <v>928</v>
      </c>
      <c r="L1626" s="127" t="s">
        <v>488</v>
      </c>
      <c r="M1626" s="128">
        <v>5.64</v>
      </c>
      <c r="N1626" s="128">
        <v>4.03</v>
      </c>
      <c r="O1626" s="129">
        <v>10.01</v>
      </c>
      <c r="P1626" s="129">
        <v>25.634</v>
      </c>
      <c r="Q1626" s="130">
        <v>10</v>
      </c>
      <c r="R1626" s="128">
        <v>0</v>
      </c>
      <c r="S1626" s="128">
        <v>0</v>
      </c>
      <c r="T1626" s="127" t="s">
        <v>620</v>
      </c>
      <c r="U1626" s="127" t="s">
        <v>620</v>
      </c>
      <c r="V1626" s="208" t="s">
        <v>624</v>
      </c>
      <c r="X1626" s="126">
        <v>1604</v>
      </c>
    </row>
    <row r="1627" spans="1:24" s="14" customFormat="1" ht="165" x14ac:dyDescent="0.25">
      <c r="A1627" s="255">
        <v>1624</v>
      </c>
      <c r="B1627" s="126" t="s">
        <v>294</v>
      </c>
      <c r="C1627" s="127" t="s">
        <v>592</v>
      </c>
      <c r="D1627" s="127" t="s">
        <v>471</v>
      </c>
      <c r="E1627" s="127" t="s">
        <v>496</v>
      </c>
      <c r="F1627" s="127" t="s">
        <v>35</v>
      </c>
      <c r="G1627" s="127" t="s">
        <v>31</v>
      </c>
      <c r="H1627" s="127" t="s">
        <v>32</v>
      </c>
      <c r="I1627" s="127" t="s">
        <v>39</v>
      </c>
      <c r="J1627" s="127" t="s">
        <v>44</v>
      </c>
      <c r="K1627" s="127" t="s">
        <v>929</v>
      </c>
      <c r="L1627" s="127" t="s">
        <v>488</v>
      </c>
      <c r="M1627" s="128">
        <v>3.91</v>
      </c>
      <c r="N1627" s="128">
        <v>2.79</v>
      </c>
      <c r="O1627" s="129">
        <v>12.231999999999999</v>
      </c>
      <c r="P1627" s="129">
        <v>34.72</v>
      </c>
      <c r="Q1627" s="130">
        <v>12.2</v>
      </c>
      <c r="R1627" s="128">
        <v>0</v>
      </c>
      <c r="S1627" s="128">
        <v>0</v>
      </c>
      <c r="T1627" s="127" t="s">
        <v>620</v>
      </c>
      <c r="U1627" s="127" t="s">
        <v>620</v>
      </c>
      <c r="V1627" s="208" t="s">
        <v>624</v>
      </c>
      <c r="X1627" s="126">
        <v>1605</v>
      </c>
    </row>
    <row r="1628" spans="1:24" s="14" customFormat="1" ht="165" x14ac:dyDescent="0.25">
      <c r="A1628" s="255">
        <v>1625</v>
      </c>
      <c r="B1628" s="126" t="s">
        <v>294</v>
      </c>
      <c r="C1628" s="127" t="s">
        <v>592</v>
      </c>
      <c r="D1628" s="127" t="s">
        <v>471</v>
      </c>
      <c r="E1628" s="127" t="s">
        <v>495</v>
      </c>
      <c r="F1628" s="127" t="s">
        <v>35</v>
      </c>
      <c r="G1628" s="127" t="s">
        <v>31</v>
      </c>
      <c r="H1628" s="127" t="s">
        <v>32</v>
      </c>
      <c r="I1628" s="127" t="s">
        <v>39</v>
      </c>
      <c r="J1628" s="127" t="s">
        <v>44</v>
      </c>
      <c r="K1628" s="127" t="s">
        <v>929</v>
      </c>
      <c r="L1628" s="127" t="s">
        <v>488</v>
      </c>
      <c r="M1628" s="128">
        <v>3.91</v>
      </c>
      <c r="N1628" s="128">
        <v>2.79</v>
      </c>
      <c r="O1628" s="129">
        <v>10.148</v>
      </c>
      <c r="P1628" s="129">
        <v>26.74</v>
      </c>
      <c r="Q1628" s="130">
        <v>10.1</v>
      </c>
      <c r="R1628" s="128">
        <v>0</v>
      </c>
      <c r="S1628" s="128">
        <v>0</v>
      </c>
      <c r="T1628" s="127" t="s">
        <v>620</v>
      </c>
      <c r="U1628" s="127" t="s">
        <v>620</v>
      </c>
      <c r="V1628" s="208" t="s">
        <v>624</v>
      </c>
      <c r="X1628" s="126">
        <v>1606</v>
      </c>
    </row>
    <row r="1629" spans="1:24" s="14" customFormat="1" ht="165" x14ac:dyDescent="0.25">
      <c r="A1629" s="255">
        <v>1626</v>
      </c>
      <c r="B1629" s="126" t="s">
        <v>294</v>
      </c>
      <c r="C1629" s="127" t="s">
        <v>592</v>
      </c>
      <c r="D1629" s="127" t="s">
        <v>471</v>
      </c>
      <c r="E1629" s="127" t="s">
        <v>472</v>
      </c>
      <c r="F1629" s="127" t="s">
        <v>35</v>
      </c>
      <c r="G1629" s="127" t="s">
        <v>36</v>
      </c>
      <c r="H1629" s="127" t="s">
        <v>42</v>
      </c>
      <c r="I1629" s="127" t="s">
        <v>111</v>
      </c>
      <c r="J1629" s="127" t="s">
        <v>112</v>
      </c>
      <c r="K1629" s="127" t="s">
        <v>930</v>
      </c>
      <c r="L1629" s="127" t="s">
        <v>488</v>
      </c>
      <c r="M1629" s="128">
        <v>3.5</v>
      </c>
      <c r="N1629" s="128">
        <v>2.5</v>
      </c>
      <c r="O1629" s="129">
        <v>13.492000000000001</v>
      </c>
      <c r="P1629" s="129">
        <v>100.8</v>
      </c>
      <c r="Q1629" s="130">
        <v>13.5</v>
      </c>
      <c r="R1629" s="128">
        <v>0</v>
      </c>
      <c r="S1629" s="128">
        <v>0</v>
      </c>
      <c r="T1629" s="127" t="s">
        <v>620</v>
      </c>
      <c r="U1629" s="127" t="s">
        <v>620</v>
      </c>
      <c r="V1629" s="208" t="s">
        <v>624</v>
      </c>
      <c r="X1629" s="126">
        <v>1607</v>
      </c>
    </row>
    <row r="1630" spans="1:24" s="14" customFormat="1" ht="165" x14ac:dyDescent="0.25">
      <c r="A1630" s="255">
        <v>1627</v>
      </c>
      <c r="B1630" s="126" t="s">
        <v>294</v>
      </c>
      <c r="C1630" s="127" t="s">
        <v>592</v>
      </c>
      <c r="D1630" s="127" t="s">
        <v>471</v>
      </c>
      <c r="E1630" s="127" t="s">
        <v>472</v>
      </c>
      <c r="F1630" s="127" t="s">
        <v>35</v>
      </c>
      <c r="G1630" s="127" t="s">
        <v>36</v>
      </c>
      <c r="H1630" s="127" t="s">
        <v>42</v>
      </c>
      <c r="I1630" s="127" t="s">
        <v>111</v>
      </c>
      <c r="J1630" s="127" t="s">
        <v>112</v>
      </c>
      <c r="K1630" s="127" t="s">
        <v>930</v>
      </c>
      <c r="L1630" s="127" t="s">
        <v>488</v>
      </c>
      <c r="M1630" s="128">
        <v>3.5</v>
      </c>
      <c r="N1630" s="128">
        <v>2.5</v>
      </c>
      <c r="O1630" s="129">
        <v>13.492000000000001</v>
      </c>
      <c r="P1630" s="129">
        <v>100.8</v>
      </c>
      <c r="Q1630" s="130">
        <v>13.5</v>
      </c>
      <c r="R1630" s="128">
        <v>0</v>
      </c>
      <c r="S1630" s="128">
        <v>0</v>
      </c>
      <c r="T1630" s="127" t="s">
        <v>620</v>
      </c>
      <c r="U1630" s="127" t="s">
        <v>620</v>
      </c>
      <c r="V1630" s="208" t="s">
        <v>624</v>
      </c>
      <c r="X1630" s="126">
        <v>1608</v>
      </c>
    </row>
    <row r="1631" spans="1:24" s="14" customFormat="1" ht="165" x14ac:dyDescent="0.25">
      <c r="A1631" s="255">
        <v>1628</v>
      </c>
      <c r="B1631" s="126" t="s">
        <v>294</v>
      </c>
      <c r="C1631" s="127" t="s">
        <v>592</v>
      </c>
      <c r="D1631" s="127" t="s">
        <v>494</v>
      </c>
      <c r="E1631" s="127" t="s">
        <v>492</v>
      </c>
      <c r="F1631" s="127" t="s">
        <v>35</v>
      </c>
      <c r="G1631" s="127" t="s">
        <v>36</v>
      </c>
      <c r="H1631" s="127" t="s">
        <v>42</v>
      </c>
      <c r="I1631" s="127" t="s">
        <v>108</v>
      </c>
      <c r="J1631" s="127" t="s">
        <v>34</v>
      </c>
      <c r="K1631" s="127" t="s">
        <v>930</v>
      </c>
      <c r="L1631" s="127" t="s">
        <v>488</v>
      </c>
      <c r="M1631" s="128">
        <v>5.35</v>
      </c>
      <c r="N1631" s="128">
        <v>3.82</v>
      </c>
      <c r="O1631" s="129">
        <v>14.805</v>
      </c>
      <c r="P1631" s="129">
        <v>33.936</v>
      </c>
      <c r="Q1631" s="130">
        <v>14.8</v>
      </c>
      <c r="R1631" s="128">
        <v>0</v>
      </c>
      <c r="S1631" s="128">
        <v>0</v>
      </c>
      <c r="T1631" s="127" t="s">
        <v>620</v>
      </c>
      <c r="U1631" s="127" t="s">
        <v>620</v>
      </c>
      <c r="V1631" s="208" t="s">
        <v>624</v>
      </c>
      <c r="X1631" s="126">
        <v>1609</v>
      </c>
    </row>
    <row r="1632" spans="1:24" s="14" customFormat="1" ht="165" x14ac:dyDescent="0.25">
      <c r="A1632" s="255">
        <v>1629</v>
      </c>
      <c r="B1632" s="126" t="s">
        <v>294</v>
      </c>
      <c r="C1632" s="127" t="s">
        <v>592</v>
      </c>
      <c r="D1632" s="127" t="s">
        <v>494</v>
      </c>
      <c r="E1632" s="127" t="s">
        <v>492</v>
      </c>
      <c r="F1632" s="127" t="s">
        <v>35</v>
      </c>
      <c r="G1632" s="127" t="s">
        <v>31</v>
      </c>
      <c r="H1632" s="127" t="s">
        <v>32</v>
      </c>
      <c r="I1632" s="127" t="s">
        <v>39</v>
      </c>
      <c r="J1632" s="127" t="s">
        <v>44</v>
      </c>
      <c r="K1632" s="127" t="s">
        <v>930</v>
      </c>
      <c r="L1632" s="127" t="s">
        <v>488</v>
      </c>
      <c r="M1632" s="128">
        <v>3.91</v>
      </c>
      <c r="N1632" s="128">
        <v>2.79</v>
      </c>
      <c r="O1632" s="129">
        <v>12.391</v>
      </c>
      <c r="P1632" s="129">
        <v>26.95</v>
      </c>
      <c r="Q1632" s="130">
        <v>12.4</v>
      </c>
      <c r="R1632" s="128">
        <v>0</v>
      </c>
      <c r="S1632" s="128">
        <v>0</v>
      </c>
      <c r="T1632" s="127" t="s">
        <v>620</v>
      </c>
      <c r="U1632" s="127" t="s">
        <v>620</v>
      </c>
      <c r="V1632" s="208" t="s">
        <v>624</v>
      </c>
      <c r="X1632" s="126">
        <v>1610</v>
      </c>
    </row>
    <row r="1633" spans="1:24" s="14" customFormat="1" ht="165" x14ac:dyDescent="0.25">
      <c r="A1633" s="255">
        <v>1630</v>
      </c>
      <c r="B1633" s="126" t="s">
        <v>294</v>
      </c>
      <c r="C1633" s="127" t="s">
        <v>592</v>
      </c>
      <c r="D1633" s="127" t="s">
        <v>471</v>
      </c>
      <c r="E1633" s="127" t="s">
        <v>492</v>
      </c>
      <c r="F1633" s="127" t="s">
        <v>35</v>
      </c>
      <c r="G1633" s="127" t="s">
        <v>36</v>
      </c>
      <c r="H1633" s="127" t="s">
        <v>42</v>
      </c>
      <c r="I1633" s="127" t="s">
        <v>107</v>
      </c>
      <c r="J1633" s="127" t="s">
        <v>34</v>
      </c>
      <c r="K1633" s="127" t="s">
        <v>930</v>
      </c>
      <c r="L1633" s="127" t="s">
        <v>488</v>
      </c>
      <c r="M1633" s="128">
        <v>5.39</v>
      </c>
      <c r="N1633" s="128">
        <v>3.85</v>
      </c>
      <c r="O1633" s="129">
        <v>16.974</v>
      </c>
      <c r="P1633" s="129">
        <v>143.94800000000001</v>
      </c>
      <c r="Q1633" s="130">
        <v>17</v>
      </c>
      <c r="R1633" s="128">
        <v>0</v>
      </c>
      <c r="S1633" s="128">
        <v>0</v>
      </c>
      <c r="T1633" s="127" t="s">
        <v>620</v>
      </c>
      <c r="U1633" s="127" t="s">
        <v>620</v>
      </c>
      <c r="V1633" s="208" t="s">
        <v>624</v>
      </c>
      <c r="X1633" s="126">
        <v>1611</v>
      </c>
    </row>
    <row r="1634" spans="1:24" s="14" customFormat="1" ht="165" x14ac:dyDescent="0.25">
      <c r="A1634" s="255">
        <v>1631</v>
      </c>
      <c r="B1634" s="126" t="s">
        <v>294</v>
      </c>
      <c r="C1634" s="127" t="s">
        <v>592</v>
      </c>
      <c r="D1634" s="127" t="s">
        <v>471</v>
      </c>
      <c r="E1634" s="127" t="s">
        <v>492</v>
      </c>
      <c r="F1634" s="127" t="s">
        <v>35</v>
      </c>
      <c r="G1634" s="127" t="s">
        <v>36</v>
      </c>
      <c r="H1634" s="127" t="s">
        <v>42</v>
      </c>
      <c r="I1634" s="127" t="s">
        <v>105</v>
      </c>
      <c r="J1634" s="127" t="s">
        <v>34</v>
      </c>
      <c r="K1634" s="127" t="s">
        <v>930</v>
      </c>
      <c r="L1634" s="127" t="s">
        <v>488</v>
      </c>
      <c r="M1634" s="128">
        <v>4.7300000000000004</v>
      </c>
      <c r="N1634" s="128">
        <v>3.38</v>
      </c>
      <c r="O1634" s="129">
        <v>16.314</v>
      </c>
      <c r="P1634" s="129">
        <v>70.518000000000001</v>
      </c>
      <c r="Q1634" s="130">
        <v>16.3</v>
      </c>
      <c r="R1634" s="128">
        <v>0</v>
      </c>
      <c r="S1634" s="128">
        <v>0</v>
      </c>
      <c r="T1634" s="127" t="s">
        <v>620</v>
      </c>
      <c r="U1634" s="127" t="s">
        <v>620</v>
      </c>
      <c r="V1634" s="208" t="s">
        <v>624</v>
      </c>
      <c r="X1634" s="126">
        <v>1612</v>
      </c>
    </row>
    <row r="1635" spans="1:24" s="14" customFormat="1" ht="165" x14ac:dyDescent="0.25">
      <c r="A1635" s="255">
        <v>1632</v>
      </c>
      <c r="B1635" s="126" t="s">
        <v>294</v>
      </c>
      <c r="C1635" s="127" t="s">
        <v>592</v>
      </c>
      <c r="D1635" s="127" t="s">
        <v>471</v>
      </c>
      <c r="E1635" s="127" t="s">
        <v>492</v>
      </c>
      <c r="F1635" s="127" t="s">
        <v>35</v>
      </c>
      <c r="G1635" s="127" t="s">
        <v>36</v>
      </c>
      <c r="H1635" s="127" t="s">
        <v>42</v>
      </c>
      <c r="I1635" s="127" t="s">
        <v>108</v>
      </c>
      <c r="J1635" s="127" t="s">
        <v>34</v>
      </c>
      <c r="K1635" s="127" t="s">
        <v>930</v>
      </c>
      <c r="L1635" s="127" t="s">
        <v>488</v>
      </c>
      <c r="M1635" s="128">
        <v>5.35</v>
      </c>
      <c r="N1635" s="128">
        <v>3.82</v>
      </c>
      <c r="O1635" s="129">
        <v>16.934000000000001</v>
      </c>
      <c r="P1635" s="129">
        <v>55.216000000000001</v>
      </c>
      <c r="Q1635" s="130">
        <v>16.899999999999999</v>
      </c>
      <c r="R1635" s="128">
        <v>0</v>
      </c>
      <c r="S1635" s="128">
        <v>0</v>
      </c>
      <c r="T1635" s="127" t="s">
        <v>620</v>
      </c>
      <c r="U1635" s="127" t="s">
        <v>620</v>
      </c>
      <c r="V1635" s="208" t="s">
        <v>624</v>
      </c>
      <c r="X1635" s="126">
        <v>1613</v>
      </c>
    </row>
    <row r="1636" spans="1:24" s="14" customFormat="1" ht="165" x14ac:dyDescent="0.25">
      <c r="A1636" s="255">
        <v>1633</v>
      </c>
      <c r="B1636" s="126" t="s">
        <v>294</v>
      </c>
      <c r="C1636" s="127" t="s">
        <v>592</v>
      </c>
      <c r="D1636" s="127" t="s">
        <v>471</v>
      </c>
      <c r="E1636" s="127" t="s">
        <v>492</v>
      </c>
      <c r="F1636" s="127" t="s">
        <v>35</v>
      </c>
      <c r="G1636" s="127" t="s">
        <v>31</v>
      </c>
      <c r="H1636" s="127" t="s">
        <v>32</v>
      </c>
      <c r="I1636" s="127" t="s">
        <v>39</v>
      </c>
      <c r="J1636" s="127" t="s">
        <v>44</v>
      </c>
      <c r="K1636" s="127" t="s">
        <v>930</v>
      </c>
      <c r="L1636" s="127" t="s">
        <v>488</v>
      </c>
      <c r="M1636" s="128">
        <v>3.91</v>
      </c>
      <c r="N1636" s="128">
        <v>2.79</v>
      </c>
      <c r="O1636" s="129">
        <v>14.395</v>
      </c>
      <c r="P1636" s="129">
        <v>55.006</v>
      </c>
      <c r="Q1636" s="130">
        <v>14.4</v>
      </c>
      <c r="R1636" s="128">
        <v>0</v>
      </c>
      <c r="S1636" s="128">
        <v>0</v>
      </c>
      <c r="T1636" s="127" t="s">
        <v>620</v>
      </c>
      <c r="U1636" s="127" t="s">
        <v>620</v>
      </c>
      <c r="V1636" s="208" t="s">
        <v>624</v>
      </c>
      <c r="X1636" s="126">
        <v>1614</v>
      </c>
    </row>
    <row r="1637" spans="1:24" s="14" customFormat="1" ht="165" x14ac:dyDescent="0.25">
      <c r="A1637" s="255">
        <v>1634</v>
      </c>
      <c r="B1637" s="126" t="s">
        <v>294</v>
      </c>
      <c r="C1637" s="127" t="s">
        <v>592</v>
      </c>
      <c r="D1637" s="127" t="s">
        <v>494</v>
      </c>
      <c r="E1637" s="127" t="s">
        <v>496</v>
      </c>
      <c r="F1637" s="127" t="s">
        <v>35</v>
      </c>
      <c r="G1637" s="127" t="s">
        <v>36</v>
      </c>
      <c r="H1637" s="127" t="s">
        <v>42</v>
      </c>
      <c r="I1637" s="127" t="s">
        <v>107</v>
      </c>
      <c r="J1637" s="127" t="s">
        <v>34</v>
      </c>
      <c r="K1637" s="127" t="s">
        <v>930</v>
      </c>
      <c r="L1637" s="127" t="s">
        <v>488</v>
      </c>
      <c r="M1637" s="128">
        <v>5.39</v>
      </c>
      <c r="N1637" s="128">
        <v>3.85</v>
      </c>
      <c r="O1637" s="129">
        <v>13.276999999999999</v>
      </c>
      <c r="P1637" s="129">
        <v>105.042</v>
      </c>
      <c r="Q1637" s="130">
        <v>13.3</v>
      </c>
      <c r="R1637" s="128">
        <v>0</v>
      </c>
      <c r="S1637" s="128">
        <v>0</v>
      </c>
      <c r="T1637" s="127" t="s">
        <v>620</v>
      </c>
      <c r="U1637" s="127" t="s">
        <v>620</v>
      </c>
      <c r="V1637" s="208" t="s">
        <v>624</v>
      </c>
      <c r="X1637" s="126">
        <v>1615</v>
      </c>
    </row>
    <row r="1638" spans="1:24" s="14" customFormat="1" ht="165" x14ac:dyDescent="0.25">
      <c r="A1638" s="255">
        <v>1635</v>
      </c>
      <c r="B1638" s="126" t="s">
        <v>294</v>
      </c>
      <c r="C1638" s="127" t="s">
        <v>592</v>
      </c>
      <c r="D1638" s="127" t="s">
        <v>494</v>
      </c>
      <c r="E1638" s="127" t="s">
        <v>496</v>
      </c>
      <c r="F1638" s="127" t="s">
        <v>35</v>
      </c>
      <c r="G1638" s="127" t="s">
        <v>36</v>
      </c>
      <c r="H1638" s="127" t="s">
        <v>42</v>
      </c>
      <c r="I1638" s="127" t="s">
        <v>105</v>
      </c>
      <c r="J1638" s="127" t="s">
        <v>34</v>
      </c>
      <c r="K1638" s="127" t="s">
        <v>930</v>
      </c>
      <c r="L1638" s="127" t="s">
        <v>488</v>
      </c>
      <c r="M1638" s="128">
        <v>4.7300000000000004</v>
      </c>
      <c r="N1638" s="128">
        <v>3.38</v>
      </c>
      <c r="O1638" s="129">
        <v>12.617000000000001</v>
      </c>
      <c r="P1638" s="129">
        <v>31.597999999999999</v>
      </c>
      <c r="Q1638" s="130">
        <v>12.6</v>
      </c>
      <c r="R1638" s="128">
        <v>0</v>
      </c>
      <c r="S1638" s="128">
        <v>0</v>
      </c>
      <c r="T1638" s="127" t="s">
        <v>620</v>
      </c>
      <c r="U1638" s="127" t="s">
        <v>620</v>
      </c>
      <c r="V1638" s="208" t="s">
        <v>624</v>
      </c>
      <c r="X1638" s="126">
        <v>1616</v>
      </c>
    </row>
    <row r="1639" spans="1:24" s="14" customFormat="1" ht="165" x14ac:dyDescent="0.25">
      <c r="A1639" s="255">
        <v>1636</v>
      </c>
      <c r="B1639" s="126" t="s">
        <v>294</v>
      </c>
      <c r="C1639" s="127" t="s">
        <v>592</v>
      </c>
      <c r="D1639" s="127" t="s">
        <v>494</v>
      </c>
      <c r="E1639" s="127" t="s">
        <v>496</v>
      </c>
      <c r="F1639" s="127" t="s">
        <v>35</v>
      </c>
      <c r="G1639" s="127" t="s">
        <v>36</v>
      </c>
      <c r="H1639" s="127" t="s">
        <v>42</v>
      </c>
      <c r="I1639" s="127" t="s">
        <v>108</v>
      </c>
      <c r="J1639" s="127" t="s">
        <v>34</v>
      </c>
      <c r="K1639" s="127" t="s">
        <v>930</v>
      </c>
      <c r="L1639" s="127" t="s">
        <v>488</v>
      </c>
      <c r="M1639" s="128">
        <v>5.35</v>
      </c>
      <c r="N1639" s="128">
        <v>3.82</v>
      </c>
      <c r="O1639" s="129">
        <v>13.237</v>
      </c>
      <c r="P1639" s="129">
        <v>33.851999999999997</v>
      </c>
      <c r="Q1639" s="130">
        <v>13.2</v>
      </c>
      <c r="R1639" s="128">
        <v>0</v>
      </c>
      <c r="S1639" s="128">
        <v>0</v>
      </c>
      <c r="T1639" s="127" t="s">
        <v>620</v>
      </c>
      <c r="U1639" s="127" t="s">
        <v>620</v>
      </c>
      <c r="V1639" s="208" t="s">
        <v>624</v>
      </c>
      <c r="X1639" s="126">
        <v>1617</v>
      </c>
    </row>
    <row r="1640" spans="1:24" s="14" customFormat="1" ht="165" x14ac:dyDescent="0.25">
      <c r="A1640" s="255">
        <v>1637</v>
      </c>
      <c r="B1640" s="126" t="s">
        <v>294</v>
      </c>
      <c r="C1640" s="127" t="s">
        <v>592</v>
      </c>
      <c r="D1640" s="127" t="s">
        <v>494</v>
      </c>
      <c r="E1640" s="127" t="s">
        <v>496</v>
      </c>
      <c r="F1640" s="127" t="s">
        <v>35</v>
      </c>
      <c r="G1640" s="127" t="s">
        <v>31</v>
      </c>
      <c r="H1640" s="127" t="s">
        <v>32</v>
      </c>
      <c r="I1640" s="127" t="s">
        <v>39</v>
      </c>
      <c r="J1640" s="127" t="s">
        <v>44</v>
      </c>
      <c r="K1640" s="127" t="s">
        <v>930</v>
      </c>
      <c r="L1640" s="127" t="s">
        <v>488</v>
      </c>
      <c r="M1640" s="128">
        <v>3.91</v>
      </c>
      <c r="N1640" s="128">
        <v>2.79</v>
      </c>
      <c r="O1640" s="129">
        <v>10.999000000000001</v>
      </c>
      <c r="P1640" s="129">
        <v>26.712</v>
      </c>
      <c r="Q1640" s="130">
        <v>11</v>
      </c>
      <c r="R1640" s="128">
        <v>0</v>
      </c>
      <c r="S1640" s="128">
        <v>0</v>
      </c>
      <c r="T1640" s="127" t="s">
        <v>620</v>
      </c>
      <c r="U1640" s="127" t="s">
        <v>620</v>
      </c>
      <c r="V1640" s="208" t="s">
        <v>624</v>
      </c>
      <c r="X1640" s="126">
        <v>1618</v>
      </c>
    </row>
    <row r="1641" spans="1:24" s="14" customFormat="1" ht="165" x14ac:dyDescent="0.25">
      <c r="A1641" s="255">
        <v>1638</v>
      </c>
      <c r="B1641" s="126" t="s">
        <v>294</v>
      </c>
      <c r="C1641" s="127" t="s">
        <v>592</v>
      </c>
      <c r="D1641" s="127" t="s">
        <v>471</v>
      </c>
      <c r="E1641" s="127" t="s">
        <v>496</v>
      </c>
      <c r="F1641" s="127" t="s">
        <v>35</v>
      </c>
      <c r="G1641" s="127" t="s">
        <v>36</v>
      </c>
      <c r="H1641" s="127" t="s">
        <v>42</v>
      </c>
      <c r="I1641" s="127" t="s">
        <v>107</v>
      </c>
      <c r="J1641" s="127" t="s">
        <v>34</v>
      </c>
      <c r="K1641" s="127" t="s">
        <v>930</v>
      </c>
      <c r="L1641" s="127" t="s">
        <v>488</v>
      </c>
      <c r="M1641" s="128">
        <v>5.39</v>
      </c>
      <c r="N1641" s="128">
        <v>3.85</v>
      </c>
      <c r="O1641" s="129">
        <v>13.590999999999999</v>
      </c>
      <c r="P1641" s="129">
        <v>124.768</v>
      </c>
      <c r="Q1641" s="130">
        <v>13.6</v>
      </c>
      <c r="R1641" s="128">
        <v>0</v>
      </c>
      <c r="S1641" s="128">
        <v>0</v>
      </c>
      <c r="T1641" s="127" t="s">
        <v>620</v>
      </c>
      <c r="U1641" s="127" t="s">
        <v>620</v>
      </c>
      <c r="V1641" s="208" t="s">
        <v>624</v>
      </c>
      <c r="X1641" s="126">
        <v>1619</v>
      </c>
    </row>
    <row r="1642" spans="1:24" s="14" customFormat="1" ht="165" x14ac:dyDescent="0.25">
      <c r="A1642" s="255">
        <v>1639</v>
      </c>
      <c r="B1642" s="126" t="s">
        <v>294</v>
      </c>
      <c r="C1642" s="127" t="s">
        <v>592</v>
      </c>
      <c r="D1642" s="127" t="s">
        <v>471</v>
      </c>
      <c r="E1642" s="127" t="s">
        <v>496</v>
      </c>
      <c r="F1642" s="127" t="s">
        <v>35</v>
      </c>
      <c r="G1642" s="127" t="s">
        <v>36</v>
      </c>
      <c r="H1642" s="127" t="s">
        <v>42</v>
      </c>
      <c r="I1642" s="127" t="s">
        <v>105</v>
      </c>
      <c r="J1642" s="127" t="s">
        <v>34</v>
      </c>
      <c r="K1642" s="127" t="s">
        <v>930</v>
      </c>
      <c r="L1642" s="127" t="s">
        <v>488</v>
      </c>
      <c r="M1642" s="128">
        <v>4.7300000000000004</v>
      </c>
      <c r="N1642" s="128">
        <v>3.38</v>
      </c>
      <c r="O1642" s="129">
        <v>12.930999999999999</v>
      </c>
      <c r="P1642" s="129">
        <v>51.351999999999997</v>
      </c>
      <c r="Q1642" s="130">
        <v>12.9</v>
      </c>
      <c r="R1642" s="128">
        <v>0</v>
      </c>
      <c r="S1642" s="128">
        <v>0</v>
      </c>
      <c r="T1642" s="127" t="s">
        <v>620</v>
      </c>
      <c r="U1642" s="127" t="s">
        <v>620</v>
      </c>
      <c r="V1642" s="208" t="s">
        <v>624</v>
      </c>
      <c r="X1642" s="126">
        <v>1620</v>
      </c>
    </row>
    <row r="1643" spans="1:24" s="14" customFormat="1" ht="165" x14ac:dyDescent="0.25">
      <c r="A1643" s="255">
        <v>1640</v>
      </c>
      <c r="B1643" s="126" t="s">
        <v>294</v>
      </c>
      <c r="C1643" s="127" t="s">
        <v>592</v>
      </c>
      <c r="D1643" s="127" t="s">
        <v>471</v>
      </c>
      <c r="E1643" s="127" t="s">
        <v>496</v>
      </c>
      <c r="F1643" s="127" t="s">
        <v>35</v>
      </c>
      <c r="G1643" s="127" t="s">
        <v>36</v>
      </c>
      <c r="H1643" s="127" t="s">
        <v>42</v>
      </c>
      <c r="I1643" s="127" t="s">
        <v>108</v>
      </c>
      <c r="J1643" s="127" t="s">
        <v>34</v>
      </c>
      <c r="K1643" s="127" t="s">
        <v>930</v>
      </c>
      <c r="L1643" s="127" t="s">
        <v>488</v>
      </c>
      <c r="M1643" s="128">
        <v>5.35</v>
      </c>
      <c r="N1643" s="128">
        <v>3.82</v>
      </c>
      <c r="O1643" s="129">
        <v>13.551</v>
      </c>
      <c r="P1643" s="129">
        <v>36.049999999999997</v>
      </c>
      <c r="Q1643" s="130">
        <v>13.6</v>
      </c>
      <c r="R1643" s="128">
        <v>0</v>
      </c>
      <c r="S1643" s="128">
        <v>0</v>
      </c>
      <c r="T1643" s="127" t="s">
        <v>620</v>
      </c>
      <c r="U1643" s="127" t="s">
        <v>620</v>
      </c>
      <c r="V1643" s="208" t="s">
        <v>624</v>
      </c>
      <c r="X1643" s="126">
        <v>1621</v>
      </c>
    </row>
    <row r="1644" spans="1:24" s="14" customFormat="1" ht="165" x14ac:dyDescent="0.25">
      <c r="A1644" s="255">
        <v>1641</v>
      </c>
      <c r="B1644" s="126" t="s">
        <v>294</v>
      </c>
      <c r="C1644" s="127" t="s">
        <v>592</v>
      </c>
      <c r="D1644" s="127" t="s">
        <v>471</v>
      </c>
      <c r="E1644" s="127" t="s">
        <v>496</v>
      </c>
      <c r="F1644" s="127" t="s">
        <v>35</v>
      </c>
      <c r="G1644" s="127" t="s">
        <v>31</v>
      </c>
      <c r="H1644" s="127" t="s">
        <v>32</v>
      </c>
      <c r="I1644" s="127" t="s">
        <v>39</v>
      </c>
      <c r="J1644" s="127" t="s">
        <v>44</v>
      </c>
      <c r="K1644" s="127" t="s">
        <v>930</v>
      </c>
      <c r="L1644" s="127" t="s">
        <v>488</v>
      </c>
      <c r="M1644" s="128">
        <v>3.91</v>
      </c>
      <c r="N1644" s="128">
        <v>2.79</v>
      </c>
      <c r="O1644" s="129">
        <v>11.382999999999999</v>
      </c>
      <c r="P1644" s="129">
        <v>34.58</v>
      </c>
      <c r="Q1644" s="130">
        <v>11.4</v>
      </c>
      <c r="R1644" s="128">
        <v>0</v>
      </c>
      <c r="S1644" s="128">
        <v>0</v>
      </c>
      <c r="T1644" s="127" t="s">
        <v>620</v>
      </c>
      <c r="U1644" s="127" t="s">
        <v>620</v>
      </c>
      <c r="V1644" s="208" t="s">
        <v>624</v>
      </c>
      <c r="X1644" s="126">
        <v>1622</v>
      </c>
    </row>
    <row r="1645" spans="1:24" s="14" customFormat="1" ht="165" x14ac:dyDescent="0.25">
      <c r="A1645" s="255">
        <v>1642</v>
      </c>
      <c r="B1645" s="126" t="s">
        <v>294</v>
      </c>
      <c r="C1645" s="127" t="s">
        <v>592</v>
      </c>
      <c r="D1645" s="127" t="s">
        <v>494</v>
      </c>
      <c r="E1645" s="127" t="s">
        <v>495</v>
      </c>
      <c r="F1645" s="127" t="s">
        <v>35</v>
      </c>
      <c r="G1645" s="127" t="s">
        <v>36</v>
      </c>
      <c r="H1645" s="127" t="s">
        <v>42</v>
      </c>
      <c r="I1645" s="127" t="s">
        <v>107</v>
      </c>
      <c r="J1645" s="127" t="s">
        <v>34</v>
      </c>
      <c r="K1645" s="127" t="s">
        <v>930</v>
      </c>
      <c r="L1645" s="127" t="s">
        <v>488</v>
      </c>
      <c r="M1645" s="128">
        <v>5.39</v>
      </c>
      <c r="N1645" s="128">
        <v>3.85</v>
      </c>
      <c r="O1645" s="129">
        <v>11.94</v>
      </c>
      <c r="P1645" s="129">
        <v>108.444</v>
      </c>
      <c r="Q1645" s="130">
        <v>11.9</v>
      </c>
      <c r="R1645" s="128">
        <v>0</v>
      </c>
      <c r="S1645" s="128">
        <v>0</v>
      </c>
      <c r="T1645" s="127" t="s">
        <v>620</v>
      </c>
      <c r="U1645" s="127" t="s">
        <v>620</v>
      </c>
      <c r="V1645" s="208" t="s">
        <v>624</v>
      </c>
      <c r="X1645" s="126">
        <v>1623</v>
      </c>
    </row>
    <row r="1646" spans="1:24" s="14" customFormat="1" ht="165" x14ac:dyDescent="0.25">
      <c r="A1646" s="255">
        <v>1643</v>
      </c>
      <c r="B1646" s="126" t="s">
        <v>294</v>
      </c>
      <c r="C1646" s="127" t="s">
        <v>592</v>
      </c>
      <c r="D1646" s="127" t="s">
        <v>494</v>
      </c>
      <c r="E1646" s="127" t="s">
        <v>495</v>
      </c>
      <c r="F1646" s="127" t="s">
        <v>35</v>
      </c>
      <c r="G1646" s="127" t="s">
        <v>36</v>
      </c>
      <c r="H1646" s="127" t="s">
        <v>42</v>
      </c>
      <c r="I1646" s="127" t="s">
        <v>105</v>
      </c>
      <c r="J1646" s="127" t="s">
        <v>34</v>
      </c>
      <c r="K1646" s="127" t="s">
        <v>930</v>
      </c>
      <c r="L1646" s="127" t="s">
        <v>488</v>
      </c>
      <c r="M1646" s="128">
        <v>4.7300000000000004</v>
      </c>
      <c r="N1646" s="128">
        <v>3.38</v>
      </c>
      <c r="O1646" s="129">
        <v>11.28</v>
      </c>
      <c r="P1646" s="129">
        <v>35.014000000000003</v>
      </c>
      <c r="Q1646" s="130">
        <v>11.3</v>
      </c>
      <c r="R1646" s="128">
        <v>0</v>
      </c>
      <c r="S1646" s="128">
        <v>0</v>
      </c>
      <c r="T1646" s="127" t="s">
        <v>620</v>
      </c>
      <c r="U1646" s="127" t="s">
        <v>620</v>
      </c>
      <c r="V1646" s="208" t="s">
        <v>624</v>
      </c>
      <c r="X1646" s="126">
        <v>1624</v>
      </c>
    </row>
    <row r="1647" spans="1:24" s="14" customFormat="1" ht="165" x14ac:dyDescent="0.25">
      <c r="A1647" s="255">
        <v>1644</v>
      </c>
      <c r="B1647" s="126" t="s">
        <v>294</v>
      </c>
      <c r="C1647" s="127" t="s">
        <v>592</v>
      </c>
      <c r="D1647" s="127" t="s">
        <v>494</v>
      </c>
      <c r="E1647" s="127" t="s">
        <v>495</v>
      </c>
      <c r="F1647" s="127" t="s">
        <v>35</v>
      </c>
      <c r="G1647" s="127" t="s">
        <v>36</v>
      </c>
      <c r="H1647" s="127" t="s">
        <v>42</v>
      </c>
      <c r="I1647" s="127" t="s">
        <v>108</v>
      </c>
      <c r="J1647" s="127" t="s">
        <v>34</v>
      </c>
      <c r="K1647" s="127" t="s">
        <v>930</v>
      </c>
      <c r="L1647" s="127" t="s">
        <v>488</v>
      </c>
      <c r="M1647" s="128">
        <v>5.35</v>
      </c>
      <c r="N1647" s="128">
        <v>3.82</v>
      </c>
      <c r="O1647" s="129">
        <v>11.9</v>
      </c>
      <c r="P1647" s="129">
        <v>33.81</v>
      </c>
      <c r="Q1647" s="130">
        <v>11.9</v>
      </c>
      <c r="R1647" s="128">
        <v>0</v>
      </c>
      <c r="S1647" s="128">
        <v>0</v>
      </c>
      <c r="T1647" s="127" t="s">
        <v>620</v>
      </c>
      <c r="U1647" s="127" t="s">
        <v>620</v>
      </c>
      <c r="V1647" s="208" t="s">
        <v>624</v>
      </c>
      <c r="X1647" s="126">
        <v>1625</v>
      </c>
    </row>
    <row r="1648" spans="1:24" s="14" customFormat="1" ht="165" x14ac:dyDescent="0.25">
      <c r="A1648" s="255">
        <v>1645</v>
      </c>
      <c r="B1648" s="126" t="s">
        <v>294</v>
      </c>
      <c r="C1648" s="127" t="s">
        <v>592</v>
      </c>
      <c r="D1648" s="127" t="s">
        <v>494</v>
      </c>
      <c r="E1648" s="127" t="s">
        <v>495</v>
      </c>
      <c r="F1648" s="127" t="s">
        <v>35</v>
      </c>
      <c r="G1648" s="127" t="s">
        <v>31</v>
      </c>
      <c r="H1648" s="127" t="s">
        <v>32</v>
      </c>
      <c r="I1648" s="127" t="s">
        <v>39</v>
      </c>
      <c r="J1648" s="127" t="s">
        <v>44</v>
      </c>
      <c r="K1648" s="127" t="s">
        <v>930</v>
      </c>
      <c r="L1648" s="127" t="s">
        <v>488</v>
      </c>
      <c r="M1648" s="128">
        <v>3.91</v>
      </c>
      <c r="N1648" s="128">
        <v>2.79</v>
      </c>
      <c r="O1648" s="129">
        <v>9.82</v>
      </c>
      <c r="P1648" s="129">
        <v>26.515999999999998</v>
      </c>
      <c r="Q1648" s="130">
        <v>9.8000000000000007</v>
      </c>
      <c r="R1648" s="128">
        <v>0</v>
      </c>
      <c r="S1648" s="128">
        <v>0</v>
      </c>
      <c r="T1648" s="127" t="s">
        <v>620</v>
      </c>
      <c r="U1648" s="127" t="s">
        <v>620</v>
      </c>
      <c r="V1648" s="208" t="s">
        <v>624</v>
      </c>
      <c r="X1648" s="126">
        <v>1626</v>
      </c>
    </row>
    <row r="1649" spans="1:24" s="14" customFormat="1" ht="165" x14ac:dyDescent="0.25">
      <c r="A1649" s="255">
        <v>1646</v>
      </c>
      <c r="B1649" s="126" t="s">
        <v>294</v>
      </c>
      <c r="C1649" s="127" t="s">
        <v>592</v>
      </c>
      <c r="D1649" s="127" t="s">
        <v>471</v>
      </c>
      <c r="E1649" s="127" t="s">
        <v>495</v>
      </c>
      <c r="F1649" s="127" t="s">
        <v>35</v>
      </c>
      <c r="G1649" s="127" t="s">
        <v>36</v>
      </c>
      <c r="H1649" s="127" t="s">
        <v>42</v>
      </c>
      <c r="I1649" s="127" t="s">
        <v>107</v>
      </c>
      <c r="J1649" s="127" t="s">
        <v>34</v>
      </c>
      <c r="K1649" s="127" t="s">
        <v>930</v>
      </c>
      <c r="L1649" s="127" t="s">
        <v>488</v>
      </c>
      <c r="M1649" s="128">
        <v>5.39</v>
      </c>
      <c r="N1649" s="128">
        <v>3.85</v>
      </c>
      <c r="O1649" s="129">
        <v>11.541</v>
      </c>
      <c r="P1649" s="129">
        <v>108.724</v>
      </c>
      <c r="Q1649" s="130">
        <v>11.5</v>
      </c>
      <c r="R1649" s="128">
        <v>0</v>
      </c>
      <c r="S1649" s="128">
        <v>0</v>
      </c>
      <c r="T1649" s="127" t="s">
        <v>620</v>
      </c>
      <c r="U1649" s="127" t="s">
        <v>620</v>
      </c>
      <c r="V1649" s="208" t="s">
        <v>624</v>
      </c>
      <c r="X1649" s="126">
        <v>1627</v>
      </c>
    </row>
    <row r="1650" spans="1:24" s="14" customFormat="1" ht="165" x14ac:dyDescent="0.25">
      <c r="A1650" s="255">
        <v>1647</v>
      </c>
      <c r="B1650" s="126" t="s">
        <v>294</v>
      </c>
      <c r="C1650" s="127" t="s">
        <v>592</v>
      </c>
      <c r="D1650" s="127" t="s">
        <v>471</v>
      </c>
      <c r="E1650" s="127" t="s">
        <v>495</v>
      </c>
      <c r="F1650" s="127" t="s">
        <v>35</v>
      </c>
      <c r="G1650" s="127" t="s">
        <v>36</v>
      </c>
      <c r="H1650" s="127" t="s">
        <v>42</v>
      </c>
      <c r="I1650" s="127" t="s">
        <v>105</v>
      </c>
      <c r="J1650" s="127" t="s">
        <v>34</v>
      </c>
      <c r="K1650" s="127" t="s">
        <v>930</v>
      </c>
      <c r="L1650" s="127" t="s">
        <v>488</v>
      </c>
      <c r="M1650" s="128">
        <v>4.7300000000000004</v>
      </c>
      <c r="N1650" s="128">
        <v>3.38</v>
      </c>
      <c r="O1650" s="129">
        <v>10.881</v>
      </c>
      <c r="P1650" s="129">
        <v>35.308</v>
      </c>
      <c r="Q1650" s="130">
        <v>10.9</v>
      </c>
      <c r="R1650" s="128">
        <v>0</v>
      </c>
      <c r="S1650" s="128">
        <v>0</v>
      </c>
      <c r="T1650" s="127" t="s">
        <v>620</v>
      </c>
      <c r="U1650" s="127" t="s">
        <v>620</v>
      </c>
      <c r="V1650" s="208" t="s">
        <v>624</v>
      </c>
      <c r="X1650" s="126">
        <v>1628</v>
      </c>
    </row>
    <row r="1651" spans="1:24" s="14" customFormat="1" ht="165" x14ac:dyDescent="0.25">
      <c r="A1651" s="255">
        <v>1648</v>
      </c>
      <c r="B1651" s="126" t="s">
        <v>294</v>
      </c>
      <c r="C1651" s="127" t="s">
        <v>592</v>
      </c>
      <c r="D1651" s="127" t="s">
        <v>471</v>
      </c>
      <c r="E1651" s="127" t="s">
        <v>495</v>
      </c>
      <c r="F1651" s="127" t="s">
        <v>35</v>
      </c>
      <c r="G1651" s="127" t="s">
        <v>36</v>
      </c>
      <c r="H1651" s="127" t="s">
        <v>42</v>
      </c>
      <c r="I1651" s="127" t="s">
        <v>108</v>
      </c>
      <c r="J1651" s="127" t="s">
        <v>34</v>
      </c>
      <c r="K1651" s="127" t="s">
        <v>930</v>
      </c>
      <c r="L1651" s="127" t="s">
        <v>488</v>
      </c>
      <c r="M1651" s="128">
        <v>5.35</v>
      </c>
      <c r="N1651" s="128">
        <v>3.82</v>
      </c>
      <c r="O1651" s="129">
        <v>11.500999999999999</v>
      </c>
      <c r="P1651" s="129">
        <v>34.103999999999999</v>
      </c>
      <c r="Q1651" s="130">
        <v>11.5</v>
      </c>
      <c r="R1651" s="128">
        <v>0</v>
      </c>
      <c r="S1651" s="128">
        <v>0</v>
      </c>
      <c r="T1651" s="127" t="s">
        <v>620</v>
      </c>
      <c r="U1651" s="127" t="s">
        <v>620</v>
      </c>
      <c r="V1651" s="208" t="s">
        <v>624</v>
      </c>
      <c r="X1651" s="126">
        <v>1629</v>
      </c>
    </row>
    <row r="1652" spans="1:24" s="14" customFormat="1" ht="165" x14ac:dyDescent="0.25">
      <c r="A1652" s="255">
        <v>1649</v>
      </c>
      <c r="B1652" s="126" t="s">
        <v>294</v>
      </c>
      <c r="C1652" s="127" t="s">
        <v>592</v>
      </c>
      <c r="D1652" s="127" t="s">
        <v>471</v>
      </c>
      <c r="E1652" s="127" t="s">
        <v>495</v>
      </c>
      <c r="F1652" s="127" t="s">
        <v>35</v>
      </c>
      <c r="G1652" s="127" t="s">
        <v>31</v>
      </c>
      <c r="H1652" s="127" t="s">
        <v>32</v>
      </c>
      <c r="I1652" s="127" t="s">
        <v>39</v>
      </c>
      <c r="J1652" s="127" t="s">
        <v>44</v>
      </c>
      <c r="K1652" s="127" t="s">
        <v>930</v>
      </c>
      <c r="L1652" s="127" t="s">
        <v>488</v>
      </c>
      <c r="M1652" s="128">
        <v>3.91</v>
      </c>
      <c r="N1652" s="128">
        <v>2.79</v>
      </c>
      <c r="O1652" s="129">
        <v>9.5440000000000005</v>
      </c>
      <c r="P1652" s="129">
        <v>26.67</v>
      </c>
      <c r="Q1652" s="130">
        <v>9.5</v>
      </c>
      <c r="R1652" s="128">
        <v>0</v>
      </c>
      <c r="S1652" s="128">
        <v>0</v>
      </c>
      <c r="T1652" s="127" t="s">
        <v>620</v>
      </c>
      <c r="U1652" s="127" t="s">
        <v>620</v>
      </c>
      <c r="V1652" s="208" t="s">
        <v>624</v>
      </c>
      <c r="X1652" s="126">
        <v>1630</v>
      </c>
    </row>
    <row r="1653" spans="1:24" s="14" customFormat="1" ht="165" x14ac:dyDescent="0.25">
      <c r="A1653" s="255">
        <v>1650</v>
      </c>
      <c r="B1653" s="126" t="s">
        <v>294</v>
      </c>
      <c r="C1653" s="127" t="s">
        <v>592</v>
      </c>
      <c r="D1653" s="127" t="s">
        <v>494</v>
      </c>
      <c r="E1653" s="127" t="s">
        <v>492</v>
      </c>
      <c r="F1653" s="127" t="s">
        <v>35</v>
      </c>
      <c r="G1653" s="127" t="s">
        <v>36</v>
      </c>
      <c r="H1653" s="127" t="s">
        <v>42</v>
      </c>
      <c r="I1653" s="127" t="s">
        <v>108</v>
      </c>
      <c r="J1653" s="127" t="s">
        <v>34</v>
      </c>
      <c r="K1653" s="127" t="s">
        <v>931</v>
      </c>
      <c r="L1653" s="127" t="s">
        <v>488</v>
      </c>
      <c r="M1653" s="128">
        <v>4.53</v>
      </c>
      <c r="N1653" s="128">
        <v>3.24</v>
      </c>
      <c r="O1653" s="129">
        <v>23.077000000000002</v>
      </c>
      <c r="P1653" s="129">
        <v>28.853999999999999</v>
      </c>
      <c r="Q1653" s="130">
        <v>23.1</v>
      </c>
      <c r="R1653" s="128">
        <v>0</v>
      </c>
      <c r="S1653" s="128">
        <v>0</v>
      </c>
      <c r="T1653" s="127" t="s">
        <v>620</v>
      </c>
      <c r="U1653" s="127" t="s">
        <v>620</v>
      </c>
      <c r="V1653" s="208" t="s">
        <v>624</v>
      </c>
      <c r="X1653" s="126">
        <v>1631</v>
      </c>
    </row>
    <row r="1654" spans="1:24" s="14" customFormat="1" ht="165" x14ac:dyDescent="0.25">
      <c r="A1654" s="255">
        <v>1651</v>
      </c>
      <c r="B1654" s="126" t="s">
        <v>294</v>
      </c>
      <c r="C1654" s="127" t="s">
        <v>592</v>
      </c>
      <c r="D1654" s="127" t="s">
        <v>494</v>
      </c>
      <c r="E1654" s="127" t="s">
        <v>492</v>
      </c>
      <c r="F1654" s="127" t="s">
        <v>35</v>
      </c>
      <c r="G1654" s="127" t="s">
        <v>36</v>
      </c>
      <c r="H1654" s="127" t="s">
        <v>37</v>
      </c>
      <c r="I1654" s="127" t="s">
        <v>33</v>
      </c>
      <c r="J1654" s="127" t="s">
        <v>34</v>
      </c>
      <c r="K1654" s="127" t="s">
        <v>931</v>
      </c>
      <c r="L1654" s="127" t="s">
        <v>488</v>
      </c>
      <c r="M1654" s="128">
        <v>5.39</v>
      </c>
      <c r="N1654" s="128">
        <v>3.85</v>
      </c>
      <c r="O1654" s="129">
        <v>23.937000000000001</v>
      </c>
      <c r="P1654" s="129">
        <v>108.584</v>
      </c>
      <c r="Q1654" s="130">
        <v>23.9</v>
      </c>
      <c r="R1654" s="128">
        <v>0</v>
      </c>
      <c r="S1654" s="128">
        <v>0</v>
      </c>
      <c r="T1654" s="127" t="s">
        <v>620</v>
      </c>
      <c r="U1654" s="127" t="s">
        <v>620</v>
      </c>
      <c r="V1654" s="208" t="s">
        <v>624</v>
      </c>
      <c r="X1654" s="126">
        <v>1632</v>
      </c>
    </row>
    <row r="1655" spans="1:24" s="14" customFormat="1" ht="165" x14ac:dyDescent="0.25">
      <c r="A1655" s="255">
        <v>1652</v>
      </c>
      <c r="B1655" s="126" t="s">
        <v>294</v>
      </c>
      <c r="C1655" s="127" t="s">
        <v>592</v>
      </c>
      <c r="D1655" s="127" t="s">
        <v>471</v>
      </c>
      <c r="E1655" s="127" t="s">
        <v>492</v>
      </c>
      <c r="F1655" s="127" t="s">
        <v>35</v>
      </c>
      <c r="G1655" s="127" t="s">
        <v>36</v>
      </c>
      <c r="H1655" s="127" t="s">
        <v>42</v>
      </c>
      <c r="I1655" s="127" t="s">
        <v>108</v>
      </c>
      <c r="J1655" s="127" t="s">
        <v>34</v>
      </c>
      <c r="K1655" s="127" t="s">
        <v>931</v>
      </c>
      <c r="L1655" s="127" t="s">
        <v>488</v>
      </c>
      <c r="M1655" s="128">
        <v>4.53</v>
      </c>
      <c r="N1655" s="128">
        <v>3.24</v>
      </c>
      <c r="O1655" s="129">
        <v>26.376000000000001</v>
      </c>
      <c r="P1655" s="129">
        <v>58.646000000000001</v>
      </c>
      <c r="Q1655" s="130">
        <v>26.4</v>
      </c>
      <c r="R1655" s="128">
        <v>0</v>
      </c>
      <c r="S1655" s="128">
        <v>0</v>
      </c>
      <c r="T1655" s="127" t="s">
        <v>620</v>
      </c>
      <c r="U1655" s="127" t="s">
        <v>620</v>
      </c>
      <c r="V1655" s="208" t="s">
        <v>624</v>
      </c>
      <c r="X1655" s="126">
        <v>1633</v>
      </c>
    </row>
    <row r="1656" spans="1:24" s="14" customFormat="1" ht="165" x14ac:dyDescent="0.25">
      <c r="A1656" s="255">
        <v>1653</v>
      </c>
      <c r="B1656" s="126" t="s">
        <v>294</v>
      </c>
      <c r="C1656" s="127" t="s">
        <v>592</v>
      </c>
      <c r="D1656" s="127" t="s">
        <v>471</v>
      </c>
      <c r="E1656" s="127" t="s">
        <v>492</v>
      </c>
      <c r="F1656" s="127" t="s">
        <v>35</v>
      </c>
      <c r="G1656" s="127" t="s">
        <v>36</v>
      </c>
      <c r="H1656" s="127" t="s">
        <v>37</v>
      </c>
      <c r="I1656" s="127" t="s">
        <v>33</v>
      </c>
      <c r="J1656" s="127" t="s">
        <v>34</v>
      </c>
      <c r="K1656" s="127" t="s">
        <v>931</v>
      </c>
      <c r="L1656" s="127" t="s">
        <v>488</v>
      </c>
      <c r="M1656" s="128">
        <v>5.39</v>
      </c>
      <c r="N1656" s="128">
        <v>3.85</v>
      </c>
      <c r="O1656" s="129">
        <v>27.236000000000001</v>
      </c>
      <c r="P1656" s="129">
        <v>143.94800000000001</v>
      </c>
      <c r="Q1656" s="130">
        <v>27.2</v>
      </c>
      <c r="R1656" s="128">
        <v>0</v>
      </c>
      <c r="S1656" s="128">
        <v>0</v>
      </c>
      <c r="T1656" s="127" t="s">
        <v>620</v>
      </c>
      <c r="U1656" s="127" t="s">
        <v>620</v>
      </c>
      <c r="V1656" s="208" t="s">
        <v>624</v>
      </c>
      <c r="X1656" s="126">
        <v>1634</v>
      </c>
    </row>
    <row r="1657" spans="1:24" s="14" customFormat="1" ht="105" x14ac:dyDescent="0.25">
      <c r="A1657" s="255">
        <v>1654</v>
      </c>
      <c r="B1657" s="126" t="s">
        <v>294</v>
      </c>
      <c r="C1657" s="127" t="s">
        <v>592</v>
      </c>
      <c r="D1657" s="127" t="s">
        <v>494</v>
      </c>
      <c r="E1657" s="127" t="s">
        <v>492</v>
      </c>
      <c r="F1657" s="127" t="s">
        <v>35</v>
      </c>
      <c r="G1657" s="127" t="s">
        <v>36</v>
      </c>
      <c r="H1657" s="127" t="s">
        <v>42</v>
      </c>
      <c r="I1657" s="127" t="s">
        <v>108</v>
      </c>
      <c r="J1657" s="127" t="s">
        <v>34</v>
      </c>
      <c r="K1657" s="127" t="s">
        <v>932</v>
      </c>
      <c r="L1657" s="127" t="s">
        <v>483</v>
      </c>
      <c r="M1657" s="128">
        <v>0</v>
      </c>
      <c r="N1657" s="128">
        <v>0</v>
      </c>
      <c r="O1657" s="129">
        <v>23.562000000000001</v>
      </c>
      <c r="P1657" s="129">
        <v>61.655999999999999</v>
      </c>
      <c r="Q1657" s="130">
        <v>23.6</v>
      </c>
      <c r="R1657" s="128">
        <v>0</v>
      </c>
      <c r="S1657" s="128">
        <v>0</v>
      </c>
      <c r="T1657" s="127" t="s">
        <v>620</v>
      </c>
      <c r="U1657" s="127" t="s">
        <v>620</v>
      </c>
      <c r="V1657" s="208" t="s">
        <v>624</v>
      </c>
      <c r="X1657" s="126">
        <v>1635</v>
      </c>
    </row>
    <row r="1658" spans="1:24" s="14" customFormat="1" ht="105" x14ac:dyDescent="0.25">
      <c r="A1658" s="255">
        <v>1655</v>
      </c>
      <c r="B1658" s="126" t="s">
        <v>294</v>
      </c>
      <c r="C1658" s="127" t="s">
        <v>592</v>
      </c>
      <c r="D1658" s="127" t="s">
        <v>494</v>
      </c>
      <c r="E1658" s="127" t="s">
        <v>492</v>
      </c>
      <c r="F1658" s="127" t="s">
        <v>35</v>
      </c>
      <c r="G1658" s="127" t="s">
        <v>36</v>
      </c>
      <c r="H1658" s="127" t="s">
        <v>42</v>
      </c>
      <c r="I1658" s="127" t="s">
        <v>107</v>
      </c>
      <c r="J1658" s="127" t="s">
        <v>34</v>
      </c>
      <c r="K1658" s="127" t="s">
        <v>932</v>
      </c>
      <c r="L1658" s="127" t="s">
        <v>483</v>
      </c>
      <c r="M1658" s="128">
        <v>0</v>
      </c>
      <c r="N1658" s="128">
        <v>0</v>
      </c>
      <c r="O1658" s="129">
        <v>23.562000000000001</v>
      </c>
      <c r="P1658" s="129">
        <v>191.95400000000001</v>
      </c>
      <c r="Q1658" s="130">
        <v>23.6</v>
      </c>
      <c r="R1658" s="128">
        <v>0</v>
      </c>
      <c r="S1658" s="128">
        <v>0</v>
      </c>
      <c r="T1658" s="127" t="s">
        <v>620</v>
      </c>
      <c r="U1658" s="127" t="s">
        <v>620</v>
      </c>
      <c r="V1658" s="208" t="s">
        <v>624</v>
      </c>
      <c r="X1658" s="126">
        <v>1636</v>
      </c>
    </row>
    <row r="1659" spans="1:24" s="14" customFormat="1" ht="105" x14ac:dyDescent="0.25">
      <c r="A1659" s="255">
        <v>1656</v>
      </c>
      <c r="B1659" s="126" t="s">
        <v>294</v>
      </c>
      <c r="C1659" s="127" t="s">
        <v>592</v>
      </c>
      <c r="D1659" s="127" t="s">
        <v>494</v>
      </c>
      <c r="E1659" s="127" t="s">
        <v>492</v>
      </c>
      <c r="F1659" s="127" t="s">
        <v>35</v>
      </c>
      <c r="G1659" s="127" t="s">
        <v>36</v>
      </c>
      <c r="H1659" s="127" t="s">
        <v>32</v>
      </c>
      <c r="I1659" s="127" t="s">
        <v>106</v>
      </c>
      <c r="J1659" s="127" t="s">
        <v>34</v>
      </c>
      <c r="K1659" s="127" t="s">
        <v>932</v>
      </c>
      <c r="L1659" s="127" t="s">
        <v>483</v>
      </c>
      <c r="M1659" s="128">
        <v>0</v>
      </c>
      <c r="N1659" s="128">
        <v>0</v>
      </c>
      <c r="O1659" s="129">
        <v>23.562000000000001</v>
      </c>
      <c r="P1659" s="129">
        <v>47.082000000000001</v>
      </c>
      <c r="Q1659" s="130">
        <v>23.6</v>
      </c>
      <c r="R1659" s="128">
        <v>0</v>
      </c>
      <c r="S1659" s="128">
        <v>0</v>
      </c>
      <c r="T1659" s="127" t="s">
        <v>620</v>
      </c>
      <c r="U1659" s="127" t="s">
        <v>620</v>
      </c>
      <c r="V1659" s="208" t="s">
        <v>624</v>
      </c>
      <c r="X1659" s="126">
        <v>1637</v>
      </c>
    </row>
    <row r="1660" spans="1:24" s="14" customFormat="1" ht="105" x14ac:dyDescent="0.25">
      <c r="A1660" s="255">
        <v>1657</v>
      </c>
      <c r="B1660" s="126" t="s">
        <v>294</v>
      </c>
      <c r="C1660" s="127" t="s">
        <v>592</v>
      </c>
      <c r="D1660" s="127" t="s">
        <v>494</v>
      </c>
      <c r="E1660" s="127" t="s">
        <v>492</v>
      </c>
      <c r="F1660" s="127" t="s">
        <v>35</v>
      </c>
      <c r="G1660" s="127" t="s">
        <v>36</v>
      </c>
      <c r="H1660" s="127" t="s">
        <v>37</v>
      </c>
      <c r="I1660" s="127" t="s">
        <v>33</v>
      </c>
      <c r="J1660" s="127" t="s">
        <v>34</v>
      </c>
      <c r="K1660" s="127" t="s">
        <v>932</v>
      </c>
      <c r="L1660" s="127" t="s">
        <v>483</v>
      </c>
      <c r="M1660" s="128">
        <v>0</v>
      </c>
      <c r="N1660" s="128">
        <v>0</v>
      </c>
      <c r="O1660" s="129">
        <v>23.562000000000001</v>
      </c>
      <c r="P1660" s="129">
        <v>191.95400000000001</v>
      </c>
      <c r="Q1660" s="130">
        <v>23.6</v>
      </c>
      <c r="R1660" s="128">
        <v>0</v>
      </c>
      <c r="S1660" s="128">
        <v>0</v>
      </c>
      <c r="T1660" s="127" t="s">
        <v>620</v>
      </c>
      <c r="U1660" s="127" t="s">
        <v>620</v>
      </c>
      <c r="V1660" s="208" t="s">
        <v>624</v>
      </c>
      <c r="X1660" s="126">
        <v>1638</v>
      </c>
    </row>
    <row r="1661" spans="1:24" s="14" customFormat="1" ht="105" x14ac:dyDescent="0.25">
      <c r="A1661" s="255">
        <v>1658</v>
      </c>
      <c r="B1661" s="126" t="s">
        <v>294</v>
      </c>
      <c r="C1661" s="127" t="s">
        <v>592</v>
      </c>
      <c r="D1661" s="127" t="s">
        <v>471</v>
      </c>
      <c r="E1661" s="127" t="s">
        <v>492</v>
      </c>
      <c r="F1661" s="127" t="s">
        <v>35</v>
      </c>
      <c r="G1661" s="127" t="s">
        <v>36</v>
      </c>
      <c r="H1661" s="127" t="s">
        <v>42</v>
      </c>
      <c r="I1661" s="127" t="s">
        <v>108</v>
      </c>
      <c r="J1661" s="127" t="s">
        <v>34</v>
      </c>
      <c r="K1661" s="127" t="s">
        <v>932</v>
      </c>
      <c r="L1661" s="127" t="s">
        <v>483</v>
      </c>
      <c r="M1661" s="128">
        <v>0</v>
      </c>
      <c r="N1661" s="128">
        <v>0</v>
      </c>
      <c r="O1661" s="129">
        <v>27.506</v>
      </c>
      <c r="P1661" s="129">
        <v>113.26</v>
      </c>
      <c r="Q1661" s="130">
        <v>27.5</v>
      </c>
      <c r="R1661" s="128">
        <v>0</v>
      </c>
      <c r="S1661" s="128">
        <v>0</v>
      </c>
      <c r="T1661" s="127" t="s">
        <v>620</v>
      </c>
      <c r="U1661" s="127" t="s">
        <v>620</v>
      </c>
      <c r="V1661" s="208" t="s">
        <v>624</v>
      </c>
      <c r="X1661" s="126">
        <v>1639</v>
      </c>
    </row>
    <row r="1662" spans="1:24" s="14" customFormat="1" ht="105" x14ac:dyDescent="0.25">
      <c r="A1662" s="255">
        <v>1659</v>
      </c>
      <c r="B1662" s="126" t="s">
        <v>294</v>
      </c>
      <c r="C1662" s="127" t="s">
        <v>592</v>
      </c>
      <c r="D1662" s="127" t="s">
        <v>471</v>
      </c>
      <c r="E1662" s="127" t="s">
        <v>492</v>
      </c>
      <c r="F1662" s="127" t="s">
        <v>35</v>
      </c>
      <c r="G1662" s="127" t="s">
        <v>36</v>
      </c>
      <c r="H1662" s="127" t="s">
        <v>42</v>
      </c>
      <c r="I1662" s="127" t="s">
        <v>107</v>
      </c>
      <c r="J1662" s="127" t="s">
        <v>34</v>
      </c>
      <c r="K1662" s="127" t="s">
        <v>932</v>
      </c>
      <c r="L1662" s="127" t="s">
        <v>483</v>
      </c>
      <c r="M1662" s="128">
        <v>0</v>
      </c>
      <c r="N1662" s="128">
        <v>0</v>
      </c>
      <c r="O1662" s="129">
        <v>27.506</v>
      </c>
      <c r="P1662" s="129">
        <v>243.53</v>
      </c>
      <c r="Q1662" s="130">
        <v>27.5</v>
      </c>
      <c r="R1662" s="128">
        <v>0</v>
      </c>
      <c r="S1662" s="128">
        <v>0</v>
      </c>
      <c r="T1662" s="127" t="s">
        <v>620</v>
      </c>
      <c r="U1662" s="127" t="s">
        <v>620</v>
      </c>
      <c r="V1662" s="208" t="s">
        <v>624</v>
      </c>
      <c r="X1662" s="126">
        <v>1640</v>
      </c>
    </row>
    <row r="1663" spans="1:24" s="14" customFormat="1" ht="105" x14ac:dyDescent="0.25">
      <c r="A1663" s="255">
        <v>1660</v>
      </c>
      <c r="B1663" s="126" t="s">
        <v>294</v>
      </c>
      <c r="C1663" s="127" t="s">
        <v>592</v>
      </c>
      <c r="D1663" s="127" t="s">
        <v>471</v>
      </c>
      <c r="E1663" s="127" t="s">
        <v>492</v>
      </c>
      <c r="F1663" s="127" t="s">
        <v>35</v>
      </c>
      <c r="G1663" s="127" t="s">
        <v>36</v>
      </c>
      <c r="H1663" s="127" t="s">
        <v>32</v>
      </c>
      <c r="I1663" s="127" t="s">
        <v>106</v>
      </c>
      <c r="J1663" s="127" t="s">
        <v>34</v>
      </c>
      <c r="K1663" s="127" t="s">
        <v>932</v>
      </c>
      <c r="L1663" s="127" t="s">
        <v>483</v>
      </c>
      <c r="M1663" s="128">
        <v>0</v>
      </c>
      <c r="N1663" s="128">
        <v>0</v>
      </c>
      <c r="O1663" s="129">
        <v>27.506</v>
      </c>
      <c r="P1663" s="129">
        <v>99.218000000000004</v>
      </c>
      <c r="Q1663" s="130">
        <v>27.5</v>
      </c>
      <c r="R1663" s="128">
        <v>0</v>
      </c>
      <c r="S1663" s="128">
        <v>0</v>
      </c>
      <c r="T1663" s="127" t="s">
        <v>620</v>
      </c>
      <c r="U1663" s="127" t="s">
        <v>620</v>
      </c>
      <c r="V1663" s="208" t="s">
        <v>624</v>
      </c>
      <c r="X1663" s="126">
        <v>1641</v>
      </c>
    </row>
    <row r="1664" spans="1:24" s="14" customFormat="1" ht="105" x14ac:dyDescent="0.25">
      <c r="A1664" s="255">
        <v>1661</v>
      </c>
      <c r="B1664" s="126" t="s">
        <v>294</v>
      </c>
      <c r="C1664" s="127" t="s">
        <v>592</v>
      </c>
      <c r="D1664" s="127" t="s">
        <v>471</v>
      </c>
      <c r="E1664" s="127" t="s">
        <v>492</v>
      </c>
      <c r="F1664" s="127" t="s">
        <v>35</v>
      </c>
      <c r="G1664" s="127" t="s">
        <v>36</v>
      </c>
      <c r="H1664" s="127" t="s">
        <v>37</v>
      </c>
      <c r="I1664" s="127" t="s">
        <v>33</v>
      </c>
      <c r="J1664" s="127" t="s">
        <v>34</v>
      </c>
      <c r="K1664" s="127" t="s">
        <v>932</v>
      </c>
      <c r="L1664" s="127" t="s">
        <v>483</v>
      </c>
      <c r="M1664" s="128">
        <v>0</v>
      </c>
      <c r="N1664" s="128">
        <v>0</v>
      </c>
      <c r="O1664" s="129">
        <v>27.506</v>
      </c>
      <c r="P1664" s="129">
        <v>243.53</v>
      </c>
      <c r="Q1664" s="130">
        <v>27.5</v>
      </c>
      <c r="R1664" s="128">
        <v>0</v>
      </c>
      <c r="S1664" s="128">
        <v>0</v>
      </c>
      <c r="T1664" s="127" t="s">
        <v>620</v>
      </c>
      <c r="U1664" s="127" t="s">
        <v>620</v>
      </c>
      <c r="V1664" s="208" t="s">
        <v>624</v>
      </c>
      <c r="X1664" s="126">
        <v>1642</v>
      </c>
    </row>
    <row r="1665" spans="1:24" s="14" customFormat="1" ht="105" x14ac:dyDescent="0.25">
      <c r="A1665" s="255">
        <v>1662</v>
      </c>
      <c r="B1665" s="126" t="s">
        <v>294</v>
      </c>
      <c r="C1665" s="127" t="s">
        <v>592</v>
      </c>
      <c r="D1665" s="127" t="s">
        <v>494</v>
      </c>
      <c r="E1665" s="127" t="s">
        <v>496</v>
      </c>
      <c r="F1665" s="127" t="s">
        <v>35</v>
      </c>
      <c r="G1665" s="127" t="s">
        <v>36</v>
      </c>
      <c r="H1665" s="127" t="s">
        <v>42</v>
      </c>
      <c r="I1665" s="127" t="s">
        <v>108</v>
      </c>
      <c r="J1665" s="127" t="s">
        <v>34</v>
      </c>
      <c r="K1665" s="127" t="s">
        <v>932</v>
      </c>
      <c r="L1665" s="127" t="s">
        <v>483</v>
      </c>
      <c r="M1665" s="128">
        <v>0</v>
      </c>
      <c r="N1665" s="128">
        <v>0</v>
      </c>
      <c r="O1665" s="129">
        <v>19.445</v>
      </c>
      <c r="P1665" s="129">
        <v>56.475999999999999</v>
      </c>
      <c r="Q1665" s="130">
        <v>19.399999999999999</v>
      </c>
      <c r="R1665" s="128">
        <v>0</v>
      </c>
      <c r="S1665" s="128">
        <v>0</v>
      </c>
      <c r="T1665" s="127" t="s">
        <v>620</v>
      </c>
      <c r="U1665" s="127" t="s">
        <v>620</v>
      </c>
      <c r="V1665" s="208" t="s">
        <v>624</v>
      </c>
      <c r="X1665" s="126">
        <v>1643</v>
      </c>
    </row>
    <row r="1666" spans="1:24" s="14" customFormat="1" ht="105" x14ac:dyDescent="0.25">
      <c r="A1666" s="255">
        <v>1663</v>
      </c>
      <c r="B1666" s="126" t="s">
        <v>294</v>
      </c>
      <c r="C1666" s="127" t="s">
        <v>592</v>
      </c>
      <c r="D1666" s="127" t="s">
        <v>494</v>
      </c>
      <c r="E1666" s="127" t="s">
        <v>496</v>
      </c>
      <c r="F1666" s="127" t="s">
        <v>35</v>
      </c>
      <c r="G1666" s="127" t="s">
        <v>36</v>
      </c>
      <c r="H1666" s="127" t="s">
        <v>42</v>
      </c>
      <c r="I1666" s="127" t="s">
        <v>107</v>
      </c>
      <c r="J1666" s="127" t="s">
        <v>34</v>
      </c>
      <c r="K1666" s="127" t="s">
        <v>932</v>
      </c>
      <c r="L1666" s="127" t="s">
        <v>483</v>
      </c>
      <c r="M1666" s="128">
        <v>0</v>
      </c>
      <c r="N1666" s="128">
        <v>0</v>
      </c>
      <c r="O1666" s="129">
        <v>19.445</v>
      </c>
      <c r="P1666" s="129">
        <v>186.76</v>
      </c>
      <c r="Q1666" s="130">
        <v>19.399999999999999</v>
      </c>
      <c r="R1666" s="128">
        <v>0</v>
      </c>
      <c r="S1666" s="128">
        <v>0</v>
      </c>
      <c r="T1666" s="127" t="s">
        <v>620</v>
      </c>
      <c r="U1666" s="127" t="s">
        <v>620</v>
      </c>
      <c r="V1666" s="208" t="s">
        <v>624</v>
      </c>
      <c r="X1666" s="126">
        <v>1644</v>
      </c>
    </row>
    <row r="1667" spans="1:24" s="14" customFormat="1" ht="105" x14ac:dyDescent="0.25">
      <c r="A1667" s="255">
        <v>1664</v>
      </c>
      <c r="B1667" s="126" t="s">
        <v>294</v>
      </c>
      <c r="C1667" s="127" t="s">
        <v>592</v>
      </c>
      <c r="D1667" s="127" t="s">
        <v>494</v>
      </c>
      <c r="E1667" s="127" t="s">
        <v>496</v>
      </c>
      <c r="F1667" s="127" t="s">
        <v>35</v>
      </c>
      <c r="G1667" s="127" t="s">
        <v>36</v>
      </c>
      <c r="H1667" s="127" t="s">
        <v>32</v>
      </c>
      <c r="I1667" s="127" t="s">
        <v>106</v>
      </c>
      <c r="J1667" s="127" t="s">
        <v>34</v>
      </c>
      <c r="K1667" s="127" t="s">
        <v>932</v>
      </c>
      <c r="L1667" s="127" t="s">
        <v>483</v>
      </c>
      <c r="M1667" s="128">
        <v>0</v>
      </c>
      <c r="N1667" s="128">
        <v>0</v>
      </c>
      <c r="O1667" s="129">
        <v>19.445</v>
      </c>
      <c r="P1667" s="129">
        <v>41.173999999999999</v>
      </c>
      <c r="Q1667" s="130">
        <v>19.399999999999999</v>
      </c>
      <c r="R1667" s="128">
        <v>0</v>
      </c>
      <c r="S1667" s="128">
        <v>0</v>
      </c>
      <c r="T1667" s="127" t="s">
        <v>620</v>
      </c>
      <c r="U1667" s="127" t="s">
        <v>620</v>
      </c>
      <c r="V1667" s="208" t="s">
        <v>624</v>
      </c>
      <c r="X1667" s="126">
        <v>1645</v>
      </c>
    </row>
    <row r="1668" spans="1:24" s="14" customFormat="1" ht="105" x14ac:dyDescent="0.25">
      <c r="A1668" s="255">
        <v>1665</v>
      </c>
      <c r="B1668" s="126" t="s">
        <v>294</v>
      </c>
      <c r="C1668" s="127" t="s">
        <v>592</v>
      </c>
      <c r="D1668" s="127" t="s">
        <v>494</v>
      </c>
      <c r="E1668" s="127" t="s">
        <v>496</v>
      </c>
      <c r="F1668" s="127" t="s">
        <v>35</v>
      </c>
      <c r="G1668" s="127" t="s">
        <v>36</v>
      </c>
      <c r="H1668" s="127" t="s">
        <v>37</v>
      </c>
      <c r="I1668" s="127" t="s">
        <v>33</v>
      </c>
      <c r="J1668" s="127" t="s">
        <v>34</v>
      </c>
      <c r="K1668" s="127" t="s">
        <v>932</v>
      </c>
      <c r="L1668" s="127" t="s">
        <v>483</v>
      </c>
      <c r="M1668" s="128">
        <v>0</v>
      </c>
      <c r="N1668" s="128">
        <v>0</v>
      </c>
      <c r="O1668" s="129">
        <v>19.445</v>
      </c>
      <c r="P1668" s="129">
        <v>186.76</v>
      </c>
      <c r="Q1668" s="130">
        <v>19.399999999999999</v>
      </c>
      <c r="R1668" s="128">
        <v>0</v>
      </c>
      <c r="S1668" s="128">
        <v>0</v>
      </c>
      <c r="T1668" s="127" t="s">
        <v>620</v>
      </c>
      <c r="U1668" s="127" t="s">
        <v>620</v>
      </c>
      <c r="V1668" s="208" t="s">
        <v>624</v>
      </c>
      <c r="X1668" s="126">
        <v>1646</v>
      </c>
    </row>
    <row r="1669" spans="1:24" s="14" customFormat="1" ht="105" x14ac:dyDescent="0.25">
      <c r="A1669" s="255">
        <v>1666</v>
      </c>
      <c r="B1669" s="126" t="s">
        <v>294</v>
      </c>
      <c r="C1669" s="127" t="s">
        <v>592</v>
      </c>
      <c r="D1669" s="127" t="s">
        <v>471</v>
      </c>
      <c r="E1669" s="127" t="s">
        <v>496</v>
      </c>
      <c r="F1669" s="127" t="s">
        <v>35</v>
      </c>
      <c r="G1669" s="127" t="s">
        <v>36</v>
      </c>
      <c r="H1669" s="127" t="s">
        <v>42</v>
      </c>
      <c r="I1669" s="127" t="s">
        <v>108</v>
      </c>
      <c r="J1669" s="127" t="s">
        <v>34</v>
      </c>
      <c r="K1669" s="127" t="s">
        <v>932</v>
      </c>
      <c r="L1669" s="127" t="s">
        <v>483</v>
      </c>
      <c r="M1669" s="128">
        <v>0</v>
      </c>
      <c r="N1669" s="128">
        <v>0</v>
      </c>
      <c r="O1669" s="129">
        <v>18.742000000000001</v>
      </c>
      <c r="P1669" s="129">
        <v>85.203999999999994</v>
      </c>
      <c r="Q1669" s="130">
        <v>18.7</v>
      </c>
      <c r="R1669" s="128">
        <v>0</v>
      </c>
      <c r="S1669" s="128">
        <v>0</v>
      </c>
      <c r="T1669" s="127" t="s">
        <v>620</v>
      </c>
      <c r="U1669" s="127" t="s">
        <v>620</v>
      </c>
      <c r="V1669" s="208" t="s">
        <v>624</v>
      </c>
      <c r="X1669" s="126">
        <v>1647</v>
      </c>
    </row>
    <row r="1670" spans="1:24" s="14" customFormat="1" ht="105" x14ac:dyDescent="0.25">
      <c r="A1670" s="255">
        <v>1667</v>
      </c>
      <c r="B1670" s="126" t="s">
        <v>294</v>
      </c>
      <c r="C1670" s="127" t="s">
        <v>592</v>
      </c>
      <c r="D1670" s="127" t="s">
        <v>471</v>
      </c>
      <c r="E1670" s="127" t="s">
        <v>496</v>
      </c>
      <c r="F1670" s="127" t="s">
        <v>35</v>
      </c>
      <c r="G1670" s="127" t="s">
        <v>36</v>
      </c>
      <c r="H1670" s="127" t="s">
        <v>42</v>
      </c>
      <c r="I1670" s="127" t="s">
        <v>107</v>
      </c>
      <c r="J1670" s="127" t="s">
        <v>34</v>
      </c>
      <c r="K1670" s="127" t="s">
        <v>932</v>
      </c>
      <c r="L1670" s="127" t="s">
        <v>483</v>
      </c>
      <c r="M1670" s="128">
        <v>0</v>
      </c>
      <c r="N1670" s="128">
        <v>0</v>
      </c>
      <c r="O1670" s="129">
        <v>18.742000000000001</v>
      </c>
      <c r="P1670" s="129">
        <v>215.46</v>
      </c>
      <c r="Q1670" s="130">
        <v>18.7</v>
      </c>
      <c r="R1670" s="128">
        <v>0</v>
      </c>
      <c r="S1670" s="128">
        <v>0</v>
      </c>
      <c r="T1670" s="127" t="s">
        <v>620</v>
      </c>
      <c r="U1670" s="127" t="s">
        <v>620</v>
      </c>
      <c r="V1670" s="208" t="s">
        <v>624</v>
      </c>
      <c r="X1670" s="126">
        <v>1648</v>
      </c>
    </row>
    <row r="1671" spans="1:24" s="14" customFormat="1" ht="105" x14ac:dyDescent="0.25">
      <c r="A1671" s="255">
        <v>1668</v>
      </c>
      <c r="B1671" s="126" t="s">
        <v>294</v>
      </c>
      <c r="C1671" s="127" t="s">
        <v>592</v>
      </c>
      <c r="D1671" s="127" t="s">
        <v>471</v>
      </c>
      <c r="E1671" s="127" t="s">
        <v>496</v>
      </c>
      <c r="F1671" s="127" t="s">
        <v>35</v>
      </c>
      <c r="G1671" s="127" t="s">
        <v>36</v>
      </c>
      <c r="H1671" s="127" t="s">
        <v>32</v>
      </c>
      <c r="I1671" s="127" t="s">
        <v>106</v>
      </c>
      <c r="J1671" s="127" t="s">
        <v>34</v>
      </c>
      <c r="K1671" s="127" t="s">
        <v>932</v>
      </c>
      <c r="L1671" s="127" t="s">
        <v>483</v>
      </c>
      <c r="M1671" s="128">
        <v>0</v>
      </c>
      <c r="N1671" s="128">
        <v>0</v>
      </c>
      <c r="O1671" s="129">
        <v>18.742000000000001</v>
      </c>
      <c r="P1671" s="129">
        <v>69.608000000000004</v>
      </c>
      <c r="Q1671" s="130">
        <v>18.7</v>
      </c>
      <c r="R1671" s="128">
        <v>0</v>
      </c>
      <c r="S1671" s="128">
        <v>0</v>
      </c>
      <c r="T1671" s="127" t="s">
        <v>620</v>
      </c>
      <c r="U1671" s="127" t="s">
        <v>620</v>
      </c>
      <c r="V1671" s="208" t="s">
        <v>624</v>
      </c>
      <c r="X1671" s="126">
        <v>1649</v>
      </c>
    </row>
    <row r="1672" spans="1:24" s="14" customFormat="1" ht="105" x14ac:dyDescent="0.25">
      <c r="A1672" s="255">
        <v>1669</v>
      </c>
      <c r="B1672" s="126" t="s">
        <v>294</v>
      </c>
      <c r="C1672" s="127" t="s">
        <v>592</v>
      </c>
      <c r="D1672" s="127" t="s">
        <v>471</v>
      </c>
      <c r="E1672" s="127" t="s">
        <v>496</v>
      </c>
      <c r="F1672" s="127" t="s">
        <v>35</v>
      </c>
      <c r="G1672" s="127" t="s">
        <v>36</v>
      </c>
      <c r="H1672" s="127" t="s">
        <v>37</v>
      </c>
      <c r="I1672" s="127" t="s">
        <v>33</v>
      </c>
      <c r="J1672" s="127" t="s">
        <v>34</v>
      </c>
      <c r="K1672" s="127" t="s">
        <v>932</v>
      </c>
      <c r="L1672" s="127" t="s">
        <v>483</v>
      </c>
      <c r="M1672" s="128">
        <v>0</v>
      </c>
      <c r="N1672" s="128">
        <v>0</v>
      </c>
      <c r="O1672" s="129">
        <v>18.742000000000001</v>
      </c>
      <c r="P1672" s="129">
        <v>215.46</v>
      </c>
      <c r="Q1672" s="130">
        <v>18.7</v>
      </c>
      <c r="R1672" s="128">
        <v>0</v>
      </c>
      <c r="S1672" s="128">
        <v>0</v>
      </c>
      <c r="T1672" s="127" t="s">
        <v>620</v>
      </c>
      <c r="U1672" s="127" t="s">
        <v>620</v>
      </c>
      <c r="V1672" s="208" t="s">
        <v>624</v>
      </c>
      <c r="X1672" s="126">
        <v>1650</v>
      </c>
    </row>
    <row r="1673" spans="1:24" s="14" customFormat="1" ht="105" x14ac:dyDescent="0.25">
      <c r="A1673" s="255">
        <v>1670</v>
      </c>
      <c r="B1673" s="126" t="s">
        <v>294</v>
      </c>
      <c r="C1673" s="127" t="s">
        <v>592</v>
      </c>
      <c r="D1673" s="127" t="s">
        <v>494</v>
      </c>
      <c r="E1673" s="127" t="s">
        <v>495</v>
      </c>
      <c r="F1673" s="127" t="s">
        <v>35</v>
      </c>
      <c r="G1673" s="127" t="s">
        <v>36</v>
      </c>
      <c r="H1673" s="127" t="s">
        <v>42</v>
      </c>
      <c r="I1673" s="127" t="s">
        <v>108</v>
      </c>
      <c r="J1673" s="127" t="s">
        <v>34</v>
      </c>
      <c r="K1673" s="127" t="s">
        <v>932</v>
      </c>
      <c r="L1673" s="127" t="s">
        <v>483</v>
      </c>
      <c r="M1673" s="128">
        <v>0</v>
      </c>
      <c r="N1673" s="128">
        <v>0</v>
      </c>
      <c r="O1673" s="129">
        <v>15.824999999999999</v>
      </c>
      <c r="P1673" s="129">
        <v>61.473999999999997</v>
      </c>
      <c r="Q1673" s="130">
        <v>15.8</v>
      </c>
      <c r="R1673" s="128">
        <v>0</v>
      </c>
      <c r="S1673" s="128">
        <v>0</v>
      </c>
      <c r="T1673" s="127" t="s">
        <v>620</v>
      </c>
      <c r="U1673" s="127" t="s">
        <v>620</v>
      </c>
      <c r="V1673" s="208" t="s">
        <v>624</v>
      </c>
      <c r="X1673" s="126">
        <v>1651</v>
      </c>
    </row>
    <row r="1674" spans="1:24" s="14" customFormat="1" ht="105" x14ac:dyDescent="0.25">
      <c r="A1674" s="255">
        <v>1671</v>
      </c>
      <c r="B1674" s="126" t="s">
        <v>294</v>
      </c>
      <c r="C1674" s="127" t="s">
        <v>592</v>
      </c>
      <c r="D1674" s="127" t="s">
        <v>494</v>
      </c>
      <c r="E1674" s="127" t="s">
        <v>495</v>
      </c>
      <c r="F1674" s="127" t="s">
        <v>35</v>
      </c>
      <c r="G1674" s="127" t="s">
        <v>36</v>
      </c>
      <c r="H1674" s="127" t="s">
        <v>42</v>
      </c>
      <c r="I1674" s="127" t="s">
        <v>107</v>
      </c>
      <c r="J1674" s="127" t="s">
        <v>34</v>
      </c>
      <c r="K1674" s="127" t="s">
        <v>932</v>
      </c>
      <c r="L1674" s="127" t="s">
        <v>483</v>
      </c>
      <c r="M1674" s="128">
        <v>0</v>
      </c>
      <c r="N1674" s="128">
        <v>0</v>
      </c>
      <c r="O1674" s="129">
        <v>15.824999999999999</v>
      </c>
      <c r="P1674" s="129">
        <v>191.73</v>
      </c>
      <c r="Q1674" s="130">
        <v>15.8</v>
      </c>
      <c r="R1674" s="128">
        <v>0</v>
      </c>
      <c r="S1674" s="128">
        <v>0</v>
      </c>
      <c r="T1674" s="127" t="s">
        <v>620</v>
      </c>
      <c r="U1674" s="127" t="s">
        <v>620</v>
      </c>
      <c r="V1674" s="208" t="s">
        <v>624</v>
      </c>
      <c r="X1674" s="126">
        <v>1652</v>
      </c>
    </row>
    <row r="1675" spans="1:24" s="14" customFormat="1" ht="105" x14ac:dyDescent="0.25">
      <c r="A1675" s="255">
        <v>1672</v>
      </c>
      <c r="B1675" s="126" t="s">
        <v>294</v>
      </c>
      <c r="C1675" s="127" t="s">
        <v>592</v>
      </c>
      <c r="D1675" s="127" t="s">
        <v>494</v>
      </c>
      <c r="E1675" s="127" t="s">
        <v>495</v>
      </c>
      <c r="F1675" s="127" t="s">
        <v>35</v>
      </c>
      <c r="G1675" s="127" t="s">
        <v>36</v>
      </c>
      <c r="H1675" s="127" t="s">
        <v>32</v>
      </c>
      <c r="I1675" s="127" t="s">
        <v>106</v>
      </c>
      <c r="J1675" s="127" t="s">
        <v>34</v>
      </c>
      <c r="K1675" s="127" t="s">
        <v>932</v>
      </c>
      <c r="L1675" s="127" t="s">
        <v>483</v>
      </c>
      <c r="M1675" s="128">
        <v>0</v>
      </c>
      <c r="N1675" s="128">
        <v>0</v>
      </c>
      <c r="O1675" s="129">
        <v>15.824999999999999</v>
      </c>
      <c r="P1675" s="129">
        <v>45.514000000000003</v>
      </c>
      <c r="Q1675" s="130">
        <v>15.8</v>
      </c>
      <c r="R1675" s="128">
        <v>0</v>
      </c>
      <c r="S1675" s="128">
        <v>0</v>
      </c>
      <c r="T1675" s="127" t="s">
        <v>620</v>
      </c>
      <c r="U1675" s="127" t="s">
        <v>620</v>
      </c>
      <c r="V1675" s="208" t="s">
        <v>624</v>
      </c>
      <c r="X1675" s="126">
        <v>1653</v>
      </c>
    </row>
    <row r="1676" spans="1:24" s="14" customFormat="1" ht="105" x14ac:dyDescent="0.25">
      <c r="A1676" s="255">
        <v>1673</v>
      </c>
      <c r="B1676" s="126" t="s">
        <v>294</v>
      </c>
      <c r="C1676" s="127" t="s">
        <v>592</v>
      </c>
      <c r="D1676" s="127" t="s">
        <v>494</v>
      </c>
      <c r="E1676" s="127" t="s">
        <v>495</v>
      </c>
      <c r="F1676" s="127" t="s">
        <v>35</v>
      </c>
      <c r="G1676" s="127" t="s">
        <v>36</v>
      </c>
      <c r="H1676" s="127" t="s">
        <v>37</v>
      </c>
      <c r="I1676" s="127" t="s">
        <v>33</v>
      </c>
      <c r="J1676" s="127" t="s">
        <v>34</v>
      </c>
      <c r="K1676" s="127" t="s">
        <v>932</v>
      </c>
      <c r="L1676" s="127" t="s">
        <v>483</v>
      </c>
      <c r="M1676" s="128">
        <v>0</v>
      </c>
      <c r="N1676" s="128">
        <v>0</v>
      </c>
      <c r="O1676" s="129">
        <v>15.824999999999999</v>
      </c>
      <c r="P1676" s="129">
        <v>191.73</v>
      </c>
      <c r="Q1676" s="130">
        <v>15.8</v>
      </c>
      <c r="R1676" s="128">
        <v>0</v>
      </c>
      <c r="S1676" s="128">
        <v>0</v>
      </c>
      <c r="T1676" s="127" t="s">
        <v>620</v>
      </c>
      <c r="U1676" s="127" t="s">
        <v>620</v>
      </c>
      <c r="V1676" s="208" t="s">
        <v>624</v>
      </c>
      <c r="X1676" s="126">
        <v>1654</v>
      </c>
    </row>
    <row r="1677" spans="1:24" s="14" customFormat="1" ht="105" x14ac:dyDescent="0.25">
      <c r="A1677" s="255">
        <v>1674</v>
      </c>
      <c r="B1677" s="126" t="s">
        <v>294</v>
      </c>
      <c r="C1677" s="127" t="s">
        <v>592</v>
      </c>
      <c r="D1677" s="127" t="s">
        <v>471</v>
      </c>
      <c r="E1677" s="127" t="s">
        <v>495</v>
      </c>
      <c r="F1677" s="127" t="s">
        <v>35</v>
      </c>
      <c r="G1677" s="127" t="s">
        <v>36</v>
      </c>
      <c r="H1677" s="127" t="s">
        <v>42</v>
      </c>
      <c r="I1677" s="127" t="s">
        <v>108</v>
      </c>
      <c r="J1677" s="127" t="s">
        <v>34</v>
      </c>
      <c r="K1677" s="127" t="s">
        <v>932</v>
      </c>
      <c r="L1677" s="127" t="s">
        <v>483</v>
      </c>
      <c r="M1677" s="128">
        <v>0</v>
      </c>
      <c r="N1677" s="128">
        <v>0</v>
      </c>
      <c r="O1677" s="129">
        <v>13.643000000000001</v>
      </c>
      <c r="P1677" s="129">
        <v>61.74</v>
      </c>
      <c r="Q1677" s="130">
        <v>13.6</v>
      </c>
      <c r="R1677" s="128">
        <v>0</v>
      </c>
      <c r="S1677" s="128">
        <v>0</v>
      </c>
      <c r="T1677" s="127" t="s">
        <v>620</v>
      </c>
      <c r="U1677" s="127" t="s">
        <v>620</v>
      </c>
      <c r="V1677" s="208" t="s">
        <v>624</v>
      </c>
      <c r="X1677" s="126">
        <v>1655</v>
      </c>
    </row>
    <row r="1678" spans="1:24" s="14" customFormat="1" ht="105" x14ac:dyDescent="0.25">
      <c r="A1678" s="255">
        <v>1675</v>
      </c>
      <c r="B1678" s="126" t="s">
        <v>294</v>
      </c>
      <c r="C1678" s="127" t="s">
        <v>592</v>
      </c>
      <c r="D1678" s="127" t="s">
        <v>471</v>
      </c>
      <c r="E1678" s="127" t="s">
        <v>495</v>
      </c>
      <c r="F1678" s="127" t="s">
        <v>35</v>
      </c>
      <c r="G1678" s="127" t="s">
        <v>36</v>
      </c>
      <c r="H1678" s="127" t="s">
        <v>42</v>
      </c>
      <c r="I1678" s="127" t="s">
        <v>107</v>
      </c>
      <c r="J1678" s="127" t="s">
        <v>34</v>
      </c>
      <c r="K1678" s="127" t="s">
        <v>932</v>
      </c>
      <c r="L1678" s="127" t="s">
        <v>483</v>
      </c>
      <c r="M1678" s="128">
        <v>0</v>
      </c>
      <c r="N1678" s="128">
        <v>0</v>
      </c>
      <c r="O1678" s="129">
        <v>13.643000000000001</v>
      </c>
      <c r="P1678" s="129">
        <v>191.982</v>
      </c>
      <c r="Q1678" s="130">
        <v>13.6</v>
      </c>
      <c r="R1678" s="128">
        <v>0</v>
      </c>
      <c r="S1678" s="128">
        <v>0</v>
      </c>
      <c r="T1678" s="127" t="s">
        <v>620</v>
      </c>
      <c r="U1678" s="127" t="s">
        <v>620</v>
      </c>
      <c r="V1678" s="208" t="s">
        <v>624</v>
      </c>
      <c r="X1678" s="126">
        <v>1656</v>
      </c>
    </row>
    <row r="1679" spans="1:24" s="14" customFormat="1" ht="105" x14ac:dyDescent="0.25">
      <c r="A1679" s="255">
        <v>1676</v>
      </c>
      <c r="B1679" s="126" t="s">
        <v>294</v>
      </c>
      <c r="C1679" s="127" t="s">
        <v>592</v>
      </c>
      <c r="D1679" s="127" t="s">
        <v>471</v>
      </c>
      <c r="E1679" s="127" t="s">
        <v>495</v>
      </c>
      <c r="F1679" s="127" t="s">
        <v>35</v>
      </c>
      <c r="G1679" s="127" t="s">
        <v>36</v>
      </c>
      <c r="H1679" s="127" t="s">
        <v>32</v>
      </c>
      <c r="I1679" s="127" t="s">
        <v>106</v>
      </c>
      <c r="J1679" s="127" t="s">
        <v>34</v>
      </c>
      <c r="K1679" s="127" t="s">
        <v>932</v>
      </c>
      <c r="L1679" s="127" t="s">
        <v>483</v>
      </c>
      <c r="M1679" s="128">
        <v>0</v>
      </c>
      <c r="N1679" s="128">
        <v>0</v>
      </c>
      <c r="O1679" s="129">
        <v>13.643000000000001</v>
      </c>
      <c r="P1679" s="129">
        <v>45.276000000000003</v>
      </c>
      <c r="Q1679" s="130">
        <v>13.6</v>
      </c>
      <c r="R1679" s="128">
        <v>0</v>
      </c>
      <c r="S1679" s="128">
        <v>0</v>
      </c>
      <c r="T1679" s="127" t="s">
        <v>620</v>
      </c>
      <c r="U1679" s="127" t="s">
        <v>620</v>
      </c>
      <c r="V1679" s="208" t="s">
        <v>624</v>
      </c>
      <c r="X1679" s="126">
        <v>1657</v>
      </c>
    </row>
    <row r="1680" spans="1:24" s="14" customFormat="1" ht="105" x14ac:dyDescent="0.25">
      <c r="A1680" s="255">
        <v>1677</v>
      </c>
      <c r="B1680" s="126" t="s">
        <v>294</v>
      </c>
      <c r="C1680" s="127" t="s">
        <v>592</v>
      </c>
      <c r="D1680" s="127" t="s">
        <v>471</v>
      </c>
      <c r="E1680" s="127" t="s">
        <v>495</v>
      </c>
      <c r="F1680" s="127" t="s">
        <v>35</v>
      </c>
      <c r="G1680" s="127" t="s">
        <v>36</v>
      </c>
      <c r="H1680" s="127" t="s">
        <v>37</v>
      </c>
      <c r="I1680" s="127" t="s">
        <v>33</v>
      </c>
      <c r="J1680" s="127" t="s">
        <v>34</v>
      </c>
      <c r="K1680" s="127" t="s">
        <v>932</v>
      </c>
      <c r="L1680" s="127" t="s">
        <v>483</v>
      </c>
      <c r="M1680" s="128">
        <v>0</v>
      </c>
      <c r="N1680" s="128">
        <v>0</v>
      </c>
      <c r="O1680" s="129">
        <v>13.643000000000001</v>
      </c>
      <c r="P1680" s="129">
        <v>191.982</v>
      </c>
      <c r="Q1680" s="130">
        <v>13.6</v>
      </c>
      <c r="R1680" s="128">
        <v>0</v>
      </c>
      <c r="S1680" s="128">
        <v>0</v>
      </c>
      <c r="T1680" s="127" t="s">
        <v>620</v>
      </c>
      <c r="U1680" s="127" t="s">
        <v>620</v>
      </c>
      <c r="V1680" s="208" t="s">
        <v>624</v>
      </c>
      <c r="X1680" s="126">
        <v>1658</v>
      </c>
    </row>
    <row r="1681" spans="1:24" s="14" customFormat="1" ht="105" x14ac:dyDescent="0.25">
      <c r="A1681" s="255">
        <v>1678</v>
      </c>
      <c r="B1681" s="126" t="s">
        <v>294</v>
      </c>
      <c r="C1681" s="127" t="s">
        <v>592</v>
      </c>
      <c r="D1681" s="127" t="s">
        <v>494</v>
      </c>
      <c r="E1681" s="127" t="s">
        <v>492</v>
      </c>
      <c r="F1681" s="127" t="s">
        <v>35</v>
      </c>
      <c r="G1681" s="127" t="s">
        <v>36</v>
      </c>
      <c r="H1681" s="127" t="s">
        <v>42</v>
      </c>
      <c r="I1681" s="127" t="s">
        <v>108</v>
      </c>
      <c r="J1681" s="127" t="s">
        <v>34</v>
      </c>
      <c r="K1681" s="127" t="s">
        <v>933</v>
      </c>
      <c r="L1681" s="127" t="s">
        <v>483</v>
      </c>
      <c r="M1681" s="128">
        <v>0</v>
      </c>
      <c r="N1681" s="128">
        <v>0</v>
      </c>
      <c r="O1681" s="129">
        <v>20.630500000000001</v>
      </c>
      <c r="P1681" s="129">
        <v>61.655999999999999</v>
      </c>
      <c r="Q1681" s="130">
        <v>20.6</v>
      </c>
      <c r="R1681" s="128">
        <v>0</v>
      </c>
      <c r="S1681" s="128">
        <v>0</v>
      </c>
      <c r="T1681" s="127" t="s">
        <v>620</v>
      </c>
      <c r="U1681" s="127" t="s">
        <v>620</v>
      </c>
      <c r="V1681" s="208" t="s">
        <v>934</v>
      </c>
      <c r="X1681" s="126">
        <v>1659</v>
      </c>
    </row>
    <row r="1682" spans="1:24" s="14" customFormat="1" ht="105" x14ac:dyDescent="0.25">
      <c r="A1682" s="255">
        <v>1679</v>
      </c>
      <c r="B1682" s="126" t="s">
        <v>294</v>
      </c>
      <c r="C1682" s="127" t="s">
        <v>592</v>
      </c>
      <c r="D1682" s="127" t="s">
        <v>494</v>
      </c>
      <c r="E1682" s="127" t="s">
        <v>492</v>
      </c>
      <c r="F1682" s="127" t="s">
        <v>35</v>
      </c>
      <c r="G1682" s="127" t="s">
        <v>36</v>
      </c>
      <c r="H1682" s="127" t="s">
        <v>32</v>
      </c>
      <c r="I1682" s="127" t="s">
        <v>106</v>
      </c>
      <c r="J1682" s="127" t="s">
        <v>34</v>
      </c>
      <c r="K1682" s="127" t="s">
        <v>933</v>
      </c>
      <c r="L1682" s="127" t="s">
        <v>483</v>
      </c>
      <c r="M1682" s="128">
        <v>0</v>
      </c>
      <c r="N1682" s="128">
        <v>0</v>
      </c>
      <c r="O1682" s="129">
        <v>19.730499999999999</v>
      </c>
      <c r="P1682" s="129">
        <v>47.082000000000001</v>
      </c>
      <c r="Q1682" s="130">
        <v>19.7</v>
      </c>
      <c r="R1682" s="128">
        <v>0</v>
      </c>
      <c r="S1682" s="128">
        <v>0</v>
      </c>
      <c r="T1682" s="127" t="s">
        <v>620</v>
      </c>
      <c r="U1682" s="127" t="s">
        <v>620</v>
      </c>
      <c r="V1682" s="208" t="s">
        <v>934</v>
      </c>
      <c r="X1682" s="126">
        <v>1660</v>
      </c>
    </row>
    <row r="1683" spans="1:24" s="14" customFormat="1" ht="105" x14ac:dyDescent="0.25">
      <c r="A1683" s="255">
        <v>1680</v>
      </c>
      <c r="B1683" s="126" t="s">
        <v>294</v>
      </c>
      <c r="C1683" s="127" t="s">
        <v>592</v>
      </c>
      <c r="D1683" s="127" t="s">
        <v>494</v>
      </c>
      <c r="E1683" s="127" t="s">
        <v>492</v>
      </c>
      <c r="F1683" s="127" t="s">
        <v>35</v>
      </c>
      <c r="G1683" s="127" t="s">
        <v>31</v>
      </c>
      <c r="H1683" s="127" t="s">
        <v>32</v>
      </c>
      <c r="I1683" s="127" t="s">
        <v>39</v>
      </c>
      <c r="J1683" s="127" t="s">
        <v>44</v>
      </c>
      <c r="K1683" s="127" t="s">
        <v>933</v>
      </c>
      <c r="L1683" s="127" t="s">
        <v>483</v>
      </c>
      <c r="M1683" s="128">
        <v>0</v>
      </c>
      <c r="N1683" s="128">
        <v>0</v>
      </c>
      <c r="O1683" s="129">
        <v>17.586500000000001</v>
      </c>
      <c r="P1683" s="129">
        <v>51.744</v>
      </c>
      <c r="Q1683" s="130">
        <v>17.600000000000001</v>
      </c>
      <c r="R1683" s="128">
        <v>0</v>
      </c>
      <c r="S1683" s="128">
        <v>0</v>
      </c>
      <c r="T1683" s="127" t="s">
        <v>620</v>
      </c>
      <c r="U1683" s="127" t="s">
        <v>620</v>
      </c>
      <c r="V1683" s="208" t="s">
        <v>934</v>
      </c>
      <c r="X1683" s="126">
        <v>1661</v>
      </c>
    </row>
    <row r="1684" spans="1:24" s="14" customFormat="1" ht="105" x14ac:dyDescent="0.25">
      <c r="A1684" s="255">
        <v>1681</v>
      </c>
      <c r="B1684" s="126" t="s">
        <v>294</v>
      </c>
      <c r="C1684" s="127" t="s">
        <v>592</v>
      </c>
      <c r="D1684" s="127" t="s">
        <v>494</v>
      </c>
      <c r="E1684" s="127" t="s">
        <v>492</v>
      </c>
      <c r="F1684" s="127" t="s">
        <v>35</v>
      </c>
      <c r="G1684" s="127" t="s">
        <v>36</v>
      </c>
      <c r="H1684" s="127" t="s">
        <v>37</v>
      </c>
      <c r="I1684" s="127" t="s">
        <v>33</v>
      </c>
      <c r="J1684" s="127" t="s">
        <v>34</v>
      </c>
      <c r="K1684" s="127" t="s">
        <v>933</v>
      </c>
      <c r="L1684" s="127" t="s">
        <v>483</v>
      </c>
      <c r="M1684" s="128">
        <v>0</v>
      </c>
      <c r="N1684" s="128">
        <v>0</v>
      </c>
      <c r="O1684" s="129">
        <v>20.630500000000001</v>
      </c>
      <c r="P1684" s="129">
        <v>191.95400000000001</v>
      </c>
      <c r="Q1684" s="130">
        <v>20.6</v>
      </c>
      <c r="R1684" s="128">
        <v>0</v>
      </c>
      <c r="S1684" s="128">
        <v>0</v>
      </c>
      <c r="T1684" s="127" t="s">
        <v>620</v>
      </c>
      <c r="U1684" s="127" t="s">
        <v>620</v>
      </c>
      <c r="V1684" s="208" t="s">
        <v>934</v>
      </c>
      <c r="X1684" s="126">
        <v>1662</v>
      </c>
    </row>
    <row r="1685" spans="1:24" s="14" customFormat="1" ht="105" x14ac:dyDescent="0.25">
      <c r="A1685" s="255">
        <v>1682</v>
      </c>
      <c r="B1685" s="126" t="s">
        <v>294</v>
      </c>
      <c r="C1685" s="127" t="s">
        <v>592</v>
      </c>
      <c r="D1685" s="127" t="s">
        <v>471</v>
      </c>
      <c r="E1685" s="127" t="s">
        <v>492</v>
      </c>
      <c r="F1685" s="127" t="s">
        <v>35</v>
      </c>
      <c r="G1685" s="127" t="s">
        <v>36</v>
      </c>
      <c r="H1685" s="127" t="s">
        <v>42</v>
      </c>
      <c r="I1685" s="127" t="s">
        <v>108</v>
      </c>
      <c r="J1685" s="127" t="s">
        <v>34</v>
      </c>
      <c r="K1685" s="127" t="s">
        <v>933</v>
      </c>
      <c r="L1685" s="127" t="s">
        <v>483</v>
      </c>
      <c r="M1685" s="128">
        <v>0</v>
      </c>
      <c r="N1685" s="128">
        <v>0</v>
      </c>
      <c r="O1685" s="129">
        <v>24.197500000000002</v>
      </c>
      <c r="P1685" s="129">
        <v>113.26</v>
      </c>
      <c r="Q1685" s="130">
        <v>24.2</v>
      </c>
      <c r="R1685" s="128">
        <v>0</v>
      </c>
      <c r="S1685" s="128">
        <v>0</v>
      </c>
      <c r="T1685" s="127" t="s">
        <v>620</v>
      </c>
      <c r="U1685" s="127" t="s">
        <v>620</v>
      </c>
      <c r="V1685" s="208" t="s">
        <v>934</v>
      </c>
      <c r="X1685" s="126">
        <v>1663</v>
      </c>
    </row>
    <row r="1686" spans="1:24" s="14" customFormat="1" ht="105" x14ac:dyDescent="0.25">
      <c r="A1686" s="255">
        <v>1683</v>
      </c>
      <c r="B1686" s="126" t="s">
        <v>294</v>
      </c>
      <c r="C1686" s="127" t="s">
        <v>592</v>
      </c>
      <c r="D1686" s="127" t="s">
        <v>471</v>
      </c>
      <c r="E1686" s="127" t="s">
        <v>492</v>
      </c>
      <c r="F1686" s="127" t="s">
        <v>35</v>
      </c>
      <c r="G1686" s="127" t="s">
        <v>36</v>
      </c>
      <c r="H1686" s="127" t="s">
        <v>32</v>
      </c>
      <c r="I1686" s="127" t="s">
        <v>106</v>
      </c>
      <c r="J1686" s="127" t="s">
        <v>34</v>
      </c>
      <c r="K1686" s="127" t="s">
        <v>933</v>
      </c>
      <c r="L1686" s="127" t="s">
        <v>483</v>
      </c>
      <c r="M1686" s="128">
        <v>0</v>
      </c>
      <c r="N1686" s="128">
        <v>0</v>
      </c>
      <c r="O1686" s="129">
        <v>23.182500000000001</v>
      </c>
      <c r="P1686" s="129">
        <v>99.218000000000004</v>
      </c>
      <c r="Q1686" s="130">
        <v>23.2</v>
      </c>
      <c r="R1686" s="128">
        <v>0</v>
      </c>
      <c r="S1686" s="128">
        <v>0</v>
      </c>
      <c r="T1686" s="127" t="s">
        <v>620</v>
      </c>
      <c r="U1686" s="127" t="s">
        <v>620</v>
      </c>
      <c r="V1686" s="208" t="s">
        <v>934</v>
      </c>
      <c r="X1686" s="126">
        <v>1664</v>
      </c>
    </row>
    <row r="1687" spans="1:24" s="14" customFormat="1" ht="105" x14ac:dyDescent="0.25">
      <c r="A1687" s="255">
        <v>1684</v>
      </c>
      <c r="B1687" s="126" t="s">
        <v>294</v>
      </c>
      <c r="C1687" s="127" t="s">
        <v>592</v>
      </c>
      <c r="D1687" s="127" t="s">
        <v>471</v>
      </c>
      <c r="E1687" s="127" t="s">
        <v>492</v>
      </c>
      <c r="F1687" s="127" t="s">
        <v>35</v>
      </c>
      <c r="G1687" s="127" t="s">
        <v>31</v>
      </c>
      <c r="H1687" s="127" t="s">
        <v>32</v>
      </c>
      <c r="I1687" s="127" t="s">
        <v>39</v>
      </c>
      <c r="J1687" s="127" t="s">
        <v>44</v>
      </c>
      <c r="K1687" s="127" t="s">
        <v>933</v>
      </c>
      <c r="L1687" s="127" t="s">
        <v>483</v>
      </c>
      <c r="M1687" s="128">
        <v>0</v>
      </c>
      <c r="N1687" s="128">
        <v>0</v>
      </c>
      <c r="O1687" s="129">
        <v>20.761500000000002</v>
      </c>
      <c r="P1687" s="129">
        <v>103.866</v>
      </c>
      <c r="Q1687" s="130">
        <v>20.8</v>
      </c>
      <c r="R1687" s="128">
        <v>0</v>
      </c>
      <c r="S1687" s="128">
        <v>0</v>
      </c>
      <c r="T1687" s="127" t="s">
        <v>620</v>
      </c>
      <c r="U1687" s="127" t="s">
        <v>620</v>
      </c>
      <c r="V1687" s="208" t="s">
        <v>934</v>
      </c>
      <c r="X1687" s="126">
        <v>1665</v>
      </c>
    </row>
    <row r="1688" spans="1:24" s="14" customFormat="1" ht="105" x14ac:dyDescent="0.25">
      <c r="A1688" s="255">
        <v>1685</v>
      </c>
      <c r="B1688" s="126" t="s">
        <v>294</v>
      </c>
      <c r="C1688" s="127" t="s">
        <v>592</v>
      </c>
      <c r="D1688" s="127" t="s">
        <v>471</v>
      </c>
      <c r="E1688" s="127" t="s">
        <v>492</v>
      </c>
      <c r="F1688" s="127" t="s">
        <v>35</v>
      </c>
      <c r="G1688" s="127" t="s">
        <v>36</v>
      </c>
      <c r="H1688" s="127" t="s">
        <v>37</v>
      </c>
      <c r="I1688" s="127" t="s">
        <v>33</v>
      </c>
      <c r="J1688" s="127" t="s">
        <v>34</v>
      </c>
      <c r="K1688" s="127" t="s">
        <v>933</v>
      </c>
      <c r="L1688" s="127" t="s">
        <v>483</v>
      </c>
      <c r="M1688" s="128">
        <v>0</v>
      </c>
      <c r="N1688" s="128">
        <v>0</v>
      </c>
      <c r="O1688" s="129">
        <v>24.197500000000002</v>
      </c>
      <c r="P1688" s="129">
        <v>243.53</v>
      </c>
      <c r="Q1688" s="130">
        <v>24.2</v>
      </c>
      <c r="R1688" s="128">
        <v>0</v>
      </c>
      <c r="S1688" s="128">
        <v>0</v>
      </c>
      <c r="T1688" s="127" t="s">
        <v>620</v>
      </c>
      <c r="U1688" s="127" t="s">
        <v>620</v>
      </c>
      <c r="V1688" s="208" t="s">
        <v>934</v>
      </c>
      <c r="X1688" s="126">
        <v>1666</v>
      </c>
    </row>
    <row r="1689" spans="1:24" s="14" customFormat="1" ht="105" x14ac:dyDescent="0.25">
      <c r="A1689" s="255">
        <v>1686</v>
      </c>
      <c r="B1689" s="126" t="s">
        <v>294</v>
      </c>
      <c r="C1689" s="127" t="s">
        <v>592</v>
      </c>
      <c r="D1689" s="127" t="s">
        <v>494</v>
      </c>
      <c r="E1689" s="127" t="s">
        <v>496</v>
      </c>
      <c r="F1689" s="127" t="s">
        <v>35</v>
      </c>
      <c r="G1689" s="127" t="s">
        <v>36</v>
      </c>
      <c r="H1689" s="127" t="s">
        <v>42</v>
      </c>
      <c r="I1689" s="127" t="s">
        <v>108</v>
      </c>
      <c r="J1689" s="127" t="s">
        <v>34</v>
      </c>
      <c r="K1689" s="127" t="s">
        <v>933</v>
      </c>
      <c r="L1689" s="127" t="s">
        <v>483</v>
      </c>
      <c r="M1689" s="128">
        <v>0</v>
      </c>
      <c r="N1689" s="128">
        <v>0</v>
      </c>
      <c r="O1689" s="129">
        <v>17.043199999999999</v>
      </c>
      <c r="P1689" s="129">
        <v>56.475999999999999</v>
      </c>
      <c r="Q1689" s="130">
        <v>17</v>
      </c>
      <c r="R1689" s="128">
        <v>0</v>
      </c>
      <c r="S1689" s="128">
        <v>0</v>
      </c>
      <c r="T1689" s="127" t="s">
        <v>620</v>
      </c>
      <c r="U1689" s="127" t="s">
        <v>620</v>
      </c>
      <c r="V1689" s="208" t="s">
        <v>934</v>
      </c>
      <c r="X1689" s="126">
        <v>1667</v>
      </c>
    </row>
    <row r="1690" spans="1:24" s="14" customFormat="1" ht="105" x14ac:dyDescent="0.25">
      <c r="A1690" s="255">
        <v>1687</v>
      </c>
      <c r="B1690" s="126" t="s">
        <v>294</v>
      </c>
      <c r="C1690" s="127" t="s">
        <v>592</v>
      </c>
      <c r="D1690" s="127" t="s">
        <v>494</v>
      </c>
      <c r="E1690" s="127" t="s">
        <v>496</v>
      </c>
      <c r="F1690" s="127" t="s">
        <v>35</v>
      </c>
      <c r="G1690" s="127" t="s">
        <v>36</v>
      </c>
      <c r="H1690" s="127" t="s">
        <v>32</v>
      </c>
      <c r="I1690" s="127" t="s">
        <v>106</v>
      </c>
      <c r="J1690" s="127" t="s">
        <v>34</v>
      </c>
      <c r="K1690" s="127" t="s">
        <v>933</v>
      </c>
      <c r="L1690" s="127" t="s">
        <v>483</v>
      </c>
      <c r="M1690" s="128">
        <v>0</v>
      </c>
      <c r="N1690" s="128">
        <v>0</v>
      </c>
      <c r="O1690" s="129">
        <v>16.3063</v>
      </c>
      <c r="P1690" s="129">
        <v>41.173999999999999</v>
      </c>
      <c r="Q1690" s="130">
        <v>16.3</v>
      </c>
      <c r="R1690" s="128">
        <v>0</v>
      </c>
      <c r="S1690" s="128">
        <v>0</v>
      </c>
      <c r="T1690" s="127" t="s">
        <v>620</v>
      </c>
      <c r="U1690" s="127" t="s">
        <v>620</v>
      </c>
      <c r="V1690" s="208" t="s">
        <v>934</v>
      </c>
      <c r="X1690" s="126">
        <v>1668</v>
      </c>
    </row>
    <row r="1691" spans="1:24" s="14" customFormat="1" ht="105" x14ac:dyDescent="0.25">
      <c r="A1691" s="255">
        <v>1688</v>
      </c>
      <c r="B1691" s="126" t="s">
        <v>294</v>
      </c>
      <c r="C1691" s="127" t="s">
        <v>592</v>
      </c>
      <c r="D1691" s="127" t="s">
        <v>494</v>
      </c>
      <c r="E1691" s="127" t="s">
        <v>496</v>
      </c>
      <c r="F1691" s="127" t="s">
        <v>35</v>
      </c>
      <c r="G1691" s="127" t="s">
        <v>31</v>
      </c>
      <c r="H1691" s="127" t="s">
        <v>32</v>
      </c>
      <c r="I1691" s="127" t="s">
        <v>39</v>
      </c>
      <c r="J1691" s="127" t="s">
        <v>44</v>
      </c>
      <c r="K1691" s="127" t="s">
        <v>933</v>
      </c>
      <c r="L1691" s="127" t="s">
        <v>483</v>
      </c>
      <c r="M1691" s="128">
        <v>0</v>
      </c>
      <c r="N1691" s="128">
        <v>0</v>
      </c>
      <c r="O1691" s="129">
        <v>14.549200000000001</v>
      </c>
      <c r="P1691" s="129">
        <v>45.822000000000003</v>
      </c>
      <c r="Q1691" s="130">
        <v>14.5</v>
      </c>
      <c r="R1691" s="128">
        <v>0</v>
      </c>
      <c r="S1691" s="128">
        <v>0</v>
      </c>
      <c r="T1691" s="127" t="s">
        <v>620</v>
      </c>
      <c r="U1691" s="127" t="s">
        <v>620</v>
      </c>
      <c r="V1691" s="208" t="s">
        <v>934</v>
      </c>
      <c r="X1691" s="126">
        <v>1669</v>
      </c>
    </row>
    <row r="1692" spans="1:24" s="14" customFormat="1" ht="105" x14ac:dyDescent="0.25">
      <c r="A1692" s="255">
        <v>1689</v>
      </c>
      <c r="B1692" s="126" t="s">
        <v>294</v>
      </c>
      <c r="C1692" s="127" t="s">
        <v>592</v>
      </c>
      <c r="D1692" s="127" t="s">
        <v>494</v>
      </c>
      <c r="E1692" s="127" t="s">
        <v>496</v>
      </c>
      <c r="F1692" s="127" t="s">
        <v>35</v>
      </c>
      <c r="G1692" s="127" t="s">
        <v>36</v>
      </c>
      <c r="H1692" s="127" t="s">
        <v>37</v>
      </c>
      <c r="I1692" s="127" t="s">
        <v>33</v>
      </c>
      <c r="J1692" s="127" t="s">
        <v>34</v>
      </c>
      <c r="K1692" s="127" t="s">
        <v>933</v>
      </c>
      <c r="L1692" s="127" t="s">
        <v>483</v>
      </c>
      <c r="M1692" s="128">
        <v>0</v>
      </c>
      <c r="N1692" s="128">
        <v>0</v>
      </c>
      <c r="O1692" s="129">
        <v>17.043199999999999</v>
      </c>
      <c r="P1692" s="129">
        <v>186.76</v>
      </c>
      <c r="Q1692" s="130">
        <v>17</v>
      </c>
      <c r="R1692" s="128">
        <v>0</v>
      </c>
      <c r="S1692" s="128">
        <v>0</v>
      </c>
      <c r="T1692" s="127" t="s">
        <v>620</v>
      </c>
      <c r="U1692" s="127" t="s">
        <v>620</v>
      </c>
      <c r="V1692" s="208" t="s">
        <v>934</v>
      </c>
      <c r="X1692" s="126">
        <v>1670</v>
      </c>
    </row>
    <row r="1693" spans="1:24" s="14" customFormat="1" ht="105" x14ac:dyDescent="0.25">
      <c r="A1693" s="255">
        <v>1690</v>
      </c>
      <c r="B1693" s="126" t="s">
        <v>294</v>
      </c>
      <c r="C1693" s="127" t="s">
        <v>592</v>
      </c>
      <c r="D1693" s="127" t="s">
        <v>471</v>
      </c>
      <c r="E1693" s="127" t="s">
        <v>496</v>
      </c>
      <c r="F1693" s="127" t="s">
        <v>35</v>
      </c>
      <c r="G1693" s="127" t="s">
        <v>36</v>
      </c>
      <c r="H1693" s="127" t="s">
        <v>42</v>
      </c>
      <c r="I1693" s="127" t="s">
        <v>108</v>
      </c>
      <c r="J1693" s="127" t="s">
        <v>34</v>
      </c>
      <c r="K1693" s="127" t="s">
        <v>933</v>
      </c>
      <c r="L1693" s="127" t="s">
        <v>483</v>
      </c>
      <c r="M1693" s="128">
        <v>0</v>
      </c>
      <c r="N1693" s="128">
        <v>0</v>
      </c>
      <c r="O1693" s="129">
        <v>16.551500000000001</v>
      </c>
      <c r="P1693" s="129">
        <v>85.203999999999994</v>
      </c>
      <c r="Q1693" s="130">
        <v>16.600000000000001</v>
      </c>
      <c r="R1693" s="128">
        <v>0</v>
      </c>
      <c r="S1693" s="128">
        <v>0</v>
      </c>
      <c r="T1693" s="127" t="s">
        <v>620</v>
      </c>
      <c r="U1693" s="127" t="s">
        <v>620</v>
      </c>
      <c r="V1693" s="208" t="s">
        <v>934</v>
      </c>
      <c r="X1693" s="126">
        <v>1671</v>
      </c>
    </row>
    <row r="1694" spans="1:24" s="14" customFormat="1" ht="105" x14ac:dyDescent="0.25">
      <c r="A1694" s="255">
        <v>1691</v>
      </c>
      <c r="B1694" s="126" t="s">
        <v>294</v>
      </c>
      <c r="C1694" s="127" t="s">
        <v>592</v>
      </c>
      <c r="D1694" s="127" t="s">
        <v>471</v>
      </c>
      <c r="E1694" s="127" t="s">
        <v>496</v>
      </c>
      <c r="F1694" s="127" t="s">
        <v>35</v>
      </c>
      <c r="G1694" s="127" t="s">
        <v>36</v>
      </c>
      <c r="H1694" s="127" t="s">
        <v>32</v>
      </c>
      <c r="I1694" s="127" t="s">
        <v>106</v>
      </c>
      <c r="J1694" s="127" t="s">
        <v>34</v>
      </c>
      <c r="K1694" s="127" t="s">
        <v>933</v>
      </c>
      <c r="L1694" s="127" t="s">
        <v>483</v>
      </c>
      <c r="M1694" s="128">
        <v>0</v>
      </c>
      <c r="N1694" s="128">
        <v>0</v>
      </c>
      <c r="O1694" s="129">
        <v>15.8795</v>
      </c>
      <c r="P1694" s="129">
        <v>69.608000000000004</v>
      </c>
      <c r="Q1694" s="130">
        <v>15.9</v>
      </c>
      <c r="R1694" s="128">
        <v>0</v>
      </c>
      <c r="S1694" s="128">
        <v>0</v>
      </c>
      <c r="T1694" s="127" t="s">
        <v>620</v>
      </c>
      <c r="U1694" s="127" t="s">
        <v>620</v>
      </c>
      <c r="V1694" s="208" t="s">
        <v>934</v>
      </c>
      <c r="X1694" s="126">
        <v>1672</v>
      </c>
    </row>
    <row r="1695" spans="1:24" s="14" customFormat="1" ht="105" x14ac:dyDescent="0.25">
      <c r="A1695" s="255">
        <v>1692</v>
      </c>
      <c r="B1695" s="126" t="s">
        <v>294</v>
      </c>
      <c r="C1695" s="127" t="s">
        <v>592</v>
      </c>
      <c r="D1695" s="127" t="s">
        <v>471</v>
      </c>
      <c r="E1695" s="127" t="s">
        <v>496</v>
      </c>
      <c r="F1695" s="127" t="s">
        <v>35</v>
      </c>
      <c r="G1695" s="127" t="s">
        <v>31</v>
      </c>
      <c r="H1695" s="127" t="s">
        <v>32</v>
      </c>
      <c r="I1695" s="127" t="s">
        <v>39</v>
      </c>
      <c r="J1695" s="127" t="s">
        <v>44</v>
      </c>
      <c r="K1695" s="127" t="s">
        <v>933</v>
      </c>
      <c r="L1695" s="127" t="s">
        <v>483</v>
      </c>
      <c r="M1695" s="128">
        <v>0</v>
      </c>
      <c r="N1695" s="128">
        <v>0</v>
      </c>
      <c r="O1695" s="129">
        <v>14.2765</v>
      </c>
      <c r="P1695" s="129">
        <v>74.256</v>
      </c>
      <c r="Q1695" s="130">
        <v>14.3</v>
      </c>
      <c r="R1695" s="128">
        <v>0</v>
      </c>
      <c r="S1695" s="128">
        <v>0</v>
      </c>
      <c r="T1695" s="127" t="s">
        <v>620</v>
      </c>
      <c r="U1695" s="127" t="s">
        <v>620</v>
      </c>
      <c r="V1695" s="208" t="s">
        <v>934</v>
      </c>
      <c r="X1695" s="126">
        <v>1673</v>
      </c>
    </row>
    <row r="1696" spans="1:24" s="14" customFormat="1" ht="105" x14ac:dyDescent="0.25">
      <c r="A1696" s="255">
        <v>1693</v>
      </c>
      <c r="B1696" s="126" t="s">
        <v>294</v>
      </c>
      <c r="C1696" s="127" t="s">
        <v>592</v>
      </c>
      <c r="D1696" s="127" t="s">
        <v>471</v>
      </c>
      <c r="E1696" s="127" t="s">
        <v>496</v>
      </c>
      <c r="F1696" s="127" t="s">
        <v>35</v>
      </c>
      <c r="G1696" s="127" t="s">
        <v>36</v>
      </c>
      <c r="H1696" s="127" t="s">
        <v>37</v>
      </c>
      <c r="I1696" s="127" t="s">
        <v>33</v>
      </c>
      <c r="J1696" s="127" t="s">
        <v>34</v>
      </c>
      <c r="K1696" s="127" t="s">
        <v>933</v>
      </c>
      <c r="L1696" s="127" t="s">
        <v>483</v>
      </c>
      <c r="M1696" s="128">
        <v>0</v>
      </c>
      <c r="N1696" s="128">
        <v>0</v>
      </c>
      <c r="O1696" s="129">
        <v>16.551500000000001</v>
      </c>
      <c r="P1696" s="129">
        <v>215.46</v>
      </c>
      <c r="Q1696" s="130">
        <v>16.600000000000001</v>
      </c>
      <c r="R1696" s="128">
        <v>0</v>
      </c>
      <c r="S1696" s="128">
        <v>0</v>
      </c>
      <c r="T1696" s="127" t="s">
        <v>620</v>
      </c>
      <c r="U1696" s="127" t="s">
        <v>620</v>
      </c>
      <c r="V1696" s="208" t="s">
        <v>934</v>
      </c>
      <c r="X1696" s="126">
        <v>1674</v>
      </c>
    </row>
    <row r="1697" spans="1:24" s="14" customFormat="1" ht="105" x14ac:dyDescent="0.25">
      <c r="A1697" s="255">
        <v>1694</v>
      </c>
      <c r="B1697" s="126" t="s">
        <v>294</v>
      </c>
      <c r="C1697" s="127" t="s">
        <v>592</v>
      </c>
      <c r="D1697" s="127" t="s">
        <v>494</v>
      </c>
      <c r="E1697" s="127" t="s">
        <v>495</v>
      </c>
      <c r="F1697" s="127" t="s">
        <v>35</v>
      </c>
      <c r="G1697" s="127" t="s">
        <v>36</v>
      </c>
      <c r="H1697" s="127" t="s">
        <v>42</v>
      </c>
      <c r="I1697" s="127" t="s">
        <v>108</v>
      </c>
      <c r="J1697" s="127" t="s">
        <v>34</v>
      </c>
      <c r="K1697" s="127" t="s">
        <v>933</v>
      </c>
      <c r="L1697" s="127" t="s">
        <v>483</v>
      </c>
      <c r="M1697" s="128">
        <v>0</v>
      </c>
      <c r="N1697" s="128">
        <v>0</v>
      </c>
      <c r="O1697" s="129">
        <v>13.8977</v>
      </c>
      <c r="P1697" s="129">
        <v>61.473999999999997</v>
      </c>
      <c r="Q1697" s="130">
        <v>13.9</v>
      </c>
      <c r="R1697" s="128">
        <v>0</v>
      </c>
      <c r="S1697" s="128">
        <v>0</v>
      </c>
      <c r="T1697" s="127" t="s">
        <v>620</v>
      </c>
      <c r="U1697" s="127" t="s">
        <v>620</v>
      </c>
      <c r="V1697" s="208" t="s">
        <v>934</v>
      </c>
      <c r="X1697" s="126">
        <v>1675</v>
      </c>
    </row>
    <row r="1698" spans="1:24" s="14" customFormat="1" ht="105" x14ac:dyDescent="0.25">
      <c r="A1698" s="255">
        <v>1695</v>
      </c>
      <c r="B1698" s="126" t="s">
        <v>294</v>
      </c>
      <c r="C1698" s="127" t="s">
        <v>592</v>
      </c>
      <c r="D1698" s="127" t="s">
        <v>494</v>
      </c>
      <c r="E1698" s="127" t="s">
        <v>495</v>
      </c>
      <c r="F1698" s="127" t="s">
        <v>35</v>
      </c>
      <c r="G1698" s="127" t="s">
        <v>36</v>
      </c>
      <c r="H1698" s="127" t="s">
        <v>32</v>
      </c>
      <c r="I1698" s="127" t="s">
        <v>106</v>
      </c>
      <c r="J1698" s="127" t="s">
        <v>34</v>
      </c>
      <c r="K1698" s="127" t="s">
        <v>933</v>
      </c>
      <c r="L1698" s="127" t="s">
        <v>483</v>
      </c>
      <c r="M1698" s="128">
        <v>0</v>
      </c>
      <c r="N1698" s="128">
        <v>0</v>
      </c>
      <c r="O1698" s="129">
        <v>13.3058</v>
      </c>
      <c r="P1698" s="129">
        <v>45.514000000000003</v>
      </c>
      <c r="Q1698" s="130">
        <v>13.3</v>
      </c>
      <c r="R1698" s="128">
        <v>0</v>
      </c>
      <c r="S1698" s="128">
        <v>0</v>
      </c>
      <c r="T1698" s="127" t="s">
        <v>620</v>
      </c>
      <c r="U1698" s="127" t="s">
        <v>620</v>
      </c>
      <c r="V1698" s="208" t="s">
        <v>934</v>
      </c>
      <c r="X1698" s="126">
        <v>1676</v>
      </c>
    </row>
    <row r="1699" spans="1:24" s="14" customFormat="1" ht="105" x14ac:dyDescent="0.25">
      <c r="A1699" s="255">
        <v>1696</v>
      </c>
      <c r="B1699" s="126" t="s">
        <v>294</v>
      </c>
      <c r="C1699" s="127" t="s">
        <v>592</v>
      </c>
      <c r="D1699" s="127" t="s">
        <v>494</v>
      </c>
      <c r="E1699" s="127" t="s">
        <v>495</v>
      </c>
      <c r="F1699" s="127" t="s">
        <v>35</v>
      </c>
      <c r="G1699" s="127" t="s">
        <v>31</v>
      </c>
      <c r="H1699" s="127" t="s">
        <v>32</v>
      </c>
      <c r="I1699" s="127" t="s">
        <v>39</v>
      </c>
      <c r="J1699" s="127" t="s">
        <v>44</v>
      </c>
      <c r="K1699" s="127" t="s">
        <v>933</v>
      </c>
      <c r="L1699" s="127" t="s">
        <v>483</v>
      </c>
      <c r="M1699" s="128">
        <v>0</v>
      </c>
      <c r="N1699" s="128">
        <v>0</v>
      </c>
      <c r="O1699" s="129">
        <v>11.896699999999999</v>
      </c>
      <c r="P1699" s="129">
        <v>50.176000000000002</v>
      </c>
      <c r="Q1699" s="130">
        <v>11.9</v>
      </c>
      <c r="R1699" s="128">
        <v>0</v>
      </c>
      <c r="S1699" s="128">
        <v>0</v>
      </c>
      <c r="T1699" s="127" t="s">
        <v>620</v>
      </c>
      <c r="U1699" s="127" t="s">
        <v>620</v>
      </c>
      <c r="V1699" s="208" t="s">
        <v>934</v>
      </c>
      <c r="X1699" s="126">
        <v>1677</v>
      </c>
    </row>
    <row r="1700" spans="1:24" s="14" customFormat="1" ht="105" x14ac:dyDescent="0.25">
      <c r="A1700" s="255">
        <v>1697</v>
      </c>
      <c r="B1700" s="126" t="s">
        <v>294</v>
      </c>
      <c r="C1700" s="127" t="s">
        <v>592</v>
      </c>
      <c r="D1700" s="127" t="s">
        <v>494</v>
      </c>
      <c r="E1700" s="127" t="s">
        <v>495</v>
      </c>
      <c r="F1700" s="127" t="s">
        <v>35</v>
      </c>
      <c r="G1700" s="127" t="s">
        <v>36</v>
      </c>
      <c r="H1700" s="127" t="s">
        <v>37</v>
      </c>
      <c r="I1700" s="127" t="s">
        <v>33</v>
      </c>
      <c r="J1700" s="127" t="s">
        <v>34</v>
      </c>
      <c r="K1700" s="127" t="s">
        <v>933</v>
      </c>
      <c r="L1700" s="127" t="s">
        <v>483</v>
      </c>
      <c r="M1700" s="128">
        <v>0</v>
      </c>
      <c r="N1700" s="128">
        <v>0</v>
      </c>
      <c r="O1700" s="129">
        <v>13.8977</v>
      </c>
      <c r="P1700" s="129">
        <v>191.73</v>
      </c>
      <c r="Q1700" s="130">
        <v>13.9</v>
      </c>
      <c r="R1700" s="128">
        <v>0</v>
      </c>
      <c r="S1700" s="128">
        <v>0</v>
      </c>
      <c r="T1700" s="127" t="s">
        <v>620</v>
      </c>
      <c r="U1700" s="127" t="s">
        <v>620</v>
      </c>
      <c r="V1700" s="208" t="s">
        <v>934</v>
      </c>
      <c r="X1700" s="126">
        <v>1678</v>
      </c>
    </row>
    <row r="1701" spans="1:24" s="14" customFormat="1" ht="105" x14ac:dyDescent="0.25">
      <c r="A1701" s="255">
        <v>1698</v>
      </c>
      <c r="B1701" s="126" t="s">
        <v>294</v>
      </c>
      <c r="C1701" s="127" t="s">
        <v>592</v>
      </c>
      <c r="D1701" s="127" t="s">
        <v>471</v>
      </c>
      <c r="E1701" s="127" t="s">
        <v>495</v>
      </c>
      <c r="F1701" s="127" t="s">
        <v>35</v>
      </c>
      <c r="G1701" s="127" t="s">
        <v>36</v>
      </c>
      <c r="H1701" s="127" t="s">
        <v>42</v>
      </c>
      <c r="I1701" s="127" t="s">
        <v>108</v>
      </c>
      <c r="J1701" s="127" t="s">
        <v>34</v>
      </c>
      <c r="K1701" s="127" t="s">
        <v>933</v>
      </c>
      <c r="L1701" s="127" t="s">
        <v>483</v>
      </c>
      <c r="M1701" s="128">
        <v>0</v>
      </c>
      <c r="N1701" s="128">
        <v>0</v>
      </c>
      <c r="O1701" s="129">
        <v>12.0862</v>
      </c>
      <c r="P1701" s="129">
        <v>61.74</v>
      </c>
      <c r="Q1701" s="130">
        <v>12.1</v>
      </c>
      <c r="R1701" s="128">
        <v>0</v>
      </c>
      <c r="S1701" s="128">
        <v>0</v>
      </c>
      <c r="T1701" s="127" t="s">
        <v>620</v>
      </c>
      <c r="U1701" s="127" t="s">
        <v>620</v>
      </c>
      <c r="V1701" s="208" t="s">
        <v>934</v>
      </c>
      <c r="X1701" s="126">
        <v>1679</v>
      </c>
    </row>
    <row r="1702" spans="1:24" s="14" customFormat="1" ht="105" x14ac:dyDescent="0.25">
      <c r="A1702" s="255">
        <v>1699</v>
      </c>
      <c r="B1702" s="126" t="s">
        <v>294</v>
      </c>
      <c r="C1702" s="127" t="s">
        <v>592</v>
      </c>
      <c r="D1702" s="127" t="s">
        <v>471</v>
      </c>
      <c r="E1702" s="127" t="s">
        <v>495</v>
      </c>
      <c r="F1702" s="127" t="s">
        <v>35</v>
      </c>
      <c r="G1702" s="127" t="s">
        <v>36</v>
      </c>
      <c r="H1702" s="127" t="s">
        <v>32</v>
      </c>
      <c r="I1702" s="127" t="s">
        <v>106</v>
      </c>
      <c r="J1702" s="127" t="s">
        <v>34</v>
      </c>
      <c r="K1702" s="127" t="s">
        <v>933</v>
      </c>
      <c r="L1702" s="127" t="s">
        <v>483</v>
      </c>
      <c r="M1702" s="128">
        <v>0</v>
      </c>
      <c r="N1702" s="128">
        <v>0</v>
      </c>
      <c r="O1702" s="129">
        <v>11.6082</v>
      </c>
      <c r="P1702" s="129">
        <v>45.276000000000003</v>
      </c>
      <c r="Q1702" s="130">
        <v>11.6</v>
      </c>
      <c r="R1702" s="128">
        <v>0</v>
      </c>
      <c r="S1702" s="128">
        <v>0</v>
      </c>
      <c r="T1702" s="127" t="s">
        <v>620</v>
      </c>
      <c r="U1702" s="127" t="s">
        <v>620</v>
      </c>
      <c r="V1702" s="208" t="s">
        <v>934</v>
      </c>
      <c r="X1702" s="126">
        <v>1680</v>
      </c>
    </row>
    <row r="1703" spans="1:24" s="14" customFormat="1" ht="105" x14ac:dyDescent="0.25">
      <c r="A1703" s="255">
        <v>1700</v>
      </c>
      <c r="B1703" s="126" t="s">
        <v>294</v>
      </c>
      <c r="C1703" s="127" t="s">
        <v>592</v>
      </c>
      <c r="D1703" s="127" t="s">
        <v>471</v>
      </c>
      <c r="E1703" s="127" t="s">
        <v>495</v>
      </c>
      <c r="F1703" s="127" t="s">
        <v>35</v>
      </c>
      <c r="G1703" s="127" t="s">
        <v>31</v>
      </c>
      <c r="H1703" s="127" t="s">
        <v>32</v>
      </c>
      <c r="I1703" s="127" t="s">
        <v>39</v>
      </c>
      <c r="J1703" s="127" t="s">
        <v>44</v>
      </c>
      <c r="K1703" s="127" t="s">
        <v>933</v>
      </c>
      <c r="L1703" s="127" t="s">
        <v>483</v>
      </c>
      <c r="M1703" s="128">
        <v>0</v>
      </c>
      <c r="N1703" s="128">
        <v>0</v>
      </c>
      <c r="O1703" s="129">
        <v>10.469200000000001</v>
      </c>
      <c r="P1703" s="129">
        <v>49.923999999999999</v>
      </c>
      <c r="Q1703" s="130">
        <v>10.5</v>
      </c>
      <c r="R1703" s="128">
        <v>0</v>
      </c>
      <c r="S1703" s="128">
        <v>0</v>
      </c>
      <c r="T1703" s="127" t="s">
        <v>620</v>
      </c>
      <c r="U1703" s="127" t="s">
        <v>620</v>
      </c>
      <c r="V1703" s="208" t="s">
        <v>934</v>
      </c>
      <c r="X1703" s="126">
        <v>1681</v>
      </c>
    </row>
    <row r="1704" spans="1:24" s="14" customFormat="1" ht="105" x14ac:dyDescent="0.25">
      <c r="A1704" s="255">
        <v>1701</v>
      </c>
      <c r="B1704" s="126" t="s">
        <v>294</v>
      </c>
      <c r="C1704" s="127" t="s">
        <v>592</v>
      </c>
      <c r="D1704" s="127" t="s">
        <v>471</v>
      </c>
      <c r="E1704" s="127" t="s">
        <v>495</v>
      </c>
      <c r="F1704" s="127" t="s">
        <v>35</v>
      </c>
      <c r="G1704" s="127" t="s">
        <v>36</v>
      </c>
      <c r="H1704" s="127" t="s">
        <v>37</v>
      </c>
      <c r="I1704" s="127" t="s">
        <v>33</v>
      </c>
      <c r="J1704" s="127" t="s">
        <v>34</v>
      </c>
      <c r="K1704" s="127" t="s">
        <v>933</v>
      </c>
      <c r="L1704" s="127" t="s">
        <v>483</v>
      </c>
      <c r="M1704" s="128">
        <v>0</v>
      </c>
      <c r="N1704" s="128">
        <v>0</v>
      </c>
      <c r="O1704" s="129">
        <v>12.0862</v>
      </c>
      <c r="P1704" s="129">
        <v>191.982</v>
      </c>
      <c r="Q1704" s="130">
        <v>12.1</v>
      </c>
      <c r="R1704" s="128">
        <v>0</v>
      </c>
      <c r="S1704" s="128">
        <v>0</v>
      </c>
      <c r="T1704" s="127" t="s">
        <v>620</v>
      </c>
      <c r="U1704" s="127" t="s">
        <v>620</v>
      </c>
      <c r="V1704" s="208" t="s">
        <v>934</v>
      </c>
      <c r="X1704" s="126">
        <v>1682</v>
      </c>
    </row>
    <row r="1705" spans="1:24" s="14" customFormat="1" ht="105" x14ac:dyDescent="0.25">
      <c r="A1705" s="255">
        <v>1702</v>
      </c>
      <c r="B1705" s="126" t="s">
        <v>294</v>
      </c>
      <c r="C1705" s="127" t="s">
        <v>592</v>
      </c>
      <c r="D1705" s="127" t="s">
        <v>471</v>
      </c>
      <c r="E1705" s="127" t="s">
        <v>492</v>
      </c>
      <c r="F1705" s="127" t="s">
        <v>35</v>
      </c>
      <c r="G1705" s="127" t="s">
        <v>36</v>
      </c>
      <c r="H1705" s="127" t="s">
        <v>32</v>
      </c>
      <c r="I1705" s="127" t="s">
        <v>106</v>
      </c>
      <c r="J1705" s="127" t="s">
        <v>34</v>
      </c>
      <c r="K1705" s="127" t="s">
        <v>935</v>
      </c>
      <c r="L1705" s="127" t="s">
        <v>483</v>
      </c>
      <c r="M1705" s="128">
        <v>0</v>
      </c>
      <c r="N1705" s="128">
        <v>0</v>
      </c>
      <c r="O1705" s="129">
        <v>22.1585</v>
      </c>
      <c r="P1705" s="129">
        <v>99.007999999999996</v>
      </c>
      <c r="Q1705" s="130">
        <v>22.2</v>
      </c>
      <c r="R1705" s="128">
        <v>0</v>
      </c>
      <c r="S1705" s="128">
        <v>0</v>
      </c>
      <c r="T1705" s="127" t="s">
        <v>620</v>
      </c>
      <c r="U1705" s="127" t="s">
        <v>620</v>
      </c>
      <c r="V1705" s="208" t="s">
        <v>624</v>
      </c>
      <c r="X1705" s="126">
        <v>1683</v>
      </c>
    </row>
    <row r="1706" spans="1:24" s="14" customFormat="1" ht="105" x14ac:dyDescent="0.25">
      <c r="A1706" s="255">
        <v>1703</v>
      </c>
      <c r="B1706" s="126" t="s">
        <v>294</v>
      </c>
      <c r="C1706" s="127" t="s">
        <v>592</v>
      </c>
      <c r="D1706" s="127" t="s">
        <v>471</v>
      </c>
      <c r="E1706" s="127" t="s">
        <v>492</v>
      </c>
      <c r="F1706" s="127" t="s">
        <v>35</v>
      </c>
      <c r="G1706" s="127" t="s">
        <v>31</v>
      </c>
      <c r="H1706" s="127" t="s">
        <v>32</v>
      </c>
      <c r="I1706" s="127" t="s">
        <v>39</v>
      </c>
      <c r="J1706" s="127" t="s">
        <v>44</v>
      </c>
      <c r="K1706" s="127" t="s">
        <v>935</v>
      </c>
      <c r="L1706" s="127" t="s">
        <v>483</v>
      </c>
      <c r="M1706" s="128">
        <v>0</v>
      </c>
      <c r="N1706" s="128">
        <v>0</v>
      </c>
      <c r="O1706" s="129">
        <v>19.9985</v>
      </c>
      <c r="P1706" s="129">
        <v>103.866</v>
      </c>
      <c r="Q1706" s="130">
        <v>20</v>
      </c>
      <c r="R1706" s="128">
        <v>0</v>
      </c>
      <c r="S1706" s="128">
        <v>0</v>
      </c>
      <c r="T1706" s="127" t="s">
        <v>620</v>
      </c>
      <c r="U1706" s="127" t="s">
        <v>620</v>
      </c>
      <c r="V1706" s="208" t="s">
        <v>624</v>
      </c>
      <c r="X1706" s="126">
        <v>1684</v>
      </c>
    </row>
    <row r="1707" spans="1:24" s="14" customFormat="1" ht="105" x14ac:dyDescent="0.25">
      <c r="A1707" s="255">
        <v>1704</v>
      </c>
      <c r="B1707" s="126" t="s">
        <v>294</v>
      </c>
      <c r="C1707" s="127" t="s">
        <v>592</v>
      </c>
      <c r="D1707" s="127" t="s">
        <v>471</v>
      </c>
      <c r="E1707" s="127" t="s">
        <v>496</v>
      </c>
      <c r="F1707" s="127" t="s">
        <v>35</v>
      </c>
      <c r="G1707" s="127" t="s">
        <v>36</v>
      </c>
      <c r="H1707" s="127" t="s">
        <v>32</v>
      </c>
      <c r="I1707" s="127" t="s">
        <v>106</v>
      </c>
      <c r="J1707" s="127" t="s">
        <v>34</v>
      </c>
      <c r="K1707" s="127" t="s">
        <v>935</v>
      </c>
      <c r="L1707" s="127" t="s">
        <v>483</v>
      </c>
      <c r="M1707" s="128">
        <v>0</v>
      </c>
      <c r="N1707" s="128">
        <v>0</v>
      </c>
      <c r="O1707" s="129">
        <v>15.201499999999999</v>
      </c>
      <c r="P1707" s="129">
        <v>69.566000000000003</v>
      </c>
      <c r="Q1707" s="130">
        <v>15.2</v>
      </c>
      <c r="R1707" s="128">
        <v>0</v>
      </c>
      <c r="S1707" s="128">
        <v>0</v>
      </c>
      <c r="T1707" s="127" t="s">
        <v>620</v>
      </c>
      <c r="U1707" s="127" t="s">
        <v>620</v>
      </c>
      <c r="V1707" s="208" t="s">
        <v>624</v>
      </c>
      <c r="X1707" s="126">
        <v>1685</v>
      </c>
    </row>
    <row r="1708" spans="1:24" s="14" customFormat="1" ht="105" x14ac:dyDescent="0.25">
      <c r="A1708" s="255">
        <v>1705</v>
      </c>
      <c r="B1708" s="126" t="s">
        <v>294</v>
      </c>
      <c r="C1708" s="127" t="s">
        <v>592</v>
      </c>
      <c r="D1708" s="127" t="s">
        <v>471</v>
      </c>
      <c r="E1708" s="127" t="s">
        <v>496</v>
      </c>
      <c r="F1708" s="127" t="s">
        <v>35</v>
      </c>
      <c r="G1708" s="127" t="s">
        <v>31</v>
      </c>
      <c r="H1708" s="127" t="s">
        <v>32</v>
      </c>
      <c r="I1708" s="127" t="s">
        <v>39</v>
      </c>
      <c r="J1708" s="127" t="s">
        <v>44</v>
      </c>
      <c r="K1708" s="127" t="s">
        <v>935</v>
      </c>
      <c r="L1708" s="127" t="s">
        <v>483</v>
      </c>
      <c r="M1708" s="128">
        <v>0</v>
      </c>
      <c r="N1708" s="128">
        <v>0</v>
      </c>
      <c r="O1708" s="129">
        <v>13.7715</v>
      </c>
      <c r="P1708" s="129">
        <v>74.256</v>
      </c>
      <c r="Q1708" s="130">
        <v>13.8</v>
      </c>
      <c r="R1708" s="128">
        <v>0</v>
      </c>
      <c r="S1708" s="128">
        <v>0</v>
      </c>
      <c r="T1708" s="127" t="s">
        <v>620</v>
      </c>
      <c r="U1708" s="127" t="s">
        <v>620</v>
      </c>
      <c r="V1708" s="208" t="s">
        <v>624</v>
      </c>
      <c r="X1708" s="126">
        <v>1686</v>
      </c>
    </row>
    <row r="1709" spans="1:24" s="14" customFormat="1" ht="105" x14ac:dyDescent="0.25">
      <c r="A1709" s="255">
        <v>1706</v>
      </c>
      <c r="B1709" s="126" t="s">
        <v>294</v>
      </c>
      <c r="C1709" s="127" t="s">
        <v>592</v>
      </c>
      <c r="D1709" s="127" t="s">
        <v>471</v>
      </c>
      <c r="E1709" s="127" t="s">
        <v>495</v>
      </c>
      <c r="F1709" s="127" t="s">
        <v>35</v>
      </c>
      <c r="G1709" s="127" t="s">
        <v>36</v>
      </c>
      <c r="H1709" s="127" t="s">
        <v>32</v>
      </c>
      <c r="I1709" s="127" t="s">
        <v>106</v>
      </c>
      <c r="J1709" s="127" t="s">
        <v>34</v>
      </c>
      <c r="K1709" s="127" t="s">
        <v>935</v>
      </c>
      <c r="L1709" s="127" t="s">
        <v>483</v>
      </c>
      <c r="M1709" s="128">
        <v>0</v>
      </c>
      <c r="N1709" s="128">
        <v>0</v>
      </c>
      <c r="O1709" s="129">
        <v>11.1272</v>
      </c>
      <c r="P1709" s="129">
        <v>45.122</v>
      </c>
      <c r="Q1709" s="130">
        <v>11.1</v>
      </c>
      <c r="R1709" s="128">
        <v>0</v>
      </c>
      <c r="S1709" s="128">
        <v>0</v>
      </c>
      <c r="T1709" s="127" t="s">
        <v>620</v>
      </c>
      <c r="U1709" s="127" t="s">
        <v>620</v>
      </c>
      <c r="V1709" s="208" t="s">
        <v>624</v>
      </c>
      <c r="X1709" s="126">
        <v>1687</v>
      </c>
    </row>
    <row r="1710" spans="1:24" s="14" customFormat="1" ht="105" x14ac:dyDescent="0.25">
      <c r="A1710" s="255">
        <v>1707</v>
      </c>
      <c r="B1710" s="126" t="s">
        <v>294</v>
      </c>
      <c r="C1710" s="127" t="s">
        <v>592</v>
      </c>
      <c r="D1710" s="127" t="s">
        <v>471</v>
      </c>
      <c r="E1710" s="127" t="s">
        <v>495</v>
      </c>
      <c r="F1710" s="127" t="s">
        <v>35</v>
      </c>
      <c r="G1710" s="127" t="s">
        <v>31</v>
      </c>
      <c r="H1710" s="127" t="s">
        <v>32</v>
      </c>
      <c r="I1710" s="127" t="s">
        <v>39</v>
      </c>
      <c r="J1710" s="127" t="s">
        <v>44</v>
      </c>
      <c r="K1710" s="127" t="s">
        <v>935</v>
      </c>
      <c r="L1710" s="127" t="s">
        <v>483</v>
      </c>
      <c r="M1710" s="128">
        <v>0</v>
      </c>
      <c r="N1710" s="128">
        <v>0</v>
      </c>
      <c r="O1710" s="129">
        <v>10.110200000000001</v>
      </c>
      <c r="P1710" s="129">
        <v>49.923999999999999</v>
      </c>
      <c r="Q1710" s="130">
        <v>10.1</v>
      </c>
      <c r="R1710" s="128">
        <v>0</v>
      </c>
      <c r="S1710" s="128">
        <v>0</v>
      </c>
      <c r="T1710" s="127" t="s">
        <v>620</v>
      </c>
      <c r="U1710" s="127" t="s">
        <v>620</v>
      </c>
      <c r="V1710" s="208" t="s">
        <v>624</v>
      </c>
      <c r="X1710" s="126">
        <v>1688</v>
      </c>
    </row>
    <row r="1711" spans="1:24" s="14" customFormat="1" ht="105" x14ac:dyDescent="0.25">
      <c r="A1711" s="255">
        <v>1708</v>
      </c>
      <c r="B1711" s="126" t="s">
        <v>294</v>
      </c>
      <c r="C1711" s="127" t="s">
        <v>592</v>
      </c>
      <c r="D1711" s="127" t="s">
        <v>491</v>
      </c>
      <c r="E1711" s="127" t="s">
        <v>472</v>
      </c>
      <c r="F1711" s="127" t="s">
        <v>35</v>
      </c>
      <c r="G1711" s="127" t="s">
        <v>31</v>
      </c>
      <c r="H1711" s="127" t="s">
        <v>32</v>
      </c>
      <c r="I1711" s="127" t="s">
        <v>57</v>
      </c>
      <c r="J1711" s="127" t="s">
        <v>58</v>
      </c>
      <c r="K1711" s="127" t="s">
        <v>917</v>
      </c>
      <c r="L1711" s="127" t="s">
        <v>483</v>
      </c>
      <c r="M1711" s="128">
        <v>0</v>
      </c>
      <c r="N1711" s="128">
        <v>0</v>
      </c>
      <c r="O1711" s="129">
        <v>12.8735</v>
      </c>
      <c r="P1711" s="129">
        <v>39.130000000000003</v>
      </c>
      <c r="Q1711" s="130">
        <v>12.9</v>
      </c>
      <c r="R1711" s="128">
        <v>0</v>
      </c>
      <c r="S1711" s="128">
        <v>0</v>
      </c>
      <c r="T1711" s="127" t="s">
        <v>620</v>
      </c>
      <c r="U1711" s="127" t="s">
        <v>620</v>
      </c>
      <c r="V1711" s="208" t="s">
        <v>878</v>
      </c>
      <c r="X1711" s="126">
        <v>1689</v>
      </c>
    </row>
    <row r="1712" spans="1:24" s="14" customFormat="1" ht="105" x14ac:dyDescent="0.25">
      <c r="A1712" s="255">
        <v>1709</v>
      </c>
      <c r="B1712" s="126" t="s">
        <v>294</v>
      </c>
      <c r="C1712" s="127" t="s">
        <v>592</v>
      </c>
      <c r="D1712" s="127" t="s">
        <v>491</v>
      </c>
      <c r="E1712" s="127" t="s">
        <v>492</v>
      </c>
      <c r="F1712" s="127" t="s">
        <v>35</v>
      </c>
      <c r="G1712" s="127" t="s">
        <v>31</v>
      </c>
      <c r="H1712" s="127" t="s">
        <v>32</v>
      </c>
      <c r="I1712" s="127" t="s">
        <v>57</v>
      </c>
      <c r="J1712" s="127" t="s">
        <v>58</v>
      </c>
      <c r="K1712" s="127" t="s">
        <v>917</v>
      </c>
      <c r="L1712" s="127" t="s">
        <v>483</v>
      </c>
      <c r="M1712" s="128">
        <v>0</v>
      </c>
      <c r="N1712" s="128">
        <v>0</v>
      </c>
      <c r="O1712" s="129">
        <v>9.56</v>
      </c>
      <c r="P1712" s="129">
        <v>22.484000000000002</v>
      </c>
      <c r="Q1712" s="130">
        <v>9.6</v>
      </c>
      <c r="R1712" s="128">
        <v>0</v>
      </c>
      <c r="S1712" s="128">
        <v>0</v>
      </c>
      <c r="T1712" s="127" t="s">
        <v>620</v>
      </c>
      <c r="U1712" s="127" t="s">
        <v>620</v>
      </c>
      <c r="V1712" s="208" t="s">
        <v>878</v>
      </c>
      <c r="X1712" s="126">
        <v>1690</v>
      </c>
    </row>
    <row r="1713" spans="1:24" s="14" customFormat="1" ht="105" x14ac:dyDescent="0.25">
      <c r="A1713" s="255">
        <v>1710</v>
      </c>
      <c r="B1713" s="126" t="s">
        <v>294</v>
      </c>
      <c r="C1713" s="127" t="s">
        <v>592</v>
      </c>
      <c r="D1713" s="127" t="s">
        <v>471</v>
      </c>
      <c r="E1713" s="127" t="s">
        <v>492</v>
      </c>
      <c r="F1713" s="127" t="s">
        <v>35</v>
      </c>
      <c r="G1713" s="127" t="s">
        <v>46</v>
      </c>
      <c r="H1713" s="127" t="s">
        <v>47</v>
      </c>
      <c r="I1713" s="127" t="s">
        <v>101</v>
      </c>
      <c r="J1713" s="127" t="s">
        <v>44</v>
      </c>
      <c r="K1713" s="127" t="s">
        <v>936</v>
      </c>
      <c r="L1713" s="127" t="s">
        <v>483</v>
      </c>
      <c r="M1713" s="128">
        <v>0</v>
      </c>
      <c r="N1713" s="128">
        <v>0</v>
      </c>
      <c r="O1713" s="129">
        <v>11.218</v>
      </c>
      <c r="P1713" s="129">
        <v>62.594000000000001</v>
      </c>
      <c r="Q1713" s="130">
        <v>11.2</v>
      </c>
      <c r="R1713" s="128">
        <v>0</v>
      </c>
      <c r="S1713" s="128">
        <v>0</v>
      </c>
      <c r="T1713" s="127" t="s">
        <v>620</v>
      </c>
      <c r="U1713" s="127" t="s">
        <v>620</v>
      </c>
      <c r="V1713" s="208" t="s">
        <v>624</v>
      </c>
      <c r="X1713" s="126">
        <v>1691</v>
      </c>
    </row>
    <row r="1714" spans="1:24" s="14" customFormat="1" ht="105" x14ac:dyDescent="0.25">
      <c r="A1714" s="255">
        <v>1711</v>
      </c>
      <c r="B1714" s="126" t="s">
        <v>294</v>
      </c>
      <c r="C1714" s="127" t="s">
        <v>592</v>
      </c>
      <c r="D1714" s="127" t="s">
        <v>491</v>
      </c>
      <c r="E1714" s="127" t="s">
        <v>472</v>
      </c>
      <c r="F1714" s="127" t="s">
        <v>35</v>
      </c>
      <c r="G1714" s="127" t="s">
        <v>46</v>
      </c>
      <c r="H1714" s="127" t="s">
        <v>47</v>
      </c>
      <c r="I1714" s="127" t="s">
        <v>101</v>
      </c>
      <c r="J1714" s="127" t="s">
        <v>44</v>
      </c>
      <c r="K1714" s="127" t="s">
        <v>936</v>
      </c>
      <c r="L1714" s="127" t="s">
        <v>483</v>
      </c>
      <c r="M1714" s="128">
        <v>0</v>
      </c>
      <c r="N1714" s="128">
        <v>0</v>
      </c>
      <c r="O1714" s="129">
        <v>21.814499999999999</v>
      </c>
      <c r="P1714" s="129">
        <v>44.744</v>
      </c>
      <c r="Q1714" s="130">
        <v>21.8</v>
      </c>
      <c r="R1714" s="128">
        <v>0</v>
      </c>
      <c r="S1714" s="128">
        <v>0</v>
      </c>
      <c r="T1714" s="127" t="s">
        <v>620</v>
      </c>
      <c r="U1714" s="127" t="s">
        <v>620</v>
      </c>
      <c r="V1714" s="208" t="s">
        <v>624</v>
      </c>
      <c r="X1714" s="126">
        <v>1692</v>
      </c>
    </row>
    <row r="1715" spans="1:24" s="14" customFormat="1" ht="105" x14ac:dyDescent="0.25">
      <c r="A1715" s="255">
        <v>1712</v>
      </c>
      <c r="B1715" s="126" t="s">
        <v>294</v>
      </c>
      <c r="C1715" s="127" t="s">
        <v>592</v>
      </c>
      <c r="D1715" s="127" t="s">
        <v>471</v>
      </c>
      <c r="E1715" s="127" t="s">
        <v>496</v>
      </c>
      <c r="F1715" s="127" t="s">
        <v>35</v>
      </c>
      <c r="G1715" s="127" t="s">
        <v>46</v>
      </c>
      <c r="H1715" s="127" t="s">
        <v>47</v>
      </c>
      <c r="I1715" s="127" t="s">
        <v>101</v>
      </c>
      <c r="J1715" s="127" t="s">
        <v>44</v>
      </c>
      <c r="K1715" s="127" t="s">
        <v>936</v>
      </c>
      <c r="L1715" s="127" t="s">
        <v>483</v>
      </c>
      <c r="M1715" s="128">
        <v>0</v>
      </c>
      <c r="N1715" s="128">
        <v>0</v>
      </c>
      <c r="O1715" s="129">
        <v>7.9580000000000002</v>
      </c>
      <c r="P1715" s="129">
        <v>42.154000000000003</v>
      </c>
      <c r="Q1715" s="130">
        <v>8</v>
      </c>
      <c r="R1715" s="128">
        <v>0</v>
      </c>
      <c r="S1715" s="128">
        <v>0</v>
      </c>
      <c r="T1715" s="127" t="s">
        <v>620</v>
      </c>
      <c r="U1715" s="127" t="s">
        <v>620</v>
      </c>
      <c r="V1715" s="208" t="s">
        <v>624</v>
      </c>
      <c r="X1715" s="126">
        <v>1693</v>
      </c>
    </row>
    <row r="1716" spans="1:24" s="14" customFormat="1" ht="105" x14ac:dyDescent="0.25">
      <c r="A1716" s="255">
        <v>1713</v>
      </c>
      <c r="B1716" s="126" t="s">
        <v>294</v>
      </c>
      <c r="C1716" s="127" t="s">
        <v>592</v>
      </c>
      <c r="D1716" s="127" t="s">
        <v>491</v>
      </c>
      <c r="E1716" s="127" t="s">
        <v>492</v>
      </c>
      <c r="F1716" s="127" t="s">
        <v>35</v>
      </c>
      <c r="G1716" s="127" t="s">
        <v>46</v>
      </c>
      <c r="H1716" s="127" t="s">
        <v>47</v>
      </c>
      <c r="I1716" s="127" t="s">
        <v>101</v>
      </c>
      <c r="J1716" s="127" t="s">
        <v>44</v>
      </c>
      <c r="K1716" s="127" t="s">
        <v>936</v>
      </c>
      <c r="L1716" s="127" t="s">
        <v>483</v>
      </c>
      <c r="M1716" s="128">
        <v>0</v>
      </c>
      <c r="N1716" s="128">
        <v>0</v>
      </c>
      <c r="O1716" s="129">
        <v>14.818</v>
      </c>
      <c r="P1716" s="129">
        <v>23.015999999999998</v>
      </c>
      <c r="Q1716" s="130">
        <v>14.8</v>
      </c>
      <c r="R1716" s="128">
        <v>0</v>
      </c>
      <c r="S1716" s="128">
        <v>0</v>
      </c>
      <c r="T1716" s="127" t="s">
        <v>620</v>
      </c>
      <c r="U1716" s="127" t="s">
        <v>620</v>
      </c>
      <c r="V1716" s="208" t="s">
        <v>624</v>
      </c>
      <c r="X1716" s="126">
        <v>1694</v>
      </c>
    </row>
    <row r="1717" spans="1:24" s="14" customFormat="1" ht="105" x14ac:dyDescent="0.25">
      <c r="A1717" s="255">
        <v>1714</v>
      </c>
      <c r="B1717" s="126" t="s">
        <v>294</v>
      </c>
      <c r="C1717" s="127" t="s">
        <v>592</v>
      </c>
      <c r="D1717" s="127" t="s">
        <v>471</v>
      </c>
      <c r="E1717" s="127" t="s">
        <v>495</v>
      </c>
      <c r="F1717" s="127" t="s">
        <v>35</v>
      </c>
      <c r="G1717" s="127" t="s">
        <v>46</v>
      </c>
      <c r="H1717" s="127" t="s">
        <v>47</v>
      </c>
      <c r="I1717" s="127" t="s">
        <v>101</v>
      </c>
      <c r="J1717" s="127" t="s">
        <v>44</v>
      </c>
      <c r="K1717" s="127" t="s">
        <v>936</v>
      </c>
      <c r="L1717" s="127" t="s">
        <v>483</v>
      </c>
      <c r="M1717" s="128">
        <v>0</v>
      </c>
      <c r="N1717" s="128">
        <v>0</v>
      </c>
      <c r="O1717" s="129">
        <v>5.9785000000000004</v>
      </c>
      <c r="P1717" s="129">
        <v>25.045999999999999</v>
      </c>
      <c r="Q1717" s="130">
        <v>6</v>
      </c>
      <c r="R1717" s="128">
        <v>0</v>
      </c>
      <c r="S1717" s="128">
        <v>0</v>
      </c>
      <c r="T1717" s="127" t="s">
        <v>620</v>
      </c>
      <c r="U1717" s="127" t="s">
        <v>620</v>
      </c>
      <c r="V1717" s="208" t="s">
        <v>624</v>
      </c>
      <c r="X1717" s="126">
        <v>1695</v>
      </c>
    </row>
    <row r="1718" spans="1:24" s="14" customFormat="1" ht="165" x14ac:dyDescent="0.25">
      <c r="A1718" s="255">
        <v>1715</v>
      </c>
      <c r="B1718" s="126" t="s">
        <v>294</v>
      </c>
      <c r="C1718" s="127" t="s">
        <v>592</v>
      </c>
      <c r="D1718" s="127" t="s">
        <v>494</v>
      </c>
      <c r="E1718" s="127" t="s">
        <v>492</v>
      </c>
      <c r="F1718" s="127" t="s">
        <v>35</v>
      </c>
      <c r="G1718" s="127" t="s">
        <v>36</v>
      </c>
      <c r="H1718" s="127" t="s">
        <v>32</v>
      </c>
      <c r="I1718" s="127" t="s">
        <v>106</v>
      </c>
      <c r="J1718" s="127" t="s">
        <v>34</v>
      </c>
      <c r="K1718" s="127" t="s">
        <v>937</v>
      </c>
      <c r="L1718" s="127" t="s">
        <v>488</v>
      </c>
      <c r="M1718" s="128">
        <v>5.1100000000000003</v>
      </c>
      <c r="N1718" s="128">
        <v>3.65</v>
      </c>
      <c r="O1718" s="129">
        <v>14.458</v>
      </c>
      <c r="P1718" s="129">
        <v>35.363999999999997</v>
      </c>
      <c r="Q1718" s="130">
        <v>14.5</v>
      </c>
      <c r="R1718" s="128">
        <v>0</v>
      </c>
      <c r="S1718" s="128">
        <v>0</v>
      </c>
      <c r="T1718" s="127" t="s">
        <v>620</v>
      </c>
      <c r="U1718" s="127" t="s">
        <v>620</v>
      </c>
      <c r="V1718" s="208" t="s">
        <v>624</v>
      </c>
      <c r="X1718" s="126">
        <v>1696</v>
      </c>
    </row>
    <row r="1719" spans="1:24" s="14" customFormat="1" ht="165" x14ac:dyDescent="0.25">
      <c r="A1719" s="255">
        <v>1716</v>
      </c>
      <c r="B1719" s="126" t="s">
        <v>294</v>
      </c>
      <c r="C1719" s="127" t="s">
        <v>592</v>
      </c>
      <c r="D1719" s="127" t="s">
        <v>494</v>
      </c>
      <c r="E1719" s="127" t="s">
        <v>492</v>
      </c>
      <c r="F1719" s="127" t="s">
        <v>35</v>
      </c>
      <c r="G1719" s="127" t="s">
        <v>31</v>
      </c>
      <c r="H1719" s="127" t="s">
        <v>32</v>
      </c>
      <c r="I1719" s="127" t="s">
        <v>39</v>
      </c>
      <c r="J1719" s="127" t="s">
        <v>44</v>
      </c>
      <c r="K1719" s="127" t="s">
        <v>937</v>
      </c>
      <c r="L1719" s="127" t="s">
        <v>488</v>
      </c>
      <c r="M1719" s="128">
        <v>3.91</v>
      </c>
      <c r="N1719" s="128">
        <v>2.79</v>
      </c>
      <c r="O1719" s="129">
        <v>12.391</v>
      </c>
      <c r="P1719" s="129">
        <v>27.93</v>
      </c>
      <c r="Q1719" s="130">
        <v>12.4</v>
      </c>
      <c r="R1719" s="128">
        <v>0</v>
      </c>
      <c r="S1719" s="128">
        <v>0</v>
      </c>
      <c r="T1719" s="127" t="s">
        <v>620</v>
      </c>
      <c r="U1719" s="127" t="s">
        <v>620</v>
      </c>
      <c r="V1719" s="208" t="s">
        <v>624</v>
      </c>
      <c r="X1719" s="126">
        <v>1697</v>
      </c>
    </row>
    <row r="1720" spans="1:24" s="14" customFormat="1" ht="165" x14ac:dyDescent="0.25">
      <c r="A1720" s="255">
        <v>1717</v>
      </c>
      <c r="B1720" s="126" t="s">
        <v>294</v>
      </c>
      <c r="C1720" s="127" t="s">
        <v>592</v>
      </c>
      <c r="D1720" s="127" t="s">
        <v>471</v>
      </c>
      <c r="E1720" s="127" t="s">
        <v>492</v>
      </c>
      <c r="F1720" s="127" t="s">
        <v>35</v>
      </c>
      <c r="G1720" s="127" t="s">
        <v>36</v>
      </c>
      <c r="H1720" s="127" t="s">
        <v>32</v>
      </c>
      <c r="I1720" s="127" t="s">
        <v>106</v>
      </c>
      <c r="J1720" s="127" t="s">
        <v>34</v>
      </c>
      <c r="K1720" s="127" t="s">
        <v>937</v>
      </c>
      <c r="L1720" s="127" t="s">
        <v>488</v>
      </c>
      <c r="M1720" s="128">
        <v>5.1100000000000003</v>
      </c>
      <c r="N1720" s="128">
        <v>3.65</v>
      </c>
      <c r="O1720" s="129">
        <v>16.574000000000002</v>
      </c>
      <c r="P1720" s="129">
        <v>46.802</v>
      </c>
      <c r="Q1720" s="130">
        <v>16.600000000000001</v>
      </c>
      <c r="R1720" s="128">
        <v>0</v>
      </c>
      <c r="S1720" s="128">
        <v>0</v>
      </c>
      <c r="T1720" s="127" t="s">
        <v>620</v>
      </c>
      <c r="U1720" s="127" t="s">
        <v>620</v>
      </c>
      <c r="V1720" s="208" t="s">
        <v>624</v>
      </c>
      <c r="X1720" s="126">
        <v>1698</v>
      </c>
    </row>
    <row r="1721" spans="1:24" s="14" customFormat="1" ht="165" x14ac:dyDescent="0.25">
      <c r="A1721" s="255">
        <v>1718</v>
      </c>
      <c r="B1721" s="126" t="s">
        <v>294</v>
      </c>
      <c r="C1721" s="127" t="s">
        <v>592</v>
      </c>
      <c r="D1721" s="127" t="s">
        <v>471</v>
      </c>
      <c r="E1721" s="127" t="s">
        <v>492</v>
      </c>
      <c r="F1721" s="127" t="s">
        <v>35</v>
      </c>
      <c r="G1721" s="127" t="s">
        <v>31</v>
      </c>
      <c r="H1721" s="127" t="s">
        <v>32</v>
      </c>
      <c r="I1721" s="127" t="s">
        <v>39</v>
      </c>
      <c r="J1721" s="127" t="s">
        <v>44</v>
      </c>
      <c r="K1721" s="127" t="s">
        <v>937</v>
      </c>
      <c r="L1721" s="127" t="s">
        <v>488</v>
      </c>
      <c r="M1721" s="128">
        <v>3.91</v>
      </c>
      <c r="N1721" s="128">
        <v>2.79</v>
      </c>
      <c r="O1721" s="129">
        <v>14.395</v>
      </c>
      <c r="P1721" s="129">
        <v>55.006</v>
      </c>
      <c r="Q1721" s="130">
        <v>14.4</v>
      </c>
      <c r="R1721" s="128">
        <v>0</v>
      </c>
      <c r="S1721" s="128">
        <v>0</v>
      </c>
      <c r="T1721" s="127" t="s">
        <v>620</v>
      </c>
      <c r="U1721" s="127" t="s">
        <v>620</v>
      </c>
      <c r="V1721" s="208" t="s">
        <v>624</v>
      </c>
      <c r="X1721" s="126">
        <v>1699</v>
      </c>
    </row>
    <row r="1722" spans="1:24" s="14" customFormat="1" ht="165" x14ac:dyDescent="0.25">
      <c r="A1722" s="255">
        <v>1719</v>
      </c>
      <c r="B1722" s="126" t="s">
        <v>294</v>
      </c>
      <c r="C1722" s="127" t="s">
        <v>592</v>
      </c>
      <c r="D1722" s="127" t="s">
        <v>491</v>
      </c>
      <c r="E1722" s="127" t="s">
        <v>472</v>
      </c>
      <c r="F1722" s="127" t="s">
        <v>35</v>
      </c>
      <c r="G1722" s="127" t="s">
        <v>36</v>
      </c>
      <c r="H1722" s="127" t="s">
        <v>32</v>
      </c>
      <c r="I1722" s="127" t="s">
        <v>106</v>
      </c>
      <c r="J1722" s="127" t="s">
        <v>34</v>
      </c>
      <c r="K1722" s="127" t="s">
        <v>937</v>
      </c>
      <c r="L1722" s="127" t="s">
        <v>488</v>
      </c>
      <c r="M1722" s="128">
        <v>5.1100000000000003</v>
      </c>
      <c r="N1722" s="128">
        <v>3.65</v>
      </c>
      <c r="O1722" s="129">
        <v>27.332000000000001</v>
      </c>
      <c r="P1722" s="129">
        <v>40.725999999999999</v>
      </c>
      <c r="Q1722" s="130">
        <v>27.3</v>
      </c>
      <c r="R1722" s="128">
        <v>0</v>
      </c>
      <c r="S1722" s="128">
        <v>0</v>
      </c>
      <c r="T1722" s="127" t="s">
        <v>620</v>
      </c>
      <c r="U1722" s="127" t="s">
        <v>620</v>
      </c>
      <c r="V1722" s="208" t="s">
        <v>624</v>
      </c>
      <c r="X1722" s="126">
        <v>1700</v>
      </c>
    </row>
    <row r="1723" spans="1:24" s="14" customFormat="1" ht="165" x14ac:dyDescent="0.25">
      <c r="A1723" s="255">
        <v>1720</v>
      </c>
      <c r="B1723" s="126" t="s">
        <v>294</v>
      </c>
      <c r="C1723" s="127" t="s">
        <v>592</v>
      </c>
      <c r="D1723" s="127" t="s">
        <v>491</v>
      </c>
      <c r="E1723" s="127" t="s">
        <v>472</v>
      </c>
      <c r="F1723" s="127" t="s">
        <v>35</v>
      </c>
      <c r="G1723" s="127" t="s">
        <v>31</v>
      </c>
      <c r="H1723" s="127" t="s">
        <v>32</v>
      </c>
      <c r="I1723" s="127" t="s">
        <v>39</v>
      </c>
      <c r="J1723" s="127" t="s">
        <v>44</v>
      </c>
      <c r="K1723" s="127" t="s">
        <v>937</v>
      </c>
      <c r="L1723" s="127" t="s">
        <v>488</v>
      </c>
      <c r="M1723" s="128">
        <v>3.91</v>
      </c>
      <c r="N1723" s="128">
        <v>2.79</v>
      </c>
      <c r="O1723" s="129">
        <v>24.51</v>
      </c>
      <c r="P1723" s="129">
        <v>40.655999999999999</v>
      </c>
      <c r="Q1723" s="130">
        <v>24.5</v>
      </c>
      <c r="R1723" s="128">
        <v>0</v>
      </c>
      <c r="S1723" s="128">
        <v>0</v>
      </c>
      <c r="T1723" s="127" t="s">
        <v>620</v>
      </c>
      <c r="U1723" s="127" t="s">
        <v>620</v>
      </c>
      <c r="V1723" s="208" t="s">
        <v>624</v>
      </c>
      <c r="X1723" s="126">
        <v>1701</v>
      </c>
    </row>
    <row r="1724" spans="1:24" s="14" customFormat="1" ht="165" x14ac:dyDescent="0.25">
      <c r="A1724" s="255">
        <v>1721</v>
      </c>
      <c r="B1724" s="126" t="s">
        <v>294</v>
      </c>
      <c r="C1724" s="127" t="s">
        <v>592</v>
      </c>
      <c r="D1724" s="127" t="s">
        <v>491</v>
      </c>
      <c r="E1724" s="127" t="s">
        <v>492</v>
      </c>
      <c r="F1724" s="127" t="s">
        <v>35</v>
      </c>
      <c r="G1724" s="127" t="s">
        <v>36</v>
      </c>
      <c r="H1724" s="127" t="s">
        <v>32</v>
      </c>
      <c r="I1724" s="127" t="s">
        <v>106</v>
      </c>
      <c r="J1724" s="127" t="s">
        <v>34</v>
      </c>
      <c r="K1724" s="127" t="s">
        <v>937</v>
      </c>
      <c r="L1724" s="127" t="s">
        <v>488</v>
      </c>
      <c r="M1724" s="128">
        <v>5.1100000000000003</v>
      </c>
      <c r="N1724" s="128">
        <v>3.65</v>
      </c>
      <c r="O1724" s="129">
        <v>20.167000000000002</v>
      </c>
      <c r="P1724" s="129">
        <v>38.122</v>
      </c>
      <c r="Q1724" s="130">
        <v>20.2</v>
      </c>
      <c r="R1724" s="128">
        <v>0</v>
      </c>
      <c r="S1724" s="128">
        <v>0</v>
      </c>
      <c r="T1724" s="127" t="s">
        <v>620</v>
      </c>
      <c r="U1724" s="127" t="s">
        <v>620</v>
      </c>
      <c r="V1724" s="208" t="s">
        <v>624</v>
      </c>
      <c r="X1724" s="126">
        <v>1702</v>
      </c>
    </row>
    <row r="1725" spans="1:24" s="14" customFormat="1" ht="165" x14ac:dyDescent="0.25">
      <c r="A1725" s="255">
        <v>1722</v>
      </c>
      <c r="B1725" s="126" t="s">
        <v>294</v>
      </c>
      <c r="C1725" s="127" t="s">
        <v>592</v>
      </c>
      <c r="D1725" s="127" t="s">
        <v>491</v>
      </c>
      <c r="E1725" s="127" t="s">
        <v>492</v>
      </c>
      <c r="F1725" s="127" t="s">
        <v>35</v>
      </c>
      <c r="G1725" s="127" t="s">
        <v>31</v>
      </c>
      <c r="H1725" s="127" t="s">
        <v>32</v>
      </c>
      <c r="I1725" s="127" t="s">
        <v>39</v>
      </c>
      <c r="J1725" s="127" t="s">
        <v>44</v>
      </c>
      <c r="K1725" s="127" t="s">
        <v>937</v>
      </c>
      <c r="L1725" s="127" t="s">
        <v>488</v>
      </c>
      <c r="M1725" s="128">
        <v>3.91</v>
      </c>
      <c r="N1725" s="128">
        <v>2.79</v>
      </c>
      <c r="O1725" s="129">
        <v>18.013999999999999</v>
      </c>
      <c r="P1725" s="129">
        <v>30.702000000000002</v>
      </c>
      <c r="Q1725" s="130">
        <v>18</v>
      </c>
      <c r="R1725" s="128">
        <v>0</v>
      </c>
      <c r="S1725" s="128">
        <v>0</v>
      </c>
      <c r="T1725" s="127" t="s">
        <v>620</v>
      </c>
      <c r="U1725" s="127" t="s">
        <v>620</v>
      </c>
      <c r="V1725" s="208" t="s">
        <v>624</v>
      </c>
      <c r="X1725" s="126">
        <v>1703</v>
      </c>
    </row>
    <row r="1726" spans="1:24" s="14" customFormat="1" ht="165" x14ac:dyDescent="0.25">
      <c r="A1726" s="255">
        <v>1723</v>
      </c>
      <c r="B1726" s="126" t="s">
        <v>593</v>
      </c>
      <c r="C1726" s="127" t="s">
        <v>594</v>
      </c>
      <c r="D1726" s="127" t="s">
        <v>471</v>
      </c>
      <c r="E1726" s="127" t="s">
        <v>472</v>
      </c>
      <c r="F1726" s="127" t="s">
        <v>35</v>
      </c>
      <c r="G1726" s="127" t="s">
        <v>36</v>
      </c>
      <c r="H1726" s="127" t="s">
        <v>37</v>
      </c>
      <c r="I1726" s="127" t="s">
        <v>210</v>
      </c>
      <c r="J1726" s="127" t="s">
        <v>112</v>
      </c>
      <c r="K1726" s="127" t="s">
        <v>938</v>
      </c>
      <c r="L1726" s="127" t="s">
        <v>483</v>
      </c>
      <c r="M1726" s="128">
        <v>0</v>
      </c>
      <c r="N1726" s="128">
        <v>0</v>
      </c>
      <c r="O1726" s="129">
        <v>25.544</v>
      </c>
      <c r="P1726" s="129">
        <v>298.80200000000002</v>
      </c>
      <c r="Q1726" s="130">
        <v>25.5</v>
      </c>
      <c r="R1726" s="128">
        <v>0</v>
      </c>
      <c r="S1726" s="128">
        <v>0</v>
      </c>
      <c r="T1726" s="127" t="s">
        <v>620</v>
      </c>
      <c r="U1726" s="127" t="s">
        <v>620</v>
      </c>
      <c r="V1726" s="208" t="s">
        <v>624</v>
      </c>
      <c r="X1726" s="126">
        <v>1704</v>
      </c>
    </row>
    <row r="1727" spans="1:24" s="14" customFormat="1" ht="165" x14ac:dyDescent="0.25">
      <c r="A1727" s="255">
        <v>1724</v>
      </c>
      <c r="B1727" s="126" t="s">
        <v>593</v>
      </c>
      <c r="C1727" s="127" t="s">
        <v>594</v>
      </c>
      <c r="D1727" s="127" t="s">
        <v>471</v>
      </c>
      <c r="E1727" s="127" t="s">
        <v>496</v>
      </c>
      <c r="F1727" s="127" t="s">
        <v>35</v>
      </c>
      <c r="G1727" s="127" t="s">
        <v>36</v>
      </c>
      <c r="H1727" s="127" t="s">
        <v>37</v>
      </c>
      <c r="I1727" s="127" t="s">
        <v>38</v>
      </c>
      <c r="J1727" s="127" t="s">
        <v>34</v>
      </c>
      <c r="K1727" s="127" t="s">
        <v>938</v>
      </c>
      <c r="L1727" s="127" t="s">
        <v>483</v>
      </c>
      <c r="M1727" s="128">
        <v>0</v>
      </c>
      <c r="N1727" s="128">
        <v>0</v>
      </c>
      <c r="O1727" s="129">
        <v>19.416</v>
      </c>
      <c r="P1727" s="129">
        <v>215.46</v>
      </c>
      <c r="Q1727" s="130">
        <v>19.399999999999999</v>
      </c>
      <c r="R1727" s="128">
        <v>0</v>
      </c>
      <c r="S1727" s="128">
        <v>0</v>
      </c>
      <c r="T1727" s="127" t="s">
        <v>620</v>
      </c>
      <c r="U1727" s="127" t="s">
        <v>620</v>
      </c>
      <c r="V1727" s="208" t="s">
        <v>624</v>
      </c>
      <c r="X1727" s="126">
        <v>1705</v>
      </c>
    </row>
    <row r="1728" spans="1:24" s="14" customFormat="1" ht="165" x14ac:dyDescent="0.25">
      <c r="A1728" s="255">
        <v>1725</v>
      </c>
      <c r="B1728" s="126" t="s">
        <v>593</v>
      </c>
      <c r="C1728" s="127" t="s">
        <v>594</v>
      </c>
      <c r="D1728" s="127" t="s">
        <v>471</v>
      </c>
      <c r="E1728" s="127" t="s">
        <v>472</v>
      </c>
      <c r="F1728" s="127" t="s">
        <v>35</v>
      </c>
      <c r="G1728" s="127" t="s">
        <v>36</v>
      </c>
      <c r="H1728" s="127" t="s">
        <v>42</v>
      </c>
      <c r="I1728" s="127" t="s">
        <v>108</v>
      </c>
      <c r="J1728" s="127" t="s">
        <v>34</v>
      </c>
      <c r="K1728" s="127" t="s">
        <v>938</v>
      </c>
      <c r="L1728" s="127" t="s">
        <v>483</v>
      </c>
      <c r="M1728" s="128">
        <v>0</v>
      </c>
      <c r="N1728" s="128">
        <v>0</v>
      </c>
      <c r="O1728" s="129">
        <v>25.544</v>
      </c>
      <c r="P1728" s="129">
        <v>298.80200000000002</v>
      </c>
      <c r="Q1728" s="130">
        <v>25.5</v>
      </c>
      <c r="R1728" s="128">
        <v>0</v>
      </c>
      <c r="S1728" s="128">
        <v>0</v>
      </c>
      <c r="T1728" s="127" t="s">
        <v>620</v>
      </c>
      <c r="U1728" s="127" t="s">
        <v>620</v>
      </c>
      <c r="V1728" s="208" t="s">
        <v>624</v>
      </c>
      <c r="X1728" s="126">
        <v>1706</v>
      </c>
    </row>
    <row r="1729" spans="1:24" s="14" customFormat="1" ht="165" x14ac:dyDescent="0.25">
      <c r="A1729" s="255">
        <v>1726</v>
      </c>
      <c r="B1729" s="126" t="s">
        <v>593</v>
      </c>
      <c r="C1729" s="127" t="s">
        <v>594</v>
      </c>
      <c r="D1729" s="127" t="s">
        <v>471</v>
      </c>
      <c r="E1729" s="127" t="s">
        <v>495</v>
      </c>
      <c r="F1729" s="127" t="s">
        <v>35</v>
      </c>
      <c r="G1729" s="127" t="s">
        <v>36</v>
      </c>
      <c r="H1729" s="127" t="s">
        <v>37</v>
      </c>
      <c r="I1729" s="127" t="s">
        <v>38</v>
      </c>
      <c r="J1729" s="127" t="s">
        <v>34</v>
      </c>
      <c r="K1729" s="127" t="s">
        <v>938</v>
      </c>
      <c r="L1729" s="127" t="s">
        <v>483</v>
      </c>
      <c r="M1729" s="128">
        <v>0</v>
      </c>
      <c r="N1729" s="128">
        <v>0</v>
      </c>
      <c r="O1729" s="129">
        <v>14.122</v>
      </c>
      <c r="P1729" s="129">
        <v>191.982</v>
      </c>
      <c r="Q1729" s="130">
        <v>14.1</v>
      </c>
      <c r="R1729" s="128">
        <v>0</v>
      </c>
      <c r="S1729" s="128">
        <v>0</v>
      </c>
      <c r="T1729" s="127" t="s">
        <v>620</v>
      </c>
      <c r="U1729" s="127" t="s">
        <v>620</v>
      </c>
      <c r="V1729" s="208" t="s">
        <v>624</v>
      </c>
      <c r="X1729" s="126">
        <v>1707</v>
      </c>
    </row>
    <row r="1730" spans="1:24" s="14" customFormat="1" ht="165" x14ac:dyDescent="0.25">
      <c r="A1730" s="255">
        <v>1727</v>
      </c>
      <c r="B1730" s="126" t="s">
        <v>593</v>
      </c>
      <c r="C1730" s="127" t="s">
        <v>594</v>
      </c>
      <c r="D1730" s="127" t="s">
        <v>471</v>
      </c>
      <c r="E1730" s="127" t="s">
        <v>492</v>
      </c>
      <c r="F1730" s="127" t="s">
        <v>35</v>
      </c>
      <c r="G1730" s="127" t="s">
        <v>36</v>
      </c>
      <c r="H1730" s="127" t="s">
        <v>42</v>
      </c>
      <c r="I1730" s="127" t="s">
        <v>105</v>
      </c>
      <c r="J1730" s="127" t="s">
        <v>34</v>
      </c>
      <c r="K1730" s="127" t="s">
        <v>939</v>
      </c>
      <c r="L1730" s="127" t="s">
        <v>483</v>
      </c>
      <c r="M1730" s="128">
        <v>0</v>
      </c>
      <c r="N1730" s="128">
        <v>0</v>
      </c>
      <c r="O1730" s="129">
        <v>24.197500000000002</v>
      </c>
      <c r="P1730" s="129">
        <v>131.88</v>
      </c>
      <c r="Q1730" s="130">
        <v>24.2</v>
      </c>
      <c r="R1730" s="128">
        <v>15</v>
      </c>
      <c r="S1730" s="128">
        <v>20</v>
      </c>
      <c r="T1730" s="127" t="s">
        <v>733</v>
      </c>
      <c r="U1730" s="127" t="s">
        <v>620</v>
      </c>
      <c r="V1730" s="208" t="s">
        <v>878</v>
      </c>
      <c r="X1730" s="126">
        <v>1708</v>
      </c>
    </row>
    <row r="1731" spans="1:24" s="14" customFormat="1" ht="165" x14ac:dyDescent="0.25">
      <c r="A1731" s="255">
        <v>1728</v>
      </c>
      <c r="B1731" s="126" t="s">
        <v>593</v>
      </c>
      <c r="C1731" s="127" t="s">
        <v>594</v>
      </c>
      <c r="D1731" s="127" t="s">
        <v>471</v>
      </c>
      <c r="E1731" s="127" t="s">
        <v>492</v>
      </c>
      <c r="F1731" s="127" t="s">
        <v>35</v>
      </c>
      <c r="G1731" s="127" t="s">
        <v>36</v>
      </c>
      <c r="H1731" s="127" t="s">
        <v>32</v>
      </c>
      <c r="I1731" s="127" t="s">
        <v>55</v>
      </c>
      <c r="J1731" s="127" t="s">
        <v>73</v>
      </c>
      <c r="K1731" s="127" t="s">
        <v>939</v>
      </c>
      <c r="L1731" s="127" t="s">
        <v>483</v>
      </c>
      <c r="M1731" s="128">
        <v>0</v>
      </c>
      <c r="N1731" s="128">
        <v>0</v>
      </c>
      <c r="O1731" s="129">
        <v>16.82</v>
      </c>
      <c r="P1731" s="129">
        <v>70.531999999999996</v>
      </c>
      <c r="Q1731" s="130">
        <v>16.8</v>
      </c>
      <c r="R1731" s="128">
        <v>15</v>
      </c>
      <c r="S1731" s="128">
        <v>20</v>
      </c>
      <c r="T1731" s="127" t="s">
        <v>620</v>
      </c>
      <c r="U1731" s="127" t="s">
        <v>620</v>
      </c>
      <c r="V1731" s="208" t="s">
        <v>878</v>
      </c>
      <c r="X1731" s="126">
        <v>1709</v>
      </c>
    </row>
    <row r="1732" spans="1:24" s="14" customFormat="1" ht="360" x14ac:dyDescent="0.25">
      <c r="A1732" s="255">
        <v>1729</v>
      </c>
      <c r="B1732" s="126" t="s">
        <v>593</v>
      </c>
      <c r="C1732" s="127" t="s">
        <v>594</v>
      </c>
      <c r="D1732" s="127" t="s">
        <v>491</v>
      </c>
      <c r="E1732" s="127" t="s">
        <v>472</v>
      </c>
      <c r="F1732" s="127" t="s">
        <v>35</v>
      </c>
      <c r="G1732" s="127" t="s">
        <v>36</v>
      </c>
      <c r="H1732" s="127" t="s">
        <v>42</v>
      </c>
      <c r="I1732" s="127" t="s">
        <v>105</v>
      </c>
      <c r="J1732" s="127" t="s">
        <v>34</v>
      </c>
      <c r="K1732" s="127" t="s">
        <v>939</v>
      </c>
      <c r="L1732" s="127" t="s">
        <v>483</v>
      </c>
      <c r="M1732" s="128">
        <v>0</v>
      </c>
      <c r="N1732" s="128">
        <v>0</v>
      </c>
      <c r="O1732" s="129">
        <v>31.093499999999999</v>
      </c>
      <c r="P1732" s="129">
        <v>106.792</v>
      </c>
      <c r="Q1732" s="130">
        <v>31.1</v>
      </c>
      <c r="R1732" s="128">
        <v>15</v>
      </c>
      <c r="S1732" s="128">
        <v>20</v>
      </c>
      <c r="T1732" s="127" t="s">
        <v>733</v>
      </c>
      <c r="U1732" s="127" t="s">
        <v>648</v>
      </c>
      <c r="V1732" s="208" t="s">
        <v>878</v>
      </c>
      <c r="X1732" s="126">
        <v>1710</v>
      </c>
    </row>
    <row r="1733" spans="1:24" s="14" customFormat="1" ht="360" x14ac:dyDescent="0.25">
      <c r="A1733" s="255">
        <v>1730</v>
      </c>
      <c r="B1733" s="126" t="s">
        <v>593</v>
      </c>
      <c r="C1733" s="127" t="s">
        <v>594</v>
      </c>
      <c r="D1733" s="127" t="s">
        <v>491</v>
      </c>
      <c r="E1733" s="127" t="s">
        <v>472</v>
      </c>
      <c r="F1733" s="127" t="s">
        <v>35</v>
      </c>
      <c r="G1733" s="127" t="s">
        <v>36</v>
      </c>
      <c r="H1733" s="127" t="s">
        <v>32</v>
      </c>
      <c r="I1733" s="127" t="s">
        <v>55</v>
      </c>
      <c r="J1733" s="127" t="s">
        <v>73</v>
      </c>
      <c r="K1733" s="127" t="s">
        <v>939</v>
      </c>
      <c r="L1733" s="127" t="s">
        <v>483</v>
      </c>
      <c r="M1733" s="128">
        <v>0</v>
      </c>
      <c r="N1733" s="128">
        <v>0</v>
      </c>
      <c r="O1733" s="129">
        <v>22.942299999999999</v>
      </c>
      <c r="P1733" s="129">
        <v>60.886000000000003</v>
      </c>
      <c r="Q1733" s="130">
        <v>22.9</v>
      </c>
      <c r="R1733" s="128">
        <v>15</v>
      </c>
      <c r="S1733" s="128">
        <v>20</v>
      </c>
      <c r="T1733" s="127" t="s">
        <v>733</v>
      </c>
      <c r="U1733" s="127" t="s">
        <v>648</v>
      </c>
      <c r="V1733" s="208" t="s">
        <v>878</v>
      </c>
      <c r="X1733" s="126">
        <v>1711</v>
      </c>
    </row>
    <row r="1734" spans="1:24" s="14" customFormat="1" ht="165" x14ac:dyDescent="0.25">
      <c r="A1734" s="255">
        <v>1731</v>
      </c>
      <c r="B1734" s="126" t="s">
        <v>593</v>
      </c>
      <c r="C1734" s="127" t="s">
        <v>594</v>
      </c>
      <c r="D1734" s="127" t="s">
        <v>471</v>
      </c>
      <c r="E1734" s="127" t="s">
        <v>495</v>
      </c>
      <c r="F1734" s="127" t="s">
        <v>35</v>
      </c>
      <c r="G1734" s="127" t="s">
        <v>36</v>
      </c>
      <c r="H1734" s="127" t="s">
        <v>42</v>
      </c>
      <c r="I1734" s="127" t="s">
        <v>107</v>
      </c>
      <c r="J1734" s="127" t="s">
        <v>34</v>
      </c>
      <c r="K1734" s="127" t="s">
        <v>939</v>
      </c>
      <c r="L1734" s="127" t="s">
        <v>483</v>
      </c>
      <c r="M1734" s="128">
        <v>0</v>
      </c>
      <c r="N1734" s="128">
        <v>0</v>
      </c>
      <c r="O1734" s="129">
        <v>15.558999999999999</v>
      </c>
      <c r="P1734" s="129">
        <v>191.982</v>
      </c>
      <c r="Q1734" s="130">
        <v>15.6</v>
      </c>
      <c r="R1734" s="128">
        <v>15</v>
      </c>
      <c r="S1734" s="128">
        <v>20</v>
      </c>
      <c r="T1734" s="127" t="s">
        <v>620</v>
      </c>
      <c r="U1734" s="127" t="s">
        <v>620</v>
      </c>
      <c r="V1734" s="208" t="s">
        <v>878</v>
      </c>
      <c r="X1734" s="126">
        <v>1712</v>
      </c>
    </row>
    <row r="1735" spans="1:24" s="14" customFormat="1" ht="165" x14ac:dyDescent="0.25">
      <c r="A1735" s="255">
        <v>1732</v>
      </c>
      <c r="B1735" s="126" t="s">
        <v>593</v>
      </c>
      <c r="C1735" s="127" t="s">
        <v>594</v>
      </c>
      <c r="D1735" s="127" t="s">
        <v>471</v>
      </c>
      <c r="E1735" s="127" t="s">
        <v>495</v>
      </c>
      <c r="F1735" s="127" t="s">
        <v>35</v>
      </c>
      <c r="G1735" s="127" t="s">
        <v>36</v>
      </c>
      <c r="H1735" s="127" t="s">
        <v>42</v>
      </c>
      <c r="I1735" s="127" t="s">
        <v>99</v>
      </c>
      <c r="J1735" s="127" t="s">
        <v>91</v>
      </c>
      <c r="K1735" s="127" t="s">
        <v>939</v>
      </c>
      <c r="L1735" s="127" t="s">
        <v>483</v>
      </c>
      <c r="M1735" s="128">
        <v>0</v>
      </c>
      <c r="N1735" s="128">
        <v>0</v>
      </c>
      <c r="O1735" s="129">
        <v>10.930300000000001</v>
      </c>
      <c r="P1735" s="129">
        <v>38.793999999999997</v>
      </c>
      <c r="Q1735" s="130">
        <v>10.9</v>
      </c>
      <c r="R1735" s="128">
        <v>15</v>
      </c>
      <c r="S1735" s="128">
        <v>20</v>
      </c>
      <c r="T1735" s="127" t="s">
        <v>814</v>
      </c>
      <c r="U1735" s="127" t="s">
        <v>653</v>
      </c>
      <c r="V1735" s="208" t="s">
        <v>878</v>
      </c>
      <c r="X1735" s="126">
        <v>1713</v>
      </c>
    </row>
    <row r="1736" spans="1:24" s="14" customFormat="1" ht="90" x14ac:dyDescent="0.25">
      <c r="A1736" s="255">
        <v>1733</v>
      </c>
      <c r="B1736" s="126" t="s">
        <v>595</v>
      </c>
      <c r="C1736" s="127" t="s">
        <v>596</v>
      </c>
      <c r="D1736" s="127" t="s">
        <v>471</v>
      </c>
      <c r="E1736" s="127" t="s">
        <v>495</v>
      </c>
      <c r="F1736" s="127" t="s">
        <v>35</v>
      </c>
      <c r="G1736" s="127" t="s">
        <v>36</v>
      </c>
      <c r="H1736" s="127" t="s">
        <v>42</v>
      </c>
      <c r="I1736" s="127" t="s">
        <v>108</v>
      </c>
      <c r="J1736" s="127" t="s">
        <v>34</v>
      </c>
      <c r="K1736" s="127" t="s">
        <v>940</v>
      </c>
      <c r="L1736" s="127" t="s">
        <v>483</v>
      </c>
      <c r="M1736" s="128">
        <v>0</v>
      </c>
      <c r="N1736" s="128">
        <v>0</v>
      </c>
      <c r="O1736" s="129">
        <v>17.475000000000001</v>
      </c>
      <c r="P1736" s="129">
        <v>61.74</v>
      </c>
      <c r="Q1736" s="130">
        <v>17.5</v>
      </c>
      <c r="R1736" s="128">
        <v>15</v>
      </c>
      <c r="S1736" s="128">
        <v>20</v>
      </c>
      <c r="T1736" s="127" t="s">
        <v>620</v>
      </c>
      <c r="U1736" s="127" t="s">
        <v>620</v>
      </c>
      <c r="V1736" s="208" t="s">
        <v>624</v>
      </c>
      <c r="X1736" s="126">
        <v>1714</v>
      </c>
    </row>
    <row r="1737" spans="1:24" s="14" customFormat="1" ht="90" x14ac:dyDescent="0.25">
      <c r="A1737" s="255">
        <v>1734</v>
      </c>
      <c r="B1737" s="126" t="s">
        <v>595</v>
      </c>
      <c r="C1737" s="127" t="s">
        <v>596</v>
      </c>
      <c r="D1737" s="127" t="s">
        <v>471</v>
      </c>
      <c r="E1737" s="127" t="s">
        <v>495</v>
      </c>
      <c r="F1737" s="127" t="s">
        <v>35</v>
      </c>
      <c r="G1737" s="127" t="s">
        <v>36</v>
      </c>
      <c r="H1737" s="127" t="s">
        <v>42</v>
      </c>
      <c r="I1737" s="127" t="s">
        <v>107</v>
      </c>
      <c r="J1737" s="127" t="s">
        <v>34</v>
      </c>
      <c r="K1737" s="127" t="s">
        <v>940</v>
      </c>
      <c r="L1737" s="127" t="s">
        <v>483</v>
      </c>
      <c r="M1737" s="128">
        <v>0</v>
      </c>
      <c r="N1737" s="128">
        <v>0</v>
      </c>
      <c r="O1737" s="129">
        <v>17.475000000000001</v>
      </c>
      <c r="P1737" s="129">
        <v>191.982</v>
      </c>
      <c r="Q1737" s="130">
        <v>17.5</v>
      </c>
      <c r="R1737" s="128">
        <v>15</v>
      </c>
      <c r="S1737" s="128">
        <v>20</v>
      </c>
      <c r="T1737" s="127" t="s">
        <v>620</v>
      </c>
      <c r="U1737" s="127" t="s">
        <v>620</v>
      </c>
      <c r="V1737" s="208" t="s">
        <v>624</v>
      </c>
      <c r="X1737" s="126">
        <v>1715</v>
      </c>
    </row>
    <row r="1738" spans="1:24" s="14" customFormat="1" ht="150" x14ac:dyDescent="0.25">
      <c r="A1738" s="255">
        <v>1735</v>
      </c>
      <c r="B1738" s="126" t="s">
        <v>595</v>
      </c>
      <c r="C1738" s="127" t="s">
        <v>596</v>
      </c>
      <c r="D1738" s="127" t="s">
        <v>491</v>
      </c>
      <c r="E1738" s="127" t="s">
        <v>496</v>
      </c>
      <c r="F1738" s="127" t="s">
        <v>35</v>
      </c>
      <c r="G1738" s="127" t="s">
        <v>36</v>
      </c>
      <c r="H1738" s="127" t="s">
        <v>42</v>
      </c>
      <c r="I1738" s="127" t="s">
        <v>108</v>
      </c>
      <c r="J1738" s="127" t="s">
        <v>34</v>
      </c>
      <c r="K1738" s="127" t="s">
        <v>940</v>
      </c>
      <c r="L1738" s="127" t="s">
        <v>483</v>
      </c>
      <c r="M1738" s="128">
        <v>0</v>
      </c>
      <c r="N1738" s="128">
        <v>0</v>
      </c>
      <c r="O1738" s="129">
        <v>23.796500000000002</v>
      </c>
      <c r="P1738" s="129">
        <v>63.588000000000001</v>
      </c>
      <c r="Q1738" s="130">
        <v>23.8</v>
      </c>
      <c r="R1738" s="128">
        <v>15</v>
      </c>
      <c r="S1738" s="128">
        <v>20</v>
      </c>
      <c r="T1738" s="127" t="s">
        <v>685</v>
      </c>
      <c r="U1738" s="127" t="s">
        <v>620</v>
      </c>
      <c r="V1738" s="208" t="s">
        <v>624</v>
      </c>
      <c r="X1738" s="126">
        <v>1716</v>
      </c>
    </row>
    <row r="1739" spans="1:24" s="14" customFormat="1" ht="150" x14ac:dyDescent="0.25">
      <c r="A1739" s="255">
        <v>1736</v>
      </c>
      <c r="B1739" s="126" t="s">
        <v>595</v>
      </c>
      <c r="C1739" s="127" t="s">
        <v>596</v>
      </c>
      <c r="D1739" s="127" t="s">
        <v>491</v>
      </c>
      <c r="E1739" s="127" t="s">
        <v>496</v>
      </c>
      <c r="F1739" s="127" t="s">
        <v>35</v>
      </c>
      <c r="G1739" s="127" t="s">
        <v>36</v>
      </c>
      <c r="H1739" s="127" t="s">
        <v>42</v>
      </c>
      <c r="I1739" s="127" t="s">
        <v>107</v>
      </c>
      <c r="J1739" s="127" t="s">
        <v>34</v>
      </c>
      <c r="K1739" s="127" t="s">
        <v>940</v>
      </c>
      <c r="L1739" s="127" t="s">
        <v>483</v>
      </c>
      <c r="M1739" s="128">
        <v>0</v>
      </c>
      <c r="N1739" s="128">
        <v>0</v>
      </c>
      <c r="O1739" s="129">
        <v>23.796500000000002</v>
      </c>
      <c r="P1739" s="129">
        <v>193.87200000000001</v>
      </c>
      <c r="Q1739" s="130">
        <v>23.8</v>
      </c>
      <c r="R1739" s="128">
        <v>15</v>
      </c>
      <c r="S1739" s="128">
        <v>20</v>
      </c>
      <c r="T1739" s="127" t="s">
        <v>685</v>
      </c>
      <c r="U1739" s="127" t="s">
        <v>620</v>
      </c>
      <c r="V1739" s="208" t="s">
        <v>624</v>
      </c>
      <c r="X1739" s="126">
        <v>1717</v>
      </c>
    </row>
    <row r="1740" spans="1:24" s="14" customFormat="1" ht="90" x14ac:dyDescent="0.25">
      <c r="A1740" s="255">
        <v>1737</v>
      </c>
      <c r="B1740" s="126" t="s">
        <v>595</v>
      </c>
      <c r="C1740" s="127" t="s">
        <v>596</v>
      </c>
      <c r="D1740" s="127" t="s">
        <v>471</v>
      </c>
      <c r="E1740" s="127" t="s">
        <v>495</v>
      </c>
      <c r="F1740" s="127" t="s">
        <v>35</v>
      </c>
      <c r="G1740" s="127" t="s">
        <v>36</v>
      </c>
      <c r="H1740" s="127" t="s">
        <v>42</v>
      </c>
      <c r="I1740" s="127" t="s">
        <v>108</v>
      </c>
      <c r="J1740" s="127" t="s">
        <v>34</v>
      </c>
      <c r="K1740" s="127" t="s">
        <v>941</v>
      </c>
      <c r="L1740" s="127" t="s">
        <v>483</v>
      </c>
      <c r="M1740" s="128">
        <v>0</v>
      </c>
      <c r="N1740" s="128">
        <v>0</v>
      </c>
      <c r="O1740" s="129">
        <v>16.516999999999999</v>
      </c>
      <c r="P1740" s="129">
        <v>61.74</v>
      </c>
      <c r="Q1740" s="130">
        <v>16.5</v>
      </c>
      <c r="R1740" s="128">
        <v>15</v>
      </c>
      <c r="S1740" s="128">
        <v>20</v>
      </c>
      <c r="T1740" s="127" t="s">
        <v>620</v>
      </c>
      <c r="U1740" s="127" t="s">
        <v>620</v>
      </c>
      <c r="V1740" s="208" t="s">
        <v>624</v>
      </c>
      <c r="X1740" s="126">
        <v>1718</v>
      </c>
    </row>
    <row r="1741" spans="1:24" s="14" customFormat="1" ht="90" x14ac:dyDescent="0.25">
      <c r="A1741" s="255">
        <v>1738</v>
      </c>
      <c r="B1741" s="126" t="s">
        <v>595</v>
      </c>
      <c r="C1741" s="127" t="s">
        <v>596</v>
      </c>
      <c r="D1741" s="127" t="s">
        <v>471</v>
      </c>
      <c r="E1741" s="127" t="s">
        <v>495</v>
      </c>
      <c r="F1741" s="127" t="s">
        <v>35</v>
      </c>
      <c r="G1741" s="127" t="s">
        <v>36</v>
      </c>
      <c r="H1741" s="127" t="s">
        <v>42</v>
      </c>
      <c r="I1741" s="127" t="s">
        <v>107</v>
      </c>
      <c r="J1741" s="127" t="s">
        <v>34</v>
      </c>
      <c r="K1741" s="127" t="s">
        <v>942</v>
      </c>
      <c r="L1741" s="127" t="s">
        <v>483</v>
      </c>
      <c r="M1741" s="128">
        <v>0</v>
      </c>
      <c r="N1741" s="128">
        <v>0</v>
      </c>
      <c r="O1741" s="129">
        <v>14.601000000000001</v>
      </c>
      <c r="P1741" s="129">
        <v>191.982</v>
      </c>
      <c r="Q1741" s="130">
        <v>14.6</v>
      </c>
      <c r="R1741" s="128">
        <v>15</v>
      </c>
      <c r="S1741" s="128">
        <v>20</v>
      </c>
      <c r="T1741" s="127" t="s">
        <v>620</v>
      </c>
      <c r="U1741" s="127" t="s">
        <v>620</v>
      </c>
      <c r="V1741" s="208" t="s">
        <v>624</v>
      </c>
      <c r="X1741" s="126">
        <v>1719</v>
      </c>
    </row>
    <row r="1742" spans="1:24" s="14" customFormat="1" ht="165" x14ac:dyDescent="0.25">
      <c r="A1742" s="255">
        <v>1739</v>
      </c>
      <c r="B1742" s="126" t="s">
        <v>597</v>
      </c>
      <c r="C1742" s="127" t="s">
        <v>598</v>
      </c>
      <c r="D1742" s="127" t="s">
        <v>471</v>
      </c>
      <c r="E1742" s="127" t="s">
        <v>496</v>
      </c>
      <c r="F1742" s="127" t="s">
        <v>30</v>
      </c>
      <c r="G1742" s="127" t="s">
        <v>46</v>
      </c>
      <c r="H1742" s="127" t="s">
        <v>47</v>
      </c>
      <c r="I1742" s="127" t="s">
        <v>87</v>
      </c>
      <c r="J1742" s="127" t="s">
        <v>44</v>
      </c>
      <c r="K1742" s="127" t="s">
        <v>943</v>
      </c>
      <c r="L1742" s="127" t="s">
        <v>488</v>
      </c>
      <c r="M1742" s="128">
        <v>1.42</v>
      </c>
      <c r="N1742" s="128">
        <v>1.3</v>
      </c>
      <c r="O1742" s="129">
        <v>5.1597</v>
      </c>
      <c r="P1742" s="129">
        <v>18.34</v>
      </c>
      <c r="Q1742" s="130">
        <v>5.2</v>
      </c>
      <c r="R1742" s="128">
        <v>5</v>
      </c>
      <c r="S1742" s="128">
        <v>15</v>
      </c>
      <c r="T1742" s="127" t="s">
        <v>620</v>
      </c>
      <c r="U1742" s="127" t="s">
        <v>620</v>
      </c>
      <c r="V1742" s="208" t="s">
        <v>624</v>
      </c>
      <c r="X1742" s="126">
        <v>1720</v>
      </c>
    </row>
    <row r="1743" spans="1:24" s="14" customFormat="1" ht="165" x14ac:dyDescent="0.25">
      <c r="A1743" s="255">
        <v>1740</v>
      </c>
      <c r="B1743" s="126" t="s">
        <v>597</v>
      </c>
      <c r="C1743" s="127" t="s">
        <v>598</v>
      </c>
      <c r="D1743" s="127" t="s">
        <v>471</v>
      </c>
      <c r="E1743" s="127" t="s">
        <v>495</v>
      </c>
      <c r="F1743" s="127" t="s">
        <v>30</v>
      </c>
      <c r="G1743" s="127" t="s">
        <v>46</v>
      </c>
      <c r="H1743" s="127" t="s">
        <v>47</v>
      </c>
      <c r="I1743" s="127" t="s">
        <v>87</v>
      </c>
      <c r="J1743" s="127" t="s">
        <v>44</v>
      </c>
      <c r="K1743" s="127" t="s">
        <v>943</v>
      </c>
      <c r="L1743" s="127" t="s">
        <v>488</v>
      </c>
      <c r="M1743" s="128">
        <v>1.42</v>
      </c>
      <c r="N1743" s="128">
        <v>1.3</v>
      </c>
      <c r="O1743" s="129">
        <v>4.4012000000000002</v>
      </c>
      <c r="P1743" s="129">
        <v>9.17</v>
      </c>
      <c r="Q1743" s="130">
        <v>4.4000000000000004</v>
      </c>
      <c r="R1743" s="128">
        <v>5</v>
      </c>
      <c r="S1743" s="128">
        <v>15</v>
      </c>
      <c r="T1743" s="127" t="s">
        <v>620</v>
      </c>
      <c r="U1743" s="127" t="s">
        <v>620</v>
      </c>
      <c r="V1743" s="208" t="s">
        <v>624</v>
      </c>
      <c r="X1743" s="126">
        <v>1721</v>
      </c>
    </row>
    <row r="1744" spans="1:24" s="14" customFormat="1" ht="165" x14ac:dyDescent="0.25">
      <c r="A1744" s="255">
        <v>1741</v>
      </c>
      <c r="B1744" s="126" t="s">
        <v>597</v>
      </c>
      <c r="C1744" s="127" t="s">
        <v>598</v>
      </c>
      <c r="D1744" s="127" t="s">
        <v>491</v>
      </c>
      <c r="E1744" s="127" t="s">
        <v>496</v>
      </c>
      <c r="F1744" s="127" t="s">
        <v>30</v>
      </c>
      <c r="G1744" s="127" t="s">
        <v>46</v>
      </c>
      <c r="H1744" s="127" t="s">
        <v>47</v>
      </c>
      <c r="I1744" s="127" t="s">
        <v>87</v>
      </c>
      <c r="J1744" s="127" t="s">
        <v>44</v>
      </c>
      <c r="K1744" s="127" t="s">
        <v>943</v>
      </c>
      <c r="L1744" s="127" t="s">
        <v>488</v>
      </c>
      <c r="M1744" s="128">
        <v>1.42</v>
      </c>
      <c r="N1744" s="128">
        <v>1.3</v>
      </c>
      <c r="O1744" s="129">
        <v>8.5336999999999996</v>
      </c>
      <c r="P1744" s="129">
        <v>10.878</v>
      </c>
      <c r="Q1744" s="130">
        <v>8.5</v>
      </c>
      <c r="R1744" s="128">
        <v>5</v>
      </c>
      <c r="S1744" s="128">
        <v>15</v>
      </c>
      <c r="T1744" s="127" t="s">
        <v>620</v>
      </c>
      <c r="U1744" s="127" t="s">
        <v>620</v>
      </c>
      <c r="V1744" s="208" t="s">
        <v>624</v>
      </c>
      <c r="X1744" s="126">
        <v>1722</v>
      </c>
    </row>
    <row r="1745" spans="1:24" s="14" customFormat="1" ht="165" x14ac:dyDescent="0.25">
      <c r="A1745" s="255">
        <v>1742</v>
      </c>
      <c r="B1745" s="126" t="s">
        <v>597</v>
      </c>
      <c r="C1745" s="127" t="s">
        <v>598</v>
      </c>
      <c r="D1745" s="127" t="s">
        <v>471</v>
      </c>
      <c r="E1745" s="127" t="s">
        <v>496</v>
      </c>
      <c r="F1745" s="127" t="s">
        <v>30</v>
      </c>
      <c r="G1745" s="127" t="s">
        <v>46</v>
      </c>
      <c r="H1745" s="127" t="s">
        <v>47</v>
      </c>
      <c r="I1745" s="127" t="s">
        <v>113</v>
      </c>
      <c r="J1745" s="127" t="s">
        <v>44</v>
      </c>
      <c r="K1745" s="127" t="s">
        <v>944</v>
      </c>
      <c r="L1745" s="127" t="s">
        <v>488</v>
      </c>
      <c r="M1745" s="128">
        <v>1.46</v>
      </c>
      <c r="N1745" s="128">
        <v>1.34</v>
      </c>
      <c r="O1745" s="129">
        <v>8.9539000000000009</v>
      </c>
      <c r="P1745" s="129">
        <v>18.312000000000001</v>
      </c>
      <c r="Q1745" s="130">
        <v>9</v>
      </c>
      <c r="R1745" s="128">
        <v>5</v>
      </c>
      <c r="S1745" s="128">
        <v>15</v>
      </c>
      <c r="T1745" s="127" t="s">
        <v>620</v>
      </c>
      <c r="U1745" s="127" t="s">
        <v>620</v>
      </c>
      <c r="V1745" s="208" t="s">
        <v>656</v>
      </c>
      <c r="X1745" s="126">
        <v>1723</v>
      </c>
    </row>
    <row r="1746" spans="1:24" s="14" customFormat="1" ht="165" x14ac:dyDescent="0.25">
      <c r="A1746" s="255">
        <v>1743</v>
      </c>
      <c r="B1746" s="126" t="s">
        <v>597</v>
      </c>
      <c r="C1746" s="127" t="s">
        <v>598</v>
      </c>
      <c r="D1746" s="127" t="s">
        <v>471</v>
      </c>
      <c r="E1746" s="127" t="s">
        <v>496</v>
      </c>
      <c r="F1746" s="127" t="s">
        <v>30</v>
      </c>
      <c r="G1746" s="127" t="s">
        <v>46</v>
      </c>
      <c r="H1746" s="127" t="s">
        <v>47</v>
      </c>
      <c r="I1746" s="127" t="s">
        <v>89</v>
      </c>
      <c r="J1746" s="127" t="s">
        <v>44</v>
      </c>
      <c r="K1746" s="127" t="s">
        <v>944</v>
      </c>
      <c r="L1746" s="127" t="s">
        <v>488</v>
      </c>
      <c r="M1746" s="128">
        <v>1.42</v>
      </c>
      <c r="N1746" s="128">
        <v>1.3</v>
      </c>
      <c r="O1746" s="129">
        <v>8.9138999999999999</v>
      </c>
      <c r="P1746" s="129">
        <v>18.34</v>
      </c>
      <c r="Q1746" s="130">
        <v>8.9</v>
      </c>
      <c r="R1746" s="128">
        <v>5</v>
      </c>
      <c r="S1746" s="128">
        <v>15</v>
      </c>
      <c r="T1746" s="127" t="s">
        <v>620</v>
      </c>
      <c r="U1746" s="127" t="s">
        <v>620</v>
      </c>
      <c r="V1746" s="208" t="s">
        <v>656</v>
      </c>
      <c r="X1746" s="126">
        <v>1724</v>
      </c>
    </row>
    <row r="1747" spans="1:24" s="14" customFormat="1" ht="165" x14ac:dyDescent="0.25">
      <c r="A1747" s="255">
        <v>1744</v>
      </c>
      <c r="B1747" s="126" t="s">
        <v>597</v>
      </c>
      <c r="C1747" s="127" t="s">
        <v>598</v>
      </c>
      <c r="D1747" s="127" t="s">
        <v>471</v>
      </c>
      <c r="E1747" s="127" t="s">
        <v>496</v>
      </c>
      <c r="F1747" s="127" t="s">
        <v>30</v>
      </c>
      <c r="G1747" s="127" t="s">
        <v>46</v>
      </c>
      <c r="H1747" s="127" t="s">
        <v>47</v>
      </c>
      <c r="I1747" s="127" t="s">
        <v>87</v>
      </c>
      <c r="J1747" s="127" t="s">
        <v>44</v>
      </c>
      <c r="K1747" s="127" t="s">
        <v>944</v>
      </c>
      <c r="L1747" s="127" t="s">
        <v>488</v>
      </c>
      <c r="M1747" s="128">
        <v>1.42</v>
      </c>
      <c r="N1747" s="128">
        <v>1.3</v>
      </c>
      <c r="O1747" s="129">
        <v>8.9138999999999999</v>
      </c>
      <c r="P1747" s="129">
        <v>18.34</v>
      </c>
      <c r="Q1747" s="130">
        <v>8.9</v>
      </c>
      <c r="R1747" s="128">
        <v>5</v>
      </c>
      <c r="S1747" s="128">
        <v>15</v>
      </c>
      <c r="T1747" s="127" t="s">
        <v>620</v>
      </c>
      <c r="U1747" s="127" t="s">
        <v>620</v>
      </c>
      <c r="V1747" s="208" t="s">
        <v>656</v>
      </c>
      <c r="X1747" s="126">
        <v>1725</v>
      </c>
    </row>
    <row r="1748" spans="1:24" s="14" customFormat="1" ht="165" x14ac:dyDescent="0.25">
      <c r="A1748" s="255">
        <v>1745</v>
      </c>
      <c r="B1748" s="126" t="s">
        <v>597</v>
      </c>
      <c r="C1748" s="127" t="s">
        <v>598</v>
      </c>
      <c r="D1748" s="127" t="s">
        <v>471</v>
      </c>
      <c r="E1748" s="127" t="s">
        <v>496</v>
      </c>
      <c r="F1748" s="127" t="s">
        <v>30</v>
      </c>
      <c r="G1748" s="127" t="s">
        <v>46</v>
      </c>
      <c r="H1748" s="127" t="s">
        <v>47</v>
      </c>
      <c r="I1748" s="127" t="s">
        <v>62</v>
      </c>
      <c r="J1748" s="127" t="s">
        <v>65</v>
      </c>
      <c r="K1748" s="127" t="s">
        <v>944</v>
      </c>
      <c r="L1748" s="127" t="s">
        <v>488</v>
      </c>
      <c r="M1748" s="128">
        <v>1.82</v>
      </c>
      <c r="N1748" s="128">
        <v>1.67</v>
      </c>
      <c r="O1748" s="129">
        <v>9.3139000000000003</v>
      </c>
      <c r="P1748" s="129">
        <v>18.158000000000001</v>
      </c>
      <c r="Q1748" s="130">
        <v>9.3000000000000007</v>
      </c>
      <c r="R1748" s="128">
        <v>5</v>
      </c>
      <c r="S1748" s="128">
        <v>15</v>
      </c>
      <c r="T1748" s="127" t="s">
        <v>620</v>
      </c>
      <c r="U1748" s="127" t="s">
        <v>620</v>
      </c>
      <c r="V1748" s="208" t="s">
        <v>656</v>
      </c>
      <c r="X1748" s="126">
        <v>1726</v>
      </c>
    </row>
    <row r="1749" spans="1:24" s="14" customFormat="1" ht="165" x14ac:dyDescent="0.25">
      <c r="A1749" s="255">
        <v>1746</v>
      </c>
      <c r="B1749" s="126" t="s">
        <v>597</v>
      </c>
      <c r="C1749" s="127" t="s">
        <v>598</v>
      </c>
      <c r="D1749" s="127" t="s">
        <v>471</v>
      </c>
      <c r="E1749" s="127" t="s">
        <v>495</v>
      </c>
      <c r="F1749" s="127" t="s">
        <v>30</v>
      </c>
      <c r="G1749" s="127" t="s">
        <v>46</v>
      </c>
      <c r="H1749" s="127" t="s">
        <v>47</v>
      </c>
      <c r="I1749" s="127" t="s">
        <v>113</v>
      </c>
      <c r="J1749" s="127" t="s">
        <v>44</v>
      </c>
      <c r="K1749" s="127" t="s">
        <v>944</v>
      </c>
      <c r="L1749" s="127" t="s">
        <v>488</v>
      </c>
      <c r="M1749" s="128">
        <v>1.46</v>
      </c>
      <c r="N1749" s="128">
        <v>1.34</v>
      </c>
      <c r="O1749" s="129">
        <v>7.1092000000000004</v>
      </c>
      <c r="P1749" s="129">
        <v>9.1</v>
      </c>
      <c r="Q1749" s="130">
        <v>7.1</v>
      </c>
      <c r="R1749" s="128">
        <v>5</v>
      </c>
      <c r="S1749" s="128">
        <v>15</v>
      </c>
      <c r="T1749" s="127" t="s">
        <v>620</v>
      </c>
      <c r="U1749" s="127" t="s">
        <v>620</v>
      </c>
      <c r="V1749" s="208" t="s">
        <v>656</v>
      </c>
      <c r="X1749" s="126">
        <v>1727</v>
      </c>
    </row>
    <row r="1750" spans="1:24" s="14" customFormat="1" ht="165" x14ac:dyDescent="0.25">
      <c r="A1750" s="255">
        <v>1747</v>
      </c>
      <c r="B1750" s="126" t="s">
        <v>597</v>
      </c>
      <c r="C1750" s="127" t="s">
        <v>598</v>
      </c>
      <c r="D1750" s="127" t="s">
        <v>471</v>
      </c>
      <c r="E1750" s="127" t="s">
        <v>495</v>
      </c>
      <c r="F1750" s="127" t="s">
        <v>30</v>
      </c>
      <c r="G1750" s="127" t="s">
        <v>46</v>
      </c>
      <c r="H1750" s="127" t="s">
        <v>47</v>
      </c>
      <c r="I1750" s="127" t="s">
        <v>89</v>
      </c>
      <c r="J1750" s="127" t="s">
        <v>44</v>
      </c>
      <c r="K1750" s="127" t="s">
        <v>944</v>
      </c>
      <c r="L1750" s="127" t="s">
        <v>488</v>
      </c>
      <c r="M1750" s="128">
        <v>1.42</v>
      </c>
      <c r="N1750" s="128">
        <v>1.3</v>
      </c>
      <c r="O1750" s="129">
        <v>7.0692000000000004</v>
      </c>
      <c r="P1750" s="129">
        <v>9.17</v>
      </c>
      <c r="Q1750" s="130">
        <v>7.1</v>
      </c>
      <c r="R1750" s="128">
        <v>5</v>
      </c>
      <c r="S1750" s="128">
        <v>15</v>
      </c>
      <c r="T1750" s="127" t="s">
        <v>620</v>
      </c>
      <c r="U1750" s="127" t="s">
        <v>620</v>
      </c>
      <c r="V1750" s="208" t="s">
        <v>656</v>
      </c>
      <c r="X1750" s="126">
        <v>1728</v>
      </c>
    </row>
    <row r="1751" spans="1:24" s="14" customFormat="1" ht="165" x14ac:dyDescent="0.25">
      <c r="A1751" s="255">
        <v>1748</v>
      </c>
      <c r="B1751" s="126" t="s">
        <v>597</v>
      </c>
      <c r="C1751" s="127" t="s">
        <v>598</v>
      </c>
      <c r="D1751" s="127" t="s">
        <v>471</v>
      </c>
      <c r="E1751" s="127" t="s">
        <v>495</v>
      </c>
      <c r="F1751" s="127" t="s">
        <v>30</v>
      </c>
      <c r="G1751" s="127" t="s">
        <v>46</v>
      </c>
      <c r="H1751" s="127" t="s">
        <v>47</v>
      </c>
      <c r="I1751" s="127" t="s">
        <v>87</v>
      </c>
      <c r="J1751" s="127" t="s">
        <v>44</v>
      </c>
      <c r="K1751" s="127" t="s">
        <v>944</v>
      </c>
      <c r="L1751" s="127" t="s">
        <v>488</v>
      </c>
      <c r="M1751" s="128">
        <v>1.42</v>
      </c>
      <c r="N1751" s="128">
        <v>1.3</v>
      </c>
      <c r="O1751" s="129">
        <v>7.0692000000000004</v>
      </c>
      <c r="P1751" s="129">
        <v>9.17</v>
      </c>
      <c r="Q1751" s="130">
        <v>7.1</v>
      </c>
      <c r="R1751" s="128">
        <v>5</v>
      </c>
      <c r="S1751" s="128">
        <v>15</v>
      </c>
      <c r="T1751" s="127" t="s">
        <v>620</v>
      </c>
      <c r="U1751" s="127" t="s">
        <v>620</v>
      </c>
      <c r="V1751" s="208" t="s">
        <v>656</v>
      </c>
      <c r="X1751" s="126">
        <v>1729</v>
      </c>
    </row>
    <row r="1752" spans="1:24" s="14" customFormat="1" ht="165" x14ac:dyDescent="0.25">
      <c r="A1752" s="255">
        <v>1749</v>
      </c>
      <c r="B1752" s="126" t="s">
        <v>597</v>
      </c>
      <c r="C1752" s="127" t="s">
        <v>598</v>
      </c>
      <c r="D1752" s="127" t="s">
        <v>471</v>
      </c>
      <c r="E1752" s="127" t="s">
        <v>495</v>
      </c>
      <c r="F1752" s="127" t="s">
        <v>30</v>
      </c>
      <c r="G1752" s="127" t="s">
        <v>46</v>
      </c>
      <c r="H1752" s="127" t="s">
        <v>47</v>
      </c>
      <c r="I1752" s="127" t="s">
        <v>62</v>
      </c>
      <c r="J1752" s="127" t="s">
        <v>65</v>
      </c>
      <c r="K1752" s="127" t="s">
        <v>944</v>
      </c>
      <c r="L1752" s="127" t="s">
        <v>488</v>
      </c>
      <c r="M1752" s="128">
        <v>1.82</v>
      </c>
      <c r="N1752" s="128">
        <v>1.67</v>
      </c>
      <c r="O1752" s="129">
        <v>7.4691999999999998</v>
      </c>
      <c r="P1752" s="129">
        <v>8.4139999999999997</v>
      </c>
      <c r="Q1752" s="130">
        <v>7.5</v>
      </c>
      <c r="R1752" s="128">
        <v>5</v>
      </c>
      <c r="S1752" s="128">
        <v>15</v>
      </c>
      <c r="T1752" s="127" t="s">
        <v>620</v>
      </c>
      <c r="U1752" s="127" t="s">
        <v>620</v>
      </c>
      <c r="V1752" s="208" t="s">
        <v>656</v>
      </c>
      <c r="X1752" s="126">
        <v>1730</v>
      </c>
    </row>
    <row r="1753" spans="1:24" s="14" customFormat="1" ht="165" x14ac:dyDescent="0.25">
      <c r="A1753" s="255">
        <v>1750</v>
      </c>
      <c r="B1753" s="126" t="s">
        <v>597</v>
      </c>
      <c r="C1753" s="127" t="s">
        <v>598</v>
      </c>
      <c r="D1753" s="127" t="s">
        <v>471</v>
      </c>
      <c r="E1753" s="127" t="s">
        <v>495</v>
      </c>
      <c r="F1753" s="127" t="s">
        <v>30</v>
      </c>
      <c r="G1753" s="127" t="s">
        <v>46</v>
      </c>
      <c r="H1753" s="127" t="s">
        <v>47</v>
      </c>
      <c r="I1753" s="127" t="s">
        <v>89</v>
      </c>
      <c r="J1753" s="127" t="s">
        <v>44</v>
      </c>
      <c r="K1753" s="127" t="s">
        <v>945</v>
      </c>
      <c r="L1753" s="127" t="s">
        <v>488</v>
      </c>
      <c r="M1753" s="128">
        <v>1.42</v>
      </c>
      <c r="N1753" s="128">
        <v>1.3</v>
      </c>
      <c r="O1753" s="129">
        <v>5.1603000000000003</v>
      </c>
      <c r="P1753" s="129">
        <v>9.17</v>
      </c>
      <c r="Q1753" s="130">
        <v>5.2</v>
      </c>
      <c r="R1753" s="128">
        <v>0</v>
      </c>
      <c r="S1753" s="128">
        <v>0</v>
      </c>
      <c r="T1753" s="127" t="s">
        <v>620</v>
      </c>
      <c r="U1753" s="127" t="s">
        <v>620</v>
      </c>
      <c r="V1753" s="208" t="s">
        <v>624</v>
      </c>
      <c r="X1753" s="126">
        <v>1731</v>
      </c>
    </row>
    <row r="1754" spans="1:24" s="14" customFormat="1" ht="165" x14ac:dyDescent="0.25">
      <c r="A1754" s="255">
        <v>1751</v>
      </c>
      <c r="B1754" s="126" t="s">
        <v>597</v>
      </c>
      <c r="C1754" s="127" t="s">
        <v>598</v>
      </c>
      <c r="D1754" s="127" t="s">
        <v>471</v>
      </c>
      <c r="E1754" s="127" t="s">
        <v>496</v>
      </c>
      <c r="F1754" s="127" t="s">
        <v>30</v>
      </c>
      <c r="G1754" s="127" t="s">
        <v>31</v>
      </c>
      <c r="H1754" s="127" t="s">
        <v>32</v>
      </c>
      <c r="I1754" s="127" t="s">
        <v>62</v>
      </c>
      <c r="J1754" s="127" t="s">
        <v>102</v>
      </c>
      <c r="K1754" s="127" t="s">
        <v>946</v>
      </c>
      <c r="L1754" s="127" t="s">
        <v>488</v>
      </c>
      <c r="M1754" s="128">
        <v>1.93</v>
      </c>
      <c r="N1754" s="128">
        <v>1.77</v>
      </c>
      <c r="O1754" s="129">
        <v>7.8251999999999997</v>
      </c>
      <c r="P1754" s="129">
        <v>21.713999999999999</v>
      </c>
      <c r="Q1754" s="130">
        <v>7.8</v>
      </c>
      <c r="R1754" s="128">
        <v>0</v>
      </c>
      <c r="S1754" s="128">
        <v>0</v>
      </c>
      <c r="T1754" s="127" t="s">
        <v>620</v>
      </c>
      <c r="U1754" s="127" t="s">
        <v>620</v>
      </c>
      <c r="V1754" s="208" t="s">
        <v>647</v>
      </c>
      <c r="X1754" s="126">
        <v>1732</v>
      </c>
    </row>
    <row r="1755" spans="1:24" s="14" customFormat="1" ht="165" x14ac:dyDescent="0.25">
      <c r="A1755" s="255">
        <v>1752</v>
      </c>
      <c r="B1755" s="126" t="s">
        <v>597</v>
      </c>
      <c r="C1755" s="127" t="s">
        <v>598</v>
      </c>
      <c r="D1755" s="127" t="s">
        <v>471</v>
      </c>
      <c r="E1755" s="127" t="s">
        <v>496</v>
      </c>
      <c r="F1755" s="127" t="s">
        <v>30</v>
      </c>
      <c r="G1755" s="127" t="s">
        <v>46</v>
      </c>
      <c r="H1755" s="127" t="s">
        <v>47</v>
      </c>
      <c r="I1755" s="127" t="s">
        <v>89</v>
      </c>
      <c r="J1755" s="127" t="s">
        <v>44</v>
      </c>
      <c r="K1755" s="127" t="s">
        <v>946</v>
      </c>
      <c r="L1755" s="127" t="s">
        <v>488</v>
      </c>
      <c r="M1755" s="128">
        <v>1.42</v>
      </c>
      <c r="N1755" s="128">
        <v>1.3</v>
      </c>
      <c r="O1755" s="129">
        <v>7.0063000000000004</v>
      </c>
      <c r="P1755" s="129">
        <v>18.34</v>
      </c>
      <c r="Q1755" s="130">
        <v>7</v>
      </c>
      <c r="R1755" s="128">
        <v>0</v>
      </c>
      <c r="S1755" s="128">
        <v>0</v>
      </c>
      <c r="T1755" s="127" t="s">
        <v>620</v>
      </c>
      <c r="U1755" s="127" t="s">
        <v>620</v>
      </c>
      <c r="V1755" s="208" t="s">
        <v>647</v>
      </c>
      <c r="X1755" s="126">
        <v>1733</v>
      </c>
    </row>
    <row r="1756" spans="1:24" s="14" customFormat="1" ht="165" x14ac:dyDescent="0.25">
      <c r="A1756" s="255">
        <v>1753</v>
      </c>
      <c r="B1756" s="126" t="s">
        <v>597</v>
      </c>
      <c r="C1756" s="127" t="s">
        <v>598</v>
      </c>
      <c r="D1756" s="127" t="s">
        <v>471</v>
      </c>
      <c r="E1756" s="127" t="s">
        <v>496</v>
      </c>
      <c r="F1756" s="127" t="s">
        <v>30</v>
      </c>
      <c r="G1756" s="127" t="s">
        <v>46</v>
      </c>
      <c r="H1756" s="127" t="s">
        <v>47</v>
      </c>
      <c r="I1756" s="127" t="s">
        <v>88</v>
      </c>
      <c r="J1756" s="127" t="s">
        <v>44</v>
      </c>
      <c r="K1756" s="127" t="s">
        <v>946</v>
      </c>
      <c r="L1756" s="127" t="s">
        <v>488</v>
      </c>
      <c r="M1756" s="128">
        <v>1.54</v>
      </c>
      <c r="N1756" s="128">
        <v>1.41</v>
      </c>
      <c r="O1756" s="129">
        <v>7.1262999999999996</v>
      </c>
      <c r="P1756" s="129">
        <v>18.283999999999999</v>
      </c>
      <c r="Q1756" s="130">
        <v>7.1</v>
      </c>
      <c r="R1756" s="128">
        <v>0</v>
      </c>
      <c r="S1756" s="128">
        <v>0</v>
      </c>
      <c r="T1756" s="127" t="s">
        <v>620</v>
      </c>
      <c r="U1756" s="127" t="s">
        <v>620</v>
      </c>
      <c r="V1756" s="208" t="s">
        <v>647</v>
      </c>
      <c r="X1756" s="126">
        <v>1734</v>
      </c>
    </row>
    <row r="1757" spans="1:24" s="14" customFormat="1" ht="165" x14ac:dyDescent="0.25">
      <c r="A1757" s="255">
        <v>1754</v>
      </c>
      <c r="B1757" s="126" t="s">
        <v>597</v>
      </c>
      <c r="C1757" s="127" t="s">
        <v>598</v>
      </c>
      <c r="D1757" s="127" t="s">
        <v>471</v>
      </c>
      <c r="E1757" s="127" t="s">
        <v>496</v>
      </c>
      <c r="F1757" s="127" t="s">
        <v>30</v>
      </c>
      <c r="G1757" s="127" t="s">
        <v>46</v>
      </c>
      <c r="H1757" s="127" t="s">
        <v>47</v>
      </c>
      <c r="I1757" s="127" t="s">
        <v>87</v>
      </c>
      <c r="J1757" s="127" t="s">
        <v>44</v>
      </c>
      <c r="K1757" s="127" t="s">
        <v>946</v>
      </c>
      <c r="L1757" s="127" t="s">
        <v>488</v>
      </c>
      <c r="M1757" s="128">
        <v>1.42</v>
      </c>
      <c r="N1757" s="128">
        <v>1.3</v>
      </c>
      <c r="O1757" s="129">
        <v>7.0063000000000004</v>
      </c>
      <c r="P1757" s="129">
        <v>18.34</v>
      </c>
      <c r="Q1757" s="130">
        <v>7</v>
      </c>
      <c r="R1757" s="128">
        <v>0</v>
      </c>
      <c r="S1757" s="128">
        <v>0</v>
      </c>
      <c r="T1757" s="127" t="s">
        <v>620</v>
      </c>
      <c r="U1757" s="127" t="s">
        <v>620</v>
      </c>
      <c r="V1757" s="208" t="s">
        <v>647</v>
      </c>
      <c r="X1757" s="126">
        <v>1735</v>
      </c>
    </row>
    <row r="1758" spans="1:24" s="14" customFormat="1" ht="165" x14ac:dyDescent="0.25">
      <c r="A1758" s="255">
        <v>1755</v>
      </c>
      <c r="B1758" s="126" t="s">
        <v>597</v>
      </c>
      <c r="C1758" s="127" t="s">
        <v>598</v>
      </c>
      <c r="D1758" s="127" t="s">
        <v>471</v>
      </c>
      <c r="E1758" s="127" t="s">
        <v>496</v>
      </c>
      <c r="F1758" s="127" t="s">
        <v>30</v>
      </c>
      <c r="G1758" s="127" t="s">
        <v>46</v>
      </c>
      <c r="H1758" s="127" t="s">
        <v>47</v>
      </c>
      <c r="I1758" s="127" t="s">
        <v>60</v>
      </c>
      <c r="J1758" s="127" t="s">
        <v>58</v>
      </c>
      <c r="K1758" s="127" t="s">
        <v>946</v>
      </c>
      <c r="L1758" s="127" t="s">
        <v>488</v>
      </c>
      <c r="M1758" s="128">
        <v>2.46</v>
      </c>
      <c r="N1758" s="128">
        <v>2.2599999999999998</v>
      </c>
      <c r="O1758" s="129">
        <v>8.1024999999999991</v>
      </c>
      <c r="P1758" s="129">
        <v>18.2</v>
      </c>
      <c r="Q1758" s="130">
        <v>8.1</v>
      </c>
      <c r="R1758" s="128">
        <v>0</v>
      </c>
      <c r="S1758" s="128">
        <v>0</v>
      </c>
      <c r="T1758" s="127" t="s">
        <v>620</v>
      </c>
      <c r="U1758" s="127" t="s">
        <v>620</v>
      </c>
      <c r="V1758" s="208" t="s">
        <v>647</v>
      </c>
      <c r="X1758" s="126">
        <v>1736</v>
      </c>
    </row>
    <row r="1759" spans="1:24" s="14" customFormat="1" ht="165" x14ac:dyDescent="0.25">
      <c r="A1759" s="255">
        <v>1756</v>
      </c>
      <c r="B1759" s="126" t="s">
        <v>597</v>
      </c>
      <c r="C1759" s="127" t="s">
        <v>598</v>
      </c>
      <c r="D1759" s="127" t="s">
        <v>471</v>
      </c>
      <c r="E1759" s="127" t="s">
        <v>496</v>
      </c>
      <c r="F1759" s="127" t="s">
        <v>30</v>
      </c>
      <c r="G1759" s="127" t="s">
        <v>46</v>
      </c>
      <c r="H1759" s="127" t="s">
        <v>47</v>
      </c>
      <c r="I1759" s="127" t="s">
        <v>59</v>
      </c>
      <c r="J1759" s="127" t="s">
        <v>58</v>
      </c>
      <c r="K1759" s="127" t="s">
        <v>946</v>
      </c>
      <c r="L1759" s="127" t="s">
        <v>488</v>
      </c>
      <c r="M1759" s="128">
        <v>1.99</v>
      </c>
      <c r="N1759" s="128">
        <v>1.82</v>
      </c>
      <c r="O1759" s="129">
        <v>7.5762999999999998</v>
      </c>
      <c r="P1759" s="129">
        <v>18.074000000000002</v>
      </c>
      <c r="Q1759" s="130">
        <v>7.6</v>
      </c>
      <c r="R1759" s="128">
        <v>0</v>
      </c>
      <c r="S1759" s="128">
        <v>0</v>
      </c>
      <c r="T1759" s="127" t="s">
        <v>620</v>
      </c>
      <c r="U1759" s="127" t="s">
        <v>620</v>
      </c>
      <c r="V1759" s="208" t="s">
        <v>647</v>
      </c>
      <c r="X1759" s="126">
        <v>1737</v>
      </c>
    </row>
    <row r="1760" spans="1:24" s="14" customFormat="1" ht="165" x14ac:dyDescent="0.25">
      <c r="A1760" s="255">
        <v>1757</v>
      </c>
      <c r="B1760" s="126" t="s">
        <v>597</v>
      </c>
      <c r="C1760" s="127" t="s">
        <v>598</v>
      </c>
      <c r="D1760" s="127" t="s">
        <v>491</v>
      </c>
      <c r="E1760" s="127" t="s">
        <v>492</v>
      </c>
      <c r="F1760" s="127" t="s">
        <v>30</v>
      </c>
      <c r="G1760" s="127" t="s">
        <v>31</v>
      </c>
      <c r="H1760" s="127" t="s">
        <v>32</v>
      </c>
      <c r="I1760" s="127" t="s">
        <v>62</v>
      </c>
      <c r="J1760" s="127" t="s">
        <v>102</v>
      </c>
      <c r="K1760" s="127" t="s">
        <v>946</v>
      </c>
      <c r="L1760" s="127" t="s">
        <v>488</v>
      </c>
      <c r="M1760" s="128">
        <v>1.93</v>
      </c>
      <c r="N1760" s="128">
        <v>1.77</v>
      </c>
      <c r="O1760" s="129">
        <v>13.712</v>
      </c>
      <c r="P1760" s="129">
        <v>11.242000000000001</v>
      </c>
      <c r="Q1760" s="130">
        <v>11.2</v>
      </c>
      <c r="R1760" s="128">
        <v>0</v>
      </c>
      <c r="S1760" s="128">
        <v>0</v>
      </c>
      <c r="T1760" s="127" t="s">
        <v>620</v>
      </c>
      <c r="U1760" s="127" t="s">
        <v>620</v>
      </c>
      <c r="V1760" s="208" t="s">
        <v>647</v>
      </c>
      <c r="X1760" s="126">
        <v>1738</v>
      </c>
    </row>
    <row r="1761" spans="1:24" s="14" customFormat="1" ht="165" x14ac:dyDescent="0.25">
      <c r="A1761" s="255">
        <v>1758</v>
      </c>
      <c r="B1761" s="126" t="s">
        <v>597</v>
      </c>
      <c r="C1761" s="127" t="s">
        <v>598</v>
      </c>
      <c r="D1761" s="127" t="s">
        <v>491</v>
      </c>
      <c r="E1761" s="127" t="s">
        <v>492</v>
      </c>
      <c r="F1761" s="127" t="s">
        <v>30</v>
      </c>
      <c r="G1761" s="127" t="s">
        <v>46</v>
      </c>
      <c r="H1761" s="127" t="s">
        <v>47</v>
      </c>
      <c r="I1761" s="127" t="s">
        <v>89</v>
      </c>
      <c r="J1761" s="127" t="s">
        <v>44</v>
      </c>
      <c r="K1761" s="127" t="s">
        <v>946</v>
      </c>
      <c r="L1761" s="127" t="s">
        <v>488</v>
      </c>
      <c r="M1761" s="128">
        <v>1.42</v>
      </c>
      <c r="N1761" s="128">
        <v>1.3</v>
      </c>
      <c r="O1761" s="129">
        <v>12.747299999999999</v>
      </c>
      <c r="P1761" s="129">
        <v>8.9179999999999993</v>
      </c>
      <c r="Q1761" s="130">
        <v>8.9</v>
      </c>
      <c r="R1761" s="128">
        <v>0</v>
      </c>
      <c r="S1761" s="128">
        <v>0</v>
      </c>
      <c r="T1761" s="127" t="s">
        <v>620</v>
      </c>
      <c r="U1761" s="127" t="s">
        <v>620</v>
      </c>
      <c r="V1761" s="208" t="s">
        <v>647</v>
      </c>
      <c r="X1761" s="126">
        <v>1739</v>
      </c>
    </row>
    <row r="1762" spans="1:24" s="14" customFormat="1" ht="165" x14ac:dyDescent="0.25">
      <c r="A1762" s="255">
        <v>1759</v>
      </c>
      <c r="B1762" s="126" t="s">
        <v>597</v>
      </c>
      <c r="C1762" s="127" t="s">
        <v>598</v>
      </c>
      <c r="D1762" s="127" t="s">
        <v>491</v>
      </c>
      <c r="E1762" s="127" t="s">
        <v>492</v>
      </c>
      <c r="F1762" s="127" t="s">
        <v>30</v>
      </c>
      <c r="G1762" s="127" t="s">
        <v>46</v>
      </c>
      <c r="H1762" s="127" t="s">
        <v>47</v>
      </c>
      <c r="I1762" s="127" t="s">
        <v>88</v>
      </c>
      <c r="J1762" s="127" t="s">
        <v>44</v>
      </c>
      <c r="K1762" s="127" t="s">
        <v>946</v>
      </c>
      <c r="L1762" s="127" t="s">
        <v>488</v>
      </c>
      <c r="M1762" s="128">
        <v>1.54</v>
      </c>
      <c r="N1762" s="128">
        <v>1.41</v>
      </c>
      <c r="O1762" s="129">
        <v>12.8673</v>
      </c>
      <c r="P1762" s="129">
        <v>9.016</v>
      </c>
      <c r="Q1762" s="130">
        <v>9</v>
      </c>
      <c r="R1762" s="128">
        <v>0</v>
      </c>
      <c r="S1762" s="128">
        <v>0</v>
      </c>
      <c r="T1762" s="127" t="s">
        <v>620</v>
      </c>
      <c r="U1762" s="127" t="s">
        <v>620</v>
      </c>
      <c r="V1762" s="208" t="s">
        <v>647</v>
      </c>
      <c r="X1762" s="126">
        <v>1740</v>
      </c>
    </row>
    <row r="1763" spans="1:24" s="14" customFormat="1" ht="165" x14ac:dyDescent="0.25">
      <c r="A1763" s="255">
        <v>1760</v>
      </c>
      <c r="B1763" s="126" t="s">
        <v>597</v>
      </c>
      <c r="C1763" s="127" t="s">
        <v>598</v>
      </c>
      <c r="D1763" s="127" t="s">
        <v>491</v>
      </c>
      <c r="E1763" s="127" t="s">
        <v>492</v>
      </c>
      <c r="F1763" s="127" t="s">
        <v>30</v>
      </c>
      <c r="G1763" s="127" t="s">
        <v>46</v>
      </c>
      <c r="H1763" s="127" t="s">
        <v>47</v>
      </c>
      <c r="I1763" s="127" t="s">
        <v>87</v>
      </c>
      <c r="J1763" s="127" t="s">
        <v>44</v>
      </c>
      <c r="K1763" s="127" t="s">
        <v>946</v>
      </c>
      <c r="L1763" s="127" t="s">
        <v>488</v>
      </c>
      <c r="M1763" s="128">
        <v>1.42</v>
      </c>
      <c r="N1763" s="128">
        <v>1.3</v>
      </c>
      <c r="O1763" s="129">
        <v>12.747299999999999</v>
      </c>
      <c r="P1763" s="129">
        <v>8.9179999999999993</v>
      </c>
      <c r="Q1763" s="130">
        <v>8.9</v>
      </c>
      <c r="R1763" s="128">
        <v>0</v>
      </c>
      <c r="S1763" s="128">
        <v>0</v>
      </c>
      <c r="T1763" s="127" t="s">
        <v>620</v>
      </c>
      <c r="U1763" s="127" t="s">
        <v>620</v>
      </c>
      <c r="V1763" s="208" t="s">
        <v>647</v>
      </c>
      <c r="X1763" s="126">
        <v>1741</v>
      </c>
    </row>
    <row r="1764" spans="1:24" s="14" customFormat="1" ht="165" x14ac:dyDescent="0.25">
      <c r="A1764" s="255">
        <v>1761</v>
      </c>
      <c r="B1764" s="126" t="s">
        <v>597</v>
      </c>
      <c r="C1764" s="127" t="s">
        <v>598</v>
      </c>
      <c r="D1764" s="127" t="s">
        <v>491</v>
      </c>
      <c r="E1764" s="127" t="s">
        <v>492</v>
      </c>
      <c r="F1764" s="127" t="s">
        <v>30</v>
      </c>
      <c r="G1764" s="127" t="s">
        <v>46</v>
      </c>
      <c r="H1764" s="127" t="s">
        <v>47</v>
      </c>
      <c r="I1764" s="127" t="s">
        <v>60</v>
      </c>
      <c r="J1764" s="127" t="s">
        <v>58</v>
      </c>
      <c r="K1764" s="127" t="s">
        <v>946</v>
      </c>
      <c r="L1764" s="127" t="s">
        <v>488</v>
      </c>
      <c r="M1764" s="128">
        <v>2.46</v>
      </c>
      <c r="N1764" s="128">
        <v>2.2599999999999998</v>
      </c>
      <c r="O1764" s="129">
        <v>13.87</v>
      </c>
      <c r="P1764" s="129">
        <v>12.768000000000001</v>
      </c>
      <c r="Q1764" s="130">
        <v>12.8</v>
      </c>
      <c r="R1764" s="128">
        <v>0</v>
      </c>
      <c r="S1764" s="128">
        <v>0</v>
      </c>
      <c r="T1764" s="127" t="s">
        <v>620</v>
      </c>
      <c r="U1764" s="127" t="s">
        <v>620</v>
      </c>
      <c r="V1764" s="208" t="s">
        <v>647</v>
      </c>
      <c r="X1764" s="126">
        <v>1742</v>
      </c>
    </row>
    <row r="1765" spans="1:24" s="14" customFormat="1" ht="165" x14ac:dyDescent="0.25">
      <c r="A1765" s="255">
        <v>1762</v>
      </c>
      <c r="B1765" s="126" t="s">
        <v>597</v>
      </c>
      <c r="C1765" s="127" t="s">
        <v>598</v>
      </c>
      <c r="D1765" s="127" t="s">
        <v>491</v>
      </c>
      <c r="E1765" s="127" t="s">
        <v>492</v>
      </c>
      <c r="F1765" s="127" t="s">
        <v>30</v>
      </c>
      <c r="G1765" s="127" t="s">
        <v>46</v>
      </c>
      <c r="H1765" s="127" t="s">
        <v>47</v>
      </c>
      <c r="I1765" s="127" t="s">
        <v>59</v>
      </c>
      <c r="J1765" s="127" t="s">
        <v>58</v>
      </c>
      <c r="K1765" s="127" t="s">
        <v>946</v>
      </c>
      <c r="L1765" s="127" t="s">
        <v>488</v>
      </c>
      <c r="M1765" s="128">
        <v>1.99</v>
      </c>
      <c r="N1765" s="128">
        <v>1.82</v>
      </c>
      <c r="O1765" s="129">
        <v>13.317299999999999</v>
      </c>
      <c r="P1765" s="129">
        <v>10.766</v>
      </c>
      <c r="Q1765" s="130">
        <v>10.8</v>
      </c>
      <c r="R1765" s="128">
        <v>0</v>
      </c>
      <c r="S1765" s="128">
        <v>0</v>
      </c>
      <c r="T1765" s="127" t="s">
        <v>620</v>
      </c>
      <c r="U1765" s="127" t="s">
        <v>620</v>
      </c>
      <c r="V1765" s="208" t="s">
        <v>647</v>
      </c>
      <c r="X1765" s="126">
        <v>1743</v>
      </c>
    </row>
    <row r="1766" spans="1:24" s="14" customFormat="1" ht="165" x14ac:dyDescent="0.25">
      <c r="A1766" s="255">
        <v>1763</v>
      </c>
      <c r="B1766" s="126" t="s">
        <v>597</v>
      </c>
      <c r="C1766" s="127" t="s">
        <v>598</v>
      </c>
      <c r="D1766" s="127" t="s">
        <v>471</v>
      </c>
      <c r="E1766" s="127" t="s">
        <v>495</v>
      </c>
      <c r="F1766" s="127" t="s">
        <v>35</v>
      </c>
      <c r="G1766" s="127" t="s">
        <v>46</v>
      </c>
      <c r="H1766" s="127" t="s">
        <v>47</v>
      </c>
      <c r="I1766" s="127" t="s">
        <v>101</v>
      </c>
      <c r="J1766" s="127" t="s">
        <v>44</v>
      </c>
      <c r="K1766" s="127" t="s">
        <v>947</v>
      </c>
      <c r="L1766" s="127" t="s">
        <v>488</v>
      </c>
      <c r="M1766" s="128">
        <v>2.0299999999999998</v>
      </c>
      <c r="N1766" s="128">
        <v>1.87</v>
      </c>
      <c r="O1766" s="129">
        <v>7.4913999999999996</v>
      </c>
      <c r="P1766" s="129">
        <v>13.523999999999999</v>
      </c>
      <c r="Q1766" s="130">
        <v>7.5</v>
      </c>
      <c r="R1766" s="128">
        <v>0</v>
      </c>
      <c r="S1766" s="128">
        <v>0</v>
      </c>
      <c r="T1766" s="127" t="s">
        <v>620</v>
      </c>
      <c r="U1766" s="127" t="s">
        <v>620</v>
      </c>
      <c r="V1766" s="208" t="s">
        <v>637</v>
      </c>
      <c r="X1766" s="126">
        <v>1744</v>
      </c>
    </row>
    <row r="1767" spans="1:24" s="14" customFormat="1" ht="165" x14ac:dyDescent="0.25">
      <c r="A1767" s="255">
        <v>1764</v>
      </c>
      <c r="B1767" s="126" t="s">
        <v>597</v>
      </c>
      <c r="C1767" s="127" t="s">
        <v>598</v>
      </c>
      <c r="D1767" s="127" t="s">
        <v>471</v>
      </c>
      <c r="E1767" s="127" t="s">
        <v>495</v>
      </c>
      <c r="F1767" s="127" t="s">
        <v>35</v>
      </c>
      <c r="G1767" s="127" t="s">
        <v>31</v>
      </c>
      <c r="H1767" s="127" t="s">
        <v>32</v>
      </c>
      <c r="I1767" s="127" t="s">
        <v>93</v>
      </c>
      <c r="J1767" s="127" t="s">
        <v>44</v>
      </c>
      <c r="K1767" s="127" t="s">
        <v>947</v>
      </c>
      <c r="L1767" s="127" t="s">
        <v>488</v>
      </c>
      <c r="M1767" s="128">
        <v>1.86</v>
      </c>
      <c r="N1767" s="128">
        <v>1.71</v>
      </c>
      <c r="O1767" s="129">
        <v>6.7945000000000002</v>
      </c>
      <c r="P1767" s="129">
        <v>11.157999999999999</v>
      </c>
      <c r="Q1767" s="130">
        <v>6.8</v>
      </c>
      <c r="R1767" s="128">
        <v>0</v>
      </c>
      <c r="S1767" s="128">
        <v>0</v>
      </c>
      <c r="T1767" s="127" t="s">
        <v>620</v>
      </c>
      <c r="U1767" s="127" t="s">
        <v>620</v>
      </c>
      <c r="V1767" s="208" t="s">
        <v>637</v>
      </c>
      <c r="X1767" s="126">
        <v>1745</v>
      </c>
    </row>
    <row r="1768" spans="1:24" s="14" customFormat="1" ht="165" x14ac:dyDescent="0.25">
      <c r="A1768" s="255">
        <v>1765</v>
      </c>
      <c r="B1768" s="126" t="s">
        <v>597</v>
      </c>
      <c r="C1768" s="127" t="s">
        <v>598</v>
      </c>
      <c r="D1768" s="127" t="s">
        <v>471</v>
      </c>
      <c r="E1768" s="127" t="s">
        <v>495</v>
      </c>
      <c r="F1768" s="127" t="s">
        <v>30</v>
      </c>
      <c r="G1768" s="127" t="s">
        <v>46</v>
      </c>
      <c r="H1768" s="127" t="s">
        <v>47</v>
      </c>
      <c r="I1768" s="127" t="s">
        <v>87</v>
      </c>
      <c r="J1768" s="127" t="s">
        <v>44</v>
      </c>
      <c r="K1768" s="127" t="s">
        <v>948</v>
      </c>
      <c r="L1768" s="127" t="s">
        <v>488</v>
      </c>
      <c r="M1768" s="128">
        <v>1.42</v>
      </c>
      <c r="N1768" s="128">
        <v>1.3</v>
      </c>
      <c r="O1768" s="129">
        <v>5.4372999999999996</v>
      </c>
      <c r="P1768" s="129">
        <v>9.17</v>
      </c>
      <c r="Q1768" s="130">
        <v>5.4</v>
      </c>
      <c r="R1768" s="128">
        <v>0</v>
      </c>
      <c r="S1768" s="128">
        <v>0</v>
      </c>
      <c r="T1768" s="127" t="s">
        <v>620</v>
      </c>
      <c r="U1768" s="127" t="s">
        <v>620</v>
      </c>
      <c r="V1768" s="208" t="s">
        <v>637</v>
      </c>
      <c r="X1768" s="126">
        <v>1746</v>
      </c>
    </row>
    <row r="1769" spans="1:24" s="14" customFormat="1" ht="165" x14ac:dyDescent="0.25">
      <c r="A1769" s="255">
        <v>1766</v>
      </c>
      <c r="B1769" s="126" t="s">
        <v>597</v>
      </c>
      <c r="C1769" s="127" t="s">
        <v>598</v>
      </c>
      <c r="D1769" s="127" t="s">
        <v>471</v>
      </c>
      <c r="E1769" s="127" t="s">
        <v>496</v>
      </c>
      <c r="F1769" s="127" t="s">
        <v>30</v>
      </c>
      <c r="G1769" s="127" t="s">
        <v>46</v>
      </c>
      <c r="H1769" s="127" t="s">
        <v>47</v>
      </c>
      <c r="I1769" s="127" t="s">
        <v>89</v>
      </c>
      <c r="J1769" s="127" t="s">
        <v>44</v>
      </c>
      <c r="K1769" s="127" t="s">
        <v>949</v>
      </c>
      <c r="L1769" s="127" t="s">
        <v>488</v>
      </c>
      <c r="M1769" s="128">
        <v>1.42</v>
      </c>
      <c r="N1769" s="128">
        <v>1.3</v>
      </c>
      <c r="O1769" s="129">
        <v>6.7843</v>
      </c>
      <c r="P1769" s="129">
        <v>18.34</v>
      </c>
      <c r="Q1769" s="130">
        <v>6.8</v>
      </c>
      <c r="R1769" s="128">
        <v>5</v>
      </c>
      <c r="S1769" s="128">
        <v>15</v>
      </c>
      <c r="T1769" s="127" t="s">
        <v>620</v>
      </c>
      <c r="U1769" s="127" t="s">
        <v>620</v>
      </c>
      <c r="V1769" s="208" t="s">
        <v>656</v>
      </c>
      <c r="X1769" s="126">
        <v>1747</v>
      </c>
    </row>
    <row r="1770" spans="1:24" s="14" customFormat="1" ht="165" x14ac:dyDescent="0.25">
      <c r="A1770" s="255">
        <v>1767</v>
      </c>
      <c r="B1770" s="126" t="s">
        <v>597</v>
      </c>
      <c r="C1770" s="127" t="s">
        <v>598</v>
      </c>
      <c r="D1770" s="127" t="s">
        <v>471</v>
      </c>
      <c r="E1770" s="127" t="s">
        <v>496</v>
      </c>
      <c r="F1770" s="127" t="s">
        <v>30</v>
      </c>
      <c r="G1770" s="127" t="s">
        <v>46</v>
      </c>
      <c r="H1770" s="127" t="s">
        <v>47</v>
      </c>
      <c r="I1770" s="127" t="s">
        <v>59</v>
      </c>
      <c r="J1770" s="127" t="s">
        <v>58</v>
      </c>
      <c r="K1770" s="127" t="s">
        <v>949</v>
      </c>
      <c r="L1770" s="127" t="s">
        <v>488</v>
      </c>
      <c r="M1770" s="128">
        <v>1.99</v>
      </c>
      <c r="N1770" s="128">
        <v>1.82</v>
      </c>
      <c r="O1770" s="129">
        <v>7.3543000000000003</v>
      </c>
      <c r="P1770" s="129">
        <v>18.074000000000002</v>
      </c>
      <c r="Q1770" s="130">
        <v>7.4</v>
      </c>
      <c r="R1770" s="128">
        <v>5</v>
      </c>
      <c r="S1770" s="128">
        <v>15</v>
      </c>
      <c r="T1770" s="127" t="s">
        <v>620</v>
      </c>
      <c r="U1770" s="127" t="s">
        <v>620</v>
      </c>
      <c r="V1770" s="208" t="s">
        <v>656</v>
      </c>
      <c r="X1770" s="126">
        <v>1748</v>
      </c>
    </row>
    <row r="1771" spans="1:24" s="14" customFormat="1" ht="165" x14ac:dyDescent="0.25">
      <c r="A1771" s="255">
        <v>1768</v>
      </c>
      <c r="B1771" s="126" t="s">
        <v>597</v>
      </c>
      <c r="C1771" s="127" t="s">
        <v>598</v>
      </c>
      <c r="D1771" s="127" t="s">
        <v>491</v>
      </c>
      <c r="E1771" s="127" t="s">
        <v>492</v>
      </c>
      <c r="F1771" s="127" t="s">
        <v>30</v>
      </c>
      <c r="G1771" s="127" t="s">
        <v>46</v>
      </c>
      <c r="H1771" s="127" t="s">
        <v>47</v>
      </c>
      <c r="I1771" s="127" t="s">
        <v>89</v>
      </c>
      <c r="J1771" s="127" t="s">
        <v>44</v>
      </c>
      <c r="K1771" s="127" t="s">
        <v>949</v>
      </c>
      <c r="L1771" s="127" t="s">
        <v>488</v>
      </c>
      <c r="M1771" s="128">
        <v>1.42</v>
      </c>
      <c r="N1771" s="128">
        <v>1.3</v>
      </c>
      <c r="O1771" s="129">
        <v>12.420299999999999</v>
      </c>
      <c r="P1771" s="129">
        <v>8.9179999999999993</v>
      </c>
      <c r="Q1771" s="130">
        <v>8.9</v>
      </c>
      <c r="R1771" s="128">
        <v>5</v>
      </c>
      <c r="S1771" s="128">
        <v>15</v>
      </c>
      <c r="T1771" s="127" t="s">
        <v>620</v>
      </c>
      <c r="U1771" s="127" t="s">
        <v>620</v>
      </c>
      <c r="V1771" s="208" t="s">
        <v>656</v>
      </c>
      <c r="X1771" s="126">
        <v>1749</v>
      </c>
    </row>
    <row r="1772" spans="1:24" s="14" customFormat="1" ht="165" x14ac:dyDescent="0.25">
      <c r="A1772" s="255">
        <v>1769</v>
      </c>
      <c r="B1772" s="126" t="s">
        <v>597</v>
      </c>
      <c r="C1772" s="127" t="s">
        <v>598</v>
      </c>
      <c r="D1772" s="127" t="s">
        <v>491</v>
      </c>
      <c r="E1772" s="127" t="s">
        <v>492</v>
      </c>
      <c r="F1772" s="127" t="s">
        <v>30</v>
      </c>
      <c r="G1772" s="127" t="s">
        <v>46</v>
      </c>
      <c r="H1772" s="127" t="s">
        <v>47</v>
      </c>
      <c r="I1772" s="127" t="s">
        <v>59</v>
      </c>
      <c r="J1772" s="127" t="s">
        <v>58</v>
      </c>
      <c r="K1772" s="127" t="s">
        <v>949</v>
      </c>
      <c r="L1772" s="127" t="s">
        <v>488</v>
      </c>
      <c r="M1772" s="128">
        <v>1.99</v>
      </c>
      <c r="N1772" s="128">
        <v>1.82</v>
      </c>
      <c r="O1772" s="129">
        <v>12.9903</v>
      </c>
      <c r="P1772" s="129">
        <v>10.766</v>
      </c>
      <c r="Q1772" s="130">
        <v>10.8</v>
      </c>
      <c r="R1772" s="128">
        <v>5</v>
      </c>
      <c r="S1772" s="128">
        <v>15</v>
      </c>
      <c r="T1772" s="127" t="s">
        <v>620</v>
      </c>
      <c r="U1772" s="127" t="s">
        <v>620</v>
      </c>
      <c r="V1772" s="208" t="s">
        <v>656</v>
      </c>
      <c r="X1772" s="126">
        <v>1750</v>
      </c>
    </row>
    <row r="1773" spans="1:24" s="14" customFormat="1" ht="165" x14ac:dyDescent="0.25">
      <c r="A1773" s="255">
        <v>1770</v>
      </c>
      <c r="B1773" s="126" t="s">
        <v>597</v>
      </c>
      <c r="C1773" s="127" t="s">
        <v>598</v>
      </c>
      <c r="D1773" s="127" t="s">
        <v>471</v>
      </c>
      <c r="E1773" s="127" t="s">
        <v>496</v>
      </c>
      <c r="F1773" s="127" t="s">
        <v>30</v>
      </c>
      <c r="G1773" s="127" t="s">
        <v>46</v>
      </c>
      <c r="H1773" s="127" t="s">
        <v>47</v>
      </c>
      <c r="I1773" s="127" t="s">
        <v>89</v>
      </c>
      <c r="J1773" s="127" t="s">
        <v>44</v>
      </c>
      <c r="K1773" s="127" t="s">
        <v>950</v>
      </c>
      <c r="L1773" s="127" t="s">
        <v>488</v>
      </c>
      <c r="M1773" s="128">
        <v>1.42</v>
      </c>
      <c r="N1773" s="128">
        <v>1.3</v>
      </c>
      <c r="O1773" s="129">
        <v>7.7853000000000003</v>
      </c>
      <c r="P1773" s="129">
        <v>18.34</v>
      </c>
      <c r="Q1773" s="130">
        <v>7.8</v>
      </c>
      <c r="R1773" s="128">
        <v>0</v>
      </c>
      <c r="S1773" s="128">
        <v>0</v>
      </c>
      <c r="T1773" s="127" t="s">
        <v>620</v>
      </c>
      <c r="U1773" s="127" t="s">
        <v>620</v>
      </c>
      <c r="V1773" s="208" t="s">
        <v>624</v>
      </c>
      <c r="X1773" s="126">
        <v>1751</v>
      </c>
    </row>
    <row r="1774" spans="1:24" s="14" customFormat="1" ht="165" x14ac:dyDescent="0.25">
      <c r="A1774" s="255">
        <v>1771</v>
      </c>
      <c r="B1774" s="126" t="s">
        <v>597</v>
      </c>
      <c r="C1774" s="127" t="s">
        <v>598</v>
      </c>
      <c r="D1774" s="127" t="s">
        <v>471</v>
      </c>
      <c r="E1774" s="127" t="s">
        <v>496</v>
      </c>
      <c r="F1774" s="127" t="s">
        <v>30</v>
      </c>
      <c r="G1774" s="127" t="s">
        <v>46</v>
      </c>
      <c r="H1774" s="127" t="s">
        <v>47</v>
      </c>
      <c r="I1774" s="127" t="s">
        <v>88</v>
      </c>
      <c r="J1774" s="127" t="s">
        <v>44</v>
      </c>
      <c r="K1774" s="127" t="s">
        <v>950</v>
      </c>
      <c r="L1774" s="127" t="s">
        <v>488</v>
      </c>
      <c r="M1774" s="128">
        <v>1.54</v>
      </c>
      <c r="N1774" s="128">
        <v>1.41</v>
      </c>
      <c r="O1774" s="129">
        <v>7.9053000000000004</v>
      </c>
      <c r="P1774" s="129">
        <v>18.283999999999999</v>
      </c>
      <c r="Q1774" s="130">
        <v>7.9</v>
      </c>
      <c r="R1774" s="128">
        <v>0</v>
      </c>
      <c r="S1774" s="128">
        <v>0</v>
      </c>
      <c r="T1774" s="127" t="s">
        <v>620</v>
      </c>
      <c r="U1774" s="127" t="s">
        <v>620</v>
      </c>
      <c r="V1774" s="208" t="s">
        <v>624</v>
      </c>
      <c r="X1774" s="126">
        <v>1752</v>
      </c>
    </row>
    <row r="1775" spans="1:24" s="14" customFormat="1" ht="165" x14ac:dyDescent="0.25">
      <c r="A1775" s="255">
        <v>1772</v>
      </c>
      <c r="B1775" s="126" t="s">
        <v>597</v>
      </c>
      <c r="C1775" s="127" t="s">
        <v>598</v>
      </c>
      <c r="D1775" s="127" t="s">
        <v>471</v>
      </c>
      <c r="E1775" s="127" t="s">
        <v>496</v>
      </c>
      <c r="F1775" s="127" t="s">
        <v>30</v>
      </c>
      <c r="G1775" s="127" t="s">
        <v>46</v>
      </c>
      <c r="H1775" s="127" t="s">
        <v>47</v>
      </c>
      <c r="I1775" s="127" t="s">
        <v>59</v>
      </c>
      <c r="J1775" s="127" t="s">
        <v>58</v>
      </c>
      <c r="K1775" s="127" t="s">
        <v>950</v>
      </c>
      <c r="L1775" s="127" t="s">
        <v>488</v>
      </c>
      <c r="M1775" s="128">
        <v>1.99</v>
      </c>
      <c r="N1775" s="128">
        <v>1.82</v>
      </c>
      <c r="O1775" s="129">
        <v>8.3552999999999997</v>
      </c>
      <c r="P1775" s="129">
        <v>18.074000000000002</v>
      </c>
      <c r="Q1775" s="130">
        <v>8.4</v>
      </c>
      <c r="R1775" s="128">
        <v>0</v>
      </c>
      <c r="S1775" s="128">
        <v>0</v>
      </c>
      <c r="T1775" s="127" t="s">
        <v>620</v>
      </c>
      <c r="U1775" s="127" t="s">
        <v>620</v>
      </c>
      <c r="V1775" s="208" t="s">
        <v>624</v>
      </c>
      <c r="X1775" s="126">
        <v>1753</v>
      </c>
    </row>
    <row r="1776" spans="1:24" s="14" customFormat="1" ht="165" x14ac:dyDescent="0.25">
      <c r="A1776" s="255">
        <v>1773</v>
      </c>
      <c r="B1776" s="126" t="s">
        <v>597</v>
      </c>
      <c r="C1776" s="127" t="s">
        <v>598</v>
      </c>
      <c r="D1776" s="127" t="s">
        <v>491</v>
      </c>
      <c r="E1776" s="127" t="s">
        <v>492</v>
      </c>
      <c r="F1776" s="127" t="s">
        <v>30</v>
      </c>
      <c r="G1776" s="127" t="s">
        <v>46</v>
      </c>
      <c r="H1776" s="127" t="s">
        <v>47</v>
      </c>
      <c r="I1776" s="127" t="s">
        <v>89</v>
      </c>
      <c r="J1776" s="127" t="s">
        <v>44</v>
      </c>
      <c r="K1776" s="127" t="s">
        <v>950</v>
      </c>
      <c r="L1776" s="127" t="s">
        <v>488</v>
      </c>
      <c r="M1776" s="128">
        <v>1.42</v>
      </c>
      <c r="N1776" s="128">
        <v>1.3</v>
      </c>
      <c r="O1776" s="129">
        <v>13.8933</v>
      </c>
      <c r="P1776" s="129">
        <v>8.9179999999999993</v>
      </c>
      <c r="Q1776" s="130">
        <v>8.9</v>
      </c>
      <c r="R1776" s="128">
        <v>0</v>
      </c>
      <c r="S1776" s="128">
        <v>0</v>
      </c>
      <c r="T1776" s="127" t="s">
        <v>620</v>
      </c>
      <c r="U1776" s="127" t="s">
        <v>620</v>
      </c>
      <c r="V1776" s="208" t="s">
        <v>624</v>
      </c>
      <c r="X1776" s="126">
        <v>1754</v>
      </c>
    </row>
    <row r="1777" spans="1:24" s="14" customFormat="1" ht="165" x14ac:dyDescent="0.25">
      <c r="A1777" s="255">
        <v>1774</v>
      </c>
      <c r="B1777" s="126" t="s">
        <v>597</v>
      </c>
      <c r="C1777" s="127" t="s">
        <v>598</v>
      </c>
      <c r="D1777" s="127" t="s">
        <v>491</v>
      </c>
      <c r="E1777" s="127" t="s">
        <v>492</v>
      </c>
      <c r="F1777" s="127" t="s">
        <v>30</v>
      </c>
      <c r="G1777" s="127" t="s">
        <v>46</v>
      </c>
      <c r="H1777" s="127" t="s">
        <v>47</v>
      </c>
      <c r="I1777" s="127" t="s">
        <v>88</v>
      </c>
      <c r="J1777" s="127" t="s">
        <v>44</v>
      </c>
      <c r="K1777" s="127" t="s">
        <v>950</v>
      </c>
      <c r="L1777" s="127" t="s">
        <v>488</v>
      </c>
      <c r="M1777" s="128">
        <v>1.54</v>
      </c>
      <c r="N1777" s="128">
        <v>1.41</v>
      </c>
      <c r="O1777" s="129">
        <v>14.013299999999999</v>
      </c>
      <c r="P1777" s="129">
        <v>9.016</v>
      </c>
      <c r="Q1777" s="130">
        <v>9</v>
      </c>
      <c r="R1777" s="128">
        <v>0</v>
      </c>
      <c r="S1777" s="128">
        <v>0</v>
      </c>
      <c r="T1777" s="127" t="s">
        <v>620</v>
      </c>
      <c r="U1777" s="127" t="s">
        <v>620</v>
      </c>
      <c r="V1777" s="208" t="s">
        <v>624</v>
      </c>
      <c r="X1777" s="126">
        <v>1755</v>
      </c>
    </row>
    <row r="1778" spans="1:24" s="14" customFormat="1" ht="165" x14ac:dyDescent="0.25">
      <c r="A1778" s="255">
        <v>1775</v>
      </c>
      <c r="B1778" s="126" t="s">
        <v>597</v>
      </c>
      <c r="C1778" s="127" t="s">
        <v>598</v>
      </c>
      <c r="D1778" s="127" t="s">
        <v>491</v>
      </c>
      <c r="E1778" s="127" t="s">
        <v>492</v>
      </c>
      <c r="F1778" s="127" t="s">
        <v>30</v>
      </c>
      <c r="G1778" s="127" t="s">
        <v>46</v>
      </c>
      <c r="H1778" s="127" t="s">
        <v>47</v>
      </c>
      <c r="I1778" s="127" t="s">
        <v>59</v>
      </c>
      <c r="J1778" s="127" t="s">
        <v>58</v>
      </c>
      <c r="K1778" s="127" t="s">
        <v>950</v>
      </c>
      <c r="L1778" s="127" t="s">
        <v>488</v>
      </c>
      <c r="M1778" s="128">
        <v>1.99</v>
      </c>
      <c r="N1778" s="128">
        <v>1.82</v>
      </c>
      <c r="O1778" s="129">
        <v>14.4633</v>
      </c>
      <c r="P1778" s="129">
        <v>10.766</v>
      </c>
      <c r="Q1778" s="130">
        <v>10.8</v>
      </c>
      <c r="R1778" s="128">
        <v>0</v>
      </c>
      <c r="S1778" s="128">
        <v>0</v>
      </c>
      <c r="T1778" s="127" t="s">
        <v>620</v>
      </c>
      <c r="U1778" s="127" t="s">
        <v>620</v>
      </c>
      <c r="V1778" s="208" t="s">
        <v>624</v>
      </c>
      <c r="X1778" s="126">
        <v>1756</v>
      </c>
    </row>
    <row r="1779" spans="1:24" s="14" customFormat="1" ht="165" x14ac:dyDescent="0.25">
      <c r="A1779" s="255">
        <v>1776</v>
      </c>
      <c r="B1779" s="126" t="s">
        <v>597</v>
      </c>
      <c r="C1779" s="127" t="s">
        <v>598</v>
      </c>
      <c r="D1779" s="127" t="s">
        <v>471</v>
      </c>
      <c r="E1779" s="127" t="s">
        <v>495</v>
      </c>
      <c r="F1779" s="127" t="s">
        <v>30</v>
      </c>
      <c r="G1779" s="127" t="s">
        <v>46</v>
      </c>
      <c r="H1779" s="127" t="s">
        <v>47</v>
      </c>
      <c r="I1779" s="127" t="s">
        <v>89</v>
      </c>
      <c r="J1779" s="127" t="s">
        <v>44</v>
      </c>
      <c r="K1779" s="127" t="s">
        <v>950</v>
      </c>
      <c r="L1779" s="127" t="s">
        <v>488</v>
      </c>
      <c r="M1779" s="128">
        <v>1.42</v>
      </c>
      <c r="N1779" s="128">
        <v>1.3</v>
      </c>
      <c r="O1779" s="129">
        <v>6.2672999999999996</v>
      </c>
      <c r="P1779" s="129">
        <v>9.17</v>
      </c>
      <c r="Q1779" s="130">
        <v>6.3</v>
      </c>
      <c r="R1779" s="128">
        <v>0</v>
      </c>
      <c r="S1779" s="128">
        <v>0</v>
      </c>
      <c r="T1779" s="127" t="s">
        <v>620</v>
      </c>
      <c r="U1779" s="127" t="s">
        <v>620</v>
      </c>
      <c r="V1779" s="208" t="s">
        <v>624</v>
      </c>
      <c r="X1779" s="126">
        <v>1757</v>
      </c>
    </row>
    <row r="1780" spans="1:24" s="14" customFormat="1" ht="165" x14ac:dyDescent="0.25">
      <c r="A1780" s="255">
        <v>1777</v>
      </c>
      <c r="B1780" s="126" t="s">
        <v>597</v>
      </c>
      <c r="C1780" s="127" t="s">
        <v>598</v>
      </c>
      <c r="D1780" s="127" t="s">
        <v>471</v>
      </c>
      <c r="E1780" s="127" t="s">
        <v>495</v>
      </c>
      <c r="F1780" s="127" t="s">
        <v>30</v>
      </c>
      <c r="G1780" s="127" t="s">
        <v>46</v>
      </c>
      <c r="H1780" s="127" t="s">
        <v>47</v>
      </c>
      <c r="I1780" s="127" t="s">
        <v>88</v>
      </c>
      <c r="J1780" s="127" t="s">
        <v>44</v>
      </c>
      <c r="K1780" s="127" t="s">
        <v>950</v>
      </c>
      <c r="L1780" s="127" t="s">
        <v>488</v>
      </c>
      <c r="M1780" s="128">
        <v>1.54</v>
      </c>
      <c r="N1780" s="128">
        <v>1.41</v>
      </c>
      <c r="O1780" s="129">
        <v>6.3872999999999998</v>
      </c>
      <c r="P1780" s="129">
        <v>8.9459999999999997</v>
      </c>
      <c r="Q1780" s="130">
        <v>6.4</v>
      </c>
      <c r="R1780" s="128">
        <v>0</v>
      </c>
      <c r="S1780" s="128">
        <v>0</v>
      </c>
      <c r="T1780" s="127" t="s">
        <v>620</v>
      </c>
      <c r="U1780" s="127" t="s">
        <v>620</v>
      </c>
      <c r="V1780" s="208" t="s">
        <v>624</v>
      </c>
      <c r="X1780" s="126">
        <v>1758</v>
      </c>
    </row>
    <row r="1781" spans="1:24" s="14" customFormat="1" ht="165" x14ac:dyDescent="0.25">
      <c r="A1781" s="255">
        <v>1778</v>
      </c>
      <c r="B1781" s="126" t="s">
        <v>597</v>
      </c>
      <c r="C1781" s="127" t="s">
        <v>598</v>
      </c>
      <c r="D1781" s="127" t="s">
        <v>471</v>
      </c>
      <c r="E1781" s="127" t="s">
        <v>495</v>
      </c>
      <c r="F1781" s="127" t="s">
        <v>30</v>
      </c>
      <c r="G1781" s="127" t="s">
        <v>46</v>
      </c>
      <c r="H1781" s="127" t="s">
        <v>47</v>
      </c>
      <c r="I1781" s="127" t="s">
        <v>59</v>
      </c>
      <c r="J1781" s="127" t="s">
        <v>58</v>
      </c>
      <c r="K1781" s="127" t="s">
        <v>950</v>
      </c>
      <c r="L1781" s="127" t="s">
        <v>488</v>
      </c>
      <c r="M1781" s="128">
        <v>1.99</v>
      </c>
      <c r="N1781" s="128">
        <v>1.82</v>
      </c>
      <c r="O1781" s="129">
        <v>6.8372999999999999</v>
      </c>
      <c r="P1781" s="129">
        <v>8.6379999999999999</v>
      </c>
      <c r="Q1781" s="130">
        <v>6.8</v>
      </c>
      <c r="R1781" s="128">
        <v>0</v>
      </c>
      <c r="S1781" s="128">
        <v>0</v>
      </c>
      <c r="T1781" s="127" t="s">
        <v>620</v>
      </c>
      <c r="U1781" s="127" t="s">
        <v>620</v>
      </c>
      <c r="V1781" s="208" t="s">
        <v>624</v>
      </c>
      <c r="X1781" s="126">
        <v>1759</v>
      </c>
    </row>
    <row r="1782" spans="1:24" s="14" customFormat="1" ht="165" x14ac:dyDescent="0.25">
      <c r="A1782" s="255">
        <v>1779</v>
      </c>
      <c r="B1782" s="126" t="s">
        <v>597</v>
      </c>
      <c r="C1782" s="127" t="s">
        <v>598</v>
      </c>
      <c r="D1782" s="127" t="s">
        <v>491</v>
      </c>
      <c r="E1782" s="127" t="s">
        <v>496</v>
      </c>
      <c r="F1782" s="127" t="s">
        <v>30</v>
      </c>
      <c r="G1782" s="127" t="s">
        <v>46</v>
      </c>
      <c r="H1782" s="127" t="s">
        <v>47</v>
      </c>
      <c r="I1782" s="127" t="s">
        <v>89</v>
      </c>
      <c r="J1782" s="127" t="s">
        <v>44</v>
      </c>
      <c r="K1782" s="127" t="s">
        <v>950</v>
      </c>
      <c r="L1782" s="127" t="s">
        <v>488</v>
      </c>
      <c r="M1782" s="128">
        <v>1.42</v>
      </c>
      <c r="N1782" s="128">
        <v>1.3</v>
      </c>
      <c r="O1782" s="129">
        <v>11.4863</v>
      </c>
      <c r="P1782" s="129">
        <v>10.878</v>
      </c>
      <c r="Q1782" s="130">
        <v>10.9</v>
      </c>
      <c r="R1782" s="128">
        <v>0</v>
      </c>
      <c r="S1782" s="128">
        <v>0</v>
      </c>
      <c r="T1782" s="127" t="s">
        <v>620</v>
      </c>
      <c r="U1782" s="127" t="s">
        <v>620</v>
      </c>
      <c r="V1782" s="208" t="s">
        <v>624</v>
      </c>
      <c r="X1782" s="126">
        <v>1760</v>
      </c>
    </row>
    <row r="1783" spans="1:24" s="14" customFormat="1" ht="165" x14ac:dyDescent="0.25">
      <c r="A1783" s="255">
        <v>1780</v>
      </c>
      <c r="B1783" s="126" t="s">
        <v>597</v>
      </c>
      <c r="C1783" s="127" t="s">
        <v>598</v>
      </c>
      <c r="D1783" s="127" t="s">
        <v>491</v>
      </c>
      <c r="E1783" s="127" t="s">
        <v>496</v>
      </c>
      <c r="F1783" s="127" t="s">
        <v>30</v>
      </c>
      <c r="G1783" s="127" t="s">
        <v>46</v>
      </c>
      <c r="H1783" s="127" t="s">
        <v>47</v>
      </c>
      <c r="I1783" s="127" t="s">
        <v>88</v>
      </c>
      <c r="J1783" s="127" t="s">
        <v>44</v>
      </c>
      <c r="K1783" s="127" t="s">
        <v>950</v>
      </c>
      <c r="L1783" s="127" t="s">
        <v>488</v>
      </c>
      <c r="M1783" s="128">
        <v>1.54</v>
      </c>
      <c r="N1783" s="128">
        <v>1.41</v>
      </c>
      <c r="O1783" s="129">
        <v>11.606299999999999</v>
      </c>
      <c r="P1783" s="129">
        <v>10.64</v>
      </c>
      <c r="Q1783" s="130">
        <v>10.6</v>
      </c>
      <c r="R1783" s="128">
        <v>0</v>
      </c>
      <c r="S1783" s="128">
        <v>0</v>
      </c>
      <c r="T1783" s="127" t="s">
        <v>620</v>
      </c>
      <c r="U1783" s="127" t="s">
        <v>620</v>
      </c>
      <c r="V1783" s="208" t="s">
        <v>624</v>
      </c>
      <c r="X1783" s="126">
        <v>1761</v>
      </c>
    </row>
    <row r="1784" spans="1:24" s="14" customFormat="1" ht="165" x14ac:dyDescent="0.25">
      <c r="A1784" s="255">
        <v>1781</v>
      </c>
      <c r="B1784" s="126" t="s">
        <v>597</v>
      </c>
      <c r="C1784" s="127" t="s">
        <v>598</v>
      </c>
      <c r="D1784" s="127" t="s">
        <v>491</v>
      </c>
      <c r="E1784" s="127" t="s">
        <v>496</v>
      </c>
      <c r="F1784" s="127" t="s">
        <v>30</v>
      </c>
      <c r="G1784" s="127" t="s">
        <v>46</v>
      </c>
      <c r="H1784" s="127" t="s">
        <v>47</v>
      </c>
      <c r="I1784" s="127" t="s">
        <v>59</v>
      </c>
      <c r="J1784" s="127" t="s">
        <v>58</v>
      </c>
      <c r="K1784" s="127" t="s">
        <v>950</v>
      </c>
      <c r="L1784" s="127" t="s">
        <v>488</v>
      </c>
      <c r="M1784" s="128">
        <v>1.99</v>
      </c>
      <c r="N1784" s="128">
        <v>1.82</v>
      </c>
      <c r="O1784" s="129">
        <v>12.0563</v>
      </c>
      <c r="P1784" s="129">
        <v>10.332000000000001</v>
      </c>
      <c r="Q1784" s="130">
        <v>10.3</v>
      </c>
      <c r="R1784" s="128">
        <v>0</v>
      </c>
      <c r="S1784" s="128">
        <v>0</v>
      </c>
      <c r="T1784" s="127" t="s">
        <v>620</v>
      </c>
      <c r="U1784" s="127" t="s">
        <v>620</v>
      </c>
      <c r="V1784" s="208" t="s">
        <v>624</v>
      </c>
      <c r="X1784" s="126">
        <v>1762</v>
      </c>
    </row>
    <row r="1785" spans="1:24" s="14" customFormat="1" ht="165" x14ac:dyDescent="0.25">
      <c r="A1785" s="255">
        <v>1782</v>
      </c>
      <c r="B1785" s="126" t="s">
        <v>597</v>
      </c>
      <c r="C1785" s="127" t="s">
        <v>598</v>
      </c>
      <c r="D1785" s="127" t="s">
        <v>491</v>
      </c>
      <c r="E1785" s="127" t="s">
        <v>496</v>
      </c>
      <c r="F1785" s="127" t="s">
        <v>30</v>
      </c>
      <c r="G1785" s="127" t="s">
        <v>31</v>
      </c>
      <c r="H1785" s="127" t="s">
        <v>32</v>
      </c>
      <c r="I1785" s="127" t="s">
        <v>62</v>
      </c>
      <c r="J1785" s="127" t="s">
        <v>102</v>
      </c>
      <c r="K1785" s="127" t="s">
        <v>951</v>
      </c>
      <c r="L1785" s="127" t="s">
        <v>488</v>
      </c>
      <c r="M1785" s="128">
        <v>1.93</v>
      </c>
      <c r="N1785" s="128">
        <v>1.77</v>
      </c>
      <c r="O1785" s="129">
        <v>10.905799999999999</v>
      </c>
      <c r="P1785" s="129">
        <v>11.816000000000001</v>
      </c>
      <c r="Q1785" s="130">
        <v>10.9</v>
      </c>
      <c r="R1785" s="128">
        <v>0</v>
      </c>
      <c r="S1785" s="128">
        <v>0</v>
      </c>
      <c r="T1785" s="127" t="s">
        <v>620</v>
      </c>
      <c r="U1785" s="127" t="s">
        <v>620</v>
      </c>
      <c r="V1785" s="208" t="s">
        <v>637</v>
      </c>
      <c r="X1785" s="126">
        <v>1763</v>
      </c>
    </row>
    <row r="1786" spans="1:24" s="14" customFormat="1" ht="165" x14ac:dyDescent="0.25">
      <c r="A1786" s="255">
        <v>1783</v>
      </c>
      <c r="B1786" s="126" t="s">
        <v>597</v>
      </c>
      <c r="C1786" s="127" t="s">
        <v>598</v>
      </c>
      <c r="D1786" s="127" t="s">
        <v>491</v>
      </c>
      <c r="E1786" s="127" t="s">
        <v>496</v>
      </c>
      <c r="F1786" s="127" t="s">
        <v>30</v>
      </c>
      <c r="G1786" s="127" t="s">
        <v>46</v>
      </c>
      <c r="H1786" s="127" t="s">
        <v>47</v>
      </c>
      <c r="I1786" s="127" t="s">
        <v>89</v>
      </c>
      <c r="J1786" s="127" t="s">
        <v>44</v>
      </c>
      <c r="K1786" s="127" t="s">
        <v>951</v>
      </c>
      <c r="L1786" s="127" t="s">
        <v>488</v>
      </c>
      <c r="M1786" s="128">
        <v>1.42</v>
      </c>
      <c r="N1786" s="128">
        <v>1.3</v>
      </c>
      <c r="O1786" s="129">
        <v>10.048299999999999</v>
      </c>
      <c r="P1786" s="129">
        <v>10.878</v>
      </c>
      <c r="Q1786" s="130">
        <v>10</v>
      </c>
      <c r="R1786" s="128">
        <v>0</v>
      </c>
      <c r="S1786" s="128">
        <v>0</v>
      </c>
      <c r="T1786" s="127" t="s">
        <v>620</v>
      </c>
      <c r="U1786" s="127" t="s">
        <v>620</v>
      </c>
      <c r="V1786" s="208" t="s">
        <v>637</v>
      </c>
      <c r="X1786" s="126">
        <v>1764</v>
      </c>
    </row>
    <row r="1787" spans="1:24" s="14" customFormat="1" ht="165" x14ac:dyDescent="0.25">
      <c r="A1787" s="255">
        <v>1784</v>
      </c>
      <c r="B1787" s="126" t="s">
        <v>597</v>
      </c>
      <c r="C1787" s="127" t="s">
        <v>598</v>
      </c>
      <c r="D1787" s="127" t="s">
        <v>491</v>
      </c>
      <c r="E1787" s="127" t="s">
        <v>496</v>
      </c>
      <c r="F1787" s="127" t="s">
        <v>30</v>
      </c>
      <c r="G1787" s="127" t="s">
        <v>46</v>
      </c>
      <c r="H1787" s="127" t="s">
        <v>47</v>
      </c>
      <c r="I1787" s="127" t="s">
        <v>88</v>
      </c>
      <c r="J1787" s="127" t="s">
        <v>44</v>
      </c>
      <c r="K1787" s="127" t="s">
        <v>951</v>
      </c>
      <c r="L1787" s="127" t="s">
        <v>488</v>
      </c>
      <c r="M1787" s="128">
        <v>1.54</v>
      </c>
      <c r="N1787" s="128">
        <v>1.41</v>
      </c>
      <c r="O1787" s="129">
        <v>10.1683</v>
      </c>
      <c r="P1787" s="129">
        <v>10.64</v>
      </c>
      <c r="Q1787" s="130">
        <v>10.199999999999999</v>
      </c>
      <c r="R1787" s="128">
        <v>0</v>
      </c>
      <c r="S1787" s="128">
        <v>0</v>
      </c>
      <c r="T1787" s="127" t="s">
        <v>620</v>
      </c>
      <c r="U1787" s="127" t="s">
        <v>620</v>
      </c>
      <c r="V1787" s="208" t="s">
        <v>637</v>
      </c>
      <c r="X1787" s="126">
        <v>1765</v>
      </c>
    </row>
    <row r="1788" spans="1:24" s="14" customFormat="1" ht="165" x14ac:dyDescent="0.25">
      <c r="A1788" s="255">
        <v>1785</v>
      </c>
      <c r="B1788" s="126" t="s">
        <v>597</v>
      </c>
      <c r="C1788" s="127" t="s">
        <v>598</v>
      </c>
      <c r="D1788" s="127" t="s">
        <v>491</v>
      </c>
      <c r="E1788" s="127" t="s">
        <v>496</v>
      </c>
      <c r="F1788" s="127" t="s">
        <v>30</v>
      </c>
      <c r="G1788" s="127" t="s">
        <v>46</v>
      </c>
      <c r="H1788" s="127" t="s">
        <v>47</v>
      </c>
      <c r="I1788" s="127" t="s">
        <v>87</v>
      </c>
      <c r="J1788" s="127" t="s">
        <v>44</v>
      </c>
      <c r="K1788" s="127" t="s">
        <v>951</v>
      </c>
      <c r="L1788" s="127" t="s">
        <v>488</v>
      </c>
      <c r="M1788" s="128">
        <v>1.42</v>
      </c>
      <c r="N1788" s="128">
        <v>1.3</v>
      </c>
      <c r="O1788" s="129">
        <v>10.048299999999999</v>
      </c>
      <c r="P1788" s="129">
        <v>10.878</v>
      </c>
      <c r="Q1788" s="130">
        <v>10</v>
      </c>
      <c r="R1788" s="128">
        <v>0</v>
      </c>
      <c r="S1788" s="128">
        <v>0</v>
      </c>
      <c r="T1788" s="127" t="s">
        <v>620</v>
      </c>
      <c r="U1788" s="127" t="s">
        <v>620</v>
      </c>
      <c r="V1788" s="208" t="s">
        <v>637</v>
      </c>
      <c r="X1788" s="126">
        <v>1766</v>
      </c>
    </row>
    <row r="1789" spans="1:24" s="14" customFormat="1" ht="165" x14ac:dyDescent="0.25">
      <c r="A1789" s="255">
        <v>1786</v>
      </c>
      <c r="B1789" s="126" t="s">
        <v>597</v>
      </c>
      <c r="C1789" s="127" t="s">
        <v>598</v>
      </c>
      <c r="D1789" s="127" t="s">
        <v>491</v>
      </c>
      <c r="E1789" s="127" t="s">
        <v>496</v>
      </c>
      <c r="F1789" s="127" t="s">
        <v>30</v>
      </c>
      <c r="G1789" s="127" t="s">
        <v>46</v>
      </c>
      <c r="H1789" s="127" t="s">
        <v>47</v>
      </c>
      <c r="I1789" s="127" t="s">
        <v>60</v>
      </c>
      <c r="J1789" s="127" t="s">
        <v>58</v>
      </c>
      <c r="K1789" s="127" t="s">
        <v>951</v>
      </c>
      <c r="L1789" s="127" t="s">
        <v>488</v>
      </c>
      <c r="M1789" s="128">
        <v>2.46</v>
      </c>
      <c r="N1789" s="128">
        <v>2.2599999999999998</v>
      </c>
      <c r="O1789" s="129">
        <v>11.1515</v>
      </c>
      <c r="P1789" s="129">
        <v>12.334</v>
      </c>
      <c r="Q1789" s="130">
        <v>11.2</v>
      </c>
      <c r="R1789" s="128">
        <v>0</v>
      </c>
      <c r="S1789" s="128">
        <v>0</v>
      </c>
      <c r="T1789" s="127" t="s">
        <v>620</v>
      </c>
      <c r="U1789" s="127" t="s">
        <v>620</v>
      </c>
      <c r="V1789" s="208" t="s">
        <v>637</v>
      </c>
      <c r="X1789" s="126">
        <v>1767</v>
      </c>
    </row>
    <row r="1790" spans="1:24" s="14" customFormat="1" ht="165" x14ac:dyDescent="0.25">
      <c r="A1790" s="255">
        <v>1787</v>
      </c>
      <c r="B1790" s="126" t="s">
        <v>597</v>
      </c>
      <c r="C1790" s="127" t="s">
        <v>598</v>
      </c>
      <c r="D1790" s="127" t="s">
        <v>491</v>
      </c>
      <c r="E1790" s="127" t="s">
        <v>496</v>
      </c>
      <c r="F1790" s="127" t="s">
        <v>30</v>
      </c>
      <c r="G1790" s="127" t="s">
        <v>46</v>
      </c>
      <c r="H1790" s="127" t="s">
        <v>47</v>
      </c>
      <c r="I1790" s="127" t="s">
        <v>59</v>
      </c>
      <c r="J1790" s="127" t="s">
        <v>58</v>
      </c>
      <c r="K1790" s="127" t="s">
        <v>951</v>
      </c>
      <c r="L1790" s="127" t="s">
        <v>488</v>
      </c>
      <c r="M1790" s="128">
        <v>1.99</v>
      </c>
      <c r="N1790" s="128">
        <v>1.82</v>
      </c>
      <c r="O1790" s="129">
        <v>10.6183</v>
      </c>
      <c r="P1790" s="129">
        <v>10.332000000000001</v>
      </c>
      <c r="Q1790" s="130">
        <v>10.3</v>
      </c>
      <c r="R1790" s="128">
        <v>0</v>
      </c>
      <c r="S1790" s="128">
        <v>0</v>
      </c>
      <c r="T1790" s="127" t="s">
        <v>620</v>
      </c>
      <c r="U1790" s="127" t="s">
        <v>620</v>
      </c>
      <c r="V1790" s="208" t="s">
        <v>637</v>
      </c>
      <c r="X1790" s="126">
        <v>1768</v>
      </c>
    </row>
    <row r="1791" spans="1:24" s="14" customFormat="1" ht="165" x14ac:dyDescent="0.25">
      <c r="A1791" s="255">
        <v>1788</v>
      </c>
      <c r="B1791" s="126" t="s">
        <v>599</v>
      </c>
      <c r="C1791" s="127" t="s">
        <v>600</v>
      </c>
      <c r="D1791" s="127" t="s">
        <v>494</v>
      </c>
      <c r="E1791" s="127" t="s">
        <v>495</v>
      </c>
      <c r="F1791" s="127" t="s">
        <v>30</v>
      </c>
      <c r="G1791" s="127" t="s">
        <v>36</v>
      </c>
      <c r="H1791" s="127" t="s">
        <v>37</v>
      </c>
      <c r="I1791" s="127" t="s">
        <v>85</v>
      </c>
      <c r="J1791" s="127" t="s">
        <v>102</v>
      </c>
      <c r="K1791" s="127" t="s">
        <v>952</v>
      </c>
      <c r="L1791" s="127" t="s">
        <v>488</v>
      </c>
      <c r="M1791" s="128">
        <v>1.88</v>
      </c>
      <c r="N1791" s="128">
        <v>1.72</v>
      </c>
      <c r="O1791" s="129">
        <v>5.8372999999999999</v>
      </c>
      <c r="P1791" s="129">
        <v>44.631999999999998</v>
      </c>
      <c r="Q1791" s="130">
        <v>5.8</v>
      </c>
      <c r="R1791" s="128">
        <v>5</v>
      </c>
      <c r="S1791" s="128">
        <v>15</v>
      </c>
      <c r="T1791" s="127" t="s">
        <v>620</v>
      </c>
      <c r="U1791" s="127" t="s">
        <v>620</v>
      </c>
      <c r="V1791" s="208" t="s">
        <v>656</v>
      </c>
      <c r="X1791" s="126">
        <v>1769</v>
      </c>
    </row>
    <row r="1792" spans="1:24" s="14" customFormat="1" ht="165" x14ac:dyDescent="0.25">
      <c r="A1792" s="255">
        <v>1789</v>
      </c>
      <c r="B1792" s="126" t="s">
        <v>599</v>
      </c>
      <c r="C1792" s="127" t="s">
        <v>600</v>
      </c>
      <c r="D1792" s="127" t="s">
        <v>471</v>
      </c>
      <c r="E1792" s="127" t="s">
        <v>495</v>
      </c>
      <c r="F1792" s="127" t="s">
        <v>30</v>
      </c>
      <c r="G1792" s="127" t="s">
        <v>36</v>
      </c>
      <c r="H1792" s="127" t="s">
        <v>37</v>
      </c>
      <c r="I1792" s="127" t="s">
        <v>85</v>
      </c>
      <c r="J1792" s="127" t="s">
        <v>102</v>
      </c>
      <c r="K1792" s="127" t="s">
        <v>952</v>
      </c>
      <c r="L1792" s="127" t="s">
        <v>488</v>
      </c>
      <c r="M1792" s="128">
        <v>1.88</v>
      </c>
      <c r="N1792" s="128">
        <v>1.72</v>
      </c>
      <c r="O1792" s="129">
        <v>5.9363000000000001</v>
      </c>
      <c r="P1792" s="129">
        <v>44.94</v>
      </c>
      <c r="Q1792" s="130">
        <v>5.9</v>
      </c>
      <c r="R1792" s="128">
        <v>5</v>
      </c>
      <c r="S1792" s="128">
        <v>15</v>
      </c>
      <c r="T1792" s="127" t="s">
        <v>620</v>
      </c>
      <c r="U1792" s="127" t="s">
        <v>620</v>
      </c>
      <c r="V1792" s="208" t="s">
        <v>656</v>
      </c>
      <c r="X1792" s="126">
        <v>1770</v>
      </c>
    </row>
    <row r="1793" spans="1:24" s="14" customFormat="1" ht="165" x14ac:dyDescent="0.25">
      <c r="A1793" s="255">
        <v>1790</v>
      </c>
      <c r="B1793" s="126" t="s">
        <v>599</v>
      </c>
      <c r="C1793" s="127" t="s">
        <v>600</v>
      </c>
      <c r="D1793" s="127" t="s">
        <v>471</v>
      </c>
      <c r="E1793" s="127" t="s">
        <v>496</v>
      </c>
      <c r="F1793" s="127" t="s">
        <v>30</v>
      </c>
      <c r="G1793" s="127" t="s">
        <v>46</v>
      </c>
      <c r="H1793" s="127" t="s">
        <v>47</v>
      </c>
      <c r="I1793" s="127" t="s">
        <v>89</v>
      </c>
      <c r="J1793" s="127" t="s">
        <v>44</v>
      </c>
      <c r="K1793" s="127" t="s">
        <v>953</v>
      </c>
      <c r="L1793" s="127" t="s">
        <v>488</v>
      </c>
      <c r="M1793" s="128">
        <v>1.42</v>
      </c>
      <c r="N1793" s="128">
        <v>1.3</v>
      </c>
      <c r="O1793" s="129">
        <v>6.7843</v>
      </c>
      <c r="P1793" s="129">
        <v>18.34</v>
      </c>
      <c r="Q1793" s="130">
        <v>6.8</v>
      </c>
      <c r="R1793" s="128">
        <v>5</v>
      </c>
      <c r="S1793" s="128">
        <v>15</v>
      </c>
      <c r="T1793" s="127" t="s">
        <v>620</v>
      </c>
      <c r="U1793" s="127" t="s">
        <v>620</v>
      </c>
      <c r="V1793" s="208" t="s">
        <v>624</v>
      </c>
      <c r="X1793" s="126">
        <v>1771</v>
      </c>
    </row>
    <row r="1794" spans="1:24" s="14" customFormat="1" ht="165" x14ac:dyDescent="0.25">
      <c r="A1794" s="255">
        <v>1791</v>
      </c>
      <c r="B1794" s="126" t="s">
        <v>599</v>
      </c>
      <c r="C1794" s="127" t="s">
        <v>600</v>
      </c>
      <c r="D1794" s="127" t="s">
        <v>471</v>
      </c>
      <c r="E1794" s="127" t="s">
        <v>496</v>
      </c>
      <c r="F1794" s="127" t="s">
        <v>30</v>
      </c>
      <c r="G1794" s="127" t="s">
        <v>46</v>
      </c>
      <c r="H1794" s="127" t="s">
        <v>47</v>
      </c>
      <c r="I1794" s="127" t="s">
        <v>87</v>
      </c>
      <c r="J1794" s="127" t="s">
        <v>44</v>
      </c>
      <c r="K1794" s="127" t="s">
        <v>953</v>
      </c>
      <c r="L1794" s="127" t="s">
        <v>488</v>
      </c>
      <c r="M1794" s="128">
        <v>1.42</v>
      </c>
      <c r="N1794" s="128">
        <v>1.3</v>
      </c>
      <c r="O1794" s="129">
        <v>6.7843</v>
      </c>
      <c r="P1794" s="129">
        <v>18.34</v>
      </c>
      <c r="Q1794" s="130">
        <v>6.8</v>
      </c>
      <c r="R1794" s="128">
        <v>5</v>
      </c>
      <c r="S1794" s="128">
        <v>15</v>
      </c>
      <c r="T1794" s="127" t="s">
        <v>620</v>
      </c>
      <c r="U1794" s="127" t="s">
        <v>620</v>
      </c>
      <c r="V1794" s="208" t="s">
        <v>624</v>
      </c>
      <c r="X1794" s="126">
        <v>1772</v>
      </c>
    </row>
    <row r="1795" spans="1:24" s="14" customFormat="1" ht="165" x14ac:dyDescent="0.25">
      <c r="A1795" s="255">
        <v>1792</v>
      </c>
      <c r="B1795" s="126" t="s">
        <v>599</v>
      </c>
      <c r="C1795" s="127" t="s">
        <v>600</v>
      </c>
      <c r="D1795" s="127" t="s">
        <v>471</v>
      </c>
      <c r="E1795" s="127" t="s">
        <v>496</v>
      </c>
      <c r="F1795" s="127" t="s">
        <v>30</v>
      </c>
      <c r="G1795" s="127" t="s">
        <v>46</v>
      </c>
      <c r="H1795" s="127" t="s">
        <v>47</v>
      </c>
      <c r="I1795" s="127" t="s">
        <v>59</v>
      </c>
      <c r="J1795" s="127" t="s">
        <v>58</v>
      </c>
      <c r="K1795" s="127" t="s">
        <v>953</v>
      </c>
      <c r="L1795" s="127" t="s">
        <v>488</v>
      </c>
      <c r="M1795" s="128">
        <v>1.99</v>
      </c>
      <c r="N1795" s="128">
        <v>1.82</v>
      </c>
      <c r="O1795" s="129">
        <v>7.3543000000000003</v>
      </c>
      <c r="P1795" s="129">
        <v>18.074000000000002</v>
      </c>
      <c r="Q1795" s="130">
        <v>7.4</v>
      </c>
      <c r="R1795" s="128">
        <v>5</v>
      </c>
      <c r="S1795" s="128">
        <v>15</v>
      </c>
      <c r="T1795" s="127" t="s">
        <v>620</v>
      </c>
      <c r="U1795" s="127" t="s">
        <v>620</v>
      </c>
      <c r="V1795" s="208" t="s">
        <v>624</v>
      </c>
      <c r="X1795" s="126">
        <v>1773</v>
      </c>
    </row>
    <row r="1796" spans="1:24" s="14" customFormat="1" ht="165" x14ac:dyDescent="0.25">
      <c r="A1796" s="255">
        <v>1793</v>
      </c>
      <c r="B1796" s="126" t="s">
        <v>599</v>
      </c>
      <c r="C1796" s="127" t="s">
        <v>600</v>
      </c>
      <c r="D1796" s="127" t="s">
        <v>491</v>
      </c>
      <c r="E1796" s="127" t="s">
        <v>492</v>
      </c>
      <c r="F1796" s="127" t="s">
        <v>30</v>
      </c>
      <c r="G1796" s="127" t="s">
        <v>46</v>
      </c>
      <c r="H1796" s="127" t="s">
        <v>47</v>
      </c>
      <c r="I1796" s="127" t="s">
        <v>89</v>
      </c>
      <c r="J1796" s="127" t="s">
        <v>44</v>
      </c>
      <c r="K1796" s="127" t="s">
        <v>953</v>
      </c>
      <c r="L1796" s="127" t="s">
        <v>488</v>
      </c>
      <c r="M1796" s="128">
        <v>1.42</v>
      </c>
      <c r="N1796" s="128">
        <v>1.3</v>
      </c>
      <c r="O1796" s="129">
        <v>12.420299999999999</v>
      </c>
      <c r="P1796" s="129">
        <v>8.9179999999999993</v>
      </c>
      <c r="Q1796" s="130">
        <v>8.9</v>
      </c>
      <c r="R1796" s="128">
        <v>5</v>
      </c>
      <c r="S1796" s="128">
        <v>15</v>
      </c>
      <c r="T1796" s="127" t="s">
        <v>620</v>
      </c>
      <c r="U1796" s="127" t="s">
        <v>620</v>
      </c>
      <c r="V1796" s="208" t="s">
        <v>624</v>
      </c>
      <c r="X1796" s="126">
        <v>1774</v>
      </c>
    </row>
    <row r="1797" spans="1:24" s="14" customFormat="1" ht="165" x14ac:dyDescent="0.25">
      <c r="A1797" s="255">
        <v>1794</v>
      </c>
      <c r="B1797" s="126" t="s">
        <v>599</v>
      </c>
      <c r="C1797" s="127" t="s">
        <v>600</v>
      </c>
      <c r="D1797" s="127" t="s">
        <v>491</v>
      </c>
      <c r="E1797" s="127" t="s">
        <v>492</v>
      </c>
      <c r="F1797" s="127" t="s">
        <v>30</v>
      </c>
      <c r="G1797" s="127" t="s">
        <v>46</v>
      </c>
      <c r="H1797" s="127" t="s">
        <v>47</v>
      </c>
      <c r="I1797" s="127" t="s">
        <v>60</v>
      </c>
      <c r="J1797" s="127" t="s">
        <v>58</v>
      </c>
      <c r="K1797" s="127" t="s">
        <v>953</v>
      </c>
      <c r="L1797" s="127" t="s">
        <v>488</v>
      </c>
      <c r="M1797" s="128">
        <v>2.46</v>
      </c>
      <c r="N1797" s="128">
        <v>2.2599999999999998</v>
      </c>
      <c r="O1797" s="129">
        <v>13.542999999999999</v>
      </c>
      <c r="P1797" s="129">
        <v>12.768000000000001</v>
      </c>
      <c r="Q1797" s="130">
        <v>12.8</v>
      </c>
      <c r="R1797" s="128">
        <v>5</v>
      </c>
      <c r="S1797" s="128">
        <v>15</v>
      </c>
      <c r="T1797" s="127" t="s">
        <v>620</v>
      </c>
      <c r="U1797" s="127" t="s">
        <v>620</v>
      </c>
      <c r="V1797" s="208" t="s">
        <v>624</v>
      </c>
      <c r="X1797" s="126">
        <v>1775</v>
      </c>
    </row>
    <row r="1798" spans="1:24" s="14" customFormat="1" ht="165" x14ac:dyDescent="0.25">
      <c r="A1798" s="255">
        <v>1795</v>
      </c>
      <c r="B1798" s="126" t="s">
        <v>599</v>
      </c>
      <c r="C1798" s="127" t="s">
        <v>600</v>
      </c>
      <c r="D1798" s="127" t="s">
        <v>491</v>
      </c>
      <c r="E1798" s="127" t="s">
        <v>492</v>
      </c>
      <c r="F1798" s="127" t="s">
        <v>30</v>
      </c>
      <c r="G1798" s="127" t="s">
        <v>46</v>
      </c>
      <c r="H1798" s="127" t="s">
        <v>47</v>
      </c>
      <c r="I1798" s="127" t="s">
        <v>59</v>
      </c>
      <c r="J1798" s="127" t="s">
        <v>58</v>
      </c>
      <c r="K1798" s="127" t="s">
        <v>953</v>
      </c>
      <c r="L1798" s="127" t="s">
        <v>488</v>
      </c>
      <c r="M1798" s="128">
        <v>1.99</v>
      </c>
      <c r="N1798" s="128">
        <v>1.82</v>
      </c>
      <c r="O1798" s="129">
        <v>12.9903</v>
      </c>
      <c r="P1798" s="129">
        <v>10.766</v>
      </c>
      <c r="Q1798" s="130">
        <v>10.8</v>
      </c>
      <c r="R1798" s="128">
        <v>5</v>
      </c>
      <c r="S1798" s="128">
        <v>15</v>
      </c>
      <c r="T1798" s="127" t="s">
        <v>620</v>
      </c>
      <c r="U1798" s="127" t="s">
        <v>620</v>
      </c>
      <c r="V1798" s="208" t="s">
        <v>624</v>
      </c>
      <c r="X1798" s="126">
        <v>1776</v>
      </c>
    </row>
    <row r="1799" spans="1:24" s="14" customFormat="1" ht="165" x14ac:dyDescent="0.25">
      <c r="A1799" s="255">
        <v>1796</v>
      </c>
      <c r="B1799" s="126" t="s">
        <v>599</v>
      </c>
      <c r="C1799" s="127" t="s">
        <v>600</v>
      </c>
      <c r="D1799" s="127" t="s">
        <v>471</v>
      </c>
      <c r="E1799" s="127" t="s">
        <v>495</v>
      </c>
      <c r="F1799" s="127" t="s">
        <v>30</v>
      </c>
      <c r="G1799" s="127" t="s">
        <v>46</v>
      </c>
      <c r="H1799" s="127" t="s">
        <v>47</v>
      </c>
      <c r="I1799" s="127" t="s">
        <v>89</v>
      </c>
      <c r="J1799" s="127" t="s">
        <v>44</v>
      </c>
      <c r="K1799" s="127" t="s">
        <v>953</v>
      </c>
      <c r="L1799" s="127" t="s">
        <v>488</v>
      </c>
      <c r="M1799" s="128">
        <v>1.42</v>
      </c>
      <c r="N1799" s="128">
        <v>1.3</v>
      </c>
      <c r="O1799" s="129">
        <v>5.5552999999999999</v>
      </c>
      <c r="P1799" s="129">
        <v>9.17</v>
      </c>
      <c r="Q1799" s="130">
        <v>5.6</v>
      </c>
      <c r="R1799" s="128">
        <v>5</v>
      </c>
      <c r="S1799" s="128">
        <v>15</v>
      </c>
      <c r="T1799" s="127" t="s">
        <v>620</v>
      </c>
      <c r="U1799" s="127" t="s">
        <v>620</v>
      </c>
      <c r="V1799" s="208" t="s">
        <v>624</v>
      </c>
      <c r="X1799" s="126">
        <v>1777</v>
      </c>
    </row>
    <row r="1800" spans="1:24" s="14" customFormat="1" ht="165" x14ac:dyDescent="0.25">
      <c r="A1800" s="255">
        <v>1797</v>
      </c>
      <c r="B1800" s="126" t="s">
        <v>599</v>
      </c>
      <c r="C1800" s="127" t="s">
        <v>600</v>
      </c>
      <c r="D1800" s="127" t="s">
        <v>471</v>
      </c>
      <c r="E1800" s="127" t="s">
        <v>495</v>
      </c>
      <c r="F1800" s="127" t="s">
        <v>30</v>
      </c>
      <c r="G1800" s="127" t="s">
        <v>46</v>
      </c>
      <c r="H1800" s="127" t="s">
        <v>47</v>
      </c>
      <c r="I1800" s="127" t="s">
        <v>87</v>
      </c>
      <c r="J1800" s="127" t="s">
        <v>44</v>
      </c>
      <c r="K1800" s="127" t="s">
        <v>953</v>
      </c>
      <c r="L1800" s="127" t="s">
        <v>488</v>
      </c>
      <c r="M1800" s="128">
        <v>1.42</v>
      </c>
      <c r="N1800" s="128">
        <v>1.3</v>
      </c>
      <c r="O1800" s="129">
        <v>5.5552999999999999</v>
      </c>
      <c r="P1800" s="129">
        <v>9.17</v>
      </c>
      <c r="Q1800" s="130">
        <v>5.6</v>
      </c>
      <c r="R1800" s="128">
        <v>5</v>
      </c>
      <c r="S1800" s="128">
        <v>15</v>
      </c>
      <c r="T1800" s="127" t="s">
        <v>620</v>
      </c>
      <c r="U1800" s="127" t="s">
        <v>620</v>
      </c>
      <c r="V1800" s="208" t="s">
        <v>624</v>
      </c>
      <c r="X1800" s="126">
        <v>1778</v>
      </c>
    </row>
    <row r="1801" spans="1:24" s="14" customFormat="1" ht="165" x14ac:dyDescent="0.25">
      <c r="A1801" s="255">
        <v>1798</v>
      </c>
      <c r="B1801" s="126" t="s">
        <v>599</v>
      </c>
      <c r="C1801" s="127" t="s">
        <v>600</v>
      </c>
      <c r="D1801" s="127" t="s">
        <v>471</v>
      </c>
      <c r="E1801" s="127" t="s">
        <v>495</v>
      </c>
      <c r="F1801" s="127" t="s">
        <v>30</v>
      </c>
      <c r="G1801" s="127" t="s">
        <v>46</v>
      </c>
      <c r="H1801" s="127" t="s">
        <v>47</v>
      </c>
      <c r="I1801" s="127" t="s">
        <v>59</v>
      </c>
      <c r="J1801" s="127" t="s">
        <v>58</v>
      </c>
      <c r="K1801" s="127" t="s">
        <v>953</v>
      </c>
      <c r="L1801" s="127" t="s">
        <v>488</v>
      </c>
      <c r="M1801" s="128">
        <v>1.99</v>
      </c>
      <c r="N1801" s="128">
        <v>1.82</v>
      </c>
      <c r="O1801" s="129">
        <v>6.1253000000000002</v>
      </c>
      <c r="P1801" s="129">
        <v>8.6379999999999999</v>
      </c>
      <c r="Q1801" s="130">
        <v>6.1</v>
      </c>
      <c r="R1801" s="128">
        <v>5</v>
      </c>
      <c r="S1801" s="128">
        <v>15</v>
      </c>
      <c r="T1801" s="127" t="s">
        <v>620</v>
      </c>
      <c r="U1801" s="127" t="s">
        <v>620</v>
      </c>
      <c r="V1801" s="208" t="s">
        <v>624</v>
      </c>
      <c r="X1801" s="126">
        <v>1779</v>
      </c>
    </row>
    <row r="1802" spans="1:24" s="14" customFormat="1" ht="165" x14ac:dyDescent="0.25">
      <c r="A1802" s="255">
        <v>1799</v>
      </c>
      <c r="B1802" s="126" t="s">
        <v>599</v>
      </c>
      <c r="C1802" s="127" t="s">
        <v>600</v>
      </c>
      <c r="D1802" s="127" t="s">
        <v>491</v>
      </c>
      <c r="E1802" s="127" t="s">
        <v>496</v>
      </c>
      <c r="F1802" s="127" t="s">
        <v>30</v>
      </c>
      <c r="G1802" s="127" t="s">
        <v>46</v>
      </c>
      <c r="H1802" s="127" t="s">
        <v>47</v>
      </c>
      <c r="I1802" s="127" t="s">
        <v>89</v>
      </c>
      <c r="J1802" s="127" t="s">
        <v>44</v>
      </c>
      <c r="K1802" s="127" t="s">
        <v>953</v>
      </c>
      <c r="L1802" s="127" t="s">
        <v>488</v>
      </c>
      <c r="M1802" s="128">
        <v>1.42</v>
      </c>
      <c r="N1802" s="128">
        <v>1.3</v>
      </c>
      <c r="O1802" s="129">
        <v>10.3613</v>
      </c>
      <c r="P1802" s="129">
        <v>10.878</v>
      </c>
      <c r="Q1802" s="130">
        <v>10.4</v>
      </c>
      <c r="R1802" s="128">
        <v>5</v>
      </c>
      <c r="S1802" s="128">
        <v>15</v>
      </c>
      <c r="T1802" s="127" t="s">
        <v>620</v>
      </c>
      <c r="U1802" s="127" t="s">
        <v>620</v>
      </c>
      <c r="V1802" s="208" t="s">
        <v>624</v>
      </c>
      <c r="X1802" s="126">
        <v>1780</v>
      </c>
    </row>
    <row r="1803" spans="1:24" s="14" customFormat="1" ht="165" x14ac:dyDescent="0.25">
      <c r="A1803" s="255">
        <v>1800</v>
      </c>
      <c r="B1803" s="126" t="s">
        <v>599</v>
      </c>
      <c r="C1803" s="127" t="s">
        <v>600</v>
      </c>
      <c r="D1803" s="127" t="s">
        <v>491</v>
      </c>
      <c r="E1803" s="127" t="s">
        <v>496</v>
      </c>
      <c r="F1803" s="127" t="s">
        <v>30</v>
      </c>
      <c r="G1803" s="127" t="s">
        <v>46</v>
      </c>
      <c r="H1803" s="127" t="s">
        <v>47</v>
      </c>
      <c r="I1803" s="127" t="s">
        <v>87</v>
      </c>
      <c r="J1803" s="127" t="s">
        <v>44</v>
      </c>
      <c r="K1803" s="127" t="s">
        <v>953</v>
      </c>
      <c r="L1803" s="127" t="s">
        <v>488</v>
      </c>
      <c r="M1803" s="128">
        <v>1.42</v>
      </c>
      <c r="N1803" s="128">
        <v>1.3</v>
      </c>
      <c r="O1803" s="129">
        <v>10.3613</v>
      </c>
      <c r="P1803" s="129">
        <v>10.878</v>
      </c>
      <c r="Q1803" s="130">
        <v>10.4</v>
      </c>
      <c r="R1803" s="128">
        <v>5</v>
      </c>
      <c r="S1803" s="128">
        <v>15</v>
      </c>
      <c r="T1803" s="127" t="s">
        <v>620</v>
      </c>
      <c r="U1803" s="127" t="s">
        <v>620</v>
      </c>
      <c r="V1803" s="208" t="s">
        <v>624</v>
      </c>
      <c r="X1803" s="126">
        <v>1781</v>
      </c>
    </row>
    <row r="1804" spans="1:24" s="14" customFormat="1" ht="165" x14ac:dyDescent="0.25">
      <c r="A1804" s="255">
        <v>1801</v>
      </c>
      <c r="B1804" s="126" t="s">
        <v>599</v>
      </c>
      <c r="C1804" s="127" t="s">
        <v>600</v>
      </c>
      <c r="D1804" s="127" t="s">
        <v>491</v>
      </c>
      <c r="E1804" s="127" t="s">
        <v>496</v>
      </c>
      <c r="F1804" s="127" t="s">
        <v>30</v>
      </c>
      <c r="G1804" s="127" t="s">
        <v>46</v>
      </c>
      <c r="H1804" s="127" t="s">
        <v>47</v>
      </c>
      <c r="I1804" s="127" t="s">
        <v>60</v>
      </c>
      <c r="J1804" s="127" t="s">
        <v>58</v>
      </c>
      <c r="K1804" s="127" t="s">
        <v>953</v>
      </c>
      <c r="L1804" s="127" t="s">
        <v>488</v>
      </c>
      <c r="M1804" s="128">
        <v>2.46</v>
      </c>
      <c r="N1804" s="128">
        <v>2.2599999999999998</v>
      </c>
      <c r="O1804" s="129">
        <v>11.464499999999999</v>
      </c>
      <c r="P1804" s="129">
        <v>12.334</v>
      </c>
      <c r="Q1804" s="130">
        <v>11.5</v>
      </c>
      <c r="R1804" s="128">
        <v>5</v>
      </c>
      <c r="S1804" s="128">
        <v>15</v>
      </c>
      <c r="T1804" s="127" t="s">
        <v>620</v>
      </c>
      <c r="U1804" s="127" t="s">
        <v>620</v>
      </c>
      <c r="V1804" s="208" t="s">
        <v>624</v>
      </c>
      <c r="X1804" s="126">
        <v>1782</v>
      </c>
    </row>
    <row r="1805" spans="1:24" s="14" customFormat="1" ht="165" x14ac:dyDescent="0.25">
      <c r="A1805" s="255">
        <v>1802</v>
      </c>
      <c r="B1805" s="126" t="s">
        <v>599</v>
      </c>
      <c r="C1805" s="127" t="s">
        <v>600</v>
      </c>
      <c r="D1805" s="127" t="s">
        <v>494</v>
      </c>
      <c r="E1805" s="127" t="s">
        <v>495</v>
      </c>
      <c r="F1805" s="127" t="s">
        <v>30</v>
      </c>
      <c r="G1805" s="127" t="s">
        <v>31</v>
      </c>
      <c r="H1805" s="127" t="s">
        <v>42</v>
      </c>
      <c r="I1805" s="127" t="s">
        <v>43</v>
      </c>
      <c r="J1805" s="127" t="s">
        <v>44</v>
      </c>
      <c r="K1805" s="127" t="s">
        <v>954</v>
      </c>
      <c r="L1805" s="127" t="s">
        <v>488</v>
      </c>
      <c r="M1805" s="128">
        <v>1.63</v>
      </c>
      <c r="N1805" s="128">
        <v>1.5</v>
      </c>
      <c r="O1805" s="129">
        <v>6.5799000000000003</v>
      </c>
      <c r="P1805" s="129">
        <v>24.038</v>
      </c>
      <c r="Q1805" s="130">
        <v>6.6</v>
      </c>
      <c r="R1805" s="128">
        <v>5</v>
      </c>
      <c r="S1805" s="128">
        <v>15</v>
      </c>
      <c r="T1805" s="127" t="s">
        <v>620</v>
      </c>
      <c r="U1805" s="127" t="s">
        <v>620</v>
      </c>
      <c r="V1805" s="208" t="s">
        <v>637</v>
      </c>
      <c r="X1805" s="126">
        <v>1783</v>
      </c>
    </row>
    <row r="1806" spans="1:24" s="14" customFormat="1" ht="165" x14ac:dyDescent="0.25">
      <c r="A1806" s="255">
        <v>1803</v>
      </c>
      <c r="B1806" s="126" t="s">
        <v>599</v>
      </c>
      <c r="C1806" s="127" t="s">
        <v>600</v>
      </c>
      <c r="D1806" s="127" t="s">
        <v>471</v>
      </c>
      <c r="E1806" s="127" t="s">
        <v>495</v>
      </c>
      <c r="F1806" s="127" t="s">
        <v>30</v>
      </c>
      <c r="G1806" s="127" t="s">
        <v>36</v>
      </c>
      <c r="H1806" s="127" t="s">
        <v>42</v>
      </c>
      <c r="I1806" s="127" t="s">
        <v>76</v>
      </c>
      <c r="J1806" s="127" t="s">
        <v>91</v>
      </c>
      <c r="K1806" s="127" t="s">
        <v>954</v>
      </c>
      <c r="L1806" s="127" t="s">
        <v>488</v>
      </c>
      <c r="M1806" s="128">
        <v>2.77</v>
      </c>
      <c r="N1806" s="128">
        <v>2.5499999999999998</v>
      </c>
      <c r="O1806" s="129">
        <v>8.0741999999999994</v>
      </c>
      <c r="P1806" s="129">
        <v>24.178000000000001</v>
      </c>
      <c r="Q1806" s="130">
        <v>8.1</v>
      </c>
      <c r="R1806" s="128">
        <v>5</v>
      </c>
      <c r="S1806" s="128">
        <v>15</v>
      </c>
      <c r="T1806" s="127" t="s">
        <v>620</v>
      </c>
      <c r="U1806" s="127" t="s">
        <v>620</v>
      </c>
      <c r="V1806" s="208" t="s">
        <v>637</v>
      </c>
      <c r="X1806" s="126">
        <v>1784</v>
      </c>
    </row>
    <row r="1807" spans="1:24" s="14" customFormat="1" ht="165" x14ac:dyDescent="0.25">
      <c r="A1807" s="255">
        <v>1804</v>
      </c>
      <c r="B1807" s="126" t="s">
        <v>599</v>
      </c>
      <c r="C1807" s="127" t="s">
        <v>600</v>
      </c>
      <c r="D1807" s="127" t="s">
        <v>471</v>
      </c>
      <c r="E1807" s="127" t="s">
        <v>495</v>
      </c>
      <c r="F1807" s="127" t="s">
        <v>30</v>
      </c>
      <c r="G1807" s="127" t="s">
        <v>36</v>
      </c>
      <c r="H1807" s="127" t="s">
        <v>37</v>
      </c>
      <c r="I1807" s="127" t="s">
        <v>100</v>
      </c>
      <c r="J1807" s="127" t="s">
        <v>91</v>
      </c>
      <c r="K1807" s="127" t="s">
        <v>954</v>
      </c>
      <c r="L1807" s="127" t="s">
        <v>488</v>
      </c>
      <c r="M1807" s="128">
        <v>2.87</v>
      </c>
      <c r="N1807" s="128">
        <v>2.63</v>
      </c>
      <c r="O1807" s="129">
        <v>9.0610999999999997</v>
      </c>
      <c r="P1807" s="129">
        <v>54.683999999999997</v>
      </c>
      <c r="Q1807" s="130">
        <v>9.1</v>
      </c>
      <c r="R1807" s="128">
        <v>5</v>
      </c>
      <c r="S1807" s="128">
        <v>15</v>
      </c>
      <c r="T1807" s="127" t="s">
        <v>620</v>
      </c>
      <c r="U1807" s="127" t="s">
        <v>620</v>
      </c>
      <c r="V1807" s="208" t="s">
        <v>637</v>
      </c>
      <c r="X1807" s="126">
        <v>1785</v>
      </c>
    </row>
    <row r="1808" spans="1:24" s="14" customFormat="1" ht="165" x14ac:dyDescent="0.25">
      <c r="A1808" s="255">
        <v>1805</v>
      </c>
      <c r="B1808" s="126" t="s">
        <v>599</v>
      </c>
      <c r="C1808" s="127" t="s">
        <v>600</v>
      </c>
      <c r="D1808" s="127" t="s">
        <v>471</v>
      </c>
      <c r="E1808" s="127" t="s">
        <v>495</v>
      </c>
      <c r="F1808" s="127" t="s">
        <v>30</v>
      </c>
      <c r="G1808" s="127" t="s">
        <v>36</v>
      </c>
      <c r="H1808" s="127" t="s">
        <v>42</v>
      </c>
      <c r="I1808" s="127" t="s">
        <v>90</v>
      </c>
      <c r="J1808" s="127" t="s">
        <v>91</v>
      </c>
      <c r="K1808" s="127" t="s">
        <v>954</v>
      </c>
      <c r="L1808" s="127" t="s">
        <v>488</v>
      </c>
      <c r="M1808" s="128">
        <v>1.89</v>
      </c>
      <c r="N1808" s="128">
        <v>1.74</v>
      </c>
      <c r="O1808" s="129">
        <v>7.9093999999999998</v>
      </c>
      <c r="P1808" s="129">
        <v>16.170000000000002</v>
      </c>
      <c r="Q1808" s="130">
        <v>7.9</v>
      </c>
      <c r="R1808" s="128">
        <v>5</v>
      </c>
      <c r="S1808" s="128">
        <v>15</v>
      </c>
      <c r="T1808" s="127" t="s">
        <v>620</v>
      </c>
      <c r="U1808" s="127" t="s">
        <v>620</v>
      </c>
      <c r="V1808" s="208" t="s">
        <v>637</v>
      </c>
      <c r="X1808" s="126">
        <v>1786</v>
      </c>
    </row>
    <row r="1809" spans="1:24" s="14" customFormat="1" ht="165" x14ac:dyDescent="0.25">
      <c r="A1809" s="255">
        <v>1806</v>
      </c>
      <c r="B1809" s="126" t="s">
        <v>599</v>
      </c>
      <c r="C1809" s="127" t="s">
        <v>600</v>
      </c>
      <c r="D1809" s="127" t="s">
        <v>471</v>
      </c>
      <c r="E1809" s="127" t="s">
        <v>495</v>
      </c>
      <c r="F1809" s="127" t="s">
        <v>30</v>
      </c>
      <c r="G1809" s="127" t="s">
        <v>31</v>
      </c>
      <c r="H1809" s="127" t="s">
        <v>32</v>
      </c>
      <c r="I1809" s="127" t="s">
        <v>53</v>
      </c>
      <c r="J1809" s="127" t="s">
        <v>724</v>
      </c>
      <c r="K1809" s="127" t="s">
        <v>954</v>
      </c>
      <c r="L1809" s="127" t="s">
        <v>488</v>
      </c>
      <c r="M1809" s="128">
        <v>2.11</v>
      </c>
      <c r="N1809" s="128">
        <v>1.94</v>
      </c>
      <c r="O1809" s="129">
        <v>7.9352</v>
      </c>
      <c r="P1809" s="129">
        <v>9.0860000000000003</v>
      </c>
      <c r="Q1809" s="130">
        <v>7.9</v>
      </c>
      <c r="R1809" s="128">
        <v>5</v>
      </c>
      <c r="S1809" s="128">
        <v>15</v>
      </c>
      <c r="T1809" s="127" t="s">
        <v>620</v>
      </c>
      <c r="U1809" s="127" t="s">
        <v>620</v>
      </c>
      <c r="V1809" s="208" t="s">
        <v>637</v>
      </c>
      <c r="X1809" s="126">
        <v>1787</v>
      </c>
    </row>
    <row r="1810" spans="1:24" s="14" customFormat="1" ht="165" x14ac:dyDescent="0.25">
      <c r="A1810" s="255">
        <v>1807</v>
      </c>
      <c r="B1810" s="126" t="s">
        <v>599</v>
      </c>
      <c r="C1810" s="127" t="s">
        <v>600</v>
      </c>
      <c r="D1810" s="127" t="s">
        <v>471</v>
      </c>
      <c r="E1810" s="127" t="s">
        <v>495</v>
      </c>
      <c r="F1810" s="127" t="s">
        <v>35</v>
      </c>
      <c r="G1810" s="127" t="s">
        <v>31</v>
      </c>
      <c r="H1810" s="127" t="s">
        <v>37</v>
      </c>
      <c r="I1810" s="127" t="s">
        <v>55</v>
      </c>
      <c r="J1810" s="127" t="s">
        <v>681</v>
      </c>
      <c r="K1810" s="127" t="s">
        <v>954</v>
      </c>
      <c r="L1810" s="127" t="s">
        <v>488</v>
      </c>
      <c r="M1810" s="128">
        <v>2.56</v>
      </c>
      <c r="N1810" s="128">
        <v>2.35</v>
      </c>
      <c r="O1810" s="129">
        <v>10.727</v>
      </c>
      <c r="P1810" s="129">
        <v>111.524</v>
      </c>
      <c r="Q1810" s="130">
        <v>10.7</v>
      </c>
      <c r="R1810" s="128">
        <v>5</v>
      </c>
      <c r="S1810" s="128">
        <v>15</v>
      </c>
      <c r="T1810" s="127" t="s">
        <v>620</v>
      </c>
      <c r="U1810" s="127" t="s">
        <v>620</v>
      </c>
      <c r="V1810" s="208" t="s">
        <v>637</v>
      </c>
      <c r="X1810" s="126">
        <v>1788</v>
      </c>
    </row>
    <row r="1811" spans="1:24" s="14" customFormat="1" ht="165" x14ac:dyDescent="0.25">
      <c r="A1811" s="255">
        <v>1808</v>
      </c>
      <c r="B1811" s="126" t="s">
        <v>599</v>
      </c>
      <c r="C1811" s="127" t="s">
        <v>600</v>
      </c>
      <c r="D1811" s="127" t="s">
        <v>471</v>
      </c>
      <c r="E1811" s="127" t="s">
        <v>495</v>
      </c>
      <c r="F1811" s="127" t="s">
        <v>30</v>
      </c>
      <c r="G1811" s="127" t="s">
        <v>31</v>
      </c>
      <c r="H1811" s="127" t="s">
        <v>42</v>
      </c>
      <c r="I1811" s="127" t="s">
        <v>43</v>
      </c>
      <c r="J1811" s="127" t="s">
        <v>44</v>
      </c>
      <c r="K1811" s="127" t="s">
        <v>954</v>
      </c>
      <c r="L1811" s="127" t="s">
        <v>488</v>
      </c>
      <c r="M1811" s="128">
        <v>1.63</v>
      </c>
      <c r="N1811" s="128">
        <v>1.5</v>
      </c>
      <c r="O1811" s="129">
        <v>6.4882</v>
      </c>
      <c r="P1811" s="129">
        <v>24.122</v>
      </c>
      <c r="Q1811" s="130">
        <v>6.5</v>
      </c>
      <c r="R1811" s="128">
        <v>5</v>
      </c>
      <c r="S1811" s="128">
        <v>15</v>
      </c>
      <c r="T1811" s="127" t="s">
        <v>620</v>
      </c>
      <c r="U1811" s="127" t="s">
        <v>620</v>
      </c>
      <c r="V1811" s="208" t="s">
        <v>637</v>
      </c>
      <c r="X1811" s="126">
        <v>1789</v>
      </c>
    </row>
    <row r="1812" spans="1:24" s="14" customFormat="1" ht="165" x14ac:dyDescent="0.25">
      <c r="A1812" s="255">
        <v>1809</v>
      </c>
      <c r="B1812" s="126" t="s">
        <v>599</v>
      </c>
      <c r="C1812" s="127" t="s">
        <v>600</v>
      </c>
      <c r="D1812" s="127" t="s">
        <v>491</v>
      </c>
      <c r="E1812" s="127" t="s">
        <v>496</v>
      </c>
      <c r="F1812" s="127" t="s">
        <v>30</v>
      </c>
      <c r="G1812" s="127" t="s">
        <v>36</v>
      </c>
      <c r="H1812" s="127" t="s">
        <v>37</v>
      </c>
      <c r="I1812" s="127" t="s">
        <v>100</v>
      </c>
      <c r="J1812" s="127" t="s">
        <v>91</v>
      </c>
      <c r="K1812" s="127" t="s">
        <v>954</v>
      </c>
      <c r="L1812" s="127" t="s">
        <v>488</v>
      </c>
      <c r="M1812" s="128">
        <v>2.87</v>
      </c>
      <c r="N1812" s="128">
        <v>2.63</v>
      </c>
      <c r="O1812" s="129">
        <v>15.0642</v>
      </c>
      <c r="P1812" s="129">
        <v>56.433999999999997</v>
      </c>
      <c r="Q1812" s="130">
        <v>15.1</v>
      </c>
      <c r="R1812" s="128">
        <v>5</v>
      </c>
      <c r="S1812" s="128">
        <v>15</v>
      </c>
      <c r="T1812" s="127" t="s">
        <v>620</v>
      </c>
      <c r="U1812" s="127" t="s">
        <v>620</v>
      </c>
      <c r="V1812" s="208" t="s">
        <v>637</v>
      </c>
      <c r="X1812" s="126">
        <v>1790</v>
      </c>
    </row>
    <row r="1813" spans="1:24" s="14" customFormat="1" ht="165" x14ac:dyDescent="0.25">
      <c r="A1813" s="255">
        <v>1810</v>
      </c>
      <c r="B1813" s="126" t="s">
        <v>599</v>
      </c>
      <c r="C1813" s="127" t="s">
        <v>600</v>
      </c>
      <c r="D1813" s="127" t="s">
        <v>491</v>
      </c>
      <c r="E1813" s="127" t="s">
        <v>496</v>
      </c>
      <c r="F1813" s="127" t="s">
        <v>30</v>
      </c>
      <c r="G1813" s="127" t="s">
        <v>36</v>
      </c>
      <c r="H1813" s="127" t="s">
        <v>42</v>
      </c>
      <c r="I1813" s="127" t="s">
        <v>90</v>
      </c>
      <c r="J1813" s="127" t="s">
        <v>91</v>
      </c>
      <c r="K1813" s="127" t="s">
        <v>954</v>
      </c>
      <c r="L1813" s="127" t="s">
        <v>488</v>
      </c>
      <c r="M1813" s="128">
        <v>1.89</v>
      </c>
      <c r="N1813" s="128">
        <v>1.74</v>
      </c>
      <c r="O1813" s="129">
        <v>13.8126</v>
      </c>
      <c r="P1813" s="129">
        <v>18.452000000000002</v>
      </c>
      <c r="Q1813" s="130">
        <v>13.8</v>
      </c>
      <c r="R1813" s="128">
        <v>5</v>
      </c>
      <c r="S1813" s="128">
        <v>15</v>
      </c>
      <c r="T1813" s="127" t="s">
        <v>620</v>
      </c>
      <c r="U1813" s="127" t="s">
        <v>620</v>
      </c>
      <c r="V1813" s="208" t="s">
        <v>637</v>
      </c>
      <c r="X1813" s="126">
        <v>1791</v>
      </c>
    </row>
    <row r="1814" spans="1:24" s="14" customFormat="1" ht="165" x14ac:dyDescent="0.25">
      <c r="A1814" s="255">
        <v>1811</v>
      </c>
      <c r="B1814" s="126" t="s">
        <v>599</v>
      </c>
      <c r="C1814" s="127" t="s">
        <v>600</v>
      </c>
      <c r="D1814" s="127" t="s">
        <v>491</v>
      </c>
      <c r="E1814" s="127" t="s">
        <v>496</v>
      </c>
      <c r="F1814" s="127" t="s">
        <v>30</v>
      </c>
      <c r="G1814" s="127" t="s">
        <v>31</v>
      </c>
      <c r="H1814" s="127" t="s">
        <v>32</v>
      </c>
      <c r="I1814" s="127" t="s">
        <v>53</v>
      </c>
      <c r="J1814" s="127" t="s">
        <v>724</v>
      </c>
      <c r="K1814" s="127" t="s">
        <v>954</v>
      </c>
      <c r="L1814" s="127" t="s">
        <v>488</v>
      </c>
      <c r="M1814" s="128">
        <v>2.11</v>
      </c>
      <c r="N1814" s="128">
        <v>1.94</v>
      </c>
      <c r="O1814" s="129">
        <v>13.725199999999999</v>
      </c>
      <c r="P1814" s="129">
        <v>11.353999999999999</v>
      </c>
      <c r="Q1814" s="130">
        <v>11.4</v>
      </c>
      <c r="R1814" s="128">
        <v>5</v>
      </c>
      <c r="S1814" s="128">
        <v>15</v>
      </c>
      <c r="T1814" s="127" t="s">
        <v>620</v>
      </c>
      <c r="U1814" s="127" t="s">
        <v>620</v>
      </c>
      <c r="V1814" s="208" t="s">
        <v>637</v>
      </c>
      <c r="X1814" s="126">
        <v>1792</v>
      </c>
    </row>
    <row r="1815" spans="1:24" s="14" customFormat="1" ht="165" x14ac:dyDescent="0.25">
      <c r="A1815" s="255">
        <v>1812</v>
      </c>
      <c r="B1815" s="126" t="s">
        <v>599</v>
      </c>
      <c r="C1815" s="127" t="s">
        <v>600</v>
      </c>
      <c r="D1815" s="127" t="s">
        <v>491</v>
      </c>
      <c r="E1815" s="127" t="s">
        <v>496</v>
      </c>
      <c r="F1815" s="127" t="s">
        <v>35</v>
      </c>
      <c r="G1815" s="127" t="s">
        <v>31</v>
      </c>
      <c r="H1815" s="127" t="s">
        <v>37</v>
      </c>
      <c r="I1815" s="127" t="s">
        <v>55</v>
      </c>
      <c r="J1815" s="127" t="s">
        <v>681</v>
      </c>
      <c r="K1815" s="127" t="s">
        <v>954</v>
      </c>
      <c r="L1815" s="127" t="s">
        <v>488</v>
      </c>
      <c r="M1815" s="128">
        <v>2.56</v>
      </c>
      <c r="N1815" s="128">
        <v>2.35</v>
      </c>
      <c r="O1815" s="129">
        <v>17.881</v>
      </c>
      <c r="P1815" s="129">
        <v>113.834</v>
      </c>
      <c r="Q1815" s="130">
        <v>17.899999999999999</v>
      </c>
      <c r="R1815" s="128">
        <v>5</v>
      </c>
      <c r="S1815" s="128">
        <v>15</v>
      </c>
      <c r="T1815" s="127" t="s">
        <v>685</v>
      </c>
      <c r="U1815" s="127" t="s">
        <v>620</v>
      </c>
      <c r="V1815" s="208" t="s">
        <v>637</v>
      </c>
      <c r="X1815" s="126">
        <v>1793</v>
      </c>
    </row>
    <row r="1816" spans="1:24" s="14" customFormat="1" ht="165" x14ac:dyDescent="0.25">
      <c r="A1816" s="255">
        <v>1813</v>
      </c>
      <c r="B1816" s="126" t="s">
        <v>599</v>
      </c>
      <c r="C1816" s="127" t="s">
        <v>600</v>
      </c>
      <c r="D1816" s="127" t="s">
        <v>491</v>
      </c>
      <c r="E1816" s="127" t="s">
        <v>496</v>
      </c>
      <c r="F1816" s="127" t="s">
        <v>30</v>
      </c>
      <c r="G1816" s="127" t="s">
        <v>31</v>
      </c>
      <c r="H1816" s="127" t="s">
        <v>42</v>
      </c>
      <c r="I1816" s="127" t="s">
        <v>43</v>
      </c>
      <c r="J1816" s="127" t="s">
        <v>44</v>
      </c>
      <c r="K1816" s="127" t="s">
        <v>954</v>
      </c>
      <c r="L1816" s="127" t="s">
        <v>488</v>
      </c>
      <c r="M1816" s="128">
        <v>1.63</v>
      </c>
      <c r="N1816" s="128">
        <v>1.5</v>
      </c>
      <c r="O1816" s="129">
        <v>11.715199999999999</v>
      </c>
      <c r="P1816" s="129">
        <v>26.404</v>
      </c>
      <c r="Q1816" s="130">
        <v>11.7</v>
      </c>
      <c r="R1816" s="128">
        <v>5</v>
      </c>
      <c r="S1816" s="128">
        <v>15</v>
      </c>
      <c r="T1816" s="127" t="s">
        <v>620</v>
      </c>
      <c r="U1816" s="127" t="s">
        <v>620</v>
      </c>
      <c r="V1816" s="208" t="s">
        <v>637</v>
      </c>
      <c r="X1816" s="126">
        <v>1794</v>
      </c>
    </row>
    <row r="1817" spans="1:24" s="14" customFormat="1" ht="165" x14ac:dyDescent="0.25">
      <c r="A1817" s="255">
        <v>1814</v>
      </c>
      <c r="B1817" s="126" t="s">
        <v>599</v>
      </c>
      <c r="C1817" s="127" t="s">
        <v>600</v>
      </c>
      <c r="D1817" s="127" t="s">
        <v>471</v>
      </c>
      <c r="E1817" s="127" t="s">
        <v>496</v>
      </c>
      <c r="F1817" s="127" t="s">
        <v>30</v>
      </c>
      <c r="G1817" s="127" t="s">
        <v>31</v>
      </c>
      <c r="H1817" s="127" t="s">
        <v>32</v>
      </c>
      <c r="I1817" s="127" t="s">
        <v>53</v>
      </c>
      <c r="J1817" s="127" t="s">
        <v>44</v>
      </c>
      <c r="K1817" s="127" t="s">
        <v>955</v>
      </c>
      <c r="L1817" s="127" t="s">
        <v>488</v>
      </c>
      <c r="M1817" s="128">
        <v>1.91</v>
      </c>
      <c r="N1817" s="128">
        <v>1.75</v>
      </c>
      <c r="O1817" s="129">
        <v>9.7749000000000006</v>
      </c>
      <c r="P1817" s="129">
        <v>28.07</v>
      </c>
      <c r="Q1817" s="130">
        <v>9.8000000000000007</v>
      </c>
      <c r="R1817" s="128">
        <v>5</v>
      </c>
      <c r="S1817" s="128">
        <v>15</v>
      </c>
      <c r="T1817" s="127" t="s">
        <v>620</v>
      </c>
      <c r="U1817" s="127" t="s">
        <v>620</v>
      </c>
      <c r="V1817" s="208" t="s">
        <v>624</v>
      </c>
      <c r="X1817" s="126">
        <v>1795</v>
      </c>
    </row>
    <row r="1818" spans="1:24" s="14" customFormat="1" ht="165" x14ac:dyDescent="0.25">
      <c r="A1818" s="255">
        <v>1815</v>
      </c>
      <c r="B1818" s="126" t="s">
        <v>599</v>
      </c>
      <c r="C1818" s="127" t="s">
        <v>600</v>
      </c>
      <c r="D1818" s="127" t="s">
        <v>471</v>
      </c>
      <c r="E1818" s="127" t="s">
        <v>496</v>
      </c>
      <c r="F1818" s="127" t="s">
        <v>30</v>
      </c>
      <c r="G1818" s="127" t="s">
        <v>31</v>
      </c>
      <c r="H1818" s="127" t="s">
        <v>32</v>
      </c>
      <c r="I1818" s="127" t="s">
        <v>53</v>
      </c>
      <c r="J1818" s="127" t="s">
        <v>724</v>
      </c>
      <c r="K1818" s="127" t="s">
        <v>955</v>
      </c>
      <c r="L1818" s="127" t="s">
        <v>488</v>
      </c>
      <c r="M1818" s="128">
        <v>2.11</v>
      </c>
      <c r="N1818" s="128">
        <v>1.94</v>
      </c>
      <c r="O1818" s="129">
        <v>11.8279</v>
      </c>
      <c r="P1818" s="129">
        <v>15.064</v>
      </c>
      <c r="Q1818" s="130">
        <v>11.8</v>
      </c>
      <c r="R1818" s="128">
        <v>5</v>
      </c>
      <c r="S1818" s="128">
        <v>15</v>
      </c>
      <c r="T1818" s="127" t="s">
        <v>620</v>
      </c>
      <c r="U1818" s="127" t="s">
        <v>620</v>
      </c>
      <c r="V1818" s="208" t="s">
        <v>624</v>
      </c>
      <c r="X1818" s="126">
        <v>1796</v>
      </c>
    </row>
    <row r="1819" spans="1:24" s="14" customFormat="1" ht="165" x14ac:dyDescent="0.25">
      <c r="A1819" s="255">
        <v>1816</v>
      </c>
      <c r="B1819" s="126" t="s">
        <v>599</v>
      </c>
      <c r="C1819" s="127" t="s">
        <v>600</v>
      </c>
      <c r="D1819" s="127" t="s">
        <v>471</v>
      </c>
      <c r="E1819" s="127" t="s">
        <v>496</v>
      </c>
      <c r="F1819" s="127" t="s">
        <v>30</v>
      </c>
      <c r="G1819" s="127" t="s">
        <v>31</v>
      </c>
      <c r="H1819" s="127" t="s">
        <v>42</v>
      </c>
      <c r="I1819" s="127" t="s">
        <v>43</v>
      </c>
      <c r="J1819" s="127" t="s">
        <v>44</v>
      </c>
      <c r="K1819" s="127" t="s">
        <v>955</v>
      </c>
      <c r="L1819" s="127" t="s">
        <v>488</v>
      </c>
      <c r="M1819" s="128">
        <v>1.63</v>
      </c>
      <c r="N1819" s="128">
        <v>1.5</v>
      </c>
      <c r="O1819" s="129">
        <v>9.4948999999999995</v>
      </c>
      <c r="P1819" s="129">
        <v>30.114000000000001</v>
      </c>
      <c r="Q1819" s="130">
        <v>9.5</v>
      </c>
      <c r="R1819" s="128">
        <v>5</v>
      </c>
      <c r="S1819" s="128">
        <v>15</v>
      </c>
      <c r="T1819" s="127" t="s">
        <v>620</v>
      </c>
      <c r="U1819" s="127" t="s">
        <v>620</v>
      </c>
      <c r="V1819" s="208" t="s">
        <v>624</v>
      </c>
      <c r="X1819" s="126">
        <v>1797</v>
      </c>
    </row>
    <row r="1820" spans="1:24" s="14" customFormat="1" ht="165" x14ac:dyDescent="0.25">
      <c r="A1820" s="255">
        <v>1817</v>
      </c>
      <c r="B1820" s="126" t="s">
        <v>599</v>
      </c>
      <c r="C1820" s="127" t="s">
        <v>600</v>
      </c>
      <c r="D1820" s="127" t="s">
        <v>491</v>
      </c>
      <c r="E1820" s="127" t="s">
        <v>492</v>
      </c>
      <c r="F1820" s="127" t="s">
        <v>30</v>
      </c>
      <c r="G1820" s="127" t="s">
        <v>31</v>
      </c>
      <c r="H1820" s="127" t="s">
        <v>32</v>
      </c>
      <c r="I1820" s="127" t="s">
        <v>53</v>
      </c>
      <c r="J1820" s="127" t="s">
        <v>44</v>
      </c>
      <c r="K1820" s="127" t="s">
        <v>955</v>
      </c>
      <c r="L1820" s="127" t="s">
        <v>488</v>
      </c>
      <c r="M1820" s="128">
        <v>1.91</v>
      </c>
      <c r="N1820" s="128">
        <v>1.75</v>
      </c>
      <c r="O1820" s="129">
        <v>16.590199999999999</v>
      </c>
      <c r="P1820" s="129">
        <v>16.757999999999999</v>
      </c>
      <c r="Q1820" s="130">
        <v>16.600000000000001</v>
      </c>
      <c r="R1820" s="128">
        <v>5</v>
      </c>
      <c r="S1820" s="128">
        <v>15</v>
      </c>
      <c r="T1820" s="127" t="s">
        <v>620</v>
      </c>
      <c r="U1820" s="127" t="s">
        <v>620</v>
      </c>
      <c r="V1820" s="208" t="s">
        <v>624</v>
      </c>
      <c r="X1820" s="126">
        <v>1798</v>
      </c>
    </row>
    <row r="1821" spans="1:24" s="14" customFormat="1" ht="165" x14ac:dyDescent="0.25">
      <c r="A1821" s="255">
        <v>1818</v>
      </c>
      <c r="B1821" s="126" t="s">
        <v>599</v>
      </c>
      <c r="C1821" s="127" t="s">
        <v>600</v>
      </c>
      <c r="D1821" s="127" t="s">
        <v>491</v>
      </c>
      <c r="E1821" s="127" t="s">
        <v>492</v>
      </c>
      <c r="F1821" s="127" t="s">
        <v>30</v>
      </c>
      <c r="G1821" s="127" t="s">
        <v>31</v>
      </c>
      <c r="H1821" s="127" t="s">
        <v>32</v>
      </c>
      <c r="I1821" s="127" t="s">
        <v>53</v>
      </c>
      <c r="J1821" s="127" t="s">
        <v>724</v>
      </c>
      <c r="K1821" s="127" t="s">
        <v>955</v>
      </c>
      <c r="L1821" s="127" t="s">
        <v>488</v>
      </c>
      <c r="M1821" s="128">
        <v>2.11</v>
      </c>
      <c r="N1821" s="128">
        <v>1.94</v>
      </c>
      <c r="O1821" s="129">
        <v>19.5182</v>
      </c>
      <c r="P1821" s="129">
        <v>11.102</v>
      </c>
      <c r="Q1821" s="130">
        <v>11.1</v>
      </c>
      <c r="R1821" s="128">
        <v>5</v>
      </c>
      <c r="S1821" s="128">
        <v>15</v>
      </c>
      <c r="T1821" s="127" t="s">
        <v>620</v>
      </c>
      <c r="U1821" s="127" t="s">
        <v>620</v>
      </c>
      <c r="V1821" s="208" t="s">
        <v>624</v>
      </c>
      <c r="X1821" s="126">
        <v>1799</v>
      </c>
    </row>
    <row r="1822" spans="1:24" s="14" customFormat="1" ht="165" x14ac:dyDescent="0.25">
      <c r="A1822" s="255">
        <v>1819</v>
      </c>
      <c r="B1822" s="126" t="s">
        <v>599</v>
      </c>
      <c r="C1822" s="127" t="s">
        <v>600</v>
      </c>
      <c r="D1822" s="127" t="s">
        <v>491</v>
      </c>
      <c r="E1822" s="127" t="s">
        <v>492</v>
      </c>
      <c r="F1822" s="127" t="s">
        <v>30</v>
      </c>
      <c r="G1822" s="127" t="s">
        <v>31</v>
      </c>
      <c r="H1822" s="127" t="s">
        <v>42</v>
      </c>
      <c r="I1822" s="127" t="s">
        <v>43</v>
      </c>
      <c r="J1822" s="127" t="s">
        <v>44</v>
      </c>
      <c r="K1822" s="127" t="s">
        <v>955</v>
      </c>
      <c r="L1822" s="127" t="s">
        <v>488</v>
      </c>
      <c r="M1822" s="128">
        <v>1.63</v>
      </c>
      <c r="N1822" s="128">
        <v>1.5</v>
      </c>
      <c r="O1822" s="129">
        <v>16.310199999999998</v>
      </c>
      <c r="P1822" s="129">
        <v>26.152000000000001</v>
      </c>
      <c r="Q1822" s="130">
        <v>16.3</v>
      </c>
      <c r="R1822" s="128">
        <v>5</v>
      </c>
      <c r="S1822" s="128">
        <v>15</v>
      </c>
      <c r="T1822" s="127" t="s">
        <v>620</v>
      </c>
      <c r="U1822" s="127" t="s">
        <v>620</v>
      </c>
      <c r="V1822" s="208" t="s">
        <v>624</v>
      </c>
      <c r="X1822" s="126">
        <v>1800</v>
      </c>
    </row>
    <row r="1823" spans="1:24" s="14" customFormat="1" ht="165" x14ac:dyDescent="0.25">
      <c r="A1823" s="255">
        <v>1820</v>
      </c>
      <c r="B1823" s="126" t="s">
        <v>599</v>
      </c>
      <c r="C1823" s="127" t="s">
        <v>600</v>
      </c>
      <c r="D1823" s="127" t="s">
        <v>471</v>
      </c>
      <c r="E1823" s="127" t="s">
        <v>495</v>
      </c>
      <c r="F1823" s="127" t="s">
        <v>30</v>
      </c>
      <c r="G1823" s="127" t="s">
        <v>31</v>
      </c>
      <c r="H1823" s="127" t="s">
        <v>32</v>
      </c>
      <c r="I1823" s="127" t="s">
        <v>53</v>
      </c>
      <c r="J1823" s="127" t="s">
        <v>44</v>
      </c>
      <c r="K1823" s="127" t="s">
        <v>955</v>
      </c>
      <c r="L1823" s="127" t="s">
        <v>488</v>
      </c>
      <c r="M1823" s="128">
        <v>1.91</v>
      </c>
      <c r="N1823" s="128">
        <v>1.75</v>
      </c>
      <c r="O1823" s="129">
        <v>7.8221999999999996</v>
      </c>
      <c r="P1823" s="129">
        <v>17.010000000000002</v>
      </c>
      <c r="Q1823" s="130">
        <v>7.8</v>
      </c>
      <c r="R1823" s="128">
        <v>5</v>
      </c>
      <c r="S1823" s="128">
        <v>15</v>
      </c>
      <c r="T1823" s="127" t="s">
        <v>620</v>
      </c>
      <c r="U1823" s="127" t="s">
        <v>620</v>
      </c>
      <c r="V1823" s="208" t="s">
        <v>624</v>
      </c>
      <c r="X1823" s="126">
        <v>1801</v>
      </c>
    </row>
    <row r="1824" spans="1:24" s="14" customFormat="1" ht="165" x14ac:dyDescent="0.25">
      <c r="A1824" s="255">
        <v>1821</v>
      </c>
      <c r="B1824" s="126" t="s">
        <v>599</v>
      </c>
      <c r="C1824" s="127" t="s">
        <v>600</v>
      </c>
      <c r="D1824" s="127" t="s">
        <v>471</v>
      </c>
      <c r="E1824" s="127" t="s">
        <v>495</v>
      </c>
      <c r="F1824" s="127" t="s">
        <v>30</v>
      </c>
      <c r="G1824" s="127" t="s">
        <v>31</v>
      </c>
      <c r="H1824" s="127" t="s">
        <v>32</v>
      </c>
      <c r="I1824" s="127" t="s">
        <v>53</v>
      </c>
      <c r="J1824" s="127" t="s">
        <v>724</v>
      </c>
      <c r="K1824" s="127" t="s">
        <v>955</v>
      </c>
      <c r="L1824" s="127" t="s">
        <v>488</v>
      </c>
      <c r="M1824" s="128">
        <v>2.11</v>
      </c>
      <c r="N1824" s="128">
        <v>1.94</v>
      </c>
      <c r="O1824" s="129">
        <v>9.3391999999999999</v>
      </c>
      <c r="P1824" s="129">
        <v>9.0860000000000003</v>
      </c>
      <c r="Q1824" s="130">
        <v>9.1</v>
      </c>
      <c r="R1824" s="128">
        <v>5</v>
      </c>
      <c r="S1824" s="128">
        <v>15</v>
      </c>
      <c r="T1824" s="127" t="s">
        <v>620</v>
      </c>
      <c r="U1824" s="127" t="s">
        <v>620</v>
      </c>
      <c r="V1824" s="208" t="s">
        <v>624</v>
      </c>
      <c r="X1824" s="126">
        <v>1802</v>
      </c>
    </row>
    <row r="1825" spans="1:24" s="14" customFormat="1" ht="165" x14ac:dyDescent="0.25">
      <c r="A1825" s="255">
        <v>1822</v>
      </c>
      <c r="B1825" s="126" t="s">
        <v>599</v>
      </c>
      <c r="C1825" s="127" t="s">
        <v>600</v>
      </c>
      <c r="D1825" s="127" t="s">
        <v>471</v>
      </c>
      <c r="E1825" s="127" t="s">
        <v>495</v>
      </c>
      <c r="F1825" s="127" t="s">
        <v>30</v>
      </c>
      <c r="G1825" s="127" t="s">
        <v>31</v>
      </c>
      <c r="H1825" s="127" t="s">
        <v>42</v>
      </c>
      <c r="I1825" s="127" t="s">
        <v>43</v>
      </c>
      <c r="J1825" s="127" t="s">
        <v>44</v>
      </c>
      <c r="K1825" s="127" t="s">
        <v>955</v>
      </c>
      <c r="L1825" s="127" t="s">
        <v>488</v>
      </c>
      <c r="M1825" s="128">
        <v>1.63</v>
      </c>
      <c r="N1825" s="128">
        <v>1.5</v>
      </c>
      <c r="O1825" s="129">
        <v>7.5422000000000002</v>
      </c>
      <c r="P1825" s="129">
        <v>24.122</v>
      </c>
      <c r="Q1825" s="130">
        <v>7.5</v>
      </c>
      <c r="R1825" s="128">
        <v>5</v>
      </c>
      <c r="S1825" s="128">
        <v>15</v>
      </c>
      <c r="T1825" s="127" t="s">
        <v>620</v>
      </c>
      <c r="U1825" s="127" t="s">
        <v>620</v>
      </c>
      <c r="V1825" s="208" t="s">
        <v>624</v>
      </c>
      <c r="X1825" s="126">
        <v>1803</v>
      </c>
    </row>
    <row r="1826" spans="1:24" s="14" customFormat="1" ht="165" x14ac:dyDescent="0.25">
      <c r="A1826" s="255">
        <v>1823</v>
      </c>
      <c r="B1826" s="126" t="s">
        <v>599</v>
      </c>
      <c r="C1826" s="127" t="s">
        <v>600</v>
      </c>
      <c r="D1826" s="127" t="s">
        <v>491</v>
      </c>
      <c r="E1826" s="127" t="s">
        <v>496</v>
      </c>
      <c r="F1826" s="127" t="s">
        <v>30</v>
      </c>
      <c r="G1826" s="127" t="s">
        <v>31</v>
      </c>
      <c r="H1826" s="127" t="s">
        <v>32</v>
      </c>
      <c r="I1826" s="127" t="s">
        <v>53</v>
      </c>
      <c r="J1826" s="127" t="s">
        <v>44</v>
      </c>
      <c r="K1826" s="127" t="s">
        <v>955</v>
      </c>
      <c r="L1826" s="127" t="s">
        <v>488</v>
      </c>
      <c r="M1826" s="128">
        <v>1.91</v>
      </c>
      <c r="N1826" s="128">
        <v>1.75</v>
      </c>
      <c r="O1826" s="129">
        <v>13.6622</v>
      </c>
      <c r="P1826" s="129">
        <v>18.704000000000001</v>
      </c>
      <c r="Q1826" s="130">
        <v>13.7</v>
      </c>
      <c r="R1826" s="128">
        <v>5</v>
      </c>
      <c r="S1826" s="128">
        <v>15</v>
      </c>
      <c r="T1826" s="127" t="s">
        <v>620</v>
      </c>
      <c r="U1826" s="127" t="s">
        <v>620</v>
      </c>
      <c r="V1826" s="208" t="s">
        <v>624</v>
      </c>
      <c r="X1826" s="126">
        <v>1804</v>
      </c>
    </row>
    <row r="1827" spans="1:24" s="14" customFormat="1" ht="165" x14ac:dyDescent="0.25">
      <c r="A1827" s="255">
        <v>1824</v>
      </c>
      <c r="B1827" s="126" t="s">
        <v>599</v>
      </c>
      <c r="C1827" s="127" t="s">
        <v>600</v>
      </c>
      <c r="D1827" s="127" t="s">
        <v>491</v>
      </c>
      <c r="E1827" s="127" t="s">
        <v>496</v>
      </c>
      <c r="F1827" s="127" t="s">
        <v>30</v>
      </c>
      <c r="G1827" s="127" t="s">
        <v>31</v>
      </c>
      <c r="H1827" s="127" t="s">
        <v>32</v>
      </c>
      <c r="I1827" s="127" t="s">
        <v>53</v>
      </c>
      <c r="J1827" s="127" t="s">
        <v>724</v>
      </c>
      <c r="K1827" s="127" t="s">
        <v>955</v>
      </c>
      <c r="L1827" s="127" t="s">
        <v>488</v>
      </c>
      <c r="M1827" s="128">
        <v>2.11</v>
      </c>
      <c r="N1827" s="128">
        <v>1.94</v>
      </c>
      <c r="O1827" s="129">
        <v>15.9472</v>
      </c>
      <c r="P1827" s="129">
        <v>11.353999999999999</v>
      </c>
      <c r="Q1827" s="130">
        <v>11.4</v>
      </c>
      <c r="R1827" s="128">
        <v>5</v>
      </c>
      <c r="S1827" s="128">
        <v>15</v>
      </c>
      <c r="T1827" s="127" t="s">
        <v>620</v>
      </c>
      <c r="U1827" s="127" t="s">
        <v>620</v>
      </c>
      <c r="V1827" s="208" t="s">
        <v>624</v>
      </c>
      <c r="X1827" s="126">
        <v>1805</v>
      </c>
    </row>
    <row r="1828" spans="1:24" s="14" customFormat="1" ht="165" x14ac:dyDescent="0.25">
      <c r="A1828" s="255">
        <v>1825</v>
      </c>
      <c r="B1828" s="126" t="s">
        <v>599</v>
      </c>
      <c r="C1828" s="127" t="s">
        <v>600</v>
      </c>
      <c r="D1828" s="127" t="s">
        <v>491</v>
      </c>
      <c r="E1828" s="127" t="s">
        <v>496</v>
      </c>
      <c r="F1828" s="127" t="s">
        <v>30</v>
      </c>
      <c r="G1828" s="127" t="s">
        <v>31</v>
      </c>
      <c r="H1828" s="127" t="s">
        <v>42</v>
      </c>
      <c r="I1828" s="127" t="s">
        <v>43</v>
      </c>
      <c r="J1828" s="127" t="s">
        <v>44</v>
      </c>
      <c r="K1828" s="127" t="s">
        <v>955</v>
      </c>
      <c r="L1828" s="127" t="s">
        <v>488</v>
      </c>
      <c r="M1828" s="128">
        <v>1.63</v>
      </c>
      <c r="N1828" s="128">
        <v>1.5</v>
      </c>
      <c r="O1828" s="129">
        <v>13.382199999999999</v>
      </c>
      <c r="P1828" s="129">
        <v>26.404</v>
      </c>
      <c r="Q1828" s="130">
        <v>13.4</v>
      </c>
      <c r="R1828" s="128">
        <v>5</v>
      </c>
      <c r="S1828" s="128">
        <v>15</v>
      </c>
      <c r="T1828" s="127" t="s">
        <v>620</v>
      </c>
      <c r="U1828" s="127" t="s">
        <v>620</v>
      </c>
      <c r="V1828" s="208" t="s">
        <v>624</v>
      </c>
      <c r="X1828" s="126">
        <v>1806</v>
      </c>
    </row>
    <row r="1829" spans="1:24" s="14" customFormat="1" ht="165" x14ac:dyDescent="0.25">
      <c r="A1829" s="255">
        <v>1826</v>
      </c>
      <c r="B1829" s="126" t="s">
        <v>599</v>
      </c>
      <c r="C1829" s="127" t="s">
        <v>600</v>
      </c>
      <c r="D1829" s="127" t="s">
        <v>491</v>
      </c>
      <c r="E1829" s="127" t="s">
        <v>492</v>
      </c>
      <c r="F1829" s="127" t="s">
        <v>30</v>
      </c>
      <c r="G1829" s="127" t="s">
        <v>36</v>
      </c>
      <c r="H1829" s="127" t="s">
        <v>37</v>
      </c>
      <c r="I1829" s="127" t="s">
        <v>85</v>
      </c>
      <c r="J1829" s="127" t="s">
        <v>102</v>
      </c>
      <c r="K1829" s="127" t="s">
        <v>956</v>
      </c>
      <c r="L1829" s="127" t="s">
        <v>488</v>
      </c>
      <c r="M1829" s="128">
        <v>1.88</v>
      </c>
      <c r="N1829" s="128">
        <v>1.72</v>
      </c>
      <c r="O1829" s="129">
        <v>13.590299999999999</v>
      </c>
      <c r="P1829" s="129">
        <v>45.948</v>
      </c>
      <c r="Q1829" s="130">
        <v>13.6</v>
      </c>
      <c r="R1829" s="128">
        <v>5</v>
      </c>
      <c r="S1829" s="128">
        <v>15</v>
      </c>
      <c r="T1829" s="127" t="s">
        <v>620</v>
      </c>
      <c r="U1829" s="127" t="s">
        <v>620</v>
      </c>
      <c r="V1829" s="208" t="s">
        <v>637</v>
      </c>
      <c r="X1829" s="126">
        <v>1807</v>
      </c>
    </row>
    <row r="1830" spans="1:24" s="14" customFormat="1" ht="165" x14ac:dyDescent="0.25">
      <c r="A1830" s="255">
        <v>1827</v>
      </c>
      <c r="B1830" s="126" t="s">
        <v>599</v>
      </c>
      <c r="C1830" s="127" t="s">
        <v>600</v>
      </c>
      <c r="D1830" s="127" t="s">
        <v>491</v>
      </c>
      <c r="E1830" s="127" t="s">
        <v>492</v>
      </c>
      <c r="F1830" s="127" t="s">
        <v>30</v>
      </c>
      <c r="G1830" s="127" t="s">
        <v>36</v>
      </c>
      <c r="H1830" s="127" t="s">
        <v>42</v>
      </c>
      <c r="I1830" s="127" t="s">
        <v>76</v>
      </c>
      <c r="J1830" s="127" t="s">
        <v>91</v>
      </c>
      <c r="K1830" s="127" t="s">
        <v>956</v>
      </c>
      <c r="L1830" s="127" t="s">
        <v>488</v>
      </c>
      <c r="M1830" s="128">
        <v>2.77</v>
      </c>
      <c r="N1830" s="128">
        <v>2.5499999999999998</v>
      </c>
      <c r="O1830" s="129">
        <v>13.669499999999999</v>
      </c>
      <c r="P1830" s="129">
        <v>24.835999999999999</v>
      </c>
      <c r="Q1830" s="130">
        <v>13.7</v>
      </c>
      <c r="R1830" s="128">
        <v>5</v>
      </c>
      <c r="S1830" s="128">
        <v>15</v>
      </c>
      <c r="T1830" s="127" t="s">
        <v>620</v>
      </c>
      <c r="U1830" s="127" t="s">
        <v>620</v>
      </c>
      <c r="V1830" s="208" t="s">
        <v>637</v>
      </c>
      <c r="X1830" s="126">
        <v>1808</v>
      </c>
    </row>
    <row r="1831" spans="1:24" s="14" customFormat="1" ht="165" x14ac:dyDescent="0.25">
      <c r="A1831" s="255">
        <v>1828</v>
      </c>
      <c r="B1831" s="126" t="s">
        <v>599</v>
      </c>
      <c r="C1831" s="127" t="s">
        <v>600</v>
      </c>
      <c r="D1831" s="127" t="s">
        <v>491</v>
      </c>
      <c r="E1831" s="127" t="s">
        <v>492</v>
      </c>
      <c r="F1831" s="127" t="s">
        <v>30</v>
      </c>
      <c r="G1831" s="127" t="s">
        <v>36</v>
      </c>
      <c r="H1831" s="127" t="s">
        <v>42</v>
      </c>
      <c r="I1831" s="127" t="s">
        <v>90</v>
      </c>
      <c r="J1831" s="127" t="s">
        <v>91</v>
      </c>
      <c r="K1831" s="127" t="s">
        <v>956</v>
      </c>
      <c r="L1831" s="127" t="s">
        <v>488</v>
      </c>
      <c r="M1831" s="128">
        <v>1.89</v>
      </c>
      <c r="N1831" s="128">
        <v>1.74</v>
      </c>
      <c r="O1831" s="129">
        <v>13.841699999999999</v>
      </c>
      <c r="P1831" s="129">
        <v>18.032</v>
      </c>
      <c r="Q1831" s="130">
        <v>13.8</v>
      </c>
      <c r="R1831" s="128">
        <v>5</v>
      </c>
      <c r="S1831" s="128">
        <v>15</v>
      </c>
      <c r="T1831" s="127" t="s">
        <v>620</v>
      </c>
      <c r="U1831" s="127" t="s">
        <v>620</v>
      </c>
      <c r="V1831" s="208" t="s">
        <v>637</v>
      </c>
      <c r="X1831" s="126">
        <v>1809</v>
      </c>
    </row>
    <row r="1832" spans="1:24" s="14" customFormat="1" ht="165" x14ac:dyDescent="0.25">
      <c r="A1832" s="255">
        <v>1829</v>
      </c>
      <c r="B1832" s="126" t="s">
        <v>599</v>
      </c>
      <c r="C1832" s="127" t="s">
        <v>600</v>
      </c>
      <c r="D1832" s="127" t="s">
        <v>491</v>
      </c>
      <c r="E1832" s="127" t="s">
        <v>492</v>
      </c>
      <c r="F1832" s="127" t="s">
        <v>30</v>
      </c>
      <c r="G1832" s="127" t="s">
        <v>36</v>
      </c>
      <c r="H1832" s="127" t="s">
        <v>37</v>
      </c>
      <c r="I1832" s="127" t="s">
        <v>85</v>
      </c>
      <c r="J1832" s="127" t="s">
        <v>689</v>
      </c>
      <c r="K1832" s="127" t="s">
        <v>956</v>
      </c>
      <c r="L1832" s="127" t="s">
        <v>488</v>
      </c>
      <c r="M1832" s="128">
        <v>1.88</v>
      </c>
      <c r="N1832" s="128">
        <v>1.72</v>
      </c>
      <c r="O1832" s="129">
        <v>15.7563</v>
      </c>
      <c r="P1832" s="129">
        <v>49.77</v>
      </c>
      <c r="Q1832" s="130">
        <v>15.8</v>
      </c>
      <c r="R1832" s="128">
        <v>5</v>
      </c>
      <c r="S1832" s="128">
        <v>15</v>
      </c>
      <c r="T1832" s="127" t="s">
        <v>620</v>
      </c>
      <c r="U1832" s="127" t="s">
        <v>620</v>
      </c>
      <c r="V1832" s="208" t="s">
        <v>637</v>
      </c>
      <c r="X1832" s="126">
        <v>1810</v>
      </c>
    </row>
    <row r="1833" spans="1:24" s="14" customFormat="1" ht="165" x14ac:dyDescent="0.25">
      <c r="A1833" s="255">
        <v>1830</v>
      </c>
      <c r="B1833" s="126" t="s">
        <v>599</v>
      </c>
      <c r="C1833" s="127" t="s">
        <v>600</v>
      </c>
      <c r="D1833" s="127" t="s">
        <v>491</v>
      </c>
      <c r="E1833" s="127" t="s">
        <v>492</v>
      </c>
      <c r="F1833" s="127" t="s">
        <v>30</v>
      </c>
      <c r="G1833" s="127" t="s">
        <v>36</v>
      </c>
      <c r="H1833" s="127" t="s">
        <v>42</v>
      </c>
      <c r="I1833" s="127" t="s">
        <v>83</v>
      </c>
      <c r="J1833" s="127" t="s">
        <v>84</v>
      </c>
      <c r="K1833" s="127" t="s">
        <v>956</v>
      </c>
      <c r="L1833" s="127" t="s">
        <v>488</v>
      </c>
      <c r="M1833" s="128">
        <v>2.58</v>
      </c>
      <c r="N1833" s="128">
        <v>2.36</v>
      </c>
      <c r="O1833" s="129">
        <v>14.597099999999999</v>
      </c>
      <c r="P1833" s="129">
        <v>23.562000000000001</v>
      </c>
      <c r="Q1833" s="130">
        <v>14.6</v>
      </c>
      <c r="R1833" s="128">
        <v>5</v>
      </c>
      <c r="S1833" s="128">
        <v>15</v>
      </c>
      <c r="T1833" s="127" t="s">
        <v>620</v>
      </c>
      <c r="U1833" s="127" t="s">
        <v>620</v>
      </c>
      <c r="V1833" s="208" t="s">
        <v>637</v>
      </c>
      <c r="X1833" s="126">
        <v>1811</v>
      </c>
    </row>
    <row r="1834" spans="1:24" s="14" customFormat="1" ht="165" x14ac:dyDescent="0.25">
      <c r="A1834" s="255">
        <v>1831</v>
      </c>
      <c r="B1834" s="126" t="s">
        <v>599</v>
      </c>
      <c r="C1834" s="127" t="s">
        <v>600</v>
      </c>
      <c r="D1834" s="127" t="s">
        <v>491</v>
      </c>
      <c r="E1834" s="127" t="s">
        <v>492</v>
      </c>
      <c r="F1834" s="127" t="s">
        <v>30</v>
      </c>
      <c r="G1834" s="127" t="s">
        <v>36</v>
      </c>
      <c r="H1834" s="127" t="s">
        <v>37</v>
      </c>
      <c r="I1834" s="127" t="s">
        <v>72</v>
      </c>
      <c r="J1834" s="127" t="s">
        <v>681</v>
      </c>
      <c r="K1834" s="127" t="s">
        <v>956</v>
      </c>
      <c r="L1834" s="127" t="s">
        <v>488</v>
      </c>
      <c r="M1834" s="128">
        <v>2.11</v>
      </c>
      <c r="N1834" s="128">
        <v>1.94</v>
      </c>
      <c r="O1834" s="129">
        <v>14.275</v>
      </c>
      <c r="P1834" s="129">
        <v>56.027999999999999</v>
      </c>
      <c r="Q1834" s="130">
        <v>14.3</v>
      </c>
      <c r="R1834" s="128">
        <v>5</v>
      </c>
      <c r="S1834" s="128">
        <v>15</v>
      </c>
      <c r="T1834" s="127" t="s">
        <v>620</v>
      </c>
      <c r="U1834" s="127" t="s">
        <v>620</v>
      </c>
      <c r="V1834" s="208" t="s">
        <v>637</v>
      </c>
      <c r="X1834" s="126">
        <v>1812</v>
      </c>
    </row>
    <row r="1835" spans="1:24" s="14" customFormat="1" ht="165" x14ac:dyDescent="0.25">
      <c r="A1835" s="255">
        <v>1832</v>
      </c>
      <c r="B1835" s="126" t="s">
        <v>599</v>
      </c>
      <c r="C1835" s="127" t="s">
        <v>600</v>
      </c>
      <c r="D1835" s="127" t="s">
        <v>491</v>
      </c>
      <c r="E1835" s="127" t="s">
        <v>492</v>
      </c>
      <c r="F1835" s="127" t="s">
        <v>30</v>
      </c>
      <c r="G1835" s="127" t="s">
        <v>36</v>
      </c>
      <c r="H1835" s="127" t="s">
        <v>42</v>
      </c>
      <c r="I1835" s="127" t="s">
        <v>56</v>
      </c>
      <c r="J1835" s="127" t="s">
        <v>681</v>
      </c>
      <c r="K1835" s="127" t="s">
        <v>956</v>
      </c>
      <c r="L1835" s="127" t="s">
        <v>488</v>
      </c>
      <c r="M1835" s="128">
        <v>2.5299999999999998</v>
      </c>
      <c r="N1835" s="128">
        <v>2.3199999999999998</v>
      </c>
      <c r="O1835" s="129">
        <v>14.827</v>
      </c>
      <c r="P1835" s="129">
        <v>22.414000000000001</v>
      </c>
      <c r="Q1835" s="130">
        <v>14.8</v>
      </c>
      <c r="R1835" s="128">
        <v>5</v>
      </c>
      <c r="S1835" s="128">
        <v>15</v>
      </c>
      <c r="T1835" s="127" t="s">
        <v>620</v>
      </c>
      <c r="U1835" s="127" t="s">
        <v>620</v>
      </c>
      <c r="V1835" s="208" t="s">
        <v>637</v>
      </c>
      <c r="X1835" s="126">
        <v>1813</v>
      </c>
    </row>
    <row r="1836" spans="1:24" s="14" customFormat="1" ht="165" x14ac:dyDescent="0.25">
      <c r="A1836" s="255">
        <v>1833</v>
      </c>
      <c r="B1836" s="126" t="s">
        <v>599</v>
      </c>
      <c r="C1836" s="127" t="s">
        <v>600</v>
      </c>
      <c r="D1836" s="127" t="s">
        <v>491</v>
      </c>
      <c r="E1836" s="127" t="s">
        <v>496</v>
      </c>
      <c r="F1836" s="127" t="s">
        <v>30</v>
      </c>
      <c r="G1836" s="127" t="s">
        <v>36</v>
      </c>
      <c r="H1836" s="127" t="s">
        <v>37</v>
      </c>
      <c r="I1836" s="127" t="s">
        <v>85</v>
      </c>
      <c r="J1836" s="127" t="s">
        <v>102</v>
      </c>
      <c r="K1836" s="127" t="s">
        <v>956</v>
      </c>
      <c r="L1836" s="127" t="s">
        <v>488</v>
      </c>
      <c r="M1836" s="128">
        <v>1.88</v>
      </c>
      <c r="N1836" s="128">
        <v>1.72</v>
      </c>
      <c r="O1836" s="129">
        <v>11.363300000000001</v>
      </c>
      <c r="P1836" s="129">
        <v>46.676000000000002</v>
      </c>
      <c r="Q1836" s="130">
        <v>11.4</v>
      </c>
      <c r="R1836" s="128">
        <v>5</v>
      </c>
      <c r="S1836" s="128">
        <v>15</v>
      </c>
      <c r="T1836" s="127" t="s">
        <v>620</v>
      </c>
      <c r="U1836" s="127" t="s">
        <v>620</v>
      </c>
      <c r="V1836" s="208" t="s">
        <v>637</v>
      </c>
      <c r="X1836" s="126">
        <v>1814</v>
      </c>
    </row>
    <row r="1837" spans="1:24" s="14" customFormat="1" ht="165" x14ac:dyDescent="0.25">
      <c r="A1837" s="255">
        <v>1834</v>
      </c>
      <c r="B1837" s="126" t="s">
        <v>599</v>
      </c>
      <c r="C1837" s="127" t="s">
        <v>600</v>
      </c>
      <c r="D1837" s="127" t="s">
        <v>491</v>
      </c>
      <c r="E1837" s="127" t="s">
        <v>496</v>
      </c>
      <c r="F1837" s="127" t="s">
        <v>30</v>
      </c>
      <c r="G1837" s="127" t="s">
        <v>36</v>
      </c>
      <c r="H1837" s="127" t="s">
        <v>42</v>
      </c>
      <c r="I1837" s="127" t="s">
        <v>76</v>
      </c>
      <c r="J1837" s="127" t="s">
        <v>91</v>
      </c>
      <c r="K1837" s="127" t="s">
        <v>956</v>
      </c>
      <c r="L1837" s="127" t="s">
        <v>488</v>
      </c>
      <c r="M1837" s="128">
        <v>2.77</v>
      </c>
      <c r="N1837" s="128">
        <v>2.5499999999999998</v>
      </c>
      <c r="O1837" s="129">
        <v>11.633800000000001</v>
      </c>
      <c r="P1837" s="129">
        <v>25.914000000000001</v>
      </c>
      <c r="Q1837" s="130">
        <v>11.6</v>
      </c>
      <c r="R1837" s="128">
        <v>5</v>
      </c>
      <c r="S1837" s="128">
        <v>15</v>
      </c>
      <c r="T1837" s="127" t="s">
        <v>620</v>
      </c>
      <c r="U1837" s="127" t="s">
        <v>620</v>
      </c>
      <c r="V1837" s="208" t="s">
        <v>637</v>
      </c>
      <c r="X1837" s="126">
        <v>1815</v>
      </c>
    </row>
    <row r="1838" spans="1:24" s="14" customFormat="1" ht="165" x14ac:dyDescent="0.25">
      <c r="A1838" s="255">
        <v>1835</v>
      </c>
      <c r="B1838" s="126" t="s">
        <v>599</v>
      </c>
      <c r="C1838" s="127" t="s">
        <v>600</v>
      </c>
      <c r="D1838" s="127" t="s">
        <v>491</v>
      </c>
      <c r="E1838" s="127" t="s">
        <v>496</v>
      </c>
      <c r="F1838" s="127" t="s">
        <v>30</v>
      </c>
      <c r="G1838" s="127" t="s">
        <v>36</v>
      </c>
      <c r="H1838" s="127" t="s">
        <v>42</v>
      </c>
      <c r="I1838" s="127" t="s">
        <v>90</v>
      </c>
      <c r="J1838" s="127" t="s">
        <v>91</v>
      </c>
      <c r="K1838" s="127" t="s">
        <v>956</v>
      </c>
      <c r="L1838" s="127" t="s">
        <v>488</v>
      </c>
      <c r="M1838" s="128">
        <v>1.89</v>
      </c>
      <c r="N1838" s="128">
        <v>1.74</v>
      </c>
      <c r="O1838" s="129">
        <v>11.557700000000001</v>
      </c>
      <c r="P1838" s="129">
        <v>18.452000000000002</v>
      </c>
      <c r="Q1838" s="130">
        <v>11.6</v>
      </c>
      <c r="R1838" s="128">
        <v>5</v>
      </c>
      <c r="S1838" s="128">
        <v>15</v>
      </c>
      <c r="T1838" s="127" t="s">
        <v>620</v>
      </c>
      <c r="U1838" s="127" t="s">
        <v>620</v>
      </c>
      <c r="V1838" s="208" t="s">
        <v>637</v>
      </c>
      <c r="X1838" s="126">
        <v>1816</v>
      </c>
    </row>
    <row r="1839" spans="1:24" s="14" customFormat="1" ht="165" x14ac:dyDescent="0.25">
      <c r="A1839" s="255">
        <v>1836</v>
      </c>
      <c r="B1839" s="126" t="s">
        <v>599</v>
      </c>
      <c r="C1839" s="127" t="s">
        <v>600</v>
      </c>
      <c r="D1839" s="127" t="s">
        <v>491</v>
      </c>
      <c r="E1839" s="127" t="s">
        <v>496</v>
      </c>
      <c r="F1839" s="127" t="s">
        <v>30</v>
      </c>
      <c r="G1839" s="127" t="s">
        <v>36</v>
      </c>
      <c r="H1839" s="127" t="s">
        <v>37</v>
      </c>
      <c r="I1839" s="127" t="s">
        <v>85</v>
      </c>
      <c r="J1839" s="127" t="s">
        <v>689</v>
      </c>
      <c r="K1839" s="127" t="s">
        <v>956</v>
      </c>
      <c r="L1839" s="127" t="s">
        <v>488</v>
      </c>
      <c r="M1839" s="128">
        <v>1.88</v>
      </c>
      <c r="N1839" s="128">
        <v>1.72</v>
      </c>
      <c r="O1839" s="129">
        <v>13.0191</v>
      </c>
      <c r="P1839" s="129">
        <v>50.61</v>
      </c>
      <c r="Q1839" s="130">
        <v>13</v>
      </c>
      <c r="R1839" s="128">
        <v>5</v>
      </c>
      <c r="S1839" s="128">
        <v>15</v>
      </c>
      <c r="T1839" s="127" t="s">
        <v>620</v>
      </c>
      <c r="U1839" s="127" t="s">
        <v>620</v>
      </c>
      <c r="V1839" s="208" t="s">
        <v>637</v>
      </c>
      <c r="X1839" s="126">
        <v>1817</v>
      </c>
    </row>
    <row r="1840" spans="1:24" s="14" customFormat="1" ht="165" x14ac:dyDescent="0.25">
      <c r="A1840" s="255">
        <v>1837</v>
      </c>
      <c r="B1840" s="126" t="s">
        <v>599</v>
      </c>
      <c r="C1840" s="127" t="s">
        <v>600</v>
      </c>
      <c r="D1840" s="127" t="s">
        <v>491</v>
      </c>
      <c r="E1840" s="127" t="s">
        <v>496</v>
      </c>
      <c r="F1840" s="127" t="s">
        <v>30</v>
      </c>
      <c r="G1840" s="127" t="s">
        <v>36</v>
      </c>
      <c r="H1840" s="127" t="s">
        <v>42</v>
      </c>
      <c r="I1840" s="127" t="s">
        <v>83</v>
      </c>
      <c r="J1840" s="127" t="s">
        <v>84</v>
      </c>
      <c r="K1840" s="127" t="s">
        <v>956</v>
      </c>
      <c r="L1840" s="127" t="s">
        <v>488</v>
      </c>
      <c r="M1840" s="128">
        <v>2.58</v>
      </c>
      <c r="N1840" s="128">
        <v>2.36</v>
      </c>
      <c r="O1840" s="129">
        <v>12.297700000000001</v>
      </c>
      <c r="P1840" s="129">
        <v>24.486000000000001</v>
      </c>
      <c r="Q1840" s="130">
        <v>12.3</v>
      </c>
      <c r="R1840" s="128">
        <v>5</v>
      </c>
      <c r="S1840" s="128">
        <v>15</v>
      </c>
      <c r="T1840" s="127" t="s">
        <v>620</v>
      </c>
      <c r="U1840" s="127" t="s">
        <v>620</v>
      </c>
      <c r="V1840" s="208" t="s">
        <v>637</v>
      </c>
      <c r="X1840" s="126">
        <v>1818</v>
      </c>
    </row>
    <row r="1841" spans="1:24" s="14" customFormat="1" ht="165" x14ac:dyDescent="0.25">
      <c r="A1841" s="255">
        <v>1838</v>
      </c>
      <c r="B1841" s="126" t="s">
        <v>599</v>
      </c>
      <c r="C1841" s="127" t="s">
        <v>600</v>
      </c>
      <c r="D1841" s="127" t="s">
        <v>491</v>
      </c>
      <c r="E1841" s="127" t="s">
        <v>496</v>
      </c>
      <c r="F1841" s="127" t="s">
        <v>30</v>
      </c>
      <c r="G1841" s="127" t="s">
        <v>36</v>
      </c>
      <c r="H1841" s="127" t="s">
        <v>37</v>
      </c>
      <c r="I1841" s="127" t="s">
        <v>72</v>
      </c>
      <c r="J1841" s="127" t="s">
        <v>681</v>
      </c>
      <c r="K1841" s="127" t="s">
        <v>956</v>
      </c>
      <c r="L1841" s="127" t="s">
        <v>488</v>
      </c>
      <c r="M1841" s="128">
        <v>2.11</v>
      </c>
      <c r="N1841" s="128">
        <v>1.94</v>
      </c>
      <c r="O1841" s="129">
        <v>11.940799999999999</v>
      </c>
      <c r="P1841" s="129">
        <v>57.05</v>
      </c>
      <c r="Q1841" s="130">
        <v>11.9</v>
      </c>
      <c r="R1841" s="128">
        <v>5</v>
      </c>
      <c r="S1841" s="128">
        <v>15</v>
      </c>
      <c r="T1841" s="127" t="s">
        <v>620</v>
      </c>
      <c r="U1841" s="127" t="s">
        <v>620</v>
      </c>
      <c r="V1841" s="208" t="s">
        <v>637</v>
      </c>
      <c r="X1841" s="126">
        <v>1819</v>
      </c>
    </row>
    <row r="1842" spans="1:24" s="14" customFormat="1" ht="165" x14ac:dyDescent="0.25">
      <c r="A1842" s="255">
        <v>1839</v>
      </c>
      <c r="B1842" s="126" t="s">
        <v>599</v>
      </c>
      <c r="C1842" s="127" t="s">
        <v>600</v>
      </c>
      <c r="D1842" s="127" t="s">
        <v>491</v>
      </c>
      <c r="E1842" s="127" t="s">
        <v>496</v>
      </c>
      <c r="F1842" s="127" t="s">
        <v>30</v>
      </c>
      <c r="G1842" s="127" t="s">
        <v>36</v>
      </c>
      <c r="H1842" s="127" t="s">
        <v>42</v>
      </c>
      <c r="I1842" s="127" t="s">
        <v>56</v>
      </c>
      <c r="J1842" s="127" t="s">
        <v>681</v>
      </c>
      <c r="K1842" s="127" t="s">
        <v>956</v>
      </c>
      <c r="L1842" s="127" t="s">
        <v>488</v>
      </c>
      <c r="M1842" s="128">
        <v>2.5299999999999998</v>
      </c>
      <c r="N1842" s="128">
        <v>2.3199999999999998</v>
      </c>
      <c r="O1842" s="129">
        <v>12.461600000000001</v>
      </c>
      <c r="P1842" s="129">
        <v>23.52</v>
      </c>
      <c r="Q1842" s="130">
        <v>12.5</v>
      </c>
      <c r="R1842" s="128">
        <v>5</v>
      </c>
      <c r="S1842" s="128">
        <v>15</v>
      </c>
      <c r="T1842" s="127" t="s">
        <v>620</v>
      </c>
      <c r="U1842" s="127" t="s">
        <v>620</v>
      </c>
      <c r="V1842" s="208" t="s">
        <v>637</v>
      </c>
      <c r="X1842" s="126">
        <v>1820</v>
      </c>
    </row>
    <row r="1843" spans="1:24" s="14" customFormat="1" ht="165" x14ac:dyDescent="0.25">
      <c r="A1843" s="255">
        <v>1840</v>
      </c>
      <c r="B1843" s="126" t="s">
        <v>599</v>
      </c>
      <c r="C1843" s="127" t="s">
        <v>600</v>
      </c>
      <c r="D1843" s="127" t="s">
        <v>494</v>
      </c>
      <c r="E1843" s="127" t="s">
        <v>495</v>
      </c>
      <c r="F1843" s="127" t="s">
        <v>30</v>
      </c>
      <c r="G1843" s="127" t="s">
        <v>31</v>
      </c>
      <c r="H1843" s="127" t="s">
        <v>32</v>
      </c>
      <c r="I1843" s="127" t="s">
        <v>53</v>
      </c>
      <c r="J1843" s="127" t="s">
        <v>44</v>
      </c>
      <c r="K1843" s="127" t="s">
        <v>957</v>
      </c>
      <c r="L1843" s="127" t="s">
        <v>488</v>
      </c>
      <c r="M1843" s="128">
        <v>1.91</v>
      </c>
      <c r="N1843" s="128">
        <v>1.75</v>
      </c>
      <c r="O1843" s="129">
        <v>7.5118999999999998</v>
      </c>
      <c r="P1843" s="129">
        <v>16.673999999999999</v>
      </c>
      <c r="Q1843" s="130">
        <v>7.5</v>
      </c>
      <c r="R1843" s="128">
        <v>5</v>
      </c>
      <c r="S1843" s="128">
        <v>15</v>
      </c>
      <c r="T1843" s="127" t="s">
        <v>620</v>
      </c>
      <c r="U1843" s="127" t="s">
        <v>620</v>
      </c>
      <c r="V1843" s="208" t="s">
        <v>624</v>
      </c>
      <c r="X1843" s="126">
        <v>1821</v>
      </c>
    </row>
    <row r="1844" spans="1:24" s="14" customFormat="1" ht="165" x14ac:dyDescent="0.25">
      <c r="A1844" s="255">
        <v>1841</v>
      </c>
      <c r="B1844" s="126" t="s">
        <v>599</v>
      </c>
      <c r="C1844" s="127" t="s">
        <v>600</v>
      </c>
      <c r="D1844" s="127" t="s">
        <v>494</v>
      </c>
      <c r="E1844" s="127" t="s">
        <v>495</v>
      </c>
      <c r="F1844" s="127" t="s">
        <v>30</v>
      </c>
      <c r="G1844" s="127" t="s">
        <v>31</v>
      </c>
      <c r="H1844" s="127" t="s">
        <v>42</v>
      </c>
      <c r="I1844" s="127" t="s">
        <v>43</v>
      </c>
      <c r="J1844" s="127" t="s">
        <v>44</v>
      </c>
      <c r="K1844" s="127" t="s">
        <v>957</v>
      </c>
      <c r="L1844" s="127" t="s">
        <v>488</v>
      </c>
      <c r="M1844" s="128">
        <v>1.63</v>
      </c>
      <c r="N1844" s="128">
        <v>1.5</v>
      </c>
      <c r="O1844" s="129">
        <v>7.2319000000000004</v>
      </c>
      <c r="P1844" s="129">
        <v>24.038</v>
      </c>
      <c r="Q1844" s="130">
        <v>7.2</v>
      </c>
      <c r="R1844" s="128">
        <v>5</v>
      </c>
      <c r="S1844" s="128">
        <v>15</v>
      </c>
      <c r="T1844" s="127" t="s">
        <v>620</v>
      </c>
      <c r="U1844" s="127" t="s">
        <v>620</v>
      </c>
      <c r="V1844" s="208" t="s">
        <v>624</v>
      </c>
      <c r="X1844" s="126">
        <v>1822</v>
      </c>
    </row>
    <row r="1845" spans="1:24" s="14" customFormat="1" ht="165" x14ac:dyDescent="0.25">
      <c r="A1845" s="255">
        <v>1842</v>
      </c>
      <c r="B1845" s="126" t="s">
        <v>599</v>
      </c>
      <c r="C1845" s="127" t="s">
        <v>600</v>
      </c>
      <c r="D1845" s="127" t="s">
        <v>471</v>
      </c>
      <c r="E1845" s="127" t="s">
        <v>495</v>
      </c>
      <c r="F1845" s="127" t="s">
        <v>30</v>
      </c>
      <c r="G1845" s="127" t="s">
        <v>36</v>
      </c>
      <c r="H1845" s="127" t="s">
        <v>37</v>
      </c>
      <c r="I1845" s="127" t="s">
        <v>85</v>
      </c>
      <c r="J1845" s="127" t="s">
        <v>102</v>
      </c>
      <c r="K1845" s="127" t="s">
        <v>957</v>
      </c>
      <c r="L1845" s="127" t="s">
        <v>488</v>
      </c>
      <c r="M1845" s="128">
        <v>1.88</v>
      </c>
      <c r="N1845" s="128">
        <v>1.72</v>
      </c>
      <c r="O1845" s="129">
        <v>8.4062000000000001</v>
      </c>
      <c r="P1845" s="129">
        <v>44.94</v>
      </c>
      <c r="Q1845" s="130">
        <v>8.4</v>
      </c>
      <c r="R1845" s="128">
        <v>5</v>
      </c>
      <c r="S1845" s="128">
        <v>15</v>
      </c>
      <c r="T1845" s="127" t="s">
        <v>620</v>
      </c>
      <c r="U1845" s="127" t="s">
        <v>620</v>
      </c>
      <c r="V1845" s="208" t="s">
        <v>624</v>
      </c>
      <c r="X1845" s="126">
        <v>1823</v>
      </c>
    </row>
    <row r="1846" spans="1:24" s="14" customFormat="1" ht="165" x14ac:dyDescent="0.25">
      <c r="A1846" s="255">
        <v>1843</v>
      </c>
      <c r="B1846" s="126" t="s">
        <v>599</v>
      </c>
      <c r="C1846" s="127" t="s">
        <v>600</v>
      </c>
      <c r="D1846" s="127" t="s">
        <v>471</v>
      </c>
      <c r="E1846" s="127" t="s">
        <v>495</v>
      </c>
      <c r="F1846" s="127" t="s">
        <v>30</v>
      </c>
      <c r="G1846" s="127" t="s">
        <v>36</v>
      </c>
      <c r="H1846" s="127" t="s">
        <v>42</v>
      </c>
      <c r="I1846" s="127" t="s">
        <v>76</v>
      </c>
      <c r="J1846" s="127" t="s">
        <v>91</v>
      </c>
      <c r="K1846" s="127" t="s">
        <v>957</v>
      </c>
      <c r="L1846" s="127" t="s">
        <v>488</v>
      </c>
      <c r="M1846" s="128">
        <v>2.77</v>
      </c>
      <c r="N1846" s="128">
        <v>2.5499999999999998</v>
      </c>
      <c r="O1846" s="129">
        <v>8.6012000000000004</v>
      </c>
      <c r="P1846" s="129">
        <v>24.178000000000001</v>
      </c>
      <c r="Q1846" s="130">
        <v>8.6</v>
      </c>
      <c r="R1846" s="128">
        <v>5</v>
      </c>
      <c r="S1846" s="128">
        <v>15</v>
      </c>
      <c r="T1846" s="127" t="s">
        <v>620</v>
      </c>
      <c r="U1846" s="127" t="s">
        <v>620</v>
      </c>
      <c r="V1846" s="208" t="s">
        <v>624</v>
      </c>
      <c r="X1846" s="126">
        <v>1824</v>
      </c>
    </row>
    <row r="1847" spans="1:24" s="14" customFormat="1" ht="165" x14ac:dyDescent="0.25">
      <c r="A1847" s="255">
        <v>1844</v>
      </c>
      <c r="B1847" s="126" t="s">
        <v>599</v>
      </c>
      <c r="C1847" s="127" t="s">
        <v>600</v>
      </c>
      <c r="D1847" s="127" t="s">
        <v>471</v>
      </c>
      <c r="E1847" s="127" t="s">
        <v>495</v>
      </c>
      <c r="F1847" s="127" t="s">
        <v>30</v>
      </c>
      <c r="G1847" s="127" t="s">
        <v>36</v>
      </c>
      <c r="H1847" s="127" t="s">
        <v>37</v>
      </c>
      <c r="I1847" s="127" t="s">
        <v>100</v>
      </c>
      <c r="J1847" s="127" t="s">
        <v>91</v>
      </c>
      <c r="K1847" s="127" t="s">
        <v>957</v>
      </c>
      <c r="L1847" s="127" t="s">
        <v>488</v>
      </c>
      <c r="M1847" s="128">
        <v>2.87</v>
      </c>
      <c r="N1847" s="128">
        <v>2.63</v>
      </c>
      <c r="O1847" s="129">
        <v>9.7621000000000002</v>
      </c>
      <c r="P1847" s="129">
        <v>54.683999999999997</v>
      </c>
      <c r="Q1847" s="130">
        <v>9.8000000000000007</v>
      </c>
      <c r="R1847" s="128">
        <v>5</v>
      </c>
      <c r="S1847" s="128">
        <v>15</v>
      </c>
      <c r="T1847" s="127" t="s">
        <v>620</v>
      </c>
      <c r="U1847" s="127" t="s">
        <v>620</v>
      </c>
      <c r="V1847" s="208" t="s">
        <v>624</v>
      </c>
      <c r="X1847" s="126">
        <v>1825</v>
      </c>
    </row>
    <row r="1848" spans="1:24" s="14" customFormat="1" ht="165" x14ac:dyDescent="0.25">
      <c r="A1848" s="255">
        <v>1845</v>
      </c>
      <c r="B1848" s="126" t="s">
        <v>599</v>
      </c>
      <c r="C1848" s="127" t="s">
        <v>600</v>
      </c>
      <c r="D1848" s="127" t="s">
        <v>471</v>
      </c>
      <c r="E1848" s="127" t="s">
        <v>495</v>
      </c>
      <c r="F1848" s="127" t="s">
        <v>30</v>
      </c>
      <c r="G1848" s="127" t="s">
        <v>31</v>
      </c>
      <c r="H1848" s="127" t="s">
        <v>32</v>
      </c>
      <c r="I1848" s="127" t="s">
        <v>53</v>
      </c>
      <c r="J1848" s="127" t="s">
        <v>44</v>
      </c>
      <c r="K1848" s="127" t="s">
        <v>957</v>
      </c>
      <c r="L1848" s="127" t="s">
        <v>488</v>
      </c>
      <c r="M1848" s="128">
        <v>1.91</v>
      </c>
      <c r="N1848" s="128">
        <v>1.75</v>
      </c>
      <c r="O1848" s="129">
        <v>7.2952000000000004</v>
      </c>
      <c r="P1848" s="129">
        <v>17.010000000000002</v>
      </c>
      <c r="Q1848" s="130">
        <v>7.3</v>
      </c>
      <c r="R1848" s="128">
        <v>5</v>
      </c>
      <c r="S1848" s="128">
        <v>15</v>
      </c>
      <c r="T1848" s="127" t="s">
        <v>620</v>
      </c>
      <c r="U1848" s="127" t="s">
        <v>620</v>
      </c>
      <c r="V1848" s="208" t="s">
        <v>624</v>
      </c>
      <c r="X1848" s="126">
        <v>1826</v>
      </c>
    </row>
    <row r="1849" spans="1:24" s="14" customFormat="1" ht="165" x14ac:dyDescent="0.25">
      <c r="A1849" s="255">
        <v>1846</v>
      </c>
      <c r="B1849" s="126" t="s">
        <v>599</v>
      </c>
      <c r="C1849" s="127" t="s">
        <v>600</v>
      </c>
      <c r="D1849" s="127" t="s">
        <v>471</v>
      </c>
      <c r="E1849" s="127" t="s">
        <v>495</v>
      </c>
      <c r="F1849" s="127" t="s">
        <v>30</v>
      </c>
      <c r="G1849" s="127" t="s">
        <v>31</v>
      </c>
      <c r="H1849" s="127" t="s">
        <v>42</v>
      </c>
      <c r="I1849" s="127" t="s">
        <v>43</v>
      </c>
      <c r="J1849" s="127" t="s">
        <v>44</v>
      </c>
      <c r="K1849" s="127" t="s">
        <v>957</v>
      </c>
      <c r="L1849" s="127" t="s">
        <v>488</v>
      </c>
      <c r="M1849" s="128">
        <v>1.63</v>
      </c>
      <c r="N1849" s="128">
        <v>1.5</v>
      </c>
      <c r="O1849" s="129">
        <v>7.0152000000000001</v>
      </c>
      <c r="P1849" s="129">
        <v>24.122</v>
      </c>
      <c r="Q1849" s="130">
        <v>7</v>
      </c>
      <c r="R1849" s="128">
        <v>5</v>
      </c>
      <c r="S1849" s="128">
        <v>15</v>
      </c>
      <c r="T1849" s="127" t="s">
        <v>620</v>
      </c>
      <c r="U1849" s="127" t="s">
        <v>620</v>
      </c>
      <c r="V1849" s="208" t="s">
        <v>624</v>
      </c>
      <c r="X1849" s="126">
        <v>1827</v>
      </c>
    </row>
    <row r="1850" spans="1:24" s="14" customFormat="1" ht="165" x14ac:dyDescent="0.25">
      <c r="A1850" s="255">
        <v>1847</v>
      </c>
      <c r="B1850" s="126" t="s">
        <v>599</v>
      </c>
      <c r="C1850" s="127" t="s">
        <v>600</v>
      </c>
      <c r="D1850" s="127" t="s">
        <v>471</v>
      </c>
      <c r="E1850" s="127" t="s">
        <v>495</v>
      </c>
      <c r="F1850" s="127" t="s">
        <v>30</v>
      </c>
      <c r="G1850" s="127" t="s">
        <v>31</v>
      </c>
      <c r="H1850" s="127" t="s">
        <v>32</v>
      </c>
      <c r="I1850" s="127" t="s">
        <v>53</v>
      </c>
      <c r="J1850" s="127" t="s">
        <v>44</v>
      </c>
      <c r="K1850" s="127" t="s">
        <v>958</v>
      </c>
      <c r="L1850" s="127" t="s">
        <v>488</v>
      </c>
      <c r="M1850" s="128">
        <v>1.91</v>
      </c>
      <c r="N1850" s="128">
        <v>1.75</v>
      </c>
      <c r="O1850" s="129">
        <v>7.0321999999999996</v>
      </c>
      <c r="P1850" s="129">
        <v>17.010000000000002</v>
      </c>
      <c r="Q1850" s="130">
        <v>7</v>
      </c>
      <c r="R1850" s="128">
        <v>5</v>
      </c>
      <c r="S1850" s="128">
        <v>15</v>
      </c>
      <c r="T1850" s="127" t="s">
        <v>620</v>
      </c>
      <c r="U1850" s="127" t="s">
        <v>620</v>
      </c>
      <c r="V1850" s="208" t="s">
        <v>637</v>
      </c>
      <c r="X1850" s="126">
        <v>1828</v>
      </c>
    </row>
    <row r="1851" spans="1:24" s="14" customFormat="1" ht="165" x14ac:dyDescent="0.25">
      <c r="A1851" s="255">
        <v>1848</v>
      </c>
      <c r="B1851" s="126" t="s">
        <v>599</v>
      </c>
      <c r="C1851" s="127" t="s">
        <v>600</v>
      </c>
      <c r="D1851" s="127" t="s">
        <v>471</v>
      </c>
      <c r="E1851" s="127" t="s">
        <v>495</v>
      </c>
      <c r="F1851" s="127" t="s">
        <v>30</v>
      </c>
      <c r="G1851" s="127" t="s">
        <v>36</v>
      </c>
      <c r="H1851" s="127" t="s">
        <v>42</v>
      </c>
      <c r="I1851" s="127" t="s">
        <v>53</v>
      </c>
      <c r="J1851" s="127" t="s">
        <v>207</v>
      </c>
      <c r="K1851" s="127" t="s">
        <v>958</v>
      </c>
      <c r="L1851" s="127" t="s">
        <v>488</v>
      </c>
      <c r="M1851" s="128">
        <v>2.81</v>
      </c>
      <c r="N1851" s="128">
        <v>2.58</v>
      </c>
      <c r="O1851" s="129">
        <v>9.5437999999999992</v>
      </c>
      <c r="P1851" s="129">
        <v>20.047999999999998</v>
      </c>
      <c r="Q1851" s="130">
        <v>9.5</v>
      </c>
      <c r="R1851" s="128">
        <v>5</v>
      </c>
      <c r="S1851" s="128">
        <v>15</v>
      </c>
      <c r="T1851" s="127" t="s">
        <v>620</v>
      </c>
      <c r="U1851" s="127" t="s">
        <v>620</v>
      </c>
      <c r="V1851" s="208" t="s">
        <v>637</v>
      </c>
      <c r="X1851" s="126">
        <v>1829</v>
      </c>
    </row>
    <row r="1852" spans="1:24" s="14" customFormat="1" ht="165" x14ac:dyDescent="0.25">
      <c r="A1852" s="255">
        <v>1849</v>
      </c>
      <c r="B1852" s="126" t="s">
        <v>599</v>
      </c>
      <c r="C1852" s="127" t="s">
        <v>600</v>
      </c>
      <c r="D1852" s="127" t="s">
        <v>471</v>
      </c>
      <c r="E1852" s="127" t="s">
        <v>495</v>
      </c>
      <c r="F1852" s="127" t="s">
        <v>30</v>
      </c>
      <c r="G1852" s="127" t="s">
        <v>36</v>
      </c>
      <c r="H1852" s="127" t="s">
        <v>42</v>
      </c>
      <c r="I1852" s="127" t="s">
        <v>53</v>
      </c>
      <c r="J1852" s="127" t="s">
        <v>726</v>
      </c>
      <c r="K1852" s="127" t="s">
        <v>958</v>
      </c>
      <c r="L1852" s="127" t="s">
        <v>488</v>
      </c>
      <c r="M1852" s="128">
        <v>2.25</v>
      </c>
      <c r="N1852" s="128">
        <v>2.06</v>
      </c>
      <c r="O1852" s="129">
        <v>8.7920999999999996</v>
      </c>
      <c r="P1852" s="129">
        <v>17.850000000000001</v>
      </c>
      <c r="Q1852" s="130">
        <v>8.8000000000000007</v>
      </c>
      <c r="R1852" s="128">
        <v>5</v>
      </c>
      <c r="S1852" s="128">
        <v>15</v>
      </c>
      <c r="T1852" s="127" t="s">
        <v>620</v>
      </c>
      <c r="U1852" s="127" t="s">
        <v>620</v>
      </c>
      <c r="V1852" s="208" t="s">
        <v>637</v>
      </c>
      <c r="X1852" s="126">
        <v>1830</v>
      </c>
    </row>
    <row r="1853" spans="1:24" s="14" customFormat="1" ht="165" x14ac:dyDescent="0.25">
      <c r="A1853" s="255">
        <v>1850</v>
      </c>
      <c r="B1853" s="126" t="s">
        <v>599</v>
      </c>
      <c r="C1853" s="127" t="s">
        <v>600</v>
      </c>
      <c r="D1853" s="127" t="s">
        <v>471</v>
      </c>
      <c r="E1853" s="127" t="s">
        <v>495</v>
      </c>
      <c r="F1853" s="127" t="s">
        <v>30</v>
      </c>
      <c r="G1853" s="127" t="s">
        <v>36</v>
      </c>
      <c r="H1853" s="127" t="s">
        <v>42</v>
      </c>
      <c r="I1853" s="127" t="s">
        <v>53</v>
      </c>
      <c r="J1853" s="127" t="s">
        <v>68</v>
      </c>
      <c r="K1853" s="127" t="s">
        <v>958</v>
      </c>
      <c r="L1853" s="127" t="s">
        <v>488</v>
      </c>
      <c r="M1853" s="128">
        <v>2.19</v>
      </c>
      <c r="N1853" s="128">
        <v>2.0099999999999998</v>
      </c>
      <c r="O1853" s="129">
        <v>7.6295000000000002</v>
      </c>
      <c r="P1853" s="129">
        <v>17.527999999999999</v>
      </c>
      <c r="Q1853" s="130">
        <v>7.6</v>
      </c>
      <c r="R1853" s="128">
        <v>5</v>
      </c>
      <c r="S1853" s="128">
        <v>15</v>
      </c>
      <c r="T1853" s="127" t="s">
        <v>620</v>
      </c>
      <c r="U1853" s="127" t="s">
        <v>620</v>
      </c>
      <c r="V1853" s="208" t="s">
        <v>637</v>
      </c>
      <c r="X1853" s="126">
        <v>1831</v>
      </c>
    </row>
    <row r="1854" spans="1:24" s="14" customFormat="1" ht="165" x14ac:dyDescent="0.25">
      <c r="A1854" s="255">
        <v>1851</v>
      </c>
      <c r="B1854" s="126" t="s">
        <v>599</v>
      </c>
      <c r="C1854" s="127" t="s">
        <v>600</v>
      </c>
      <c r="D1854" s="127" t="s">
        <v>491</v>
      </c>
      <c r="E1854" s="127" t="s">
        <v>496</v>
      </c>
      <c r="F1854" s="127" t="s">
        <v>30</v>
      </c>
      <c r="G1854" s="127" t="s">
        <v>31</v>
      </c>
      <c r="H1854" s="127" t="s">
        <v>32</v>
      </c>
      <c r="I1854" s="127" t="s">
        <v>53</v>
      </c>
      <c r="J1854" s="127" t="s">
        <v>44</v>
      </c>
      <c r="K1854" s="127" t="s">
        <v>958</v>
      </c>
      <c r="L1854" s="127" t="s">
        <v>488</v>
      </c>
      <c r="M1854" s="128">
        <v>1.91</v>
      </c>
      <c r="N1854" s="128">
        <v>1.75</v>
      </c>
      <c r="O1854" s="129">
        <v>12.4122</v>
      </c>
      <c r="P1854" s="129">
        <v>18.704000000000001</v>
      </c>
      <c r="Q1854" s="130">
        <v>12.4</v>
      </c>
      <c r="R1854" s="128">
        <v>5</v>
      </c>
      <c r="S1854" s="128">
        <v>15</v>
      </c>
      <c r="T1854" s="127" t="s">
        <v>620</v>
      </c>
      <c r="U1854" s="127" t="s">
        <v>620</v>
      </c>
      <c r="V1854" s="208" t="s">
        <v>637</v>
      </c>
      <c r="X1854" s="126">
        <v>1832</v>
      </c>
    </row>
    <row r="1855" spans="1:24" s="14" customFormat="1" ht="165" x14ac:dyDescent="0.25">
      <c r="A1855" s="255">
        <v>1852</v>
      </c>
      <c r="B1855" s="126" t="s">
        <v>599</v>
      </c>
      <c r="C1855" s="127" t="s">
        <v>600</v>
      </c>
      <c r="D1855" s="127" t="s">
        <v>491</v>
      </c>
      <c r="E1855" s="127" t="s">
        <v>496</v>
      </c>
      <c r="F1855" s="127" t="s">
        <v>30</v>
      </c>
      <c r="G1855" s="127" t="s">
        <v>36</v>
      </c>
      <c r="H1855" s="127" t="s">
        <v>42</v>
      </c>
      <c r="I1855" s="127" t="s">
        <v>53</v>
      </c>
      <c r="J1855" s="127" t="s">
        <v>207</v>
      </c>
      <c r="K1855" s="127" t="s">
        <v>958</v>
      </c>
      <c r="L1855" s="127" t="s">
        <v>488</v>
      </c>
      <c r="M1855" s="128">
        <v>2.81</v>
      </c>
      <c r="N1855" s="128">
        <v>2.58</v>
      </c>
      <c r="O1855" s="129">
        <v>15.861599999999999</v>
      </c>
      <c r="P1855" s="129">
        <v>21.783999999999999</v>
      </c>
      <c r="Q1855" s="130">
        <v>15.9</v>
      </c>
      <c r="R1855" s="128">
        <v>5</v>
      </c>
      <c r="S1855" s="128">
        <v>15</v>
      </c>
      <c r="T1855" s="127" t="s">
        <v>620</v>
      </c>
      <c r="U1855" s="127" t="s">
        <v>620</v>
      </c>
      <c r="V1855" s="208" t="s">
        <v>637</v>
      </c>
      <c r="X1855" s="126">
        <v>1833</v>
      </c>
    </row>
    <row r="1856" spans="1:24" s="14" customFormat="1" ht="165" x14ac:dyDescent="0.25">
      <c r="A1856" s="255">
        <v>1853</v>
      </c>
      <c r="B1856" s="126" t="s">
        <v>599</v>
      </c>
      <c r="C1856" s="127" t="s">
        <v>600</v>
      </c>
      <c r="D1856" s="127" t="s">
        <v>491</v>
      </c>
      <c r="E1856" s="127" t="s">
        <v>496</v>
      </c>
      <c r="F1856" s="127" t="s">
        <v>30</v>
      </c>
      <c r="G1856" s="127" t="s">
        <v>36</v>
      </c>
      <c r="H1856" s="127" t="s">
        <v>42</v>
      </c>
      <c r="I1856" s="127" t="s">
        <v>53</v>
      </c>
      <c r="J1856" s="127" t="s">
        <v>726</v>
      </c>
      <c r="K1856" s="127" t="s">
        <v>958</v>
      </c>
      <c r="L1856" s="127" t="s">
        <v>488</v>
      </c>
      <c r="M1856" s="128">
        <v>2.25</v>
      </c>
      <c r="N1856" s="128">
        <v>2.06</v>
      </c>
      <c r="O1856" s="129">
        <v>14.998200000000001</v>
      </c>
      <c r="P1856" s="129">
        <v>20.132000000000001</v>
      </c>
      <c r="Q1856" s="130">
        <v>15</v>
      </c>
      <c r="R1856" s="128">
        <v>5</v>
      </c>
      <c r="S1856" s="128">
        <v>15</v>
      </c>
      <c r="T1856" s="127" t="s">
        <v>620</v>
      </c>
      <c r="U1856" s="127" t="s">
        <v>620</v>
      </c>
      <c r="V1856" s="208" t="s">
        <v>637</v>
      </c>
      <c r="X1856" s="126">
        <v>1834</v>
      </c>
    </row>
    <row r="1857" spans="1:24" s="14" customFormat="1" ht="360" x14ac:dyDescent="0.25">
      <c r="A1857" s="255">
        <v>1854</v>
      </c>
      <c r="B1857" s="126" t="s">
        <v>601</v>
      </c>
      <c r="C1857" s="127" t="s">
        <v>602</v>
      </c>
      <c r="D1857" s="127" t="s">
        <v>508</v>
      </c>
      <c r="E1857" s="127" t="s">
        <v>472</v>
      </c>
      <c r="F1857" s="127" t="s">
        <v>30</v>
      </c>
      <c r="G1857" s="127" t="s">
        <v>36</v>
      </c>
      <c r="H1857" s="127" t="s">
        <v>37</v>
      </c>
      <c r="I1857" s="127" t="s">
        <v>85</v>
      </c>
      <c r="J1857" s="127" t="s">
        <v>102</v>
      </c>
      <c r="K1857" s="127" t="s">
        <v>959</v>
      </c>
      <c r="L1857" s="127" t="s">
        <v>488</v>
      </c>
      <c r="M1857" s="128">
        <v>6.31</v>
      </c>
      <c r="N1857" s="128">
        <v>3.12</v>
      </c>
      <c r="O1857" s="129">
        <v>20.072800000000001</v>
      </c>
      <c r="P1857" s="129">
        <v>51.463999999999999</v>
      </c>
      <c r="Q1857" s="130">
        <v>20.100000000000001</v>
      </c>
      <c r="R1857" s="128">
        <v>10</v>
      </c>
      <c r="S1857" s="128">
        <v>15</v>
      </c>
      <c r="T1857" s="127" t="s">
        <v>648</v>
      </c>
      <c r="U1857" s="127" t="s">
        <v>685</v>
      </c>
      <c r="V1857" s="208" t="s">
        <v>624</v>
      </c>
      <c r="X1857" s="126">
        <v>1835</v>
      </c>
    </row>
    <row r="1858" spans="1:24" s="14" customFormat="1" ht="360" x14ac:dyDescent="0.25">
      <c r="A1858" s="255">
        <v>1855</v>
      </c>
      <c r="B1858" s="126" t="s">
        <v>601</v>
      </c>
      <c r="C1858" s="127" t="s">
        <v>602</v>
      </c>
      <c r="D1858" s="127" t="s">
        <v>508</v>
      </c>
      <c r="E1858" s="127" t="s">
        <v>472</v>
      </c>
      <c r="F1858" s="127" t="s">
        <v>30</v>
      </c>
      <c r="G1858" s="127" t="s">
        <v>36</v>
      </c>
      <c r="H1858" s="127" t="s">
        <v>37</v>
      </c>
      <c r="I1858" s="127" t="s">
        <v>72</v>
      </c>
      <c r="J1858" s="127" t="s">
        <v>681</v>
      </c>
      <c r="K1858" s="127" t="s">
        <v>959</v>
      </c>
      <c r="L1858" s="127" t="s">
        <v>488</v>
      </c>
      <c r="M1858" s="128">
        <v>6.44</v>
      </c>
      <c r="N1858" s="128">
        <v>3.19</v>
      </c>
      <c r="O1858" s="129">
        <v>20.281300000000002</v>
      </c>
      <c r="P1858" s="129">
        <v>60.48</v>
      </c>
      <c r="Q1858" s="130">
        <v>20.3</v>
      </c>
      <c r="R1858" s="128">
        <v>10</v>
      </c>
      <c r="S1858" s="128">
        <v>15</v>
      </c>
      <c r="T1858" s="127" t="s">
        <v>648</v>
      </c>
      <c r="U1858" s="127" t="s">
        <v>685</v>
      </c>
      <c r="V1858" s="208" t="s">
        <v>624</v>
      </c>
      <c r="X1858" s="126">
        <v>1836</v>
      </c>
    </row>
    <row r="1859" spans="1:24" s="14" customFormat="1" ht="360" x14ac:dyDescent="0.25">
      <c r="A1859" s="255">
        <v>1856</v>
      </c>
      <c r="B1859" s="126" t="s">
        <v>601</v>
      </c>
      <c r="C1859" s="127" t="s">
        <v>602</v>
      </c>
      <c r="D1859" s="127" t="s">
        <v>508</v>
      </c>
      <c r="E1859" s="127" t="s">
        <v>472</v>
      </c>
      <c r="F1859" s="127" t="s">
        <v>30</v>
      </c>
      <c r="G1859" s="127" t="s">
        <v>36</v>
      </c>
      <c r="H1859" s="127" t="s">
        <v>37</v>
      </c>
      <c r="I1859" s="127" t="s">
        <v>71</v>
      </c>
      <c r="J1859" s="127" t="s">
        <v>681</v>
      </c>
      <c r="K1859" s="127" t="s">
        <v>959</v>
      </c>
      <c r="L1859" s="127" t="s">
        <v>488</v>
      </c>
      <c r="M1859" s="128">
        <v>6.69</v>
      </c>
      <c r="N1859" s="128">
        <v>3.31</v>
      </c>
      <c r="O1859" s="129">
        <v>20.632200000000001</v>
      </c>
      <c r="P1859" s="129">
        <v>72.001999999999995</v>
      </c>
      <c r="Q1859" s="130">
        <v>20.6</v>
      </c>
      <c r="R1859" s="128">
        <v>10</v>
      </c>
      <c r="S1859" s="128">
        <v>15</v>
      </c>
      <c r="T1859" s="127" t="s">
        <v>648</v>
      </c>
      <c r="U1859" s="127" t="s">
        <v>685</v>
      </c>
      <c r="V1859" s="208" t="s">
        <v>624</v>
      </c>
      <c r="X1859" s="126">
        <v>1837</v>
      </c>
    </row>
    <row r="1860" spans="1:24" s="14" customFormat="1" ht="360" x14ac:dyDescent="0.25">
      <c r="A1860" s="255">
        <v>1857</v>
      </c>
      <c r="B1860" s="126" t="s">
        <v>601</v>
      </c>
      <c r="C1860" s="127" t="s">
        <v>602</v>
      </c>
      <c r="D1860" s="127" t="s">
        <v>508</v>
      </c>
      <c r="E1860" s="127" t="s">
        <v>472</v>
      </c>
      <c r="F1860" s="127" t="s">
        <v>30</v>
      </c>
      <c r="G1860" s="127" t="s">
        <v>36</v>
      </c>
      <c r="H1860" s="127" t="s">
        <v>42</v>
      </c>
      <c r="I1860" s="127" t="s">
        <v>70</v>
      </c>
      <c r="J1860" s="127" t="s">
        <v>657</v>
      </c>
      <c r="K1860" s="127" t="s">
        <v>959</v>
      </c>
      <c r="L1860" s="127" t="s">
        <v>488</v>
      </c>
      <c r="M1860" s="128">
        <v>6.62</v>
      </c>
      <c r="N1860" s="128">
        <v>3.28</v>
      </c>
      <c r="O1860" s="129">
        <v>20.7377</v>
      </c>
      <c r="P1860" s="129">
        <v>61.628</v>
      </c>
      <c r="Q1860" s="130">
        <v>20.7</v>
      </c>
      <c r="R1860" s="128">
        <v>10</v>
      </c>
      <c r="S1860" s="128">
        <v>15</v>
      </c>
      <c r="T1860" s="127" t="s">
        <v>648</v>
      </c>
      <c r="U1860" s="127" t="s">
        <v>685</v>
      </c>
      <c r="V1860" s="208" t="s">
        <v>624</v>
      </c>
      <c r="X1860" s="126">
        <v>1838</v>
      </c>
    </row>
    <row r="1861" spans="1:24" s="14" customFormat="1" ht="165" x14ac:dyDescent="0.25">
      <c r="A1861" s="255">
        <v>1858</v>
      </c>
      <c r="B1861" s="126" t="s">
        <v>601</v>
      </c>
      <c r="C1861" s="127" t="s">
        <v>602</v>
      </c>
      <c r="D1861" s="127" t="s">
        <v>491</v>
      </c>
      <c r="E1861" s="127" t="s">
        <v>472</v>
      </c>
      <c r="F1861" s="127" t="s">
        <v>30</v>
      </c>
      <c r="G1861" s="127" t="s">
        <v>36</v>
      </c>
      <c r="H1861" s="127" t="s">
        <v>37</v>
      </c>
      <c r="I1861" s="127" t="s">
        <v>85</v>
      </c>
      <c r="J1861" s="127" t="s">
        <v>102</v>
      </c>
      <c r="K1861" s="127" t="s">
        <v>959</v>
      </c>
      <c r="L1861" s="127" t="s">
        <v>488</v>
      </c>
      <c r="M1861" s="128">
        <v>6.31</v>
      </c>
      <c r="N1861" s="128">
        <v>3.12</v>
      </c>
      <c r="O1861" s="129">
        <v>13.828799999999999</v>
      </c>
      <c r="P1861" s="129">
        <v>54.893999999999998</v>
      </c>
      <c r="Q1861" s="130">
        <v>13.8</v>
      </c>
      <c r="R1861" s="128">
        <v>10</v>
      </c>
      <c r="S1861" s="128">
        <v>15</v>
      </c>
      <c r="T1861" s="127" t="s">
        <v>620</v>
      </c>
      <c r="U1861" s="127" t="s">
        <v>620</v>
      </c>
      <c r="V1861" s="208" t="s">
        <v>624</v>
      </c>
      <c r="X1861" s="126">
        <v>1839</v>
      </c>
    </row>
    <row r="1862" spans="1:24" s="14" customFormat="1" ht="165" x14ac:dyDescent="0.25">
      <c r="A1862" s="255">
        <v>1859</v>
      </c>
      <c r="B1862" s="126" t="s">
        <v>601</v>
      </c>
      <c r="C1862" s="127" t="s">
        <v>602</v>
      </c>
      <c r="D1862" s="127" t="s">
        <v>491</v>
      </c>
      <c r="E1862" s="127" t="s">
        <v>472</v>
      </c>
      <c r="F1862" s="127" t="s">
        <v>30</v>
      </c>
      <c r="G1862" s="127" t="s">
        <v>36</v>
      </c>
      <c r="H1862" s="127" t="s">
        <v>37</v>
      </c>
      <c r="I1862" s="127" t="s">
        <v>72</v>
      </c>
      <c r="J1862" s="127" t="s">
        <v>681</v>
      </c>
      <c r="K1862" s="127" t="s">
        <v>959</v>
      </c>
      <c r="L1862" s="127" t="s">
        <v>488</v>
      </c>
      <c r="M1862" s="128">
        <v>6.44</v>
      </c>
      <c r="N1862" s="128">
        <v>3.19</v>
      </c>
      <c r="O1862" s="129">
        <v>14.0244</v>
      </c>
      <c r="P1862" s="129">
        <v>65.45</v>
      </c>
      <c r="Q1862" s="130">
        <v>14</v>
      </c>
      <c r="R1862" s="128">
        <v>10</v>
      </c>
      <c r="S1862" s="128">
        <v>15</v>
      </c>
      <c r="T1862" s="127" t="s">
        <v>620</v>
      </c>
      <c r="U1862" s="127" t="s">
        <v>620</v>
      </c>
      <c r="V1862" s="208" t="s">
        <v>624</v>
      </c>
      <c r="X1862" s="126">
        <v>1840</v>
      </c>
    </row>
    <row r="1863" spans="1:24" s="14" customFormat="1" ht="165" x14ac:dyDescent="0.25">
      <c r="A1863" s="255">
        <v>1860</v>
      </c>
      <c r="B1863" s="126" t="s">
        <v>601</v>
      </c>
      <c r="C1863" s="127" t="s">
        <v>602</v>
      </c>
      <c r="D1863" s="127" t="s">
        <v>491</v>
      </c>
      <c r="E1863" s="127" t="s">
        <v>472</v>
      </c>
      <c r="F1863" s="127" t="s">
        <v>30</v>
      </c>
      <c r="G1863" s="127" t="s">
        <v>36</v>
      </c>
      <c r="H1863" s="127" t="s">
        <v>37</v>
      </c>
      <c r="I1863" s="127" t="s">
        <v>71</v>
      </c>
      <c r="J1863" s="127" t="s">
        <v>681</v>
      </c>
      <c r="K1863" s="127" t="s">
        <v>959</v>
      </c>
      <c r="L1863" s="127" t="s">
        <v>488</v>
      </c>
      <c r="M1863" s="128">
        <v>6.69</v>
      </c>
      <c r="N1863" s="128">
        <v>3.31</v>
      </c>
      <c r="O1863" s="129">
        <v>14.3588</v>
      </c>
      <c r="P1863" s="129">
        <v>78.932000000000002</v>
      </c>
      <c r="Q1863" s="130">
        <v>14.4</v>
      </c>
      <c r="R1863" s="128">
        <v>10</v>
      </c>
      <c r="S1863" s="128">
        <v>15</v>
      </c>
      <c r="T1863" s="127" t="s">
        <v>620</v>
      </c>
      <c r="U1863" s="127" t="s">
        <v>620</v>
      </c>
      <c r="V1863" s="208" t="s">
        <v>624</v>
      </c>
      <c r="X1863" s="126">
        <v>1841</v>
      </c>
    </row>
    <row r="1864" spans="1:24" s="14" customFormat="1" ht="165" x14ac:dyDescent="0.25">
      <c r="A1864" s="255">
        <v>1861</v>
      </c>
      <c r="B1864" s="126" t="s">
        <v>601</v>
      </c>
      <c r="C1864" s="127" t="s">
        <v>602</v>
      </c>
      <c r="D1864" s="127" t="s">
        <v>491</v>
      </c>
      <c r="E1864" s="127" t="s">
        <v>472</v>
      </c>
      <c r="F1864" s="127" t="s">
        <v>30</v>
      </c>
      <c r="G1864" s="127" t="s">
        <v>36</v>
      </c>
      <c r="H1864" s="127" t="s">
        <v>42</v>
      </c>
      <c r="I1864" s="127" t="s">
        <v>70</v>
      </c>
      <c r="J1864" s="127" t="s">
        <v>657</v>
      </c>
      <c r="K1864" s="127" t="s">
        <v>959</v>
      </c>
      <c r="L1864" s="127" t="s">
        <v>488</v>
      </c>
      <c r="M1864" s="128">
        <v>6.62</v>
      </c>
      <c r="N1864" s="128">
        <v>3.28</v>
      </c>
      <c r="O1864" s="129">
        <v>14.435499999999999</v>
      </c>
      <c r="P1864" s="129">
        <v>71.162000000000006</v>
      </c>
      <c r="Q1864" s="130">
        <v>14.4</v>
      </c>
      <c r="R1864" s="128">
        <v>10</v>
      </c>
      <c r="S1864" s="128">
        <v>15</v>
      </c>
      <c r="T1864" s="127" t="s">
        <v>620</v>
      </c>
      <c r="U1864" s="127" t="s">
        <v>620</v>
      </c>
      <c r="V1864" s="208" t="s">
        <v>624</v>
      </c>
      <c r="X1864" s="126">
        <v>1842</v>
      </c>
    </row>
    <row r="1865" spans="1:24" s="14" customFormat="1" ht="165" x14ac:dyDescent="0.25">
      <c r="A1865" s="255">
        <v>1862</v>
      </c>
      <c r="B1865" s="126" t="s">
        <v>601</v>
      </c>
      <c r="C1865" s="127" t="s">
        <v>602</v>
      </c>
      <c r="D1865" s="127" t="s">
        <v>508</v>
      </c>
      <c r="E1865" s="127" t="s">
        <v>472</v>
      </c>
      <c r="F1865" s="127" t="s">
        <v>30</v>
      </c>
      <c r="G1865" s="127" t="s">
        <v>36</v>
      </c>
      <c r="H1865" s="127" t="s">
        <v>37</v>
      </c>
      <c r="I1865" s="127" t="s">
        <v>85</v>
      </c>
      <c r="J1865" s="127" t="s">
        <v>102</v>
      </c>
      <c r="K1865" s="127" t="s">
        <v>960</v>
      </c>
      <c r="L1865" s="127" t="s">
        <v>488</v>
      </c>
      <c r="M1865" s="128">
        <v>4.0599999999999996</v>
      </c>
      <c r="N1865" s="128">
        <v>3.32</v>
      </c>
      <c r="O1865" s="129">
        <v>17.596299999999999</v>
      </c>
      <c r="P1865" s="129">
        <v>48.328000000000003</v>
      </c>
      <c r="Q1865" s="130">
        <v>17.600000000000001</v>
      </c>
      <c r="R1865" s="128">
        <v>10</v>
      </c>
      <c r="S1865" s="128">
        <v>15</v>
      </c>
      <c r="T1865" s="127" t="s">
        <v>685</v>
      </c>
      <c r="U1865" s="127" t="s">
        <v>620</v>
      </c>
      <c r="V1865" s="208" t="s">
        <v>624</v>
      </c>
      <c r="X1865" s="126">
        <v>1843</v>
      </c>
    </row>
    <row r="1866" spans="1:24" s="14" customFormat="1" ht="165" x14ac:dyDescent="0.25">
      <c r="A1866" s="255">
        <v>1863</v>
      </c>
      <c r="B1866" s="126" t="s">
        <v>601</v>
      </c>
      <c r="C1866" s="127" t="s">
        <v>602</v>
      </c>
      <c r="D1866" s="127" t="s">
        <v>508</v>
      </c>
      <c r="E1866" s="127" t="s">
        <v>472</v>
      </c>
      <c r="F1866" s="127" t="s">
        <v>30</v>
      </c>
      <c r="G1866" s="127" t="s">
        <v>36</v>
      </c>
      <c r="H1866" s="127" t="s">
        <v>37</v>
      </c>
      <c r="I1866" s="127" t="s">
        <v>72</v>
      </c>
      <c r="J1866" s="127" t="s">
        <v>681</v>
      </c>
      <c r="K1866" s="127" t="s">
        <v>960</v>
      </c>
      <c r="L1866" s="127" t="s">
        <v>488</v>
      </c>
      <c r="M1866" s="128">
        <v>4.1900000000000004</v>
      </c>
      <c r="N1866" s="128">
        <v>3.44</v>
      </c>
      <c r="O1866" s="129">
        <v>17.788</v>
      </c>
      <c r="P1866" s="129">
        <v>57.637999999999998</v>
      </c>
      <c r="Q1866" s="130">
        <v>17.8</v>
      </c>
      <c r="R1866" s="128">
        <v>10</v>
      </c>
      <c r="S1866" s="128">
        <v>15</v>
      </c>
      <c r="T1866" s="127" t="s">
        <v>685</v>
      </c>
      <c r="U1866" s="127" t="s">
        <v>620</v>
      </c>
      <c r="V1866" s="208" t="s">
        <v>624</v>
      </c>
      <c r="X1866" s="126">
        <v>1844</v>
      </c>
    </row>
    <row r="1867" spans="1:24" s="14" customFormat="1" ht="165" x14ac:dyDescent="0.25">
      <c r="A1867" s="255">
        <v>1864</v>
      </c>
      <c r="B1867" s="126" t="s">
        <v>601</v>
      </c>
      <c r="C1867" s="127" t="s">
        <v>602</v>
      </c>
      <c r="D1867" s="127" t="s">
        <v>508</v>
      </c>
      <c r="E1867" s="127" t="s">
        <v>472</v>
      </c>
      <c r="F1867" s="127" t="s">
        <v>30</v>
      </c>
      <c r="G1867" s="127" t="s">
        <v>36</v>
      </c>
      <c r="H1867" s="127" t="s">
        <v>37</v>
      </c>
      <c r="I1867" s="127" t="s">
        <v>71</v>
      </c>
      <c r="J1867" s="127" t="s">
        <v>681</v>
      </c>
      <c r="K1867" s="127" t="s">
        <v>960</v>
      </c>
      <c r="L1867" s="127" t="s">
        <v>488</v>
      </c>
      <c r="M1867" s="128">
        <v>4.47</v>
      </c>
      <c r="N1867" s="128">
        <v>3.66</v>
      </c>
      <c r="O1867" s="129">
        <v>18.147200000000002</v>
      </c>
      <c r="P1867" s="129">
        <v>69.313999999999993</v>
      </c>
      <c r="Q1867" s="130">
        <v>18.100000000000001</v>
      </c>
      <c r="R1867" s="128">
        <v>10</v>
      </c>
      <c r="S1867" s="128">
        <v>15</v>
      </c>
      <c r="T1867" s="127" t="s">
        <v>685</v>
      </c>
      <c r="U1867" s="127" t="s">
        <v>620</v>
      </c>
      <c r="V1867" s="208" t="s">
        <v>624</v>
      </c>
      <c r="X1867" s="126">
        <v>1845</v>
      </c>
    </row>
    <row r="1868" spans="1:24" s="14" customFormat="1" ht="165" x14ac:dyDescent="0.25">
      <c r="A1868" s="255">
        <v>1865</v>
      </c>
      <c r="B1868" s="126" t="s">
        <v>601</v>
      </c>
      <c r="C1868" s="127" t="s">
        <v>602</v>
      </c>
      <c r="D1868" s="127" t="s">
        <v>508</v>
      </c>
      <c r="E1868" s="127" t="s">
        <v>472</v>
      </c>
      <c r="F1868" s="127" t="s">
        <v>30</v>
      </c>
      <c r="G1868" s="127" t="s">
        <v>36</v>
      </c>
      <c r="H1868" s="127" t="s">
        <v>42</v>
      </c>
      <c r="I1868" s="127" t="s">
        <v>70</v>
      </c>
      <c r="J1868" s="127" t="s">
        <v>657</v>
      </c>
      <c r="K1868" s="127" t="s">
        <v>960</v>
      </c>
      <c r="L1868" s="127" t="s">
        <v>488</v>
      </c>
      <c r="M1868" s="128">
        <v>4.3899999999999997</v>
      </c>
      <c r="N1868" s="128">
        <v>3.6</v>
      </c>
      <c r="O1868" s="129">
        <v>18.205100000000002</v>
      </c>
      <c r="P1868" s="129">
        <v>56.881999999999998</v>
      </c>
      <c r="Q1868" s="130">
        <v>18.2</v>
      </c>
      <c r="R1868" s="128">
        <v>10</v>
      </c>
      <c r="S1868" s="128">
        <v>15</v>
      </c>
      <c r="T1868" s="127" t="s">
        <v>685</v>
      </c>
      <c r="U1868" s="127" t="s">
        <v>620</v>
      </c>
      <c r="V1868" s="208" t="s">
        <v>624</v>
      </c>
      <c r="X1868" s="126">
        <v>1846</v>
      </c>
    </row>
    <row r="1869" spans="1:24" s="14" customFormat="1" ht="165" x14ac:dyDescent="0.25">
      <c r="A1869" s="255">
        <v>1866</v>
      </c>
      <c r="B1869" s="126" t="s">
        <v>601</v>
      </c>
      <c r="C1869" s="127" t="s">
        <v>602</v>
      </c>
      <c r="D1869" s="127" t="s">
        <v>508</v>
      </c>
      <c r="E1869" s="127" t="s">
        <v>472</v>
      </c>
      <c r="F1869" s="127" t="s">
        <v>30</v>
      </c>
      <c r="G1869" s="127" t="s">
        <v>36</v>
      </c>
      <c r="H1869" s="127" t="s">
        <v>42</v>
      </c>
      <c r="I1869" s="127" t="s">
        <v>53</v>
      </c>
      <c r="J1869" s="127" t="s">
        <v>726</v>
      </c>
      <c r="K1869" s="127" t="s">
        <v>960</v>
      </c>
      <c r="L1869" s="127" t="s">
        <v>488</v>
      </c>
      <c r="M1869" s="128">
        <v>4.28</v>
      </c>
      <c r="N1869" s="128">
        <v>3.5</v>
      </c>
      <c r="O1869" s="129">
        <v>17.878</v>
      </c>
      <c r="P1869" s="129">
        <v>23.24</v>
      </c>
      <c r="Q1869" s="130">
        <v>17.899999999999999</v>
      </c>
      <c r="R1869" s="128">
        <v>10</v>
      </c>
      <c r="S1869" s="128">
        <v>15</v>
      </c>
      <c r="T1869" s="127" t="s">
        <v>685</v>
      </c>
      <c r="U1869" s="127" t="s">
        <v>620</v>
      </c>
      <c r="V1869" s="208" t="s">
        <v>624</v>
      </c>
      <c r="X1869" s="126">
        <v>1847</v>
      </c>
    </row>
    <row r="1870" spans="1:24" s="14" customFormat="1" ht="165" x14ac:dyDescent="0.25">
      <c r="A1870" s="255">
        <v>1867</v>
      </c>
      <c r="B1870" s="126" t="s">
        <v>601</v>
      </c>
      <c r="C1870" s="127" t="s">
        <v>602</v>
      </c>
      <c r="D1870" s="127" t="s">
        <v>491</v>
      </c>
      <c r="E1870" s="127" t="s">
        <v>472</v>
      </c>
      <c r="F1870" s="127" t="s">
        <v>30</v>
      </c>
      <c r="G1870" s="127" t="s">
        <v>36</v>
      </c>
      <c r="H1870" s="127" t="s">
        <v>37</v>
      </c>
      <c r="I1870" s="127" t="s">
        <v>72</v>
      </c>
      <c r="J1870" s="127" t="s">
        <v>681</v>
      </c>
      <c r="K1870" s="127" t="s">
        <v>961</v>
      </c>
      <c r="L1870" s="127" t="s">
        <v>488</v>
      </c>
      <c r="M1870" s="128">
        <v>4.1900000000000004</v>
      </c>
      <c r="N1870" s="128">
        <v>3.44</v>
      </c>
      <c r="O1870" s="129">
        <v>16.436399999999999</v>
      </c>
      <c r="P1870" s="129">
        <v>62.86</v>
      </c>
      <c r="Q1870" s="130">
        <v>16.399999999999999</v>
      </c>
      <c r="R1870" s="128">
        <v>10</v>
      </c>
      <c r="S1870" s="128">
        <v>15</v>
      </c>
      <c r="T1870" s="127" t="s">
        <v>620</v>
      </c>
      <c r="U1870" s="127" t="s">
        <v>620</v>
      </c>
      <c r="V1870" s="208" t="s">
        <v>624</v>
      </c>
      <c r="X1870" s="126">
        <v>1848</v>
      </c>
    </row>
    <row r="1871" spans="1:24" s="14" customFormat="1" ht="165" x14ac:dyDescent="0.25">
      <c r="A1871" s="255">
        <v>1868</v>
      </c>
      <c r="B1871" s="126" t="s">
        <v>601</v>
      </c>
      <c r="C1871" s="127" t="s">
        <v>602</v>
      </c>
      <c r="D1871" s="127" t="s">
        <v>491</v>
      </c>
      <c r="E1871" s="127" t="s">
        <v>472</v>
      </c>
      <c r="F1871" s="127" t="s">
        <v>30</v>
      </c>
      <c r="G1871" s="127" t="s">
        <v>36</v>
      </c>
      <c r="H1871" s="127" t="s">
        <v>42</v>
      </c>
      <c r="I1871" s="127" t="s">
        <v>50</v>
      </c>
      <c r="J1871" s="127" t="s">
        <v>681</v>
      </c>
      <c r="K1871" s="127" t="s">
        <v>961</v>
      </c>
      <c r="L1871" s="127" t="s">
        <v>488</v>
      </c>
      <c r="M1871" s="128">
        <v>3.87</v>
      </c>
      <c r="N1871" s="128">
        <v>3.17</v>
      </c>
      <c r="O1871" s="129">
        <v>16.613499999999998</v>
      </c>
      <c r="P1871" s="129">
        <v>80.822000000000003</v>
      </c>
      <c r="Q1871" s="130">
        <v>16.600000000000001</v>
      </c>
      <c r="R1871" s="128">
        <v>10</v>
      </c>
      <c r="S1871" s="128">
        <v>15</v>
      </c>
      <c r="T1871" s="127" t="s">
        <v>620</v>
      </c>
      <c r="U1871" s="127" t="s">
        <v>620</v>
      </c>
      <c r="V1871" s="208" t="s">
        <v>624</v>
      </c>
      <c r="X1871" s="126">
        <v>1849</v>
      </c>
    </row>
    <row r="1872" spans="1:24" s="14" customFormat="1" ht="165" x14ac:dyDescent="0.25">
      <c r="A1872" s="255">
        <v>1869</v>
      </c>
      <c r="B1872" s="126" t="s">
        <v>601</v>
      </c>
      <c r="C1872" s="127" t="s">
        <v>602</v>
      </c>
      <c r="D1872" s="127" t="s">
        <v>491</v>
      </c>
      <c r="E1872" s="127" t="s">
        <v>472</v>
      </c>
      <c r="F1872" s="127" t="s">
        <v>30</v>
      </c>
      <c r="G1872" s="127" t="s">
        <v>46</v>
      </c>
      <c r="H1872" s="127" t="s">
        <v>47</v>
      </c>
      <c r="I1872" s="127" t="s">
        <v>62</v>
      </c>
      <c r="J1872" s="127" t="s">
        <v>65</v>
      </c>
      <c r="K1872" s="127" t="s">
        <v>962</v>
      </c>
      <c r="L1872" s="127" t="s">
        <v>488</v>
      </c>
      <c r="M1872" s="128">
        <v>4.0199999999999996</v>
      </c>
      <c r="N1872" s="128">
        <v>3.29</v>
      </c>
      <c r="O1872" s="129">
        <v>11.736800000000001</v>
      </c>
      <c r="P1872" s="129">
        <v>19.558</v>
      </c>
      <c r="Q1872" s="130">
        <v>11.7</v>
      </c>
      <c r="R1872" s="128">
        <v>10</v>
      </c>
      <c r="S1872" s="128">
        <v>15</v>
      </c>
      <c r="T1872" s="127" t="s">
        <v>620</v>
      </c>
      <c r="U1872" s="127" t="s">
        <v>620</v>
      </c>
      <c r="V1872" s="208" t="s">
        <v>637</v>
      </c>
      <c r="X1872" s="126">
        <v>1850</v>
      </c>
    </row>
    <row r="1873" spans="1:24" s="14" customFormat="1" ht="165" x14ac:dyDescent="0.25">
      <c r="A1873" s="255">
        <v>1870</v>
      </c>
      <c r="B1873" s="126" t="s">
        <v>601</v>
      </c>
      <c r="C1873" s="127" t="s">
        <v>602</v>
      </c>
      <c r="D1873" s="127" t="s">
        <v>491</v>
      </c>
      <c r="E1873" s="127" t="s">
        <v>472</v>
      </c>
      <c r="F1873" s="127" t="s">
        <v>30</v>
      </c>
      <c r="G1873" s="127" t="s">
        <v>31</v>
      </c>
      <c r="H1873" s="127" t="s">
        <v>32</v>
      </c>
      <c r="I1873" s="127" t="s">
        <v>62</v>
      </c>
      <c r="J1873" s="127" t="s">
        <v>657</v>
      </c>
      <c r="K1873" s="127" t="s">
        <v>962</v>
      </c>
      <c r="L1873" s="127" t="s">
        <v>488</v>
      </c>
      <c r="M1873" s="128">
        <v>4.2699999999999996</v>
      </c>
      <c r="N1873" s="128">
        <v>3.5</v>
      </c>
      <c r="O1873" s="129">
        <v>12.041499999999999</v>
      </c>
      <c r="P1873" s="129">
        <v>21.42</v>
      </c>
      <c r="Q1873" s="130">
        <v>12</v>
      </c>
      <c r="R1873" s="128">
        <v>10</v>
      </c>
      <c r="S1873" s="128">
        <v>15</v>
      </c>
      <c r="T1873" s="127" t="s">
        <v>620</v>
      </c>
      <c r="U1873" s="127" t="s">
        <v>620</v>
      </c>
      <c r="V1873" s="208" t="s">
        <v>637</v>
      </c>
      <c r="X1873" s="126">
        <v>1851</v>
      </c>
    </row>
    <row r="1874" spans="1:24" s="14" customFormat="1" ht="165" x14ac:dyDescent="0.25">
      <c r="A1874" s="255">
        <v>1871</v>
      </c>
      <c r="B1874" s="126" t="s">
        <v>601</v>
      </c>
      <c r="C1874" s="127" t="s">
        <v>602</v>
      </c>
      <c r="D1874" s="127" t="s">
        <v>491</v>
      </c>
      <c r="E1874" s="127" t="s">
        <v>472</v>
      </c>
      <c r="F1874" s="127" t="s">
        <v>30</v>
      </c>
      <c r="G1874" s="127" t="s">
        <v>46</v>
      </c>
      <c r="H1874" s="127" t="s">
        <v>47</v>
      </c>
      <c r="I1874" s="127" t="s">
        <v>60</v>
      </c>
      <c r="J1874" s="127" t="s">
        <v>58</v>
      </c>
      <c r="K1874" s="127" t="s">
        <v>962</v>
      </c>
      <c r="L1874" s="127" t="s">
        <v>488</v>
      </c>
      <c r="M1874" s="128">
        <v>4.4000000000000004</v>
      </c>
      <c r="N1874" s="128">
        <v>3.61</v>
      </c>
      <c r="O1874" s="129">
        <v>12.1355</v>
      </c>
      <c r="P1874" s="129">
        <v>21.378</v>
      </c>
      <c r="Q1874" s="130">
        <v>12.1</v>
      </c>
      <c r="R1874" s="128">
        <v>10</v>
      </c>
      <c r="S1874" s="128">
        <v>15</v>
      </c>
      <c r="T1874" s="127" t="s">
        <v>620</v>
      </c>
      <c r="U1874" s="127" t="s">
        <v>620</v>
      </c>
      <c r="V1874" s="208" t="s">
        <v>637</v>
      </c>
      <c r="X1874" s="126">
        <v>1852</v>
      </c>
    </row>
    <row r="1875" spans="1:24" s="14" customFormat="1" ht="165" x14ac:dyDescent="0.25">
      <c r="A1875" s="255">
        <v>1872</v>
      </c>
      <c r="B1875" s="126" t="s">
        <v>601</v>
      </c>
      <c r="C1875" s="127" t="s">
        <v>602</v>
      </c>
      <c r="D1875" s="127" t="s">
        <v>491</v>
      </c>
      <c r="E1875" s="127" t="s">
        <v>472</v>
      </c>
      <c r="F1875" s="127" t="s">
        <v>30</v>
      </c>
      <c r="G1875" s="127" t="s">
        <v>46</v>
      </c>
      <c r="H1875" s="127" t="s">
        <v>47</v>
      </c>
      <c r="I1875" s="127" t="s">
        <v>59</v>
      </c>
      <c r="J1875" s="127" t="s">
        <v>58</v>
      </c>
      <c r="K1875" s="127" t="s">
        <v>962</v>
      </c>
      <c r="L1875" s="127" t="s">
        <v>488</v>
      </c>
      <c r="M1875" s="128">
        <v>4.12</v>
      </c>
      <c r="N1875" s="128">
        <v>3.38</v>
      </c>
      <c r="O1875" s="129">
        <v>11.8368</v>
      </c>
      <c r="P1875" s="129">
        <v>19.95</v>
      </c>
      <c r="Q1875" s="130">
        <v>11.8</v>
      </c>
      <c r="R1875" s="128">
        <v>10</v>
      </c>
      <c r="S1875" s="128">
        <v>15</v>
      </c>
      <c r="T1875" s="127" t="s">
        <v>620</v>
      </c>
      <c r="U1875" s="127" t="s">
        <v>620</v>
      </c>
      <c r="V1875" s="208" t="s">
        <v>637</v>
      </c>
      <c r="X1875" s="126">
        <v>1853</v>
      </c>
    </row>
    <row r="1876" spans="1:24" s="14" customFormat="1" ht="165" x14ac:dyDescent="0.25">
      <c r="A1876" s="255">
        <v>1873</v>
      </c>
      <c r="B1876" s="126" t="s">
        <v>601</v>
      </c>
      <c r="C1876" s="127" t="s">
        <v>602</v>
      </c>
      <c r="D1876" s="127" t="s">
        <v>491</v>
      </c>
      <c r="E1876" s="127" t="s">
        <v>492</v>
      </c>
      <c r="F1876" s="127" t="s">
        <v>30</v>
      </c>
      <c r="G1876" s="127" t="s">
        <v>31</v>
      </c>
      <c r="H1876" s="127" t="s">
        <v>32</v>
      </c>
      <c r="I1876" s="127" t="s">
        <v>53</v>
      </c>
      <c r="J1876" s="127" t="s">
        <v>65</v>
      </c>
      <c r="K1876" s="127" t="s">
        <v>962</v>
      </c>
      <c r="L1876" s="127" t="s">
        <v>488</v>
      </c>
      <c r="M1876" s="128">
        <v>4.18</v>
      </c>
      <c r="N1876" s="128">
        <v>3.43</v>
      </c>
      <c r="O1876" s="129">
        <v>11.816000000000001</v>
      </c>
      <c r="P1876" s="129">
        <v>21.378</v>
      </c>
      <c r="Q1876" s="130">
        <v>11.8</v>
      </c>
      <c r="R1876" s="128">
        <v>10</v>
      </c>
      <c r="S1876" s="128">
        <v>15</v>
      </c>
      <c r="T1876" s="127" t="s">
        <v>620</v>
      </c>
      <c r="U1876" s="127" t="s">
        <v>620</v>
      </c>
      <c r="V1876" s="208" t="s">
        <v>637</v>
      </c>
      <c r="X1876" s="126">
        <v>1854</v>
      </c>
    </row>
    <row r="1877" spans="1:24" s="14" customFormat="1" ht="165" x14ac:dyDescent="0.25">
      <c r="A1877" s="255">
        <v>1874</v>
      </c>
      <c r="B1877" s="126" t="s">
        <v>601</v>
      </c>
      <c r="C1877" s="127" t="s">
        <v>602</v>
      </c>
      <c r="D1877" s="127" t="s">
        <v>491</v>
      </c>
      <c r="E1877" s="127" t="s">
        <v>492</v>
      </c>
      <c r="F1877" s="127" t="s">
        <v>30</v>
      </c>
      <c r="G1877" s="127" t="s">
        <v>46</v>
      </c>
      <c r="H1877" s="127" t="s">
        <v>47</v>
      </c>
      <c r="I1877" s="127" t="s">
        <v>62</v>
      </c>
      <c r="J1877" s="127" t="s">
        <v>65</v>
      </c>
      <c r="K1877" s="127" t="s">
        <v>962</v>
      </c>
      <c r="L1877" s="127" t="s">
        <v>488</v>
      </c>
      <c r="M1877" s="128">
        <v>4.0199999999999996</v>
      </c>
      <c r="N1877" s="128">
        <v>3.29</v>
      </c>
      <c r="O1877" s="129">
        <v>10.548</v>
      </c>
      <c r="P1877" s="129">
        <v>19.152000000000001</v>
      </c>
      <c r="Q1877" s="130">
        <v>10.5</v>
      </c>
      <c r="R1877" s="128">
        <v>10</v>
      </c>
      <c r="S1877" s="128">
        <v>15</v>
      </c>
      <c r="T1877" s="127" t="s">
        <v>620</v>
      </c>
      <c r="U1877" s="127" t="s">
        <v>620</v>
      </c>
      <c r="V1877" s="208" t="s">
        <v>637</v>
      </c>
      <c r="X1877" s="126">
        <v>1855</v>
      </c>
    </row>
    <row r="1878" spans="1:24" s="14" customFormat="1" ht="165" x14ac:dyDescent="0.25">
      <c r="A1878" s="255">
        <v>1875</v>
      </c>
      <c r="B1878" s="126" t="s">
        <v>601</v>
      </c>
      <c r="C1878" s="127" t="s">
        <v>602</v>
      </c>
      <c r="D1878" s="127" t="s">
        <v>491</v>
      </c>
      <c r="E1878" s="127" t="s">
        <v>492</v>
      </c>
      <c r="F1878" s="127" t="s">
        <v>30</v>
      </c>
      <c r="G1878" s="127" t="s">
        <v>31</v>
      </c>
      <c r="H1878" s="127" t="s">
        <v>32</v>
      </c>
      <c r="I1878" s="127" t="s">
        <v>62</v>
      </c>
      <c r="J1878" s="127" t="s">
        <v>657</v>
      </c>
      <c r="K1878" s="127" t="s">
        <v>962</v>
      </c>
      <c r="L1878" s="127" t="s">
        <v>488</v>
      </c>
      <c r="M1878" s="128">
        <v>4.2699999999999996</v>
      </c>
      <c r="N1878" s="128">
        <v>3.5</v>
      </c>
      <c r="O1878" s="129">
        <v>10.8302</v>
      </c>
      <c r="P1878" s="129">
        <v>21.013999999999999</v>
      </c>
      <c r="Q1878" s="130">
        <v>10.8</v>
      </c>
      <c r="R1878" s="128">
        <v>10</v>
      </c>
      <c r="S1878" s="128">
        <v>15</v>
      </c>
      <c r="T1878" s="127" t="s">
        <v>620</v>
      </c>
      <c r="U1878" s="127" t="s">
        <v>620</v>
      </c>
      <c r="V1878" s="208" t="s">
        <v>637</v>
      </c>
      <c r="X1878" s="126">
        <v>1856</v>
      </c>
    </row>
    <row r="1879" spans="1:24" s="14" customFormat="1" ht="165" x14ac:dyDescent="0.25">
      <c r="A1879" s="255">
        <v>1876</v>
      </c>
      <c r="B1879" s="126" t="s">
        <v>601</v>
      </c>
      <c r="C1879" s="127" t="s">
        <v>602</v>
      </c>
      <c r="D1879" s="127" t="s">
        <v>491</v>
      </c>
      <c r="E1879" s="127" t="s">
        <v>492</v>
      </c>
      <c r="F1879" s="127" t="s">
        <v>30</v>
      </c>
      <c r="G1879" s="127" t="s">
        <v>46</v>
      </c>
      <c r="H1879" s="127" t="s">
        <v>47</v>
      </c>
      <c r="I1879" s="127" t="s">
        <v>60</v>
      </c>
      <c r="J1879" s="127" t="s">
        <v>58</v>
      </c>
      <c r="K1879" s="127" t="s">
        <v>962</v>
      </c>
      <c r="L1879" s="127" t="s">
        <v>488</v>
      </c>
      <c r="M1879" s="128">
        <v>4.4000000000000004</v>
      </c>
      <c r="N1879" s="128">
        <v>3.61</v>
      </c>
      <c r="O1879" s="129">
        <v>10.939</v>
      </c>
      <c r="P1879" s="129">
        <v>20.972000000000001</v>
      </c>
      <c r="Q1879" s="130">
        <v>10.9</v>
      </c>
      <c r="R1879" s="128">
        <v>10</v>
      </c>
      <c r="S1879" s="128">
        <v>15</v>
      </c>
      <c r="T1879" s="127" t="s">
        <v>620</v>
      </c>
      <c r="U1879" s="127" t="s">
        <v>620</v>
      </c>
      <c r="V1879" s="208" t="s">
        <v>637</v>
      </c>
      <c r="X1879" s="126">
        <v>1857</v>
      </c>
    </row>
    <row r="1880" spans="1:24" s="14" customFormat="1" ht="165" x14ac:dyDescent="0.25">
      <c r="A1880" s="255">
        <v>1877</v>
      </c>
      <c r="B1880" s="126" t="s">
        <v>601</v>
      </c>
      <c r="C1880" s="127" t="s">
        <v>602</v>
      </c>
      <c r="D1880" s="127" t="s">
        <v>491</v>
      </c>
      <c r="E1880" s="127" t="s">
        <v>492</v>
      </c>
      <c r="F1880" s="127" t="s">
        <v>30</v>
      </c>
      <c r="G1880" s="127" t="s">
        <v>46</v>
      </c>
      <c r="H1880" s="127" t="s">
        <v>47</v>
      </c>
      <c r="I1880" s="127" t="s">
        <v>59</v>
      </c>
      <c r="J1880" s="127" t="s">
        <v>58</v>
      </c>
      <c r="K1880" s="127" t="s">
        <v>962</v>
      </c>
      <c r="L1880" s="127" t="s">
        <v>488</v>
      </c>
      <c r="M1880" s="128">
        <v>4.12</v>
      </c>
      <c r="N1880" s="128">
        <v>3.38</v>
      </c>
      <c r="O1880" s="129">
        <v>10.648</v>
      </c>
      <c r="P1880" s="129">
        <v>19.544</v>
      </c>
      <c r="Q1880" s="130">
        <v>10.6</v>
      </c>
      <c r="R1880" s="128">
        <v>10</v>
      </c>
      <c r="S1880" s="128">
        <v>15</v>
      </c>
      <c r="T1880" s="127" t="s">
        <v>620</v>
      </c>
      <c r="U1880" s="127" t="s">
        <v>620</v>
      </c>
      <c r="V1880" s="208" t="s">
        <v>637</v>
      </c>
      <c r="X1880" s="126">
        <v>1858</v>
      </c>
    </row>
    <row r="1881" spans="1:24" s="14" customFormat="1" ht="165" x14ac:dyDescent="0.25">
      <c r="A1881" s="255">
        <v>1878</v>
      </c>
      <c r="B1881" s="126" t="s">
        <v>601</v>
      </c>
      <c r="C1881" s="127" t="s">
        <v>602</v>
      </c>
      <c r="D1881" s="127" t="s">
        <v>491</v>
      </c>
      <c r="E1881" s="127" t="s">
        <v>472</v>
      </c>
      <c r="F1881" s="127" t="s">
        <v>30</v>
      </c>
      <c r="G1881" s="127" t="s">
        <v>46</v>
      </c>
      <c r="H1881" s="127" t="s">
        <v>47</v>
      </c>
      <c r="I1881" s="127" t="s">
        <v>62</v>
      </c>
      <c r="J1881" s="127" t="s">
        <v>65</v>
      </c>
      <c r="K1881" s="127" t="s">
        <v>963</v>
      </c>
      <c r="L1881" s="127" t="s">
        <v>488</v>
      </c>
      <c r="M1881" s="128">
        <v>4.0199999999999996</v>
      </c>
      <c r="N1881" s="128">
        <v>3.29</v>
      </c>
      <c r="O1881" s="129">
        <v>11.736800000000001</v>
      </c>
      <c r="P1881" s="129">
        <v>19.558</v>
      </c>
      <c r="Q1881" s="130">
        <v>11.7</v>
      </c>
      <c r="R1881" s="128">
        <v>10</v>
      </c>
      <c r="S1881" s="128">
        <v>15</v>
      </c>
      <c r="T1881" s="127" t="s">
        <v>620</v>
      </c>
      <c r="U1881" s="127" t="s">
        <v>620</v>
      </c>
      <c r="V1881" s="208" t="s">
        <v>624</v>
      </c>
      <c r="X1881" s="126">
        <v>1859</v>
      </c>
    </row>
    <row r="1882" spans="1:24" s="14" customFormat="1" ht="165" x14ac:dyDescent="0.25">
      <c r="A1882" s="255">
        <v>1879</v>
      </c>
      <c r="B1882" s="126" t="s">
        <v>601</v>
      </c>
      <c r="C1882" s="127" t="s">
        <v>602</v>
      </c>
      <c r="D1882" s="127" t="s">
        <v>491</v>
      </c>
      <c r="E1882" s="127" t="s">
        <v>472</v>
      </c>
      <c r="F1882" s="127" t="s">
        <v>30</v>
      </c>
      <c r="G1882" s="127" t="s">
        <v>31</v>
      </c>
      <c r="H1882" s="127" t="s">
        <v>32</v>
      </c>
      <c r="I1882" s="127" t="s">
        <v>62</v>
      </c>
      <c r="J1882" s="127" t="s">
        <v>657</v>
      </c>
      <c r="K1882" s="127" t="s">
        <v>963</v>
      </c>
      <c r="L1882" s="127" t="s">
        <v>488</v>
      </c>
      <c r="M1882" s="128">
        <v>4.2699999999999996</v>
      </c>
      <c r="N1882" s="128">
        <v>3.5</v>
      </c>
      <c r="O1882" s="129">
        <v>12.041499999999999</v>
      </c>
      <c r="P1882" s="129">
        <v>21.42</v>
      </c>
      <c r="Q1882" s="130">
        <v>12</v>
      </c>
      <c r="R1882" s="128">
        <v>10</v>
      </c>
      <c r="S1882" s="128">
        <v>15</v>
      </c>
      <c r="T1882" s="127" t="s">
        <v>620</v>
      </c>
      <c r="U1882" s="127" t="s">
        <v>620</v>
      </c>
      <c r="V1882" s="208" t="s">
        <v>624</v>
      </c>
      <c r="X1882" s="126">
        <v>1860</v>
      </c>
    </row>
    <row r="1883" spans="1:24" s="14" customFormat="1" ht="165" x14ac:dyDescent="0.25">
      <c r="A1883" s="255">
        <v>1880</v>
      </c>
      <c r="B1883" s="126" t="s">
        <v>601</v>
      </c>
      <c r="C1883" s="127" t="s">
        <v>602</v>
      </c>
      <c r="D1883" s="127" t="s">
        <v>491</v>
      </c>
      <c r="E1883" s="127" t="s">
        <v>472</v>
      </c>
      <c r="F1883" s="127" t="s">
        <v>30</v>
      </c>
      <c r="G1883" s="127" t="s">
        <v>46</v>
      </c>
      <c r="H1883" s="127" t="s">
        <v>47</v>
      </c>
      <c r="I1883" s="127" t="s">
        <v>60</v>
      </c>
      <c r="J1883" s="127" t="s">
        <v>58</v>
      </c>
      <c r="K1883" s="127" t="s">
        <v>963</v>
      </c>
      <c r="L1883" s="127" t="s">
        <v>488</v>
      </c>
      <c r="M1883" s="128">
        <v>4.4000000000000004</v>
      </c>
      <c r="N1883" s="128">
        <v>3.61</v>
      </c>
      <c r="O1883" s="129">
        <v>12.1355</v>
      </c>
      <c r="P1883" s="129">
        <v>21.378</v>
      </c>
      <c r="Q1883" s="130">
        <v>12.1</v>
      </c>
      <c r="R1883" s="128">
        <v>10</v>
      </c>
      <c r="S1883" s="128">
        <v>15</v>
      </c>
      <c r="T1883" s="127" t="s">
        <v>620</v>
      </c>
      <c r="U1883" s="127" t="s">
        <v>620</v>
      </c>
      <c r="V1883" s="208" t="s">
        <v>624</v>
      </c>
      <c r="X1883" s="126">
        <v>1861</v>
      </c>
    </row>
    <row r="1884" spans="1:24" s="14" customFormat="1" ht="165" x14ac:dyDescent="0.25">
      <c r="A1884" s="255">
        <v>1881</v>
      </c>
      <c r="B1884" s="126" t="s">
        <v>601</v>
      </c>
      <c r="C1884" s="127" t="s">
        <v>602</v>
      </c>
      <c r="D1884" s="127" t="s">
        <v>491</v>
      </c>
      <c r="E1884" s="127" t="s">
        <v>472</v>
      </c>
      <c r="F1884" s="127" t="s">
        <v>30</v>
      </c>
      <c r="G1884" s="127" t="s">
        <v>46</v>
      </c>
      <c r="H1884" s="127" t="s">
        <v>47</v>
      </c>
      <c r="I1884" s="127" t="s">
        <v>59</v>
      </c>
      <c r="J1884" s="127" t="s">
        <v>58</v>
      </c>
      <c r="K1884" s="127" t="s">
        <v>963</v>
      </c>
      <c r="L1884" s="127" t="s">
        <v>488</v>
      </c>
      <c r="M1884" s="128">
        <v>4.12</v>
      </c>
      <c r="N1884" s="128">
        <v>3.38</v>
      </c>
      <c r="O1884" s="129">
        <v>11.8368</v>
      </c>
      <c r="P1884" s="129">
        <v>19.95</v>
      </c>
      <c r="Q1884" s="130">
        <v>11.8</v>
      </c>
      <c r="R1884" s="128">
        <v>10</v>
      </c>
      <c r="S1884" s="128">
        <v>15</v>
      </c>
      <c r="T1884" s="127" t="s">
        <v>620</v>
      </c>
      <c r="U1884" s="127" t="s">
        <v>620</v>
      </c>
      <c r="V1884" s="208" t="s">
        <v>624</v>
      </c>
      <c r="X1884" s="126">
        <v>1862</v>
      </c>
    </row>
    <row r="1885" spans="1:24" s="14" customFormat="1" ht="165" x14ac:dyDescent="0.25">
      <c r="A1885" s="255">
        <v>1882</v>
      </c>
      <c r="B1885" s="126" t="s">
        <v>601</v>
      </c>
      <c r="C1885" s="127" t="s">
        <v>602</v>
      </c>
      <c r="D1885" s="127" t="s">
        <v>491</v>
      </c>
      <c r="E1885" s="127" t="s">
        <v>472</v>
      </c>
      <c r="F1885" s="127" t="s">
        <v>35</v>
      </c>
      <c r="G1885" s="127" t="s">
        <v>31</v>
      </c>
      <c r="H1885" s="127" t="s">
        <v>32</v>
      </c>
      <c r="I1885" s="127" t="s">
        <v>57</v>
      </c>
      <c r="J1885" s="127" t="s">
        <v>58</v>
      </c>
      <c r="K1885" s="127" t="s">
        <v>963</v>
      </c>
      <c r="L1885" s="127" t="s">
        <v>488</v>
      </c>
      <c r="M1885" s="128">
        <v>4.5</v>
      </c>
      <c r="N1885" s="128">
        <v>3.68</v>
      </c>
      <c r="O1885" s="129">
        <v>12.963100000000001</v>
      </c>
      <c r="P1885" s="129">
        <v>28.321999999999999</v>
      </c>
      <c r="Q1885" s="130">
        <v>13</v>
      </c>
      <c r="R1885" s="128">
        <v>10</v>
      </c>
      <c r="S1885" s="128">
        <v>15</v>
      </c>
      <c r="T1885" s="127" t="s">
        <v>620</v>
      </c>
      <c r="U1885" s="127" t="s">
        <v>620</v>
      </c>
      <c r="V1885" s="208" t="s">
        <v>624</v>
      </c>
      <c r="X1885" s="126">
        <v>1863</v>
      </c>
    </row>
    <row r="1886" spans="1:24" s="14" customFormat="1" ht="165" x14ac:dyDescent="0.25">
      <c r="A1886" s="255">
        <v>1883</v>
      </c>
      <c r="B1886" s="126" t="s">
        <v>601</v>
      </c>
      <c r="C1886" s="127" t="s">
        <v>602</v>
      </c>
      <c r="D1886" s="127" t="s">
        <v>491</v>
      </c>
      <c r="E1886" s="127" t="s">
        <v>492</v>
      </c>
      <c r="F1886" s="127" t="s">
        <v>30</v>
      </c>
      <c r="G1886" s="127" t="s">
        <v>46</v>
      </c>
      <c r="H1886" s="127" t="s">
        <v>47</v>
      </c>
      <c r="I1886" s="127" t="s">
        <v>62</v>
      </c>
      <c r="J1886" s="127" t="s">
        <v>65</v>
      </c>
      <c r="K1886" s="127" t="s">
        <v>963</v>
      </c>
      <c r="L1886" s="127" t="s">
        <v>488</v>
      </c>
      <c r="M1886" s="128">
        <v>4.0199999999999996</v>
      </c>
      <c r="N1886" s="128">
        <v>3.29</v>
      </c>
      <c r="O1886" s="129">
        <v>10.548</v>
      </c>
      <c r="P1886" s="129">
        <v>19.152000000000001</v>
      </c>
      <c r="Q1886" s="130">
        <v>10.5</v>
      </c>
      <c r="R1886" s="128">
        <v>10</v>
      </c>
      <c r="S1886" s="128">
        <v>15</v>
      </c>
      <c r="T1886" s="127" t="s">
        <v>620</v>
      </c>
      <c r="U1886" s="127" t="s">
        <v>620</v>
      </c>
      <c r="V1886" s="208" t="s">
        <v>624</v>
      </c>
      <c r="X1886" s="126">
        <v>1864</v>
      </c>
    </row>
    <row r="1887" spans="1:24" s="14" customFormat="1" ht="165" x14ac:dyDescent="0.25">
      <c r="A1887" s="255">
        <v>1884</v>
      </c>
      <c r="B1887" s="126" t="s">
        <v>601</v>
      </c>
      <c r="C1887" s="127" t="s">
        <v>602</v>
      </c>
      <c r="D1887" s="127" t="s">
        <v>491</v>
      </c>
      <c r="E1887" s="127" t="s">
        <v>492</v>
      </c>
      <c r="F1887" s="127" t="s">
        <v>30</v>
      </c>
      <c r="G1887" s="127" t="s">
        <v>31</v>
      </c>
      <c r="H1887" s="127" t="s">
        <v>32</v>
      </c>
      <c r="I1887" s="127" t="s">
        <v>62</v>
      </c>
      <c r="J1887" s="127" t="s">
        <v>657</v>
      </c>
      <c r="K1887" s="127" t="s">
        <v>963</v>
      </c>
      <c r="L1887" s="127" t="s">
        <v>488</v>
      </c>
      <c r="M1887" s="128">
        <v>4.2699999999999996</v>
      </c>
      <c r="N1887" s="128">
        <v>3.5</v>
      </c>
      <c r="O1887" s="129">
        <v>10.8302</v>
      </c>
      <c r="P1887" s="129">
        <v>21.013999999999999</v>
      </c>
      <c r="Q1887" s="130">
        <v>10.8</v>
      </c>
      <c r="R1887" s="128">
        <v>10</v>
      </c>
      <c r="S1887" s="128">
        <v>15</v>
      </c>
      <c r="T1887" s="127" t="s">
        <v>620</v>
      </c>
      <c r="U1887" s="127" t="s">
        <v>620</v>
      </c>
      <c r="V1887" s="208" t="s">
        <v>624</v>
      </c>
      <c r="X1887" s="126">
        <v>1865</v>
      </c>
    </row>
    <row r="1888" spans="1:24" s="14" customFormat="1" ht="165" x14ac:dyDescent="0.25">
      <c r="A1888" s="255">
        <v>1885</v>
      </c>
      <c r="B1888" s="126" t="s">
        <v>601</v>
      </c>
      <c r="C1888" s="127" t="s">
        <v>602</v>
      </c>
      <c r="D1888" s="127" t="s">
        <v>491</v>
      </c>
      <c r="E1888" s="127" t="s">
        <v>492</v>
      </c>
      <c r="F1888" s="127" t="s">
        <v>30</v>
      </c>
      <c r="G1888" s="127" t="s">
        <v>46</v>
      </c>
      <c r="H1888" s="127" t="s">
        <v>47</v>
      </c>
      <c r="I1888" s="127" t="s">
        <v>60</v>
      </c>
      <c r="J1888" s="127" t="s">
        <v>58</v>
      </c>
      <c r="K1888" s="127" t="s">
        <v>963</v>
      </c>
      <c r="L1888" s="127" t="s">
        <v>488</v>
      </c>
      <c r="M1888" s="128">
        <v>4.4000000000000004</v>
      </c>
      <c r="N1888" s="128">
        <v>3.61</v>
      </c>
      <c r="O1888" s="129">
        <v>10.939</v>
      </c>
      <c r="P1888" s="129">
        <v>20.972000000000001</v>
      </c>
      <c r="Q1888" s="130">
        <v>10.9</v>
      </c>
      <c r="R1888" s="128">
        <v>10</v>
      </c>
      <c r="S1888" s="128">
        <v>15</v>
      </c>
      <c r="T1888" s="127" t="s">
        <v>620</v>
      </c>
      <c r="U1888" s="127" t="s">
        <v>620</v>
      </c>
      <c r="V1888" s="208" t="s">
        <v>624</v>
      </c>
      <c r="X1888" s="126">
        <v>1866</v>
      </c>
    </row>
    <row r="1889" spans="1:24" s="14" customFormat="1" ht="165" x14ac:dyDescent="0.25">
      <c r="A1889" s="255">
        <v>1886</v>
      </c>
      <c r="B1889" s="126" t="s">
        <v>601</v>
      </c>
      <c r="C1889" s="127" t="s">
        <v>602</v>
      </c>
      <c r="D1889" s="127" t="s">
        <v>491</v>
      </c>
      <c r="E1889" s="127" t="s">
        <v>492</v>
      </c>
      <c r="F1889" s="127" t="s">
        <v>30</v>
      </c>
      <c r="G1889" s="127" t="s">
        <v>46</v>
      </c>
      <c r="H1889" s="127" t="s">
        <v>47</v>
      </c>
      <c r="I1889" s="127" t="s">
        <v>59</v>
      </c>
      <c r="J1889" s="127" t="s">
        <v>58</v>
      </c>
      <c r="K1889" s="127" t="s">
        <v>963</v>
      </c>
      <c r="L1889" s="127" t="s">
        <v>488</v>
      </c>
      <c r="M1889" s="128">
        <v>4.12</v>
      </c>
      <c r="N1889" s="128">
        <v>3.38</v>
      </c>
      <c r="O1889" s="129">
        <v>10.648</v>
      </c>
      <c r="P1889" s="129">
        <v>19.544</v>
      </c>
      <c r="Q1889" s="130">
        <v>10.6</v>
      </c>
      <c r="R1889" s="128">
        <v>10</v>
      </c>
      <c r="S1889" s="128">
        <v>15</v>
      </c>
      <c r="T1889" s="127" t="s">
        <v>620</v>
      </c>
      <c r="U1889" s="127" t="s">
        <v>620</v>
      </c>
      <c r="V1889" s="208" t="s">
        <v>624</v>
      </c>
      <c r="X1889" s="126">
        <v>1867</v>
      </c>
    </row>
    <row r="1890" spans="1:24" s="14" customFormat="1" ht="165" x14ac:dyDescent="0.25">
      <c r="A1890" s="255">
        <v>1887</v>
      </c>
      <c r="B1890" s="126" t="s">
        <v>601</v>
      </c>
      <c r="C1890" s="127" t="s">
        <v>602</v>
      </c>
      <c r="D1890" s="127" t="s">
        <v>491</v>
      </c>
      <c r="E1890" s="127" t="s">
        <v>492</v>
      </c>
      <c r="F1890" s="127" t="s">
        <v>35</v>
      </c>
      <c r="G1890" s="127" t="s">
        <v>31</v>
      </c>
      <c r="H1890" s="127" t="s">
        <v>32</v>
      </c>
      <c r="I1890" s="127" t="s">
        <v>57</v>
      </c>
      <c r="J1890" s="127" t="s">
        <v>58</v>
      </c>
      <c r="K1890" s="127" t="s">
        <v>963</v>
      </c>
      <c r="L1890" s="127" t="s">
        <v>488</v>
      </c>
      <c r="M1890" s="128">
        <v>4.5</v>
      </c>
      <c r="N1890" s="128">
        <v>3.68</v>
      </c>
      <c r="O1890" s="129">
        <v>11.4665</v>
      </c>
      <c r="P1890" s="129">
        <v>27.888000000000002</v>
      </c>
      <c r="Q1890" s="130">
        <v>11.5</v>
      </c>
      <c r="R1890" s="128">
        <v>10</v>
      </c>
      <c r="S1890" s="128">
        <v>15</v>
      </c>
      <c r="T1890" s="127" t="s">
        <v>620</v>
      </c>
      <c r="U1890" s="127" t="s">
        <v>620</v>
      </c>
      <c r="V1890" s="208" t="s">
        <v>624</v>
      </c>
      <c r="X1890" s="126">
        <v>1868</v>
      </c>
    </row>
    <row r="1891" spans="1:24" s="14" customFormat="1" ht="165" x14ac:dyDescent="0.25">
      <c r="A1891" s="255">
        <v>1888</v>
      </c>
      <c r="B1891" s="126" t="s">
        <v>601</v>
      </c>
      <c r="C1891" s="127" t="s">
        <v>602</v>
      </c>
      <c r="D1891" s="127" t="s">
        <v>491</v>
      </c>
      <c r="E1891" s="127" t="s">
        <v>472</v>
      </c>
      <c r="F1891" s="127" t="s">
        <v>35</v>
      </c>
      <c r="G1891" s="127" t="s">
        <v>31</v>
      </c>
      <c r="H1891" s="127" t="s">
        <v>32</v>
      </c>
      <c r="I1891" s="127" t="s">
        <v>57</v>
      </c>
      <c r="J1891" s="127" t="s">
        <v>58</v>
      </c>
      <c r="K1891" s="127" t="s">
        <v>964</v>
      </c>
      <c r="L1891" s="127" t="s">
        <v>488</v>
      </c>
      <c r="M1891" s="128">
        <v>4.5</v>
      </c>
      <c r="N1891" s="128">
        <v>3.68</v>
      </c>
      <c r="O1891" s="129">
        <v>13.1111</v>
      </c>
      <c r="P1891" s="129">
        <v>28.321999999999999</v>
      </c>
      <c r="Q1891" s="130">
        <v>13.1</v>
      </c>
      <c r="R1891" s="128">
        <v>10</v>
      </c>
      <c r="S1891" s="128">
        <v>15</v>
      </c>
      <c r="T1891" s="127" t="s">
        <v>620</v>
      </c>
      <c r="U1891" s="127" t="s">
        <v>620</v>
      </c>
      <c r="V1891" s="208" t="s">
        <v>878</v>
      </c>
      <c r="X1891" s="126">
        <v>1869</v>
      </c>
    </row>
    <row r="1892" spans="1:24" s="14" customFormat="1" ht="165" x14ac:dyDescent="0.25">
      <c r="A1892" s="255">
        <v>1889</v>
      </c>
      <c r="B1892" s="126" t="s">
        <v>601</v>
      </c>
      <c r="C1892" s="127" t="s">
        <v>602</v>
      </c>
      <c r="D1892" s="127" t="s">
        <v>491</v>
      </c>
      <c r="E1892" s="127" t="s">
        <v>492</v>
      </c>
      <c r="F1892" s="127" t="s">
        <v>35</v>
      </c>
      <c r="G1892" s="127" t="s">
        <v>31</v>
      </c>
      <c r="H1892" s="127" t="s">
        <v>32</v>
      </c>
      <c r="I1892" s="127" t="s">
        <v>57</v>
      </c>
      <c r="J1892" s="127" t="s">
        <v>58</v>
      </c>
      <c r="K1892" s="127" t="s">
        <v>964</v>
      </c>
      <c r="L1892" s="127" t="s">
        <v>488</v>
      </c>
      <c r="M1892" s="128">
        <v>4.5</v>
      </c>
      <c r="N1892" s="128">
        <v>3.68</v>
      </c>
      <c r="O1892" s="129">
        <v>11.5535</v>
      </c>
      <c r="P1892" s="129">
        <v>27.888000000000002</v>
      </c>
      <c r="Q1892" s="130">
        <v>11.6</v>
      </c>
      <c r="R1892" s="128">
        <v>10</v>
      </c>
      <c r="S1892" s="128">
        <v>15</v>
      </c>
      <c r="T1892" s="127" t="s">
        <v>620</v>
      </c>
      <c r="U1892" s="127" t="s">
        <v>620</v>
      </c>
      <c r="V1892" s="208" t="s">
        <v>878</v>
      </c>
      <c r="X1892" s="126">
        <v>1870</v>
      </c>
    </row>
    <row r="1893" spans="1:24" s="14" customFormat="1" ht="165" x14ac:dyDescent="0.25">
      <c r="A1893" s="255">
        <v>1890</v>
      </c>
      <c r="B1893" s="126" t="s">
        <v>601</v>
      </c>
      <c r="C1893" s="127" t="s">
        <v>602</v>
      </c>
      <c r="D1893" s="127" t="s">
        <v>491</v>
      </c>
      <c r="E1893" s="127" t="s">
        <v>472</v>
      </c>
      <c r="F1893" s="127" t="s">
        <v>30</v>
      </c>
      <c r="G1893" s="127" t="s">
        <v>46</v>
      </c>
      <c r="H1893" s="127" t="s">
        <v>47</v>
      </c>
      <c r="I1893" s="127" t="s">
        <v>62</v>
      </c>
      <c r="J1893" s="127" t="s">
        <v>65</v>
      </c>
      <c r="K1893" s="127" t="s">
        <v>965</v>
      </c>
      <c r="L1893" s="127" t="s">
        <v>488</v>
      </c>
      <c r="M1893" s="128">
        <v>4.0199999999999996</v>
      </c>
      <c r="N1893" s="128">
        <v>3.29</v>
      </c>
      <c r="O1893" s="129">
        <v>11.847799999999999</v>
      </c>
      <c r="P1893" s="129">
        <v>19.558</v>
      </c>
      <c r="Q1893" s="130">
        <v>11.8</v>
      </c>
      <c r="R1893" s="128">
        <v>10</v>
      </c>
      <c r="S1893" s="128">
        <v>15</v>
      </c>
      <c r="T1893" s="127" t="s">
        <v>620</v>
      </c>
      <c r="U1893" s="127" t="s">
        <v>620</v>
      </c>
      <c r="V1893" s="208" t="s">
        <v>878</v>
      </c>
      <c r="X1893" s="126">
        <v>1871</v>
      </c>
    </row>
    <row r="1894" spans="1:24" s="14" customFormat="1" ht="165" x14ac:dyDescent="0.25">
      <c r="A1894" s="255">
        <v>1891</v>
      </c>
      <c r="B1894" s="126" t="s">
        <v>601</v>
      </c>
      <c r="C1894" s="127" t="s">
        <v>602</v>
      </c>
      <c r="D1894" s="127" t="s">
        <v>491</v>
      </c>
      <c r="E1894" s="127" t="s">
        <v>472</v>
      </c>
      <c r="F1894" s="127" t="s">
        <v>30</v>
      </c>
      <c r="G1894" s="127" t="s">
        <v>31</v>
      </c>
      <c r="H1894" s="127" t="s">
        <v>32</v>
      </c>
      <c r="I1894" s="127" t="s">
        <v>62</v>
      </c>
      <c r="J1894" s="127" t="s">
        <v>657</v>
      </c>
      <c r="K1894" s="127" t="s">
        <v>965</v>
      </c>
      <c r="L1894" s="127" t="s">
        <v>488</v>
      </c>
      <c r="M1894" s="128">
        <v>4.2699999999999996</v>
      </c>
      <c r="N1894" s="128">
        <v>3.5</v>
      </c>
      <c r="O1894" s="129">
        <v>12.1525</v>
      </c>
      <c r="P1894" s="129">
        <v>21.42</v>
      </c>
      <c r="Q1894" s="130">
        <v>12.2</v>
      </c>
      <c r="R1894" s="128">
        <v>10</v>
      </c>
      <c r="S1894" s="128">
        <v>15</v>
      </c>
      <c r="T1894" s="127" t="s">
        <v>620</v>
      </c>
      <c r="U1894" s="127" t="s">
        <v>620</v>
      </c>
      <c r="V1894" s="208" t="s">
        <v>878</v>
      </c>
      <c r="X1894" s="126">
        <v>1872</v>
      </c>
    </row>
    <row r="1895" spans="1:24" s="14" customFormat="1" ht="165" x14ac:dyDescent="0.25">
      <c r="A1895" s="255">
        <v>1892</v>
      </c>
      <c r="B1895" s="126" t="s">
        <v>601</v>
      </c>
      <c r="C1895" s="127" t="s">
        <v>602</v>
      </c>
      <c r="D1895" s="127" t="s">
        <v>491</v>
      </c>
      <c r="E1895" s="127" t="s">
        <v>472</v>
      </c>
      <c r="F1895" s="127" t="s">
        <v>30</v>
      </c>
      <c r="G1895" s="127" t="s">
        <v>46</v>
      </c>
      <c r="H1895" s="127" t="s">
        <v>47</v>
      </c>
      <c r="I1895" s="127" t="s">
        <v>60</v>
      </c>
      <c r="J1895" s="127" t="s">
        <v>58</v>
      </c>
      <c r="K1895" s="127" t="s">
        <v>965</v>
      </c>
      <c r="L1895" s="127" t="s">
        <v>488</v>
      </c>
      <c r="M1895" s="128">
        <v>4.4000000000000004</v>
      </c>
      <c r="N1895" s="128">
        <v>3.61</v>
      </c>
      <c r="O1895" s="129">
        <v>12.246499999999999</v>
      </c>
      <c r="P1895" s="129">
        <v>21.378</v>
      </c>
      <c r="Q1895" s="130">
        <v>12.2</v>
      </c>
      <c r="R1895" s="128">
        <v>10</v>
      </c>
      <c r="S1895" s="128">
        <v>15</v>
      </c>
      <c r="T1895" s="127" t="s">
        <v>620</v>
      </c>
      <c r="U1895" s="127" t="s">
        <v>620</v>
      </c>
      <c r="V1895" s="208" t="s">
        <v>878</v>
      </c>
      <c r="X1895" s="126">
        <v>1873</v>
      </c>
    </row>
    <row r="1896" spans="1:24" s="14" customFormat="1" ht="165" x14ac:dyDescent="0.25">
      <c r="A1896" s="255">
        <v>1893</v>
      </c>
      <c r="B1896" s="126" t="s">
        <v>601</v>
      </c>
      <c r="C1896" s="127" t="s">
        <v>602</v>
      </c>
      <c r="D1896" s="127" t="s">
        <v>491</v>
      </c>
      <c r="E1896" s="127" t="s">
        <v>472</v>
      </c>
      <c r="F1896" s="127" t="s">
        <v>30</v>
      </c>
      <c r="G1896" s="127" t="s">
        <v>46</v>
      </c>
      <c r="H1896" s="127" t="s">
        <v>47</v>
      </c>
      <c r="I1896" s="127" t="s">
        <v>59</v>
      </c>
      <c r="J1896" s="127" t="s">
        <v>58</v>
      </c>
      <c r="K1896" s="127" t="s">
        <v>965</v>
      </c>
      <c r="L1896" s="127" t="s">
        <v>488</v>
      </c>
      <c r="M1896" s="128">
        <v>4.12</v>
      </c>
      <c r="N1896" s="128">
        <v>3.38</v>
      </c>
      <c r="O1896" s="129">
        <v>11.947800000000001</v>
      </c>
      <c r="P1896" s="129">
        <v>19.95</v>
      </c>
      <c r="Q1896" s="130">
        <v>11.9</v>
      </c>
      <c r="R1896" s="128">
        <v>10</v>
      </c>
      <c r="S1896" s="128">
        <v>15</v>
      </c>
      <c r="T1896" s="127" t="s">
        <v>620</v>
      </c>
      <c r="U1896" s="127" t="s">
        <v>620</v>
      </c>
      <c r="V1896" s="208" t="s">
        <v>878</v>
      </c>
      <c r="X1896" s="126">
        <v>1874</v>
      </c>
    </row>
    <row r="1897" spans="1:24" s="14" customFormat="1" ht="165" x14ac:dyDescent="0.25">
      <c r="A1897" s="255">
        <v>1894</v>
      </c>
      <c r="B1897" s="126" t="s">
        <v>601</v>
      </c>
      <c r="C1897" s="127" t="s">
        <v>602</v>
      </c>
      <c r="D1897" s="127" t="s">
        <v>491</v>
      </c>
      <c r="E1897" s="127" t="s">
        <v>472</v>
      </c>
      <c r="F1897" s="127" t="s">
        <v>35</v>
      </c>
      <c r="G1897" s="127" t="s">
        <v>31</v>
      </c>
      <c r="H1897" s="127" t="s">
        <v>32</v>
      </c>
      <c r="I1897" s="127" t="s">
        <v>57</v>
      </c>
      <c r="J1897" s="127" t="s">
        <v>58</v>
      </c>
      <c r="K1897" s="127" t="s">
        <v>965</v>
      </c>
      <c r="L1897" s="127" t="s">
        <v>488</v>
      </c>
      <c r="M1897" s="128">
        <v>4.5</v>
      </c>
      <c r="N1897" s="128">
        <v>3.68</v>
      </c>
      <c r="O1897" s="129">
        <v>13.1111</v>
      </c>
      <c r="P1897" s="129">
        <v>28.321999999999999</v>
      </c>
      <c r="Q1897" s="130">
        <v>13.1</v>
      </c>
      <c r="R1897" s="128">
        <v>10</v>
      </c>
      <c r="S1897" s="128">
        <v>15</v>
      </c>
      <c r="T1897" s="127" t="s">
        <v>620</v>
      </c>
      <c r="U1897" s="127" t="s">
        <v>620</v>
      </c>
      <c r="V1897" s="208" t="s">
        <v>878</v>
      </c>
      <c r="X1897" s="126">
        <v>1875</v>
      </c>
    </row>
    <row r="1898" spans="1:24" s="14" customFormat="1" ht="165" x14ac:dyDescent="0.25">
      <c r="A1898" s="255">
        <v>1895</v>
      </c>
      <c r="B1898" s="126" t="s">
        <v>601</v>
      </c>
      <c r="C1898" s="127" t="s">
        <v>602</v>
      </c>
      <c r="D1898" s="127" t="s">
        <v>491</v>
      </c>
      <c r="E1898" s="127" t="s">
        <v>472</v>
      </c>
      <c r="F1898" s="127" t="s">
        <v>30</v>
      </c>
      <c r="G1898" s="127" t="s">
        <v>46</v>
      </c>
      <c r="H1898" s="127" t="s">
        <v>47</v>
      </c>
      <c r="I1898" s="127" t="s">
        <v>89</v>
      </c>
      <c r="J1898" s="127" t="s">
        <v>44</v>
      </c>
      <c r="K1898" s="127" t="s">
        <v>966</v>
      </c>
      <c r="L1898" s="127" t="s">
        <v>488</v>
      </c>
      <c r="M1898" s="128">
        <v>3.78</v>
      </c>
      <c r="N1898" s="128">
        <v>3.1</v>
      </c>
      <c r="O1898" s="129">
        <v>13.030900000000001</v>
      </c>
      <c r="P1898" s="129">
        <v>18.591999999999999</v>
      </c>
      <c r="Q1898" s="130">
        <v>13</v>
      </c>
      <c r="R1898" s="128">
        <v>10</v>
      </c>
      <c r="S1898" s="128">
        <v>15</v>
      </c>
      <c r="T1898" s="127" t="s">
        <v>620</v>
      </c>
      <c r="U1898" s="127" t="s">
        <v>620</v>
      </c>
      <c r="V1898" s="208" t="s">
        <v>637</v>
      </c>
      <c r="X1898" s="126">
        <v>1876</v>
      </c>
    </row>
    <row r="1899" spans="1:24" s="14" customFormat="1" ht="165" x14ac:dyDescent="0.25">
      <c r="A1899" s="255">
        <v>1896</v>
      </c>
      <c r="B1899" s="126" t="s">
        <v>601</v>
      </c>
      <c r="C1899" s="127" t="s">
        <v>602</v>
      </c>
      <c r="D1899" s="127" t="s">
        <v>491</v>
      </c>
      <c r="E1899" s="127" t="s">
        <v>472</v>
      </c>
      <c r="F1899" s="127" t="s">
        <v>30</v>
      </c>
      <c r="G1899" s="127" t="s">
        <v>46</v>
      </c>
      <c r="H1899" s="127" t="s">
        <v>47</v>
      </c>
      <c r="I1899" s="127" t="s">
        <v>87</v>
      </c>
      <c r="J1899" s="127" t="s">
        <v>44</v>
      </c>
      <c r="K1899" s="127" t="s">
        <v>966</v>
      </c>
      <c r="L1899" s="127" t="s">
        <v>488</v>
      </c>
      <c r="M1899" s="128">
        <v>3.78</v>
      </c>
      <c r="N1899" s="128">
        <v>3.1</v>
      </c>
      <c r="O1899" s="129">
        <v>14.3398</v>
      </c>
      <c r="P1899" s="129">
        <v>18.591999999999999</v>
      </c>
      <c r="Q1899" s="130">
        <v>14.3</v>
      </c>
      <c r="R1899" s="128">
        <v>10</v>
      </c>
      <c r="S1899" s="128">
        <v>15</v>
      </c>
      <c r="T1899" s="127" t="s">
        <v>620</v>
      </c>
      <c r="U1899" s="127" t="s">
        <v>620</v>
      </c>
      <c r="V1899" s="208" t="s">
        <v>637</v>
      </c>
      <c r="X1899" s="126">
        <v>1877</v>
      </c>
    </row>
    <row r="1900" spans="1:24" s="14" customFormat="1" ht="165" x14ac:dyDescent="0.25">
      <c r="A1900" s="255">
        <v>1897</v>
      </c>
      <c r="B1900" s="126" t="s">
        <v>601</v>
      </c>
      <c r="C1900" s="127" t="s">
        <v>602</v>
      </c>
      <c r="D1900" s="127" t="s">
        <v>491</v>
      </c>
      <c r="E1900" s="127" t="s">
        <v>472</v>
      </c>
      <c r="F1900" s="127" t="s">
        <v>30</v>
      </c>
      <c r="G1900" s="127" t="s">
        <v>46</v>
      </c>
      <c r="H1900" s="127" t="s">
        <v>47</v>
      </c>
      <c r="I1900" s="127" t="s">
        <v>62</v>
      </c>
      <c r="J1900" s="127" t="s">
        <v>65</v>
      </c>
      <c r="K1900" s="127" t="s">
        <v>966</v>
      </c>
      <c r="L1900" s="127" t="s">
        <v>488</v>
      </c>
      <c r="M1900" s="128">
        <v>4.0199999999999996</v>
      </c>
      <c r="N1900" s="128">
        <v>3.29</v>
      </c>
      <c r="O1900" s="129">
        <v>11.6998</v>
      </c>
      <c r="P1900" s="129">
        <v>19.558</v>
      </c>
      <c r="Q1900" s="130">
        <v>11.7</v>
      </c>
      <c r="R1900" s="128">
        <v>10</v>
      </c>
      <c r="S1900" s="128">
        <v>15</v>
      </c>
      <c r="T1900" s="127" t="s">
        <v>620</v>
      </c>
      <c r="U1900" s="127" t="s">
        <v>620</v>
      </c>
      <c r="V1900" s="208" t="s">
        <v>637</v>
      </c>
      <c r="X1900" s="126">
        <v>1878</v>
      </c>
    </row>
    <row r="1901" spans="1:24" s="14" customFormat="1" ht="165" x14ac:dyDescent="0.25">
      <c r="A1901" s="255">
        <v>1898</v>
      </c>
      <c r="B1901" s="126" t="s">
        <v>601</v>
      </c>
      <c r="C1901" s="127" t="s">
        <v>602</v>
      </c>
      <c r="D1901" s="127" t="s">
        <v>491</v>
      </c>
      <c r="E1901" s="127" t="s">
        <v>472</v>
      </c>
      <c r="F1901" s="127" t="s">
        <v>30</v>
      </c>
      <c r="G1901" s="127" t="s">
        <v>46</v>
      </c>
      <c r="H1901" s="127" t="s">
        <v>47</v>
      </c>
      <c r="I1901" s="127" t="s">
        <v>59</v>
      </c>
      <c r="J1901" s="127" t="s">
        <v>58</v>
      </c>
      <c r="K1901" s="127" t="s">
        <v>966</v>
      </c>
      <c r="L1901" s="127" t="s">
        <v>488</v>
      </c>
      <c r="M1901" s="128">
        <v>4.12</v>
      </c>
      <c r="N1901" s="128">
        <v>3.38</v>
      </c>
      <c r="O1901" s="129">
        <v>11.799799999999999</v>
      </c>
      <c r="P1901" s="129">
        <v>19.95</v>
      </c>
      <c r="Q1901" s="130">
        <v>11.8</v>
      </c>
      <c r="R1901" s="128">
        <v>10</v>
      </c>
      <c r="S1901" s="128">
        <v>15</v>
      </c>
      <c r="T1901" s="127" t="s">
        <v>620</v>
      </c>
      <c r="U1901" s="127" t="s">
        <v>620</v>
      </c>
      <c r="V1901" s="208" t="s">
        <v>637</v>
      </c>
      <c r="X1901" s="126">
        <v>1879</v>
      </c>
    </row>
    <row r="1902" spans="1:24" s="14" customFormat="1" ht="165" x14ac:dyDescent="0.25">
      <c r="A1902" s="255">
        <v>1899</v>
      </c>
      <c r="B1902" s="126" t="s">
        <v>601</v>
      </c>
      <c r="C1902" s="127" t="s">
        <v>602</v>
      </c>
      <c r="D1902" s="127" t="s">
        <v>491</v>
      </c>
      <c r="E1902" s="127" t="s">
        <v>492</v>
      </c>
      <c r="F1902" s="127" t="s">
        <v>30</v>
      </c>
      <c r="G1902" s="127" t="s">
        <v>46</v>
      </c>
      <c r="H1902" s="127" t="s">
        <v>47</v>
      </c>
      <c r="I1902" s="127" t="s">
        <v>89</v>
      </c>
      <c r="J1902" s="127" t="s">
        <v>44</v>
      </c>
      <c r="K1902" s="127" t="s">
        <v>966</v>
      </c>
      <c r="L1902" s="127" t="s">
        <v>488</v>
      </c>
      <c r="M1902" s="128">
        <v>3.78</v>
      </c>
      <c r="N1902" s="128">
        <v>3.1</v>
      </c>
      <c r="O1902" s="129">
        <v>11.2094</v>
      </c>
      <c r="P1902" s="129">
        <v>18.186</v>
      </c>
      <c r="Q1902" s="130">
        <v>11.2</v>
      </c>
      <c r="R1902" s="128">
        <v>10</v>
      </c>
      <c r="S1902" s="128">
        <v>15</v>
      </c>
      <c r="T1902" s="127" t="s">
        <v>620</v>
      </c>
      <c r="U1902" s="127" t="s">
        <v>620</v>
      </c>
      <c r="V1902" s="208" t="s">
        <v>637</v>
      </c>
      <c r="X1902" s="126">
        <v>1880</v>
      </c>
    </row>
    <row r="1903" spans="1:24" s="14" customFormat="1" ht="165" x14ac:dyDescent="0.25">
      <c r="A1903" s="255">
        <v>1900</v>
      </c>
      <c r="B1903" s="126" t="s">
        <v>601</v>
      </c>
      <c r="C1903" s="127" t="s">
        <v>602</v>
      </c>
      <c r="D1903" s="127" t="s">
        <v>491</v>
      </c>
      <c r="E1903" s="127" t="s">
        <v>492</v>
      </c>
      <c r="F1903" s="127" t="s">
        <v>30</v>
      </c>
      <c r="G1903" s="127" t="s">
        <v>46</v>
      </c>
      <c r="H1903" s="127" t="s">
        <v>47</v>
      </c>
      <c r="I1903" s="127" t="s">
        <v>87</v>
      </c>
      <c r="J1903" s="127" t="s">
        <v>44</v>
      </c>
      <c r="K1903" s="127" t="s">
        <v>966</v>
      </c>
      <c r="L1903" s="127" t="s">
        <v>488</v>
      </c>
      <c r="M1903" s="128">
        <v>3.78</v>
      </c>
      <c r="N1903" s="128">
        <v>3.1</v>
      </c>
      <c r="O1903" s="129">
        <v>11.979699999999999</v>
      </c>
      <c r="P1903" s="129">
        <v>18.186</v>
      </c>
      <c r="Q1903" s="130">
        <v>12</v>
      </c>
      <c r="R1903" s="128">
        <v>10</v>
      </c>
      <c r="S1903" s="128">
        <v>15</v>
      </c>
      <c r="T1903" s="127" t="s">
        <v>620</v>
      </c>
      <c r="U1903" s="127" t="s">
        <v>620</v>
      </c>
      <c r="V1903" s="208" t="s">
        <v>637</v>
      </c>
      <c r="X1903" s="126">
        <v>1881</v>
      </c>
    </row>
    <row r="1904" spans="1:24" s="14" customFormat="1" ht="165" x14ac:dyDescent="0.25">
      <c r="A1904" s="255">
        <v>1901</v>
      </c>
      <c r="B1904" s="126" t="s">
        <v>601</v>
      </c>
      <c r="C1904" s="127" t="s">
        <v>602</v>
      </c>
      <c r="D1904" s="127" t="s">
        <v>491</v>
      </c>
      <c r="E1904" s="127" t="s">
        <v>492</v>
      </c>
      <c r="F1904" s="127" t="s">
        <v>30</v>
      </c>
      <c r="G1904" s="127" t="s">
        <v>46</v>
      </c>
      <c r="H1904" s="127" t="s">
        <v>47</v>
      </c>
      <c r="I1904" s="127" t="s">
        <v>62</v>
      </c>
      <c r="J1904" s="127" t="s">
        <v>65</v>
      </c>
      <c r="K1904" s="127" t="s">
        <v>966</v>
      </c>
      <c r="L1904" s="127" t="s">
        <v>488</v>
      </c>
      <c r="M1904" s="128">
        <v>4.0199999999999996</v>
      </c>
      <c r="N1904" s="128">
        <v>3.29</v>
      </c>
      <c r="O1904" s="129">
        <v>10.526</v>
      </c>
      <c r="P1904" s="129">
        <v>19.152000000000001</v>
      </c>
      <c r="Q1904" s="130">
        <v>10.5</v>
      </c>
      <c r="R1904" s="128">
        <v>10</v>
      </c>
      <c r="S1904" s="128">
        <v>15</v>
      </c>
      <c r="T1904" s="127" t="s">
        <v>620</v>
      </c>
      <c r="U1904" s="127" t="s">
        <v>620</v>
      </c>
      <c r="V1904" s="208" t="s">
        <v>637</v>
      </c>
      <c r="X1904" s="126">
        <v>1882</v>
      </c>
    </row>
    <row r="1905" spans="1:24" s="14" customFormat="1" ht="165" x14ac:dyDescent="0.25">
      <c r="A1905" s="255">
        <v>1902</v>
      </c>
      <c r="B1905" s="126" t="s">
        <v>601</v>
      </c>
      <c r="C1905" s="127" t="s">
        <v>602</v>
      </c>
      <c r="D1905" s="127" t="s">
        <v>491</v>
      </c>
      <c r="E1905" s="127" t="s">
        <v>492</v>
      </c>
      <c r="F1905" s="127" t="s">
        <v>30</v>
      </c>
      <c r="G1905" s="127" t="s">
        <v>46</v>
      </c>
      <c r="H1905" s="127" t="s">
        <v>47</v>
      </c>
      <c r="I1905" s="127" t="s">
        <v>59</v>
      </c>
      <c r="J1905" s="127" t="s">
        <v>58</v>
      </c>
      <c r="K1905" s="127" t="s">
        <v>966</v>
      </c>
      <c r="L1905" s="127" t="s">
        <v>488</v>
      </c>
      <c r="M1905" s="128">
        <v>4.12</v>
      </c>
      <c r="N1905" s="128">
        <v>3.38</v>
      </c>
      <c r="O1905" s="129">
        <v>10.625999999999999</v>
      </c>
      <c r="P1905" s="129">
        <v>19.544</v>
      </c>
      <c r="Q1905" s="130">
        <v>10.6</v>
      </c>
      <c r="R1905" s="128">
        <v>10</v>
      </c>
      <c r="S1905" s="128">
        <v>15</v>
      </c>
      <c r="T1905" s="127" t="s">
        <v>620</v>
      </c>
      <c r="U1905" s="127" t="s">
        <v>620</v>
      </c>
      <c r="V1905" s="208" t="s">
        <v>637</v>
      </c>
      <c r="X1905" s="126">
        <v>1883</v>
      </c>
    </row>
    <row r="1906" spans="1:24" s="14" customFormat="1" ht="360" x14ac:dyDescent="0.25">
      <c r="A1906" s="255">
        <v>1903</v>
      </c>
      <c r="B1906" s="126" t="s">
        <v>601</v>
      </c>
      <c r="C1906" s="127" t="s">
        <v>602</v>
      </c>
      <c r="D1906" s="127" t="s">
        <v>508</v>
      </c>
      <c r="E1906" s="127" t="s">
        <v>472</v>
      </c>
      <c r="F1906" s="127" t="s">
        <v>30</v>
      </c>
      <c r="G1906" s="127" t="s">
        <v>36</v>
      </c>
      <c r="H1906" s="127" t="s">
        <v>42</v>
      </c>
      <c r="I1906" s="127" t="s">
        <v>70</v>
      </c>
      <c r="J1906" s="127" t="s">
        <v>657</v>
      </c>
      <c r="K1906" s="127" t="s">
        <v>967</v>
      </c>
      <c r="L1906" s="127" t="s">
        <v>488</v>
      </c>
      <c r="M1906" s="128">
        <v>6.62</v>
      </c>
      <c r="N1906" s="128">
        <v>3.28</v>
      </c>
      <c r="O1906" s="129">
        <v>25.554400000000001</v>
      </c>
      <c r="P1906" s="129">
        <v>61.628</v>
      </c>
      <c r="Q1906" s="130">
        <v>25.6</v>
      </c>
      <c r="R1906" s="128">
        <v>10</v>
      </c>
      <c r="S1906" s="128">
        <v>15</v>
      </c>
      <c r="T1906" s="127" t="s">
        <v>685</v>
      </c>
      <c r="U1906" s="127" t="s">
        <v>648</v>
      </c>
      <c r="V1906" s="208" t="s">
        <v>624</v>
      </c>
      <c r="X1906" s="126">
        <v>1884</v>
      </c>
    </row>
    <row r="1907" spans="1:24" s="14" customFormat="1" ht="360" x14ac:dyDescent="0.25">
      <c r="A1907" s="255">
        <v>1904</v>
      </c>
      <c r="B1907" s="126" t="s">
        <v>601</v>
      </c>
      <c r="C1907" s="127" t="s">
        <v>602</v>
      </c>
      <c r="D1907" s="127" t="s">
        <v>508</v>
      </c>
      <c r="E1907" s="127" t="s">
        <v>472</v>
      </c>
      <c r="F1907" s="127" t="s">
        <v>35</v>
      </c>
      <c r="G1907" s="127" t="s">
        <v>31</v>
      </c>
      <c r="H1907" s="127" t="s">
        <v>42</v>
      </c>
      <c r="I1907" s="127" t="s">
        <v>64</v>
      </c>
      <c r="J1907" s="127" t="s">
        <v>657</v>
      </c>
      <c r="K1907" s="127" t="s">
        <v>967</v>
      </c>
      <c r="L1907" s="127" t="s">
        <v>488</v>
      </c>
      <c r="M1907" s="128">
        <v>6.75</v>
      </c>
      <c r="N1907" s="128">
        <v>3.34</v>
      </c>
      <c r="O1907" s="129">
        <v>25.1175</v>
      </c>
      <c r="P1907" s="129">
        <v>35.027999999999999</v>
      </c>
      <c r="Q1907" s="130">
        <v>25.1</v>
      </c>
      <c r="R1907" s="128">
        <v>10</v>
      </c>
      <c r="S1907" s="128">
        <v>15</v>
      </c>
      <c r="T1907" s="127" t="s">
        <v>685</v>
      </c>
      <c r="U1907" s="127" t="s">
        <v>648</v>
      </c>
      <c r="V1907" s="208" t="s">
        <v>624</v>
      </c>
      <c r="X1907" s="126">
        <v>1885</v>
      </c>
    </row>
    <row r="1908" spans="1:24" s="14" customFormat="1" ht="360" x14ac:dyDescent="0.25">
      <c r="A1908" s="255">
        <v>1905</v>
      </c>
      <c r="B1908" s="126" t="s">
        <v>601</v>
      </c>
      <c r="C1908" s="127" t="s">
        <v>602</v>
      </c>
      <c r="D1908" s="127" t="s">
        <v>508</v>
      </c>
      <c r="E1908" s="127" t="s">
        <v>472</v>
      </c>
      <c r="F1908" s="127" t="s">
        <v>30</v>
      </c>
      <c r="G1908" s="127" t="s">
        <v>36</v>
      </c>
      <c r="H1908" s="127" t="s">
        <v>42</v>
      </c>
      <c r="I1908" s="127" t="s">
        <v>50</v>
      </c>
      <c r="J1908" s="127" t="s">
        <v>681</v>
      </c>
      <c r="K1908" s="127" t="s">
        <v>967</v>
      </c>
      <c r="L1908" s="127" t="s">
        <v>488</v>
      </c>
      <c r="M1908" s="128">
        <v>6.14</v>
      </c>
      <c r="N1908" s="128">
        <v>3.04</v>
      </c>
      <c r="O1908" s="129">
        <v>26.875</v>
      </c>
      <c r="P1908" s="129">
        <v>77.14</v>
      </c>
      <c r="Q1908" s="130">
        <v>26.9</v>
      </c>
      <c r="R1908" s="128">
        <v>10</v>
      </c>
      <c r="S1908" s="128">
        <v>15</v>
      </c>
      <c r="T1908" s="127" t="s">
        <v>685</v>
      </c>
      <c r="U1908" s="127" t="s">
        <v>648</v>
      </c>
      <c r="V1908" s="208" t="s">
        <v>624</v>
      </c>
      <c r="X1908" s="126">
        <v>1886</v>
      </c>
    </row>
    <row r="1909" spans="1:24" s="14" customFormat="1" ht="360" x14ac:dyDescent="0.25">
      <c r="A1909" s="255">
        <v>1906</v>
      </c>
      <c r="B1909" s="126" t="s">
        <v>601</v>
      </c>
      <c r="C1909" s="127" t="s">
        <v>602</v>
      </c>
      <c r="D1909" s="127" t="s">
        <v>491</v>
      </c>
      <c r="E1909" s="127" t="s">
        <v>472</v>
      </c>
      <c r="F1909" s="127" t="s">
        <v>30</v>
      </c>
      <c r="G1909" s="127" t="s">
        <v>36</v>
      </c>
      <c r="H1909" s="127" t="s">
        <v>42</v>
      </c>
      <c r="I1909" s="127" t="s">
        <v>70</v>
      </c>
      <c r="J1909" s="127" t="s">
        <v>657</v>
      </c>
      <c r="K1909" s="127" t="s">
        <v>967</v>
      </c>
      <c r="L1909" s="127" t="s">
        <v>488</v>
      </c>
      <c r="M1909" s="128">
        <v>6.62</v>
      </c>
      <c r="N1909" s="128">
        <v>3.28</v>
      </c>
      <c r="O1909" s="129">
        <v>18.462499999999999</v>
      </c>
      <c r="P1909" s="129">
        <v>71.162000000000006</v>
      </c>
      <c r="Q1909" s="130">
        <v>18.5</v>
      </c>
      <c r="R1909" s="128">
        <v>10</v>
      </c>
      <c r="S1909" s="128">
        <v>15</v>
      </c>
      <c r="T1909" s="127" t="s">
        <v>648</v>
      </c>
      <c r="U1909" s="127" t="s">
        <v>620</v>
      </c>
      <c r="V1909" s="208" t="s">
        <v>624</v>
      </c>
      <c r="X1909" s="126">
        <v>1887</v>
      </c>
    </row>
    <row r="1910" spans="1:24" s="14" customFormat="1" ht="360" x14ac:dyDescent="0.25">
      <c r="A1910" s="255">
        <v>1907</v>
      </c>
      <c r="B1910" s="126" t="s">
        <v>601</v>
      </c>
      <c r="C1910" s="127" t="s">
        <v>602</v>
      </c>
      <c r="D1910" s="127" t="s">
        <v>491</v>
      </c>
      <c r="E1910" s="127" t="s">
        <v>472</v>
      </c>
      <c r="F1910" s="127" t="s">
        <v>35</v>
      </c>
      <c r="G1910" s="127" t="s">
        <v>31</v>
      </c>
      <c r="H1910" s="127" t="s">
        <v>42</v>
      </c>
      <c r="I1910" s="127" t="s">
        <v>64</v>
      </c>
      <c r="J1910" s="127" t="s">
        <v>657</v>
      </c>
      <c r="K1910" s="127" t="s">
        <v>967</v>
      </c>
      <c r="L1910" s="127" t="s">
        <v>488</v>
      </c>
      <c r="M1910" s="128">
        <v>6.75</v>
      </c>
      <c r="N1910" s="128">
        <v>3.34</v>
      </c>
      <c r="O1910" s="129">
        <v>18.118500000000001</v>
      </c>
      <c r="P1910" s="129">
        <v>42.35</v>
      </c>
      <c r="Q1910" s="130">
        <v>18.100000000000001</v>
      </c>
      <c r="R1910" s="128">
        <v>10</v>
      </c>
      <c r="S1910" s="128">
        <v>15</v>
      </c>
      <c r="T1910" s="127" t="s">
        <v>648</v>
      </c>
      <c r="U1910" s="127" t="s">
        <v>620</v>
      </c>
      <c r="V1910" s="208" t="s">
        <v>624</v>
      </c>
      <c r="X1910" s="126">
        <v>1888</v>
      </c>
    </row>
    <row r="1911" spans="1:24" s="14" customFormat="1" ht="360" x14ac:dyDescent="0.25">
      <c r="A1911" s="255">
        <v>1908</v>
      </c>
      <c r="B1911" s="126" t="s">
        <v>601</v>
      </c>
      <c r="C1911" s="127" t="s">
        <v>602</v>
      </c>
      <c r="D1911" s="127" t="s">
        <v>491</v>
      </c>
      <c r="E1911" s="127" t="s">
        <v>472</v>
      </c>
      <c r="F1911" s="127" t="s">
        <v>30</v>
      </c>
      <c r="G1911" s="127" t="s">
        <v>36</v>
      </c>
      <c r="H1911" s="127" t="s">
        <v>42</v>
      </c>
      <c r="I1911" s="127" t="s">
        <v>50</v>
      </c>
      <c r="J1911" s="127" t="s">
        <v>681</v>
      </c>
      <c r="K1911" s="127" t="s">
        <v>967</v>
      </c>
      <c r="L1911" s="127" t="s">
        <v>488</v>
      </c>
      <c r="M1911" s="128">
        <v>6.14</v>
      </c>
      <c r="N1911" s="128">
        <v>3.04</v>
      </c>
      <c r="O1911" s="129">
        <v>19.486999999999998</v>
      </c>
      <c r="P1911" s="129">
        <v>83.244</v>
      </c>
      <c r="Q1911" s="130">
        <v>19.5</v>
      </c>
      <c r="R1911" s="128">
        <v>10</v>
      </c>
      <c r="S1911" s="128">
        <v>15</v>
      </c>
      <c r="T1911" s="127" t="s">
        <v>648</v>
      </c>
      <c r="U1911" s="127" t="s">
        <v>620</v>
      </c>
      <c r="V1911" s="208" t="s">
        <v>624</v>
      </c>
      <c r="X1911" s="126">
        <v>1889</v>
      </c>
    </row>
    <row r="1912" spans="1:24" s="14" customFormat="1" ht="165" x14ac:dyDescent="0.25">
      <c r="A1912" s="255">
        <v>1909</v>
      </c>
      <c r="B1912" s="126" t="s">
        <v>601</v>
      </c>
      <c r="C1912" s="127" t="s">
        <v>602</v>
      </c>
      <c r="D1912" s="127" t="s">
        <v>491</v>
      </c>
      <c r="E1912" s="127" t="s">
        <v>472</v>
      </c>
      <c r="F1912" s="127" t="s">
        <v>30</v>
      </c>
      <c r="G1912" s="127" t="s">
        <v>31</v>
      </c>
      <c r="H1912" s="127" t="s">
        <v>32</v>
      </c>
      <c r="I1912" s="127" t="s">
        <v>53</v>
      </c>
      <c r="J1912" s="127" t="s">
        <v>657</v>
      </c>
      <c r="K1912" s="127" t="s">
        <v>968</v>
      </c>
      <c r="L1912" s="127" t="s">
        <v>488</v>
      </c>
      <c r="M1912" s="128">
        <v>4.3899999999999997</v>
      </c>
      <c r="N1912" s="128">
        <v>3.6</v>
      </c>
      <c r="O1912" s="129">
        <v>13.306100000000001</v>
      </c>
      <c r="P1912" s="129">
        <v>24.527999999999999</v>
      </c>
      <c r="Q1912" s="130">
        <v>13.3</v>
      </c>
      <c r="R1912" s="128">
        <v>10</v>
      </c>
      <c r="S1912" s="128">
        <v>15</v>
      </c>
      <c r="T1912" s="127" t="s">
        <v>620</v>
      </c>
      <c r="U1912" s="127" t="s">
        <v>620</v>
      </c>
      <c r="V1912" s="208" t="s">
        <v>624</v>
      </c>
      <c r="X1912" s="126">
        <v>1890</v>
      </c>
    </row>
    <row r="1913" spans="1:24" s="14" customFormat="1" ht="165" x14ac:dyDescent="0.25">
      <c r="A1913" s="255">
        <v>1910</v>
      </c>
      <c r="B1913" s="126" t="s">
        <v>601</v>
      </c>
      <c r="C1913" s="127" t="s">
        <v>602</v>
      </c>
      <c r="D1913" s="127" t="s">
        <v>491</v>
      </c>
      <c r="E1913" s="127" t="s">
        <v>472</v>
      </c>
      <c r="F1913" s="127" t="s">
        <v>30</v>
      </c>
      <c r="G1913" s="127" t="s">
        <v>31</v>
      </c>
      <c r="H1913" s="127" t="s">
        <v>42</v>
      </c>
      <c r="I1913" s="127" t="s">
        <v>52</v>
      </c>
      <c r="J1913" s="127" t="s">
        <v>678</v>
      </c>
      <c r="K1913" s="127" t="s">
        <v>968</v>
      </c>
      <c r="L1913" s="127" t="s">
        <v>488</v>
      </c>
      <c r="M1913" s="128">
        <v>3.92</v>
      </c>
      <c r="N1913" s="128">
        <v>3.21</v>
      </c>
      <c r="O1913" s="129">
        <v>12.8675</v>
      </c>
      <c r="P1913" s="129">
        <v>39.479999999999997</v>
      </c>
      <c r="Q1913" s="130">
        <v>12.9</v>
      </c>
      <c r="R1913" s="128">
        <v>10</v>
      </c>
      <c r="S1913" s="128">
        <v>15</v>
      </c>
      <c r="T1913" s="127" t="s">
        <v>620</v>
      </c>
      <c r="U1913" s="127" t="s">
        <v>620</v>
      </c>
      <c r="V1913" s="208" t="s">
        <v>624</v>
      </c>
      <c r="X1913" s="126">
        <v>1891</v>
      </c>
    </row>
    <row r="1914" spans="1:24" s="14" customFormat="1" ht="165" x14ac:dyDescent="0.25">
      <c r="A1914" s="255">
        <v>1911</v>
      </c>
      <c r="B1914" s="126" t="s">
        <v>601</v>
      </c>
      <c r="C1914" s="127" t="s">
        <v>602</v>
      </c>
      <c r="D1914" s="127" t="s">
        <v>491</v>
      </c>
      <c r="E1914" s="127" t="s">
        <v>472</v>
      </c>
      <c r="F1914" s="127" t="s">
        <v>30</v>
      </c>
      <c r="G1914" s="127" t="s">
        <v>31</v>
      </c>
      <c r="H1914" s="127" t="s">
        <v>32</v>
      </c>
      <c r="I1914" s="127" t="s">
        <v>28</v>
      </c>
      <c r="J1914" s="127" t="s">
        <v>678</v>
      </c>
      <c r="K1914" s="127" t="s">
        <v>968</v>
      </c>
      <c r="L1914" s="127" t="s">
        <v>488</v>
      </c>
      <c r="M1914" s="128">
        <v>3.88</v>
      </c>
      <c r="N1914" s="128">
        <v>3.18</v>
      </c>
      <c r="O1914" s="129">
        <v>12.100899999999999</v>
      </c>
      <c r="P1914" s="129">
        <v>23.841999999999999</v>
      </c>
      <c r="Q1914" s="130">
        <v>12.1</v>
      </c>
      <c r="R1914" s="128">
        <v>10</v>
      </c>
      <c r="S1914" s="128">
        <v>15</v>
      </c>
      <c r="T1914" s="127" t="s">
        <v>620</v>
      </c>
      <c r="U1914" s="127" t="s">
        <v>620</v>
      </c>
      <c r="V1914" s="208" t="s">
        <v>624</v>
      </c>
      <c r="X1914" s="126">
        <v>1892</v>
      </c>
    </row>
    <row r="1915" spans="1:24" s="14" customFormat="1" ht="360" x14ac:dyDescent="0.25">
      <c r="A1915" s="255">
        <v>1912</v>
      </c>
      <c r="B1915" s="126" t="s">
        <v>601</v>
      </c>
      <c r="C1915" s="127" t="s">
        <v>602</v>
      </c>
      <c r="D1915" s="127" t="s">
        <v>508</v>
      </c>
      <c r="E1915" s="127" t="s">
        <v>472</v>
      </c>
      <c r="F1915" s="127" t="s">
        <v>30</v>
      </c>
      <c r="G1915" s="127" t="s">
        <v>31</v>
      </c>
      <c r="H1915" s="127" t="s">
        <v>32</v>
      </c>
      <c r="I1915" s="127" t="s">
        <v>53</v>
      </c>
      <c r="J1915" s="127" t="s">
        <v>65</v>
      </c>
      <c r="K1915" s="127" t="s">
        <v>969</v>
      </c>
      <c r="L1915" s="127" t="s">
        <v>488</v>
      </c>
      <c r="M1915" s="128">
        <v>6.43</v>
      </c>
      <c r="N1915" s="128">
        <v>3.18</v>
      </c>
      <c r="O1915" s="129">
        <v>21.3917</v>
      </c>
      <c r="P1915" s="129">
        <v>22.861999999999998</v>
      </c>
      <c r="Q1915" s="130">
        <v>21.4</v>
      </c>
      <c r="R1915" s="128">
        <v>10</v>
      </c>
      <c r="S1915" s="128">
        <v>15</v>
      </c>
      <c r="T1915" s="127" t="s">
        <v>685</v>
      </c>
      <c r="U1915" s="127" t="s">
        <v>648</v>
      </c>
      <c r="V1915" s="208" t="s">
        <v>624</v>
      </c>
      <c r="X1915" s="126">
        <v>1893</v>
      </c>
    </row>
    <row r="1916" spans="1:24" s="14" customFormat="1" ht="360" x14ac:dyDescent="0.25">
      <c r="A1916" s="255">
        <v>1913</v>
      </c>
      <c r="B1916" s="126" t="s">
        <v>601</v>
      </c>
      <c r="C1916" s="127" t="s">
        <v>602</v>
      </c>
      <c r="D1916" s="127" t="s">
        <v>508</v>
      </c>
      <c r="E1916" s="127" t="s">
        <v>472</v>
      </c>
      <c r="F1916" s="127" t="s">
        <v>30</v>
      </c>
      <c r="G1916" s="127" t="s">
        <v>46</v>
      </c>
      <c r="H1916" s="127" t="s">
        <v>47</v>
      </c>
      <c r="I1916" s="127" t="s">
        <v>62</v>
      </c>
      <c r="J1916" s="127" t="s">
        <v>65</v>
      </c>
      <c r="K1916" s="127" t="s">
        <v>969</v>
      </c>
      <c r="L1916" s="127" t="s">
        <v>488</v>
      </c>
      <c r="M1916" s="128">
        <v>6.28</v>
      </c>
      <c r="N1916" s="128">
        <v>3.11</v>
      </c>
      <c r="O1916" s="129">
        <v>20.633600000000001</v>
      </c>
      <c r="P1916" s="129">
        <v>21.391999999999999</v>
      </c>
      <c r="Q1916" s="130">
        <v>20.6</v>
      </c>
      <c r="R1916" s="128">
        <v>10</v>
      </c>
      <c r="S1916" s="128">
        <v>15</v>
      </c>
      <c r="T1916" s="127" t="s">
        <v>685</v>
      </c>
      <c r="U1916" s="127" t="s">
        <v>648</v>
      </c>
      <c r="V1916" s="208" t="s">
        <v>624</v>
      </c>
      <c r="X1916" s="126">
        <v>1894</v>
      </c>
    </row>
    <row r="1917" spans="1:24" s="14" customFormat="1" ht="360" x14ac:dyDescent="0.25">
      <c r="A1917" s="255">
        <v>1914</v>
      </c>
      <c r="B1917" s="126" t="s">
        <v>601</v>
      </c>
      <c r="C1917" s="127" t="s">
        <v>602</v>
      </c>
      <c r="D1917" s="127" t="s">
        <v>508</v>
      </c>
      <c r="E1917" s="127" t="s">
        <v>472</v>
      </c>
      <c r="F1917" s="127" t="s">
        <v>30</v>
      </c>
      <c r="G1917" s="127" t="s">
        <v>31</v>
      </c>
      <c r="H1917" s="127" t="s">
        <v>32</v>
      </c>
      <c r="I1917" s="127" t="s">
        <v>62</v>
      </c>
      <c r="J1917" s="127" t="s">
        <v>657</v>
      </c>
      <c r="K1917" s="127" t="s">
        <v>969</v>
      </c>
      <c r="L1917" s="127" t="s">
        <v>488</v>
      </c>
      <c r="M1917" s="128">
        <v>6.5</v>
      </c>
      <c r="N1917" s="128">
        <v>3.22</v>
      </c>
      <c r="O1917" s="129">
        <v>20.937000000000001</v>
      </c>
      <c r="P1917" s="129">
        <v>22.512</v>
      </c>
      <c r="Q1917" s="130">
        <v>20.9</v>
      </c>
      <c r="R1917" s="128">
        <v>10</v>
      </c>
      <c r="S1917" s="128">
        <v>15</v>
      </c>
      <c r="T1917" s="127" t="s">
        <v>685</v>
      </c>
      <c r="U1917" s="127" t="s">
        <v>648</v>
      </c>
      <c r="V1917" s="208" t="s">
        <v>624</v>
      </c>
      <c r="X1917" s="126">
        <v>1895</v>
      </c>
    </row>
    <row r="1918" spans="1:24" s="14" customFormat="1" ht="360" x14ac:dyDescent="0.25">
      <c r="A1918" s="255">
        <v>1915</v>
      </c>
      <c r="B1918" s="126" t="s">
        <v>601</v>
      </c>
      <c r="C1918" s="127" t="s">
        <v>602</v>
      </c>
      <c r="D1918" s="127" t="s">
        <v>508</v>
      </c>
      <c r="E1918" s="127" t="s">
        <v>472</v>
      </c>
      <c r="F1918" s="127" t="s">
        <v>30</v>
      </c>
      <c r="G1918" s="127" t="s">
        <v>46</v>
      </c>
      <c r="H1918" s="127" t="s">
        <v>47</v>
      </c>
      <c r="I1918" s="127" t="s">
        <v>60</v>
      </c>
      <c r="J1918" s="127" t="s">
        <v>58</v>
      </c>
      <c r="K1918" s="127" t="s">
        <v>969</v>
      </c>
      <c r="L1918" s="127" t="s">
        <v>488</v>
      </c>
      <c r="M1918" s="128">
        <v>6.63</v>
      </c>
      <c r="N1918" s="128">
        <v>3.28</v>
      </c>
      <c r="O1918" s="129">
        <v>21.0122</v>
      </c>
      <c r="P1918" s="129">
        <v>22.428000000000001</v>
      </c>
      <c r="Q1918" s="130">
        <v>21</v>
      </c>
      <c r="R1918" s="128">
        <v>10</v>
      </c>
      <c r="S1918" s="128">
        <v>15</v>
      </c>
      <c r="T1918" s="127" t="s">
        <v>685</v>
      </c>
      <c r="U1918" s="127" t="s">
        <v>648</v>
      </c>
      <c r="V1918" s="208" t="s">
        <v>624</v>
      </c>
      <c r="X1918" s="126">
        <v>1896</v>
      </c>
    </row>
    <row r="1919" spans="1:24" s="14" customFormat="1" ht="360" x14ac:dyDescent="0.25">
      <c r="A1919" s="255">
        <v>1916</v>
      </c>
      <c r="B1919" s="126" t="s">
        <v>601</v>
      </c>
      <c r="C1919" s="127" t="s">
        <v>602</v>
      </c>
      <c r="D1919" s="127" t="s">
        <v>508</v>
      </c>
      <c r="E1919" s="127" t="s">
        <v>472</v>
      </c>
      <c r="F1919" s="127" t="s">
        <v>30</v>
      </c>
      <c r="G1919" s="127" t="s">
        <v>46</v>
      </c>
      <c r="H1919" s="127" t="s">
        <v>47</v>
      </c>
      <c r="I1919" s="127" t="s">
        <v>59</v>
      </c>
      <c r="J1919" s="127" t="s">
        <v>58</v>
      </c>
      <c r="K1919" s="127" t="s">
        <v>969</v>
      </c>
      <c r="L1919" s="127" t="s">
        <v>488</v>
      </c>
      <c r="M1919" s="128">
        <v>6.37</v>
      </c>
      <c r="N1919" s="128">
        <v>3.15</v>
      </c>
      <c r="O1919" s="129">
        <v>20.723600000000001</v>
      </c>
      <c r="P1919" s="129">
        <v>21.602</v>
      </c>
      <c r="Q1919" s="130">
        <v>20.7</v>
      </c>
      <c r="R1919" s="128">
        <v>10</v>
      </c>
      <c r="S1919" s="128">
        <v>15</v>
      </c>
      <c r="T1919" s="127" t="s">
        <v>685</v>
      </c>
      <c r="U1919" s="127" t="s">
        <v>648</v>
      </c>
      <c r="V1919" s="208" t="s">
        <v>624</v>
      </c>
      <c r="X1919" s="126">
        <v>1897</v>
      </c>
    </row>
    <row r="1920" spans="1:24" s="14" customFormat="1" ht="360" x14ac:dyDescent="0.25">
      <c r="A1920" s="255">
        <v>1917</v>
      </c>
      <c r="B1920" s="126" t="s">
        <v>601</v>
      </c>
      <c r="C1920" s="127" t="s">
        <v>602</v>
      </c>
      <c r="D1920" s="127" t="s">
        <v>508</v>
      </c>
      <c r="E1920" s="127" t="s">
        <v>472</v>
      </c>
      <c r="F1920" s="127" t="s">
        <v>35</v>
      </c>
      <c r="G1920" s="127" t="s">
        <v>31</v>
      </c>
      <c r="H1920" s="127" t="s">
        <v>32</v>
      </c>
      <c r="I1920" s="127" t="s">
        <v>57</v>
      </c>
      <c r="J1920" s="127" t="s">
        <v>58</v>
      </c>
      <c r="K1920" s="127" t="s">
        <v>969</v>
      </c>
      <c r="L1920" s="127" t="s">
        <v>488</v>
      </c>
      <c r="M1920" s="128">
        <v>6.72</v>
      </c>
      <c r="N1920" s="128">
        <v>3.32</v>
      </c>
      <c r="O1920" s="129">
        <v>22.209499999999998</v>
      </c>
      <c r="P1920" s="129">
        <v>27.117999999999999</v>
      </c>
      <c r="Q1920" s="130">
        <v>22.2</v>
      </c>
      <c r="R1920" s="128">
        <v>10</v>
      </c>
      <c r="S1920" s="128">
        <v>15</v>
      </c>
      <c r="T1920" s="127" t="s">
        <v>685</v>
      </c>
      <c r="U1920" s="127" t="s">
        <v>648</v>
      </c>
      <c r="V1920" s="208" t="s">
        <v>624</v>
      </c>
      <c r="X1920" s="126">
        <v>1898</v>
      </c>
    </row>
    <row r="1921" spans="1:24" s="14" customFormat="1" ht="165" x14ac:dyDescent="0.25">
      <c r="A1921" s="255">
        <v>1918</v>
      </c>
      <c r="B1921" s="126" t="s">
        <v>601</v>
      </c>
      <c r="C1921" s="127" t="s">
        <v>602</v>
      </c>
      <c r="D1921" s="127" t="s">
        <v>491</v>
      </c>
      <c r="E1921" s="127" t="s">
        <v>472</v>
      </c>
      <c r="F1921" s="127" t="s">
        <v>30</v>
      </c>
      <c r="G1921" s="127" t="s">
        <v>31</v>
      </c>
      <c r="H1921" s="127" t="s">
        <v>32</v>
      </c>
      <c r="I1921" s="127" t="s">
        <v>53</v>
      </c>
      <c r="J1921" s="127" t="s">
        <v>65</v>
      </c>
      <c r="K1921" s="127" t="s">
        <v>969</v>
      </c>
      <c r="L1921" s="127" t="s">
        <v>488</v>
      </c>
      <c r="M1921" s="128">
        <v>6.43</v>
      </c>
      <c r="N1921" s="128">
        <v>3.18</v>
      </c>
      <c r="O1921" s="129">
        <v>14.9511</v>
      </c>
      <c r="P1921" s="129">
        <v>22.666</v>
      </c>
      <c r="Q1921" s="130">
        <v>15</v>
      </c>
      <c r="R1921" s="128">
        <v>10</v>
      </c>
      <c r="S1921" s="128">
        <v>15</v>
      </c>
      <c r="T1921" s="127" t="s">
        <v>620</v>
      </c>
      <c r="U1921" s="127" t="s">
        <v>620</v>
      </c>
      <c r="V1921" s="208" t="s">
        <v>624</v>
      </c>
      <c r="X1921" s="126">
        <v>1899</v>
      </c>
    </row>
    <row r="1922" spans="1:24" s="14" customFormat="1" ht="165" x14ac:dyDescent="0.25">
      <c r="A1922" s="255">
        <v>1919</v>
      </c>
      <c r="B1922" s="126" t="s">
        <v>601</v>
      </c>
      <c r="C1922" s="127" t="s">
        <v>602</v>
      </c>
      <c r="D1922" s="127" t="s">
        <v>491</v>
      </c>
      <c r="E1922" s="127" t="s">
        <v>472</v>
      </c>
      <c r="F1922" s="127" t="s">
        <v>30</v>
      </c>
      <c r="G1922" s="127" t="s">
        <v>46</v>
      </c>
      <c r="H1922" s="127" t="s">
        <v>47</v>
      </c>
      <c r="I1922" s="127" t="s">
        <v>62</v>
      </c>
      <c r="J1922" s="127" t="s">
        <v>65</v>
      </c>
      <c r="K1922" s="127" t="s">
        <v>969</v>
      </c>
      <c r="L1922" s="127" t="s">
        <v>488</v>
      </c>
      <c r="M1922" s="128">
        <v>6.28</v>
      </c>
      <c r="N1922" s="128">
        <v>3.11</v>
      </c>
      <c r="O1922" s="129">
        <v>14.2927</v>
      </c>
      <c r="P1922" s="129">
        <v>21.294</v>
      </c>
      <c r="Q1922" s="130">
        <v>14.3</v>
      </c>
      <c r="R1922" s="128">
        <v>10</v>
      </c>
      <c r="S1922" s="128">
        <v>15</v>
      </c>
      <c r="T1922" s="127" t="s">
        <v>620</v>
      </c>
      <c r="U1922" s="127" t="s">
        <v>620</v>
      </c>
      <c r="V1922" s="208" t="s">
        <v>624</v>
      </c>
      <c r="X1922" s="126">
        <v>1900</v>
      </c>
    </row>
    <row r="1923" spans="1:24" s="14" customFormat="1" ht="165" x14ac:dyDescent="0.25">
      <c r="A1923" s="255">
        <v>1920</v>
      </c>
      <c r="B1923" s="126" t="s">
        <v>601</v>
      </c>
      <c r="C1923" s="127" t="s">
        <v>602</v>
      </c>
      <c r="D1923" s="127" t="s">
        <v>491</v>
      </c>
      <c r="E1923" s="127" t="s">
        <v>472</v>
      </c>
      <c r="F1923" s="127" t="s">
        <v>30</v>
      </c>
      <c r="G1923" s="127" t="s">
        <v>31</v>
      </c>
      <c r="H1923" s="127" t="s">
        <v>32</v>
      </c>
      <c r="I1923" s="127" t="s">
        <v>62</v>
      </c>
      <c r="J1923" s="127" t="s">
        <v>657</v>
      </c>
      <c r="K1923" s="127" t="s">
        <v>969</v>
      </c>
      <c r="L1923" s="127" t="s">
        <v>488</v>
      </c>
      <c r="M1923" s="128">
        <v>6.5</v>
      </c>
      <c r="N1923" s="128">
        <v>3.22</v>
      </c>
      <c r="O1923" s="129">
        <v>14.5823</v>
      </c>
      <c r="P1923" s="129">
        <v>24.654</v>
      </c>
      <c r="Q1923" s="130">
        <v>14.6</v>
      </c>
      <c r="R1923" s="128">
        <v>10</v>
      </c>
      <c r="S1923" s="128">
        <v>15</v>
      </c>
      <c r="T1923" s="127" t="s">
        <v>620</v>
      </c>
      <c r="U1923" s="127" t="s">
        <v>620</v>
      </c>
      <c r="V1923" s="208" t="s">
        <v>624</v>
      </c>
      <c r="X1923" s="126">
        <v>1901</v>
      </c>
    </row>
    <row r="1924" spans="1:24" s="14" customFormat="1" ht="165" x14ac:dyDescent="0.25">
      <c r="A1924" s="255">
        <v>1921</v>
      </c>
      <c r="B1924" s="126" t="s">
        <v>601</v>
      </c>
      <c r="C1924" s="127" t="s">
        <v>602</v>
      </c>
      <c r="D1924" s="127" t="s">
        <v>491</v>
      </c>
      <c r="E1924" s="127" t="s">
        <v>472</v>
      </c>
      <c r="F1924" s="127" t="s">
        <v>30</v>
      </c>
      <c r="G1924" s="127" t="s">
        <v>46</v>
      </c>
      <c r="H1924" s="127" t="s">
        <v>47</v>
      </c>
      <c r="I1924" s="127" t="s">
        <v>60</v>
      </c>
      <c r="J1924" s="127" t="s">
        <v>58</v>
      </c>
      <c r="K1924" s="127" t="s">
        <v>969</v>
      </c>
      <c r="L1924" s="127" t="s">
        <v>488</v>
      </c>
      <c r="M1924" s="128">
        <v>6.63</v>
      </c>
      <c r="N1924" s="128">
        <v>3.28</v>
      </c>
      <c r="O1924" s="129">
        <v>14.666499999999999</v>
      </c>
      <c r="P1924" s="129">
        <v>21.42</v>
      </c>
      <c r="Q1924" s="130">
        <v>14.7</v>
      </c>
      <c r="R1924" s="128">
        <v>10</v>
      </c>
      <c r="S1924" s="128">
        <v>15</v>
      </c>
      <c r="T1924" s="127" t="s">
        <v>620</v>
      </c>
      <c r="U1924" s="127" t="s">
        <v>620</v>
      </c>
      <c r="V1924" s="208" t="s">
        <v>624</v>
      </c>
      <c r="X1924" s="126">
        <v>1902</v>
      </c>
    </row>
    <row r="1925" spans="1:24" s="14" customFormat="1" ht="165" x14ac:dyDescent="0.25">
      <c r="A1925" s="255">
        <v>1922</v>
      </c>
      <c r="B1925" s="126" t="s">
        <v>601</v>
      </c>
      <c r="C1925" s="127" t="s">
        <v>602</v>
      </c>
      <c r="D1925" s="127" t="s">
        <v>491</v>
      </c>
      <c r="E1925" s="127" t="s">
        <v>472</v>
      </c>
      <c r="F1925" s="127" t="s">
        <v>30</v>
      </c>
      <c r="G1925" s="127" t="s">
        <v>46</v>
      </c>
      <c r="H1925" s="127" t="s">
        <v>47</v>
      </c>
      <c r="I1925" s="127" t="s">
        <v>59</v>
      </c>
      <c r="J1925" s="127" t="s">
        <v>58</v>
      </c>
      <c r="K1925" s="127" t="s">
        <v>969</v>
      </c>
      <c r="L1925" s="127" t="s">
        <v>488</v>
      </c>
      <c r="M1925" s="128">
        <v>6.37</v>
      </c>
      <c r="N1925" s="128">
        <v>3.15</v>
      </c>
      <c r="O1925" s="129">
        <v>14.3827</v>
      </c>
      <c r="P1925" s="129">
        <v>21.251999999999999</v>
      </c>
      <c r="Q1925" s="130">
        <v>14.4</v>
      </c>
      <c r="R1925" s="128">
        <v>10</v>
      </c>
      <c r="S1925" s="128">
        <v>15</v>
      </c>
      <c r="T1925" s="127" t="s">
        <v>620</v>
      </c>
      <c r="U1925" s="127" t="s">
        <v>620</v>
      </c>
      <c r="V1925" s="208" t="s">
        <v>624</v>
      </c>
      <c r="X1925" s="126">
        <v>1903</v>
      </c>
    </row>
    <row r="1926" spans="1:24" s="14" customFormat="1" ht="165" x14ac:dyDescent="0.25">
      <c r="A1926" s="255">
        <v>1923</v>
      </c>
      <c r="B1926" s="126" t="s">
        <v>601</v>
      </c>
      <c r="C1926" s="127" t="s">
        <v>602</v>
      </c>
      <c r="D1926" s="127" t="s">
        <v>491</v>
      </c>
      <c r="E1926" s="127" t="s">
        <v>472</v>
      </c>
      <c r="F1926" s="127" t="s">
        <v>35</v>
      </c>
      <c r="G1926" s="127" t="s">
        <v>31</v>
      </c>
      <c r="H1926" s="127" t="s">
        <v>32</v>
      </c>
      <c r="I1926" s="127" t="s">
        <v>57</v>
      </c>
      <c r="J1926" s="127" t="s">
        <v>58</v>
      </c>
      <c r="K1926" s="127" t="s">
        <v>969</v>
      </c>
      <c r="L1926" s="127" t="s">
        <v>488</v>
      </c>
      <c r="M1926" s="128">
        <v>6.72</v>
      </c>
      <c r="N1926" s="128">
        <v>3.32</v>
      </c>
      <c r="O1926" s="129">
        <v>15.682499999999999</v>
      </c>
      <c r="P1926" s="129">
        <v>28.686</v>
      </c>
      <c r="Q1926" s="130">
        <v>15.7</v>
      </c>
      <c r="R1926" s="128">
        <v>10</v>
      </c>
      <c r="S1926" s="128">
        <v>15</v>
      </c>
      <c r="T1926" s="127" t="s">
        <v>620</v>
      </c>
      <c r="U1926" s="127" t="s">
        <v>620</v>
      </c>
      <c r="V1926" s="208" t="s">
        <v>624</v>
      </c>
      <c r="X1926" s="126">
        <v>1904</v>
      </c>
    </row>
    <row r="1927" spans="1:24" s="14" customFormat="1" ht="165" x14ac:dyDescent="0.25">
      <c r="A1927" s="255">
        <v>1924</v>
      </c>
      <c r="B1927" s="126" t="s">
        <v>601</v>
      </c>
      <c r="C1927" s="127" t="s">
        <v>602</v>
      </c>
      <c r="D1927" s="127" t="s">
        <v>491</v>
      </c>
      <c r="E1927" s="127" t="s">
        <v>492</v>
      </c>
      <c r="F1927" s="127" t="s">
        <v>30</v>
      </c>
      <c r="G1927" s="127" t="s">
        <v>36</v>
      </c>
      <c r="H1927" s="127" t="s">
        <v>37</v>
      </c>
      <c r="I1927" s="127" t="s">
        <v>85</v>
      </c>
      <c r="J1927" s="127" t="s">
        <v>102</v>
      </c>
      <c r="K1927" s="127" t="s">
        <v>970</v>
      </c>
      <c r="L1927" s="127" t="s">
        <v>488</v>
      </c>
      <c r="M1927" s="128">
        <v>6.31</v>
      </c>
      <c r="N1927" s="128">
        <v>3.12</v>
      </c>
      <c r="O1927" s="129">
        <v>15.624700000000001</v>
      </c>
      <c r="P1927" s="129">
        <v>47.838000000000001</v>
      </c>
      <c r="Q1927" s="130">
        <v>15.6</v>
      </c>
      <c r="R1927" s="128">
        <v>10</v>
      </c>
      <c r="S1927" s="128">
        <v>15</v>
      </c>
      <c r="T1927" s="127" t="s">
        <v>620</v>
      </c>
      <c r="U1927" s="127" t="s">
        <v>620</v>
      </c>
      <c r="V1927" s="208" t="s">
        <v>624</v>
      </c>
      <c r="X1927" s="126">
        <v>1905</v>
      </c>
    </row>
    <row r="1928" spans="1:24" s="14" customFormat="1" ht="165" x14ac:dyDescent="0.25">
      <c r="A1928" s="255">
        <v>1925</v>
      </c>
      <c r="B1928" s="126" t="s">
        <v>601</v>
      </c>
      <c r="C1928" s="127" t="s">
        <v>602</v>
      </c>
      <c r="D1928" s="127" t="s">
        <v>491</v>
      </c>
      <c r="E1928" s="127" t="s">
        <v>492</v>
      </c>
      <c r="F1928" s="127" t="s">
        <v>30</v>
      </c>
      <c r="G1928" s="127" t="s">
        <v>36</v>
      </c>
      <c r="H1928" s="127" t="s">
        <v>37</v>
      </c>
      <c r="I1928" s="127" t="s">
        <v>72</v>
      </c>
      <c r="J1928" s="127" t="s">
        <v>681</v>
      </c>
      <c r="K1928" s="127" t="s">
        <v>970</v>
      </c>
      <c r="L1928" s="127" t="s">
        <v>488</v>
      </c>
      <c r="M1928" s="128">
        <v>6.44</v>
      </c>
      <c r="N1928" s="128">
        <v>3.19</v>
      </c>
      <c r="O1928" s="129">
        <v>16.044</v>
      </c>
      <c r="P1928" s="129">
        <v>56.84</v>
      </c>
      <c r="Q1928" s="130">
        <v>16</v>
      </c>
      <c r="R1928" s="128">
        <v>10</v>
      </c>
      <c r="S1928" s="128">
        <v>15</v>
      </c>
      <c r="T1928" s="127" t="s">
        <v>620</v>
      </c>
      <c r="U1928" s="127" t="s">
        <v>620</v>
      </c>
      <c r="V1928" s="208" t="s">
        <v>624</v>
      </c>
      <c r="X1928" s="126">
        <v>1906</v>
      </c>
    </row>
    <row r="1929" spans="1:24" s="14" customFormat="1" ht="165" x14ac:dyDescent="0.25">
      <c r="A1929" s="255">
        <v>1926</v>
      </c>
      <c r="B1929" s="126" t="s">
        <v>601</v>
      </c>
      <c r="C1929" s="127" t="s">
        <v>602</v>
      </c>
      <c r="D1929" s="127" t="s">
        <v>491</v>
      </c>
      <c r="E1929" s="127" t="s">
        <v>492</v>
      </c>
      <c r="F1929" s="127" t="s">
        <v>30</v>
      </c>
      <c r="G1929" s="127" t="s">
        <v>36</v>
      </c>
      <c r="H1929" s="127" t="s">
        <v>42</v>
      </c>
      <c r="I1929" s="127" t="s">
        <v>70</v>
      </c>
      <c r="J1929" s="127" t="s">
        <v>657</v>
      </c>
      <c r="K1929" s="127" t="s">
        <v>970</v>
      </c>
      <c r="L1929" s="127" t="s">
        <v>488</v>
      </c>
      <c r="M1929" s="128">
        <v>6.62</v>
      </c>
      <c r="N1929" s="128">
        <v>3.28</v>
      </c>
      <c r="O1929" s="129">
        <v>15.6653</v>
      </c>
      <c r="P1929" s="129">
        <v>55.384</v>
      </c>
      <c r="Q1929" s="130">
        <v>15.7</v>
      </c>
      <c r="R1929" s="128">
        <v>10</v>
      </c>
      <c r="S1929" s="128">
        <v>15</v>
      </c>
      <c r="T1929" s="127" t="s">
        <v>620</v>
      </c>
      <c r="U1929" s="127" t="s">
        <v>620</v>
      </c>
      <c r="V1929" s="208" t="s">
        <v>624</v>
      </c>
      <c r="X1929" s="126">
        <v>1907</v>
      </c>
    </row>
    <row r="1930" spans="1:24" s="14" customFormat="1" ht="165" x14ac:dyDescent="0.25">
      <c r="A1930" s="255">
        <v>1927</v>
      </c>
      <c r="B1930" s="126" t="s">
        <v>601</v>
      </c>
      <c r="C1930" s="127" t="s">
        <v>602</v>
      </c>
      <c r="D1930" s="127" t="s">
        <v>491</v>
      </c>
      <c r="E1930" s="127" t="s">
        <v>492</v>
      </c>
      <c r="F1930" s="127" t="s">
        <v>35</v>
      </c>
      <c r="G1930" s="127" t="s">
        <v>31</v>
      </c>
      <c r="H1930" s="127" t="s">
        <v>42</v>
      </c>
      <c r="I1930" s="127" t="s">
        <v>64</v>
      </c>
      <c r="J1930" s="127" t="s">
        <v>657</v>
      </c>
      <c r="K1930" s="127" t="s">
        <v>970</v>
      </c>
      <c r="L1930" s="127" t="s">
        <v>488</v>
      </c>
      <c r="M1930" s="128">
        <v>6.75</v>
      </c>
      <c r="N1930" s="128">
        <v>3.34</v>
      </c>
      <c r="O1930" s="129">
        <v>15.5166</v>
      </c>
      <c r="P1930" s="129">
        <v>28.797999999999998</v>
      </c>
      <c r="Q1930" s="130">
        <v>15.5</v>
      </c>
      <c r="R1930" s="128">
        <v>10</v>
      </c>
      <c r="S1930" s="128">
        <v>15</v>
      </c>
      <c r="T1930" s="127" t="s">
        <v>620</v>
      </c>
      <c r="U1930" s="127" t="s">
        <v>620</v>
      </c>
      <c r="V1930" s="208" t="s">
        <v>624</v>
      </c>
      <c r="X1930" s="126">
        <v>1908</v>
      </c>
    </row>
    <row r="1931" spans="1:24" s="14" customFormat="1" ht="165" x14ac:dyDescent="0.25">
      <c r="A1931" s="255">
        <v>1928</v>
      </c>
      <c r="B1931" s="126" t="s">
        <v>601</v>
      </c>
      <c r="C1931" s="127" t="s">
        <v>602</v>
      </c>
      <c r="D1931" s="127" t="s">
        <v>491</v>
      </c>
      <c r="E1931" s="127" t="s">
        <v>496</v>
      </c>
      <c r="F1931" s="127" t="s">
        <v>30</v>
      </c>
      <c r="G1931" s="127" t="s">
        <v>36</v>
      </c>
      <c r="H1931" s="127" t="s">
        <v>37</v>
      </c>
      <c r="I1931" s="127" t="s">
        <v>85</v>
      </c>
      <c r="J1931" s="127" t="s">
        <v>102</v>
      </c>
      <c r="K1931" s="127" t="s">
        <v>970</v>
      </c>
      <c r="L1931" s="127" t="s">
        <v>488</v>
      </c>
      <c r="M1931" s="128">
        <v>6.31</v>
      </c>
      <c r="N1931" s="128">
        <v>3.12</v>
      </c>
      <c r="O1931" s="129">
        <v>13.9627</v>
      </c>
      <c r="P1931" s="129">
        <v>48.524000000000001</v>
      </c>
      <c r="Q1931" s="130">
        <v>14</v>
      </c>
      <c r="R1931" s="128">
        <v>10</v>
      </c>
      <c r="S1931" s="128">
        <v>15</v>
      </c>
      <c r="T1931" s="127" t="s">
        <v>620</v>
      </c>
      <c r="U1931" s="127" t="s">
        <v>620</v>
      </c>
      <c r="V1931" s="208" t="s">
        <v>624</v>
      </c>
      <c r="X1931" s="126">
        <v>1909</v>
      </c>
    </row>
    <row r="1932" spans="1:24" s="14" customFormat="1" ht="165" x14ac:dyDescent="0.25">
      <c r="A1932" s="255">
        <v>1929</v>
      </c>
      <c r="B1932" s="126" t="s">
        <v>601</v>
      </c>
      <c r="C1932" s="127" t="s">
        <v>602</v>
      </c>
      <c r="D1932" s="127" t="s">
        <v>491</v>
      </c>
      <c r="E1932" s="127" t="s">
        <v>496</v>
      </c>
      <c r="F1932" s="127" t="s">
        <v>30</v>
      </c>
      <c r="G1932" s="127" t="s">
        <v>36</v>
      </c>
      <c r="H1932" s="127" t="s">
        <v>37</v>
      </c>
      <c r="I1932" s="127" t="s">
        <v>72</v>
      </c>
      <c r="J1932" s="127" t="s">
        <v>681</v>
      </c>
      <c r="K1932" s="127" t="s">
        <v>970</v>
      </c>
      <c r="L1932" s="127" t="s">
        <v>488</v>
      </c>
      <c r="M1932" s="128">
        <v>6.44</v>
      </c>
      <c r="N1932" s="128">
        <v>3.19</v>
      </c>
      <c r="O1932" s="129">
        <v>14.313800000000001</v>
      </c>
      <c r="P1932" s="129">
        <v>57.805999999999997</v>
      </c>
      <c r="Q1932" s="130">
        <v>14.3</v>
      </c>
      <c r="R1932" s="128">
        <v>10</v>
      </c>
      <c r="S1932" s="128">
        <v>15</v>
      </c>
      <c r="T1932" s="127" t="s">
        <v>620</v>
      </c>
      <c r="U1932" s="127" t="s">
        <v>620</v>
      </c>
      <c r="V1932" s="208" t="s">
        <v>624</v>
      </c>
      <c r="X1932" s="126">
        <v>1910</v>
      </c>
    </row>
    <row r="1933" spans="1:24" s="14" customFormat="1" ht="165" x14ac:dyDescent="0.25">
      <c r="A1933" s="255">
        <v>1930</v>
      </c>
      <c r="B1933" s="126" t="s">
        <v>601</v>
      </c>
      <c r="C1933" s="127" t="s">
        <v>602</v>
      </c>
      <c r="D1933" s="127" t="s">
        <v>491</v>
      </c>
      <c r="E1933" s="127" t="s">
        <v>496</v>
      </c>
      <c r="F1933" s="127" t="s">
        <v>30</v>
      </c>
      <c r="G1933" s="127" t="s">
        <v>36</v>
      </c>
      <c r="H1933" s="127" t="s">
        <v>42</v>
      </c>
      <c r="I1933" s="127" t="s">
        <v>70</v>
      </c>
      <c r="J1933" s="127" t="s">
        <v>657</v>
      </c>
      <c r="K1933" s="127" t="s">
        <v>970</v>
      </c>
      <c r="L1933" s="127" t="s">
        <v>488</v>
      </c>
      <c r="M1933" s="128">
        <v>6.62</v>
      </c>
      <c r="N1933" s="128">
        <v>3.28</v>
      </c>
      <c r="O1933" s="129">
        <v>14.067600000000001</v>
      </c>
      <c r="P1933" s="129">
        <v>56.713999999999999</v>
      </c>
      <c r="Q1933" s="130">
        <v>14.1</v>
      </c>
      <c r="R1933" s="128">
        <v>10</v>
      </c>
      <c r="S1933" s="128">
        <v>15</v>
      </c>
      <c r="T1933" s="127" t="s">
        <v>620</v>
      </c>
      <c r="U1933" s="127" t="s">
        <v>620</v>
      </c>
      <c r="V1933" s="208" t="s">
        <v>624</v>
      </c>
      <c r="X1933" s="126">
        <v>1911</v>
      </c>
    </row>
    <row r="1934" spans="1:24" s="14" customFormat="1" ht="165" x14ac:dyDescent="0.25">
      <c r="A1934" s="255">
        <v>1931</v>
      </c>
      <c r="B1934" s="126" t="s">
        <v>601</v>
      </c>
      <c r="C1934" s="127" t="s">
        <v>602</v>
      </c>
      <c r="D1934" s="127" t="s">
        <v>491</v>
      </c>
      <c r="E1934" s="127" t="s">
        <v>496</v>
      </c>
      <c r="F1934" s="127" t="s">
        <v>35</v>
      </c>
      <c r="G1934" s="127" t="s">
        <v>31</v>
      </c>
      <c r="H1934" s="127" t="s">
        <v>42</v>
      </c>
      <c r="I1934" s="127" t="s">
        <v>64</v>
      </c>
      <c r="J1934" s="127" t="s">
        <v>657</v>
      </c>
      <c r="K1934" s="127" t="s">
        <v>970</v>
      </c>
      <c r="L1934" s="127" t="s">
        <v>488</v>
      </c>
      <c r="M1934" s="128">
        <v>6.75</v>
      </c>
      <c r="N1934" s="128">
        <v>3.34</v>
      </c>
      <c r="O1934" s="129">
        <v>13.9846</v>
      </c>
      <c r="P1934" s="129">
        <v>29.75</v>
      </c>
      <c r="Q1934" s="130">
        <v>14</v>
      </c>
      <c r="R1934" s="128">
        <v>10</v>
      </c>
      <c r="S1934" s="128">
        <v>15</v>
      </c>
      <c r="T1934" s="127" t="s">
        <v>620</v>
      </c>
      <c r="U1934" s="127" t="s">
        <v>620</v>
      </c>
      <c r="V1934" s="208" t="s">
        <v>624</v>
      </c>
      <c r="X1934" s="126">
        <v>1912</v>
      </c>
    </row>
    <row r="1935" spans="1:24" s="14" customFormat="1" ht="360" x14ac:dyDescent="0.25">
      <c r="A1935" s="255">
        <v>1932</v>
      </c>
      <c r="B1935" s="126" t="s">
        <v>601</v>
      </c>
      <c r="C1935" s="127" t="s">
        <v>602</v>
      </c>
      <c r="D1935" s="127" t="s">
        <v>508</v>
      </c>
      <c r="E1935" s="127" t="s">
        <v>472</v>
      </c>
      <c r="F1935" s="127" t="s">
        <v>35</v>
      </c>
      <c r="G1935" s="127" t="s">
        <v>31</v>
      </c>
      <c r="H1935" s="127" t="s">
        <v>32</v>
      </c>
      <c r="I1935" s="127" t="s">
        <v>57</v>
      </c>
      <c r="J1935" s="127" t="s">
        <v>58</v>
      </c>
      <c r="K1935" s="127" t="s">
        <v>971</v>
      </c>
      <c r="L1935" s="127" t="s">
        <v>488</v>
      </c>
      <c r="M1935" s="128">
        <v>4.5</v>
      </c>
      <c r="N1935" s="128">
        <v>3.68</v>
      </c>
      <c r="O1935" s="129">
        <v>19.2149</v>
      </c>
      <c r="P1935" s="129">
        <v>31.373999999999999</v>
      </c>
      <c r="Q1935" s="130">
        <v>19.2</v>
      </c>
      <c r="R1935" s="128">
        <v>10</v>
      </c>
      <c r="S1935" s="128">
        <v>15</v>
      </c>
      <c r="T1935" s="127" t="s">
        <v>685</v>
      </c>
      <c r="U1935" s="127" t="s">
        <v>648</v>
      </c>
      <c r="V1935" s="208" t="s">
        <v>972</v>
      </c>
      <c r="X1935" s="126">
        <v>1929</v>
      </c>
    </row>
    <row r="1936" spans="1:24" s="14" customFormat="1" ht="360" x14ac:dyDescent="0.25">
      <c r="A1936" s="255">
        <v>1933</v>
      </c>
      <c r="B1936" s="126" t="s">
        <v>601</v>
      </c>
      <c r="C1936" s="127" t="s">
        <v>602</v>
      </c>
      <c r="D1936" s="127" t="s">
        <v>508</v>
      </c>
      <c r="E1936" s="127" t="s">
        <v>472</v>
      </c>
      <c r="F1936" s="127" t="s">
        <v>30</v>
      </c>
      <c r="G1936" s="127" t="s">
        <v>46</v>
      </c>
      <c r="H1936" s="127" t="s">
        <v>47</v>
      </c>
      <c r="I1936" s="127" t="s">
        <v>62</v>
      </c>
      <c r="J1936" s="127" t="s">
        <v>65</v>
      </c>
      <c r="K1936" s="127" t="s">
        <v>973</v>
      </c>
      <c r="L1936" s="127" t="s">
        <v>488</v>
      </c>
      <c r="M1936" s="128">
        <v>4.0199999999999996</v>
      </c>
      <c r="N1936" s="128">
        <v>3.29</v>
      </c>
      <c r="O1936" s="129">
        <v>17.886600000000001</v>
      </c>
      <c r="P1936" s="129">
        <v>22.61</v>
      </c>
      <c r="Q1936" s="130">
        <v>17.899999999999999</v>
      </c>
      <c r="R1936" s="128">
        <v>10</v>
      </c>
      <c r="S1936" s="128">
        <v>15</v>
      </c>
      <c r="T1936" s="127" t="s">
        <v>685</v>
      </c>
      <c r="U1936" s="127" t="s">
        <v>648</v>
      </c>
      <c r="V1936" s="208" t="s">
        <v>972</v>
      </c>
      <c r="X1936" s="126">
        <v>1928</v>
      </c>
    </row>
    <row r="1937" spans="1:24" s="14" customFormat="1" ht="165" x14ac:dyDescent="0.25">
      <c r="A1937" s="255">
        <v>1934</v>
      </c>
      <c r="B1937" s="126" t="s">
        <v>601</v>
      </c>
      <c r="C1937" s="127" t="s">
        <v>602</v>
      </c>
      <c r="D1937" s="127" t="s">
        <v>491</v>
      </c>
      <c r="E1937" s="127" t="s">
        <v>472</v>
      </c>
      <c r="F1937" s="127" t="s">
        <v>30</v>
      </c>
      <c r="G1937" s="127" t="s">
        <v>46</v>
      </c>
      <c r="H1937" s="127" t="s">
        <v>47</v>
      </c>
      <c r="I1937" s="127" t="s">
        <v>89</v>
      </c>
      <c r="J1937" s="127" t="s">
        <v>44</v>
      </c>
      <c r="K1937" s="127" t="s">
        <v>974</v>
      </c>
      <c r="L1937" s="127" t="s">
        <v>488</v>
      </c>
      <c r="M1937" s="128">
        <v>3.78</v>
      </c>
      <c r="N1937" s="128">
        <v>3.1</v>
      </c>
      <c r="O1937" s="129">
        <v>13.0769</v>
      </c>
      <c r="P1937" s="129">
        <v>18.591999999999999</v>
      </c>
      <c r="Q1937" s="130">
        <v>13.1</v>
      </c>
      <c r="R1937" s="128">
        <v>10</v>
      </c>
      <c r="S1937" s="128">
        <v>15</v>
      </c>
      <c r="T1937" s="127" t="s">
        <v>620</v>
      </c>
      <c r="U1937" s="127" t="s">
        <v>620</v>
      </c>
      <c r="V1937" s="208" t="s">
        <v>637</v>
      </c>
      <c r="X1937" s="126">
        <v>1913</v>
      </c>
    </row>
    <row r="1938" spans="1:24" s="14" customFormat="1" ht="165" x14ac:dyDescent="0.25">
      <c r="A1938" s="255">
        <v>1935</v>
      </c>
      <c r="B1938" s="126" t="s">
        <v>601</v>
      </c>
      <c r="C1938" s="127" t="s">
        <v>602</v>
      </c>
      <c r="D1938" s="127" t="s">
        <v>491</v>
      </c>
      <c r="E1938" s="127" t="s">
        <v>472</v>
      </c>
      <c r="F1938" s="127" t="s">
        <v>30</v>
      </c>
      <c r="G1938" s="127" t="s">
        <v>46</v>
      </c>
      <c r="H1938" s="127" t="s">
        <v>47</v>
      </c>
      <c r="I1938" s="127" t="s">
        <v>88</v>
      </c>
      <c r="J1938" s="127" t="s">
        <v>44</v>
      </c>
      <c r="K1938" s="127" t="s">
        <v>974</v>
      </c>
      <c r="L1938" s="127" t="s">
        <v>488</v>
      </c>
      <c r="M1938" s="128">
        <v>3.85</v>
      </c>
      <c r="N1938" s="128">
        <v>3.16</v>
      </c>
      <c r="O1938" s="129">
        <v>14.479799999999999</v>
      </c>
      <c r="P1938" s="129">
        <v>18.872</v>
      </c>
      <c r="Q1938" s="130">
        <v>14.5</v>
      </c>
      <c r="R1938" s="128">
        <v>10</v>
      </c>
      <c r="S1938" s="128">
        <v>15</v>
      </c>
      <c r="T1938" s="127" t="s">
        <v>620</v>
      </c>
      <c r="U1938" s="127" t="s">
        <v>620</v>
      </c>
      <c r="V1938" s="208" t="s">
        <v>637</v>
      </c>
      <c r="X1938" s="126">
        <v>1914</v>
      </c>
    </row>
    <row r="1939" spans="1:24" s="14" customFormat="1" ht="165" x14ac:dyDescent="0.25">
      <c r="A1939" s="255">
        <v>1936</v>
      </c>
      <c r="B1939" s="126" t="s">
        <v>601</v>
      </c>
      <c r="C1939" s="127" t="s">
        <v>602</v>
      </c>
      <c r="D1939" s="127" t="s">
        <v>491</v>
      </c>
      <c r="E1939" s="127" t="s">
        <v>472</v>
      </c>
      <c r="F1939" s="127" t="s">
        <v>30</v>
      </c>
      <c r="G1939" s="127" t="s">
        <v>46</v>
      </c>
      <c r="H1939" s="127" t="s">
        <v>47</v>
      </c>
      <c r="I1939" s="127" t="s">
        <v>62</v>
      </c>
      <c r="J1939" s="127" t="s">
        <v>65</v>
      </c>
      <c r="K1939" s="127" t="s">
        <v>974</v>
      </c>
      <c r="L1939" s="127" t="s">
        <v>488</v>
      </c>
      <c r="M1939" s="128">
        <v>4.0199999999999996</v>
      </c>
      <c r="N1939" s="128">
        <v>3.29</v>
      </c>
      <c r="O1939" s="129">
        <v>11.7178</v>
      </c>
      <c r="P1939" s="129">
        <v>19.558</v>
      </c>
      <c r="Q1939" s="130">
        <v>11.7</v>
      </c>
      <c r="R1939" s="128">
        <v>10</v>
      </c>
      <c r="S1939" s="128">
        <v>15</v>
      </c>
      <c r="T1939" s="127" t="s">
        <v>620</v>
      </c>
      <c r="U1939" s="127" t="s">
        <v>620</v>
      </c>
      <c r="V1939" s="208" t="s">
        <v>637</v>
      </c>
      <c r="X1939" s="126">
        <v>1915</v>
      </c>
    </row>
    <row r="1940" spans="1:24" s="14" customFormat="1" ht="165" x14ac:dyDescent="0.25">
      <c r="A1940" s="255">
        <v>1937</v>
      </c>
      <c r="B1940" s="126" t="s">
        <v>601</v>
      </c>
      <c r="C1940" s="127" t="s">
        <v>602</v>
      </c>
      <c r="D1940" s="127" t="s">
        <v>491</v>
      </c>
      <c r="E1940" s="127" t="s">
        <v>472</v>
      </c>
      <c r="F1940" s="127" t="s">
        <v>30</v>
      </c>
      <c r="G1940" s="127" t="s">
        <v>31</v>
      </c>
      <c r="H1940" s="127" t="s">
        <v>32</v>
      </c>
      <c r="I1940" s="127" t="s">
        <v>62</v>
      </c>
      <c r="J1940" s="127" t="s">
        <v>657</v>
      </c>
      <c r="K1940" s="127" t="s">
        <v>974</v>
      </c>
      <c r="L1940" s="127" t="s">
        <v>488</v>
      </c>
      <c r="M1940" s="128">
        <v>4.2699999999999996</v>
      </c>
      <c r="N1940" s="128">
        <v>3.5</v>
      </c>
      <c r="O1940" s="129">
        <v>12.022500000000001</v>
      </c>
      <c r="P1940" s="129">
        <v>21.42</v>
      </c>
      <c r="Q1940" s="130">
        <v>12</v>
      </c>
      <c r="R1940" s="128">
        <v>10</v>
      </c>
      <c r="S1940" s="128">
        <v>15</v>
      </c>
      <c r="T1940" s="127" t="s">
        <v>620</v>
      </c>
      <c r="U1940" s="127" t="s">
        <v>620</v>
      </c>
      <c r="V1940" s="208" t="s">
        <v>637</v>
      </c>
      <c r="X1940" s="126">
        <v>1916</v>
      </c>
    </row>
    <row r="1941" spans="1:24" s="14" customFormat="1" ht="165" x14ac:dyDescent="0.25">
      <c r="A1941" s="255">
        <v>1938</v>
      </c>
      <c r="B1941" s="126" t="s">
        <v>601</v>
      </c>
      <c r="C1941" s="127" t="s">
        <v>602</v>
      </c>
      <c r="D1941" s="127" t="s">
        <v>491</v>
      </c>
      <c r="E1941" s="127" t="s">
        <v>472</v>
      </c>
      <c r="F1941" s="127" t="s">
        <v>30</v>
      </c>
      <c r="G1941" s="127" t="s">
        <v>46</v>
      </c>
      <c r="H1941" s="127" t="s">
        <v>47</v>
      </c>
      <c r="I1941" s="127" t="s">
        <v>60</v>
      </c>
      <c r="J1941" s="127" t="s">
        <v>58</v>
      </c>
      <c r="K1941" s="127" t="s">
        <v>974</v>
      </c>
      <c r="L1941" s="127" t="s">
        <v>488</v>
      </c>
      <c r="M1941" s="128">
        <v>4.4000000000000004</v>
      </c>
      <c r="N1941" s="128">
        <v>3.61</v>
      </c>
      <c r="O1941" s="129">
        <v>12.1165</v>
      </c>
      <c r="P1941" s="129">
        <v>21.378</v>
      </c>
      <c r="Q1941" s="130">
        <v>12.1</v>
      </c>
      <c r="R1941" s="128">
        <v>10</v>
      </c>
      <c r="S1941" s="128">
        <v>15</v>
      </c>
      <c r="T1941" s="127" t="s">
        <v>620</v>
      </c>
      <c r="U1941" s="127" t="s">
        <v>620</v>
      </c>
      <c r="V1941" s="208" t="s">
        <v>637</v>
      </c>
      <c r="X1941" s="126">
        <v>1917</v>
      </c>
    </row>
    <row r="1942" spans="1:24" s="14" customFormat="1" ht="165" x14ac:dyDescent="0.25">
      <c r="A1942" s="255">
        <v>1939</v>
      </c>
      <c r="B1942" s="126" t="s">
        <v>601</v>
      </c>
      <c r="C1942" s="127" t="s">
        <v>602</v>
      </c>
      <c r="D1942" s="127" t="s">
        <v>491</v>
      </c>
      <c r="E1942" s="127" t="s">
        <v>492</v>
      </c>
      <c r="F1942" s="127" t="s">
        <v>30</v>
      </c>
      <c r="G1942" s="127" t="s">
        <v>46</v>
      </c>
      <c r="H1942" s="127" t="s">
        <v>47</v>
      </c>
      <c r="I1942" s="127" t="s">
        <v>89</v>
      </c>
      <c r="J1942" s="127" t="s">
        <v>44</v>
      </c>
      <c r="K1942" s="127" t="s">
        <v>974</v>
      </c>
      <c r="L1942" s="127" t="s">
        <v>488</v>
      </c>
      <c r="M1942" s="128">
        <v>3.78</v>
      </c>
      <c r="N1942" s="128">
        <v>3.1</v>
      </c>
      <c r="O1942" s="129">
        <v>11.237399999999999</v>
      </c>
      <c r="P1942" s="129">
        <v>18.186</v>
      </c>
      <c r="Q1942" s="130">
        <v>11.2</v>
      </c>
      <c r="R1942" s="128">
        <v>10</v>
      </c>
      <c r="S1942" s="128">
        <v>15</v>
      </c>
      <c r="T1942" s="127" t="s">
        <v>620</v>
      </c>
      <c r="U1942" s="127" t="s">
        <v>620</v>
      </c>
      <c r="V1942" s="208" t="s">
        <v>637</v>
      </c>
      <c r="X1942" s="126">
        <v>1918</v>
      </c>
    </row>
    <row r="1943" spans="1:24" s="14" customFormat="1" ht="165" x14ac:dyDescent="0.25">
      <c r="A1943" s="255">
        <v>1940</v>
      </c>
      <c r="B1943" s="126" t="s">
        <v>601</v>
      </c>
      <c r="C1943" s="127" t="s">
        <v>602</v>
      </c>
      <c r="D1943" s="127" t="s">
        <v>491</v>
      </c>
      <c r="E1943" s="127" t="s">
        <v>492</v>
      </c>
      <c r="F1943" s="127" t="s">
        <v>30</v>
      </c>
      <c r="G1943" s="127" t="s">
        <v>46</v>
      </c>
      <c r="H1943" s="127" t="s">
        <v>47</v>
      </c>
      <c r="I1943" s="127" t="s">
        <v>88</v>
      </c>
      <c r="J1943" s="127" t="s">
        <v>44</v>
      </c>
      <c r="K1943" s="127" t="s">
        <v>974</v>
      </c>
      <c r="L1943" s="127" t="s">
        <v>488</v>
      </c>
      <c r="M1943" s="128">
        <v>3.85</v>
      </c>
      <c r="N1943" s="128">
        <v>3.16</v>
      </c>
      <c r="O1943" s="129">
        <v>12.0907</v>
      </c>
      <c r="P1943" s="129">
        <v>18.466000000000001</v>
      </c>
      <c r="Q1943" s="130">
        <v>12.1</v>
      </c>
      <c r="R1943" s="128">
        <v>10</v>
      </c>
      <c r="S1943" s="128">
        <v>15</v>
      </c>
      <c r="T1943" s="127" t="s">
        <v>620</v>
      </c>
      <c r="U1943" s="127" t="s">
        <v>620</v>
      </c>
      <c r="V1943" s="208" t="s">
        <v>637</v>
      </c>
      <c r="X1943" s="126">
        <v>1919</v>
      </c>
    </row>
    <row r="1944" spans="1:24" s="14" customFormat="1" ht="165" x14ac:dyDescent="0.25">
      <c r="A1944" s="255">
        <v>1941</v>
      </c>
      <c r="B1944" s="126" t="s">
        <v>601</v>
      </c>
      <c r="C1944" s="127" t="s">
        <v>602</v>
      </c>
      <c r="D1944" s="127" t="s">
        <v>491</v>
      </c>
      <c r="E1944" s="127" t="s">
        <v>492</v>
      </c>
      <c r="F1944" s="127" t="s">
        <v>30</v>
      </c>
      <c r="G1944" s="127" t="s">
        <v>31</v>
      </c>
      <c r="H1944" s="127" t="s">
        <v>32</v>
      </c>
      <c r="I1944" s="127" t="s">
        <v>53</v>
      </c>
      <c r="J1944" s="127" t="s">
        <v>65</v>
      </c>
      <c r="K1944" s="127" t="s">
        <v>974</v>
      </c>
      <c r="L1944" s="127" t="s">
        <v>488</v>
      </c>
      <c r="M1944" s="128">
        <v>4.18</v>
      </c>
      <c r="N1944" s="128">
        <v>3.43</v>
      </c>
      <c r="O1944" s="129">
        <v>11.789</v>
      </c>
      <c r="P1944" s="129">
        <v>21.378</v>
      </c>
      <c r="Q1944" s="130">
        <v>11.8</v>
      </c>
      <c r="R1944" s="128">
        <v>10</v>
      </c>
      <c r="S1944" s="128">
        <v>15</v>
      </c>
      <c r="T1944" s="127" t="s">
        <v>620</v>
      </c>
      <c r="U1944" s="127" t="s">
        <v>620</v>
      </c>
      <c r="V1944" s="208" t="s">
        <v>637</v>
      </c>
      <c r="X1944" s="126">
        <v>1920</v>
      </c>
    </row>
    <row r="1945" spans="1:24" s="14" customFormat="1" ht="165" x14ac:dyDescent="0.25">
      <c r="A1945" s="255">
        <v>1942</v>
      </c>
      <c r="B1945" s="126" t="s">
        <v>601</v>
      </c>
      <c r="C1945" s="127" t="s">
        <v>602</v>
      </c>
      <c r="D1945" s="127" t="s">
        <v>491</v>
      </c>
      <c r="E1945" s="127" t="s">
        <v>492</v>
      </c>
      <c r="F1945" s="127" t="s">
        <v>30</v>
      </c>
      <c r="G1945" s="127" t="s">
        <v>46</v>
      </c>
      <c r="H1945" s="127" t="s">
        <v>47</v>
      </c>
      <c r="I1945" s="127" t="s">
        <v>62</v>
      </c>
      <c r="J1945" s="127" t="s">
        <v>65</v>
      </c>
      <c r="K1945" s="127" t="s">
        <v>974</v>
      </c>
      <c r="L1945" s="127" t="s">
        <v>488</v>
      </c>
      <c r="M1945" s="128">
        <v>4.0199999999999996</v>
      </c>
      <c r="N1945" s="128">
        <v>3.29</v>
      </c>
      <c r="O1945" s="129">
        <v>10.537000000000001</v>
      </c>
      <c r="P1945" s="129">
        <v>19.152000000000001</v>
      </c>
      <c r="Q1945" s="130">
        <v>10.5</v>
      </c>
      <c r="R1945" s="128">
        <v>10</v>
      </c>
      <c r="S1945" s="128">
        <v>15</v>
      </c>
      <c r="T1945" s="127" t="s">
        <v>620</v>
      </c>
      <c r="U1945" s="127" t="s">
        <v>620</v>
      </c>
      <c r="V1945" s="208" t="s">
        <v>637</v>
      </c>
      <c r="X1945" s="126">
        <v>1921</v>
      </c>
    </row>
    <row r="1946" spans="1:24" s="14" customFormat="1" ht="165" x14ac:dyDescent="0.25">
      <c r="A1946" s="255">
        <v>1943</v>
      </c>
      <c r="B1946" s="126" t="s">
        <v>601</v>
      </c>
      <c r="C1946" s="127" t="s">
        <v>602</v>
      </c>
      <c r="D1946" s="127" t="s">
        <v>491</v>
      </c>
      <c r="E1946" s="127" t="s">
        <v>492</v>
      </c>
      <c r="F1946" s="127" t="s">
        <v>30</v>
      </c>
      <c r="G1946" s="127" t="s">
        <v>31</v>
      </c>
      <c r="H1946" s="127" t="s">
        <v>32</v>
      </c>
      <c r="I1946" s="127" t="s">
        <v>62</v>
      </c>
      <c r="J1946" s="127" t="s">
        <v>657</v>
      </c>
      <c r="K1946" s="127" t="s">
        <v>974</v>
      </c>
      <c r="L1946" s="127" t="s">
        <v>488</v>
      </c>
      <c r="M1946" s="128">
        <v>4.2699999999999996</v>
      </c>
      <c r="N1946" s="128">
        <v>3.5</v>
      </c>
      <c r="O1946" s="129">
        <v>10.8192</v>
      </c>
      <c r="P1946" s="129">
        <v>21.013999999999999</v>
      </c>
      <c r="Q1946" s="130">
        <v>10.8</v>
      </c>
      <c r="R1946" s="128">
        <v>10</v>
      </c>
      <c r="S1946" s="128">
        <v>15</v>
      </c>
      <c r="T1946" s="127" t="s">
        <v>620</v>
      </c>
      <c r="U1946" s="127" t="s">
        <v>620</v>
      </c>
      <c r="V1946" s="208" t="s">
        <v>637</v>
      </c>
      <c r="X1946" s="126">
        <v>1922</v>
      </c>
    </row>
    <row r="1947" spans="1:24" s="14" customFormat="1" ht="165" x14ac:dyDescent="0.25">
      <c r="A1947" s="255">
        <v>1944</v>
      </c>
      <c r="B1947" s="126" t="s">
        <v>601</v>
      </c>
      <c r="C1947" s="127" t="s">
        <v>602</v>
      </c>
      <c r="D1947" s="127" t="s">
        <v>491</v>
      </c>
      <c r="E1947" s="127" t="s">
        <v>492</v>
      </c>
      <c r="F1947" s="127" t="s">
        <v>30</v>
      </c>
      <c r="G1947" s="127" t="s">
        <v>46</v>
      </c>
      <c r="H1947" s="127" t="s">
        <v>47</v>
      </c>
      <c r="I1947" s="127" t="s">
        <v>60</v>
      </c>
      <c r="J1947" s="127" t="s">
        <v>58</v>
      </c>
      <c r="K1947" s="127" t="s">
        <v>974</v>
      </c>
      <c r="L1947" s="127" t="s">
        <v>488</v>
      </c>
      <c r="M1947" s="128">
        <v>4.4000000000000004</v>
      </c>
      <c r="N1947" s="128">
        <v>3.61</v>
      </c>
      <c r="O1947" s="129">
        <v>10.928000000000001</v>
      </c>
      <c r="P1947" s="129">
        <v>20.972000000000001</v>
      </c>
      <c r="Q1947" s="130">
        <v>10.9</v>
      </c>
      <c r="R1947" s="128">
        <v>10</v>
      </c>
      <c r="S1947" s="128">
        <v>15</v>
      </c>
      <c r="T1947" s="127" t="s">
        <v>620</v>
      </c>
      <c r="U1947" s="127" t="s">
        <v>620</v>
      </c>
      <c r="V1947" s="208" t="s">
        <v>637</v>
      </c>
      <c r="X1947" s="126">
        <v>1923</v>
      </c>
    </row>
    <row r="1948" spans="1:24" s="14" customFormat="1" ht="165" x14ac:dyDescent="0.25">
      <c r="A1948" s="255">
        <v>1945</v>
      </c>
      <c r="B1948" s="126" t="s">
        <v>601</v>
      </c>
      <c r="C1948" s="127" t="s">
        <v>602</v>
      </c>
      <c r="D1948" s="127" t="s">
        <v>491</v>
      </c>
      <c r="E1948" s="127" t="s">
        <v>492</v>
      </c>
      <c r="F1948" s="127" t="s">
        <v>30</v>
      </c>
      <c r="G1948" s="127" t="s">
        <v>46</v>
      </c>
      <c r="H1948" s="127" t="s">
        <v>47</v>
      </c>
      <c r="I1948" s="127" t="s">
        <v>60</v>
      </c>
      <c r="J1948" s="127" t="s">
        <v>58</v>
      </c>
      <c r="K1948" s="127" t="s">
        <v>975</v>
      </c>
      <c r="L1948" s="127" t="s">
        <v>488</v>
      </c>
      <c r="M1948" s="128">
        <v>4.4000000000000004</v>
      </c>
      <c r="N1948" s="128">
        <v>3.61</v>
      </c>
      <c r="O1948" s="129">
        <v>10.939</v>
      </c>
      <c r="P1948" s="129">
        <v>20.972000000000001</v>
      </c>
      <c r="Q1948" s="130">
        <v>10.9</v>
      </c>
      <c r="R1948" s="128">
        <v>10</v>
      </c>
      <c r="S1948" s="128">
        <v>15</v>
      </c>
      <c r="T1948" s="127" t="s">
        <v>620</v>
      </c>
      <c r="U1948" s="127" t="s">
        <v>620</v>
      </c>
      <c r="V1948" s="208" t="s">
        <v>878</v>
      </c>
      <c r="X1948" s="126">
        <v>1924</v>
      </c>
    </row>
    <row r="1949" spans="1:24" s="14" customFormat="1" ht="165" x14ac:dyDescent="0.25">
      <c r="A1949" s="255">
        <v>1946</v>
      </c>
      <c r="B1949" s="126" t="s">
        <v>601</v>
      </c>
      <c r="C1949" s="127" t="s">
        <v>602</v>
      </c>
      <c r="D1949" s="127" t="s">
        <v>491</v>
      </c>
      <c r="E1949" s="127" t="s">
        <v>492</v>
      </c>
      <c r="F1949" s="127" t="s">
        <v>30</v>
      </c>
      <c r="G1949" s="127" t="s">
        <v>46</v>
      </c>
      <c r="H1949" s="127" t="s">
        <v>47</v>
      </c>
      <c r="I1949" s="127" t="s">
        <v>59</v>
      </c>
      <c r="J1949" s="127" t="s">
        <v>58</v>
      </c>
      <c r="K1949" s="127" t="s">
        <v>975</v>
      </c>
      <c r="L1949" s="127" t="s">
        <v>488</v>
      </c>
      <c r="M1949" s="128">
        <v>4.12</v>
      </c>
      <c r="N1949" s="128">
        <v>3.38</v>
      </c>
      <c r="O1949" s="129">
        <v>10.648</v>
      </c>
      <c r="P1949" s="129">
        <v>19.544</v>
      </c>
      <c r="Q1949" s="130">
        <v>10.6</v>
      </c>
      <c r="R1949" s="128">
        <v>10</v>
      </c>
      <c r="S1949" s="128">
        <v>15</v>
      </c>
      <c r="T1949" s="127" t="s">
        <v>620</v>
      </c>
      <c r="U1949" s="127" t="s">
        <v>620</v>
      </c>
      <c r="V1949" s="208" t="s">
        <v>878</v>
      </c>
      <c r="X1949" s="126">
        <v>1925</v>
      </c>
    </row>
    <row r="1950" spans="1:24" s="14" customFormat="1" ht="165" x14ac:dyDescent="0.25">
      <c r="A1950" s="255">
        <v>1947</v>
      </c>
      <c r="B1950" s="126" t="s">
        <v>601</v>
      </c>
      <c r="C1950" s="127" t="s">
        <v>602</v>
      </c>
      <c r="D1950" s="127" t="s">
        <v>491</v>
      </c>
      <c r="E1950" s="127" t="s">
        <v>472</v>
      </c>
      <c r="F1950" s="127" t="s">
        <v>35</v>
      </c>
      <c r="G1950" s="127" t="s">
        <v>31</v>
      </c>
      <c r="H1950" s="127" t="s">
        <v>32</v>
      </c>
      <c r="I1950" s="127" t="s">
        <v>57</v>
      </c>
      <c r="J1950" s="127" t="s">
        <v>58</v>
      </c>
      <c r="K1950" s="127" t="s">
        <v>976</v>
      </c>
      <c r="L1950" s="127" t="s">
        <v>488</v>
      </c>
      <c r="M1950" s="128">
        <v>6.72</v>
      </c>
      <c r="N1950" s="128">
        <v>3.32</v>
      </c>
      <c r="O1950" s="129">
        <v>15.7135</v>
      </c>
      <c r="P1950" s="129">
        <v>28.686</v>
      </c>
      <c r="Q1950" s="130">
        <v>15.7</v>
      </c>
      <c r="R1950" s="128">
        <v>10</v>
      </c>
      <c r="S1950" s="128">
        <v>15</v>
      </c>
      <c r="T1950" s="127" t="s">
        <v>620</v>
      </c>
      <c r="U1950" s="127" t="s">
        <v>620</v>
      </c>
      <c r="V1950" s="208" t="s">
        <v>624</v>
      </c>
      <c r="X1950" s="126">
        <v>1926</v>
      </c>
    </row>
    <row r="1951" spans="1:24" s="14" customFormat="1" ht="165" x14ac:dyDescent="0.25">
      <c r="A1951" s="255">
        <v>1948</v>
      </c>
      <c r="B1951" s="126" t="s">
        <v>601</v>
      </c>
      <c r="C1951" s="127" t="s">
        <v>602</v>
      </c>
      <c r="D1951" s="127" t="s">
        <v>491</v>
      </c>
      <c r="E1951" s="127" t="s">
        <v>492</v>
      </c>
      <c r="F1951" s="127" t="s">
        <v>35</v>
      </c>
      <c r="G1951" s="127" t="s">
        <v>31</v>
      </c>
      <c r="H1951" s="127" t="s">
        <v>32</v>
      </c>
      <c r="I1951" s="127" t="s">
        <v>57</v>
      </c>
      <c r="J1951" s="127" t="s">
        <v>58</v>
      </c>
      <c r="K1951" s="127" t="s">
        <v>976</v>
      </c>
      <c r="L1951" s="127" t="s">
        <v>488</v>
      </c>
      <c r="M1951" s="128">
        <v>6.72</v>
      </c>
      <c r="N1951" s="128">
        <v>3.32</v>
      </c>
      <c r="O1951" s="129">
        <v>13.998900000000001</v>
      </c>
      <c r="P1951" s="129">
        <v>23.632000000000001</v>
      </c>
      <c r="Q1951" s="130">
        <v>14</v>
      </c>
      <c r="R1951" s="128">
        <v>10</v>
      </c>
      <c r="S1951" s="128">
        <v>15</v>
      </c>
      <c r="T1951" s="127" t="s">
        <v>620</v>
      </c>
      <c r="U1951" s="127" t="s">
        <v>620</v>
      </c>
      <c r="V1951" s="208" t="s">
        <v>624</v>
      </c>
      <c r="X1951" s="126">
        <v>1927</v>
      </c>
    </row>
    <row r="1952" spans="1:24" s="14" customFormat="1" ht="45" x14ac:dyDescent="0.25">
      <c r="A1952" s="255">
        <v>1949</v>
      </c>
      <c r="B1952" s="126" t="s">
        <v>603</v>
      </c>
      <c r="C1952" s="127" t="s">
        <v>604</v>
      </c>
      <c r="D1952" s="127" t="s">
        <v>491</v>
      </c>
      <c r="E1952" s="127" t="s">
        <v>496</v>
      </c>
      <c r="F1952" s="127" t="s">
        <v>30</v>
      </c>
      <c r="G1952" s="127" t="s">
        <v>31</v>
      </c>
      <c r="H1952" s="127" t="s">
        <v>32</v>
      </c>
      <c r="I1952" s="127" t="s">
        <v>53</v>
      </c>
      <c r="J1952" s="127" t="s">
        <v>657</v>
      </c>
      <c r="K1952" s="127" t="s">
        <v>977</v>
      </c>
      <c r="L1952" s="127" t="s">
        <v>483</v>
      </c>
      <c r="M1952" s="128">
        <v>0</v>
      </c>
      <c r="N1952" s="128">
        <v>0</v>
      </c>
      <c r="O1952" s="129">
        <v>10.7064</v>
      </c>
      <c r="P1952" s="129">
        <v>23.1</v>
      </c>
      <c r="Q1952" s="130">
        <v>10.7</v>
      </c>
      <c r="R1952" s="128">
        <v>0</v>
      </c>
      <c r="S1952" s="128">
        <v>0</v>
      </c>
      <c r="T1952" s="127" t="s">
        <v>620</v>
      </c>
      <c r="U1952" s="127" t="s">
        <v>620</v>
      </c>
      <c r="V1952" s="208" t="s">
        <v>637</v>
      </c>
      <c r="X1952" s="126">
        <v>1930</v>
      </c>
    </row>
    <row r="1953" spans="1:24" s="14" customFormat="1" ht="45" x14ac:dyDescent="0.25">
      <c r="A1953" s="255">
        <v>1950</v>
      </c>
      <c r="B1953" s="126" t="s">
        <v>603</v>
      </c>
      <c r="C1953" s="127" t="s">
        <v>604</v>
      </c>
      <c r="D1953" s="127" t="s">
        <v>491</v>
      </c>
      <c r="E1953" s="127" t="s">
        <v>496</v>
      </c>
      <c r="F1953" s="127" t="s">
        <v>30</v>
      </c>
      <c r="G1953" s="127" t="s">
        <v>31</v>
      </c>
      <c r="H1953" s="127" t="s">
        <v>42</v>
      </c>
      <c r="I1953" s="127" t="s">
        <v>52</v>
      </c>
      <c r="J1953" s="127" t="s">
        <v>678</v>
      </c>
      <c r="K1953" s="127" t="s">
        <v>977</v>
      </c>
      <c r="L1953" s="127" t="s">
        <v>483</v>
      </c>
      <c r="M1953" s="128">
        <v>0</v>
      </c>
      <c r="N1953" s="128">
        <v>0</v>
      </c>
      <c r="O1953" s="129">
        <v>10.8027</v>
      </c>
      <c r="P1953" s="129">
        <v>39.521999999999998</v>
      </c>
      <c r="Q1953" s="130">
        <v>10.8</v>
      </c>
      <c r="R1953" s="128">
        <v>0</v>
      </c>
      <c r="S1953" s="128">
        <v>0</v>
      </c>
      <c r="T1953" s="127" t="s">
        <v>620</v>
      </c>
      <c r="U1953" s="127" t="s">
        <v>620</v>
      </c>
      <c r="V1953" s="208" t="s">
        <v>637</v>
      </c>
      <c r="X1953" s="126">
        <v>1931</v>
      </c>
    </row>
    <row r="1954" spans="1:24" s="14" customFormat="1" ht="45" x14ac:dyDescent="0.25">
      <c r="A1954" s="255">
        <v>1951</v>
      </c>
      <c r="B1954" s="126" t="s">
        <v>603</v>
      </c>
      <c r="C1954" s="127" t="s">
        <v>604</v>
      </c>
      <c r="D1954" s="127" t="s">
        <v>491</v>
      </c>
      <c r="E1954" s="127" t="s">
        <v>472</v>
      </c>
      <c r="F1954" s="127" t="s">
        <v>30</v>
      </c>
      <c r="G1954" s="127" t="s">
        <v>36</v>
      </c>
      <c r="H1954" s="127" t="s">
        <v>37</v>
      </c>
      <c r="I1954" s="127" t="s">
        <v>100</v>
      </c>
      <c r="J1954" s="127" t="s">
        <v>91</v>
      </c>
      <c r="K1954" s="127" t="s">
        <v>978</v>
      </c>
      <c r="L1954" s="127" t="s">
        <v>483</v>
      </c>
      <c r="M1954" s="128">
        <v>0</v>
      </c>
      <c r="N1954" s="128">
        <v>0</v>
      </c>
      <c r="O1954" s="129">
        <v>18.759799999999998</v>
      </c>
      <c r="P1954" s="129">
        <v>73.233999999999995</v>
      </c>
      <c r="Q1954" s="130">
        <v>18.8</v>
      </c>
      <c r="R1954" s="128">
        <v>0</v>
      </c>
      <c r="S1954" s="128">
        <v>0</v>
      </c>
      <c r="T1954" s="127" t="s">
        <v>620</v>
      </c>
      <c r="U1954" s="127" t="s">
        <v>620</v>
      </c>
      <c r="V1954" s="208" t="s">
        <v>637</v>
      </c>
      <c r="X1954" s="126">
        <v>1932</v>
      </c>
    </row>
    <row r="1955" spans="1:24" s="14" customFormat="1" ht="60" x14ac:dyDescent="0.25">
      <c r="A1955" s="255">
        <v>1952</v>
      </c>
      <c r="B1955" s="126" t="s">
        <v>603</v>
      </c>
      <c r="C1955" s="127" t="s">
        <v>604</v>
      </c>
      <c r="D1955" s="127" t="s">
        <v>491</v>
      </c>
      <c r="E1955" s="127" t="s">
        <v>472</v>
      </c>
      <c r="F1955" s="127" t="s">
        <v>30</v>
      </c>
      <c r="G1955" s="127" t="s">
        <v>36</v>
      </c>
      <c r="H1955" s="127" t="s">
        <v>42</v>
      </c>
      <c r="I1955" s="127" t="s">
        <v>53</v>
      </c>
      <c r="J1955" s="127" t="s">
        <v>726</v>
      </c>
      <c r="K1955" s="127" t="s">
        <v>978</v>
      </c>
      <c r="L1955" s="127" t="s">
        <v>483</v>
      </c>
      <c r="M1955" s="128">
        <v>0</v>
      </c>
      <c r="N1955" s="128">
        <v>0</v>
      </c>
      <c r="O1955" s="129">
        <v>18.759799999999998</v>
      </c>
      <c r="P1955" s="129">
        <v>38.667999999999999</v>
      </c>
      <c r="Q1955" s="130">
        <v>18.8</v>
      </c>
      <c r="R1955" s="128">
        <v>0</v>
      </c>
      <c r="S1955" s="128">
        <v>0</v>
      </c>
      <c r="T1955" s="127" t="s">
        <v>620</v>
      </c>
      <c r="U1955" s="127" t="s">
        <v>620</v>
      </c>
      <c r="V1955" s="208" t="s">
        <v>637</v>
      </c>
      <c r="X1955" s="126">
        <v>1933</v>
      </c>
    </row>
    <row r="1956" spans="1:24" s="14" customFormat="1" ht="45" x14ac:dyDescent="0.25">
      <c r="A1956" s="255">
        <v>1953</v>
      </c>
      <c r="B1956" s="126" t="s">
        <v>603</v>
      </c>
      <c r="C1956" s="127" t="s">
        <v>604</v>
      </c>
      <c r="D1956" s="127" t="s">
        <v>491</v>
      </c>
      <c r="E1956" s="127" t="s">
        <v>472</v>
      </c>
      <c r="F1956" s="127" t="s">
        <v>30</v>
      </c>
      <c r="G1956" s="127" t="s">
        <v>36</v>
      </c>
      <c r="H1956" s="127" t="s">
        <v>42</v>
      </c>
      <c r="I1956" s="127" t="s">
        <v>50</v>
      </c>
      <c r="J1956" s="127" t="s">
        <v>681</v>
      </c>
      <c r="K1956" s="127" t="s">
        <v>978</v>
      </c>
      <c r="L1956" s="127" t="s">
        <v>483</v>
      </c>
      <c r="M1956" s="128">
        <v>0</v>
      </c>
      <c r="N1956" s="128">
        <v>0</v>
      </c>
      <c r="O1956" s="129">
        <v>19.889500000000002</v>
      </c>
      <c r="P1956" s="129">
        <v>101.556</v>
      </c>
      <c r="Q1956" s="130">
        <v>19.899999999999999</v>
      </c>
      <c r="R1956" s="128">
        <v>0</v>
      </c>
      <c r="S1956" s="128">
        <v>0</v>
      </c>
      <c r="T1956" s="127" t="s">
        <v>620</v>
      </c>
      <c r="U1956" s="127" t="s">
        <v>620</v>
      </c>
      <c r="V1956" s="208" t="s">
        <v>637</v>
      </c>
      <c r="X1956" s="126">
        <v>1934</v>
      </c>
    </row>
    <row r="1957" spans="1:24" s="14" customFormat="1" ht="45" x14ac:dyDescent="0.25">
      <c r="A1957" s="255">
        <v>1954</v>
      </c>
      <c r="B1957" s="126" t="s">
        <v>603</v>
      </c>
      <c r="C1957" s="127" t="s">
        <v>604</v>
      </c>
      <c r="D1957" s="127" t="s">
        <v>508</v>
      </c>
      <c r="E1957" s="127" t="s">
        <v>472</v>
      </c>
      <c r="F1957" s="127" t="s">
        <v>30</v>
      </c>
      <c r="G1957" s="127" t="s">
        <v>36</v>
      </c>
      <c r="H1957" s="127" t="s">
        <v>37</v>
      </c>
      <c r="I1957" s="127" t="s">
        <v>72</v>
      </c>
      <c r="J1957" s="127" t="s">
        <v>681</v>
      </c>
      <c r="K1957" s="127" t="s">
        <v>979</v>
      </c>
      <c r="L1957" s="127" t="s">
        <v>483</v>
      </c>
      <c r="M1957" s="128">
        <v>0</v>
      </c>
      <c r="N1957" s="128">
        <v>0</v>
      </c>
      <c r="O1957" s="129">
        <v>30.2364</v>
      </c>
      <c r="P1957" s="129">
        <v>67.256</v>
      </c>
      <c r="Q1957" s="130">
        <v>30.2</v>
      </c>
      <c r="R1957" s="128">
        <v>0</v>
      </c>
      <c r="S1957" s="128">
        <v>0</v>
      </c>
      <c r="T1957" s="127" t="s">
        <v>620</v>
      </c>
      <c r="U1957" s="127" t="s">
        <v>620</v>
      </c>
      <c r="V1957" s="208" t="s">
        <v>637</v>
      </c>
      <c r="X1957" s="126">
        <v>1935</v>
      </c>
    </row>
    <row r="1958" spans="1:24" s="14" customFormat="1" ht="60" x14ac:dyDescent="0.25">
      <c r="A1958" s="255">
        <v>1955</v>
      </c>
      <c r="B1958" s="126" t="s">
        <v>603</v>
      </c>
      <c r="C1958" s="127" t="s">
        <v>604</v>
      </c>
      <c r="D1958" s="127" t="s">
        <v>508</v>
      </c>
      <c r="E1958" s="127" t="s">
        <v>472</v>
      </c>
      <c r="F1958" s="127" t="s">
        <v>30</v>
      </c>
      <c r="G1958" s="127" t="s">
        <v>36</v>
      </c>
      <c r="H1958" s="127" t="s">
        <v>42</v>
      </c>
      <c r="I1958" s="127" t="s">
        <v>53</v>
      </c>
      <c r="J1958" s="127" t="s">
        <v>726</v>
      </c>
      <c r="K1958" s="127" t="s">
        <v>979</v>
      </c>
      <c r="L1958" s="127" t="s">
        <v>483</v>
      </c>
      <c r="M1958" s="128">
        <v>0</v>
      </c>
      <c r="N1958" s="128">
        <v>0</v>
      </c>
      <c r="O1958" s="129">
        <v>30.2364</v>
      </c>
      <c r="P1958" s="129">
        <v>34.159999999999997</v>
      </c>
      <c r="Q1958" s="130">
        <v>30.2</v>
      </c>
      <c r="R1958" s="128">
        <v>0</v>
      </c>
      <c r="S1958" s="128">
        <v>0</v>
      </c>
      <c r="T1958" s="127" t="s">
        <v>620</v>
      </c>
      <c r="U1958" s="127" t="s">
        <v>620</v>
      </c>
      <c r="V1958" s="208" t="s">
        <v>637</v>
      </c>
      <c r="X1958" s="126">
        <v>1936</v>
      </c>
    </row>
    <row r="1959" spans="1:24" s="14" customFormat="1" ht="45" x14ac:dyDescent="0.25">
      <c r="A1959" s="255">
        <v>1956</v>
      </c>
      <c r="B1959" s="126" t="s">
        <v>603</v>
      </c>
      <c r="C1959" s="127" t="s">
        <v>604</v>
      </c>
      <c r="D1959" s="127" t="s">
        <v>508</v>
      </c>
      <c r="E1959" s="127" t="s">
        <v>472</v>
      </c>
      <c r="F1959" s="127" t="s">
        <v>35</v>
      </c>
      <c r="G1959" s="127" t="s">
        <v>31</v>
      </c>
      <c r="H1959" s="127" t="s">
        <v>37</v>
      </c>
      <c r="I1959" s="127" t="s">
        <v>55</v>
      </c>
      <c r="J1959" s="127" t="s">
        <v>681</v>
      </c>
      <c r="K1959" s="127" t="s">
        <v>979</v>
      </c>
      <c r="L1959" s="127" t="s">
        <v>483</v>
      </c>
      <c r="M1959" s="128">
        <v>0</v>
      </c>
      <c r="N1959" s="128">
        <v>0</v>
      </c>
      <c r="O1959" s="129">
        <v>35.911999999999999</v>
      </c>
      <c r="P1959" s="129">
        <v>152.012</v>
      </c>
      <c r="Q1959" s="130">
        <v>35.9</v>
      </c>
      <c r="R1959" s="128">
        <v>0</v>
      </c>
      <c r="S1959" s="128">
        <v>0</v>
      </c>
      <c r="T1959" s="127" t="s">
        <v>620</v>
      </c>
      <c r="U1959" s="127" t="s">
        <v>620</v>
      </c>
      <c r="V1959" s="208" t="s">
        <v>637</v>
      </c>
      <c r="X1959" s="126">
        <v>1937</v>
      </c>
    </row>
    <row r="1960" spans="1:24" s="14" customFormat="1" ht="165" x14ac:dyDescent="0.25">
      <c r="A1960" s="255">
        <v>1957</v>
      </c>
      <c r="B1960" s="126" t="s">
        <v>605</v>
      </c>
      <c r="C1960" s="127" t="s">
        <v>606</v>
      </c>
      <c r="D1960" s="127" t="s">
        <v>491</v>
      </c>
      <c r="E1960" s="127" t="s">
        <v>496</v>
      </c>
      <c r="F1960" s="127" t="s">
        <v>30</v>
      </c>
      <c r="G1960" s="127" t="s">
        <v>36</v>
      </c>
      <c r="H1960" s="127" t="s">
        <v>37</v>
      </c>
      <c r="I1960" s="127" t="s">
        <v>71</v>
      </c>
      <c r="J1960" s="127" t="s">
        <v>681</v>
      </c>
      <c r="K1960" s="127" t="s">
        <v>980</v>
      </c>
      <c r="L1960" s="127" t="s">
        <v>488</v>
      </c>
      <c r="M1960" s="128">
        <v>2.58</v>
      </c>
      <c r="N1960" s="128">
        <v>2.36</v>
      </c>
      <c r="O1960" s="129">
        <v>12.8574</v>
      </c>
      <c r="P1960" s="129">
        <v>69.902000000000001</v>
      </c>
      <c r="Q1960" s="130">
        <v>12.9</v>
      </c>
      <c r="R1960" s="128">
        <v>0</v>
      </c>
      <c r="S1960" s="128">
        <v>0</v>
      </c>
      <c r="T1960" s="127" t="s">
        <v>620</v>
      </c>
      <c r="U1960" s="127" t="s">
        <v>620</v>
      </c>
      <c r="V1960" s="208" t="s">
        <v>624</v>
      </c>
      <c r="X1960" s="126">
        <v>1938</v>
      </c>
    </row>
    <row r="1961" spans="1:24" s="14" customFormat="1" ht="165" x14ac:dyDescent="0.25">
      <c r="A1961" s="255">
        <v>1958</v>
      </c>
      <c r="B1961" s="126" t="s">
        <v>605</v>
      </c>
      <c r="C1961" s="127" t="s">
        <v>606</v>
      </c>
      <c r="D1961" s="127" t="s">
        <v>491</v>
      </c>
      <c r="E1961" s="127" t="s">
        <v>492</v>
      </c>
      <c r="F1961" s="127" t="s">
        <v>30</v>
      </c>
      <c r="G1961" s="127" t="s">
        <v>36</v>
      </c>
      <c r="H1961" s="127" t="s">
        <v>37</v>
      </c>
      <c r="I1961" s="127" t="s">
        <v>72</v>
      </c>
      <c r="J1961" s="127" t="s">
        <v>681</v>
      </c>
      <c r="K1961" s="127" t="s">
        <v>981</v>
      </c>
      <c r="L1961" s="127" t="s">
        <v>488</v>
      </c>
      <c r="M1961" s="128">
        <v>2.11</v>
      </c>
      <c r="N1961" s="128">
        <v>1.94</v>
      </c>
      <c r="O1961" s="129">
        <v>14.275</v>
      </c>
      <c r="P1961" s="129">
        <v>56.027999999999999</v>
      </c>
      <c r="Q1961" s="130">
        <v>14.3</v>
      </c>
      <c r="R1961" s="128">
        <v>0</v>
      </c>
      <c r="S1961" s="128">
        <v>0</v>
      </c>
      <c r="T1961" s="127" t="s">
        <v>620</v>
      </c>
      <c r="U1961" s="127" t="s">
        <v>620</v>
      </c>
      <c r="V1961" s="208" t="s">
        <v>637</v>
      </c>
      <c r="X1961" s="126">
        <v>1939</v>
      </c>
    </row>
    <row r="1962" spans="1:24" s="14" customFormat="1" ht="165" x14ac:dyDescent="0.25">
      <c r="A1962" s="255">
        <v>1959</v>
      </c>
      <c r="B1962" s="126" t="s">
        <v>605</v>
      </c>
      <c r="C1962" s="127" t="s">
        <v>606</v>
      </c>
      <c r="D1962" s="127" t="s">
        <v>491</v>
      </c>
      <c r="E1962" s="127" t="s">
        <v>492</v>
      </c>
      <c r="F1962" s="127" t="s">
        <v>30</v>
      </c>
      <c r="G1962" s="127" t="s">
        <v>36</v>
      </c>
      <c r="H1962" s="127" t="s">
        <v>42</v>
      </c>
      <c r="I1962" s="127" t="s">
        <v>50</v>
      </c>
      <c r="J1962" s="127" t="s">
        <v>681</v>
      </c>
      <c r="K1962" s="127" t="s">
        <v>981</v>
      </c>
      <c r="L1962" s="127" t="s">
        <v>488</v>
      </c>
      <c r="M1962" s="128">
        <v>1.57</v>
      </c>
      <c r="N1962" s="128">
        <v>1.44</v>
      </c>
      <c r="O1962" s="129">
        <v>14.319599999999999</v>
      </c>
      <c r="P1962" s="129">
        <v>71.763999999999996</v>
      </c>
      <c r="Q1962" s="130">
        <v>14.3</v>
      </c>
      <c r="R1962" s="128">
        <v>0</v>
      </c>
      <c r="S1962" s="128">
        <v>0</v>
      </c>
      <c r="T1962" s="127" t="s">
        <v>620</v>
      </c>
      <c r="U1962" s="127" t="s">
        <v>620</v>
      </c>
      <c r="V1962" s="208" t="s">
        <v>637</v>
      </c>
      <c r="X1962" s="126">
        <v>1940</v>
      </c>
    </row>
    <row r="1963" spans="1:24" s="14" customFormat="1" ht="165" x14ac:dyDescent="0.25">
      <c r="A1963" s="255">
        <v>1960</v>
      </c>
      <c r="B1963" s="126" t="s">
        <v>605</v>
      </c>
      <c r="C1963" s="127" t="s">
        <v>606</v>
      </c>
      <c r="D1963" s="127" t="s">
        <v>491</v>
      </c>
      <c r="E1963" s="127" t="s">
        <v>496</v>
      </c>
      <c r="F1963" s="127" t="s">
        <v>30</v>
      </c>
      <c r="G1963" s="127" t="s">
        <v>36</v>
      </c>
      <c r="H1963" s="127" t="s">
        <v>37</v>
      </c>
      <c r="I1963" s="127" t="s">
        <v>72</v>
      </c>
      <c r="J1963" s="127" t="s">
        <v>681</v>
      </c>
      <c r="K1963" s="127" t="s">
        <v>981</v>
      </c>
      <c r="L1963" s="127" t="s">
        <v>488</v>
      </c>
      <c r="M1963" s="128">
        <v>2.11</v>
      </c>
      <c r="N1963" s="128">
        <v>1.94</v>
      </c>
      <c r="O1963" s="129">
        <v>11.940799999999999</v>
      </c>
      <c r="P1963" s="129">
        <v>57.05</v>
      </c>
      <c r="Q1963" s="130">
        <v>11.9</v>
      </c>
      <c r="R1963" s="128">
        <v>0</v>
      </c>
      <c r="S1963" s="128">
        <v>0</v>
      </c>
      <c r="T1963" s="127" t="s">
        <v>620</v>
      </c>
      <c r="U1963" s="127" t="s">
        <v>620</v>
      </c>
      <c r="V1963" s="208" t="s">
        <v>637</v>
      </c>
      <c r="X1963" s="126">
        <v>1941</v>
      </c>
    </row>
    <row r="1964" spans="1:24" s="14" customFormat="1" ht="165" x14ac:dyDescent="0.25">
      <c r="A1964" s="255">
        <v>1961</v>
      </c>
      <c r="B1964" s="126" t="s">
        <v>605</v>
      </c>
      <c r="C1964" s="127" t="s">
        <v>606</v>
      </c>
      <c r="D1964" s="127" t="s">
        <v>491</v>
      </c>
      <c r="E1964" s="127" t="s">
        <v>496</v>
      </c>
      <c r="F1964" s="127" t="s">
        <v>30</v>
      </c>
      <c r="G1964" s="127" t="s">
        <v>36</v>
      </c>
      <c r="H1964" s="127" t="s">
        <v>42</v>
      </c>
      <c r="I1964" s="127" t="s">
        <v>50</v>
      </c>
      <c r="J1964" s="127" t="s">
        <v>681</v>
      </c>
      <c r="K1964" s="127" t="s">
        <v>981</v>
      </c>
      <c r="L1964" s="127" t="s">
        <v>488</v>
      </c>
      <c r="M1964" s="128">
        <v>1.57</v>
      </c>
      <c r="N1964" s="128">
        <v>1.44</v>
      </c>
      <c r="O1964" s="129">
        <v>11.8474</v>
      </c>
      <c r="P1964" s="129">
        <v>72.688000000000002</v>
      </c>
      <c r="Q1964" s="130">
        <v>11.8</v>
      </c>
      <c r="R1964" s="128">
        <v>0</v>
      </c>
      <c r="S1964" s="128">
        <v>0</v>
      </c>
      <c r="T1964" s="127" t="s">
        <v>620</v>
      </c>
      <c r="U1964" s="127" t="s">
        <v>620</v>
      </c>
      <c r="V1964" s="208" t="s">
        <v>637</v>
      </c>
      <c r="X1964" s="126">
        <v>1942</v>
      </c>
    </row>
    <row r="1965" spans="1:24" s="14" customFormat="1" ht="165" x14ac:dyDescent="0.25">
      <c r="A1965" s="255">
        <v>1962</v>
      </c>
      <c r="B1965" s="126" t="s">
        <v>605</v>
      </c>
      <c r="C1965" s="127" t="s">
        <v>606</v>
      </c>
      <c r="D1965" s="127" t="s">
        <v>491</v>
      </c>
      <c r="E1965" s="127" t="s">
        <v>472</v>
      </c>
      <c r="F1965" s="127" t="s">
        <v>30</v>
      </c>
      <c r="G1965" s="127" t="s">
        <v>36</v>
      </c>
      <c r="H1965" s="127" t="s">
        <v>37</v>
      </c>
      <c r="I1965" s="127" t="s">
        <v>72</v>
      </c>
      <c r="J1965" s="127" t="s">
        <v>681</v>
      </c>
      <c r="K1965" s="127" t="s">
        <v>982</v>
      </c>
      <c r="L1965" s="127" t="s">
        <v>488</v>
      </c>
      <c r="M1965" s="128">
        <v>2.11</v>
      </c>
      <c r="N1965" s="128">
        <v>1.94</v>
      </c>
      <c r="O1965" s="129">
        <v>19.413900000000002</v>
      </c>
      <c r="P1965" s="129">
        <v>64.834000000000003</v>
      </c>
      <c r="Q1965" s="130">
        <v>19.399999999999999</v>
      </c>
      <c r="R1965" s="128">
        <v>0</v>
      </c>
      <c r="S1965" s="128">
        <v>0</v>
      </c>
      <c r="T1965" s="127" t="s">
        <v>620</v>
      </c>
      <c r="U1965" s="127" t="s">
        <v>620</v>
      </c>
      <c r="V1965" s="208" t="s">
        <v>624</v>
      </c>
      <c r="X1965" s="126">
        <v>1943</v>
      </c>
    </row>
    <row r="1966" spans="1:24" s="14" customFormat="1" ht="165" x14ac:dyDescent="0.25">
      <c r="A1966" s="255">
        <v>1963</v>
      </c>
      <c r="B1966" s="126" t="s">
        <v>605</v>
      </c>
      <c r="C1966" s="127" t="s">
        <v>606</v>
      </c>
      <c r="D1966" s="127" t="s">
        <v>491</v>
      </c>
      <c r="E1966" s="127" t="s">
        <v>472</v>
      </c>
      <c r="F1966" s="127" t="s">
        <v>30</v>
      </c>
      <c r="G1966" s="127" t="s">
        <v>36</v>
      </c>
      <c r="H1966" s="127" t="s">
        <v>42</v>
      </c>
      <c r="I1966" s="127" t="s">
        <v>50</v>
      </c>
      <c r="J1966" s="127" t="s">
        <v>681</v>
      </c>
      <c r="K1966" s="127" t="s">
        <v>982</v>
      </c>
      <c r="L1966" s="127" t="s">
        <v>488</v>
      </c>
      <c r="M1966" s="128">
        <v>1.57</v>
      </c>
      <c r="N1966" s="128">
        <v>1.44</v>
      </c>
      <c r="O1966" s="129">
        <v>19.867999999999999</v>
      </c>
      <c r="P1966" s="129">
        <v>84.097999999999999</v>
      </c>
      <c r="Q1966" s="130">
        <v>19.899999999999999</v>
      </c>
      <c r="R1966" s="128">
        <v>0</v>
      </c>
      <c r="S1966" s="128">
        <v>0</v>
      </c>
      <c r="T1966" s="127" t="s">
        <v>620</v>
      </c>
      <c r="U1966" s="127" t="s">
        <v>620</v>
      </c>
      <c r="V1966" s="208" t="s">
        <v>624</v>
      </c>
      <c r="X1966" s="126">
        <v>1944</v>
      </c>
    </row>
    <row r="1967" spans="1:24" s="14" customFormat="1" ht="165" x14ac:dyDescent="0.25">
      <c r="A1967" s="255">
        <v>1964</v>
      </c>
      <c r="B1967" s="126" t="s">
        <v>605</v>
      </c>
      <c r="C1967" s="127" t="s">
        <v>606</v>
      </c>
      <c r="D1967" s="127" t="s">
        <v>491</v>
      </c>
      <c r="E1967" s="127" t="s">
        <v>472</v>
      </c>
      <c r="F1967" s="127" t="s">
        <v>30</v>
      </c>
      <c r="G1967" s="127" t="s">
        <v>36</v>
      </c>
      <c r="H1967" s="127" t="s">
        <v>37</v>
      </c>
      <c r="I1967" s="127" t="s">
        <v>72</v>
      </c>
      <c r="J1967" s="127" t="s">
        <v>681</v>
      </c>
      <c r="K1967" s="127" t="s">
        <v>983</v>
      </c>
      <c r="L1967" s="127" t="s">
        <v>488</v>
      </c>
      <c r="M1967" s="128">
        <v>2.11</v>
      </c>
      <c r="N1967" s="128">
        <v>1.94</v>
      </c>
      <c r="O1967" s="129">
        <v>19.7819</v>
      </c>
      <c r="P1967" s="129">
        <v>64.834000000000003</v>
      </c>
      <c r="Q1967" s="130">
        <v>19.8</v>
      </c>
      <c r="R1967" s="128">
        <v>0</v>
      </c>
      <c r="S1967" s="128">
        <v>0</v>
      </c>
      <c r="T1967" s="127" t="s">
        <v>620</v>
      </c>
      <c r="U1967" s="127" t="s">
        <v>620</v>
      </c>
      <c r="V1967" s="208" t="s">
        <v>624</v>
      </c>
      <c r="X1967" s="126">
        <v>1945</v>
      </c>
    </row>
    <row r="1968" spans="1:24" s="14" customFormat="1" ht="165" x14ac:dyDescent="0.25">
      <c r="A1968" s="255">
        <v>1965</v>
      </c>
      <c r="B1968" s="126" t="s">
        <v>605</v>
      </c>
      <c r="C1968" s="127" t="s">
        <v>606</v>
      </c>
      <c r="D1968" s="127" t="s">
        <v>491</v>
      </c>
      <c r="E1968" s="127" t="s">
        <v>472</v>
      </c>
      <c r="F1968" s="127" t="s">
        <v>30</v>
      </c>
      <c r="G1968" s="127" t="s">
        <v>36</v>
      </c>
      <c r="H1968" s="127" t="s">
        <v>37</v>
      </c>
      <c r="I1968" s="127" t="s">
        <v>71</v>
      </c>
      <c r="J1968" s="127" t="s">
        <v>681</v>
      </c>
      <c r="K1968" s="127" t="s">
        <v>983</v>
      </c>
      <c r="L1968" s="127" t="s">
        <v>488</v>
      </c>
      <c r="M1968" s="128">
        <v>2.58</v>
      </c>
      <c r="N1968" s="128">
        <v>2.36</v>
      </c>
      <c r="O1968" s="129">
        <v>21.245999999999999</v>
      </c>
      <c r="P1968" s="129">
        <v>79.477999999999994</v>
      </c>
      <c r="Q1968" s="130">
        <v>21.2</v>
      </c>
      <c r="R1968" s="128">
        <v>0</v>
      </c>
      <c r="S1968" s="128">
        <v>0</v>
      </c>
      <c r="T1968" s="127" t="s">
        <v>620</v>
      </c>
      <c r="U1968" s="127" t="s">
        <v>620</v>
      </c>
      <c r="V1968" s="208" t="s">
        <v>624</v>
      </c>
      <c r="X1968" s="126">
        <v>1946</v>
      </c>
    </row>
    <row r="1969" spans="1:24" s="14" customFormat="1" ht="165" x14ac:dyDescent="0.25">
      <c r="A1969" s="255">
        <v>1966</v>
      </c>
      <c r="B1969" s="126" t="s">
        <v>605</v>
      </c>
      <c r="C1969" s="127" t="s">
        <v>606</v>
      </c>
      <c r="D1969" s="127" t="s">
        <v>508</v>
      </c>
      <c r="E1969" s="127" t="s">
        <v>472</v>
      </c>
      <c r="F1969" s="127" t="s">
        <v>30</v>
      </c>
      <c r="G1969" s="127" t="s">
        <v>36</v>
      </c>
      <c r="H1969" s="127" t="s">
        <v>37</v>
      </c>
      <c r="I1969" s="127" t="s">
        <v>85</v>
      </c>
      <c r="J1969" s="127" t="s">
        <v>102</v>
      </c>
      <c r="K1969" s="127" t="s">
        <v>984</v>
      </c>
      <c r="L1969" s="127" t="s">
        <v>488</v>
      </c>
      <c r="M1969" s="128">
        <v>1.88</v>
      </c>
      <c r="N1969" s="128">
        <v>1.72</v>
      </c>
      <c r="O1969" s="129">
        <v>26.423300000000001</v>
      </c>
      <c r="P1969" s="129">
        <v>49.531999999999996</v>
      </c>
      <c r="Q1969" s="130">
        <v>26.4</v>
      </c>
      <c r="R1969" s="128">
        <v>0</v>
      </c>
      <c r="S1969" s="128">
        <v>0</v>
      </c>
      <c r="T1969" s="127" t="s">
        <v>620</v>
      </c>
      <c r="U1969" s="127" t="s">
        <v>620</v>
      </c>
      <c r="V1969" s="208" t="s">
        <v>637</v>
      </c>
      <c r="X1969" s="126">
        <v>1947</v>
      </c>
    </row>
    <row r="1970" spans="1:24" s="14" customFormat="1" ht="165" x14ac:dyDescent="0.25">
      <c r="A1970" s="255">
        <v>1967</v>
      </c>
      <c r="B1970" s="126" t="s">
        <v>605</v>
      </c>
      <c r="C1970" s="127" t="s">
        <v>606</v>
      </c>
      <c r="D1970" s="127" t="s">
        <v>508</v>
      </c>
      <c r="E1970" s="127" t="s">
        <v>472</v>
      </c>
      <c r="F1970" s="127" t="s">
        <v>30</v>
      </c>
      <c r="G1970" s="127" t="s">
        <v>36</v>
      </c>
      <c r="H1970" s="127" t="s">
        <v>42</v>
      </c>
      <c r="I1970" s="127" t="s">
        <v>78</v>
      </c>
      <c r="J1970" s="127" t="s">
        <v>102</v>
      </c>
      <c r="K1970" s="127" t="s">
        <v>984</v>
      </c>
      <c r="L1970" s="127" t="s">
        <v>488</v>
      </c>
      <c r="M1970" s="128">
        <v>2.91</v>
      </c>
      <c r="N1970" s="128">
        <v>2.67</v>
      </c>
      <c r="O1970" s="129">
        <v>24.676300000000001</v>
      </c>
      <c r="P1970" s="129">
        <v>22.414000000000001</v>
      </c>
      <c r="Q1970" s="130">
        <v>22.4</v>
      </c>
      <c r="R1970" s="128">
        <v>0</v>
      </c>
      <c r="S1970" s="128">
        <v>0</v>
      </c>
      <c r="T1970" s="127" t="s">
        <v>620</v>
      </c>
      <c r="U1970" s="127" t="s">
        <v>620</v>
      </c>
      <c r="V1970" s="208" t="s">
        <v>637</v>
      </c>
      <c r="X1970" s="126">
        <v>1948</v>
      </c>
    </row>
    <row r="1971" spans="1:24" s="14" customFormat="1" ht="165" x14ac:dyDescent="0.25">
      <c r="A1971" s="255">
        <v>1968</v>
      </c>
      <c r="B1971" s="126" t="s">
        <v>605</v>
      </c>
      <c r="C1971" s="127" t="s">
        <v>606</v>
      </c>
      <c r="D1971" s="127" t="s">
        <v>508</v>
      </c>
      <c r="E1971" s="127" t="s">
        <v>472</v>
      </c>
      <c r="F1971" s="127" t="s">
        <v>30</v>
      </c>
      <c r="G1971" s="127" t="s">
        <v>36</v>
      </c>
      <c r="H1971" s="127" t="s">
        <v>37</v>
      </c>
      <c r="I1971" s="127" t="s">
        <v>100</v>
      </c>
      <c r="J1971" s="127" t="s">
        <v>91</v>
      </c>
      <c r="K1971" s="127" t="s">
        <v>984</v>
      </c>
      <c r="L1971" s="127" t="s">
        <v>488</v>
      </c>
      <c r="M1971" s="128">
        <v>2.87</v>
      </c>
      <c r="N1971" s="128">
        <v>2.63</v>
      </c>
      <c r="O1971" s="129">
        <v>28.338200000000001</v>
      </c>
      <c r="P1971" s="129">
        <v>58.996000000000002</v>
      </c>
      <c r="Q1971" s="130">
        <v>28.3</v>
      </c>
      <c r="R1971" s="128">
        <v>0</v>
      </c>
      <c r="S1971" s="128">
        <v>0</v>
      </c>
      <c r="T1971" s="127" t="s">
        <v>620</v>
      </c>
      <c r="U1971" s="127" t="s">
        <v>620</v>
      </c>
      <c r="V1971" s="208" t="s">
        <v>637</v>
      </c>
      <c r="X1971" s="126">
        <v>1949</v>
      </c>
    </row>
    <row r="1972" spans="1:24" s="14" customFormat="1" ht="165" x14ac:dyDescent="0.25">
      <c r="A1972" s="255">
        <v>1969</v>
      </c>
      <c r="B1972" s="126" t="s">
        <v>605</v>
      </c>
      <c r="C1972" s="127" t="s">
        <v>606</v>
      </c>
      <c r="D1972" s="127" t="s">
        <v>491</v>
      </c>
      <c r="E1972" s="127" t="s">
        <v>472</v>
      </c>
      <c r="F1972" s="127" t="s">
        <v>30</v>
      </c>
      <c r="G1972" s="127" t="s">
        <v>36</v>
      </c>
      <c r="H1972" s="127" t="s">
        <v>37</v>
      </c>
      <c r="I1972" s="127" t="s">
        <v>85</v>
      </c>
      <c r="J1972" s="127" t="s">
        <v>102</v>
      </c>
      <c r="K1972" s="127" t="s">
        <v>984</v>
      </c>
      <c r="L1972" s="127" t="s">
        <v>488</v>
      </c>
      <c r="M1972" s="128">
        <v>1.88</v>
      </c>
      <c r="N1972" s="128">
        <v>1.72</v>
      </c>
      <c r="O1972" s="129">
        <v>18.410699999999999</v>
      </c>
      <c r="P1972" s="129">
        <v>53.088000000000001</v>
      </c>
      <c r="Q1972" s="130">
        <v>18.399999999999999</v>
      </c>
      <c r="R1972" s="128">
        <v>0</v>
      </c>
      <c r="S1972" s="128">
        <v>0</v>
      </c>
      <c r="T1972" s="127" t="s">
        <v>620</v>
      </c>
      <c r="U1972" s="127" t="s">
        <v>620</v>
      </c>
      <c r="V1972" s="208" t="s">
        <v>637</v>
      </c>
      <c r="X1972" s="126">
        <v>1950</v>
      </c>
    </row>
    <row r="1973" spans="1:24" s="14" customFormat="1" ht="165" x14ac:dyDescent="0.25">
      <c r="A1973" s="255">
        <v>1970</v>
      </c>
      <c r="B1973" s="126" t="s">
        <v>605</v>
      </c>
      <c r="C1973" s="127" t="s">
        <v>606</v>
      </c>
      <c r="D1973" s="127" t="s">
        <v>491</v>
      </c>
      <c r="E1973" s="127" t="s">
        <v>472</v>
      </c>
      <c r="F1973" s="127" t="s">
        <v>30</v>
      </c>
      <c r="G1973" s="127" t="s">
        <v>36</v>
      </c>
      <c r="H1973" s="127" t="s">
        <v>42</v>
      </c>
      <c r="I1973" s="127" t="s">
        <v>78</v>
      </c>
      <c r="J1973" s="127" t="s">
        <v>102</v>
      </c>
      <c r="K1973" s="127" t="s">
        <v>984</v>
      </c>
      <c r="L1973" s="127" t="s">
        <v>488</v>
      </c>
      <c r="M1973" s="128">
        <v>2.91</v>
      </c>
      <c r="N1973" s="128">
        <v>2.67</v>
      </c>
      <c r="O1973" s="129">
        <v>17.119700000000002</v>
      </c>
      <c r="P1973" s="129">
        <v>25.326000000000001</v>
      </c>
      <c r="Q1973" s="130">
        <v>17.100000000000001</v>
      </c>
      <c r="R1973" s="128">
        <v>0</v>
      </c>
      <c r="S1973" s="128">
        <v>0</v>
      </c>
      <c r="T1973" s="127" t="s">
        <v>620</v>
      </c>
      <c r="U1973" s="127" t="s">
        <v>620</v>
      </c>
      <c r="V1973" s="208" t="s">
        <v>637</v>
      </c>
      <c r="X1973" s="126">
        <v>1951</v>
      </c>
    </row>
    <row r="1974" spans="1:24" s="14" customFormat="1" ht="165" x14ac:dyDescent="0.25">
      <c r="A1974" s="255">
        <v>1971</v>
      </c>
      <c r="B1974" s="126" t="s">
        <v>605</v>
      </c>
      <c r="C1974" s="127" t="s">
        <v>606</v>
      </c>
      <c r="D1974" s="127" t="s">
        <v>491</v>
      </c>
      <c r="E1974" s="127" t="s">
        <v>472</v>
      </c>
      <c r="F1974" s="127" t="s">
        <v>30</v>
      </c>
      <c r="G1974" s="127" t="s">
        <v>36</v>
      </c>
      <c r="H1974" s="127" t="s">
        <v>37</v>
      </c>
      <c r="I1974" s="127" t="s">
        <v>100</v>
      </c>
      <c r="J1974" s="127" t="s">
        <v>91</v>
      </c>
      <c r="K1974" s="127" t="s">
        <v>984</v>
      </c>
      <c r="L1974" s="127" t="s">
        <v>488</v>
      </c>
      <c r="M1974" s="128">
        <v>2.87</v>
      </c>
      <c r="N1974" s="128">
        <v>2.63</v>
      </c>
      <c r="O1974" s="129">
        <v>20.1739</v>
      </c>
      <c r="P1974" s="129">
        <v>64.218000000000004</v>
      </c>
      <c r="Q1974" s="130">
        <v>20.2</v>
      </c>
      <c r="R1974" s="128">
        <v>0</v>
      </c>
      <c r="S1974" s="128">
        <v>0</v>
      </c>
      <c r="T1974" s="127" t="s">
        <v>620</v>
      </c>
      <c r="U1974" s="127" t="s">
        <v>620</v>
      </c>
      <c r="V1974" s="208" t="s">
        <v>637</v>
      </c>
      <c r="X1974" s="126">
        <v>1952</v>
      </c>
    </row>
    <row r="1975" spans="1:24" s="14" customFormat="1" ht="360" x14ac:dyDescent="0.25">
      <c r="A1975" s="255">
        <v>1972</v>
      </c>
      <c r="B1975" s="126" t="s">
        <v>605</v>
      </c>
      <c r="C1975" s="127" t="s">
        <v>606</v>
      </c>
      <c r="D1975" s="127" t="s">
        <v>508</v>
      </c>
      <c r="E1975" s="127" t="s">
        <v>472</v>
      </c>
      <c r="F1975" s="127" t="s">
        <v>30</v>
      </c>
      <c r="G1975" s="127" t="s">
        <v>36</v>
      </c>
      <c r="H1975" s="127" t="s">
        <v>37</v>
      </c>
      <c r="I1975" s="127" t="s">
        <v>72</v>
      </c>
      <c r="J1975" s="127" t="s">
        <v>681</v>
      </c>
      <c r="K1975" s="127" t="s">
        <v>687</v>
      </c>
      <c r="L1975" s="127" t="s">
        <v>488</v>
      </c>
      <c r="M1975" s="128">
        <v>2.11</v>
      </c>
      <c r="N1975" s="128">
        <v>1.94</v>
      </c>
      <c r="O1975" s="129">
        <v>23.322500000000002</v>
      </c>
      <c r="P1975" s="129">
        <v>59.612000000000002</v>
      </c>
      <c r="Q1975" s="130">
        <v>23.3</v>
      </c>
      <c r="R1975" s="128">
        <v>5</v>
      </c>
      <c r="S1975" s="128">
        <v>15</v>
      </c>
      <c r="T1975" s="127" t="s">
        <v>685</v>
      </c>
      <c r="U1975" s="127" t="s">
        <v>648</v>
      </c>
      <c r="V1975" s="208" t="s">
        <v>637</v>
      </c>
      <c r="X1975" s="126">
        <v>1953</v>
      </c>
    </row>
    <row r="1976" spans="1:24" s="14" customFormat="1" ht="360" x14ac:dyDescent="0.25">
      <c r="A1976" s="255">
        <v>1973</v>
      </c>
      <c r="B1976" s="126" t="s">
        <v>605</v>
      </c>
      <c r="C1976" s="127" t="s">
        <v>606</v>
      </c>
      <c r="D1976" s="127" t="s">
        <v>508</v>
      </c>
      <c r="E1976" s="127" t="s">
        <v>472</v>
      </c>
      <c r="F1976" s="127" t="s">
        <v>30</v>
      </c>
      <c r="G1976" s="127" t="s">
        <v>36</v>
      </c>
      <c r="H1976" s="127" t="s">
        <v>37</v>
      </c>
      <c r="I1976" s="127" t="s">
        <v>71</v>
      </c>
      <c r="J1976" s="127" t="s">
        <v>681</v>
      </c>
      <c r="K1976" s="127" t="s">
        <v>687</v>
      </c>
      <c r="L1976" s="127" t="s">
        <v>488</v>
      </c>
      <c r="M1976" s="128">
        <v>2.58</v>
      </c>
      <c r="N1976" s="128">
        <v>2.36</v>
      </c>
      <c r="O1976" s="129">
        <v>24.5853</v>
      </c>
      <c r="P1976" s="129">
        <v>72.114000000000004</v>
      </c>
      <c r="Q1976" s="130">
        <v>24.6</v>
      </c>
      <c r="R1976" s="128">
        <v>5</v>
      </c>
      <c r="S1976" s="128">
        <v>15</v>
      </c>
      <c r="T1976" s="127" t="s">
        <v>685</v>
      </c>
      <c r="U1976" s="127" t="s">
        <v>648</v>
      </c>
      <c r="V1976" s="208" t="s">
        <v>637</v>
      </c>
      <c r="X1976" s="126">
        <v>1954</v>
      </c>
    </row>
    <row r="1977" spans="1:24" s="14" customFormat="1" ht="360" x14ac:dyDescent="0.25">
      <c r="A1977" s="255">
        <v>1974</v>
      </c>
      <c r="B1977" s="126" t="s">
        <v>605</v>
      </c>
      <c r="C1977" s="127" t="s">
        <v>606</v>
      </c>
      <c r="D1977" s="127" t="s">
        <v>508</v>
      </c>
      <c r="E1977" s="127" t="s">
        <v>472</v>
      </c>
      <c r="F1977" s="127" t="s">
        <v>30</v>
      </c>
      <c r="G1977" s="127" t="s">
        <v>36</v>
      </c>
      <c r="H1977" s="127" t="s">
        <v>42</v>
      </c>
      <c r="I1977" s="127" t="s">
        <v>50</v>
      </c>
      <c r="J1977" s="127" t="s">
        <v>681</v>
      </c>
      <c r="K1977" s="127" t="s">
        <v>687</v>
      </c>
      <c r="L1977" s="127" t="s">
        <v>488</v>
      </c>
      <c r="M1977" s="128">
        <v>1.57</v>
      </c>
      <c r="N1977" s="128">
        <v>1.44</v>
      </c>
      <c r="O1977" s="129">
        <v>23.575299999999999</v>
      </c>
      <c r="P1977" s="129">
        <v>77.391999999999996</v>
      </c>
      <c r="Q1977" s="130">
        <v>23.6</v>
      </c>
      <c r="R1977" s="128">
        <v>5</v>
      </c>
      <c r="S1977" s="128">
        <v>15</v>
      </c>
      <c r="T1977" s="127" t="s">
        <v>685</v>
      </c>
      <c r="U1977" s="127" t="s">
        <v>648</v>
      </c>
      <c r="V1977" s="208" t="s">
        <v>637</v>
      </c>
      <c r="X1977" s="126">
        <v>1955</v>
      </c>
    </row>
    <row r="1978" spans="1:24" s="14" customFormat="1" ht="360" x14ac:dyDescent="0.25">
      <c r="A1978" s="255">
        <v>1975</v>
      </c>
      <c r="B1978" s="126" t="s">
        <v>605</v>
      </c>
      <c r="C1978" s="127" t="s">
        <v>606</v>
      </c>
      <c r="D1978" s="127" t="s">
        <v>491</v>
      </c>
      <c r="E1978" s="127" t="s">
        <v>472</v>
      </c>
      <c r="F1978" s="127" t="s">
        <v>30</v>
      </c>
      <c r="G1978" s="127" t="s">
        <v>36</v>
      </c>
      <c r="H1978" s="127" t="s">
        <v>37</v>
      </c>
      <c r="I1978" s="127" t="s">
        <v>72</v>
      </c>
      <c r="J1978" s="127" t="s">
        <v>681</v>
      </c>
      <c r="K1978" s="127" t="s">
        <v>687</v>
      </c>
      <c r="L1978" s="127" t="s">
        <v>488</v>
      </c>
      <c r="M1978" s="128">
        <v>2.11</v>
      </c>
      <c r="N1978" s="128">
        <v>1.94</v>
      </c>
      <c r="O1978" s="129">
        <v>15.857200000000001</v>
      </c>
      <c r="P1978" s="129">
        <v>64.834000000000003</v>
      </c>
      <c r="Q1978" s="130">
        <v>15.9</v>
      </c>
      <c r="R1978" s="128">
        <v>5</v>
      </c>
      <c r="S1978" s="128">
        <v>15</v>
      </c>
      <c r="T1978" s="127" t="s">
        <v>685</v>
      </c>
      <c r="U1978" s="127" t="s">
        <v>648</v>
      </c>
      <c r="V1978" s="208" t="s">
        <v>637</v>
      </c>
      <c r="X1978" s="126">
        <v>1956</v>
      </c>
    </row>
    <row r="1979" spans="1:24" s="14" customFormat="1" ht="360" x14ac:dyDescent="0.25">
      <c r="A1979" s="255">
        <v>1976</v>
      </c>
      <c r="B1979" s="126" t="s">
        <v>605</v>
      </c>
      <c r="C1979" s="127" t="s">
        <v>606</v>
      </c>
      <c r="D1979" s="127" t="s">
        <v>491</v>
      </c>
      <c r="E1979" s="127" t="s">
        <v>472</v>
      </c>
      <c r="F1979" s="127" t="s">
        <v>30</v>
      </c>
      <c r="G1979" s="127" t="s">
        <v>36</v>
      </c>
      <c r="H1979" s="127" t="s">
        <v>37</v>
      </c>
      <c r="I1979" s="127" t="s">
        <v>71</v>
      </c>
      <c r="J1979" s="127" t="s">
        <v>681</v>
      </c>
      <c r="K1979" s="127" t="s">
        <v>687</v>
      </c>
      <c r="L1979" s="127" t="s">
        <v>488</v>
      </c>
      <c r="M1979" s="128">
        <v>2.58</v>
      </c>
      <c r="N1979" s="128">
        <v>2.36</v>
      </c>
      <c r="O1979" s="129">
        <v>16.989999999999998</v>
      </c>
      <c r="P1979" s="129">
        <v>79.477999999999994</v>
      </c>
      <c r="Q1979" s="130">
        <v>17</v>
      </c>
      <c r="R1979" s="128">
        <v>5</v>
      </c>
      <c r="S1979" s="128">
        <v>15</v>
      </c>
      <c r="T1979" s="127" t="s">
        <v>685</v>
      </c>
      <c r="U1979" s="127" t="s">
        <v>648</v>
      </c>
      <c r="V1979" s="208" t="s">
        <v>637</v>
      </c>
      <c r="X1979" s="126">
        <v>1957</v>
      </c>
    </row>
    <row r="1980" spans="1:24" s="14" customFormat="1" ht="360" x14ac:dyDescent="0.25">
      <c r="A1980" s="255">
        <v>1977</v>
      </c>
      <c r="B1980" s="126" t="s">
        <v>605</v>
      </c>
      <c r="C1980" s="127" t="s">
        <v>606</v>
      </c>
      <c r="D1980" s="127" t="s">
        <v>491</v>
      </c>
      <c r="E1980" s="127" t="s">
        <v>472</v>
      </c>
      <c r="F1980" s="127" t="s">
        <v>30</v>
      </c>
      <c r="G1980" s="127" t="s">
        <v>36</v>
      </c>
      <c r="H1980" s="127" t="s">
        <v>42</v>
      </c>
      <c r="I1980" s="127" t="s">
        <v>50</v>
      </c>
      <c r="J1980" s="127" t="s">
        <v>681</v>
      </c>
      <c r="K1980" s="127" t="s">
        <v>687</v>
      </c>
      <c r="L1980" s="127" t="s">
        <v>488</v>
      </c>
      <c r="M1980" s="128">
        <v>1.57</v>
      </c>
      <c r="N1980" s="128">
        <v>1.44</v>
      </c>
      <c r="O1980" s="129">
        <v>15.98</v>
      </c>
      <c r="P1980" s="129">
        <v>84.097999999999999</v>
      </c>
      <c r="Q1980" s="130">
        <v>16</v>
      </c>
      <c r="R1980" s="128">
        <v>5</v>
      </c>
      <c r="S1980" s="128">
        <v>15</v>
      </c>
      <c r="T1980" s="127" t="s">
        <v>685</v>
      </c>
      <c r="U1980" s="127" t="s">
        <v>648</v>
      </c>
      <c r="V1980" s="208" t="s">
        <v>637</v>
      </c>
      <c r="X1980" s="126">
        <v>1958</v>
      </c>
    </row>
    <row r="1981" spans="1:24" s="14" customFormat="1" ht="165" x14ac:dyDescent="0.25">
      <c r="A1981" s="255">
        <v>1978</v>
      </c>
      <c r="B1981" s="126" t="s">
        <v>605</v>
      </c>
      <c r="C1981" s="127" t="s">
        <v>606</v>
      </c>
      <c r="D1981" s="127" t="s">
        <v>508</v>
      </c>
      <c r="E1981" s="127" t="s">
        <v>472</v>
      </c>
      <c r="F1981" s="127" t="s">
        <v>30</v>
      </c>
      <c r="G1981" s="127" t="s">
        <v>36</v>
      </c>
      <c r="H1981" s="127" t="s">
        <v>37</v>
      </c>
      <c r="I1981" s="127" t="s">
        <v>72</v>
      </c>
      <c r="J1981" s="127" t="s">
        <v>681</v>
      </c>
      <c r="K1981" s="127" t="s">
        <v>985</v>
      </c>
      <c r="L1981" s="127" t="s">
        <v>488</v>
      </c>
      <c r="M1981" s="128">
        <v>2.11</v>
      </c>
      <c r="N1981" s="128">
        <v>1.94</v>
      </c>
      <c r="O1981" s="129">
        <v>26.685199999999998</v>
      </c>
      <c r="P1981" s="129">
        <v>59.612000000000002</v>
      </c>
      <c r="Q1981" s="130">
        <v>26.7</v>
      </c>
      <c r="R1981" s="128">
        <v>0</v>
      </c>
      <c r="S1981" s="128">
        <v>0</v>
      </c>
      <c r="T1981" s="127" t="s">
        <v>620</v>
      </c>
      <c r="U1981" s="127" t="s">
        <v>620</v>
      </c>
      <c r="V1981" s="208" t="s">
        <v>673</v>
      </c>
      <c r="X1981" s="126">
        <v>1959</v>
      </c>
    </row>
    <row r="1982" spans="1:24" s="14" customFormat="1" ht="165" x14ac:dyDescent="0.25">
      <c r="A1982" s="255">
        <v>1979</v>
      </c>
      <c r="B1982" s="126" t="s">
        <v>605</v>
      </c>
      <c r="C1982" s="127" t="s">
        <v>606</v>
      </c>
      <c r="D1982" s="127" t="s">
        <v>508</v>
      </c>
      <c r="E1982" s="127" t="s">
        <v>472</v>
      </c>
      <c r="F1982" s="127" t="s">
        <v>30</v>
      </c>
      <c r="G1982" s="127" t="s">
        <v>36</v>
      </c>
      <c r="H1982" s="127" t="s">
        <v>37</v>
      </c>
      <c r="I1982" s="127" t="s">
        <v>71</v>
      </c>
      <c r="J1982" s="127" t="s">
        <v>681</v>
      </c>
      <c r="K1982" s="127" t="s">
        <v>985</v>
      </c>
      <c r="L1982" s="127" t="s">
        <v>488</v>
      </c>
      <c r="M1982" s="128">
        <v>2.58</v>
      </c>
      <c r="N1982" s="128">
        <v>2.36</v>
      </c>
      <c r="O1982" s="129">
        <v>28.3444</v>
      </c>
      <c r="P1982" s="129">
        <v>72.114000000000004</v>
      </c>
      <c r="Q1982" s="130">
        <v>28.3</v>
      </c>
      <c r="R1982" s="128">
        <v>0</v>
      </c>
      <c r="S1982" s="128">
        <v>0</v>
      </c>
      <c r="T1982" s="127" t="s">
        <v>620</v>
      </c>
      <c r="U1982" s="127" t="s">
        <v>620</v>
      </c>
      <c r="V1982" s="208" t="s">
        <v>673</v>
      </c>
      <c r="X1982" s="126">
        <v>1960</v>
      </c>
    </row>
    <row r="1983" spans="1:24" s="14" customFormat="1" ht="165" x14ac:dyDescent="0.25">
      <c r="A1983" s="255">
        <v>1980</v>
      </c>
      <c r="B1983" s="126" t="s">
        <v>605</v>
      </c>
      <c r="C1983" s="127" t="s">
        <v>606</v>
      </c>
      <c r="D1983" s="127" t="s">
        <v>508</v>
      </c>
      <c r="E1983" s="127" t="s">
        <v>472</v>
      </c>
      <c r="F1983" s="127" t="s">
        <v>30</v>
      </c>
      <c r="G1983" s="127" t="s">
        <v>36</v>
      </c>
      <c r="H1983" s="127" t="s">
        <v>42</v>
      </c>
      <c r="I1983" s="127" t="s">
        <v>50</v>
      </c>
      <c r="J1983" s="127" t="s">
        <v>681</v>
      </c>
      <c r="K1983" s="127" t="s">
        <v>985</v>
      </c>
      <c r="L1983" s="127" t="s">
        <v>488</v>
      </c>
      <c r="M1983" s="128">
        <v>1.57</v>
      </c>
      <c r="N1983" s="128">
        <v>1.44</v>
      </c>
      <c r="O1983" s="129">
        <v>27.334399999999999</v>
      </c>
      <c r="P1983" s="129">
        <v>77.391999999999996</v>
      </c>
      <c r="Q1983" s="130">
        <v>27.3</v>
      </c>
      <c r="R1983" s="128">
        <v>0</v>
      </c>
      <c r="S1983" s="128">
        <v>0</v>
      </c>
      <c r="T1983" s="127" t="s">
        <v>620</v>
      </c>
      <c r="U1983" s="127" t="s">
        <v>620</v>
      </c>
      <c r="V1983" s="208" t="s">
        <v>673</v>
      </c>
      <c r="X1983" s="126">
        <v>1961</v>
      </c>
    </row>
    <row r="1984" spans="1:24" s="14" customFormat="1" ht="165" x14ac:dyDescent="0.25">
      <c r="A1984" s="255">
        <v>1981</v>
      </c>
      <c r="B1984" s="126" t="s">
        <v>605</v>
      </c>
      <c r="C1984" s="127" t="s">
        <v>606</v>
      </c>
      <c r="D1984" s="127" t="s">
        <v>491</v>
      </c>
      <c r="E1984" s="127" t="s">
        <v>472</v>
      </c>
      <c r="F1984" s="127" t="s">
        <v>30</v>
      </c>
      <c r="G1984" s="127" t="s">
        <v>36</v>
      </c>
      <c r="H1984" s="127" t="s">
        <v>37</v>
      </c>
      <c r="I1984" s="127" t="s">
        <v>72</v>
      </c>
      <c r="J1984" s="127" t="s">
        <v>681</v>
      </c>
      <c r="K1984" s="127" t="s">
        <v>985</v>
      </c>
      <c r="L1984" s="127" t="s">
        <v>488</v>
      </c>
      <c r="M1984" s="128">
        <v>2.11</v>
      </c>
      <c r="N1984" s="128">
        <v>1.94</v>
      </c>
      <c r="O1984" s="129">
        <v>18.667899999999999</v>
      </c>
      <c r="P1984" s="129">
        <v>64.834000000000003</v>
      </c>
      <c r="Q1984" s="130">
        <v>18.7</v>
      </c>
      <c r="R1984" s="128">
        <v>0</v>
      </c>
      <c r="S1984" s="128">
        <v>0</v>
      </c>
      <c r="T1984" s="127" t="s">
        <v>620</v>
      </c>
      <c r="U1984" s="127" t="s">
        <v>620</v>
      </c>
      <c r="V1984" s="208" t="s">
        <v>673</v>
      </c>
      <c r="X1984" s="126">
        <v>1962</v>
      </c>
    </row>
    <row r="1985" spans="1:24" s="14" customFormat="1" ht="165" x14ac:dyDescent="0.25">
      <c r="A1985" s="255">
        <v>1982</v>
      </c>
      <c r="B1985" s="126" t="s">
        <v>605</v>
      </c>
      <c r="C1985" s="127" t="s">
        <v>606</v>
      </c>
      <c r="D1985" s="127" t="s">
        <v>491</v>
      </c>
      <c r="E1985" s="127" t="s">
        <v>472</v>
      </c>
      <c r="F1985" s="127" t="s">
        <v>30</v>
      </c>
      <c r="G1985" s="127" t="s">
        <v>36</v>
      </c>
      <c r="H1985" s="127" t="s">
        <v>37</v>
      </c>
      <c r="I1985" s="127" t="s">
        <v>71</v>
      </c>
      <c r="J1985" s="127" t="s">
        <v>681</v>
      </c>
      <c r="K1985" s="127" t="s">
        <v>985</v>
      </c>
      <c r="L1985" s="127" t="s">
        <v>488</v>
      </c>
      <c r="M1985" s="128">
        <v>2.58</v>
      </c>
      <c r="N1985" s="128">
        <v>2.36</v>
      </c>
      <c r="O1985" s="129">
        <v>20.132000000000001</v>
      </c>
      <c r="P1985" s="129">
        <v>79.477999999999994</v>
      </c>
      <c r="Q1985" s="130">
        <v>20.100000000000001</v>
      </c>
      <c r="R1985" s="128">
        <v>0</v>
      </c>
      <c r="S1985" s="128">
        <v>0</v>
      </c>
      <c r="T1985" s="127" t="s">
        <v>620</v>
      </c>
      <c r="U1985" s="127" t="s">
        <v>620</v>
      </c>
      <c r="V1985" s="208" t="s">
        <v>673</v>
      </c>
      <c r="X1985" s="126">
        <v>1963</v>
      </c>
    </row>
    <row r="1986" spans="1:24" s="14" customFormat="1" ht="165" x14ac:dyDescent="0.25">
      <c r="A1986" s="255">
        <v>1983</v>
      </c>
      <c r="B1986" s="126" t="s">
        <v>605</v>
      </c>
      <c r="C1986" s="127" t="s">
        <v>606</v>
      </c>
      <c r="D1986" s="127" t="s">
        <v>491</v>
      </c>
      <c r="E1986" s="127" t="s">
        <v>472</v>
      </c>
      <c r="F1986" s="127" t="s">
        <v>30</v>
      </c>
      <c r="G1986" s="127" t="s">
        <v>36</v>
      </c>
      <c r="H1986" s="127" t="s">
        <v>42</v>
      </c>
      <c r="I1986" s="127" t="s">
        <v>50</v>
      </c>
      <c r="J1986" s="127" t="s">
        <v>681</v>
      </c>
      <c r="K1986" s="127" t="s">
        <v>985</v>
      </c>
      <c r="L1986" s="127" t="s">
        <v>488</v>
      </c>
      <c r="M1986" s="128">
        <v>1.57</v>
      </c>
      <c r="N1986" s="128">
        <v>1.44</v>
      </c>
      <c r="O1986" s="129">
        <v>19.122</v>
      </c>
      <c r="P1986" s="129">
        <v>84.097999999999999</v>
      </c>
      <c r="Q1986" s="130">
        <v>19.100000000000001</v>
      </c>
      <c r="R1986" s="128">
        <v>0</v>
      </c>
      <c r="S1986" s="128">
        <v>0</v>
      </c>
      <c r="T1986" s="127" t="s">
        <v>620</v>
      </c>
      <c r="U1986" s="127" t="s">
        <v>620</v>
      </c>
      <c r="V1986" s="208" t="s">
        <v>673</v>
      </c>
      <c r="X1986" s="126">
        <v>1964</v>
      </c>
    </row>
    <row r="1987" spans="1:24" s="14" customFormat="1" ht="165" x14ac:dyDescent="0.25">
      <c r="A1987" s="255">
        <v>1984</v>
      </c>
      <c r="B1987" s="126" t="s">
        <v>605</v>
      </c>
      <c r="C1987" s="127" t="s">
        <v>606</v>
      </c>
      <c r="D1987" s="127" t="s">
        <v>508</v>
      </c>
      <c r="E1987" s="127" t="s">
        <v>472</v>
      </c>
      <c r="F1987" s="127" t="s">
        <v>30</v>
      </c>
      <c r="G1987" s="127" t="s">
        <v>36</v>
      </c>
      <c r="H1987" s="127" t="s">
        <v>37</v>
      </c>
      <c r="I1987" s="127" t="s">
        <v>72</v>
      </c>
      <c r="J1987" s="127" t="s">
        <v>681</v>
      </c>
      <c r="K1987" s="127" t="s">
        <v>986</v>
      </c>
      <c r="L1987" s="127" t="s">
        <v>488</v>
      </c>
      <c r="M1987" s="128">
        <v>2.11</v>
      </c>
      <c r="N1987" s="128">
        <v>1.94</v>
      </c>
      <c r="O1987" s="129">
        <v>27.578199999999999</v>
      </c>
      <c r="P1987" s="129">
        <v>59.612000000000002</v>
      </c>
      <c r="Q1987" s="130">
        <v>27.6</v>
      </c>
      <c r="R1987" s="128">
        <v>0</v>
      </c>
      <c r="S1987" s="128">
        <v>0</v>
      </c>
      <c r="T1987" s="127" t="s">
        <v>620</v>
      </c>
      <c r="U1987" s="127" t="s">
        <v>620</v>
      </c>
      <c r="V1987" s="208" t="s">
        <v>624</v>
      </c>
      <c r="X1987" s="126">
        <v>1965</v>
      </c>
    </row>
    <row r="1988" spans="1:24" s="14" customFormat="1" ht="165" x14ac:dyDescent="0.25">
      <c r="A1988" s="255">
        <v>1985</v>
      </c>
      <c r="B1988" s="126" t="s">
        <v>605</v>
      </c>
      <c r="C1988" s="127" t="s">
        <v>606</v>
      </c>
      <c r="D1988" s="127" t="s">
        <v>508</v>
      </c>
      <c r="E1988" s="127" t="s">
        <v>472</v>
      </c>
      <c r="F1988" s="127" t="s">
        <v>30</v>
      </c>
      <c r="G1988" s="127" t="s">
        <v>36</v>
      </c>
      <c r="H1988" s="127" t="s">
        <v>37</v>
      </c>
      <c r="I1988" s="127" t="s">
        <v>71</v>
      </c>
      <c r="J1988" s="127" t="s">
        <v>681</v>
      </c>
      <c r="K1988" s="127" t="s">
        <v>986</v>
      </c>
      <c r="L1988" s="127" t="s">
        <v>488</v>
      </c>
      <c r="M1988" s="128">
        <v>2.58</v>
      </c>
      <c r="N1988" s="128">
        <v>2.36</v>
      </c>
      <c r="O1988" s="129">
        <v>29.237400000000001</v>
      </c>
      <c r="P1988" s="129">
        <v>72.114000000000004</v>
      </c>
      <c r="Q1988" s="130">
        <v>29.2</v>
      </c>
      <c r="R1988" s="128">
        <v>0</v>
      </c>
      <c r="S1988" s="128">
        <v>0</v>
      </c>
      <c r="T1988" s="127" t="s">
        <v>620</v>
      </c>
      <c r="U1988" s="127" t="s">
        <v>620</v>
      </c>
      <c r="V1988" s="208" t="s">
        <v>624</v>
      </c>
      <c r="X1988" s="126">
        <v>1966</v>
      </c>
    </row>
    <row r="1989" spans="1:24" s="14" customFormat="1" ht="165" x14ac:dyDescent="0.25">
      <c r="A1989" s="255">
        <v>1986</v>
      </c>
      <c r="B1989" s="126" t="s">
        <v>605</v>
      </c>
      <c r="C1989" s="127" t="s">
        <v>606</v>
      </c>
      <c r="D1989" s="127" t="s">
        <v>508</v>
      </c>
      <c r="E1989" s="127" t="s">
        <v>472</v>
      </c>
      <c r="F1989" s="127" t="s">
        <v>30</v>
      </c>
      <c r="G1989" s="127" t="s">
        <v>36</v>
      </c>
      <c r="H1989" s="127" t="s">
        <v>42</v>
      </c>
      <c r="I1989" s="127" t="s">
        <v>50</v>
      </c>
      <c r="J1989" s="127" t="s">
        <v>681</v>
      </c>
      <c r="K1989" s="127" t="s">
        <v>986</v>
      </c>
      <c r="L1989" s="127" t="s">
        <v>488</v>
      </c>
      <c r="M1989" s="128">
        <v>1.57</v>
      </c>
      <c r="N1989" s="128">
        <v>1.44</v>
      </c>
      <c r="O1989" s="129">
        <v>28.227399999999999</v>
      </c>
      <c r="P1989" s="129">
        <v>77.391999999999996</v>
      </c>
      <c r="Q1989" s="130">
        <v>28.2</v>
      </c>
      <c r="R1989" s="128">
        <v>0</v>
      </c>
      <c r="S1989" s="128">
        <v>0</v>
      </c>
      <c r="T1989" s="127" t="s">
        <v>620</v>
      </c>
      <c r="U1989" s="127" t="s">
        <v>620</v>
      </c>
      <c r="V1989" s="208" t="s">
        <v>624</v>
      </c>
      <c r="X1989" s="126">
        <v>1967</v>
      </c>
    </row>
    <row r="1990" spans="1:24" s="14" customFormat="1" ht="165" x14ac:dyDescent="0.25">
      <c r="A1990" s="255">
        <v>1987</v>
      </c>
      <c r="B1990" s="126" t="s">
        <v>605</v>
      </c>
      <c r="C1990" s="127" t="s">
        <v>606</v>
      </c>
      <c r="D1990" s="127" t="s">
        <v>491</v>
      </c>
      <c r="E1990" s="127" t="s">
        <v>472</v>
      </c>
      <c r="F1990" s="127" t="s">
        <v>30</v>
      </c>
      <c r="G1990" s="127" t="s">
        <v>36</v>
      </c>
      <c r="H1990" s="127" t="s">
        <v>37</v>
      </c>
      <c r="I1990" s="127" t="s">
        <v>72</v>
      </c>
      <c r="J1990" s="127" t="s">
        <v>681</v>
      </c>
      <c r="K1990" s="127" t="s">
        <v>986</v>
      </c>
      <c r="L1990" s="127" t="s">
        <v>488</v>
      </c>
      <c r="M1990" s="128">
        <v>2.11</v>
      </c>
      <c r="N1990" s="128">
        <v>1.94</v>
      </c>
      <c r="O1990" s="129">
        <v>19.413900000000002</v>
      </c>
      <c r="P1990" s="129">
        <v>64.834000000000003</v>
      </c>
      <c r="Q1990" s="130">
        <v>19.399999999999999</v>
      </c>
      <c r="R1990" s="128">
        <v>0</v>
      </c>
      <c r="S1990" s="128">
        <v>0</v>
      </c>
      <c r="T1990" s="127" t="s">
        <v>620</v>
      </c>
      <c r="U1990" s="127" t="s">
        <v>620</v>
      </c>
      <c r="V1990" s="208" t="s">
        <v>624</v>
      </c>
      <c r="X1990" s="126">
        <v>1968</v>
      </c>
    </row>
    <row r="1991" spans="1:24" s="14" customFormat="1" ht="165" x14ac:dyDescent="0.25">
      <c r="A1991" s="255">
        <v>1988</v>
      </c>
      <c r="B1991" s="126" t="s">
        <v>605</v>
      </c>
      <c r="C1991" s="127" t="s">
        <v>606</v>
      </c>
      <c r="D1991" s="127" t="s">
        <v>491</v>
      </c>
      <c r="E1991" s="127" t="s">
        <v>472</v>
      </c>
      <c r="F1991" s="127" t="s">
        <v>30</v>
      </c>
      <c r="G1991" s="127" t="s">
        <v>36</v>
      </c>
      <c r="H1991" s="127" t="s">
        <v>37</v>
      </c>
      <c r="I1991" s="127" t="s">
        <v>71</v>
      </c>
      <c r="J1991" s="127" t="s">
        <v>681</v>
      </c>
      <c r="K1991" s="127" t="s">
        <v>986</v>
      </c>
      <c r="L1991" s="127" t="s">
        <v>488</v>
      </c>
      <c r="M1991" s="128">
        <v>2.58</v>
      </c>
      <c r="N1991" s="128">
        <v>2.36</v>
      </c>
      <c r="O1991" s="129">
        <v>20.878</v>
      </c>
      <c r="P1991" s="129">
        <v>79.477999999999994</v>
      </c>
      <c r="Q1991" s="130">
        <v>20.9</v>
      </c>
      <c r="R1991" s="128">
        <v>0</v>
      </c>
      <c r="S1991" s="128">
        <v>0</v>
      </c>
      <c r="T1991" s="127" t="s">
        <v>620</v>
      </c>
      <c r="U1991" s="127" t="s">
        <v>620</v>
      </c>
      <c r="V1991" s="208" t="s">
        <v>624</v>
      </c>
      <c r="X1991" s="126">
        <v>1969</v>
      </c>
    </row>
    <row r="1992" spans="1:24" s="14" customFormat="1" ht="165" x14ac:dyDescent="0.25">
      <c r="A1992" s="255">
        <v>1989</v>
      </c>
      <c r="B1992" s="126" t="s">
        <v>605</v>
      </c>
      <c r="C1992" s="127" t="s">
        <v>606</v>
      </c>
      <c r="D1992" s="127" t="s">
        <v>491</v>
      </c>
      <c r="E1992" s="127" t="s">
        <v>472</v>
      </c>
      <c r="F1992" s="127" t="s">
        <v>30</v>
      </c>
      <c r="G1992" s="127" t="s">
        <v>36</v>
      </c>
      <c r="H1992" s="127" t="s">
        <v>42</v>
      </c>
      <c r="I1992" s="127" t="s">
        <v>50</v>
      </c>
      <c r="J1992" s="127" t="s">
        <v>681</v>
      </c>
      <c r="K1992" s="127" t="s">
        <v>986</v>
      </c>
      <c r="L1992" s="127" t="s">
        <v>488</v>
      </c>
      <c r="M1992" s="128">
        <v>1.57</v>
      </c>
      <c r="N1992" s="128">
        <v>1.44</v>
      </c>
      <c r="O1992" s="129">
        <v>19.867999999999999</v>
      </c>
      <c r="P1992" s="129">
        <v>84.097999999999999</v>
      </c>
      <c r="Q1992" s="130">
        <v>19.899999999999999</v>
      </c>
      <c r="R1992" s="128">
        <v>0</v>
      </c>
      <c r="S1992" s="128">
        <v>0</v>
      </c>
      <c r="T1992" s="127" t="s">
        <v>620</v>
      </c>
      <c r="U1992" s="127" t="s">
        <v>620</v>
      </c>
      <c r="V1992" s="208" t="s">
        <v>624</v>
      </c>
      <c r="X1992" s="126">
        <v>1970</v>
      </c>
    </row>
    <row r="1993" spans="1:24" s="14" customFormat="1" ht="165" x14ac:dyDescent="0.25">
      <c r="A1993" s="255">
        <v>1990</v>
      </c>
      <c r="B1993" s="126" t="s">
        <v>605</v>
      </c>
      <c r="C1993" s="127" t="s">
        <v>606</v>
      </c>
      <c r="D1993" s="127" t="s">
        <v>508</v>
      </c>
      <c r="E1993" s="127" t="s">
        <v>472</v>
      </c>
      <c r="F1993" s="127" t="s">
        <v>30</v>
      </c>
      <c r="G1993" s="127" t="s">
        <v>36</v>
      </c>
      <c r="H1993" s="127" t="s">
        <v>42</v>
      </c>
      <c r="I1993" s="127" t="s">
        <v>50</v>
      </c>
      <c r="J1993" s="127" t="s">
        <v>681</v>
      </c>
      <c r="K1993" s="127" t="s">
        <v>987</v>
      </c>
      <c r="L1993" s="127" t="s">
        <v>488</v>
      </c>
      <c r="M1993" s="128">
        <v>1.57</v>
      </c>
      <c r="N1993" s="128">
        <v>1.44</v>
      </c>
      <c r="O1993" s="129">
        <v>22.581700000000001</v>
      </c>
      <c r="P1993" s="129">
        <v>77.391999999999996</v>
      </c>
      <c r="Q1993" s="130">
        <v>22.6</v>
      </c>
      <c r="R1993" s="128">
        <v>0</v>
      </c>
      <c r="S1993" s="128">
        <v>0</v>
      </c>
      <c r="T1993" s="127" t="s">
        <v>620</v>
      </c>
      <c r="U1993" s="127" t="s">
        <v>620</v>
      </c>
      <c r="V1993" s="208" t="s">
        <v>647</v>
      </c>
      <c r="X1993" s="126">
        <v>1971</v>
      </c>
    </row>
  </sheetData>
  <sortState ref="A4:Z1993">
    <sortCondition ref="A4:A1993"/>
  </sortState>
  <mergeCells count="1">
    <mergeCell ref="T3:U3"/>
  </mergeCells>
  <pageMargins left="0.70866141732283472" right="0.70866141732283472" top="0.78740157480314965" bottom="0.78740157480314965" header="0.31496062992125984" footer="0.31496062992125984"/>
  <pageSetup paperSize="9" scale="10" orientation="portrait" r:id="rId1"/>
  <headerFooter>
    <oddFooter>&amp;LARGE StickstoffBW [Hrsg.] (2014)&amp;CBlatt &amp;A, Seite &amp;P von &amp;N&amp;REntwurf, Stand Oktober 2014</oddFooter>
  </headerFooter>
  <pictur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31"/>
  <sheetViews>
    <sheetView zoomScale="190" zoomScaleNormal="190" workbookViewId="0">
      <pane ySplit="1" topLeftCell="A2" activePane="bottomLeft" state="frozen"/>
      <selection activeCell="C32" sqref="C32"/>
      <selection pane="bottomLeft" activeCell="C32" sqref="C32"/>
    </sheetView>
  </sheetViews>
  <sheetFormatPr baseColWidth="10" defaultRowHeight="15" x14ac:dyDescent="0.25"/>
  <cols>
    <col min="1" max="1" width="13.140625" style="66" customWidth="1"/>
    <col min="2" max="2" width="28.140625" style="66" customWidth="1"/>
    <col min="3" max="3" width="13" style="66" customWidth="1"/>
    <col min="4" max="4" width="49.5703125" style="213" customWidth="1"/>
    <col min="5" max="16384" width="11.42578125" style="14"/>
  </cols>
  <sheetData>
    <row r="1" spans="1:4" x14ac:dyDescent="0.25">
      <c r="A1" s="67" t="s">
        <v>307</v>
      </c>
      <c r="B1" s="67" t="s">
        <v>260</v>
      </c>
      <c r="C1" s="67" t="s">
        <v>2626</v>
      </c>
      <c r="D1" s="34" t="s">
        <v>2617</v>
      </c>
    </row>
    <row r="2" spans="1:4" ht="30" x14ac:dyDescent="0.25">
      <c r="A2" s="66" t="s">
        <v>7</v>
      </c>
      <c r="B2" s="66" t="s">
        <v>2733</v>
      </c>
      <c r="C2" s="66" t="s">
        <v>261</v>
      </c>
      <c r="D2" s="213" t="s">
        <v>2614</v>
      </c>
    </row>
    <row r="3" spans="1:4" ht="18" x14ac:dyDescent="0.25">
      <c r="A3" s="66" t="s">
        <v>0</v>
      </c>
      <c r="B3" s="66" t="s">
        <v>290</v>
      </c>
      <c r="C3" s="274" t="s">
        <v>2161</v>
      </c>
    </row>
    <row r="4" spans="1:4" ht="18" x14ac:dyDescent="0.25">
      <c r="A4" s="66" t="s">
        <v>1</v>
      </c>
      <c r="B4" s="66" t="s">
        <v>309</v>
      </c>
      <c r="D4" s="271" t="s">
        <v>2700</v>
      </c>
    </row>
    <row r="5" spans="1:4" x14ac:dyDescent="0.25">
      <c r="B5" s="66" t="s">
        <v>292</v>
      </c>
      <c r="C5" s="66" t="s">
        <v>2152</v>
      </c>
    </row>
    <row r="6" spans="1:4" x14ac:dyDescent="0.25">
      <c r="B6" s="66" t="s">
        <v>291</v>
      </c>
      <c r="C6" s="66" t="s">
        <v>2154</v>
      </c>
    </row>
    <row r="7" spans="1:4" x14ac:dyDescent="0.25">
      <c r="A7" s="66" t="s">
        <v>2</v>
      </c>
      <c r="B7" s="66" t="s">
        <v>310</v>
      </c>
    </row>
    <row r="8" spans="1:4" ht="18" x14ac:dyDescent="0.25">
      <c r="B8" s="66" t="s">
        <v>2747</v>
      </c>
      <c r="C8" s="66" t="s">
        <v>2153</v>
      </c>
    </row>
    <row r="9" spans="1:4" ht="18" x14ac:dyDescent="0.25">
      <c r="B9" s="66" t="s">
        <v>2748</v>
      </c>
      <c r="C9" s="66" t="s">
        <v>2155</v>
      </c>
    </row>
    <row r="10" spans="1:4" ht="18" x14ac:dyDescent="0.25">
      <c r="A10" s="66" t="s">
        <v>3</v>
      </c>
      <c r="B10" s="66" t="s">
        <v>2734</v>
      </c>
      <c r="C10" s="66" t="s">
        <v>261</v>
      </c>
      <c r="D10" s="79" t="s">
        <v>2735</v>
      </c>
    </row>
    <row r="11" spans="1:4" ht="18" x14ac:dyDescent="0.25">
      <c r="A11" s="66" t="s">
        <v>8</v>
      </c>
      <c r="B11" s="66" t="s">
        <v>286</v>
      </c>
      <c r="C11" s="66" t="s">
        <v>261</v>
      </c>
    </row>
    <row r="12" spans="1:4" x14ac:dyDescent="0.25">
      <c r="A12" s="66" t="s">
        <v>4</v>
      </c>
      <c r="B12" s="66" t="s">
        <v>287</v>
      </c>
      <c r="C12" s="66" t="s">
        <v>2156</v>
      </c>
    </row>
    <row r="13" spans="1:4" ht="18" x14ac:dyDescent="0.25">
      <c r="A13" s="66" t="s">
        <v>5</v>
      </c>
      <c r="B13" s="214" t="s">
        <v>2619</v>
      </c>
      <c r="C13" s="214"/>
      <c r="D13" s="215"/>
    </row>
    <row r="14" spans="1:4" s="188" customFormat="1" ht="18" x14ac:dyDescent="0.25">
      <c r="A14" s="187"/>
      <c r="B14" s="216" t="s">
        <v>2707</v>
      </c>
      <c r="C14" s="217" t="s">
        <v>2176</v>
      </c>
      <c r="D14" s="216"/>
    </row>
    <row r="15" spans="1:4" s="188" customFormat="1" ht="18" x14ac:dyDescent="0.25">
      <c r="A15" s="187"/>
      <c r="B15" s="216" t="s">
        <v>2708</v>
      </c>
      <c r="C15" s="217" t="s">
        <v>2644</v>
      </c>
      <c r="D15" s="216"/>
    </row>
    <row r="16" spans="1:4" s="188" customFormat="1" ht="18" x14ac:dyDescent="0.25">
      <c r="A16" s="187"/>
      <c r="B16" s="216" t="s">
        <v>2745</v>
      </c>
      <c r="C16" s="217"/>
      <c r="D16" s="216"/>
    </row>
    <row r="17" spans="1:4" s="188" customFormat="1" ht="18" x14ac:dyDescent="0.25">
      <c r="A17" s="187"/>
      <c r="B17" s="218" t="s">
        <v>2709</v>
      </c>
      <c r="C17" s="217" t="s">
        <v>261</v>
      </c>
      <c r="D17" s="218" t="s">
        <v>2746</v>
      </c>
    </row>
    <row r="18" spans="1:4" s="188" customFormat="1" ht="18" x14ac:dyDescent="0.25">
      <c r="A18" s="187"/>
      <c r="B18" s="216" t="s">
        <v>2691</v>
      </c>
      <c r="C18" s="217" t="s">
        <v>2185</v>
      </c>
      <c r="D18" s="216"/>
    </row>
    <row r="19" spans="1:4" s="188" customFormat="1" ht="18" x14ac:dyDescent="0.25">
      <c r="A19" s="187"/>
      <c r="B19" s="216" t="s">
        <v>2618</v>
      </c>
      <c r="C19" s="217" t="s">
        <v>2645</v>
      </c>
      <c r="D19" s="216" t="s">
        <v>2692</v>
      </c>
    </row>
    <row r="20" spans="1:4" s="188" customFormat="1" ht="18" x14ac:dyDescent="0.25">
      <c r="A20" s="187"/>
      <c r="B20" s="205" t="s">
        <v>2568</v>
      </c>
      <c r="C20" s="217"/>
      <c r="D20" s="216"/>
    </row>
    <row r="21" spans="1:4" ht="18" x14ac:dyDescent="0.25">
      <c r="A21" s="66" t="s">
        <v>6</v>
      </c>
      <c r="B21" s="214" t="s">
        <v>2368</v>
      </c>
      <c r="C21" s="214" t="s">
        <v>261</v>
      </c>
      <c r="D21" s="220" t="s">
        <v>2666</v>
      </c>
    </row>
    <row r="22" spans="1:4" ht="18" x14ac:dyDescent="0.25">
      <c r="A22" s="66" t="s">
        <v>9</v>
      </c>
      <c r="B22" s="214" t="s">
        <v>2369</v>
      </c>
      <c r="C22" s="214" t="s">
        <v>261</v>
      </c>
      <c r="D22" s="215"/>
    </row>
    <row r="23" spans="1:4" ht="18" x14ac:dyDescent="0.25">
      <c r="A23" s="66" t="s">
        <v>10</v>
      </c>
      <c r="B23" s="219" t="s">
        <v>2370</v>
      </c>
      <c r="C23" s="214" t="s">
        <v>2160</v>
      </c>
      <c r="D23" s="215"/>
    </row>
    <row r="24" spans="1:4" ht="18" x14ac:dyDescent="0.25">
      <c r="A24" s="66" t="s">
        <v>11</v>
      </c>
      <c r="B24" s="214" t="s">
        <v>2371</v>
      </c>
      <c r="C24" s="214" t="s">
        <v>261</v>
      </c>
      <c r="D24" s="215" t="s">
        <v>2667</v>
      </c>
    </row>
    <row r="25" spans="1:4" ht="18" x14ac:dyDescent="0.25">
      <c r="A25" s="66" t="s">
        <v>12</v>
      </c>
      <c r="B25" s="214" t="s">
        <v>2372</v>
      </c>
      <c r="C25" s="214" t="s">
        <v>261</v>
      </c>
      <c r="D25" s="215"/>
    </row>
    <row r="26" spans="1:4" ht="18" x14ac:dyDescent="0.25">
      <c r="A26" s="66" t="s">
        <v>13</v>
      </c>
      <c r="B26" s="214" t="s">
        <v>2594</v>
      </c>
      <c r="C26" s="214" t="s">
        <v>2157</v>
      </c>
      <c r="D26" s="215"/>
    </row>
    <row r="27" spans="1:4" ht="18" x14ac:dyDescent="0.25">
      <c r="A27" s="66" t="s">
        <v>14</v>
      </c>
      <c r="B27" s="214" t="s">
        <v>2596</v>
      </c>
      <c r="C27" s="214" t="s">
        <v>261</v>
      </c>
      <c r="D27" s="79" t="s">
        <v>2678</v>
      </c>
    </row>
    <row r="28" spans="1:4" ht="18" x14ac:dyDescent="0.25">
      <c r="C28" s="66" t="s">
        <v>261</v>
      </c>
      <c r="D28" s="79" t="s">
        <v>2664</v>
      </c>
    </row>
    <row r="29" spans="1:4" ht="18" x14ac:dyDescent="0.25">
      <c r="A29" s="66" t="s">
        <v>258</v>
      </c>
      <c r="B29" s="66" t="s">
        <v>2048</v>
      </c>
      <c r="C29" s="66" t="s">
        <v>261</v>
      </c>
      <c r="D29" s="79" t="s">
        <v>2665</v>
      </c>
    </row>
    <row r="30" spans="1:4" ht="18" x14ac:dyDescent="0.25">
      <c r="A30" s="66" t="s">
        <v>15</v>
      </c>
      <c r="B30" s="66" t="s">
        <v>259</v>
      </c>
      <c r="C30" s="66" t="s">
        <v>261</v>
      </c>
      <c r="D30" s="213" t="s">
        <v>2731</v>
      </c>
    </row>
    <row r="31" spans="1:4" ht="18" x14ac:dyDescent="0.25">
      <c r="D31" s="292" t="s">
        <v>2732</v>
      </c>
    </row>
  </sheetData>
  <pageMargins left="0.70866141732283472" right="0.70866141732283472" top="0.78740157480314965" bottom="0.78740157480314965" header="0.31496062992125984" footer="0.31496062992125984"/>
  <pageSetup paperSize="9" scale="84" orientation="portrait" r:id="rId1"/>
  <headerFooter>
    <oddFooter>&amp;LARGE StickstoffBW [Hrsg.] (2014)&amp;CBlatt &amp;A, Seite &amp;P von &amp;N&amp;REntwurf, Stand Oktober 2014</oddFooter>
  </headerFooter>
  <legacyDrawing r:id="rId2"/>
  <picture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992"/>
  <sheetViews>
    <sheetView zoomScale="90" zoomScaleNormal="90" workbookViewId="0">
      <pane ySplit="4440" topLeftCell="A1975" activePane="bottomLeft"/>
      <selection activeCell="A2" sqref="A2"/>
      <selection pane="bottomLeft" activeCell="C1996" sqref="C1996"/>
    </sheetView>
  </sheetViews>
  <sheetFormatPr baseColWidth="10" defaultRowHeight="15" x14ac:dyDescent="0.25"/>
  <cols>
    <col min="1" max="1" width="7.140625" style="253" customWidth="1"/>
    <col min="2" max="2" width="5.42578125" customWidth="1"/>
    <col min="3" max="3" width="18.42578125" customWidth="1"/>
    <col min="12" max="14" width="12.7109375" customWidth="1"/>
    <col min="29" max="29" width="5.5703125" style="251" customWidth="1"/>
    <col min="30" max="30" width="7.42578125" style="153" customWidth="1"/>
    <col min="33" max="33" width="3.5703125" customWidth="1"/>
    <col min="34" max="34" width="11" customWidth="1"/>
    <col min="37" max="37" width="10.28515625" customWidth="1"/>
    <col min="38" max="38" width="3" customWidth="1"/>
    <col min="40" max="40" width="2" customWidth="1"/>
  </cols>
  <sheetData>
    <row r="1" spans="1:42" s="281" customFormat="1" ht="36" customHeight="1" x14ac:dyDescent="0.35">
      <c r="A1" s="457" t="s">
        <v>2814</v>
      </c>
      <c r="B1" s="45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280"/>
      <c r="AD1" s="457" t="s">
        <v>2652</v>
      </c>
      <c r="AE1" s="457"/>
      <c r="AF1" s="457"/>
      <c r="AG1" s="457"/>
      <c r="AH1" s="457"/>
      <c r="AI1" s="457"/>
      <c r="AJ1" s="457"/>
      <c r="AK1" s="457"/>
      <c r="AL1" s="457"/>
      <c r="AM1" s="457"/>
      <c r="AN1" s="457"/>
      <c r="AO1" s="457"/>
      <c r="AP1" s="457"/>
    </row>
    <row r="2" spans="1:42" s="281" customFormat="1" ht="46.5" x14ac:dyDescent="0.35">
      <c r="A2" s="254" t="s">
        <v>607</v>
      </c>
      <c r="B2" s="282" t="s">
        <v>293</v>
      </c>
      <c r="C2" s="283" t="s">
        <v>2230</v>
      </c>
      <c r="D2" s="283" t="s">
        <v>2229</v>
      </c>
      <c r="E2" s="283" t="s">
        <v>2228</v>
      </c>
      <c r="F2" s="283" t="s">
        <v>608</v>
      </c>
      <c r="G2" s="283" t="s">
        <v>26</v>
      </c>
      <c r="H2" s="283" t="s">
        <v>27</v>
      </c>
      <c r="I2" s="283" t="s">
        <v>23</v>
      </c>
      <c r="J2" s="283" t="s">
        <v>991</v>
      </c>
      <c r="K2" s="283" t="s">
        <v>2227</v>
      </c>
      <c r="L2" s="284" t="s">
        <v>2653</v>
      </c>
      <c r="M2" s="283" t="s">
        <v>2654</v>
      </c>
      <c r="N2" s="283" t="s">
        <v>2655</v>
      </c>
      <c r="O2" s="283" t="s">
        <v>2686</v>
      </c>
      <c r="P2" s="283" t="s">
        <v>2687</v>
      </c>
      <c r="Q2" s="283" t="s">
        <v>2688</v>
      </c>
      <c r="R2" s="283" t="s">
        <v>2696</v>
      </c>
      <c r="S2" s="283" t="s">
        <v>2715</v>
      </c>
      <c r="T2" s="283" t="s">
        <v>2725</v>
      </c>
      <c r="U2" s="283" t="s">
        <v>2697</v>
      </c>
      <c r="V2" s="283" t="s">
        <v>2656</v>
      </c>
      <c r="W2" s="284" t="s">
        <v>268</v>
      </c>
      <c r="X2" s="284" t="s">
        <v>2549</v>
      </c>
      <c r="Y2" s="284" t="s">
        <v>2729</v>
      </c>
      <c r="Z2" s="284" t="s">
        <v>2657</v>
      </c>
      <c r="AA2" s="284" t="s">
        <v>2658</v>
      </c>
      <c r="AB2" s="284" t="s">
        <v>2659</v>
      </c>
      <c r="AC2" s="285"/>
      <c r="AD2" s="286" t="s">
        <v>2550</v>
      </c>
      <c r="AE2" s="286" t="s">
        <v>2547</v>
      </c>
      <c r="AF2" s="286" t="s">
        <v>2548</v>
      </c>
      <c r="AG2" s="287"/>
      <c r="AH2" s="288" t="s">
        <v>2613</v>
      </c>
      <c r="AI2" s="286" t="s">
        <v>2660</v>
      </c>
      <c r="AJ2" s="286" t="s">
        <v>2543</v>
      </c>
      <c r="AK2" s="286" t="s">
        <v>2557</v>
      </c>
      <c r="AL2" s="285"/>
      <c r="AM2" s="289" t="s">
        <v>2661</v>
      </c>
      <c r="AN2" s="290"/>
      <c r="AO2" s="290" t="s">
        <v>2577</v>
      </c>
      <c r="AP2" s="291" t="s">
        <v>2651</v>
      </c>
    </row>
    <row r="3" spans="1:42" x14ac:dyDescent="0.25">
      <c r="A3" s="253">
        <v>1</v>
      </c>
      <c r="B3" s="243" t="s">
        <v>469</v>
      </c>
      <c r="C3" s="243" t="s">
        <v>470</v>
      </c>
      <c r="D3" s="243" t="s">
        <v>471</v>
      </c>
      <c r="E3" s="243" t="s">
        <v>472</v>
      </c>
      <c r="F3" s="243" t="s">
        <v>30</v>
      </c>
      <c r="G3" s="243" t="s">
        <v>31</v>
      </c>
      <c r="H3" s="243" t="s">
        <v>42</v>
      </c>
      <c r="I3" s="243" t="s">
        <v>1006</v>
      </c>
      <c r="J3" s="243" t="s">
        <v>44</v>
      </c>
      <c r="K3" s="243" t="s">
        <v>619</v>
      </c>
      <c r="L3" s="265">
        <v>12.094962174524985</v>
      </c>
      <c r="M3" s="250">
        <v>3</v>
      </c>
      <c r="N3" s="250">
        <v>3</v>
      </c>
      <c r="O3" s="244">
        <v>16</v>
      </c>
      <c r="P3" s="242">
        <v>15</v>
      </c>
      <c r="Q3" s="242">
        <v>35</v>
      </c>
      <c r="R3" s="242">
        <v>0.5</v>
      </c>
      <c r="S3" s="245">
        <v>875</v>
      </c>
      <c r="T3" s="242">
        <v>4.2</v>
      </c>
      <c r="U3" s="242">
        <v>0.8</v>
      </c>
      <c r="V3" s="242">
        <v>19</v>
      </c>
      <c r="W3" s="266">
        <v>250.48376399999998</v>
      </c>
      <c r="X3" s="266">
        <v>26.991784913793097</v>
      </c>
      <c r="Y3" s="266">
        <v>0</v>
      </c>
      <c r="Z3" s="266">
        <v>7.5145129199999996</v>
      </c>
      <c r="AA3" s="266">
        <v>0.83494588000000003</v>
      </c>
      <c r="AB3" s="267">
        <v>1.1478412000000005</v>
      </c>
      <c r="AC3" s="268"/>
      <c r="AD3" s="269">
        <v>9.8000000000000007</v>
      </c>
      <c r="AE3" s="270">
        <f t="shared" ref="AE3:AE34" si="0">0.0804*AD3^2-1.8589*AD3+11.204</f>
        <v>0.70839600000000047</v>
      </c>
      <c r="AF3" s="194">
        <f t="shared" ref="AF3:AF66" si="1">AB3-AE3</f>
        <v>0.43944519999999998</v>
      </c>
      <c r="AH3" s="242">
        <v>3</v>
      </c>
      <c r="AI3" s="251">
        <f t="shared" ref="AI3:AI66" si="2">SUM(Y3:AB3)</f>
        <v>9.4972999999999992</v>
      </c>
      <c r="AJ3" s="251">
        <f>'5-04a'!O4</f>
        <v>9.4972999999999992</v>
      </c>
      <c r="AK3" s="251">
        <f t="shared" ref="AK3:AK66" si="3">AI3-AJ3</f>
        <v>0</v>
      </c>
      <c r="AM3" s="252">
        <f t="shared" ref="AM3:AM66" si="4">AF3/AI3</f>
        <v>4.6270540048224236E-2</v>
      </c>
      <c r="AP3" s="268"/>
    </row>
    <row r="4" spans="1:42" x14ac:dyDescent="0.25">
      <c r="A4" s="253">
        <v>2</v>
      </c>
      <c r="B4" s="243" t="s">
        <v>469</v>
      </c>
      <c r="C4" s="243" t="s">
        <v>470</v>
      </c>
      <c r="D4" s="243" t="s">
        <v>471</v>
      </c>
      <c r="E4" s="243" t="s">
        <v>472</v>
      </c>
      <c r="F4" s="243" t="s">
        <v>30</v>
      </c>
      <c r="G4" s="243" t="s">
        <v>31</v>
      </c>
      <c r="H4" s="243" t="s">
        <v>42</v>
      </c>
      <c r="I4" s="243" t="s">
        <v>1006</v>
      </c>
      <c r="J4" s="243" t="s">
        <v>44</v>
      </c>
      <c r="K4" s="243" t="s">
        <v>622</v>
      </c>
      <c r="L4" s="265">
        <v>12.094962174524985</v>
      </c>
      <c r="M4" s="250">
        <v>3</v>
      </c>
      <c r="N4" s="250">
        <v>3</v>
      </c>
      <c r="O4" s="244">
        <v>22</v>
      </c>
      <c r="P4" s="242">
        <v>15</v>
      </c>
      <c r="Q4" s="242">
        <v>35</v>
      </c>
      <c r="R4" s="242">
        <v>0.5</v>
      </c>
      <c r="S4" s="245">
        <v>875</v>
      </c>
      <c r="T4" s="242">
        <v>4.2</v>
      </c>
      <c r="U4" s="242">
        <v>0.8</v>
      </c>
      <c r="V4" s="242">
        <v>19</v>
      </c>
      <c r="W4" s="266">
        <v>212.09962800000002</v>
      </c>
      <c r="X4" s="266">
        <v>22.855563362068967</v>
      </c>
      <c r="Y4" s="266">
        <v>0</v>
      </c>
      <c r="Z4" s="266">
        <v>6.3629888400000008</v>
      </c>
      <c r="AA4" s="266">
        <v>0.70699876000000017</v>
      </c>
      <c r="AB4" s="267">
        <v>4.5153124000000009</v>
      </c>
      <c r="AC4" s="268"/>
      <c r="AD4" s="269">
        <v>9.8000000000000007</v>
      </c>
      <c r="AE4" s="270">
        <f t="shared" si="0"/>
        <v>0.70839600000000047</v>
      </c>
      <c r="AF4" s="194">
        <f t="shared" si="1"/>
        <v>3.8069164000000004</v>
      </c>
      <c r="AH4" s="242">
        <v>4</v>
      </c>
      <c r="AI4" s="251">
        <f t="shared" si="2"/>
        <v>11.585300000000002</v>
      </c>
      <c r="AJ4" s="251">
        <f>'5-04a'!O5</f>
        <v>11.5853</v>
      </c>
      <c r="AK4" s="251">
        <f t="shared" si="3"/>
        <v>0</v>
      </c>
      <c r="AM4" s="252">
        <f t="shared" si="4"/>
        <v>0.3285988623514281</v>
      </c>
      <c r="AP4" s="268"/>
    </row>
    <row r="5" spans="1:42" x14ac:dyDescent="0.25">
      <c r="A5" s="253">
        <v>3</v>
      </c>
      <c r="B5" s="243" t="s">
        <v>474</v>
      </c>
      <c r="C5" s="243" t="s">
        <v>475</v>
      </c>
      <c r="D5" s="243" t="s">
        <v>471</v>
      </c>
      <c r="E5" s="243" t="s">
        <v>472</v>
      </c>
      <c r="F5" s="243" t="s">
        <v>30</v>
      </c>
      <c r="G5" s="243" t="s">
        <v>31</v>
      </c>
      <c r="H5" s="243" t="s">
        <v>32</v>
      </c>
      <c r="I5" s="243" t="s">
        <v>53</v>
      </c>
      <c r="J5" s="243" t="s">
        <v>44</v>
      </c>
      <c r="K5" s="243" t="s">
        <v>623</v>
      </c>
      <c r="L5" s="265">
        <v>3.9951173793103454</v>
      </c>
      <c r="M5" s="250">
        <v>3</v>
      </c>
      <c r="N5" s="250">
        <v>3</v>
      </c>
      <c r="O5" s="244">
        <v>19</v>
      </c>
      <c r="P5" s="242">
        <v>15</v>
      </c>
      <c r="Q5" s="242">
        <v>35</v>
      </c>
      <c r="R5" s="242">
        <v>0.5</v>
      </c>
      <c r="S5" s="245">
        <v>390</v>
      </c>
      <c r="T5" s="242">
        <v>3.8</v>
      </c>
      <c r="U5" s="242">
        <v>0.8</v>
      </c>
      <c r="V5" s="242">
        <v>19</v>
      </c>
      <c r="W5" s="266">
        <v>235.98969600000001</v>
      </c>
      <c r="X5" s="266">
        <v>25.429924137931039</v>
      </c>
      <c r="Y5" s="266">
        <v>0</v>
      </c>
      <c r="Z5" s="266">
        <v>7.0796908800000002</v>
      </c>
      <c r="AA5" s="266">
        <v>0.78663232000000005</v>
      </c>
      <c r="AB5" s="267">
        <v>2.6749768000000005</v>
      </c>
      <c r="AC5" s="268"/>
      <c r="AD5" s="269">
        <v>9.8000000000000007</v>
      </c>
      <c r="AE5" s="270">
        <f t="shared" si="0"/>
        <v>0.70839600000000047</v>
      </c>
      <c r="AF5" s="194">
        <f t="shared" si="1"/>
        <v>1.9665808</v>
      </c>
      <c r="AH5" s="242">
        <v>5</v>
      </c>
      <c r="AI5" s="251">
        <f t="shared" si="2"/>
        <v>10.5413</v>
      </c>
      <c r="AJ5" s="251">
        <f>'5-04a'!O6</f>
        <v>10.5413</v>
      </c>
      <c r="AK5" s="251">
        <f t="shared" si="3"/>
        <v>0</v>
      </c>
      <c r="AM5" s="252">
        <f t="shared" si="4"/>
        <v>0.18655960839744623</v>
      </c>
      <c r="AP5" s="268"/>
    </row>
    <row r="6" spans="1:42" x14ac:dyDescent="0.25">
      <c r="A6" s="253">
        <v>4</v>
      </c>
      <c r="B6" s="243" t="s">
        <v>474</v>
      </c>
      <c r="C6" s="243" t="s">
        <v>475</v>
      </c>
      <c r="D6" s="243" t="s">
        <v>471</v>
      </c>
      <c r="E6" s="243" t="s">
        <v>472</v>
      </c>
      <c r="F6" s="243" t="s">
        <v>30</v>
      </c>
      <c r="G6" s="243" t="s">
        <v>31</v>
      </c>
      <c r="H6" s="243" t="s">
        <v>42</v>
      </c>
      <c r="I6" s="243" t="s">
        <v>1006</v>
      </c>
      <c r="J6" s="243" t="s">
        <v>44</v>
      </c>
      <c r="K6" s="243" t="s">
        <v>623</v>
      </c>
      <c r="L6" s="265">
        <v>12.094962174524985</v>
      </c>
      <c r="M6" s="250">
        <v>3</v>
      </c>
      <c r="N6" s="250">
        <v>3</v>
      </c>
      <c r="O6" s="244">
        <v>19</v>
      </c>
      <c r="P6" s="242">
        <v>15</v>
      </c>
      <c r="Q6" s="242">
        <v>35</v>
      </c>
      <c r="R6" s="242">
        <v>0.5</v>
      </c>
      <c r="S6" s="245">
        <v>875</v>
      </c>
      <c r="T6" s="242">
        <v>4.2</v>
      </c>
      <c r="U6" s="242">
        <v>0.8</v>
      </c>
      <c r="V6" s="242">
        <v>19</v>
      </c>
      <c r="W6" s="266">
        <v>235.98969600000001</v>
      </c>
      <c r="X6" s="266">
        <v>25.429924137931039</v>
      </c>
      <c r="Y6" s="266">
        <v>0</v>
      </c>
      <c r="Z6" s="266">
        <v>7.0796908800000002</v>
      </c>
      <c r="AA6" s="266">
        <v>0.78663232000000005</v>
      </c>
      <c r="AB6" s="267">
        <v>2.6749768000000005</v>
      </c>
      <c r="AC6" s="268"/>
      <c r="AD6" s="269">
        <v>9.8000000000000007</v>
      </c>
      <c r="AE6" s="270">
        <f t="shared" si="0"/>
        <v>0.70839600000000047</v>
      </c>
      <c r="AF6" s="194">
        <f t="shared" si="1"/>
        <v>1.9665808</v>
      </c>
      <c r="AH6" s="242">
        <v>6</v>
      </c>
      <c r="AI6" s="251">
        <f t="shared" si="2"/>
        <v>10.5413</v>
      </c>
      <c r="AJ6" s="251">
        <f>'5-04a'!O7</f>
        <v>10.5413</v>
      </c>
      <c r="AK6" s="251">
        <f t="shared" si="3"/>
        <v>0</v>
      </c>
      <c r="AM6" s="252">
        <f t="shared" si="4"/>
        <v>0.18655960839744623</v>
      </c>
      <c r="AP6" s="268"/>
    </row>
    <row r="7" spans="1:42" x14ac:dyDescent="0.25">
      <c r="A7" s="253">
        <v>5</v>
      </c>
      <c r="B7" s="243" t="s">
        <v>474</v>
      </c>
      <c r="C7" s="243" t="s">
        <v>475</v>
      </c>
      <c r="D7" s="243" t="s">
        <v>471</v>
      </c>
      <c r="E7" s="243" t="s">
        <v>472</v>
      </c>
      <c r="F7" s="243" t="s">
        <v>30</v>
      </c>
      <c r="G7" s="243" t="s">
        <v>46</v>
      </c>
      <c r="H7" s="243" t="s">
        <v>47</v>
      </c>
      <c r="I7" s="243" t="s">
        <v>89</v>
      </c>
      <c r="J7" s="243" t="s">
        <v>44</v>
      </c>
      <c r="K7" s="243" t="s">
        <v>625</v>
      </c>
      <c r="L7" s="265">
        <v>3.1053314913793097</v>
      </c>
      <c r="M7" s="250">
        <v>3</v>
      </c>
      <c r="N7" s="250">
        <v>3</v>
      </c>
      <c r="O7" s="244">
        <v>16</v>
      </c>
      <c r="P7" s="242">
        <v>15</v>
      </c>
      <c r="Q7" s="242">
        <v>35</v>
      </c>
      <c r="R7" s="242">
        <v>0.5</v>
      </c>
      <c r="S7" s="245">
        <v>185</v>
      </c>
      <c r="T7" s="242">
        <v>3.2</v>
      </c>
      <c r="U7" s="242">
        <v>0.8</v>
      </c>
      <c r="V7" s="242">
        <v>4.3</v>
      </c>
      <c r="W7" s="266">
        <v>230.64776399999997</v>
      </c>
      <c r="X7" s="266">
        <v>24.854284913793098</v>
      </c>
      <c r="Y7" s="266">
        <v>0</v>
      </c>
      <c r="Z7" s="266">
        <v>6.9194329199999993</v>
      </c>
      <c r="AA7" s="266">
        <v>0.76882587999999996</v>
      </c>
      <c r="AB7" s="267">
        <v>1.1130412000000005</v>
      </c>
      <c r="AC7" s="268"/>
      <c r="AD7" s="269">
        <v>9.8000000000000007</v>
      </c>
      <c r="AE7" s="270">
        <f t="shared" si="0"/>
        <v>0.70839600000000047</v>
      </c>
      <c r="AF7" s="194">
        <f t="shared" si="1"/>
        <v>0.40464520000000004</v>
      </c>
      <c r="AH7" s="242">
        <v>7</v>
      </c>
      <c r="AI7" s="251">
        <f t="shared" si="2"/>
        <v>8.8012999999999995</v>
      </c>
      <c r="AJ7" s="251">
        <f>'5-04a'!O8</f>
        <v>8.8012999999999995</v>
      </c>
      <c r="AK7" s="251">
        <f t="shared" si="3"/>
        <v>0</v>
      </c>
      <c r="AM7" s="252">
        <f t="shared" si="4"/>
        <v>4.5975617238362521E-2</v>
      </c>
      <c r="AP7" s="268"/>
    </row>
    <row r="8" spans="1:42" x14ac:dyDescent="0.25">
      <c r="A8" s="253">
        <v>6</v>
      </c>
      <c r="B8" s="243" t="s">
        <v>474</v>
      </c>
      <c r="C8" s="243" t="s">
        <v>475</v>
      </c>
      <c r="D8" s="243" t="s">
        <v>471</v>
      </c>
      <c r="E8" s="243" t="s">
        <v>472</v>
      </c>
      <c r="F8" s="243" t="s">
        <v>30</v>
      </c>
      <c r="G8" s="243" t="s">
        <v>46</v>
      </c>
      <c r="H8" s="243" t="s">
        <v>47</v>
      </c>
      <c r="I8" s="243" t="s">
        <v>113</v>
      </c>
      <c r="J8" s="243" t="s">
        <v>44</v>
      </c>
      <c r="K8" s="243" t="s">
        <v>626</v>
      </c>
      <c r="L8" s="265">
        <v>2.9340018477241374</v>
      </c>
      <c r="M8" s="250">
        <v>2.5</v>
      </c>
      <c r="N8" s="250">
        <v>2.5</v>
      </c>
      <c r="O8" s="244">
        <v>19</v>
      </c>
      <c r="P8" s="242">
        <v>15</v>
      </c>
      <c r="Q8" s="242">
        <v>35</v>
      </c>
      <c r="R8" s="242">
        <v>0.5</v>
      </c>
      <c r="S8" s="245">
        <v>175</v>
      </c>
      <c r="T8" s="242">
        <v>3.2</v>
      </c>
      <c r="U8" s="242">
        <v>0.8</v>
      </c>
      <c r="V8" s="242">
        <v>19</v>
      </c>
      <c r="W8" s="266">
        <v>239.38571520000005</v>
      </c>
      <c r="X8" s="266">
        <v>25.795874482758624</v>
      </c>
      <c r="Y8" s="266">
        <v>0</v>
      </c>
      <c r="Z8" s="266">
        <v>5.9846428800000009</v>
      </c>
      <c r="AA8" s="266">
        <v>0.66496032000000027</v>
      </c>
      <c r="AB8" s="267">
        <v>2.3707968000000008</v>
      </c>
      <c r="AC8" s="268"/>
      <c r="AD8" s="269">
        <v>9.8000000000000007</v>
      </c>
      <c r="AE8" s="270">
        <f t="shared" si="0"/>
        <v>0.70839600000000047</v>
      </c>
      <c r="AF8" s="194">
        <f t="shared" si="1"/>
        <v>1.6624008000000003</v>
      </c>
      <c r="AH8" s="242">
        <v>8</v>
      </c>
      <c r="AI8" s="251">
        <f t="shared" si="2"/>
        <v>9.0204000000000022</v>
      </c>
      <c r="AJ8" s="251">
        <f>'5-04a'!O9</f>
        <v>9.0204000000000004</v>
      </c>
      <c r="AK8" s="251">
        <f t="shared" si="3"/>
        <v>0</v>
      </c>
      <c r="AM8" s="252">
        <f t="shared" si="4"/>
        <v>0.1842934681388852</v>
      </c>
      <c r="AP8" s="268"/>
    </row>
    <row r="9" spans="1:42" x14ac:dyDescent="0.25">
      <c r="A9" s="253">
        <v>7</v>
      </c>
      <c r="B9" s="243" t="s">
        <v>474</v>
      </c>
      <c r="C9" s="243" t="s">
        <v>475</v>
      </c>
      <c r="D9" s="243" t="s">
        <v>471</v>
      </c>
      <c r="E9" s="243" t="s">
        <v>472</v>
      </c>
      <c r="F9" s="243" t="s">
        <v>30</v>
      </c>
      <c r="G9" s="243" t="s">
        <v>46</v>
      </c>
      <c r="H9" s="243" t="s">
        <v>47</v>
      </c>
      <c r="I9" s="243" t="s">
        <v>1016</v>
      </c>
      <c r="J9" s="243" t="s">
        <v>44</v>
      </c>
      <c r="K9" s="243" t="s">
        <v>626</v>
      </c>
      <c r="L9" s="265">
        <v>2.644206551724138</v>
      </c>
      <c r="M9" s="250">
        <v>2.5</v>
      </c>
      <c r="N9" s="250">
        <v>2.5</v>
      </c>
      <c r="O9" s="244">
        <v>19</v>
      </c>
      <c r="P9" s="242">
        <v>15</v>
      </c>
      <c r="Q9" s="242">
        <v>35</v>
      </c>
      <c r="R9" s="242">
        <v>0.5</v>
      </c>
      <c r="S9" s="245">
        <v>175</v>
      </c>
      <c r="T9" s="242">
        <v>3.2</v>
      </c>
      <c r="U9" s="242">
        <v>0.8</v>
      </c>
      <c r="V9" s="242">
        <v>19</v>
      </c>
      <c r="W9" s="266">
        <v>239.38571520000005</v>
      </c>
      <c r="X9" s="266">
        <v>25.795874482758624</v>
      </c>
      <c r="Y9" s="266">
        <v>0</v>
      </c>
      <c r="Z9" s="266">
        <v>5.9846428800000009</v>
      </c>
      <c r="AA9" s="266">
        <v>0.66496032000000027</v>
      </c>
      <c r="AB9" s="267">
        <v>2.3707968000000008</v>
      </c>
      <c r="AC9" s="268"/>
      <c r="AD9" s="269">
        <v>9.8000000000000007</v>
      </c>
      <c r="AE9" s="270">
        <f t="shared" si="0"/>
        <v>0.70839600000000047</v>
      </c>
      <c r="AF9" s="194">
        <f t="shared" si="1"/>
        <v>1.6624008000000003</v>
      </c>
      <c r="AH9" s="242">
        <v>9</v>
      </c>
      <c r="AI9" s="251">
        <f t="shared" si="2"/>
        <v>9.0204000000000022</v>
      </c>
      <c r="AJ9" s="251">
        <f>'5-04a'!O10</f>
        <v>9.0204000000000004</v>
      </c>
      <c r="AK9" s="251">
        <f t="shared" si="3"/>
        <v>0</v>
      </c>
      <c r="AM9" s="252">
        <f t="shared" si="4"/>
        <v>0.1842934681388852</v>
      </c>
      <c r="AP9" s="268"/>
    </row>
    <row r="10" spans="1:42" x14ac:dyDescent="0.25">
      <c r="A10" s="253">
        <v>8</v>
      </c>
      <c r="B10" s="243" t="s">
        <v>474</v>
      </c>
      <c r="C10" s="243" t="s">
        <v>475</v>
      </c>
      <c r="D10" s="243" t="s">
        <v>471</v>
      </c>
      <c r="E10" s="243" t="s">
        <v>472</v>
      </c>
      <c r="F10" s="243" t="s">
        <v>30</v>
      </c>
      <c r="G10" s="243" t="s">
        <v>46</v>
      </c>
      <c r="H10" s="243" t="s">
        <v>47</v>
      </c>
      <c r="I10" s="243" t="s">
        <v>113</v>
      </c>
      <c r="J10" s="243" t="s">
        <v>44</v>
      </c>
      <c r="K10" s="243" t="s">
        <v>627</v>
      </c>
      <c r="L10" s="265">
        <v>1.4058444875034484</v>
      </c>
      <c r="M10" s="250">
        <v>1</v>
      </c>
      <c r="N10" s="250">
        <v>1</v>
      </c>
      <c r="O10" s="244">
        <v>15</v>
      </c>
      <c r="P10" s="242">
        <v>15</v>
      </c>
      <c r="Q10" s="242">
        <v>35</v>
      </c>
      <c r="R10" s="242">
        <v>0.5</v>
      </c>
      <c r="S10" s="245">
        <v>175</v>
      </c>
      <c r="T10" s="242">
        <v>3.2</v>
      </c>
      <c r="U10" s="242">
        <v>0.8</v>
      </c>
      <c r="V10" s="242">
        <v>9.1</v>
      </c>
      <c r="W10" s="266">
        <v>168.24635999999992</v>
      </c>
      <c r="X10" s="266">
        <v>18.129995689655164</v>
      </c>
      <c r="Y10" s="266">
        <v>8.31</v>
      </c>
      <c r="Z10" s="266">
        <v>1.6824635999999993</v>
      </c>
      <c r="AA10" s="266">
        <v>0.18694039999999995</v>
      </c>
      <c r="AB10" s="267">
        <v>0.70839600000000047</v>
      </c>
      <c r="AC10" s="268"/>
      <c r="AD10" s="269">
        <v>9.8000000000000007</v>
      </c>
      <c r="AE10" s="270">
        <f t="shared" si="0"/>
        <v>0.70839600000000047</v>
      </c>
      <c r="AF10" s="194">
        <f t="shared" si="1"/>
        <v>0</v>
      </c>
      <c r="AH10" s="242">
        <v>10</v>
      </c>
      <c r="AI10" s="251">
        <f t="shared" si="2"/>
        <v>10.8878</v>
      </c>
      <c r="AJ10" s="251">
        <f>'5-04a'!O11</f>
        <v>10.8878</v>
      </c>
      <c r="AK10" s="251">
        <f t="shared" si="3"/>
        <v>0</v>
      </c>
      <c r="AM10" s="252">
        <f t="shared" si="4"/>
        <v>0</v>
      </c>
      <c r="AP10" s="268"/>
    </row>
    <row r="11" spans="1:42" x14ac:dyDescent="0.25">
      <c r="A11" s="253">
        <v>9</v>
      </c>
      <c r="B11" s="243" t="s">
        <v>474</v>
      </c>
      <c r="C11" s="243" t="s">
        <v>475</v>
      </c>
      <c r="D11" s="243" t="s">
        <v>471</v>
      </c>
      <c r="E11" s="243" t="s">
        <v>472</v>
      </c>
      <c r="F11" s="243" t="s">
        <v>30</v>
      </c>
      <c r="G11" s="243" t="s">
        <v>46</v>
      </c>
      <c r="H11" s="243" t="s">
        <v>47</v>
      </c>
      <c r="I11" s="243" t="s">
        <v>89</v>
      </c>
      <c r="J11" s="243" t="s">
        <v>44</v>
      </c>
      <c r="K11" s="243" t="s">
        <v>627</v>
      </c>
      <c r="L11" s="265">
        <v>1.1699555724137929</v>
      </c>
      <c r="M11" s="250">
        <v>1</v>
      </c>
      <c r="N11" s="250">
        <v>1</v>
      </c>
      <c r="O11" s="244">
        <v>15</v>
      </c>
      <c r="P11" s="242">
        <v>15</v>
      </c>
      <c r="Q11" s="242">
        <v>35</v>
      </c>
      <c r="R11" s="242">
        <v>0.5</v>
      </c>
      <c r="S11" s="245">
        <v>185</v>
      </c>
      <c r="T11" s="242">
        <v>3.2</v>
      </c>
      <c r="U11" s="242">
        <v>0.8</v>
      </c>
      <c r="V11" s="242">
        <v>9.1</v>
      </c>
      <c r="W11" s="266">
        <v>284.24735999999996</v>
      </c>
      <c r="X11" s="266">
        <v>30.630103448275854</v>
      </c>
      <c r="Y11" s="266">
        <v>8.0500000000000007</v>
      </c>
      <c r="Z11" s="266">
        <v>2.8424735999999995</v>
      </c>
      <c r="AA11" s="266">
        <v>0.31583039999999996</v>
      </c>
      <c r="AB11" s="267">
        <v>0.70839600000000047</v>
      </c>
      <c r="AC11" s="268"/>
      <c r="AD11" s="269">
        <v>9.8000000000000007</v>
      </c>
      <c r="AE11" s="270">
        <f t="shared" si="0"/>
        <v>0.70839600000000047</v>
      </c>
      <c r="AF11" s="194">
        <f t="shared" si="1"/>
        <v>0</v>
      </c>
      <c r="AH11" s="242">
        <v>11</v>
      </c>
      <c r="AI11" s="251">
        <f t="shared" si="2"/>
        <v>11.916700000000001</v>
      </c>
      <c r="AJ11" s="251">
        <f>'5-04a'!O12</f>
        <v>11.916700000000001</v>
      </c>
      <c r="AK11" s="251">
        <f t="shared" si="3"/>
        <v>0</v>
      </c>
      <c r="AM11" s="252">
        <f t="shared" si="4"/>
        <v>0</v>
      </c>
      <c r="AP11" s="268"/>
    </row>
    <row r="12" spans="1:42" x14ac:dyDescent="0.25">
      <c r="A12" s="253">
        <v>10</v>
      </c>
      <c r="B12" s="243" t="s">
        <v>474</v>
      </c>
      <c r="C12" s="243" t="s">
        <v>475</v>
      </c>
      <c r="D12" s="243" t="s">
        <v>471</v>
      </c>
      <c r="E12" s="243" t="s">
        <v>472</v>
      </c>
      <c r="F12" s="243" t="s">
        <v>30</v>
      </c>
      <c r="G12" s="243" t="s">
        <v>46</v>
      </c>
      <c r="H12" s="243" t="s">
        <v>47</v>
      </c>
      <c r="I12" s="243" t="s">
        <v>1016</v>
      </c>
      <c r="J12" s="243" t="s">
        <v>44</v>
      </c>
      <c r="K12" s="243" t="s">
        <v>627</v>
      </c>
      <c r="L12" s="265">
        <v>1.2671684827586209</v>
      </c>
      <c r="M12" s="250">
        <v>1</v>
      </c>
      <c r="N12" s="250">
        <v>1</v>
      </c>
      <c r="O12" s="244">
        <v>15</v>
      </c>
      <c r="P12" s="242">
        <v>15</v>
      </c>
      <c r="Q12" s="242">
        <v>35</v>
      </c>
      <c r="R12" s="242">
        <v>0.5</v>
      </c>
      <c r="S12" s="245">
        <v>175</v>
      </c>
      <c r="T12" s="242">
        <v>3.2</v>
      </c>
      <c r="U12" s="242">
        <v>0.8</v>
      </c>
      <c r="V12" s="242">
        <v>9.1</v>
      </c>
      <c r="W12" s="266">
        <v>284.24735999999996</v>
      </c>
      <c r="X12" s="266">
        <v>30.630103448275854</v>
      </c>
      <c r="Y12" s="266">
        <v>8.0500000000000007</v>
      </c>
      <c r="Z12" s="266">
        <v>2.8424735999999995</v>
      </c>
      <c r="AA12" s="266">
        <v>0.31583039999999996</v>
      </c>
      <c r="AB12" s="267">
        <v>0.70839600000000047</v>
      </c>
      <c r="AC12" s="268"/>
      <c r="AD12" s="269">
        <v>9.8000000000000007</v>
      </c>
      <c r="AE12" s="270">
        <f t="shared" si="0"/>
        <v>0.70839600000000047</v>
      </c>
      <c r="AF12" s="194">
        <f t="shared" si="1"/>
        <v>0</v>
      </c>
      <c r="AH12" s="242">
        <v>12</v>
      </c>
      <c r="AI12" s="251">
        <f t="shared" si="2"/>
        <v>11.916700000000001</v>
      </c>
      <c r="AJ12" s="251">
        <f>'5-04a'!O13</f>
        <v>11.916700000000001</v>
      </c>
      <c r="AK12" s="251">
        <f t="shared" si="3"/>
        <v>0</v>
      </c>
      <c r="AM12" s="252">
        <f t="shared" si="4"/>
        <v>0</v>
      </c>
      <c r="AP12" s="268"/>
    </row>
    <row r="13" spans="1:42" x14ac:dyDescent="0.25">
      <c r="A13" s="253">
        <v>11</v>
      </c>
      <c r="B13" s="243" t="s">
        <v>474</v>
      </c>
      <c r="C13" s="243" t="s">
        <v>475</v>
      </c>
      <c r="D13" s="243" t="s">
        <v>471</v>
      </c>
      <c r="E13" s="243" t="s">
        <v>472</v>
      </c>
      <c r="F13" s="243" t="s">
        <v>30</v>
      </c>
      <c r="G13" s="243" t="s">
        <v>46</v>
      </c>
      <c r="H13" s="243" t="s">
        <v>47</v>
      </c>
      <c r="I13" s="243" t="s">
        <v>89</v>
      </c>
      <c r="J13" s="243" t="s">
        <v>44</v>
      </c>
      <c r="K13" s="243" t="s">
        <v>629</v>
      </c>
      <c r="L13" s="265">
        <v>2.5691472413793099</v>
      </c>
      <c r="M13" s="250">
        <v>1.5</v>
      </c>
      <c r="N13" s="250">
        <v>1.5</v>
      </c>
      <c r="O13" s="244">
        <v>23</v>
      </c>
      <c r="P13" s="242">
        <v>15</v>
      </c>
      <c r="Q13" s="242">
        <v>35</v>
      </c>
      <c r="R13" s="242">
        <v>0.5</v>
      </c>
      <c r="S13" s="245">
        <v>185</v>
      </c>
      <c r="T13" s="242">
        <v>3.2</v>
      </c>
      <c r="U13" s="242">
        <v>0.8</v>
      </c>
      <c r="V13" s="242">
        <v>20</v>
      </c>
      <c r="W13" s="266">
        <v>233.57894399999995</v>
      </c>
      <c r="X13" s="266">
        <v>25.170144827586199</v>
      </c>
      <c r="Y13" s="266">
        <v>0</v>
      </c>
      <c r="Z13" s="266">
        <v>3.5036841599999993</v>
      </c>
      <c r="AA13" s="266">
        <v>0.38929823999999996</v>
      </c>
      <c r="AB13" s="267">
        <v>3.3037176000000001</v>
      </c>
      <c r="AC13" s="268"/>
      <c r="AD13" s="269">
        <v>9.8000000000000007</v>
      </c>
      <c r="AE13" s="270">
        <f t="shared" si="0"/>
        <v>0.70839600000000047</v>
      </c>
      <c r="AF13" s="194">
        <f t="shared" si="1"/>
        <v>2.5953215999999997</v>
      </c>
      <c r="AH13" s="242">
        <v>13</v>
      </c>
      <c r="AI13" s="251">
        <f t="shared" si="2"/>
        <v>7.1966999999999999</v>
      </c>
      <c r="AJ13" s="251">
        <f>'5-04a'!O14</f>
        <v>7.1966999999999999</v>
      </c>
      <c r="AK13" s="251">
        <f t="shared" si="3"/>
        <v>0</v>
      </c>
      <c r="AM13" s="252">
        <f t="shared" si="4"/>
        <v>0.36062662053441158</v>
      </c>
      <c r="AP13" s="268"/>
    </row>
    <row r="14" spans="1:42" x14ac:dyDescent="0.25">
      <c r="A14" s="253">
        <v>12</v>
      </c>
      <c r="B14" s="243" t="s">
        <v>474</v>
      </c>
      <c r="C14" s="243" t="s">
        <v>475</v>
      </c>
      <c r="D14" s="243" t="s">
        <v>471</v>
      </c>
      <c r="E14" s="243" t="s">
        <v>472</v>
      </c>
      <c r="F14" s="243" t="s">
        <v>30</v>
      </c>
      <c r="G14" s="243" t="s">
        <v>46</v>
      </c>
      <c r="H14" s="243" t="s">
        <v>47</v>
      </c>
      <c r="I14" s="243" t="s">
        <v>1016</v>
      </c>
      <c r="J14" s="243" t="s">
        <v>44</v>
      </c>
      <c r="K14" s="243" t="s">
        <v>629</v>
      </c>
      <c r="L14" s="265">
        <v>2.7829465517241383</v>
      </c>
      <c r="M14" s="250">
        <v>1.5</v>
      </c>
      <c r="N14" s="250">
        <v>1.5</v>
      </c>
      <c r="O14" s="244">
        <v>23</v>
      </c>
      <c r="P14" s="242">
        <v>15</v>
      </c>
      <c r="Q14" s="242">
        <v>35</v>
      </c>
      <c r="R14" s="242">
        <v>0.5</v>
      </c>
      <c r="S14" s="245">
        <v>175</v>
      </c>
      <c r="T14" s="242">
        <v>3.2</v>
      </c>
      <c r="U14" s="242">
        <v>0.8</v>
      </c>
      <c r="V14" s="242">
        <v>20</v>
      </c>
      <c r="W14" s="266">
        <v>233.57894399999995</v>
      </c>
      <c r="X14" s="266">
        <v>25.170144827586199</v>
      </c>
      <c r="Y14" s="266">
        <v>0</v>
      </c>
      <c r="Z14" s="266">
        <v>3.5036841599999993</v>
      </c>
      <c r="AA14" s="266">
        <v>0.38929823999999996</v>
      </c>
      <c r="AB14" s="267">
        <v>3.3037176000000001</v>
      </c>
      <c r="AC14" s="268"/>
      <c r="AD14" s="269">
        <v>9.8000000000000007</v>
      </c>
      <c r="AE14" s="270">
        <f t="shared" si="0"/>
        <v>0.70839600000000047</v>
      </c>
      <c r="AF14" s="194">
        <f t="shared" si="1"/>
        <v>2.5953215999999997</v>
      </c>
      <c r="AH14" s="242">
        <v>14</v>
      </c>
      <c r="AI14" s="251">
        <f t="shared" si="2"/>
        <v>7.1966999999999999</v>
      </c>
      <c r="AJ14" s="251">
        <f>'5-04a'!O15</f>
        <v>7.1966999999999999</v>
      </c>
      <c r="AK14" s="251">
        <f t="shared" si="3"/>
        <v>0</v>
      </c>
      <c r="AM14" s="252">
        <f t="shared" si="4"/>
        <v>0.36062662053441158</v>
      </c>
      <c r="AP14" s="268"/>
    </row>
    <row r="15" spans="1:42" x14ac:dyDescent="0.25">
      <c r="A15" s="253">
        <v>13</v>
      </c>
      <c r="B15" s="243" t="s">
        <v>477</v>
      </c>
      <c r="C15" s="243" t="s">
        <v>478</v>
      </c>
      <c r="D15" s="243" t="s">
        <v>471</v>
      </c>
      <c r="E15" s="243" t="s">
        <v>472</v>
      </c>
      <c r="F15" s="243" t="s">
        <v>30</v>
      </c>
      <c r="G15" s="243" t="s">
        <v>46</v>
      </c>
      <c r="H15" s="243" t="s">
        <v>47</v>
      </c>
      <c r="I15" s="243" t="s">
        <v>113</v>
      </c>
      <c r="J15" s="243" t="s">
        <v>44</v>
      </c>
      <c r="K15" s="243" t="s">
        <v>631</v>
      </c>
      <c r="L15" s="265">
        <v>2.9340018477241374</v>
      </c>
      <c r="M15" s="250">
        <v>1.5</v>
      </c>
      <c r="N15" s="250">
        <v>1.5</v>
      </c>
      <c r="O15" s="244">
        <v>22</v>
      </c>
      <c r="P15" s="242">
        <v>15</v>
      </c>
      <c r="Q15" s="242">
        <v>35</v>
      </c>
      <c r="R15" s="242">
        <v>0.5</v>
      </c>
      <c r="S15" s="245">
        <v>175</v>
      </c>
      <c r="T15" s="242">
        <v>3.2</v>
      </c>
      <c r="U15" s="242">
        <v>0.8</v>
      </c>
      <c r="V15" s="242">
        <v>19</v>
      </c>
      <c r="W15" s="266">
        <v>239.47185600000003</v>
      </c>
      <c r="X15" s="266">
        <v>25.805156896551729</v>
      </c>
      <c r="Y15" s="266">
        <v>0</v>
      </c>
      <c r="Z15" s="266">
        <v>3.5920778400000004</v>
      </c>
      <c r="AA15" s="266">
        <v>0.39911976000000005</v>
      </c>
      <c r="AB15" s="267">
        <v>2.8575024000000004</v>
      </c>
      <c r="AC15" s="268"/>
      <c r="AD15" s="269">
        <v>9.8000000000000007</v>
      </c>
      <c r="AE15" s="270">
        <f t="shared" si="0"/>
        <v>0.70839600000000047</v>
      </c>
      <c r="AF15" s="194">
        <f t="shared" si="1"/>
        <v>2.1491064</v>
      </c>
      <c r="AH15" s="242">
        <v>15</v>
      </c>
      <c r="AI15" s="251">
        <f t="shared" si="2"/>
        <v>6.8487000000000009</v>
      </c>
      <c r="AJ15" s="251">
        <f>'5-04a'!O16</f>
        <v>6.8487</v>
      </c>
      <c r="AK15" s="251">
        <f t="shared" si="3"/>
        <v>0</v>
      </c>
      <c r="AM15" s="252">
        <f t="shared" si="4"/>
        <v>0.31379771343466639</v>
      </c>
      <c r="AP15" s="268"/>
    </row>
    <row r="16" spans="1:42" x14ac:dyDescent="0.25">
      <c r="A16" s="253">
        <v>14</v>
      </c>
      <c r="B16" s="243" t="s">
        <v>477</v>
      </c>
      <c r="C16" s="243" t="s">
        <v>478</v>
      </c>
      <c r="D16" s="243" t="s">
        <v>471</v>
      </c>
      <c r="E16" s="243" t="s">
        <v>472</v>
      </c>
      <c r="F16" s="243" t="s">
        <v>30</v>
      </c>
      <c r="G16" s="243" t="s">
        <v>46</v>
      </c>
      <c r="H16" s="243" t="s">
        <v>47</v>
      </c>
      <c r="I16" s="243" t="s">
        <v>113</v>
      </c>
      <c r="J16" s="243" t="s">
        <v>44</v>
      </c>
      <c r="K16" s="243" t="s">
        <v>633</v>
      </c>
      <c r="L16" s="265">
        <v>2.9340018477241374</v>
      </c>
      <c r="M16" s="250">
        <v>1.5</v>
      </c>
      <c r="N16" s="250">
        <v>1.5</v>
      </c>
      <c r="O16" s="244">
        <v>24</v>
      </c>
      <c r="P16" s="242">
        <v>15</v>
      </c>
      <c r="Q16" s="242">
        <v>35</v>
      </c>
      <c r="R16" s="242">
        <v>0.5</v>
      </c>
      <c r="S16" s="245">
        <v>175</v>
      </c>
      <c r="T16" s="242">
        <v>3.2</v>
      </c>
      <c r="U16" s="242">
        <v>0.8</v>
      </c>
      <c r="V16" s="242">
        <v>19</v>
      </c>
      <c r="W16" s="266">
        <v>202.630032</v>
      </c>
      <c r="X16" s="266">
        <v>21.835132758620691</v>
      </c>
      <c r="Y16" s="266">
        <v>0</v>
      </c>
      <c r="Z16" s="266">
        <v>3.0394504800000002</v>
      </c>
      <c r="AA16" s="266">
        <v>0.33771672000000003</v>
      </c>
      <c r="AB16" s="267">
        <v>3.4715328000000003</v>
      </c>
      <c r="AC16" s="268"/>
      <c r="AD16" s="269">
        <v>9.8000000000000007</v>
      </c>
      <c r="AE16" s="270">
        <f t="shared" si="0"/>
        <v>0.70839600000000047</v>
      </c>
      <c r="AF16" s="194">
        <f t="shared" si="1"/>
        <v>2.7631367999999998</v>
      </c>
      <c r="AH16" s="242">
        <v>16</v>
      </c>
      <c r="AI16" s="251">
        <f t="shared" si="2"/>
        <v>6.8487000000000009</v>
      </c>
      <c r="AJ16" s="251">
        <f>'5-04a'!O17</f>
        <v>6.8487</v>
      </c>
      <c r="AK16" s="251">
        <f t="shared" si="3"/>
        <v>0</v>
      </c>
      <c r="AM16" s="252">
        <f t="shared" si="4"/>
        <v>0.40345420298742818</v>
      </c>
      <c r="AP16" s="268"/>
    </row>
    <row r="17" spans="1:42" x14ac:dyDescent="0.25">
      <c r="A17" s="253">
        <v>15</v>
      </c>
      <c r="B17" s="243" t="s">
        <v>479</v>
      </c>
      <c r="C17" s="243" t="s">
        <v>480</v>
      </c>
      <c r="D17" s="243" t="s">
        <v>471</v>
      </c>
      <c r="E17" s="243" t="s">
        <v>472</v>
      </c>
      <c r="F17" s="243" t="s">
        <v>30</v>
      </c>
      <c r="G17" s="243" t="s">
        <v>46</v>
      </c>
      <c r="H17" s="243" t="s">
        <v>47</v>
      </c>
      <c r="I17" s="243" t="s">
        <v>113</v>
      </c>
      <c r="J17" s="243" t="s">
        <v>44</v>
      </c>
      <c r="K17" s="243" t="s">
        <v>634</v>
      </c>
      <c r="L17" s="265">
        <v>1.1648123095785441</v>
      </c>
      <c r="M17" s="250">
        <v>1.5</v>
      </c>
      <c r="N17" s="250">
        <v>1.1648123095785441</v>
      </c>
      <c r="O17" s="244">
        <v>23</v>
      </c>
      <c r="P17" s="242">
        <v>15</v>
      </c>
      <c r="Q17" s="242">
        <v>35</v>
      </c>
      <c r="R17" s="242">
        <v>0.7</v>
      </c>
      <c r="S17" s="245">
        <v>175</v>
      </c>
      <c r="T17" s="242">
        <v>3.2</v>
      </c>
      <c r="U17" s="242">
        <v>0.8</v>
      </c>
      <c r="V17" s="242">
        <v>19</v>
      </c>
      <c r="W17" s="266">
        <v>179.19781091214944</v>
      </c>
      <c r="X17" s="266">
        <v>19.31010893449886</v>
      </c>
      <c r="Y17" s="266">
        <v>5.0999999999999996</v>
      </c>
      <c r="Z17" s="266">
        <v>2.0873181600000001</v>
      </c>
      <c r="AA17" s="266">
        <v>0.23192424000000003</v>
      </c>
      <c r="AB17" s="267">
        <v>2.2545576000000009</v>
      </c>
      <c r="AC17" s="268"/>
      <c r="AD17" s="269">
        <v>9.8000000000000007</v>
      </c>
      <c r="AE17" s="270">
        <f t="shared" si="0"/>
        <v>0.70839600000000047</v>
      </c>
      <c r="AF17" s="194">
        <f t="shared" si="1"/>
        <v>1.5461616000000005</v>
      </c>
      <c r="AH17" s="242">
        <v>17</v>
      </c>
      <c r="AI17" s="251">
        <f t="shared" si="2"/>
        <v>9.6738</v>
      </c>
      <c r="AJ17" s="251">
        <f>'5-04a'!O18</f>
        <v>9.6738</v>
      </c>
      <c r="AK17" s="251">
        <f t="shared" si="3"/>
        <v>0</v>
      </c>
      <c r="AM17" s="252">
        <f t="shared" si="4"/>
        <v>0.15982980834832233</v>
      </c>
      <c r="AP17" s="268"/>
    </row>
    <row r="18" spans="1:42" x14ac:dyDescent="0.25">
      <c r="A18" s="253">
        <v>16</v>
      </c>
      <c r="B18" s="243" t="s">
        <v>479</v>
      </c>
      <c r="C18" s="243" t="s">
        <v>480</v>
      </c>
      <c r="D18" s="243" t="s">
        <v>471</v>
      </c>
      <c r="E18" s="243" t="s">
        <v>472</v>
      </c>
      <c r="F18" s="243" t="s">
        <v>30</v>
      </c>
      <c r="G18" s="243" t="s">
        <v>46</v>
      </c>
      <c r="H18" s="243" t="s">
        <v>47</v>
      </c>
      <c r="I18" s="243" t="s">
        <v>89</v>
      </c>
      <c r="J18" s="243" t="s">
        <v>44</v>
      </c>
      <c r="K18" s="243" t="s">
        <v>634</v>
      </c>
      <c r="L18" s="265">
        <v>1.7416451724137929</v>
      </c>
      <c r="M18" s="250">
        <v>1.5</v>
      </c>
      <c r="N18" s="250">
        <v>1.5</v>
      </c>
      <c r="O18" s="244">
        <v>23</v>
      </c>
      <c r="P18" s="242">
        <v>15</v>
      </c>
      <c r="Q18" s="242">
        <v>35</v>
      </c>
      <c r="R18" s="242">
        <v>0.7</v>
      </c>
      <c r="S18" s="245">
        <v>185</v>
      </c>
      <c r="T18" s="242">
        <v>3.2</v>
      </c>
      <c r="U18" s="242">
        <v>0.8</v>
      </c>
      <c r="V18" s="242">
        <v>19</v>
      </c>
      <c r="W18" s="266">
        <v>195.99494399999998</v>
      </c>
      <c r="X18" s="266">
        <v>21.120144827586206</v>
      </c>
      <c r="Y18" s="266">
        <v>4.96</v>
      </c>
      <c r="Z18" s="266">
        <v>2.9399241599999995</v>
      </c>
      <c r="AA18" s="266">
        <v>0.32665823999999999</v>
      </c>
      <c r="AB18" s="267">
        <v>2.8861176000000008</v>
      </c>
      <c r="AC18" s="268"/>
      <c r="AD18" s="269">
        <v>9.8000000000000007</v>
      </c>
      <c r="AE18" s="270">
        <f t="shared" si="0"/>
        <v>0.70839600000000047</v>
      </c>
      <c r="AF18" s="194">
        <f t="shared" si="1"/>
        <v>2.1777216000000004</v>
      </c>
      <c r="AH18" s="242">
        <v>18</v>
      </c>
      <c r="AI18" s="251">
        <f t="shared" si="2"/>
        <v>11.1127</v>
      </c>
      <c r="AJ18" s="251">
        <f>'5-04a'!O19</f>
        <v>11.1127</v>
      </c>
      <c r="AK18" s="251">
        <f t="shared" si="3"/>
        <v>0</v>
      </c>
      <c r="AM18" s="252">
        <f t="shared" si="4"/>
        <v>0.19596692073033559</v>
      </c>
      <c r="AP18" s="268"/>
    </row>
    <row r="19" spans="1:42" x14ac:dyDescent="0.25">
      <c r="A19" s="253">
        <v>17</v>
      </c>
      <c r="B19" s="243" t="s">
        <v>481</v>
      </c>
      <c r="C19" s="243" t="s">
        <v>482</v>
      </c>
      <c r="D19" s="243" t="s">
        <v>471</v>
      </c>
      <c r="E19" s="243" t="s">
        <v>472</v>
      </c>
      <c r="F19" s="243" t="s">
        <v>35</v>
      </c>
      <c r="G19" s="243" t="s">
        <v>31</v>
      </c>
      <c r="H19" s="243" t="s">
        <v>42</v>
      </c>
      <c r="I19" s="243" t="s">
        <v>55</v>
      </c>
      <c r="J19" s="243" t="s">
        <v>996</v>
      </c>
      <c r="K19" s="243" t="s">
        <v>635</v>
      </c>
      <c r="L19" s="265">
        <v>8.8974663257186375</v>
      </c>
      <c r="M19" s="250">
        <v>3</v>
      </c>
      <c r="N19" s="250">
        <v>3</v>
      </c>
      <c r="O19" s="244">
        <v>15</v>
      </c>
      <c r="P19" s="242">
        <v>15</v>
      </c>
      <c r="Q19" s="242">
        <v>35</v>
      </c>
      <c r="R19" s="242">
        <v>0.5</v>
      </c>
      <c r="S19" s="245">
        <v>649</v>
      </c>
      <c r="T19" s="242">
        <v>4.2</v>
      </c>
      <c r="U19" s="242">
        <v>0.8</v>
      </c>
      <c r="V19" s="242">
        <v>23</v>
      </c>
      <c r="W19" s="266">
        <v>241.43471999999997</v>
      </c>
      <c r="X19" s="266">
        <v>26.016672413793103</v>
      </c>
      <c r="Y19" s="266">
        <v>0</v>
      </c>
      <c r="Z19" s="266">
        <v>7.2430415999999989</v>
      </c>
      <c r="AA19" s="266">
        <v>10.864562399999997</v>
      </c>
      <c r="AB19" s="267">
        <v>0.70839600000000047</v>
      </c>
      <c r="AC19" s="268"/>
      <c r="AD19" s="269">
        <v>9.8000000000000007</v>
      </c>
      <c r="AE19" s="270">
        <f t="shared" si="0"/>
        <v>0.70839600000000047</v>
      </c>
      <c r="AF19" s="194">
        <f t="shared" si="1"/>
        <v>0</v>
      </c>
      <c r="AH19" s="242">
        <v>19</v>
      </c>
      <c r="AI19" s="251">
        <f t="shared" si="2"/>
        <v>18.815999999999995</v>
      </c>
      <c r="AJ19" s="251">
        <f>'5-04a'!O20</f>
        <v>18.815999999999999</v>
      </c>
      <c r="AK19" s="251">
        <f t="shared" si="3"/>
        <v>0</v>
      </c>
      <c r="AM19" s="252">
        <f t="shared" si="4"/>
        <v>0</v>
      </c>
      <c r="AP19" s="268"/>
    </row>
    <row r="20" spans="1:42" x14ac:dyDescent="0.25">
      <c r="A20" s="253">
        <v>18</v>
      </c>
      <c r="B20" s="243" t="s">
        <v>481</v>
      </c>
      <c r="C20" s="243" t="s">
        <v>482</v>
      </c>
      <c r="D20" s="243" t="s">
        <v>471</v>
      </c>
      <c r="E20" s="243" t="s">
        <v>472</v>
      </c>
      <c r="F20" s="243" t="s">
        <v>30</v>
      </c>
      <c r="G20" s="243" t="s">
        <v>31</v>
      </c>
      <c r="H20" s="243" t="s">
        <v>32</v>
      </c>
      <c r="I20" s="243" t="s">
        <v>53</v>
      </c>
      <c r="J20" s="243" t="s">
        <v>44</v>
      </c>
      <c r="K20" s="243" t="s">
        <v>635</v>
      </c>
      <c r="L20" s="265">
        <v>4.8339333793103449</v>
      </c>
      <c r="M20" s="250">
        <v>3</v>
      </c>
      <c r="N20" s="250">
        <v>3</v>
      </c>
      <c r="O20" s="244">
        <v>15</v>
      </c>
      <c r="P20" s="242">
        <v>15</v>
      </c>
      <c r="Q20" s="242">
        <v>35</v>
      </c>
      <c r="R20" s="242">
        <v>0.5</v>
      </c>
      <c r="S20" s="245">
        <v>390</v>
      </c>
      <c r="T20" s="242">
        <v>3.8</v>
      </c>
      <c r="U20" s="242">
        <v>0.8</v>
      </c>
      <c r="V20" s="242">
        <v>23</v>
      </c>
      <c r="W20" s="266">
        <v>253.22712000000001</v>
      </c>
      <c r="X20" s="266">
        <v>27.287405172413791</v>
      </c>
      <c r="Y20" s="266">
        <v>0</v>
      </c>
      <c r="Z20" s="266">
        <v>7.5968136000000008</v>
      </c>
      <c r="AA20" s="266">
        <v>0.84409040000000013</v>
      </c>
      <c r="AB20" s="267">
        <v>0.70839600000000047</v>
      </c>
      <c r="AC20" s="268"/>
      <c r="AD20" s="269">
        <v>9.8000000000000007</v>
      </c>
      <c r="AE20" s="270">
        <f t="shared" si="0"/>
        <v>0.70839600000000047</v>
      </c>
      <c r="AF20" s="194">
        <f t="shared" si="1"/>
        <v>0</v>
      </c>
      <c r="AH20" s="242">
        <v>20</v>
      </c>
      <c r="AI20" s="251">
        <f t="shared" si="2"/>
        <v>9.149300000000002</v>
      </c>
      <c r="AJ20" s="251">
        <f>'5-04a'!O21</f>
        <v>9.1493000000000002</v>
      </c>
      <c r="AK20" s="251">
        <f t="shared" si="3"/>
        <v>0</v>
      </c>
      <c r="AM20" s="252">
        <f t="shared" si="4"/>
        <v>0</v>
      </c>
      <c r="AP20" s="268"/>
    </row>
    <row r="21" spans="1:42" x14ac:dyDescent="0.25">
      <c r="A21" s="253">
        <v>19</v>
      </c>
      <c r="B21" s="243" t="s">
        <v>481</v>
      </c>
      <c r="C21" s="243" t="s">
        <v>482</v>
      </c>
      <c r="D21" s="243" t="s">
        <v>471</v>
      </c>
      <c r="E21" s="243" t="s">
        <v>472</v>
      </c>
      <c r="F21" s="243" t="s">
        <v>30</v>
      </c>
      <c r="G21" s="243" t="s">
        <v>31</v>
      </c>
      <c r="H21" s="243" t="s">
        <v>42</v>
      </c>
      <c r="I21" s="243" t="s">
        <v>1006</v>
      </c>
      <c r="J21" s="243" t="s">
        <v>44</v>
      </c>
      <c r="K21" s="243" t="s">
        <v>635</v>
      </c>
      <c r="L21" s="265">
        <v>14.637776352827883</v>
      </c>
      <c r="M21" s="250">
        <v>3</v>
      </c>
      <c r="N21" s="250">
        <v>3</v>
      </c>
      <c r="O21" s="244">
        <v>15</v>
      </c>
      <c r="P21" s="242">
        <v>15</v>
      </c>
      <c r="Q21" s="242">
        <v>35</v>
      </c>
      <c r="R21" s="242">
        <v>0.5</v>
      </c>
      <c r="S21" s="245">
        <v>875</v>
      </c>
      <c r="T21" s="242">
        <v>4.2</v>
      </c>
      <c r="U21" s="242">
        <v>0.8</v>
      </c>
      <c r="V21" s="242">
        <v>23</v>
      </c>
      <c r="W21" s="266">
        <v>253.22712000000001</v>
      </c>
      <c r="X21" s="266">
        <v>27.287405172413791</v>
      </c>
      <c r="Y21" s="266">
        <v>0</v>
      </c>
      <c r="Z21" s="266">
        <v>7.5968136000000008</v>
      </c>
      <c r="AA21" s="266">
        <v>0.84409040000000013</v>
      </c>
      <c r="AB21" s="267">
        <v>0.70839600000000047</v>
      </c>
      <c r="AC21" s="268"/>
      <c r="AD21" s="269">
        <v>9.8000000000000007</v>
      </c>
      <c r="AE21" s="270">
        <f t="shared" si="0"/>
        <v>0.70839600000000047</v>
      </c>
      <c r="AF21" s="194">
        <f t="shared" si="1"/>
        <v>0</v>
      </c>
      <c r="AH21" s="242">
        <v>21</v>
      </c>
      <c r="AI21" s="251">
        <f t="shared" si="2"/>
        <v>9.149300000000002</v>
      </c>
      <c r="AJ21" s="251">
        <f>'5-04a'!O22</f>
        <v>9.1493000000000002</v>
      </c>
      <c r="AK21" s="251">
        <f t="shared" si="3"/>
        <v>0</v>
      </c>
      <c r="AM21" s="252">
        <f t="shared" si="4"/>
        <v>0</v>
      </c>
      <c r="AP21" s="268"/>
    </row>
    <row r="22" spans="1:42" x14ac:dyDescent="0.25">
      <c r="A22" s="253">
        <v>20</v>
      </c>
      <c r="B22" s="243" t="s">
        <v>484</v>
      </c>
      <c r="C22" s="243" t="s">
        <v>485</v>
      </c>
      <c r="D22" s="243" t="s">
        <v>471</v>
      </c>
      <c r="E22" s="243" t="s">
        <v>472</v>
      </c>
      <c r="F22" s="243" t="s">
        <v>30</v>
      </c>
      <c r="G22" s="243" t="s">
        <v>36</v>
      </c>
      <c r="H22" s="243" t="s">
        <v>42</v>
      </c>
      <c r="I22" s="243" t="s">
        <v>76</v>
      </c>
      <c r="J22" s="243" t="s">
        <v>996</v>
      </c>
      <c r="K22" s="243" t="s">
        <v>636</v>
      </c>
      <c r="L22" s="265">
        <v>10.37095415640394</v>
      </c>
      <c r="M22" s="250">
        <v>1</v>
      </c>
      <c r="N22" s="250">
        <v>1</v>
      </c>
      <c r="O22" s="244">
        <v>21</v>
      </c>
      <c r="P22" s="242">
        <v>15</v>
      </c>
      <c r="Q22" s="242">
        <v>35</v>
      </c>
      <c r="R22" s="242">
        <v>0.5</v>
      </c>
      <c r="S22" s="245">
        <v>872</v>
      </c>
      <c r="T22" s="242">
        <v>5</v>
      </c>
      <c r="U22" s="242">
        <v>0.8</v>
      </c>
      <c r="V22" s="242">
        <v>26</v>
      </c>
      <c r="W22" s="266">
        <v>245.47945267999995</v>
      </c>
      <c r="X22" s="266">
        <v>26.452527228448268</v>
      </c>
      <c r="Y22" s="266">
        <v>0</v>
      </c>
      <c r="Z22" s="266">
        <v>2.4547945267999993</v>
      </c>
      <c r="AA22" s="266">
        <v>0.6883482731999998</v>
      </c>
      <c r="AB22" s="267">
        <v>2.0554572000000002</v>
      </c>
      <c r="AC22" s="268"/>
      <c r="AD22" s="269">
        <v>9.8000000000000007</v>
      </c>
      <c r="AE22" s="270">
        <f t="shared" si="0"/>
        <v>0.70839600000000047</v>
      </c>
      <c r="AF22" s="194">
        <f t="shared" si="1"/>
        <v>1.3470611999999997</v>
      </c>
      <c r="AH22" s="242">
        <v>22</v>
      </c>
      <c r="AI22" s="251">
        <f t="shared" si="2"/>
        <v>5.198599999999999</v>
      </c>
      <c r="AJ22" s="251">
        <f>'5-04a'!O23</f>
        <v>5.1985999999999999</v>
      </c>
      <c r="AK22" s="251">
        <f t="shared" si="3"/>
        <v>0</v>
      </c>
      <c r="AM22" s="252">
        <f t="shared" si="4"/>
        <v>0.25911999384449658</v>
      </c>
      <c r="AP22" s="268"/>
    </row>
    <row r="23" spans="1:42" x14ac:dyDescent="0.25">
      <c r="A23" s="253">
        <v>21</v>
      </c>
      <c r="B23" s="243" t="s">
        <v>484</v>
      </c>
      <c r="C23" s="243" t="s">
        <v>485</v>
      </c>
      <c r="D23" s="243" t="s">
        <v>471</v>
      </c>
      <c r="E23" s="243" t="s">
        <v>472</v>
      </c>
      <c r="F23" s="243" t="s">
        <v>35</v>
      </c>
      <c r="G23" s="243" t="s">
        <v>31</v>
      </c>
      <c r="H23" s="243" t="s">
        <v>42</v>
      </c>
      <c r="I23" s="243" t="s">
        <v>55</v>
      </c>
      <c r="J23" s="243" t="s">
        <v>996</v>
      </c>
      <c r="K23" s="243" t="s">
        <v>636</v>
      </c>
      <c r="L23" s="265">
        <v>10.056196641067245</v>
      </c>
      <c r="M23" s="250">
        <v>1</v>
      </c>
      <c r="N23" s="250">
        <v>1</v>
      </c>
      <c r="O23" s="244">
        <v>21</v>
      </c>
      <c r="P23" s="242">
        <v>15</v>
      </c>
      <c r="Q23" s="242">
        <v>35</v>
      </c>
      <c r="R23" s="242">
        <v>0.5</v>
      </c>
      <c r="S23" s="245">
        <v>649</v>
      </c>
      <c r="T23" s="242">
        <v>4.2</v>
      </c>
      <c r="U23" s="242">
        <v>0.8</v>
      </c>
      <c r="V23" s="242">
        <v>26</v>
      </c>
      <c r="W23" s="266">
        <v>204.94891199999998</v>
      </c>
      <c r="X23" s="266">
        <v>22.085012068965515</v>
      </c>
      <c r="Y23" s="266">
        <v>0</v>
      </c>
      <c r="Z23" s="266">
        <v>2.0494891199999996</v>
      </c>
      <c r="AA23" s="266">
        <v>3.074233679999999</v>
      </c>
      <c r="AB23" s="267">
        <v>2.9042772000000001</v>
      </c>
      <c r="AC23" s="268"/>
      <c r="AD23" s="269">
        <v>9.8000000000000007</v>
      </c>
      <c r="AE23" s="270">
        <f t="shared" si="0"/>
        <v>0.70839600000000047</v>
      </c>
      <c r="AF23" s="194">
        <f t="shared" si="1"/>
        <v>2.1958811999999996</v>
      </c>
      <c r="AH23" s="242">
        <v>23</v>
      </c>
      <c r="AI23" s="251">
        <f t="shared" si="2"/>
        <v>8.0279999999999987</v>
      </c>
      <c r="AJ23" s="251">
        <f>'5-04a'!O24</f>
        <v>8.0280000000000005</v>
      </c>
      <c r="AK23" s="251">
        <f t="shared" si="3"/>
        <v>0</v>
      </c>
      <c r="AM23" s="252">
        <f t="shared" si="4"/>
        <v>0.27352780269058297</v>
      </c>
      <c r="AP23" s="268"/>
    </row>
    <row r="24" spans="1:42" x14ac:dyDescent="0.25">
      <c r="A24" s="253">
        <v>22</v>
      </c>
      <c r="B24" s="243" t="s">
        <v>484</v>
      </c>
      <c r="C24" s="243" t="s">
        <v>485</v>
      </c>
      <c r="D24" s="243" t="s">
        <v>471</v>
      </c>
      <c r="E24" s="243" t="s">
        <v>472</v>
      </c>
      <c r="F24" s="243" t="s">
        <v>30</v>
      </c>
      <c r="G24" s="243" t="s">
        <v>31</v>
      </c>
      <c r="H24" s="243" t="s">
        <v>32</v>
      </c>
      <c r="I24" s="243" t="s">
        <v>53</v>
      </c>
      <c r="J24" s="243" t="s">
        <v>44</v>
      </c>
      <c r="K24" s="243" t="s">
        <v>638</v>
      </c>
      <c r="L24" s="265">
        <v>4.8339333793103449</v>
      </c>
      <c r="M24" s="250">
        <v>3</v>
      </c>
      <c r="N24" s="250">
        <v>3</v>
      </c>
      <c r="O24" s="244">
        <v>21</v>
      </c>
      <c r="P24" s="242">
        <v>15</v>
      </c>
      <c r="Q24" s="242">
        <v>35</v>
      </c>
      <c r="R24" s="242">
        <v>0.5</v>
      </c>
      <c r="S24" s="245">
        <v>390</v>
      </c>
      <c r="T24" s="242">
        <v>3.8</v>
      </c>
      <c r="U24" s="242">
        <v>0.8</v>
      </c>
      <c r="V24" s="242">
        <v>23</v>
      </c>
      <c r="W24" s="266">
        <v>221.10698399999995</v>
      </c>
      <c r="X24" s="266">
        <v>23.826183620689651</v>
      </c>
      <c r="Y24" s="266">
        <v>0</v>
      </c>
      <c r="Z24" s="266">
        <v>6.6332095199999985</v>
      </c>
      <c r="AA24" s="266">
        <v>0.73702327999999995</v>
      </c>
      <c r="AB24" s="267">
        <v>3.8670672000000006</v>
      </c>
      <c r="AC24" s="268"/>
      <c r="AD24" s="269">
        <v>9.8000000000000007</v>
      </c>
      <c r="AE24" s="270">
        <f t="shared" si="0"/>
        <v>0.70839600000000047</v>
      </c>
      <c r="AF24" s="194">
        <f t="shared" si="1"/>
        <v>3.1586712000000001</v>
      </c>
      <c r="AH24" s="242">
        <v>24</v>
      </c>
      <c r="AI24" s="251">
        <f t="shared" si="2"/>
        <v>11.237299999999999</v>
      </c>
      <c r="AJ24" s="251">
        <f>'5-04a'!O25</f>
        <v>11.237299999999999</v>
      </c>
      <c r="AK24" s="251">
        <f t="shared" si="3"/>
        <v>0</v>
      </c>
      <c r="AM24" s="252">
        <f t="shared" si="4"/>
        <v>0.2810880905555605</v>
      </c>
      <c r="AP24" s="268"/>
    </row>
    <row r="25" spans="1:42" x14ac:dyDescent="0.25">
      <c r="A25" s="253">
        <v>23</v>
      </c>
      <c r="B25" s="243" t="s">
        <v>486</v>
      </c>
      <c r="C25" s="243" t="s">
        <v>487</v>
      </c>
      <c r="D25" s="243" t="s">
        <v>471</v>
      </c>
      <c r="E25" s="243" t="s">
        <v>472</v>
      </c>
      <c r="F25" s="243" t="s">
        <v>35</v>
      </c>
      <c r="G25" s="243" t="s">
        <v>31</v>
      </c>
      <c r="H25" s="243" t="s">
        <v>32</v>
      </c>
      <c r="I25" s="243" t="s">
        <v>93</v>
      </c>
      <c r="J25" s="243" t="s">
        <v>44</v>
      </c>
      <c r="K25" s="243" t="s">
        <v>639</v>
      </c>
      <c r="L25" s="265">
        <v>1.689272681704634</v>
      </c>
      <c r="M25" s="250">
        <v>1.5</v>
      </c>
      <c r="N25" s="250">
        <v>1.5</v>
      </c>
      <c r="O25" s="244">
        <v>21.5</v>
      </c>
      <c r="P25" s="242">
        <v>15</v>
      </c>
      <c r="Q25" s="242">
        <v>35</v>
      </c>
      <c r="R25" s="242">
        <v>0.7</v>
      </c>
      <c r="S25" s="245">
        <v>185</v>
      </c>
      <c r="T25" s="242">
        <v>3.2</v>
      </c>
      <c r="U25" s="242">
        <v>0.6</v>
      </c>
      <c r="V25" s="242">
        <v>15</v>
      </c>
      <c r="W25" s="266">
        <v>153.835308</v>
      </c>
      <c r="X25" s="266">
        <v>16.577080603448273</v>
      </c>
      <c r="Y25" s="266">
        <v>5.19</v>
      </c>
      <c r="Z25" s="266">
        <v>2.3075296199999999</v>
      </c>
      <c r="AA25" s="266">
        <v>1.53835308</v>
      </c>
      <c r="AB25" s="267">
        <v>2.5601172999999999</v>
      </c>
      <c r="AC25" s="268"/>
      <c r="AD25" s="269">
        <v>9.8000000000000007</v>
      </c>
      <c r="AE25" s="270">
        <f t="shared" si="0"/>
        <v>0.70839600000000047</v>
      </c>
      <c r="AF25" s="194">
        <f t="shared" si="1"/>
        <v>1.8517212999999995</v>
      </c>
      <c r="AH25" s="242">
        <v>25</v>
      </c>
      <c r="AI25" s="251">
        <f t="shared" si="2"/>
        <v>11.596</v>
      </c>
      <c r="AJ25" s="251">
        <f>'5-04a'!O26</f>
        <v>11.596</v>
      </c>
      <c r="AK25" s="251">
        <f t="shared" si="3"/>
        <v>0</v>
      </c>
      <c r="AM25" s="252">
        <f t="shared" si="4"/>
        <v>0.1596862107623318</v>
      </c>
      <c r="AP25" s="268"/>
    </row>
    <row r="26" spans="1:42" x14ac:dyDescent="0.25">
      <c r="A26" s="253">
        <v>24</v>
      </c>
      <c r="B26" s="243" t="s">
        <v>486</v>
      </c>
      <c r="C26" s="243" t="s">
        <v>487</v>
      </c>
      <c r="D26" s="243" t="s">
        <v>471</v>
      </c>
      <c r="E26" s="243" t="s">
        <v>472</v>
      </c>
      <c r="F26" s="243" t="s">
        <v>30</v>
      </c>
      <c r="G26" s="243" t="s">
        <v>46</v>
      </c>
      <c r="H26" s="243" t="s">
        <v>47</v>
      </c>
      <c r="I26" s="243" t="s">
        <v>1016</v>
      </c>
      <c r="J26" s="243" t="s">
        <v>44</v>
      </c>
      <c r="K26" s="243" t="s">
        <v>639</v>
      </c>
      <c r="L26" s="265">
        <v>1.491025862068966</v>
      </c>
      <c r="M26" s="250">
        <v>1.5</v>
      </c>
      <c r="N26" s="250">
        <v>1.491025862068966</v>
      </c>
      <c r="O26" s="244">
        <v>21.5</v>
      </c>
      <c r="P26" s="242">
        <v>15</v>
      </c>
      <c r="Q26" s="242">
        <v>35</v>
      </c>
      <c r="R26" s="242">
        <v>0.7</v>
      </c>
      <c r="S26" s="245">
        <v>175</v>
      </c>
      <c r="T26" s="242">
        <v>3.2</v>
      </c>
      <c r="U26" s="242">
        <v>0.6</v>
      </c>
      <c r="V26" s="242">
        <v>15</v>
      </c>
      <c r="W26" s="266">
        <v>175.42649638353595</v>
      </c>
      <c r="X26" s="266">
        <v>18.903717282708616</v>
      </c>
      <c r="Y26" s="266">
        <v>3.78</v>
      </c>
      <c r="Z26" s="266">
        <v>2.6156544300000006</v>
      </c>
      <c r="AA26" s="266">
        <v>0.29062827000000008</v>
      </c>
      <c r="AB26" s="267">
        <v>2.1077173000000009</v>
      </c>
      <c r="AC26" s="268"/>
      <c r="AD26" s="269">
        <v>9.8000000000000007</v>
      </c>
      <c r="AE26" s="270">
        <f t="shared" si="0"/>
        <v>0.70839600000000047</v>
      </c>
      <c r="AF26" s="194">
        <f t="shared" si="1"/>
        <v>1.3993213000000004</v>
      </c>
      <c r="AH26" s="242">
        <v>26</v>
      </c>
      <c r="AI26" s="251">
        <f t="shared" si="2"/>
        <v>8.7940000000000005</v>
      </c>
      <c r="AJ26" s="251">
        <f>'5-04a'!O27</f>
        <v>8.7940000000000005</v>
      </c>
      <c r="AK26" s="251">
        <f t="shared" si="3"/>
        <v>0</v>
      </c>
      <c r="AM26" s="252">
        <f t="shared" si="4"/>
        <v>0.15912227655219471</v>
      </c>
      <c r="AP26" s="268"/>
    </row>
    <row r="27" spans="1:42" x14ac:dyDescent="0.25">
      <c r="A27" s="253">
        <v>25</v>
      </c>
      <c r="B27" s="243" t="s">
        <v>486</v>
      </c>
      <c r="C27" s="243" t="s">
        <v>487</v>
      </c>
      <c r="D27" s="243" t="s">
        <v>471</v>
      </c>
      <c r="E27" s="243" t="s">
        <v>472</v>
      </c>
      <c r="F27" s="243" t="s">
        <v>30</v>
      </c>
      <c r="G27" s="243" t="s">
        <v>46</v>
      </c>
      <c r="H27" s="243" t="s">
        <v>47</v>
      </c>
      <c r="I27" s="243" t="s">
        <v>113</v>
      </c>
      <c r="J27" s="243" t="s">
        <v>44</v>
      </c>
      <c r="K27" s="243" t="s">
        <v>641</v>
      </c>
      <c r="L27" s="265">
        <v>1.0118047279749218</v>
      </c>
      <c r="M27" s="250">
        <v>1</v>
      </c>
      <c r="N27" s="250">
        <v>1</v>
      </c>
      <c r="O27" s="244">
        <v>22.5</v>
      </c>
      <c r="P27" s="242">
        <v>15</v>
      </c>
      <c r="Q27" s="242">
        <v>35</v>
      </c>
      <c r="R27" s="242">
        <v>0.7</v>
      </c>
      <c r="S27" s="245">
        <v>175</v>
      </c>
      <c r="T27" s="242">
        <v>3.2</v>
      </c>
      <c r="U27" s="242">
        <v>1.2</v>
      </c>
      <c r="V27" s="242">
        <v>9.1</v>
      </c>
      <c r="W27" s="266">
        <v>125.14522499999998</v>
      </c>
      <c r="X27" s="266">
        <v>13.48547683189655</v>
      </c>
      <c r="Y27" s="266">
        <v>1.46</v>
      </c>
      <c r="Z27" s="266">
        <v>1.2514522499999998</v>
      </c>
      <c r="AA27" s="266">
        <v>0.13905024999999999</v>
      </c>
      <c r="AB27" s="267">
        <v>1.5426975000000003</v>
      </c>
      <c r="AC27" s="268"/>
      <c r="AD27" s="269">
        <v>9.8000000000000007</v>
      </c>
      <c r="AE27" s="270">
        <f t="shared" si="0"/>
        <v>0.70839600000000047</v>
      </c>
      <c r="AF27" s="194">
        <f t="shared" si="1"/>
        <v>0.83430149999999981</v>
      </c>
      <c r="AH27" s="242">
        <v>27</v>
      </c>
      <c r="AI27" s="251">
        <f t="shared" si="2"/>
        <v>4.3932000000000002</v>
      </c>
      <c r="AJ27" s="251">
        <f>'5-04a'!O28</f>
        <v>4.3932000000000002</v>
      </c>
      <c r="AK27" s="251">
        <f t="shared" si="3"/>
        <v>0</v>
      </c>
      <c r="AM27" s="252">
        <f t="shared" si="4"/>
        <v>0.18990747063643809</v>
      </c>
      <c r="AP27" s="268"/>
    </row>
    <row r="28" spans="1:42" x14ac:dyDescent="0.25">
      <c r="A28" s="253">
        <v>26</v>
      </c>
      <c r="B28" s="243" t="s">
        <v>486</v>
      </c>
      <c r="C28" s="243" t="s">
        <v>487</v>
      </c>
      <c r="D28" s="243" t="s">
        <v>471</v>
      </c>
      <c r="E28" s="243" t="s">
        <v>472</v>
      </c>
      <c r="F28" s="243" t="s">
        <v>30</v>
      </c>
      <c r="G28" s="243" t="s">
        <v>31</v>
      </c>
      <c r="H28" s="243" t="s">
        <v>32</v>
      </c>
      <c r="I28" s="243" t="s">
        <v>98</v>
      </c>
      <c r="J28" s="243" t="s">
        <v>44</v>
      </c>
      <c r="K28" s="243" t="s">
        <v>643</v>
      </c>
      <c r="L28" s="265">
        <v>2.3775111757228107</v>
      </c>
      <c r="M28" s="250">
        <v>2</v>
      </c>
      <c r="N28" s="250">
        <v>2</v>
      </c>
      <c r="O28" s="244">
        <v>19</v>
      </c>
      <c r="P28" s="242">
        <v>15</v>
      </c>
      <c r="Q28" s="242">
        <v>35</v>
      </c>
      <c r="R28" s="242">
        <v>0.7</v>
      </c>
      <c r="S28" s="245">
        <v>266</v>
      </c>
      <c r="T28" s="242">
        <v>4.2</v>
      </c>
      <c r="U28" s="242">
        <v>0.6</v>
      </c>
      <c r="V28" s="242">
        <v>15</v>
      </c>
      <c r="W28" s="266">
        <v>141.60650496</v>
      </c>
      <c r="X28" s="266">
        <v>15.259321655172414</v>
      </c>
      <c r="Y28" s="266">
        <v>5.69</v>
      </c>
      <c r="Z28" s="266">
        <v>2.8321300992</v>
      </c>
      <c r="AA28" s="266">
        <v>0.47643310079999995</v>
      </c>
      <c r="AB28" s="267">
        <v>1.5355368000000005</v>
      </c>
      <c r="AC28" s="268"/>
      <c r="AD28" s="269">
        <v>9.8000000000000007</v>
      </c>
      <c r="AE28" s="270">
        <f t="shared" si="0"/>
        <v>0.70839600000000047</v>
      </c>
      <c r="AF28" s="194">
        <f t="shared" si="1"/>
        <v>0.82714080000000001</v>
      </c>
      <c r="AH28" s="242">
        <v>28</v>
      </c>
      <c r="AI28" s="251">
        <f t="shared" si="2"/>
        <v>10.5341</v>
      </c>
      <c r="AJ28" s="251">
        <f>'5-04a'!O29</f>
        <v>10.5341</v>
      </c>
      <c r="AK28" s="251">
        <f t="shared" si="3"/>
        <v>0</v>
      </c>
      <c r="AM28" s="252">
        <f t="shared" si="4"/>
        <v>7.8520310230584478E-2</v>
      </c>
      <c r="AP28" s="268"/>
    </row>
    <row r="29" spans="1:42" x14ac:dyDescent="0.25">
      <c r="A29" s="253">
        <v>27</v>
      </c>
      <c r="B29" s="243" t="s">
        <v>486</v>
      </c>
      <c r="C29" s="243" t="s">
        <v>487</v>
      </c>
      <c r="D29" s="243" t="s">
        <v>471</v>
      </c>
      <c r="E29" s="243" t="s">
        <v>472</v>
      </c>
      <c r="F29" s="243" t="s">
        <v>30</v>
      </c>
      <c r="G29" s="243" t="s">
        <v>46</v>
      </c>
      <c r="H29" s="243" t="s">
        <v>47</v>
      </c>
      <c r="I29" s="243" t="s">
        <v>89</v>
      </c>
      <c r="J29" s="243" t="s">
        <v>44</v>
      </c>
      <c r="K29" s="243" t="s">
        <v>643</v>
      </c>
      <c r="L29" s="265">
        <v>2.0624955938697314</v>
      </c>
      <c r="M29" s="250">
        <v>2</v>
      </c>
      <c r="N29" s="250">
        <v>2</v>
      </c>
      <c r="O29" s="244">
        <v>19</v>
      </c>
      <c r="P29" s="242">
        <v>15</v>
      </c>
      <c r="Q29" s="242">
        <v>35</v>
      </c>
      <c r="R29" s="242">
        <v>0.7</v>
      </c>
      <c r="S29" s="245">
        <v>185</v>
      </c>
      <c r="T29" s="242">
        <v>3.2</v>
      </c>
      <c r="U29" s="242">
        <v>0.6</v>
      </c>
      <c r="V29" s="242">
        <v>15</v>
      </c>
      <c r="W29" s="266">
        <v>143.733744</v>
      </c>
      <c r="X29" s="266">
        <v>15.48855</v>
      </c>
      <c r="Y29" s="266">
        <v>3.78</v>
      </c>
      <c r="Z29" s="266">
        <v>2.8746748800000002</v>
      </c>
      <c r="AA29" s="266">
        <v>0.31940832000000002</v>
      </c>
      <c r="AB29" s="267">
        <v>1.5069168000000004</v>
      </c>
      <c r="AC29" s="268"/>
      <c r="AD29" s="269">
        <v>9.8000000000000007</v>
      </c>
      <c r="AE29" s="270">
        <f t="shared" si="0"/>
        <v>0.70839600000000047</v>
      </c>
      <c r="AF29" s="194">
        <f t="shared" si="1"/>
        <v>0.79852079999999992</v>
      </c>
      <c r="AH29" s="242">
        <v>29</v>
      </c>
      <c r="AI29" s="251">
        <f t="shared" si="2"/>
        <v>8.4809999999999999</v>
      </c>
      <c r="AJ29" s="251">
        <f>'5-04a'!O30</f>
        <v>8.4809999999999999</v>
      </c>
      <c r="AK29" s="251">
        <f t="shared" si="3"/>
        <v>0</v>
      </c>
      <c r="AM29" s="252">
        <f t="shared" si="4"/>
        <v>9.4154085603112836E-2</v>
      </c>
      <c r="AP29" s="268"/>
    </row>
    <row r="30" spans="1:42" x14ac:dyDescent="0.25">
      <c r="A30" s="253">
        <v>28</v>
      </c>
      <c r="B30" s="243" t="s">
        <v>486</v>
      </c>
      <c r="C30" s="243" t="s">
        <v>487</v>
      </c>
      <c r="D30" s="243" t="s">
        <v>471</v>
      </c>
      <c r="E30" s="243" t="s">
        <v>472</v>
      </c>
      <c r="F30" s="243" t="s">
        <v>30</v>
      </c>
      <c r="G30" s="243" t="s">
        <v>46</v>
      </c>
      <c r="H30" s="243" t="s">
        <v>47</v>
      </c>
      <c r="I30" s="243" t="s">
        <v>89</v>
      </c>
      <c r="J30" s="243" t="s">
        <v>44</v>
      </c>
      <c r="K30" s="243" t="s">
        <v>644</v>
      </c>
      <c r="L30" s="265">
        <v>1.8745113160919542</v>
      </c>
      <c r="M30" s="250">
        <v>1.5</v>
      </c>
      <c r="N30" s="250">
        <v>1.5</v>
      </c>
      <c r="O30" s="244">
        <v>21</v>
      </c>
      <c r="P30" s="242">
        <v>15</v>
      </c>
      <c r="Q30" s="242">
        <v>35</v>
      </c>
      <c r="R30" s="242">
        <v>0.7</v>
      </c>
      <c r="S30" s="245">
        <v>185</v>
      </c>
      <c r="T30" s="242">
        <v>3.2</v>
      </c>
      <c r="U30" s="242">
        <v>0.6</v>
      </c>
      <c r="V30" s="242">
        <v>9.1</v>
      </c>
      <c r="W30" s="266">
        <v>162.43936799999994</v>
      </c>
      <c r="X30" s="266">
        <v>17.504242241379302</v>
      </c>
      <c r="Y30" s="266">
        <v>5.54</v>
      </c>
      <c r="Z30" s="266">
        <v>2.4365905199999993</v>
      </c>
      <c r="AA30" s="266">
        <v>0.27073227999999994</v>
      </c>
      <c r="AB30" s="267">
        <v>1.8686772000000003</v>
      </c>
      <c r="AC30" s="268"/>
      <c r="AD30" s="269">
        <v>9.8000000000000007</v>
      </c>
      <c r="AE30" s="270">
        <f t="shared" si="0"/>
        <v>0.70839600000000047</v>
      </c>
      <c r="AF30" s="194">
        <f t="shared" si="1"/>
        <v>1.1602811999999998</v>
      </c>
      <c r="AH30" s="242">
        <v>30</v>
      </c>
      <c r="AI30" s="251">
        <f t="shared" si="2"/>
        <v>10.116</v>
      </c>
      <c r="AJ30" s="251">
        <f>'5-04a'!O31</f>
        <v>10.116</v>
      </c>
      <c r="AK30" s="251">
        <f t="shared" si="3"/>
        <v>0</v>
      </c>
      <c r="AM30" s="252">
        <f t="shared" si="4"/>
        <v>0.11469762752075918</v>
      </c>
      <c r="AP30" s="268"/>
    </row>
    <row r="31" spans="1:42" x14ac:dyDescent="0.25">
      <c r="A31" s="253">
        <v>29</v>
      </c>
      <c r="B31" s="243" t="s">
        <v>486</v>
      </c>
      <c r="C31" s="243" t="s">
        <v>487</v>
      </c>
      <c r="D31" s="243" t="s">
        <v>471</v>
      </c>
      <c r="E31" s="243" t="s">
        <v>472</v>
      </c>
      <c r="F31" s="243" t="s">
        <v>35</v>
      </c>
      <c r="G31" s="243" t="s">
        <v>46</v>
      </c>
      <c r="H31" s="243" t="s">
        <v>47</v>
      </c>
      <c r="I31" s="243" t="s">
        <v>109</v>
      </c>
      <c r="J31" s="243" t="s">
        <v>41</v>
      </c>
      <c r="K31" s="243" t="s">
        <v>645</v>
      </c>
      <c r="L31" s="265">
        <v>1.4944798850574712</v>
      </c>
      <c r="M31" s="250">
        <v>1.5</v>
      </c>
      <c r="N31" s="250">
        <v>1.4944798850574712</v>
      </c>
      <c r="O31" s="244">
        <v>22.5</v>
      </c>
      <c r="P31" s="242">
        <v>20</v>
      </c>
      <c r="Q31" s="242">
        <v>60</v>
      </c>
      <c r="R31" s="242">
        <v>0.5</v>
      </c>
      <c r="S31" s="245">
        <v>175</v>
      </c>
      <c r="T31" s="242">
        <v>3.1</v>
      </c>
      <c r="U31" s="242">
        <v>0.8</v>
      </c>
      <c r="V31" s="242">
        <v>9.1</v>
      </c>
      <c r="W31" s="266">
        <v>229.89106674178339</v>
      </c>
      <c r="X31" s="266">
        <v>24.772744260968036</v>
      </c>
      <c r="Y31" s="266">
        <v>0</v>
      </c>
      <c r="Z31" s="266">
        <v>3.4356757499999984</v>
      </c>
      <c r="AA31" s="266">
        <v>13.742702999999999</v>
      </c>
      <c r="AB31" s="267">
        <v>1.8536212500000002</v>
      </c>
      <c r="AC31" s="268"/>
      <c r="AD31" s="269">
        <v>9.8000000000000007</v>
      </c>
      <c r="AE31" s="270">
        <f t="shared" si="0"/>
        <v>0.70839600000000047</v>
      </c>
      <c r="AF31" s="194">
        <f t="shared" si="1"/>
        <v>1.1452252499999998</v>
      </c>
      <c r="AH31" s="242">
        <v>31</v>
      </c>
      <c r="AI31" s="251">
        <f t="shared" si="2"/>
        <v>19.031999999999996</v>
      </c>
      <c r="AJ31" s="251">
        <f>'5-04a'!O32</f>
        <v>19.032</v>
      </c>
      <c r="AK31" s="251">
        <f t="shared" si="3"/>
        <v>0</v>
      </c>
      <c r="AM31" s="252">
        <f t="shared" si="4"/>
        <v>6.0173668032786884E-2</v>
      </c>
      <c r="AP31" s="268"/>
    </row>
    <row r="32" spans="1:42" x14ac:dyDescent="0.25">
      <c r="A32" s="253">
        <v>30</v>
      </c>
      <c r="B32" s="243" t="s">
        <v>489</v>
      </c>
      <c r="C32" s="243" t="s">
        <v>490</v>
      </c>
      <c r="D32" s="243" t="s">
        <v>471</v>
      </c>
      <c r="E32" s="243" t="s">
        <v>492</v>
      </c>
      <c r="F32" s="243" t="s">
        <v>30</v>
      </c>
      <c r="G32" s="243" t="s">
        <v>31</v>
      </c>
      <c r="H32" s="243" t="s">
        <v>32</v>
      </c>
      <c r="I32" s="243" t="s">
        <v>53</v>
      </c>
      <c r="J32" s="243" t="s">
        <v>44</v>
      </c>
      <c r="K32" s="243" t="s">
        <v>646</v>
      </c>
      <c r="L32" s="265">
        <v>1.9124526157732245</v>
      </c>
      <c r="M32" s="250">
        <v>2</v>
      </c>
      <c r="N32" s="250">
        <v>1.9124526157732245</v>
      </c>
      <c r="O32" s="244">
        <v>20</v>
      </c>
      <c r="P32" s="242">
        <v>15</v>
      </c>
      <c r="Q32" s="242">
        <v>35</v>
      </c>
      <c r="R32" s="242">
        <v>0.7</v>
      </c>
      <c r="S32" s="245">
        <v>390</v>
      </c>
      <c r="T32" s="242">
        <v>3.8</v>
      </c>
      <c r="U32" s="242">
        <v>0.8</v>
      </c>
      <c r="V32" s="242">
        <v>17</v>
      </c>
      <c r="W32" s="266">
        <v>233.13845860684586</v>
      </c>
      <c r="X32" s="266">
        <v>22.901616759022186</v>
      </c>
      <c r="Y32" s="266">
        <v>6.46</v>
      </c>
      <c r="Z32" s="266">
        <v>4.4586625499999997</v>
      </c>
      <c r="AA32" s="266">
        <v>0.49540695000000012</v>
      </c>
      <c r="AB32" s="267">
        <v>2.6796305</v>
      </c>
      <c r="AC32" s="268"/>
      <c r="AD32" s="269">
        <v>8.9499999999999993</v>
      </c>
      <c r="AE32" s="270">
        <f t="shared" si="0"/>
        <v>1.007086000000001</v>
      </c>
      <c r="AF32" s="194">
        <f t="shared" si="1"/>
        <v>1.672544499999999</v>
      </c>
      <c r="AH32" s="242">
        <v>32</v>
      </c>
      <c r="AI32" s="251">
        <f t="shared" si="2"/>
        <v>14.0937</v>
      </c>
      <c r="AJ32" s="251">
        <f>'5-04a'!O33</f>
        <v>14.0937</v>
      </c>
      <c r="AK32" s="251">
        <f t="shared" si="3"/>
        <v>0</v>
      </c>
      <c r="AM32" s="252">
        <f t="shared" si="4"/>
        <v>0.11867320150137997</v>
      </c>
      <c r="AP32" s="268"/>
    </row>
    <row r="33" spans="1:42" x14ac:dyDescent="0.25">
      <c r="A33" s="253">
        <v>31</v>
      </c>
      <c r="B33" s="243" t="s">
        <v>489</v>
      </c>
      <c r="C33" s="243" t="s">
        <v>490</v>
      </c>
      <c r="D33" s="243" t="s">
        <v>471</v>
      </c>
      <c r="E33" s="243" t="s">
        <v>492</v>
      </c>
      <c r="F33" s="243" t="s">
        <v>30</v>
      </c>
      <c r="G33" s="243" t="s">
        <v>36</v>
      </c>
      <c r="H33" s="243" t="s">
        <v>32</v>
      </c>
      <c r="I33" s="243" t="s">
        <v>28</v>
      </c>
      <c r="J33" s="243" t="s">
        <v>74</v>
      </c>
      <c r="K33" s="243" t="s">
        <v>646</v>
      </c>
      <c r="L33" s="265">
        <v>1.2561963362563295</v>
      </c>
      <c r="M33" s="250">
        <v>2</v>
      </c>
      <c r="N33" s="250">
        <v>1.2561963362563295</v>
      </c>
      <c r="O33" s="244">
        <v>20</v>
      </c>
      <c r="P33" s="242">
        <v>10</v>
      </c>
      <c r="Q33" s="242">
        <v>25</v>
      </c>
      <c r="R33" s="242">
        <v>0.7</v>
      </c>
      <c r="S33" s="245">
        <v>387</v>
      </c>
      <c r="T33" s="242">
        <v>4.2</v>
      </c>
      <c r="U33" s="242">
        <v>0.8</v>
      </c>
      <c r="V33" s="242">
        <v>17</v>
      </c>
      <c r="W33" s="266">
        <v>194.01056042426589</v>
      </c>
      <c r="X33" s="266">
        <v>19.058011829495666</v>
      </c>
      <c r="Y33" s="266">
        <v>7.09</v>
      </c>
      <c r="Z33" s="266">
        <v>2.4371535520000007</v>
      </c>
      <c r="AA33" s="266">
        <v>0.40998844800000012</v>
      </c>
      <c r="AB33" s="267">
        <v>6.7225580000000003</v>
      </c>
      <c r="AC33" s="268"/>
      <c r="AD33" s="269">
        <v>8.9499999999999993</v>
      </c>
      <c r="AE33" s="270">
        <f t="shared" si="0"/>
        <v>1.007086000000001</v>
      </c>
      <c r="AF33" s="194">
        <f t="shared" si="1"/>
        <v>5.7154719999999992</v>
      </c>
      <c r="AH33" s="242">
        <v>33</v>
      </c>
      <c r="AI33" s="251">
        <f t="shared" si="2"/>
        <v>16.659700000000001</v>
      </c>
      <c r="AJ33" s="251">
        <f>'5-04a'!O34</f>
        <v>16.659700000000001</v>
      </c>
      <c r="AK33" s="251">
        <f t="shared" si="3"/>
        <v>0</v>
      </c>
      <c r="AM33" s="252">
        <f t="shared" si="4"/>
        <v>0.34307172398062385</v>
      </c>
      <c r="AP33" s="268"/>
    </row>
    <row r="34" spans="1:42" x14ac:dyDescent="0.25">
      <c r="A34" s="253">
        <v>32</v>
      </c>
      <c r="B34" s="243" t="s">
        <v>489</v>
      </c>
      <c r="C34" s="243" t="s">
        <v>490</v>
      </c>
      <c r="D34" s="243" t="s">
        <v>491</v>
      </c>
      <c r="E34" s="243" t="s">
        <v>472</v>
      </c>
      <c r="F34" s="243" t="s">
        <v>30</v>
      </c>
      <c r="G34" s="243" t="s">
        <v>31</v>
      </c>
      <c r="H34" s="243" t="s">
        <v>32</v>
      </c>
      <c r="I34" s="243" t="s">
        <v>53</v>
      </c>
      <c r="J34" s="243" t="s">
        <v>44</v>
      </c>
      <c r="K34" s="243" t="s">
        <v>646</v>
      </c>
      <c r="L34" s="265">
        <v>1.9108096206283343</v>
      </c>
      <c r="M34" s="250">
        <v>2</v>
      </c>
      <c r="N34" s="250">
        <v>1.9108096206283343</v>
      </c>
      <c r="O34" s="244">
        <v>20</v>
      </c>
      <c r="P34" s="242">
        <v>15</v>
      </c>
      <c r="Q34" s="242">
        <v>35</v>
      </c>
      <c r="R34" s="242">
        <v>0.7</v>
      </c>
      <c r="S34" s="245">
        <v>390</v>
      </c>
      <c r="T34" s="242">
        <v>3.8</v>
      </c>
      <c r="U34" s="242">
        <v>0.8</v>
      </c>
      <c r="V34" s="242">
        <v>17</v>
      </c>
      <c r="W34" s="266">
        <v>443.67553462559152</v>
      </c>
      <c r="X34" s="266">
        <v>26.299676029969859</v>
      </c>
      <c r="Y34" s="266">
        <v>6.46</v>
      </c>
      <c r="Z34" s="266">
        <v>8.4777947999999999</v>
      </c>
      <c r="AA34" s="266">
        <v>0.94197720000000007</v>
      </c>
      <c r="AB34" s="267">
        <v>6.4554280000000004</v>
      </c>
      <c r="AC34" s="268"/>
      <c r="AD34" s="269">
        <v>5.55</v>
      </c>
      <c r="AE34" s="270">
        <f t="shared" si="0"/>
        <v>3.3636260000000018</v>
      </c>
      <c r="AF34" s="194">
        <f t="shared" si="1"/>
        <v>3.0918019999999986</v>
      </c>
      <c r="AH34" s="242">
        <v>34</v>
      </c>
      <c r="AI34" s="251">
        <f t="shared" si="2"/>
        <v>22.3352</v>
      </c>
      <c r="AJ34" s="251">
        <f>'5-04a'!O35</f>
        <v>22.3352</v>
      </c>
      <c r="AK34" s="251">
        <f t="shared" si="3"/>
        <v>0</v>
      </c>
      <c r="AM34" s="252">
        <f t="shared" si="4"/>
        <v>0.13842732547727349</v>
      </c>
      <c r="AP34" s="268"/>
    </row>
    <row r="35" spans="1:42" x14ac:dyDescent="0.25">
      <c r="A35" s="253">
        <v>33</v>
      </c>
      <c r="B35" s="243" t="s">
        <v>489</v>
      </c>
      <c r="C35" s="243" t="s">
        <v>490</v>
      </c>
      <c r="D35" s="243" t="s">
        <v>491</v>
      </c>
      <c r="E35" s="243" t="s">
        <v>472</v>
      </c>
      <c r="F35" s="243" t="s">
        <v>30</v>
      </c>
      <c r="G35" s="243" t="s">
        <v>36</v>
      </c>
      <c r="H35" s="243" t="s">
        <v>32</v>
      </c>
      <c r="I35" s="243" t="s">
        <v>28</v>
      </c>
      <c r="J35" s="243" t="s">
        <v>74</v>
      </c>
      <c r="K35" s="243" t="s">
        <v>646</v>
      </c>
      <c r="L35" s="265">
        <v>1.2546530659225743</v>
      </c>
      <c r="M35" s="250">
        <v>2</v>
      </c>
      <c r="N35" s="250">
        <v>1.2546530659225743</v>
      </c>
      <c r="O35" s="244">
        <v>20</v>
      </c>
      <c r="P35" s="242">
        <v>10</v>
      </c>
      <c r="Q35" s="242">
        <v>25</v>
      </c>
      <c r="R35" s="242">
        <v>0.7</v>
      </c>
      <c r="S35" s="245">
        <v>387</v>
      </c>
      <c r="T35" s="242">
        <v>4.2</v>
      </c>
      <c r="U35" s="242">
        <v>0.8</v>
      </c>
      <c r="V35" s="242">
        <v>17</v>
      </c>
      <c r="W35" s="266">
        <v>358.59593228334825</v>
      </c>
      <c r="X35" s="266">
        <v>21.256427521241744</v>
      </c>
      <c r="Y35" s="266">
        <v>7.09</v>
      </c>
      <c r="Z35" s="266">
        <v>4.4991348586666673</v>
      </c>
      <c r="AA35" s="266">
        <v>0.75686380800000008</v>
      </c>
      <c r="AB35" s="267">
        <v>13.827501333333334</v>
      </c>
      <c r="AC35" s="268"/>
      <c r="AD35" s="269">
        <v>5.55</v>
      </c>
      <c r="AE35" s="270">
        <f t="shared" ref="AE35:AE66" si="5">0.0804*AD35^2-1.8589*AD35+11.204</f>
        <v>3.3636260000000018</v>
      </c>
      <c r="AF35" s="194">
        <f t="shared" si="1"/>
        <v>10.463875333333332</v>
      </c>
      <c r="AH35" s="242">
        <v>35</v>
      </c>
      <c r="AI35" s="251">
        <f t="shared" si="2"/>
        <v>26.173500000000004</v>
      </c>
      <c r="AJ35" s="251">
        <f>'5-04a'!O36</f>
        <v>26.173500000000001</v>
      </c>
      <c r="AK35" s="251">
        <f t="shared" si="3"/>
        <v>0</v>
      </c>
      <c r="AM35" s="252">
        <f t="shared" si="4"/>
        <v>0.39978892136448435</v>
      </c>
      <c r="AP35" s="268"/>
    </row>
    <row r="36" spans="1:42" x14ac:dyDescent="0.25">
      <c r="A36" s="253">
        <v>34</v>
      </c>
      <c r="B36" s="243" t="s">
        <v>489</v>
      </c>
      <c r="C36" s="243" t="s">
        <v>490</v>
      </c>
      <c r="D36" s="243" t="s">
        <v>471</v>
      </c>
      <c r="E36" s="243" t="s">
        <v>496</v>
      </c>
      <c r="F36" s="243" t="s">
        <v>30</v>
      </c>
      <c r="G36" s="243" t="s">
        <v>31</v>
      </c>
      <c r="H36" s="243" t="s">
        <v>32</v>
      </c>
      <c r="I36" s="243" t="s">
        <v>53</v>
      </c>
      <c r="J36" s="243" t="s">
        <v>44</v>
      </c>
      <c r="K36" s="243" t="s">
        <v>646</v>
      </c>
      <c r="L36" s="265">
        <v>1.9123206061890632</v>
      </c>
      <c r="M36" s="250">
        <v>2</v>
      </c>
      <c r="N36" s="250">
        <v>1.9123206061890632</v>
      </c>
      <c r="O36" s="244">
        <v>20</v>
      </c>
      <c r="P36" s="242">
        <v>15</v>
      </c>
      <c r="Q36" s="242">
        <v>35</v>
      </c>
      <c r="R36" s="242">
        <v>0.7</v>
      </c>
      <c r="S36" s="245">
        <v>390</v>
      </c>
      <c r="T36" s="242">
        <v>3.8</v>
      </c>
      <c r="U36" s="242">
        <v>0.8</v>
      </c>
      <c r="V36" s="242">
        <v>17</v>
      </c>
      <c r="W36" s="266">
        <v>163.75768999533514</v>
      </c>
      <c r="X36" s="266">
        <v>24.296393174382068</v>
      </c>
      <c r="Y36" s="266">
        <v>6.46</v>
      </c>
      <c r="Z36" s="266">
        <v>3.1315720499999999</v>
      </c>
      <c r="AA36" s="266">
        <v>0.34795245000000002</v>
      </c>
      <c r="AB36" s="267">
        <v>2.1057754999999991</v>
      </c>
      <c r="AC36" s="268"/>
      <c r="AD36" s="269">
        <v>9.15</v>
      </c>
      <c r="AE36" s="270">
        <f t="shared" si="5"/>
        <v>0.9263539999999999</v>
      </c>
      <c r="AF36" s="194">
        <f t="shared" si="1"/>
        <v>1.1794214999999992</v>
      </c>
      <c r="AH36" s="242">
        <v>36</v>
      </c>
      <c r="AI36" s="251">
        <f t="shared" si="2"/>
        <v>12.045299999999997</v>
      </c>
      <c r="AJ36" s="251">
        <f>'5-04a'!O37</f>
        <v>12.045299999999999</v>
      </c>
      <c r="AK36" s="251">
        <f t="shared" si="3"/>
        <v>0</v>
      </c>
      <c r="AM36" s="252">
        <f t="shared" si="4"/>
        <v>9.7915494010111778E-2</v>
      </c>
      <c r="AP36" s="268"/>
    </row>
    <row r="37" spans="1:42" x14ac:dyDescent="0.25">
      <c r="A37" s="253">
        <v>35</v>
      </c>
      <c r="B37" s="243" t="s">
        <v>489</v>
      </c>
      <c r="C37" s="243" t="s">
        <v>490</v>
      </c>
      <c r="D37" s="243" t="s">
        <v>471</v>
      </c>
      <c r="E37" s="243" t="s">
        <v>496</v>
      </c>
      <c r="F37" s="243" t="s">
        <v>30</v>
      </c>
      <c r="G37" s="243" t="s">
        <v>36</v>
      </c>
      <c r="H37" s="243" t="s">
        <v>32</v>
      </c>
      <c r="I37" s="243" t="s">
        <v>28</v>
      </c>
      <c r="J37" s="243" t="s">
        <v>74</v>
      </c>
      <c r="K37" s="243" t="s">
        <v>646</v>
      </c>
      <c r="L37" s="265">
        <v>1.2559359781911177</v>
      </c>
      <c r="M37" s="250">
        <v>2</v>
      </c>
      <c r="N37" s="250">
        <v>1.2559359781911177</v>
      </c>
      <c r="O37" s="244">
        <v>20</v>
      </c>
      <c r="P37" s="242">
        <v>10</v>
      </c>
      <c r="Q37" s="242">
        <v>25</v>
      </c>
      <c r="R37" s="242">
        <v>0.7</v>
      </c>
      <c r="S37" s="245">
        <v>387</v>
      </c>
      <c r="T37" s="242">
        <v>4.2</v>
      </c>
      <c r="U37" s="242">
        <v>0.8</v>
      </c>
      <c r="V37" s="242">
        <v>17</v>
      </c>
      <c r="W37" s="266">
        <v>134.51258089602953</v>
      </c>
      <c r="X37" s="266">
        <v>19.957356216028121</v>
      </c>
      <c r="Y37" s="266">
        <v>7.09</v>
      </c>
      <c r="Z37" s="266">
        <v>1.6893918986666672</v>
      </c>
      <c r="AA37" s="266">
        <v>0.28419676800000004</v>
      </c>
      <c r="AB37" s="267">
        <v>4.8931113333333327</v>
      </c>
      <c r="AC37" s="268"/>
      <c r="AD37" s="269">
        <v>9.15</v>
      </c>
      <c r="AE37" s="270">
        <f t="shared" si="5"/>
        <v>0.9263539999999999</v>
      </c>
      <c r="AF37" s="194">
        <f t="shared" si="1"/>
        <v>3.9667573333333328</v>
      </c>
      <c r="AH37" s="242">
        <v>37</v>
      </c>
      <c r="AI37" s="251">
        <f t="shared" si="2"/>
        <v>13.956699999999998</v>
      </c>
      <c r="AJ37" s="251">
        <f>'5-04a'!O38</f>
        <v>13.9567</v>
      </c>
      <c r="AK37" s="251">
        <f t="shared" si="3"/>
        <v>0</v>
      </c>
      <c r="AM37" s="252">
        <f t="shared" si="4"/>
        <v>0.28421885784844075</v>
      </c>
      <c r="AP37" s="268"/>
    </row>
    <row r="38" spans="1:42" x14ac:dyDescent="0.25">
      <c r="A38" s="253">
        <v>36</v>
      </c>
      <c r="B38" s="243" t="s">
        <v>489</v>
      </c>
      <c r="C38" s="243" t="s">
        <v>490</v>
      </c>
      <c r="D38" s="243" t="s">
        <v>491</v>
      </c>
      <c r="E38" s="243" t="s">
        <v>492</v>
      </c>
      <c r="F38" s="243" t="s">
        <v>30</v>
      </c>
      <c r="G38" s="243" t="s">
        <v>31</v>
      </c>
      <c r="H38" s="243" t="s">
        <v>32</v>
      </c>
      <c r="I38" s="243" t="s">
        <v>53</v>
      </c>
      <c r="J38" s="243" t="s">
        <v>44</v>
      </c>
      <c r="K38" s="243" t="s">
        <v>646</v>
      </c>
      <c r="L38" s="265">
        <v>2.0851325345622116</v>
      </c>
      <c r="M38" s="250">
        <v>2</v>
      </c>
      <c r="N38" s="250">
        <v>2</v>
      </c>
      <c r="O38" s="244">
        <v>20</v>
      </c>
      <c r="P38" s="242">
        <v>15</v>
      </c>
      <c r="Q38" s="242">
        <v>35</v>
      </c>
      <c r="R38" s="242">
        <v>0.7</v>
      </c>
      <c r="S38" s="245">
        <v>390</v>
      </c>
      <c r="T38" s="242">
        <v>3.8</v>
      </c>
      <c r="U38" s="242">
        <v>0.8</v>
      </c>
      <c r="V38" s="242">
        <v>17</v>
      </c>
      <c r="W38" s="266">
        <v>193.060125</v>
      </c>
      <c r="X38" s="266">
        <v>19.461706149193546</v>
      </c>
      <c r="Y38" s="266">
        <v>9.1199999999999992</v>
      </c>
      <c r="Z38" s="266">
        <v>3.8612025000000001</v>
      </c>
      <c r="AA38" s="266">
        <v>0.42902250000000003</v>
      </c>
      <c r="AB38" s="267">
        <v>4.3750750000000007</v>
      </c>
      <c r="AC38" s="268"/>
      <c r="AD38" s="269">
        <v>6.05</v>
      </c>
      <c r="AE38" s="270">
        <f t="shared" si="5"/>
        <v>2.9004960000000004</v>
      </c>
      <c r="AF38" s="194">
        <f t="shared" si="1"/>
        <v>1.4745790000000003</v>
      </c>
      <c r="AH38" s="242">
        <v>38</v>
      </c>
      <c r="AI38" s="251">
        <f t="shared" si="2"/>
        <v>17.785299999999999</v>
      </c>
      <c r="AJ38" s="251">
        <f>'5-04a'!O39</f>
        <v>17.785299999999999</v>
      </c>
      <c r="AK38" s="251">
        <f t="shared" si="3"/>
        <v>0</v>
      </c>
      <c r="AM38" s="252">
        <f t="shared" si="4"/>
        <v>8.2909987461555354E-2</v>
      </c>
      <c r="AP38" s="268"/>
    </row>
    <row r="39" spans="1:42" x14ac:dyDescent="0.25">
      <c r="A39" s="253">
        <v>37</v>
      </c>
      <c r="B39" s="243" t="s">
        <v>489</v>
      </c>
      <c r="C39" s="243" t="s">
        <v>490</v>
      </c>
      <c r="D39" s="243" t="s">
        <v>491</v>
      </c>
      <c r="E39" s="243" t="s">
        <v>492</v>
      </c>
      <c r="F39" s="243" t="s">
        <v>30</v>
      </c>
      <c r="G39" s="243" t="s">
        <v>36</v>
      </c>
      <c r="H39" s="243" t="s">
        <v>32</v>
      </c>
      <c r="I39" s="243" t="s">
        <v>28</v>
      </c>
      <c r="J39" s="243" t="s">
        <v>74</v>
      </c>
      <c r="K39" s="243" t="s">
        <v>646</v>
      </c>
      <c r="L39" s="265">
        <v>1.2552510925780231</v>
      </c>
      <c r="M39" s="250">
        <v>2</v>
      </c>
      <c r="N39" s="250">
        <v>1.2552510925780231</v>
      </c>
      <c r="O39" s="244">
        <v>20</v>
      </c>
      <c r="P39" s="242">
        <v>10</v>
      </c>
      <c r="Q39" s="242">
        <v>25</v>
      </c>
      <c r="R39" s="242">
        <v>0.7</v>
      </c>
      <c r="S39" s="245">
        <v>387</v>
      </c>
      <c r="T39" s="242">
        <v>4.2</v>
      </c>
      <c r="U39" s="242">
        <v>0.8</v>
      </c>
      <c r="V39" s="242">
        <v>17</v>
      </c>
      <c r="W39" s="266">
        <v>233.37643631523702</v>
      </c>
      <c r="X39" s="266">
        <v>23.525850435003733</v>
      </c>
      <c r="Y39" s="266">
        <v>7.09</v>
      </c>
      <c r="Z39" s="266">
        <v>2.9294602666666671</v>
      </c>
      <c r="AA39" s="266">
        <v>0.49280640000000003</v>
      </c>
      <c r="AB39" s="267">
        <v>9.789533333333333</v>
      </c>
      <c r="AC39" s="268"/>
      <c r="AD39" s="269">
        <v>6.05</v>
      </c>
      <c r="AE39" s="270">
        <f t="shared" si="5"/>
        <v>2.9004960000000004</v>
      </c>
      <c r="AF39" s="194">
        <f t="shared" si="1"/>
        <v>6.8890373333333326</v>
      </c>
      <c r="AH39" s="242">
        <v>39</v>
      </c>
      <c r="AI39" s="251">
        <f t="shared" si="2"/>
        <v>20.3018</v>
      </c>
      <c r="AJ39" s="251">
        <f>'5-04a'!O40</f>
        <v>20.3018</v>
      </c>
      <c r="AK39" s="251">
        <f t="shared" si="3"/>
        <v>0</v>
      </c>
      <c r="AM39" s="252">
        <f t="shared" si="4"/>
        <v>0.33933135649712504</v>
      </c>
      <c r="AP39" s="268"/>
    </row>
    <row r="40" spans="1:42" x14ac:dyDescent="0.25">
      <c r="A40" s="253">
        <v>38</v>
      </c>
      <c r="B40" s="243" t="s">
        <v>489</v>
      </c>
      <c r="C40" s="243" t="s">
        <v>490</v>
      </c>
      <c r="D40" s="243" t="s">
        <v>491</v>
      </c>
      <c r="E40" s="243" t="s">
        <v>472</v>
      </c>
      <c r="F40" s="243" t="s">
        <v>30</v>
      </c>
      <c r="G40" s="243" t="s">
        <v>46</v>
      </c>
      <c r="H40" s="243" t="s">
        <v>47</v>
      </c>
      <c r="I40" s="243" t="s">
        <v>89</v>
      </c>
      <c r="J40" s="243" t="s">
        <v>44</v>
      </c>
      <c r="K40" s="243" t="s">
        <v>649</v>
      </c>
      <c r="L40" s="265">
        <v>1.7381098873740366</v>
      </c>
      <c r="M40" s="250">
        <v>1.5</v>
      </c>
      <c r="N40" s="250">
        <v>1.5</v>
      </c>
      <c r="O40" s="244">
        <v>23</v>
      </c>
      <c r="P40" s="242">
        <v>15</v>
      </c>
      <c r="Q40" s="242">
        <v>35</v>
      </c>
      <c r="R40" s="242">
        <v>0.7</v>
      </c>
      <c r="S40" s="245">
        <v>185</v>
      </c>
      <c r="T40" s="242">
        <v>3.2</v>
      </c>
      <c r="U40" s="242">
        <v>0.8</v>
      </c>
      <c r="V40" s="242">
        <v>19</v>
      </c>
      <c r="W40" s="266">
        <v>429.39705599999996</v>
      </c>
      <c r="X40" s="266">
        <v>25.453293183165382</v>
      </c>
      <c r="Y40" s="266">
        <v>4.96</v>
      </c>
      <c r="Z40" s="266">
        <v>6.44095584</v>
      </c>
      <c r="AA40" s="266">
        <v>0.71566176000000004</v>
      </c>
      <c r="AB40" s="267">
        <v>8.0865824000000011</v>
      </c>
      <c r="AC40" s="268"/>
      <c r="AD40" s="269">
        <v>5.55</v>
      </c>
      <c r="AE40" s="270">
        <f t="shared" si="5"/>
        <v>3.3636260000000018</v>
      </c>
      <c r="AF40" s="194">
        <f t="shared" si="1"/>
        <v>4.7229563999999993</v>
      </c>
      <c r="AH40" s="242">
        <v>40</v>
      </c>
      <c r="AI40" s="251">
        <f t="shared" si="2"/>
        <v>20.203200000000002</v>
      </c>
      <c r="AJ40" s="251">
        <f>'5-04a'!O41</f>
        <v>20.203199999999999</v>
      </c>
      <c r="AK40" s="251">
        <f t="shared" si="3"/>
        <v>0</v>
      </c>
      <c r="AM40" s="252">
        <f t="shared" si="4"/>
        <v>0.2337726894749346</v>
      </c>
      <c r="AP40" s="268"/>
    </row>
    <row r="41" spans="1:42" x14ac:dyDescent="0.25">
      <c r="A41" s="253">
        <v>39</v>
      </c>
      <c r="B41" s="243" t="s">
        <v>489</v>
      </c>
      <c r="C41" s="243" t="s">
        <v>490</v>
      </c>
      <c r="D41" s="243" t="s">
        <v>471</v>
      </c>
      <c r="E41" s="243" t="s">
        <v>496</v>
      </c>
      <c r="F41" s="243" t="s">
        <v>30</v>
      </c>
      <c r="G41" s="243" t="s">
        <v>46</v>
      </c>
      <c r="H41" s="243" t="s">
        <v>47</v>
      </c>
      <c r="I41" s="243" t="s">
        <v>89</v>
      </c>
      <c r="J41" s="243" t="s">
        <v>44</v>
      </c>
      <c r="K41" s="243" t="s">
        <v>649</v>
      </c>
      <c r="L41" s="265">
        <v>1.7386658160237389</v>
      </c>
      <c r="M41" s="250">
        <v>1.5</v>
      </c>
      <c r="N41" s="250">
        <v>1.5</v>
      </c>
      <c r="O41" s="244">
        <v>23</v>
      </c>
      <c r="P41" s="242">
        <v>15</v>
      </c>
      <c r="Q41" s="242">
        <v>35</v>
      </c>
      <c r="R41" s="242">
        <v>0.7</v>
      </c>
      <c r="S41" s="245">
        <v>185</v>
      </c>
      <c r="T41" s="242">
        <v>3.2</v>
      </c>
      <c r="U41" s="242">
        <v>0.8</v>
      </c>
      <c r="V41" s="242">
        <v>19</v>
      </c>
      <c r="W41" s="266">
        <v>157.909176</v>
      </c>
      <c r="X41" s="266">
        <v>23.428661127596438</v>
      </c>
      <c r="Y41" s="266">
        <v>4.96</v>
      </c>
      <c r="Z41" s="266">
        <v>2.3686376399999998</v>
      </c>
      <c r="AA41" s="266">
        <v>0.26318196000000005</v>
      </c>
      <c r="AB41" s="267">
        <v>2.7004803999999996</v>
      </c>
      <c r="AC41" s="268"/>
      <c r="AD41" s="269">
        <v>9.15</v>
      </c>
      <c r="AE41" s="270">
        <f t="shared" si="5"/>
        <v>0.9263539999999999</v>
      </c>
      <c r="AF41" s="194">
        <f t="shared" si="1"/>
        <v>1.7741263999999997</v>
      </c>
      <c r="AH41" s="242">
        <v>41</v>
      </c>
      <c r="AI41" s="251">
        <f t="shared" si="2"/>
        <v>10.292299999999999</v>
      </c>
      <c r="AJ41" s="251">
        <f>'5-04a'!O42</f>
        <v>10.292299999999999</v>
      </c>
      <c r="AK41" s="251">
        <f t="shared" si="3"/>
        <v>0</v>
      </c>
      <c r="AM41" s="252">
        <f t="shared" si="4"/>
        <v>0.17237414377738697</v>
      </c>
      <c r="AP41" s="268"/>
    </row>
    <row r="42" spans="1:42" x14ac:dyDescent="0.25">
      <c r="A42" s="253">
        <v>40</v>
      </c>
      <c r="B42" s="243" t="s">
        <v>489</v>
      </c>
      <c r="C42" s="243" t="s">
        <v>490</v>
      </c>
      <c r="D42" s="243" t="s">
        <v>491</v>
      </c>
      <c r="E42" s="243" t="s">
        <v>492</v>
      </c>
      <c r="F42" s="243" t="s">
        <v>30</v>
      </c>
      <c r="G42" s="243" t="s">
        <v>46</v>
      </c>
      <c r="H42" s="243" t="s">
        <v>47</v>
      </c>
      <c r="I42" s="243" t="s">
        <v>89</v>
      </c>
      <c r="J42" s="243" t="s">
        <v>44</v>
      </c>
      <c r="K42" s="243" t="s">
        <v>649</v>
      </c>
      <c r="L42" s="265">
        <v>1.7383690322580643</v>
      </c>
      <c r="M42" s="250">
        <v>1.5</v>
      </c>
      <c r="N42" s="250">
        <v>1.5</v>
      </c>
      <c r="O42" s="244">
        <v>23</v>
      </c>
      <c r="P42" s="242">
        <v>15</v>
      </c>
      <c r="Q42" s="242">
        <v>35</v>
      </c>
      <c r="R42" s="242">
        <v>0.7</v>
      </c>
      <c r="S42" s="245">
        <v>185</v>
      </c>
      <c r="T42" s="242">
        <v>3.2</v>
      </c>
      <c r="U42" s="242">
        <v>0.8</v>
      </c>
      <c r="V42" s="242">
        <v>19</v>
      </c>
      <c r="W42" s="266">
        <v>288.29879999999997</v>
      </c>
      <c r="X42" s="266">
        <v>29.062379032258061</v>
      </c>
      <c r="Y42" s="266">
        <v>4.96</v>
      </c>
      <c r="Z42" s="266">
        <v>4.3244819999999997</v>
      </c>
      <c r="AA42" s="266">
        <v>0.48049799999999998</v>
      </c>
      <c r="AB42" s="267">
        <v>6.14832</v>
      </c>
      <c r="AC42" s="268"/>
      <c r="AD42" s="269">
        <v>6.05</v>
      </c>
      <c r="AE42" s="270">
        <f t="shared" si="5"/>
        <v>2.9004960000000004</v>
      </c>
      <c r="AF42" s="194">
        <f t="shared" si="1"/>
        <v>3.2478239999999996</v>
      </c>
      <c r="AH42" s="242">
        <v>42</v>
      </c>
      <c r="AI42" s="251">
        <f t="shared" si="2"/>
        <v>15.913300000000001</v>
      </c>
      <c r="AJ42" s="251">
        <f>'5-04a'!O43</f>
        <v>15.9133</v>
      </c>
      <c r="AK42" s="251">
        <f t="shared" si="3"/>
        <v>0</v>
      </c>
      <c r="AM42" s="252">
        <f t="shared" si="4"/>
        <v>0.20409493945316179</v>
      </c>
      <c r="AP42" s="268"/>
    </row>
    <row r="43" spans="1:42" x14ac:dyDescent="0.25">
      <c r="A43" s="253">
        <v>41</v>
      </c>
      <c r="B43" s="243" t="s">
        <v>489</v>
      </c>
      <c r="C43" s="243" t="s">
        <v>490</v>
      </c>
      <c r="D43" s="243" t="s">
        <v>471</v>
      </c>
      <c r="E43" s="243" t="s">
        <v>495</v>
      </c>
      <c r="F43" s="243" t="s">
        <v>30</v>
      </c>
      <c r="G43" s="243" t="s">
        <v>46</v>
      </c>
      <c r="H43" s="243" t="s">
        <v>47</v>
      </c>
      <c r="I43" s="243" t="s">
        <v>89</v>
      </c>
      <c r="J43" s="243" t="s">
        <v>44</v>
      </c>
      <c r="K43" s="243" t="s">
        <v>649</v>
      </c>
      <c r="L43" s="265">
        <v>1.7377399999999998</v>
      </c>
      <c r="M43" s="250">
        <v>1.5</v>
      </c>
      <c r="N43" s="250">
        <v>1.5</v>
      </c>
      <c r="O43" s="244">
        <v>23</v>
      </c>
      <c r="P43" s="242">
        <v>15</v>
      </c>
      <c r="Q43" s="242">
        <v>35</v>
      </c>
      <c r="R43" s="242">
        <v>0.7</v>
      </c>
      <c r="S43" s="245">
        <v>185</v>
      </c>
      <c r="T43" s="242">
        <v>3.2</v>
      </c>
      <c r="U43" s="242">
        <v>0.8</v>
      </c>
      <c r="V43" s="242">
        <v>19</v>
      </c>
      <c r="W43" s="266">
        <v>118.01937599999999</v>
      </c>
      <c r="X43" s="266">
        <v>24.6387006263048</v>
      </c>
      <c r="Y43" s="266">
        <v>4.96</v>
      </c>
      <c r="Z43" s="266">
        <v>1.7702906399999998</v>
      </c>
      <c r="AA43" s="266">
        <v>0.19669895999999998</v>
      </c>
      <c r="AB43" s="267">
        <v>2.1458104000000016</v>
      </c>
      <c r="AC43" s="268"/>
      <c r="AD43" s="269">
        <v>9.4</v>
      </c>
      <c r="AE43" s="270">
        <f t="shared" si="5"/>
        <v>0.83448400000000333</v>
      </c>
      <c r="AF43" s="194">
        <f t="shared" si="1"/>
        <v>1.3113263999999982</v>
      </c>
      <c r="AH43" s="242">
        <v>43</v>
      </c>
      <c r="AI43" s="251">
        <f t="shared" si="2"/>
        <v>9.0728000000000009</v>
      </c>
      <c r="AJ43" s="251">
        <f>'5-04a'!O44</f>
        <v>9.0728000000000009</v>
      </c>
      <c r="AK43" s="251">
        <f t="shared" si="3"/>
        <v>0</v>
      </c>
      <c r="AM43" s="252">
        <f t="shared" si="4"/>
        <v>0.1445338153601973</v>
      </c>
      <c r="AP43" s="268"/>
    </row>
    <row r="44" spans="1:42" x14ac:dyDescent="0.25">
      <c r="A44" s="253">
        <v>42</v>
      </c>
      <c r="B44" s="243" t="s">
        <v>489</v>
      </c>
      <c r="C44" s="243" t="s">
        <v>490</v>
      </c>
      <c r="D44" s="243" t="s">
        <v>491</v>
      </c>
      <c r="E44" s="243" t="s">
        <v>472</v>
      </c>
      <c r="F44" s="243" t="s">
        <v>30</v>
      </c>
      <c r="G44" s="243" t="s">
        <v>46</v>
      </c>
      <c r="H44" s="243" t="s">
        <v>47</v>
      </c>
      <c r="I44" s="243" t="s">
        <v>89</v>
      </c>
      <c r="J44" s="243" t="s">
        <v>44</v>
      </c>
      <c r="K44" s="243" t="s">
        <v>650</v>
      </c>
      <c r="L44" s="265">
        <v>2.1039498873740361</v>
      </c>
      <c r="M44" s="250">
        <v>1.5</v>
      </c>
      <c r="N44" s="250">
        <v>1.5</v>
      </c>
      <c r="O44" s="244">
        <v>23</v>
      </c>
      <c r="P44" s="242">
        <v>15</v>
      </c>
      <c r="Q44" s="242">
        <v>35</v>
      </c>
      <c r="R44" s="242">
        <v>0.7</v>
      </c>
      <c r="S44" s="245">
        <v>185</v>
      </c>
      <c r="T44" s="242">
        <v>3.2</v>
      </c>
      <c r="U44" s="242">
        <v>0.8</v>
      </c>
      <c r="V44" s="242">
        <v>23</v>
      </c>
      <c r="W44" s="266">
        <v>348.82545599999992</v>
      </c>
      <c r="X44" s="266">
        <v>20.677264730290453</v>
      </c>
      <c r="Y44" s="266">
        <v>4.96</v>
      </c>
      <c r="Z44" s="266">
        <v>5.2323818399999995</v>
      </c>
      <c r="AA44" s="266">
        <v>0.58137576000000002</v>
      </c>
      <c r="AB44" s="267">
        <v>7.1913424000000008</v>
      </c>
      <c r="AC44" s="268"/>
      <c r="AD44" s="269">
        <v>5.55</v>
      </c>
      <c r="AE44" s="270">
        <f t="shared" si="5"/>
        <v>3.3636260000000018</v>
      </c>
      <c r="AF44" s="194">
        <f t="shared" si="1"/>
        <v>3.827716399999999</v>
      </c>
      <c r="AH44" s="242">
        <v>44</v>
      </c>
      <c r="AI44" s="251">
        <f t="shared" si="2"/>
        <v>17.9651</v>
      </c>
      <c r="AJ44" s="251">
        <f>'5-04a'!O45</f>
        <v>17.9651</v>
      </c>
      <c r="AK44" s="251">
        <f t="shared" si="3"/>
        <v>0</v>
      </c>
      <c r="AM44" s="252">
        <f t="shared" si="4"/>
        <v>0.21306401856933715</v>
      </c>
      <c r="AP44" s="268"/>
    </row>
    <row r="45" spans="1:42" x14ac:dyDescent="0.25">
      <c r="A45" s="253">
        <v>43</v>
      </c>
      <c r="B45" s="243" t="s">
        <v>489</v>
      </c>
      <c r="C45" s="243" t="s">
        <v>490</v>
      </c>
      <c r="D45" s="243" t="s">
        <v>471</v>
      </c>
      <c r="E45" s="243" t="s">
        <v>496</v>
      </c>
      <c r="F45" s="243" t="s">
        <v>30</v>
      </c>
      <c r="G45" s="243" t="s">
        <v>46</v>
      </c>
      <c r="H45" s="243" t="s">
        <v>47</v>
      </c>
      <c r="I45" s="243" t="s">
        <v>89</v>
      </c>
      <c r="J45" s="243" t="s">
        <v>44</v>
      </c>
      <c r="K45" s="243" t="s">
        <v>650</v>
      </c>
      <c r="L45" s="265">
        <v>2.1045058160237384</v>
      </c>
      <c r="M45" s="250">
        <v>1.5</v>
      </c>
      <c r="N45" s="250">
        <v>1.5</v>
      </c>
      <c r="O45" s="244">
        <v>23</v>
      </c>
      <c r="P45" s="242">
        <v>15</v>
      </c>
      <c r="Q45" s="242">
        <v>35</v>
      </c>
      <c r="R45" s="242">
        <v>0.7</v>
      </c>
      <c r="S45" s="245">
        <v>185</v>
      </c>
      <c r="T45" s="242">
        <v>3.2</v>
      </c>
      <c r="U45" s="242">
        <v>0.8</v>
      </c>
      <c r="V45" s="242">
        <v>23</v>
      </c>
      <c r="W45" s="266">
        <v>125.721576</v>
      </c>
      <c r="X45" s="266">
        <v>18.653052818991096</v>
      </c>
      <c r="Y45" s="266">
        <v>4.96</v>
      </c>
      <c r="Z45" s="266">
        <v>1.8858236400000001</v>
      </c>
      <c r="AA45" s="266">
        <v>0.20953596000000002</v>
      </c>
      <c r="AB45" s="267">
        <v>2.3428403999999996</v>
      </c>
      <c r="AC45" s="268"/>
      <c r="AD45" s="269">
        <v>9.15</v>
      </c>
      <c r="AE45" s="270">
        <f t="shared" si="5"/>
        <v>0.9263539999999999</v>
      </c>
      <c r="AF45" s="194">
        <f t="shared" si="1"/>
        <v>1.4164863999999997</v>
      </c>
      <c r="AH45" s="242">
        <v>45</v>
      </c>
      <c r="AI45" s="251">
        <f t="shared" si="2"/>
        <v>9.3981999999999992</v>
      </c>
      <c r="AJ45" s="251">
        <f>'5-04a'!O46</f>
        <v>9.3981999999999992</v>
      </c>
      <c r="AK45" s="251">
        <f t="shared" si="3"/>
        <v>0</v>
      </c>
      <c r="AM45" s="252">
        <f t="shared" si="4"/>
        <v>0.15071890361984208</v>
      </c>
      <c r="AP45" s="268"/>
    </row>
    <row r="46" spans="1:42" x14ac:dyDescent="0.25">
      <c r="A46" s="253">
        <v>44</v>
      </c>
      <c r="B46" s="243" t="s">
        <v>489</v>
      </c>
      <c r="C46" s="243" t="s">
        <v>490</v>
      </c>
      <c r="D46" s="243" t="s">
        <v>491</v>
      </c>
      <c r="E46" s="243" t="s">
        <v>492</v>
      </c>
      <c r="F46" s="243" t="s">
        <v>30</v>
      </c>
      <c r="G46" s="243" t="s">
        <v>46</v>
      </c>
      <c r="H46" s="243" t="s">
        <v>47</v>
      </c>
      <c r="I46" s="243" t="s">
        <v>89</v>
      </c>
      <c r="J46" s="243" t="s">
        <v>44</v>
      </c>
      <c r="K46" s="243" t="s">
        <v>650</v>
      </c>
      <c r="L46" s="265">
        <v>2.1042090322580642</v>
      </c>
      <c r="M46" s="250">
        <v>1.5</v>
      </c>
      <c r="N46" s="250">
        <v>1.5</v>
      </c>
      <c r="O46" s="244">
        <v>23</v>
      </c>
      <c r="P46" s="242">
        <v>15</v>
      </c>
      <c r="Q46" s="242">
        <v>35</v>
      </c>
      <c r="R46" s="242">
        <v>0.7</v>
      </c>
      <c r="S46" s="245">
        <v>185</v>
      </c>
      <c r="T46" s="242">
        <v>3.2</v>
      </c>
      <c r="U46" s="242">
        <v>0.8</v>
      </c>
      <c r="V46" s="242">
        <v>23</v>
      </c>
      <c r="W46" s="266">
        <v>240.93359999999998</v>
      </c>
      <c r="X46" s="266">
        <v>24.287661290322578</v>
      </c>
      <c r="Y46" s="266">
        <v>4.96</v>
      </c>
      <c r="Z46" s="266">
        <v>3.614004</v>
      </c>
      <c r="AA46" s="266">
        <v>0.40155599999999997</v>
      </c>
      <c r="AB46" s="267">
        <v>5.6220400000000001</v>
      </c>
      <c r="AC46" s="268"/>
      <c r="AD46" s="269">
        <v>6.05</v>
      </c>
      <c r="AE46" s="270">
        <f t="shared" si="5"/>
        <v>2.9004960000000004</v>
      </c>
      <c r="AF46" s="194">
        <f t="shared" si="1"/>
        <v>2.7215439999999997</v>
      </c>
      <c r="AH46" s="242">
        <v>46</v>
      </c>
      <c r="AI46" s="251">
        <f t="shared" si="2"/>
        <v>14.5976</v>
      </c>
      <c r="AJ46" s="251">
        <f>'5-04a'!O47</f>
        <v>14.5976</v>
      </c>
      <c r="AK46" s="251">
        <f t="shared" si="3"/>
        <v>0</v>
      </c>
      <c r="AM46" s="252">
        <f t="shared" si="4"/>
        <v>0.18643777059242614</v>
      </c>
      <c r="AP46" s="268"/>
    </row>
    <row r="47" spans="1:42" x14ac:dyDescent="0.25">
      <c r="A47" s="253">
        <v>45</v>
      </c>
      <c r="B47" s="243" t="s">
        <v>489</v>
      </c>
      <c r="C47" s="243" t="s">
        <v>490</v>
      </c>
      <c r="D47" s="243" t="s">
        <v>471</v>
      </c>
      <c r="E47" s="243" t="s">
        <v>495</v>
      </c>
      <c r="F47" s="243" t="s">
        <v>30</v>
      </c>
      <c r="G47" s="243" t="s">
        <v>46</v>
      </c>
      <c r="H47" s="243" t="s">
        <v>47</v>
      </c>
      <c r="I47" s="243" t="s">
        <v>89</v>
      </c>
      <c r="J47" s="243" t="s">
        <v>44</v>
      </c>
      <c r="K47" s="243" t="s">
        <v>650</v>
      </c>
      <c r="L47" s="265">
        <v>2.10358</v>
      </c>
      <c r="M47" s="250">
        <v>1.5</v>
      </c>
      <c r="N47" s="250">
        <v>1.5</v>
      </c>
      <c r="O47" s="244">
        <v>23</v>
      </c>
      <c r="P47" s="242">
        <v>15</v>
      </c>
      <c r="Q47" s="242">
        <v>35</v>
      </c>
      <c r="R47" s="242">
        <v>0.7</v>
      </c>
      <c r="S47" s="245">
        <v>185</v>
      </c>
      <c r="T47" s="242">
        <v>3.2</v>
      </c>
      <c r="U47" s="242">
        <v>0.8</v>
      </c>
      <c r="V47" s="242">
        <v>23</v>
      </c>
      <c r="W47" s="266">
        <v>95.15217599999994</v>
      </c>
      <c r="X47" s="266">
        <v>19.864754906054266</v>
      </c>
      <c r="Y47" s="266">
        <v>4.96</v>
      </c>
      <c r="Z47" s="266">
        <v>1.4272826399999989</v>
      </c>
      <c r="AA47" s="266">
        <v>0.15858695999999992</v>
      </c>
      <c r="AB47" s="267">
        <v>1.891730400000001</v>
      </c>
      <c r="AC47" s="268"/>
      <c r="AD47" s="269">
        <v>9.4</v>
      </c>
      <c r="AE47" s="270">
        <f t="shared" si="5"/>
        <v>0.83448400000000333</v>
      </c>
      <c r="AF47" s="194">
        <f t="shared" si="1"/>
        <v>1.0572463999999977</v>
      </c>
      <c r="AH47" s="242">
        <v>47</v>
      </c>
      <c r="AI47" s="251">
        <f t="shared" si="2"/>
        <v>8.4375999999999998</v>
      </c>
      <c r="AJ47" s="251">
        <f>'5-04a'!O48</f>
        <v>8.4375999999999998</v>
      </c>
      <c r="AK47" s="251">
        <f t="shared" si="3"/>
        <v>0</v>
      </c>
      <c r="AM47" s="252">
        <f t="shared" si="4"/>
        <v>0.12530179197876146</v>
      </c>
      <c r="AP47" s="268"/>
    </row>
    <row r="48" spans="1:42" x14ac:dyDescent="0.25">
      <c r="A48" s="253">
        <v>46</v>
      </c>
      <c r="B48" s="243" t="s">
        <v>489</v>
      </c>
      <c r="C48" s="243" t="s">
        <v>490</v>
      </c>
      <c r="D48" s="243" t="s">
        <v>494</v>
      </c>
      <c r="E48" s="243" t="s">
        <v>492</v>
      </c>
      <c r="F48" s="243" t="s">
        <v>30</v>
      </c>
      <c r="G48" s="243" t="s">
        <v>46</v>
      </c>
      <c r="H48" s="243" t="s">
        <v>47</v>
      </c>
      <c r="I48" s="243" t="s">
        <v>89</v>
      </c>
      <c r="J48" s="243" t="s">
        <v>44</v>
      </c>
      <c r="K48" s="243" t="s">
        <v>652</v>
      </c>
      <c r="L48" s="265">
        <v>1.00606</v>
      </c>
      <c r="M48" s="250">
        <v>1</v>
      </c>
      <c r="N48" s="250">
        <v>1</v>
      </c>
      <c r="O48" s="244">
        <v>23</v>
      </c>
      <c r="P48" s="242">
        <v>15</v>
      </c>
      <c r="Q48" s="242">
        <v>35</v>
      </c>
      <c r="R48" s="242">
        <v>0.7</v>
      </c>
      <c r="S48" s="245">
        <v>185</v>
      </c>
      <c r="T48" s="242">
        <v>3.2</v>
      </c>
      <c r="U48" s="242">
        <v>0.8</v>
      </c>
      <c r="V48" s="242">
        <v>11</v>
      </c>
      <c r="W48" s="266">
        <v>180.89265599999987</v>
      </c>
      <c r="X48" s="266">
        <v>20.054618181818167</v>
      </c>
      <c r="Y48" s="266">
        <v>4.96</v>
      </c>
      <c r="Z48" s="266">
        <v>1.8089265599999989</v>
      </c>
      <c r="AA48" s="266">
        <v>0.20099183999999989</v>
      </c>
      <c r="AB48" s="267">
        <v>1.8456816000000018</v>
      </c>
      <c r="AC48" s="268"/>
      <c r="AD48" s="269">
        <v>10.85</v>
      </c>
      <c r="AE48" s="270">
        <f t="shared" si="5"/>
        <v>0.49982400000000027</v>
      </c>
      <c r="AF48" s="194">
        <f t="shared" si="1"/>
        <v>1.3458576000000015</v>
      </c>
      <c r="AH48" s="242">
        <v>48</v>
      </c>
      <c r="AI48" s="251">
        <f t="shared" si="2"/>
        <v>8.8155999999999999</v>
      </c>
      <c r="AJ48" s="251">
        <f>'5-04a'!O49</f>
        <v>8.8155999999999999</v>
      </c>
      <c r="AK48" s="251">
        <f t="shared" si="3"/>
        <v>0</v>
      </c>
      <c r="AM48" s="252">
        <f t="shared" si="4"/>
        <v>0.15266772539588927</v>
      </c>
      <c r="AP48" s="268"/>
    </row>
    <row r="49" spans="1:42" x14ac:dyDescent="0.25">
      <c r="A49" s="253">
        <v>47</v>
      </c>
      <c r="B49" s="243" t="s">
        <v>489</v>
      </c>
      <c r="C49" s="243" t="s">
        <v>490</v>
      </c>
      <c r="D49" s="243" t="s">
        <v>494</v>
      </c>
      <c r="E49" s="243" t="s">
        <v>492</v>
      </c>
      <c r="F49" s="243" t="s">
        <v>30</v>
      </c>
      <c r="G49" s="243" t="s">
        <v>46</v>
      </c>
      <c r="H49" s="243" t="s">
        <v>47</v>
      </c>
      <c r="I49" s="243" t="s">
        <v>1016</v>
      </c>
      <c r="J49" s="243" t="s">
        <v>44</v>
      </c>
      <c r="K49" s="243" t="s">
        <v>652</v>
      </c>
      <c r="L49" s="265">
        <v>1.0901000000000003</v>
      </c>
      <c r="M49" s="250">
        <v>1</v>
      </c>
      <c r="N49" s="250">
        <v>1</v>
      </c>
      <c r="O49" s="244">
        <v>23</v>
      </c>
      <c r="P49" s="242">
        <v>15</v>
      </c>
      <c r="Q49" s="242">
        <v>35</v>
      </c>
      <c r="R49" s="242">
        <v>0.7</v>
      </c>
      <c r="S49" s="245">
        <v>175</v>
      </c>
      <c r="T49" s="242">
        <v>3.2</v>
      </c>
      <c r="U49" s="242">
        <v>0.8</v>
      </c>
      <c r="V49" s="242">
        <v>11</v>
      </c>
      <c r="W49" s="266">
        <v>180.89265599999987</v>
      </c>
      <c r="X49" s="266">
        <v>20.054618181818167</v>
      </c>
      <c r="Y49" s="266">
        <v>4.96</v>
      </c>
      <c r="Z49" s="266">
        <v>1.8089265599999989</v>
      </c>
      <c r="AA49" s="266">
        <v>0.20099183999999989</v>
      </c>
      <c r="AB49" s="267">
        <v>1.8456816000000018</v>
      </c>
      <c r="AC49" s="268"/>
      <c r="AD49" s="269">
        <v>10.85</v>
      </c>
      <c r="AE49" s="270">
        <f t="shared" si="5"/>
        <v>0.49982400000000027</v>
      </c>
      <c r="AF49" s="194">
        <f t="shared" si="1"/>
        <v>1.3458576000000015</v>
      </c>
      <c r="AH49" s="242">
        <v>49</v>
      </c>
      <c r="AI49" s="251">
        <f t="shared" si="2"/>
        <v>8.8155999999999999</v>
      </c>
      <c r="AJ49" s="251">
        <f>'5-04a'!O50</f>
        <v>8.8155999999999999</v>
      </c>
      <c r="AK49" s="251">
        <f t="shared" si="3"/>
        <v>0</v>
      </c>
      <c r="AM49" s="252">
        <f t="shared" si="4"/>
        <v>0.15266772539588927</v>
      </c>
      <c r="AP49" s="268"/>
    </row>
    <row r="50" spans="1:42" x14ac:dyDescent="0.25">
      <c r="A50" s="253">
        <v>48</v>
      </c>
      <c r="B50" s="243" t="s">
        <v>489</v>
      </c>
      <c r="C50" s="243" t="s">
        <v>490</v>
      </c>
      <c r="D50" s="243" t="s">
        <v>491</v>
      </c>
      <c r="E50" s="243" t="s">
        <v>472</v>
      </c>
      <c r="F50" s="243" t="s">
        <v>30</v>
      </c>
      <c r="G50" s="243" t="s">
        <v>46</v>
      </c>
      <c r="H50" s="243" t="s">
        <v>47</v>
      </c>
      <c r="I50" s="243" t="s">
        <v>89</v>
      </c>
      <c r="J50" s="243" t="s">
        <v>44</v>
      </c>
      <c r="K50" s="243" t="s">
        <v>652</v>
      </c>
      <c r="L50" s="265">
        <v>1.0064298873740367</v>
      </c>
      <c r="M50" s="250">
        <v>1</v>
      </c>
      <c r="N50" s="250">
        <v>1</v>
      </c>
      <c r="O50" s="244">
        <v>23</v>
      </c>
      <c r="P50" s="242">
        <v>15</v>
      </c>
      <c r="Q50" s="242">
        <v>35</v>
      </c>
      <c r="R50" s="242">
        <v>0.7</v>
      </c>
      <c r="S50" s="245">
        <v>185</v>
      </c>
      <c r="T50" s="242">
        <v>3.2</v>
      </c>
      <c r="U50" s="242">
        <v>0.8</v>
      </c>
      <c r="V50" s="242">
        <v>11</v>
      </c>
      <c r="W50" s="266">
        <v>466.32218399999999</v>
      </c>
      <c r="X50" s="266">
        <v>27.642097451096621</v>
      </c>
      <c r="Y50" s="266">
        <v>4.96</v>
      </c>
      <c r="Z50" s="266">
        <v>4.6632218400000003</v>
      </c>
      <c r="AA50" s="266">
        <v>0.51813576000000006</v>
      </c>
      <c r="AB50" s="267">
        <v>6.769742400000001</v>
      </c>
      <c r="AC50" s="268"/>
      <c r="AD50" s="269">
        <v>5.55</v>
      </c>
      <c r="AE50" s="270">
        <f t="shared" si="5"/>
        <v>3.3636260000000018</v>
      </c>
      <c r="AF50" s="194">
        <f t="shared" si="1"/>
        <v>3.4061163999999993</v>
      </c>
      <c r="AH50" s="242">
        <v>50</v>
      </c>
      <c r="AI50" s="251">
        <f t="shared" si="2"/>
        <v>16.911100000000001</v>
      </c>
      <c r="AJ50" s="251">
        <f>'5-04a'!O51</f>
        <v>16.911100000000001</v>
      </c>
      <c r="AK50" s="251">
        <f t="shared" si="3"/>
        <v>0</v>
      </c>
      <c r="AM50" s="252">
        <f t="shared" si="4"/>
        <v>0.20141306006114321</v>
      </c>
      <c r="AP50" s="268"/>
    </row>
    <row r="51" spans="1:42" x14ac:dyDescent="0.25">
      <c r="A51" s="253">
        <v>49</v>
      </c>
      <c r="B51" s="243" t="s">
        <v>489</v>
      </c>
      <c r="C51" s="243" t="s">
        <v>490</v>
      </c>
      <c r="D51" s="243" t="s">
        <v>491</v>
      </c>
      <c r="E51" s="243" t="s">
        <v>472</v>
      </c>
      <c r="F51" s="243" t="s">
        <v>30</v>
      </c>
      <c r="G51" s="243" t="s">
        <v>46</v>
      </c>
      <c r="H51" s="243" t="s">
        <v>47</v>
      </c>
      <c r="I51" s="243" t="s">
        <v>1016</v>
      </c>
      <c r="J51" s="243" t="s">
        <v>44</v>
      </c>
      <c r="K51" s="243" t="s">
        <v>652</v>
      </c>
      <c r="L51" s="265">
        <v>1.090422465915827</v>
      </c>
      <c r="M51" s="250">
        <v>1</v>
      </c>
      <c r="N51" s="250">
        <v>1</v>
      </c>
      <c r="O51" s="244">
        <v>23</v>
      </c>
      <c r="P51" s="242">
        <v>15</v>
      </c>
      <c r="Q51" s="242">
        <v>35</v>
      </c>
      <c r="R51" s="242">
        <v>0.7</v>
      </c>
      <c r="S51" s="245">
        <v>175</v>
      </c>
      <c r="T51" s="242">
        <v>3.2</v>
      </c>
      <c r="U51" s="242">
        <v>0.8</v>
      </c>
      <c r="V51" s="242">
        <v>11</v>
      </c>
      <c r="W51" s="266">
        <v>466.32218399999999</v>
      </c>
      <c r="X51" s="266">
        <v>27.642097451096621</v>
      </c>
      <c r="Y51" s="266">
        <v>4.96</v>
      </c>
      <c r="Z51" s="266">
        <v>4.6632218400000003</v>
      </c>
      <c r="AA51" s="266">
        <v>0.51813576000000006</v>
      </c>
      <c r="AB51" s="267">
        <v>6.769742400000001</v>
      </c>
      <c r="AC51" s="268"/>
      <c r="AD51" s="269">
        <v>5.55</v>
      </c>
      <c r="AE51" s="270">
        <f t="shared" si="5"/>
        <v>3.3636260000000018</v>
      </c>
      <c r="AF51" s="194">
        <f t="shared" si="1"/>
        <v>3.4061163999999993</v>
      </c>
      <c r="AH51" s="242">
        <v>51</v>
      </c>
      <c r="AI51" s="251">
        <f t="shared" si="2"/>
        <v>16.911100000000001</v>
      </c>
      <c r="AJ51" s="251">
        <f>'5-04a'!O52</f>
        <v>16.911100000000001</v>
      </c>
      <c r="AK51" s="251">
        <f t="shared" si="3"/>
        <v>0</v>
      </c>
      <c r="AM51" s="252">
        <f t="shared" si="4"/>
        <v>0.20141306006114321</v>
      </c>
      <c r="AP51" s="268"/>
    </row>
    <row r="52" spans="1:42" x14ac:dyDescent="0.25">
      <c r="A52" s="253">
        <v>50</v>
      </c>
      <c r="B52" s="243" t="s">
        <v>489</v>
      </c>
      <c r="C52" s="243" t="s">
        <v>490</v>
      </c>
      <c r="D52" s="243" t="s">
        <v>471</v>
      </c>
      <c r="E52" s="243" t="s">
        <v>496</v>
      </c>
      <c r="F52" s="243" t="s">
        <v>30</v>
      </c>
      <c r="G52" s="243" t="s">
        <v>46</v>
      </c>
      <c r="H52" s="243" t="s">
        <v>47</v>
      </c>
      <c r="I52" s="243" t="s">
        <v>89</v>
      </c>
      <c r="J52" s="243" t="s">
        <v>44</v>
      </c>
      <c r="K52" s="243" t="s">
        <v>652</v>
      </c>
      <c r="L52" s="265">
        <v>1.0069858160237388</v>
      </c>
      <c r="M52" s="250">
        <v>1</v>
      </c>
      <c r="N52" s="250">
        <v>1</v>
      </c>
      <c r="O52" s="244">
        <v>23</v>
      </c>
      <c r="P52" s="242">
        <v>15</v>
      </c>
      <c r="Q52" s="242">
        <v>35</v>
      </c>
      <c r="R52" s="242">
        <v>0.7</v>
      </c>
      <c r="S52" s="245">
        <v>185</v>
      </c>
      <c r="T52" s="242">
        <v>3.2</v>
      </c>
      <c r="U52" s="242">
        <v>0.8</v>
      </c>
      <c r="V52" s="242">
        <v>11</v>
      </c>
      <c r="W52" s="266">
        <v>165.84836400000003</v>
      </c>
      <c r="X52" s="266">
        <v>24.606582195845704</v>
      </c>
      <c r="Y52" s="266">
        <v>4.96</v>
      </c>
      <c r="Z52" s="266">
        <v>1.6584836400000005</v>
      </c>
      <c r="AA52" s="266">
        <v>0.18427596000000007</v>
      </c>
      <c r="AB52" s="267">
        <v>2.1744403999999999</v>
      </c>
      <c r="AC52" s="268"/>
      <c r="AD52" s="269">
        <v>9.15</v>
      </c>
      <c r="AE52" s="270">
        <f t="shared" si="5"/>
        <v>0.9263539999999999</v>
      </c>
      <c r="AF52" s="194">
        <f t="shared" si="1"/>
        <v>1.2480864</v>
      </c>
      <c r="AH52" s="242">
        <v>52</v>
      </c>
      <c r="AI52" s="251">
        <f t="shared" si="2"/>
        <v>8.9771999999999998</v>
      </c>
      <c r="AJ52" s="251">
        <f>'5-04a'!O53</f>
        <v>8.9771999999999998</v>
      </c>
      <c r="AK52" s="251">
        <f t="shared" si="3"/>
        <v>0</v>
      </c>
      <c r="AM52" s="252">
        <f t="shared" si="4"/>
        <v>0.13902847212939448</v>
      </c>
      <c r="AP52" s="268"/>
    </row>
    <row r="53" spans="1:42" x14ac:dyDescent="0.25">
      <c r="A53" s="253">
        <v>51</v>
      </c>
      <c r="B53" s="243" t="s">
        <v>489</v>
      </c>
      <c r="C53" s="243" t="s">
        <v>490</v>
      </c>
      <c r="D53" s="243" t="s">
        <v>471</v>
      </c>
      <c r="E53" s="243" t="s">
        <v>496</v>
      </c>
      <c r="F53" s="243" t="s">
        <v>30</v>
      </c>
      <c r="G53" s="243" t="s">
        <v>46</v>
      </c>
      <c r="H53" s="243" t="s">
        <v>47</v>
      </c>
      <c r="I53" s="243" t="s">
        <v>1016</v>
      </c>
      <c r="J53" s="243" t="s">
        <v>44</v>
      </c>
      <c r="K53" s="243" t="s">
        <v>652</v>
      </c>
      <c r="L53" s="265">
        <v>1.090907121661721</v>
      </c>
      <c r="M53" s="250">
        <v>1</v>
      </c>
      <c r="N53" s="250">
        <v>1</v>
      </c>
      <c r="O53" s="244">
        <v>23</v>
      </c>
      <c r="P53" s="242">
        <v>15</v>
      </c>
      <c r="Q53" s="242">
        <v>35</v>
      </c>
      <c r="R53" s="242">
        <v>0.7</v>
      </c>
      <c r="S53" s="245">
        <v>175</v>
      </c>
      <c r="T53" s="242">
        <v>3.2</v>
      </c>
      <c r="U53" s="242">
        <v>0.8</v>
      </c>
      <c r="V53" s="242">
        <v>11</v>
      </c>
      <c r="W53" s="266">
        <v>165.84836400000003</v>
      </c>
      <c r="X53" s="266">
        <v>24.606582195845704</v>
      </c>
      <c r="Y53" s="266">
        <v>4.96</v>
      </c>
      <c r="Z53" s="266">
        <v>1.6584836400000005</v>
      </c>
      <c r="AA53" s="266">
        <v>0.18427596000000007</v>
      </c>
      <c r="AB53" s="267">
        <v>2.1744403999999999</v>
      </c>
      <c r="AC53" s="268"/>
      <c r="AD53" s="269">
        <v>9.15</v>
      </c>
      <c r="AE53" s="270">
        <f t="shared" si="5"/>
        <v>0.9263539999999999</v>
      </c>
      <c r="AF53" s="194">
        <f t="shared" si="1"/>
        <v>1.2480864</v>
      </c>
      <c r="AH53" s="242">
        <v>53</v>
      </c>
      <c r="AI53" s="251">
        <f t="shared" si="2"/>
        <v>8.9771999999999998</v>
      </c>
      <c r="AJ53" s="251">
        <f>'5-04a'!O54</f>
        <v>8.9771999999999998</v>
      </c>
      <c r="AK53" s="251">
        <f t="shared" si="3"/>
        <v>0</v>
      </c>
      <c r="AM53" s="252">
        <f t="shared" si="4"/>
        <v>0.13902847212939448</v>
      </c>
      <c r="AP53" s="268"/>
    </row>
    <row r="54" spans="1:42" x14ac:dyDescent="0.25">
      <c r="A54" s="253">
        <v>52</v>
      </c>
      <c r="B54" s="243" t="s">
        <v>489</v>
      </c>
      <c r="C54" s="243" t="s">
        <v>490</v>
      </c>
      <c r="D54" s="243" t="s">
        <v>491</v>
      </c>
      <c r="E54" s="243" t="s">
        <v>492</v>
      </c>
      <c r="F54" s="243" t="s">
        <v>30</v>
      </c>
      <c r="G54" s="243" t="s">
        <v>46</v>
      </c>
      <c r="H54" s="243" t="s">
        <v>47</v>
      </c>
      <c r="I54" s="243" t="s">
        <v>89</v>
      </c>
      <c r="J54" s="243" t="s">
        <v>44</v>
      </c>
      <c r="K54" s="243" t="s">
        <v>652</v>
      </c>
      <c r="L54" s="265">
        <v>1.0066890322580644</v>
      </c>
      <c r="M54" s="250">
        <v>1</v>
      </c>
      <c r="N54" s="250">
        <v>1</v>
      </c>
      <c r="O54" s="244">
        <v>23</v>
      </c>
      <c r="P54" s="242">
        <v>15</v>
      </c>
      <c r="Q54" s="242">
        <v>35</v>
      </c>
      <c r="R54" s="242">
        <v>0.7</v>
      </c>
      <c r="S54" s="245">
        <v>185</v>
      </c>
      <c r="T54" s="242">
        <v>3.2</v>
      </c>
      <c r="U54" s="242">
        <v>0.8</v>
      </c>
      <c r="V54" s="242">
        <v>11</v>
      </c>
      <c r="W54" s="266">
        <v>327.92040000000009</v>
      </c>
      <c r="X54" s="266">
        <v>33.056491935483876</v>
      </c>
      <c r="Y54" s="266">
        <v>4.96</v>
      </c>
      <c r="Z54" s="266">
        <v>3.2792040000000005</v>
      </c>
      <c r="AA54" s="266">
        <v>0.36435600000000012</v>
      </c>
      <c r="AB54" s="267">
        <v>5.3740400000000008</v>
      </c>
      <c r="AC54" s="268"/>
      <c r="AD54" s="269">
        <v>6.05</v>
      </c>
      <c r="AE54" s="270">
        <f t="shared" si="5"/>
        <v>2.9004960000000004</v>
      </c>
      <c r="AF54" s="194">
        <f t="shared" si="1"/>
        <v>2.4735440000000004</v>
      </c>
      <c r="AH54" s="242">
        <v>54</v>
      </c>
      <c r="AI54" s="251">
        <f t="shared" si="2"/>
        <v>13.977600000000002</v>
      </c>
      <c r="AJ54" s="251">
        <f>'5-04a'!O55</f>
        <v>13.977600000000001</v>
      </c>
      <c r="AK54" s="251">
        <f t="shared" si="3"/>
        <v>0</v>
      </c>
      <c r="AM54" s="252">
        <f t="shared" si="4"/>
        <v>0.17696485805860807</v>
      </c>
      <c r="AP54" s="268"/>
    </row>
    <row r="55" spans="1:42" x14ac:dyDescent="0.25">
      <c r="A55" s="253">
        <v>53</v>
      </c>
      <c r="B55" s="243" t="s">
        <v>489</v>
      </c>
      <c r="C55" s="243" t="s">
        <v>490</v>
      </c>
      <c r="D55" s="243" t="s">
        <v>491</v>
      </c>
      <c r="E55" s="243" t="s">
        <v>492</v>
      </c>
      <c r="F55" s="243" t="s">
        <v>30</v>
      </c>
      <c r="G55" s="243" t="s">
        <v>46</v>
      </c>
      <c r="H55" s="243" t="s">
        <v>47</v>
      </c>
      <c r="I55" s="243" t="s">
        <v>1016</v>
      </c>
      <c r="J55" s="243" t="s">
        <v>44</v>
      </c>
      <c r="K55" s="243" t="s">
        <v>652</v>
      </c>
      <c r="L55" s="265">
        <v>1.0906483870967743</v>
      </c>
      <c r="M55" s="250">
        <v>1</v>
      </c>
      <c r="N55" s="250">
        <v>1</v>
      </c>
      <c r="O55" s="244">
        <v>23</v>
      </c>
      <c r="P55" s="242">
        <v>15</v>
      </c>
      <c r="Q55" s="242">
        <v>35</v>
      </c>
      <c r="R55" s="242">
        <v>0.7</v>
      </c>
      <c r="S55" s="245">
        <v>175</v>
      </c>
      <c r="T55" s="242">
        <v>3.2</v>
      </c>
      <c r="U55" s="242">
        <v>0.8</v>
      </c>
      <c r="V55" s="242">
        <v>11</v>
      </c>
      <c r="W55" s="266">
        <v>327.92040000000009</v>
      </c>
      <c r="X55" s="266">
        <v>33.056491935483876</v>
      </c>
      <c r="Y55" s="266">
        <v>4.96</v>
      </c>
      <c r="Z55" s="266">
        <v>3.2792040000000005</v>
      </c>
      <c r="AA55" s="266">
        <v>0.36435600000000012</v>
      </c>
      <c r="AB55" s="267">
        <v>5.3740400000000008</v>
      </c>
      <c r="AC55" s="268"/>
      <c r="AD55" s="269">
        <v>6.05</v>
      </c>
      <c r="AE55" s="270">
        <f t="shared" si="5"/>
        <v>2.9004960000000004</v>
      </c>
      <c r="AF55" s="194">
        <f t="shared" si="1"/>
        <v>2.4735440000000004</v>
      </c>
      <c r="AH55" s="242">
        <v>55</v>
      </c>
      <c r="AI55" s="251">
        <f t="shared" si="2"/>
        <v>13.977600000000002</v>
      </c>
      <c r="AJ55" s="251">
        <f>'5-04a'!O56</f>
        <v>13.977600000000001</v>
      </c>
      <c r="AK55" s="251">
        <f t="shared" si="3"/>
        <v>0</v>
      </c>
      <c r="AM55" s="252">
        <f t="shared" si="4"/>
        <v>0.17696485805860807</v>
      </c>
      <c r="AP55" s="268"/>
    </row>
    <row r="56" spans="1:42" x14ac:dyDescent="0.25">
      <c r="A56" s="253">
        <v>54</v>
      </c>
      <c r="B56" s="243" t="s">
        <v>489</v>
      </c>
      <c r="C56" s="243" t="s">
        <v>490</v>
      </c>
      <c r="D56" s="243" t="s">
        <v>471</v>
      </c>
      <c r="E56" s="243" t="s">
        <v>495</v>
      </c>
      <c r="F56" s="243" t="s">
        <v>30</v>
      </c>
      <c r="G56" s="243" t="s">
        <v>46</v>
      </c>
      <c r="H56" s="243" t="s">
        <v>47</v>
      </c>
      <c r="I56" s="243" t="s">
        <v>89</v>
      </c>
      <c r="J56" s="243" t="s">
        <v>44</v>
      </c>
      <c r="K56" s="243" t="s">
        <v>652</v>
      </c>
      <c r="L56" s="265">
        <v>1.00606</v>
      </c>
      <c r="M56" s="250">
        <v>1</v>
      </c>
      <c r="N56" s="250">
        <v>1</v>
      </c>
      <c r="O56" s="244">
        <v>23</v>
      </c>
      <c r="P56" s="242">
        <v>15</v>
      </c>
      <c r="Q56" s="242">
        <v>35</v>
      </c>
      <c r="R56" s="242">
        <v>0.7</v>
      </c>
      <c r="S56" s="245">
        <v>185</v>
      </c>
      <c r="T56" s="242">
        <v>3.2</v>
      </c>
      <c r="U56" s="242">
        <v>0.8</v>
      </c>
      <c r="V56" s="242">
        <v>11</v>
      </c>
      <c r="W56" s="266">
        <v>126.58226399999994</v>
      </c>
      <c r="X56" s="266">
        <v>26.426359916492682</v>
      </c>
      <c r="Y56" s="266">
        <v>4.96</v>
      </c>
      <c r="Z56" s="266">
        <v>1.2658226399999994</v>
      </c>
      <c r="AA56" s="266">
        <v>0.14064695999999996</v>
      </c>
      <c r="AB56" s="267">
        <v>1.7721304000000013</v>
      </c>
      <c r="AC56" s="268"/>
      <c r="AD56" s="269">
        <v>9.4</v>
      </c>
      <c r="AE56" s="270">
        <f t="shared" si="5"/>
        <v>0.83448400000000333</v>
      </c>
      <c r="AF56" s="194">
        <f t="shared" si="1"/>
        <v>0.93764639999999799</v>
      </c>
      <c r="AH56" s="242">
        <v>56</v>
      </c>
      <c r="AI56" s="251">
        <f t="shared" si="2"/>
        <v>8.1386000000000003</v>
      </c>
      <c r="AJ56" s="251">
        <f>'5-04a'!O57</f>
        <v>8.1386000000000003</v>
      </c>
      <c r="AK56" s="251">
        <f t="shared" si="3"/>
        <v>0</v>
      </c>
      <c r="AM56" s="252">
        <f t="shared" si="4"/>
        <v>0.11520979038163787</v>
      </c>
      <c r="AP56" s="268"/>
    </row>
    <row r="57" spans="1:42" x14ac:dyDescent="0.25">
      <c r="A57" s="253">
        <v>55</v>
      </c>
      <c r="B57" s="243" t="s">
        <v>489</v>
      </c>
      <c r="C57" s="243" t="s">
        <v>490</v>
      </c>
      <c r="D57" s="243" t="s">
        <v>471</v>
      </c>
      <c r="E57" s="243" t="s">
        <v>495</v>
      </c>
      <c r="F57" s="243" t="s">
        <v>30</v>
      </c>
      <c r="G57" s="243" t="s">
        <v>46</v>
      </c>
      <c r="H57" s="243" t="s">
        <v>47</v>
      </c>
      <c r="I57" s="243" t="s">
        <v>1016</v>
      </c>
      <c r="J57" s="243" t="s">
        <v>44</v>
      </c>
      <c r="K57" s="243" t="s">
        <v>652</v>
      </c>
      <c r="L57" s="265">
        <v>1.0901000000000003</v>
      </c>
      <c r="M57" s="250">
        <v>1</v>
      </c>
      <c r="N57" s="250">
        <v>1</v>
      </c>
      <c r="O57" s="244">
        <v>23</v>
      </c>
      <c r="P57" s="242">
        <v>15</v>
      </c>
      <c r="Q57" s="242">
        <v>35</v>
      </c>
      <c r="R57" s="242">
        <v>0.7</v>
      </c>
      <c r="S57" s="245">
        <v>175</v>
      </c>
      <c r="T57" s="242">
        <v>3.2</v>
      </c>
      <c r="U57" s="242">
        <v>0.8</v>
      </c>
      <c r="V57" s="242">
        <v>11</v>
      </c>
      <c r="W57" s="266">
        <v>126.58226399999994</v>
      </c>
      <c r="X57" s="266">
        <v>26.426359916492682</v>
      </c>
      <c r="Y57" s="266">
        <v>4.96</v>
      </c>
      <c r="Z57" s="266">
        <v>1.2658226399999994</v>
      </c>
      <c r="AA57" s="266">
        <v>0.14064695999999996</v>
      </c>
      <c r="AB57" s="267">
        <v>1.7721304000000013</v>
      </c>
      <c r="AC57" s="268"/>
      <c r="AD57" s="269">
        <v>9.4</v>
      </c>
      <c r="AE57" s="270">
        <f t="shared" si="5"/>
        <v>0.83448400000000333</v>
      </c>
      <c r="AF57" s="194">
        <f t="shared" si="1"/>
        <v>0.93764639999999799</v>
      </c>
      <c r="AH57" s="242">
        <v>57</v>
      </c>
      <c r="AI57" s="251">
        <f t="shared" si="2"/>
        <v>8.1386000000000003</v>
      </c>
      <c r="AJ57" s="251">
        <f>'5-04a'!O58</f>
        <v>8.1386000000000003</v>
      </c>
      <c r="AK57" s="251">
        <f t="shared" si="3"/>
        <v>0</v>
      </c>
      <c r="AM57" s="252">
        <f t="shared" si="4"/>
        <v>0.11520979038163787</v>
      </c>
      <c r="AP57" s="268"/>
    </row>
    <row r="58" spans="1:42" x14ac:dyDescent="0.25">
      <c r="A58" s="253">
        <v>56</v>
      </c>
      <c r="B58" s="243" t="s">
        <v>489</v>
      </c>
      <c r="C58" s="243" t="s">
        <v>490</v>
      </c>
      <c r="D58" s="243" t="s">
        <v>471</v>
      </c>
      <c r="E58" s="243" t="s">
        <v>492</v>
      </c>
      <c r="F58" s="243" t="s">
        <v>30</v>
      </c>
      <c r="G58" s="243" t="s">
        <v>46</v>
      </c>
      <c r="H58" s="243" t="s">
        <v>47</v>
      </c>
      <c r="I58" s="243" t="s">
        <v>62</v>
      </c>
      <c r="J58" s="243" t="s">
        <v>65</v>
      </c>
      <c r="K58" s="243" t="s">
        <v>655</v>
      </c>
      <c r="L58" s="265">
        <v>0.71175007465618878</v>
      </c>
      <c r="M58" s="250">
        <v>1</v>
      </c>
      <c r="N58" s="250">
        <v>0.71175007465618878</v>
      </c>
      <c r="O58" s="244">
        <v>22.5</v>
      </c>
      <c r="P58" s="242">
        <v>15</v>
      </c>
      <c r="Q58" s="242">
        <v>35</v>
      </c>
      <c r="R58" s="242">
        <v>0.7</v>
      </c>
      <c r="S58" s="245">
        <v>195</v>
      </c>
      <c r="T58" s="242">
        <v>3.2</v>
      </c>
      <c r="U58" s="242">
        <v>0.8</v>
      </c>
      <c r="V58" s="242">
        <v>4.3</v>
      </c>
      <c r="W58" s="266">
        <v>380.09948594762346</v>
      </c>
      <c r="X58" s="266">
        <v>37.337866988961046</v>
      </c>
      <c r="Y58" s="266">
        <v>6.18</v>
      </c>
      <c r="Z58" s="266">
        <v>2.7053583749999999</v>
      </c>
      <c r="AA58" s="266">
        <v>0.300595375</v>
      </c>
      <c r="AB58" s="267">
        <v>2.8318462499999995</v>
      </c>
      <c r="AC58" s="268"/>
      <c r="AD58" s="269">
        <v>8.9499999999999993</v>
      </c>
      <c r="AE58" s="270">
        <f t="shared" si="5"/>
        <v>1.007086000000001</v>
      </c>
      <c r="AF58" s="194">
        <f t="shared" si="1"/>
        <v>1.8247602499999984</v>
      </c>
      <c r="AH58" s="242">
        <v>58</v>
      </c>
      <c r="AI58" s="251">
        <f t="shared" si="2"/>
        <v>12.017799999999999</v>
      </c>
      <c r="AJ58" s="251">
        <f>'5-04a'!O59</f>
        <v>12.017799999999999</v>
      </c>
      <c r="AK58" s="251">
        <f t="shared" si="3"/>
        <v>0</v>
      </c>
      <c r="AM58" s="252">
        <f t="shared" si="4"/>
        <v>0.15183812761071067</v>
      </c>
      <c r="AP58" s="268"/>
    </row>
    <row r="59" spans="1:42" x14ac:dyDescent="0.25">
      <c r="A59" s="253">
        <v>57</v>
      </c>
      <c r="B59" s="243" t="s">
        <v>489</v>
      </c>
      <c r="C59" s="243" t="s">
        <v>490</v>
      </c>
      <c r="D59" s="243" t="s">
        <v>491</v>
      </c>
      <c r="E59" s="243" t="s">
        <v>472</v>
      </c>
      <c r="F59" s="243" t="s">
        <v>30</v>
      </c>
      <c r="G59" s="243" t="s">
        <v>31</v>
      </c>
      <c r="H59" s="243" t="s">
        <v>32</v>
      </c>
      <c r="I59" s="243" t="s">
        <v>53</v>
      </c>
      <c r="J59" s="243" t="s">
        <v>65</v>
      </c>
      <c r="K59" s="243" t="s">
        <v>655</v>
      </c>
      <c r="L59" s="265">
        <v>1.2151047500000001</v>
      </c>
      <c r="M59" s="250">
        <v>1</v>
      </c>
      <c r="N59" s="250">
        <v>1</v>
      </c>
      <c r="O59" s="244">
        <v>22.5</v>
      </c>
      <c r="P59" s="242">
        <v>15</v>
      </c>
      <c r="Q59" s="242">
        <v>35</v>
      </c>
      <c r="R59" s="242">
        <v>0.7</v>
      </c>
      <c r="S59" s="245">
        <v>195</v>
      </c>
      <c r="T59" s="242">
        <v>3.2</v>
      </c>
      <c r="U59" s="242">
        <v>0.8</v>
      </c>
      <c r="V59" s="242">
        <v>4.3</v>
      </c>
      <c r="W59" s="266">
        <v>508.51979999999986</v>
      </c>
      <c r="X59" s="266">
        <v>30.143438055720207</v>
      </c>
      <c r="Y59" s="266">
        <v>7.03</v>
      </c>
      <c r="Z59" s="266">
        <v>5.0851979999999983</v>
      </c>
      <c r="AA59" s="266">
        <v>1.2712994999999996</v>
      </c>
      <c r="AB59" s="267">
        <v>7.1294024999999994</v>
      </c>
      <c r="AC59" s="268"/>
      <c r="AD59" s="269">
        <v>5.55</v>
      </c>
      <c r="AE59" s="270">
        <f t="shared" si="5"/>
        <v>3.3636260000000018</v>
      </c>
      <c r="AF59" s="194">
        <f t="shared" si="1"/>
        <v>3.7657764999999976</v>
      </c>
      <c r="AH59" s="242">
        <v>59</v>
      </c>
      <c r="AI59" s="251">
        <f t="shared" si="2"/>
        <v>20.515899999999998</v>
      </c>
      <c r="AJ59" s="251">
        <f>'5-04a'!O60</f>
        <v>20.515899999999998</v>
      </c>
      <c r="AK59" s="251">
        <f t="shared" si="3"/>
        <v>0</v>
      </c>
      <c r="AM59" s="252">
        <f t="shared" si="4"/>
        <v>0.18355404832349534</v>
      </c>
      <c r="AP59" s="268"/>
    </row>
    <row r="60" spans="1:42" x14ac:dyDescent="0.25">
      <c r="A60" s="253">
        <v>58</v>
      </c>
      <c r="B60" s="243" t="s">
        <v>489</v>
      </c>
      <c r="C60" s="243" t="s">
        <v>490</v>
      </c>
      <c r="D60" s="243" t="s">
        <v>471</v>
      </c>
      <c r="E60" s="243" t="s">
        <v>496</v>
      </c>
      <c r="F60" s="243" t="s">
        <v>30</v>
      </c>
      <c r="G60" s="243" t="s">
        <v>31</v>
      </c>
      <c r="H60" s="243" t="s">
        <v>32</v>
      </c>
      <c r="I60" s="243" t="s">
        <v>60</v>
      </c>
      <c r="J60" s="243" t="s">
        <v>1019</v>
      </c>
      <c r="K60" s="243" t="s">
        <v>655</v>
      </c>
      <c r="L60" s="265">
        <v>0.98551573126167702</v>
      </c>
      <c r="M60" s="250">
        <v>1</v>
      </c>
      <c r="N60" s="250">
        <v>0.98551573126167702</v>
      </c>
      <c r="O60" s="244">
        <v>22.5</v>
      </c>
      <c r="P60" s="242">
        <v>15</v>
      </c>
      <c r="Q60" s="242">
        <v>35</v>
      </c>
      <c r="R60" s="242">
        <v>0.7</v>
      </c>
      <c r="S60" s="245">
        <v>390</v>
      </c>
      <c r="T60" s="242">
        <v>4.2</v>
      </c>
      <c r="U60" s="242">
        <v>0.8</v>
      </c>
      <c r="V60" s="242">
        <v>4.3</v>
      </c>
      <c r="W60" s="266">
        <v>125.4640931420799</v>
      </c>
      <c r="X60" s="266">
        <v>18.614850614551916</v>
      </c>
      <c r="Y60" s="266">
        <v>8.02</v>
      </c>
      <c r="Z60" s="266">
        <v>1.2364683750000003</v>
      </c>
      <c r="AA60" s="266">
        <v>0.13738537500000003</v>
      </c>
      <c r="AB60" s="267">
        <v>1.7702462499999996</v>
      </c>
      <c r="AC60" s="268"/>
      <c r="AD60" s="269">
        <v>9.15</v>
      </c>
      <c r="AE60" s="270">
        <f t="shared" si="5"/>
        <v>0.9263539999999999</v>
      </c>
      <c r="AF60" s="194">
        <f t="shared" si="1"/>
        <v>0.84389224999999968</v>
      </c>
      <c r="AH60" s="242">
        <v>60</v>
      </c>
      <c r="AI60" s="251">
        <f t="shared" si="2"/>
        <v>11.164100000000001</v>
      </c>
      <c r="AJ60" s="251">
        <f>'5-04a'!O61</f>
        <v>11.164099999999999</v>
      </c>
      <c r="AK60" s="251">
        <f t="shared" si="3"/>
        <v>0</v>
      </c>
      <c r="AM60" s="252">
        <f t="shared" si="4"/>
        <v>7.5589814673820518E-2</v>
      </c>
      <c r="AP60" s="268"/>
    </row>
    <row r="61" spans="1:42" x14ac:dyDescent="0.25">
      <c r="A61" s="253">
        <v>59</v>
      </c>
      <c r="B61" s="243" t="s">
        <v>489</v>
      </c>
      <c r="C61" s="243" t="s">
        <v>490</v>
      </c>
      <c r="D61" s="243" t="s">
        <v>491</v>
      </c>
      <c r="E61" s="243" t="s">
        <v>492</v>
      </c>
      <c r="F61" s="243" t="s">
        <v>30</v>
      </c>
      <c r="G61" s="243" t="s">
        <v>31</v>
      </c>
      <c r="H61" s="243" t="s">
        <v>32</v>
      </c>
      <c r="I61" s="243" t="s">
        <v>62</v>
      </c>
      <c r="J61" s="243" t="s">
        <v>657</v>
      </c>
      <c r="K61" s="243" t="s">
        <v>655</v>
      </c>
      <c r="L61" s="265">
        <v>1.3051575</v>
      </c>
      <c r="M61" s="250">
        <v>1</v>
      </c>
      <c r="N61" s="250">
        <v>1</v>
      </c>
      <c r="O61" s="244">
        <v>22.5</v>
      </c>
      <c r="P61" s="242">
        <v>15</v>
      </c>
      <c r="Q61" s="242">
        <v>35</v>
      </c>
      <c r="R61" s="242">
        <v>0.7</v>
      </c>
      <c r="S61" s="245">
        <v>195</v>
      </c>
      <c r="T61" s="242">
        <v>3.2</v>
      </c>
      <c r="U61" s="242">
        <v>0.8</v>
      </c>
      <c r="V61" s="242">
        <v>4.3</v>
      </c>
      <c r="W61" s="266">
        <v>257.37779999999998</v>
      </c>
      <c r="X61" s="266">
        <v>25.945342741935484</v>
      </c>
      <c r="Y61" s="266">
        <v>7.46</v>
      </c>
      <c r="Z61" s="266">
        <v>2.5737779999999999</v>
      </c>
      <c r="AA61" s="266">
        <v>0.47572199999999998</v>
      </c>
      <c r="AB61" s="267">
        <v>4.7747000000000002</v>
      </c>
      <c r="AC61" s="268"/>
      <c r="AD61" s="269">
        <v>6.05</v>
      </c>
      <c r="AE61" s="270">
        <f t="shared" si="5"/>
        <v>2.9004960000000004</v>
      </c>
      <c r="AF61" s="194">
        <f t="shared" si="1"/>
        <v>1.8742039999999998</v>
      </c>
      <c r="AH61" s="242">
        <v>61</v>
      </c>
      <c r="AI61" s="251">
        <f t="shared" si="2"/>
        <v>15.284199999999998</v>
      </c>
      <c r="AJ61" s="251">
        <f>'5-04a'!O62</f>
        <v>15.2842</v>
      </c>
      <c r="AK61" s="251">
        <f t="shared" si="3"/>
        <v>0</v>
      </c>
      <c r="AM61" s="252">
        <f t="shared" si="4"/>
        <v>0.12262362439643554</v>
      </c>
      <c r="AP61" s="268"/>
    </row>
    <row r="62" spans="1:42" x14ac:dyDescent="0.25">
      <c r="A62" s="253">
        <v>60</v>
      </c>
      <c r="B62" s="243" t="s">
        <v>497</v>
      </c>
      <c r="C62" s="243" t="s">
        <v>498</v>
      </c>
      <c r="D62" s="243" t="s">
        <v>471</v>
      </c>
      <c r="E62" s="243" t="s">
        <v>472</v>
      </c>
      <c r="F62" s="243" t="s">
        <v>30</v>
      </c>
      <c r="G62" s="243" t="s">
        <v>31</v>
      </c>
      <c r="H62" s="243" t="s">
        <v>32</v>
      </c>
      <c r="I62" s="243" t="s">
        <v>53</v>
      </c>
      <c r="J62" s="243" t="s">
        <v>65</v>
      </c>
      <c r="K62" s="243" t="s">
        <v>649</v>
      </c>
      <c r="L62" s="265">
        <v>5.3722226724137938</v>
      </c>
      <c r="M62" s="250">
        <v>1.5</v>
      </c>
      <c r="N62" s="250">
        <v>1.5</v>
      </c>
      <c r="O62" s="244">
        <v>23</v>
      </c>
      <c r="P62" s="242">
        <v>15</v>
      </c>
      <c r="Q62" s="242">
        <v>35</v>
      </c>
      <c r="R62" s="242">
        <v>0.7</v>
      </c>
      <c r="S62" s="245">
        <v>195</v>
      </c>
      <c r="T62" s="242">
        <v>3.2</v>
      </c>
      <c r="U62" s="242">
        <v>0.8</v>
      </c>
      <c r="V62" s="242">
        <v>19</v>
      </c>
      <c r="W62" s="266">
        <v>134.00332799999998</v>
      </c>
      <c r="X62" s="266">
        <v>14.440013793103446</v>
      </c>
      <c r="Y62" s="266">
        <v>7.03</v>
      </c>
      <c r="Z62" s="266">
        <v>2.0100499199999997</v>
      </c>
      <c r="AA62" s="266">
        <v>0.50251247999999993</v>
      </c>
      <c r="AB62" s="267">
        <v>2.3834376000000006</v>
      </c>
      <c r="AC62" s="268"/>
      <c r="AD62" s="269">
        <v>9.8000000000000007</v>
      </c>
      <c r="AE62" s="270">
        <f t="shared" si="5"/>
        <v>0.70839600000000047</v>
      </c>
      <c r="AF62" s="194">
        <f t="shared" si="1"/>
        <v>1.6750416000000001</v>
      </c>
      <c r="AH62" s="242">
        <v>62</v>
      </c>
      <c r="AI62" s="251">
        <f t="shared" si="2"/>
        <v>11.926</v>
      </c>
      <c r="AJ62" s="251">
        <f>'5-04a'!O63</f>
        <v>11.926</v>
      </c>
      <c r="AK62" s="251">
        <f t="shared" si="3"/>
        <v>0</v>
      </c>
      <c r="AM62" s="252">
        <f t="shared" si="4"/>
        <v>0.14045292637933926</v>
      </c>
      <c r="AP62" s="268"/>
    </row>
    <row r="63" spans="1:42" x14ac:dyDescent="0.25">
      <c r="A63" s="253">
        <v>61</v>
      </c>
      <c r="B63" s="243" t="s">
        <v>497</v>
      </c>
      <c r="C63" s="243" t="s">
        <v>498</v>
      </c>
      <c r="D63" s="243" t="s">
        <v>471</v>
      </c>
      <c r="E63" s="243" t="s">
        <v>492</v>
      </c>
      <c r="F63" s="243" t="s">
        <v>30</v>
      </c>
      <c r="G63" s="243" t="s">
        <v>31</v>
      </c>
      <c r="H63" s="243" t="s">
        <v>32</v>
      </c>
      <c r="I63" s="243" t="s">
        <v>53</v>
      </c>
      <c r="J63" s="243" t="s">
        <v>65</v>
      </c>
      <c r="K63" s="243" t="s">
        <v>649</v>
      </c>
      <c r="L63" s="265">
        <v>5.3699790913555994</v>
      </c>
      <c r="M63" s="250">
        <v>1.5</v>
      </c>
      <c r="N63" s="250">
        <v>1.5</v>
      </c>
      <c r="O63" s="244">
        <v>23</v>
      </c>
      <c r="P63" s="242">
        <v>15</v>
      </c>
      <c r="Q63" s="242">
        <v>35</v>
      </c>
      <c r="R63" s="242">
        <v>0.7</v>
      </c>
      <c r="S63" s="245">
        <v>195</v>
      </c>
      <c r="T63" s="242">
        <v>3.2</v>
      </c>
      <c r="U63" s="242">
        <v>0.8</v>
      </c>
      <c r="V63" s="242">
        <v>19</v>
      </c>
      <c r="W63" s="266">
        <v>155.037632</v>
      </c>
      <c r="X63" s="266">
        <v>15.229629862475443</v>
      </c>
      <c r="Y63" s="266">
        <v>7.03</v>
      </c>
      <c r="Z63" s="266">
        <v>2.3255644800000002</v>
      </c>
      <c r="AA63" s="266">
        <v>0.58139112000000004</v>
      </c>
      <c r="AB63" s="267">
        <v>2.9662443999999999</v>
      </c>
      <c r="AC63" s="268"/>
      <c r="AD63" s="269">
        <v>8.9499999999999993</v>
      </c>
      <c r="AE63" s="270">
        <f t="shared" si="5"/>
        <v>1.007086000000001</v>
      </c>
      <c r="AF63" s="194">
        <f t="shared" si="1"/>
        <v>1.9591583999999989</v>
      </c>
      <c r="AH63" s="242">
        <v>63</v>
      </c>
      <c r="AI63" s="251">
        <f t="shared" si="2"/>
        <v>12.903199999999998</v>
      </c>
      <c r="AJ63" s="251">
        <f>'5-04a'!O64</f>
        <v>12.9032</v>
      </c>
      <c r="AK63" s="251">
        <f t="shared" si="3"/>
        <v>0</v>
      </c>
      <c r="AM63" s="252">
        <f t="shared" si="4"/>
        <v>0.15183507967015927</v>
      </c>
      <c r="AP63" s="268"/>
    </row>
    <row r="64" spans="1:42" x14ac:dyDescent="0.25">
      <c r="A64" s="253">
        <v>62</v>
      </c>
      <c r="B64" s="243" t="s">
        <v>499</v>
      </c>
      <c r="C64" s="243" t="s">
        <v>500</v>
      </c>
      <c r="D64" s="243" t="s">
        <v>494</v>
      </c>
      <c r="E64" s="243" t="s">
        <v>492</v>
      </c>
      <c r="F64" s="243" t="s">
        <v>30</v>
      </c>
      <c r="G64" s="243" t="s">
        <v>46</v>
      </c>
      <c r="H64" s="243" t="s">
        <v>47</v>
      </c>
      <c r="I64" s="243" t="s">
        <v>113</v>
      </c>
      <c r="J64" s="243" t="s">
        <v>44</v>
      </c>
      <c r="K64" s="243" t="s">
        <v>658</v>
      </c>
      <c r="L64" s="265">
        <v>2.928028245002217</v>
      </c>
      <c r="M64" s="250">
        <v>4</v>
      </c>
      <c r="N64" s="250">
        <v>2.928028245002217</v>
      </c>
      <c r="O64" s="244">
        <v>21</v>
      </c>
      <c r="P64" s="242">
        <v>15</v>
      </c>
      <c r="Q64" s="242">
        <v>35</v>
      </c>
      <c r="R64" s="242">
        <v>0.5</v>
      </c>
      <c r="S64" s="245">
        <v>175</v>
      </c>
      <c r="T64" s="242">
        <v>3.2</v>
      </c>
      <c r="U64" s="242">
        <v>0.8</v>
      </c>
      <c r="V64" s="242">
        <v>19</v>
      </c>
      <c r="W64" s="266">
        <v>216.30144213295335</v>
      </c>
      <c r="X64" s="266">
        <v>23.980204227600151</v>
      </c>
      <c r="Y64" s="266">
        <v>0</v>
      </c>
      <c r="Z64" s="266">
        <v>6.3333673199999998</v>
      </c>
      <c r="AA64" s="266">
        <v>0.70370748000000005</v>
      </c>
      <c r="AB64" s="267">
        <v>3.5216252000000026</v>
      </c>
      <c r="AC64" s="268"/>
      <c r="AD64" s="269">
        <v>10.85</v>
      </c>
      <c r="AE64" s="270">
        <f t="shared" si="5"/>
        <v>0.49982400000000027</v>
      </c>
      <c r="AF64" s="194">
        <f t="shared" si="1"/>
        <v>3.0218012000000023</v>
      </c>
      <c r="AH64" s="242">
        <v>64</v>
      </c>
      <c r="AI64" s="251">
        <f t="shared" si="2"/>
        <v>10.558700000000002</v>
      </c>
      <c r="AJ64" s="251">
        <f>'5-04a'!O65</f>
        <v>10.5587</v>
      </c>
      <c r="AK64" s="251">
        <f t="shared" si="3"/>
        <v>0</v>
      </c>
      <c r="AM64" s="252">
        <f t="shared" si="4"/>
        <v>0.28619064846998227</v>
      </c>
      <c r="AP64" s="268"/>
    </row>
    <row r="65" spans="1:42" x14ac:dyDescent="0.25">
      <c r="A65" s="253">
        <v>63</v>
      </c>
      <c r="B65" s="243" t="s">
        <v>499</v>
      </c>
      <c r="C65" s="243" t="s">
        <v>500</v>
      </c>
      <c r="D65" s="243" t="s">
        <v>494</v>
      </c>
      <c r="E65" s="243" t="s">
        <v>492</v>
      </c>
      <c r="F65" s="243" t="s">
        <v>30</v>
      </c>
      <c r="G65" s="243" t="s">
        <v>46</v>
      </c>
      <c r="H65" s="243" t="s">
        <v>47</v>
      </c>
      <c r="I65" s="243" t="s">
        <v>89</v>
      </c>
      <c r="J65" s="243" t="s">
        <v>44</v>
      </c>
      <c r="K65" s="243" t="s">
        <v>658</v>
      </c>
      <c r="L65" s="265">
        <v>4.3814019175166292</v>
      </c>
      <c r="M65" s="250">
        <v>4</v>
      </c>
      <c r="N65" s="250">
        <v>4</v>
      </c>
      <c r="O65" s="244">
        <v>21</v>
      </c>
      <c r="P65" s="242">
        <v>15</v>
      </c>
      <c r="Q65" s="242">
        <v>35</v>
      </c>
      <c r="R65" s="242">
        <v>0.5</v>
      </c>
      <c r="S65" s="245">
        <v>185</v>
      </c>
      <c r="T65" s="242">
        <v>3.2</v>
      </c>
      <c r="U65" s="242">
        <v>0.8</v>
      </c>
      <c r="V65" s="242">
        <v>19</v>
      </c>
      <c r="W65" s="266">
        <v>158.33418299999997</v>
      </c>
      <c r="X65" s="266">
        <v>17.5536788248337</v>
      </c>
      <c r="Y65" s="266">
        <v>0</v>
      </c>
      <c r="Z65" s="266">
        <v>6.3333673199999989</v>
      </c>
      <c r="AA65" s="266">
        <v>0.70370747999999994</v>
      </c>
      <c r="AB65" s="267">
        <v>3.5216252000000021</v>
      </c>
      <c r="AC65" s="268"/>
      <c r="AD65" s="269">
        <v>10.85</v>
      </c>
      <c r="AE65" s="270">
        <f t="shared" si="5"/>
        <v>0.49982400000000027</v>
      </c>
      <c r="AF65" s="194">
        <f t="shared" si="1"/>
        <v>3.0218012000000019</v>
      </c>
      <c r="AH65" s="242">
        <v>65</v>
      </c>
      <c r="AI65" s="251">
        <f t="shared" si="2"/>
        <v>10.558700000000002</v>
      </c>
      <c r="AJ65" s="251">
        <f>'5-04a'!O66</f>
        <v>10.5587</v>
      </c>
      <c r="AK65" s="251">
        <f t="shared" si="3"/>
        <v>0</v>
      </c>
      <c r="AM65" s="252">
        <f t="shared" si="4"/>
        <v>0.28619064846998221</v>
      </c>
      <c r="AP65" s="268"/>
    </row>
    <row r="66" spans="1:42" x14ac:dyDescent="0.25">
      <c r="A66" s="253">
        <v>64</v>
      </c>
      <c r="B66" s="243" t="s">
        <v>499</v>
      </c>
      <c r="C66" s="243" t="s">
        <v>500</v>
      </c>
      <c r="D66" s="243" t="s">
        <v>494</v>
      </c>
      <c r="E66" s="243" t="s">
        <v>492</v>
      </c>
      <c r="F66" s="243" t="s">
        <v>30</v>
      </c>
      <c r="G66" s="243" t="s">
        <v>31</v>
      </c>
      <c r="H66" s="243" t="s">
        <v>32</v>
      </c>
      <c r="I66" s="243" t="s">
        <v>53</v>
      </c>
      <c r="J66" s="243" t="s">
        <v>44</v>
      </c>
      <c r="K66" s="243" t="s">
        <v>658</v>
      </c>
      <c r="L66" s="265">
        <v>2.3906255999999999</v>
      </c>
      <c r="M66" s="250">
        <v>4</v>
      </c>
      <c r="N66" s="250">
        <v>2.3906255999999999</v>
      </c>
      <c r="O66" s="244">
        <v>21</v>
      </c>
      <c r="P66" s="242">
        <v>15</v>
      </c>
      <c r="Q66" s="242">
        <v>35</v>
      </c>
      <c r="R66" s="242">
        <v>0.5</v>
      </c>
      <c r="S66" s="245">
        <v>390</v>
      </c>
      <c r="T66" s="242">
        <v>3.8</v>
      </c>
      <c r="U66" s="242">
        <v>0.8</v>
      </c>
      <c r="V66" s="242">
        <v>19</v>
      </c>
      <c r="W66" s="266">
        <v>184.75947551134726</v>
      </c>
      <c r="X66" s="266">
        <v>20.483312140947589</v>
      </c>
      <c r="Y66" s="266">
        <v>10.84</v>
      </c>
      <c r="Z66" s="266">
        <v>4.4169073199999982</v>
      </c>
      <c r="AA66" s="266">
        <v>0.49076747999999981</v>
      </c>
      <c r="AB66" s="267">
        <v>2.6090252000000018</v>
      </c>
      <c r="AC66" s="268"/>
      <c r="AD66" s="269">
        <v>10.85</v>
      </c>
      <c r="AE66" s="270">
        <f t="shared" si="5"/>
        <v>0.49982400000000027</v>
      </c>
      <c r="AF66" s="194">
        <f t="shared" si="1"/>
        <v>2.1092012000000016</v>
      </c>
      <c r="AH66" s="242">
        <v>66</v>
      </c>
      <c r="AI66" s="251">
        <f t="shared" si="2"/>
        <v>18.3567</v>
      </c>
      <c r="AJ66" s="251">
        <f>'5-04a'!O67</f>
        <v>18.3567</v>
      </c>
      <c r="AK66" s="251">
        <f t="shared" si="3"/>
        <v>0</v>
      </c>
      <c r="AM66" s="252">
        <f t="shared" si="4"/>
        <v>0.11490089177248643</v>
      </c>
      <c r="AP66" s="268"/>
    </row>
    <row r="67" spans="1:42" x14ac:dyDescent="0.25">
      <c r="A67" s="253">
        <v>65</v>
      </c>
      <c r="B67" s="243" t="s">
        <v>499</v>
      </c>
      <c r="C67" s="243" t="s">
        <v>500</v>
      </c>
      <c r="D67" s="243" t="s">
        <v>471</v>
      </c>
      <c r="E67" s="243" t="s">
        <v>492</v>
      </c>
      <c r="F67" s="243" t="s">
        <v>30</v>
      </c>
      <c r="G67" s="243" t="s">
        <v>46</v>
      </c>
      <c r="H67" s="243" t="s">
        <v>47</v>
      </c>
      <c r="I67" s="243" t="s">
        <v>113</v>
      </c>
      <c r="J67" s="243" t="s">
        <v>44</v>
      </c>
      <c r="K67" s="243" t="s">
        <v>658</v>
      </c>
      <c r="L67" s="265">
        <v>2.9305311309705302</v>
      </c>
      <c r="M67" s="250">
        <v>4</v>
      </c>
      <c r="N67" s="250">
        <v>2.9305311309705302</v>
      </c>
      <c r="O67" s="244">
        <v>21</v>
      </c>
      <c r="P67" s="242">
        <v>15</v>
      </c>
      <c r="Q67" s="242">
        <v>35</v>
      </c>
      <c r="R67" s="242">
        <v>0.5</v>
      </c>
      <c r="S67" s="245">
        <v>175</v>
      </c>
      <c r="T67" s="242">
        <v>3.2</v>
      </c>
      <c r="U67" s="242">
        <v>0.8</v>
      </c>
      <c r="V67" s="242">
        <v>19</v>
      </c>
      <c r="W67" s="266">
        <v>253.69620890318956</v>
      </c>
      <c r="X67" s="266">
        <v>24.921042131943967</v>
      </c>
      <c r="Y67" s="266">
        <v>0</v>
      </c>
      <c r="Z67" s="266">
        <v>7.4346463800000002</v>
      </c>
      <c r="AA67" s="266">
        <v>0.82607182000000012</v>
      </c>
      <c r="AB67" s="267">
        <v>4.5685817999999996</v>
      </c>
      <c r="AC67" s="268"/>
      <c r="AD67" s="269">
        <v>8.9499999999999993</v>
      </c>
      <c r="AE67" s="270">
        <f t="shared" ref="AE67:AE98" si="6">0.0804*AD67^2-1.8589*AD67+11.204</f>
        <v>1.007086000000001</v>
      </c>
      <c r="AF67" s="194">
        <f t="shared" ref="AF67:AF130" si="7">AB67-AE67</f>
        <v>3.5614957999999985</v>
      </c>
      <c r="AH67" s="242">
        <v>67</v>
      </c>
      <c r="AI67" s="251">
        <f t="shared" ref="AI67:AI130" si="8">SUM(Y67:AB67)</f>
        <v>12.8293</v>
      </c>
      <c r="AJ67" s="251">
        <f>'5-04a'!O68</f>
        <v>12.8293</v>
      </c>
      <c r="AK67" s="251">
        <f t="shared" ref="AK67:AK130" si="9">AI67-AJ67</f>
        <v>0</v>
      </c>
      <c r="AM67" s="252">
        <f t="shared" ref="AM67:AM130" si="10">AF67/AI67</f>
        <v>0.27760640097277317</v>
      </c>
      <c r="AP67" s="268"/>
    </row>
    <row r="68" spans="1:42" x14ac:dyDescent="0.25">
      <c r="A68" s="253">
        <v>66</v>
      </c>
      <c r="B68" s="243" t="s">
        <v>499</v>
      </c>
      <c r="C68" s="243" t="s">
        <v>500</v>
      </c>
      <c r="D68" s="243" t="s">
        <v>471</v>
      </c>
      <c r="E68" s="243" t="s">
        <v>492</v>
      </c>
      <c r="F68" s="243" t="s">
        <v>30</v>
      </c>
      <c r="G68" s="243" t="s">
        <v>46</v>
      </c>
      <c r="H68" s="243" t="s">
        <v>47</v>
      </c>
      <c r="I68" s="243" t="s">
        <v>89</v>
      </c>
      <c r="J68" s="243" t="s">
        <v>44</v>
      </c>
      <c r="K68" s="243" t="s">
        <v>658</v>
      </c>
      <c r="L68" s="265">
        <v>4.3838906546168959</v>
      </c>
      <c r="M68" s="250">
        <v>4</v>
      </c>
      <c r="N68" s="250">
        <v>4</v>
      </c>
      <c r="O68" s="244">
        <v>21</v>
      </c>
      <c r="P68" s="242">
        <v>15</v>
      </c>
      <c r="Q68" s="242">
        <v>35</v>
      </c>
      <c r="R68" s="242">
        <v>0.5</v>
      </c>
      <c r="S68" s="245">
        <v>185</v>
      </c>
      <c r="T68" s="242">
        <v>3.2</v>
      </c>
      <c r="U68" s="242">
        <v>0.8</v>
      </c>
      <c r="V68" s="242">
        <v>19</v>
      </c>
      <c r="W68" s="266">
        <v>185.86615950000001</v>
      </c>
      <c r="X68" s="266">
        <v>18.257972445972495</v>
      </c>
      <c r="Y68" s="266">
        <v>0</v>
      </c>
      <c r="Z68" s="266">
        <v>7.4346463800000002</v>
      </c>
      <c r="AA68" s="266">
        <v>0.82607182000000012</v>
      </c>
      <c r="AB68" s="267">
        <v>4.5685817999999996</v>
      </c>
      <c r="AC68" s="268"/>
      <c r="AD68" s="269">
        <v>8.9499999999999993</v>
      </c>
      <c r="AE68" s="270">
        <f t="shared" si="6"/>
        <v>1.007086000000001</v>
      </c>
      <c r="AF68" s="194">
        <f t="shared" si="7"/>
        <v>3.5614957999999985</v>
      </c>
      <c r="AH68" s="242">
        <v>68</v>
      </c>
      <c r="AI68" s="251">
        <f t="shared" si="8"/>
        <v>12.8293</v>
      </c>
      <c r="AJ68" s="251">
        <f>'5-04a'!O69</f>
        <v>12.8293</v>
      </c>
      <c r="AK68" s="251">
        <f t="shared" si="9"/>
        <v>0</v>
      </c>
      <c r="AM68" s="252">
        <f t="shared" si="10"/>
        <v>0.27760640097277317</v>
      </c>
      <c r="AP68" s="268"/>
    </row>
    <row r="69" spans="1:42" x14ac:dyDescent="0.25">
      <c r="A69" s="253">
        <v>67</v>
      </c>
      <c r="B69" s="243" t="s">
        <v>499</v>
      </c>
      <c r="C69" s="243" t="s">
        <v>500</v>
      </c>
      <c r="D69" s="243" t="s">
        <v>471</v>
      </c>
      <c r="E69" s="243" t="s">
        <v>492</v>
      </c>
      <c r="F69" s="243" t="s">
        <v>30</v>
      </c>
      <c r="G69" s="243" t="s">
        <v>31</v>
      </c>
      <c r="H69" s="243" t="s">
        <v>32</v>
      </c>
      <c r="I69" s="243" t="s">
        <v>53</v>
      </c>
      <c r="J69" s="243" t="s">
        <v>44</v>
      </c>
      <c r="K69" s="243" t="s">
        <v>658</v>
      </c>
      <c r="L69" s="265">
        <v>2.3933540872298624</v>
      </c>
      <c r="M69" s="250">
        <v>4</v>
      </c>
      <c r="N69" s="250">
        <v>2.3933540872298624</v>
      </c>
      <c r="O69" s="244">
        <v>21</v>
      </c>
      <c r="P69" s="242">
        <v>15</v>
      </c>
      <c r="Q69" s="242">
        <v>35</v>
      </c>
      <c r="R69" s="242">
        <v>0.5</v>
      </c>
      <c r="S69" s="245">
        <v>390</v>
      </c>
      <c r="T69" s="242">
        <v>3.8</v>
      </c>
      <c r="U69" s="242">
        <v>0.8</v>
      </c>
      <c r="V69" s="242">
        <v>19</v>
      </c>
      <c r="W69" s="266">
        <v>196.23784065466293</v>
      </c>
      <c r="X69" s="266">
        <v>19.276801636017971</v>
      </c>
      <c r="Y69" s="266">
        <v>10.84</v>
      </c>
      <c r="Z69" s="266">
        <v>4.6966663799999999</v>
      </c>
      <c r="AA69" s="266">
        <v>0.52185182000000008</v>
      </c>
      <c r="AB69" s="267">
        <v>3.2647817999999997</v>
      </c>
      <c r="AC69" s="268"/>
      <c r="AD69" s="269">
        <v>8.9499999999999993</v>
      </c>
      <c r="AE69" s="270">
        <f t="shared" si="6"/>
        <v>1.007086000000001</v>
      </c>
      <c r="AF69" s="194">
        <f t="shared" si="7"/>
        <v>2.2576957999999987</v>
      </c>
      <c r="AH69" s="242">
        <v>69</v>
      </c>
      <c r="AI69" s="251">
        <f t="shared" si="8"/>
        <v>19.323299999999996</v>
      </c>
      <c r="AJ69" s="251">
        <f>'5-04a'!O70</f>
        <v>19.3233</v>
      </c>
      <c r="AK69" s="251">
        <f t="shared" si="9"/>
        <v>0</v>
      </c>
      <c r="AM69" s="252">
        <f t="shared" si="10"/>
        <v>0.11683800386062418</v>
      </c>
      <c r="AP69" s="268"/>
    </row>
    <row r="70" spans="1:42" x14ac:dyDescent="0.25">
      <c r="A70" s="253">
        <v>68</v>
      </c>
      <c r="B70" s="243" t="s">
        <v>499</v>
      </c>
      <c r="C70" s="243" t="s">
        <v>500</v>
      </c>
      <c r="D70" s="243" t="s">
        <v>494</v>
      </c>
      <c r="E70" s="243" t="s">
        <v>496</v>
      </c>
      <c r="F70" s="243" t="s">
        <v>30</v>
      </c>
      <c r="G70" s="243" t="s">
        <v>46</v>
      </c>
      <c r="H70" s="243" t="s">
        <v>47</v>
      </c>
      <c r="I70" s="243" t="s">
        <v>113</v>
      </c>
      <c r="J70" s="243" t="s">
        <v>44</v>
      </c>
      <c r="K70" s="243" t="s">
        <v>658</v>
      </c>
      <c r="L70" s="265">
        <v>4.184339964709066</v>
      </c>
      <c r="M70" s="250">
        <v>4</v>
      </c>
      <c r="N70" s="250">
        <v>4</v>
      </c>
      <c r="O70" s="244">
        <v>21</v>
      </c>
      <c r="P70" s="242">
        <v>15</v>
      </c>
      <c r="Q70" s="242">
        <v>35</v>
      </c>
      <c r="R70" s="242">
        <v>0.5</v>
      </c>
      <c r="S70" s="245">
        <v>175</v>
      </c>
      <c r="T70" s="242">
        <v>3.2</v>
      </c>
      <c r="U70" s="242">
        <v>0.8</v>
      </c>
      <c r="V70" s="242">
        <v>19</v>
      </c>
      <c r="W70" s="266">
        <v>171.64507499999999</v>
      </c>
      <c r="X70" s="266">
        <v>23.226667794316644</v>
      </c>
      <c r="Y70" s="266">
        <v>0</v>
      </c>
      <c r="Z70" s="266">
        <v>6.8658029999999997</v>
      </c>
      <c r="AA70" s="266">
        <v>0.76286699999999996</v>
      </c>
      <c r="AB70" s="267">
        <v>3.7694300000000003</v>
      </c>
      <c r="AC70" s="268"/>
      <c r="AD70" s="269">
        <v>10.95</v>
      </c>
      <c r="AE70" s="270">
        <f t="shared" si="6"/>
        <v>0.48920599999999936</v>
      </c>
      <c r="AF70" s="194">
        <f t="shared" si="7"/>
        <v>3.2802240000000009</v>
      </c>
      <c r="AH70" s="242">
        <v>70</v>
      </c>
      <c r="AI70" s="251">
        <f t="shared" si="8"/>
        <v>11.398099999999999</v>
      </c>
      <c r="AJ70" s="251">
        <f>'5-04a'!O71</f>
        <v>11.398099999999999</v>
      </c>
      <c r="AK70" s="251">
        <f t="shared" si="9"/>
        <v>0</v>
      </c>
      <c r="AM70" s="252">
        <f t="shared" si="10"/>
        <v>0.28778691185373012</v>
      </c>
      <c r="AP70" s="268"/>
    </row>
    <row r="71" spans="1:42" x14ac:dyDescent="0.25">
      <c r="A71" s="253">
        <v>69</v>
      </c>
      <c r="B71" s="243" t="s">
        <v>499</v>
      </c>
      <c r="C71" s="243" t="s">
        <v>500</v>
      </c>
      <c r="D71" s="243" t="s">
        <v>494</v>
      </c>
      <c r="E71" s="243" t="s">
        <v>496</v>
      </c>
      <c r="F71" s="243" t="s">
        <v>30</v>
      </c>
      <c r="G71" s="243" t="s">
        <v>46</v>
      </c>
      <c r="H71" s="243" t="s">
        <v>47</v>
      </c>
      <c r="I71" s="243" t="s">
        <v>89</v>
      </c>
      <c r="J71" s="243" t="s">
        <v>44</v>
      </c>
      <c r="K71" s="243" t="s">
        <v>658</v>
      </c>
      <c r="L71" s="265">
        <v>4.3838030408660345</v>
      </c>
      <c r="M71" s="250">
        <v>4</v>
      </c>
      <c r="N71" s="250">
        <v>4</v>
      </c>
      <c r="O71" s="244">
        <v>21</v>
      </c>
      <c r="P71" s="242">
        <v>15</v>
      </c>
      <c r="Q71" s="242">
        <v>35</v>
      </c>
      <c r="R71" s="242">
        <v>0.5</v>
      </c>
      <c r="S71" s="245">
        <v>185</v>
      </c>
      <c r="T71" s="242">
        <v>3.2</v>
      </c>
      <c r="U71" s="242">
        <v>0.8</v>
      </c>
      <c r="V71" s="242">
        <v>19</v>
      </c>
      <c r="W71" s="266">
        <v>171.64507499999999</v>
      </c>
      <c r="X71" s="266">
        <v>23.226667794316644</v>
      </c>
      <c r="Y71" s="266">
        <v>0</v>
      </c>
      <c r="Z71" s="266">
        <v>6.8658029999999997</v>
      </c>
      <c r="AA71" s="266">
        <v>0.76286699999999996</v>
      </c>
      <c r="AB71" s="267">
        <v>3.7694300000000003</v>
      </c>
      <c r="AC71" s="268"/>
      <c r="AD71" s="269">
        <v>10.95</v>
      </c>
      <c r="AE71" s="270">
        <f t="shared" si="6"/>
        <v>0.48920599999999936</v>
      </c>
      <c r="AF71" s="194">
        <f t="shared" si="7"/>
        <v>3.2802240000000009</v>
      </c>
      <c r="AH71" s="242">
        <v>71</v>
      </c>
      <c r="AI71" s="251">
        <f t="shared" si="8"/>
        <v>11.398099999999999</v>
      </c>
      <c r="AJ71" s="251">
        <f>'5-04a'!O72</f>
        <v>11.398099999999999</v>
      </c>
      <c r="AK71" s="251">
        <f t="shared" si="9"/>
        <v>0</v>
      </c>
      <c r="AM71" s="252">
        <f t="shared" si="10"/>
        <v>0.28778691185373012</v>
      </c>
      <c r="AP71" s="268"/>
    </row>
    <row r="72" spans="1:42" x14ac:dyDescent="0.25">
      <c r="A72" s="253">
        <v>70</v>
      </c>
      <c r="B72" s="243" t="s">
        <v>499</v>
      </c>
      <c r="C72" s="243" t="s">
        <v>500</v>
      </c>
      <c r="D72" s="243" t="s">
        <v>494</v>
      </c>
      <c r="E72" s="243" t="s">
        <v>496</v>
      </c>
      <c r="F72" s="243" t="s">
        <v>30</v>
      </c>
      <c r="G72" s="243" t="s">
        <v>31</v>
      </c>
      <c r="H72" s="243" t="s">
        <v>32</v>
      </c>
      <c r="I72" s="243" t="s">
        <v>53</v>
      </c>
      <c r="J72" s="243" t="s">
        <v>44</v>
      </c>
      <c r="K72" s="243" t="s">
        <v>658</v>
      </c>
      <c r="L72" s="265">
        <v>2.3924897407307171</v>
      </c>
      <c r="M72" s="250">
        <v>4</v>
      </c>
      <c r="N72" s="250">
        <v>2.3924897407307171</v>
      </c>
      <c r="O72" s="244">
        <v>21</v>
      </c>
      <c r="P72" s="242">
        <v>15</v>
      </c>
      <c r="Q72" s="242">
        <v>35</v>
      </c>
      <c r="R72" s="242">
        <v>0.5</v>
      </c>
      <c r="S72" s="245">
        <v>390</v>
      </c>
      <c r="T72" s="242">
        <v>3.8</v>
      </c>
      <c r="U72" s="242">
        <v>0.8</v>
      </c>
      <c r="V72" s="242">
        <v>19</v>
      </c>
      <c r="W72" s="266">
        <v>203.05177979640018</v>
      </c>
      <c r="X72" s="266">
        <v>27.476560188958075</v>
      </c>
      <c r="Y72" s="266">
        <v>10.84</v>
      </c>
      <c r="Z72" s="266">
        <v>4.8579930000000013</v>
      </c>
      <c r="AA72" s="266">
        <v>0.53977700000000017</v>
      </c>
      <c r="AB72" s="267">
        <v>2.8133300000000006</v>
      </c>
      <c r="AC72" s="268"/>
      <c r="AD72" s="269">
        <v>10.95</v>
      </c>
      <c r="AE72" s="270">
        <f t="shared" si="6"/>
        <v>0.48920599999999936</v>
      </c>
      <c r="AF72" s="194">
        <f t="shared" si="7"/>
        <v>2.3241240000000012</v>
      </c>
      <c r="AH72" s="242">
        <v>72</v>
      </c>
      <c r="AI72" s="251">
        <f t="shared" si="8"/>
        <v>19.051100000000002</v>
      </c>
      <c r="AJ72" s="251">
        <f>'5-04a'!O73</f>
        <v>19.051100000000002</v>
      </c>
      <c r="AK72" s="251">
        <f t="shared" si="9"/>
        <v>0</v>
      </c>
      <c r="AM72" s="252">
        <f t="shared" si="10"/>
        <v>0.12199421555710699</v>
      </c>
      <c r="AP72" s="268"/>
    </row>
    <row r="73" spans="1:42" x14ac:dyDescent="0.25">
      <c r="A73" s="253">
        <v>71</v>
      </c>
      <c r="B73" s="243" t="s">
        <v>499</v>
      </c>
      <c r="C73" s="243" t="s">
        <v>500</v>
      </c>
      <c r="D73" s="243" t="s">
        <v>471</v>
      </c>
      <c r="E73" s="243" t="s">
        <v>496</v>
      </c>
      <c r="F73" s="243" t="s">
        <v>30</v>
      </c>
      <c r="G73" s="243" t="s">
        <v>46</v>
      </c>
      <c r="H73" s="243" t="s">
        <v>47</v>
      </c>
      <c r="I73" s="243" t="s">
        <v>113</v>
      </c>
      <c r="J73" s="243" t="s">
        <v>44</v>
      </c>
      <c r="K73" s="243" t="s">
        <v>658</v>
      </c>
      <c r="L73" s="265">
        <v>4.1847784432047472</v>
      </c>
      <c r="M73" s="250">
        <v>4</v>
      </c>
      <c r="N73" s="250">
        <v>4</v>
      </c>
      <c r="O73" s="244">
        <v>21</v>
      </c>
      <c r="P73" s="242">
        <v>15</v>
      </c>
      <c r="Q73" s="242">
        <v>35</v>
      </c>
      <c r="R73" s="242">
        <v>0.5</v>
      </c>
      <c r="S73" s="245">
        <v>175</v>
      </c>
      <c r="T73" s="242">
        <v>3.2</v>
      </c>
      <c r="U73" s="242">
        <v>0.8</v>
      </c>
      <c r="V73" s="242">
        <v>19</v>
      </c>
      <c r="W73" s="266">
        <v>164.69721450000003</v>
      </c>
      <c r="X73" s="266">
        <v>24.435788501483682</v>
      </c>
      <c r="Y73" s="266">
        <v>0</v>
      </c>
      <c r="Z73" s="266">
        <v>6.5878885800000004</v>
      </c>
      <c r="AA73" s="266">
        <v>0.73198762000000006</v>
      </c>
      <c r="AB73" s="267">
        <v>4.0830237999999994</v>
      </c>
      <c r="AC73" s="268"/>
      <c r="AD73" s="269">
        <v>9.15</v>
      </c>
      <c r="AE73" s="270">
        <f t="shared" si="6"/>
        <v>0.9263539999999999</v>
      </c>
      <c r="AF73" s="194">
        <f t="shared" si="7"/>
        <v>3.1566697999999995</v>
      </c>
      <c r="AH73" s="242">
        <v>73</v>
      </c>
      <c r="AI73" s="251">
        <f t="shared" si="8"/>
        <v>11.402899999999999</v>
      </c>
      <c r="AJ73" s="251">
        <f>'5-04a'!O74</f>
        <v>11.402900000000001</v>
      </c>
      <c r="AK73" s="251">
        <f t="shared" si="9"/>
        <v>0</v>
      </c>
      <c r="AM73" s="252">
        <f t="shared" si="10"/>
        <v>0.27683043787106787</v>
      </c>
      <c r="AP73" s="268"/>
    </row>
    <row r="74" spans="1:42" x14ac:dyDescent="0.25">
      <c r="A74" s="253">
        <v>72</v>
      </c>
      <c r="B74" s="243" t="s">
        <v>499</v>
      </c>
      <c r="C74" s="243" t="s">
        <v>500</v>
      </c>
      <c r="D74" s="243" t="s">
        <v>471</v>
      </c>
      <c r="E74" s="243" t="s">
        <v>496</v>
      </c>
      <c r="F74" s="243" t="s">
        <v>30</v>
      </c>
      <c r="G74" s="243" t="s">
        <v>46</v>
      </c>
      <c r="H74" s="243" t="s">
        <v>47</v>
      </c>
      <c r="I74" s="243" t="s">
        <v>89</v>
      </c>
      <c r="J74" s="243" t="s">
        <v>44</v>
      </c>
      <c r="K74" s="243" t="s">
        <v>658</v>
      </c>
      <c r="L74" s="265">
        <v>4.3842561353115723</v>
      </c>
      <c r="M74" s="250">
        <v>4</v>
      </c>
      <c r="N74" s="250">
        <v>4</v>
      </c>
      <c r="O74" s="244">
        <v>21</v>
      </c>
      <c r="P74" s="242">
        <v>15</v>
      </c>
      <c r="Q74" s="242">
        <v>35</v>
      </c>
      <c r="R74" s="242">
        <v>0.5</v>
      </c>
      <c r="S74" s="245">
        <v>185</v>
      </c>
      <c r="T74" s="242">
        <v>3.2</v>
      </c>
      <c r="U74" s="242">
        <v>0.8</v>
      </c>
      <c r="V74" s="242">
        <v>19</v>
      </c>
      <c r="W74" s="266">
        <v>164.69721450000003</v>
      </c>
      <c r="X74" s="266">
        <v>24.435788501483682</v>
      </c>
      <c r="Y74" s="266">
        <v>0</v>
      </c>
      <c r="Z74" s="266">
        <v>6.5878885800000004</v>
      </c>
      <c r="AA74" s="266">
        <v>0.73198762000000006</v>
      </c>
      <c r="AB74" s="267">
        <v>4.0830237999999994</v>
      </c>
      <c r="AC74" s="268"/>
      <c r="AD74" s="269">
        <v>9.15</v>
      </c>
      <c r="AE74" s="270">
        <f t="shared" si="6"/>
        <v>0.9263539999999999</v>
      </c>
      <c r="AF74" s="194">
        <f t="shared" si="7"/>
        <v>3.1566697999999995</v>
      </c>
      <c r="AH74" s="242">
        <v>74</v>
      </c>
      <c r="AI74" s="251">
        <f t="shared" si="8"/>
        <v>11.402899999999999</v>
      </c>
      <c r="AJ74" s="251">
        <f>'5-04a'!O75</f>
        <v>11.402900000000001</v>
      </c>
      <c r="AK74" s="251">
        <f t="shared" si="9"/>
        <v>0</v>
      </c>
      <c r="AM74" s="252">
        <f t="shared" si="10"/>
        <v>0.27683043787106787</v>
      </c>
      <c r="AP74" s="268"/>
    </row>
    <row r="75" spans="1:42" x14ac:dyDescent="0.25">
      <c r="A75" s="253">
        <v>73</v>
      </c>
      <c r="B75" s="243" t="s">
        <v>499</v>
      </c>
      <c r="C75" s="243" t="s">
        <v>500</v>
      </c>
      <c r="D75" s="243" t="s">
        <v>471</v>
      </c>
      <c r="E75" s="243" t="s">
        <v>496</v>
      </c>
      <c r="F75" s="243" t="s">
        <v>30</v>
      </c>
      <c r="G75" s="243" t="s">
        <v>31</v>
      </c>
      <c r="H75" s="243" t="s">
        <v>32</v>
      </c>
      <c r="I75" s="243" t="s">
        <v>53</v>
      </c>
      <c r="J75" s="243" t="s">
        <v>44</v>
      </c>
      <c r="K75" s="243" t="s">
        <v>658</v>
      </c>
      <c r="L75" s="265">
        <v>2.3926695169139465</v>
      </c>
      <c r="M75" s="250">
        <v>4</v>
      </c>
      <c r="N75" s="250">
        <v>2.3926695169139465</v>
      </c>
      <c r="O75" s="244">
        <v>21</v>
      </c>
      <c r="P75" s="242">
        <v>15</v>
      </c>
      <c r="Q75" s="242">
        <v>35</v>
      </c>
      <c r="R75" s="242">
        <v>0.5</v>
      </c>
      <c r="S75" s="245">
        <v>390</v>
      </c>
      <c r="T75" s="242">
        <v>3.8</v>
      </c>
      <c r="U75" s="242">
        <v>0.8</v>
      </c>
      <c r="V75" s="242">
        <v>19</v>
      </c>
      <c r="W75" s="266">
        <v>172.27906114324662</v>
      </c>
      <c r="X75" s="266">
        <v>25.560691564279914</v>
      </c>
      <c r="Y75" s="266">
        <v>10.84</v>
      </c>
      <c r="Z75" s="266">
        <v>4.1220685800000014</v>
      </c>
      <c r="AA75" s="266">
        <v>0.45800762000000017</v>
      </c>
      <c r="AB75" s="267">
        <v>2.9088238000000004</v>
      </c>
      <c r="AC75" s="268"/>
      <c r="AD75" s="269">
        <v>9.15</v>
      </c>
      <c r="AE75" s="270">
        <f t="shared" si="6"/>
        <v>0.9263539999999999</v>
      </c>
      <c r="AF75" s="194">
        <f t="shared" si="7"/>
        <v>1.9824698000000005</v>
      </c>
      <c r="AH75" s="242">
        <v>75</v>
      </c>
      <c r="AI75" s="251">
        <f t="shared" si="8"/>
        <v>18.328900000000001</v>
      </c>
      <c r="AJ75" s="251">
        <f>'5-04a'!O76</f>
        <v>18.328900000000001</v>
      </c>
      <c r="AK75" s="251">
        <f t="shared" si="9"/>
        <v>0</v>
      </c>
      <c r="AM75" s="252">
        <f t="shared" si="10"/>
        <v>0.10816087162895757</v>
      </c>
      <c r="AP75" s="268"/>
    </row>
    <row r="76" spans="1:42" x14ac:dyDescent="0.25">
      <c r="A76" s="253">
        <v>74</v>
      </c>
      <c r="B76" s="243" t="s">
        <v>499</v>
      </c>
      <c r="C76" s="243" t="s">
        <v>500</v>
      </c>
      <c r="D76" s="243" t="s">
        <v>471</v>
      </c>
      <c r="E76" s="243" t="s">
        <v>495</v>
      </c>
      <c r="F76" s="243" t="s">
        <v>30</v>
      </c>
      <c r="G76" s="243" t="s">
        <v>46</v>
      </c>
      <c r="H76" s="243" t="s">
        <v>47</v>
      </c>
      <c r="I76" s="243" t="s">
        <v>113</v>
      </c>
      <c r="J76" s="243" t="s">
        <v>44</v>
      </c>
      <c r="K76" s="243" t="s">
        <v>658</v>
      </c>
      <c r="L76" s="265">
        <v>4.1838851380375779</v>
      </c>
      <c r="M76" s="250">
        <v>4</v>
      </c>
      <c r="N76" s="250">
        <v>4</v>
      </c>
      <c r="O76" s="244">
        <v>21</v>
      </c>
      <c r="P76" s="242">
        <v>15</v>
      </c>
      <c r="Q76" s="242">
        <v>35</v>
      </c>
      <c r="R76" s="242">
        <v>0.5</v>
      </c>
      <c r="S76" s="245">
        <v>175</v>
      </c>
      <c r="T76" s="242">
        <v>3.2</v>
      </c>
      <c r="U76" s="242">
        <v>0.8</v>
      </c>
      <c r="V76" s="242">
        <v>19</v>
      </c>
      <c r="W76" s="266">
        <v>119.58527699999998</v>
      </c>
      <c r="X76" s="266">
        <v>24.965611064718157</v>
      </c>
      <c r="Y76" s="266">
        <v>0</v>
      </c>
      <c r="Z76" s="266">
        <v>4.7834110799999987</v>
      </c>
      <c r="AA76" s="266">
        <v>0.53149011999999984</v>
      </c>
      <c r="AB76" s="267">
        <v>3.1122988000000014</v>
      </c>
      <c r="AC76" s="268"/>
      <c r="AD76" s="269">
        <v>9.4</v>
      </c>
      <c r="AE76" s="270">
        <f t="shared" si="6"/>
        <v>0.83448400000000333</v>
      </c>
      <c r="AF76" s="194">
        <f t="shared" si="7"/>
        <v>2.277814799999998</v>
      </c>
      <c r="AH76" s="242">
        <v>76</v>
      </c>
      <c r="AI76" s="251">
        <f t="shared" si="8"/>
        <v>8.4271999999999991</v>
      </c>
      <c r="AJ76" s="251">
        <f>'5-04a'!O77</f>
        <v>8.4271999999999991</v>
      </c>
      <c r="AK76" s="251">
        <f t="shared" si="9"/>
        <v>0</v>
      </c>
      <c r="AM76" s="252">
        <f t="shared" si="10"/>
        <v>0.27029319346876757</v>
      </c>
      <c r="AP76" s="268"/>
    </row>
    <row r="77" spans="1:42" x14ac:dyDescent="0.25">
      <c r="A77" s="253">
        <v>75</v>
      </c>
      <c r="B77" s="243" t="s">
        <v>499</v>
      </c>
      <c r="C77" s="243" t="s">
        <v>500</v>
      </c>
      <c r="D77" s="243" t="s">
        <v>471</v>
      </c>
      <c r="E77" s="243" t="s">
        <v>495</v>
      </c>
      <c r="F77" s="243" t="s">
        <v>30</v>
      </c>
      <c r="G77" s="243" t="s">
        <v>46</v>
      </c>
      <c r="H77" s="243" t="s">
        <v>47</v>
      </c>
      <c r="I77" s="243" t="s">
        <v>89</v>
      </c>
      <c r="J77" s="243" t="s">
        <v>44</v>
      </c>
      <c r="K77" s="243" t="s">
        <v>658</v>
      </c>
      <c r="L77" s="265">
        <v>4.3834304784968685</v>
      </c>
      <c r="M77" s="250">
        <v>4</v>
      </c>
      <c r="N77" s="250">
        <v>4</v>
      </c>
      <c r="O77" s="244">
        <v>21</v>
      </c>
      <c r="P77" s="242">
        <v>15</v>
      </c>
      <c r="Q77" s="242">
        <v>35</v>
      </c>
      <c r="R77" s="242">
        <v>0.5</v>
      </c>
      <c r="S77" s="245">
        <v>185</v>
      </c>
      <c r="T77" s="242">
        <v>3.2</v>
      </c>
      <c r="U77" s="242">
        <v>0.8</v>
      </c>
      <c r="V77" s="242">
        <v>19</v>
      </c>
      <c r="W77" s="266">
        <v>119.58527699999998</v>
      </c>
      <c r="X77" s="266">
        <v>24.965611064718157</v>
      </c>
      <c r="Y77" s="266">
        <v>0</v>
      </c>
      <c r="Z77" s="266">
        <v>4.7834110799999987</v>
      </c>
      <c r="AA77" s="266">
        <v>0.53149011999999984</v>
      </c>
      <c r="AB77" s="267">
        <v>3.1122988000000014</v>
      </c>
      <c r="AC77" s="268"/>
      <c r="AD77" s="269">
        <v>9.4</v>
      </c>
      <c r="AE77" s="270">
        <f t="shared" si="6"/>
        <v>0.83448400000000333</v>
      </c>
      <c r="AF77" s="194">
        <f t="shared" si="7"/>
        <v>2.277814799999998</v>
      </c>
      <c r="AH77" s="242">
        <v>77</v>
      </c>
      <c r="AI77" s="251">
        <f t="shared" si="8"/>
        <v>8.4271999999999991</v>
      </c>
      <c r="AJ77" s="251">
        <f>'5-04a'!O78</f>
        <v>8.4271999999999991</v>
      </c>
      <c r="AK77" s="251">
        <f t="shared" si="9"/>
        <v>0</v>
      </c>
      <c r="AM77" s="252">
        <f t="shared" si="10"/>
        <v>0.27029319346876757</v>
      </c>
      <c r="AP77" s="268"/>
    </row>
    <row r="78" spans="1:42" x14ac:dyDescent="0.25">
      <c r="A78" s="253">
        <v>76</v>
      </c>
      <c r="B78" s="243" t="s">
        <v>499</v>
      </c>
      <c r="C78" s="243" t="s">
        <v>500</v>
      </c>
      <c r="D78" s="243" t="s">
        <v>471</v>
      </c>
      <c r="E78" s="243" t="s">
        <v>495</v>
      </c>
      <c r="F78" s="243" t="s">
        <v>30</v>
      </c>
      <c r="G78" s="243" t="s">
        <v>31</v>
      </c>
      <c r="H78" s="243" t="s">
        <v>32</v>
      </c>
      <c r="I78" s="243" t="s">
        <v>53</v>
      </c>
      <c r="J78" s="243" t="s">
        <v>44</v>
      </c>
      <c r="K78" s="243" t="s">
        <v>658</v>
      </c>
      <c r="L78" s="265">
        <v>2.3906255999999999</v>
      </c>
      <c r="M78" s="250">
        <v>4</v>
      </c>
      <c r="N78" s="250">
        <v>2.3906255999999999</v>
      </c>
      <c r="O78" s="244">
        <v>21</v>
      </c>
      <c r="P78" s="242">
        <v>15</v>
      </c>
      <c r="Q78" s="242">
        <v>35</v>
      </c>
      <c r="R78" s="242">
        <v>0.5</v>
      </c>
      <c r="S78" s="245">
        <v>390</v>
      </c>
      <c r="T78" s="242">
        <v>3.8</v>
      </c>
      <c r="U78" s="242">
        <v>0.8</v>
      </c>
      <c r="V78" s="242">
        <v>19</v>
      </c>
      <c r="W78" s="266">
        <v>118.26448608263873</v>
      </c>
      <c r="X78" s="266">
        <v>24.689871833536266</v>
      </c>
      <c r="Y78" s="266">
        <v>10.84</v>
      </c>
      <c r="Z78" s="266">
        <v>2.8272610799999982</v>
      </c>
      <c r="AA78" s="266">
        <v>0.3141401199999998</v>
      </c>
      <c r="AB78" s="267">
        <v>2.1807988000000007</v>
      </c>
      <c r="AC78" s="268"/>
      <c r="AD78" s="269">
        <v>9.4</v>
      </c>
      <c r="AE78" s="270">
        <f t="shared" si="6"/>
        <v>0.83448400000000333</v>
      </c>
      <c r="AF78" s="194">
        <f t="shared" si="7"/>
        <v>1.3463147999999974</v>
      </c>
      <c r="AH78" s="242">
        <v>78</v>
      </c>
      <c r="AI78" s="251">
        <f t="shared" si="8"/>
        <v>16.162199999999999</v>
      </c>
      <c r="AJ78" s="251">
        <f>'5-04a'!O79</f>
        <v>16.162199999999999</v>
      </c>
      <c r="AK78" s="251">
        <f t="shared" si="9"/>
        <v>0</v>
      </c>
      <c r="AM78" s="252">
        <f t="shared" si="10"/>
        <v>8.3300219029587397E-2</v>
      </c>
      <c r="AP78" s="268"/>
    </row>
    <row r="79" spans="1:42" x14ac:dyDescent="0.25">
      <c r="A79" s="253">
        <v>77</v>
      </c>
      <c r="B79" s="243" t="s">
        <v>499</v>
      </c>
      <c r="C79" s="243" t="s">
        <v>500</v>
      </c>
      <c r="D79" s="243" t="s">
        <v>471</v>
      </c>
      <c r="E79" s="243" t="s">
        <v>496</v>
      </c>
      <c r="F79" s="243" t="s">
        <v>30</v>
      </c>
      <c r="G79" s="243" t="s">
        <v>31</v>
      </c>
      <c r="H79" s="243" t="s">
        <v>42</v>
      </c>
      <c r="I79" s="243" t="s">
        <v>1006</v>
      </c>
      <c r="J79" s="243" t="s">
        <v>44</v>
      </c>
      <c r="K79" s="243" t="s">
        <v>623</v>
      </c>
      <c r="L79" s="265">
        <v>12.089417792042637</v>
      </c>
      <c r="M79" s="250">
        <v>3</v>
      </c>
      <c r="N79" s="250">
        <v>3</v>
      </c>
      <c r="O79" s="244">
        <v>19</v>
      </c>
      <c r="P79" s="242">
        <v>15</v>
      </c>
      <c r="Q79" s="242">
        <v>35</v>
      </c>
      <c r="R79" s="242">
        <v>0.5</v>
      </c>
      <c r="S79" s="245">
        <v>875</v>
      </c>
      <c r="T79" s="242">
        <v>4.2</v>
      </c>
      <c r="U79" s="242">
        <v>0.8</v>
      </c>
      <c r="V79" s="242">
        <v>19</v>
      </c>
      <c r="W79" s="266">
        <v>112.09838400000001</v>
      </c>
      <c r="X79" s="266">
        <v>16.631807715133533</v>
      </c>
      <c r="Y79" s="266">
        <v>9.26</v>
      </c>
      <c r="Z79" s="266">
        <v>3.3629515200000006</v>
      </c>
      <c r="AA79" s="266">
        <v>0.37366128000000004</v>
      </c>
      <c r="AB79" s="267">
        <v>1.8800871999999993</v>
      </c>
      <c r="AC79" s="268"/>
      <c r="AD79" s="269">
        <v>9.15</v>
      </c>
      <c r="AE79" s="270">
        <f t="shared" si="6"/>
        <v>0.9263539999999999</v>
      </c>
      <c r="AF79" s="194">
        <f t="shared" si="7"/>
        <v>0.95373319999999939</v>
      </c>
      <c r="AH79" s="242">
        <v>79</v>
      </c>
      <c r="AI79" s="251">
        <f t="shared" si="8"/>
        <v>14.8767</v>
      </c>
      <c r="AJ79" s="251">
        <f>'5-04a'!O80</f>
        <v>14.8767</v>
      </c>
      <c r="AK79" s="251">
        <f t="shared" si="9"/>
        <v>0</v>
      </c>
      <c r="AM79" s="252">
        <f t="shared" si="10"/>
        <v>6.4109190882386508E-2</v>
      </c>
      <c r="AP79" s="268"/>
    </row>
    <row r="80" spans="1:42" x14ac:dyDescent="0.25">
      <c r="A80" s="253">
        <v>78</v>
      </c>
      <c r="B80" s="243" t="s">
        <v>499</v>
      </c>
      <c r="C80" s="243" t="s">
        <v>500</v>
      </c>
      <c r="D80" s="243" t="s">
        <v>491</v>
      </c>
      <c r="E80" s="243" t="s">
        <v>492</v>
      </c>
      <c r="F80" s="243" t="s">
        <v>30</v>
      </c>
      <c r="G80" s="243" t="s">
        <v>31</v>
      </c>
      <c r="H80" s="243" t="s">
        <v>32</v>
      </c>
      <c r="I80" s="243" t="s">
        <v>53</v>
      </c>
      <c r="J80" s="243" t="s">
        <v>44</v>
      </c>
      <c r="K80" s="243" t="s">
        <v>623</v>
      </c>
      <c r="L80" s="265">
        <v>2.3920143096774193</v>
      </c>
      <c r="M80" s="250">
        <v>3</v>
      </c>
      <c r="N80" s="250">
        <v>2.3920143096774193</v>
      </c>
      <c r="O80" s="244">
        <v>19</v>
      </c>
      <c r="P80" s="242">
        <v>15</v>
      </c>
      <c r="Q80" s="242">
        <v>35</v>
      </c>
      <c r="R80" s="242">
        <v>0.5</v>
      </c>
      <c r="S80" s="245">
        <v>390</v>
      </c>
      <c r="T80" s="242">
        <v>3.8</v>
      </c>
      <c r="U80" s="242">
        <v>0.8</v>
      </c>
      <c r="V80" s="242">
        <v>19</v>
      </c>
      <c r="W80" s="266">
        <v>160.18399156302385</v>
      </c>
      <c r="X80" s="266">
        <v>16.147579794659663</v>
      </c>
      <c r="Y80" s="266">
        <v>10.84</v>
      </c>
      <c r="Z80" s="266">
        <v>3.8316240000000006</v>
      </c>
      <c r="AA80" s="266">
        <v>0.42573600000000006</v>
      </c>
      <c r="AB80" s="267">
        <v>4.0093399999999999</v>
      </c>
      <c r="AC80" s="268"/>
      <c r="AD80" s="269">
        <v>6.05</v>
      </c>
      <c r="AE80" s="270">
        <f t="shared" si="6"/>
        <v>2.9004960000000004</v>
      </c>
      <c r="AF80" s="194">
        <f t="shared" si="7"/>
        <v>1.1088439999999995</v>
      </c>
      <c r="AH80" s="242">
        <v>80</v>
      </c>
      <c r="AI80" s="251">
        <f t="shared" si="8"/>
        <v>19.106700000000004</v>
      </c>
      <c r="AJ80" s="251">
        <f>'5-04a'!O81</f>
        <v>19.1067</v>
      </c>
      <c r="AK80" s="251">
        <f t="shared" si="9"/>
        <v>0</v>
      </c>
      <c r="AM80" s="252">
        <f t="shared" si="10"/>
        <v>5.8034302103450584E-2</v>
      </c>
      <c r="AP80" s="268"/>
    </row>
    <row r="81" spans="1:42" x14ac:dyDescent="0.25">
      <c r="A81" s="253">
        <v>79</v>
      </c>
      <c r="B81" s="243" t="s">
        <v>499</v>
      </c>
      <c r="C81" s="243" t="s">
        <v>500</v>
      </c>
      <c r="D81" s="243" t="s">
        <v>494</v>
      </c>
      <c r="E81" s="243" t="s">
        <v>492</v>
      </c>
      <c r="F81" s="243" t="s">
        <v>30</v>
      </c>
      <c r="G81" s="243" t="s">
        <v>46</v>
      </c>
      <c r="H81" s="243" t="s">
        <v>47</v>
      </c>
      <c r="I81" s="243" t="s">
        <v>89</v>
      </c>
      <c r="J81" s="243" t="s">
        <v>44</v>
      </c>
      <c r="K81" s="243" t="s">
        <v>625</v>
      </c>
      <c r="L81" s="265">
        <v>2.4799485175166294</v>
      </c>
      <c r="M81" s="250">
        <v>3</v>
      </c>
      <c r="N81" s="250">
        <v>2.4799485175166294</v>
      </c>
      <c r="O81" s="244">
        <v>16</v>
      </c>
      <c r="P81" s="242">
        <v>15</v>
      </c>
      <c r="Q81" s="242">
        <v>35</v>
      </c>
      <c r="R81" s="242">
        <v>0.5</v>
      </c>
      <c r="S81" s="245">
        <v>185</v>
      </c>
      <c r="T81" s="242">
        <v>3.2</v>
      </c>
      <c r="U81" s="242">
        <v>0.8</v>
      </c>
      <c r="V81" s="242">
        <v>4.3</v>
      </c>
      <c r="W81" s="266">
        <v>223.6893298718569</v>
      </c>
      <c r="X81" s="266">
        <v>24.799260517944223</v>
      </c>
      <c r="Y81" s="266">
        <v>0</v>
      </c>
      <c r="Z81" s="266">
        <v>5.5473802199999982</v>
      </c>
      <c r="AA81" s="266">
        <v>0.61637557999999981</v>
      </c>
      <c r="AB81" s="267">
        <v>0.83014420000000233</v>
      </c>
      <c r="AC81" s="268"/>
      <c r="AD81" s="269">
        <v>10.85</v>
      </c>
      <c r="AE81" s="270">
        <f t="shared" si="6"/>
        <v>0.49982400000000027</v>
      </c>
      <c r="AF81" s="194">
        <f t="shared" si="7"/>
        <v>0.33032020000000206</v>
      </c>
      <c r="AH81" s="242">
        <v>81</v>
      </c>
      <c r="AI81" s="251">
        <f t="shared" si="8"/>
        <v>6.9939</v>
      </c>
      <c r="AJ81" s="251">
        <f>'5-04a'!O82</f>
        <v>6.9939</v>
      </c>
      <c r="AK81" s="251">
        <f t="shared" si="9"/>
        <v>0</v>
      </c>
      <c r="AM81" s="252">
        <f t="shared" si="10"/>
        <v>4.7229757359985428E-2</v>
      </c>
      <c r="AP81" s="268"/>
    </row>
    <row r="82" spans="1:42" x14ac:dyDescent="0.25">
      <c r="A82" s="253">
        <v>80</v>
      </c>
      <c r="B82" s="243" t="s">
        <v>499</v>
      </c>
      <c r="C82" s="243" t="s">
        <v>500</v>
      </c>
      <c r="D82" s="243" t="s">
        <v>491</v>
      </c>
      <c r="E82" s="243" t="s">
        <v>472</v>
      </c>
      <c r="F82" s="243" t="s">
        <v>30</v>
      </c>
      <c r="G82" s="243" t="s">
        <v>46</v>
      </c>
      <c r="H82" s="243" t="s">
        <v>47</v>
      </c>
      <c r="I82" s="243" t="s">
        <v>89</v>
      </c>
      <c r="J82" s="243" t="s">
        <v>44</v>
      </c>
      <c r="K82" s="243" t="s">
        <v>625</v>
      </c>
      <c r="L82" s="265">
        <v>2.479709491286306</v>
      </c>
      <c r="M82" s="250">
        <v>3</v>
      </c>
      <c r="N82" s="250">
        <v>2.479709491286306</v>
      </c>
      <c r="O82" s="244">
        <v>16</v>
      </c>
      <c r="P82" s="242">
        <v>15</v>
      </c>
      <c r="Q82" s="242">
        <v>35</v>
      </c>
      <c r="R82" s="242">
        <v>0.5</v>
      </c>
      <c r="S82" s="245">
        <v>185</v>
      </c>
      <c r="T82" s="242">
        <v>3.2</v>
      </c>
      <c r="U82" s="242">
        <v>0.8</v>
      </c>
      <c r="V82" s="242">
        <v>4.3</v>
      </c>
      <c r="W82" s="266">
        <v>500.1231242441583</v>
      </c>
      <c r="X82" s="266">
        <v>29.645709795148683</v>
      </c>
      <c r="Y82" s="266">
        <v>0</v>
      </c>
      <c r="Z82" s="266">
        <v>12.401600579999998</v>
      </c>
      <c r="AA82" s="266">
        <v>1.3779556199999998</v>
      </c>
      <c r="AB82" s="267">
        <v>4.0407438000000004</v>
      </c>
      <c r="AC82" s="268"/>
      <c r="AD82" s="269">
        <v>5.55</v>
      </c>
      <c r="AE82" s="270">
        <f t="shared" si="6"/>
        <v>3.3636260000000018</v>
      </c>
      <c r="AF82" s="194">
        <f t="shared" si="7"/>
        <v>0.67711779999999866</v>
      </c>
      <c r="AH82" s="242">
        <v>82</v>
      </c>
      <c r="AI82" s="251">
        <f t="shared" si="8"/>
        <v>17.8203</v>
      </c>
      <c r="AJ82" s="251">
        <f>'5-04a'!O83</f>
        <v>17.8203</v>
      </c>
      <c r="AK82" s="251">
        <f t="shared" si="9"/>
        <v>0</v>
      </c>
      <c r="AM82" s="252">
        <f t="shared" si="10"/>
        <v>3.7996992194295198E-2</v>
      </c>
      <c r="AP82" s="268"/>
    </row>
    <row r="83" spans="1:42" x14ac:dyDescent="0.25">
      <c r="A83" s="253">
        <v>81</v>
      </c>
      <c r="B83" s="243" t="s">
        <v>499</v>
      </c>
      <c r="C83" s="243" t="s">
        <v>500</v>
      </c>
      <c r="D83" s="243" t="s">
        <v>491</v>
      </c>
      <c r="E83" s="243" t="s">
        <v>492</v>
      </c>
      <c r="F83" s="243" t="s">
        <v>30</v>
      </c>
      <c r="G83" s="243" t="s">
        <v>46</v>
      </c>
      <c r="H83" s="243" t="s">
        <v>47</v>
      </c>
      <c r="I83" s="243" t="s">
        <v>89</v>
      </c>
      <c r="J83" s="243" t="s">
        <v>44</v>
      </c>
      <c r="K83" s="243" t="s">
        <v>625</v>
      </c>
      <c r="L83" s="265">
        <v>2.481151399999999</v>
      </c>
      <c r="M83" s="250">
        <v>3</v>
      </c>
      <c r="N83" s="250">
        <v>2.481151399999999</v>
      </c>
      <c r="O83" s="244">
        <v>16</v>
      </c>
      <c r="P83" s="242">
        <v>15</v>
      </c>
      <c r="Q83" s="242">
        <v>35</v>
      </c>
      <c r="R83" s="242">
        <v>0.5</v>
      </c>
      <c r="S83" s="245">
        <v>185</v>
      </c>
      <c r="T83" s="242">
        <v>3.2</v>
      </c>
      <c r="U83" s="242">
        <v>0.8</v>
      </c>
      <c r="V83" s="242">
        <v>4.3</v>
      </c>
      <c r="W83" s="266">
        <v>328.19176209883858</v>
      </c>
      <c r="X83" s="266">
        <v>33.083846985770016</v>
      </c>
      <c r="Y83" s="266">
        <v>0</v>
      </c>
      <c r="Z83" s="266">
        <v>8.1429344999999991</v>
      </c>
      <c r="AA83" s="266">
        <v>0.90477049999999992</v>
      </c>
      <c r="AB83" s="267">
        <v>3.4211950000000004</v>
      </c>
      <c r="AC83" s="268"/>
      <c r="AD83" s="269">
        <v>6.05</v>
      </c>
      <c r="AE83" s="270">
        <f t="shared" si="6"/>
        <v>2.9004960000000004</v>
      </c>
      <c r="AF83" s="194">
        <f t="shared" si="7"/>
        <v>0.52069900000000002</v>
      </c>
      <c r="AH83" s="242">
        <v>83</v>
      </c>
      <c r="AI83" s="251">
        <f t="shared" si="8"/>
        <v>12.4689</v>
      </c>
      <c r="AJ83" s="251">
        <f>'5-04a'!O84</f>
        <v>12.4689</v>
      </c>
      <c r="AK83" s="251">
        <f t="shared" si="9"/>
        <v>0</v>
      </c>
      <c r="AM83" s="252">
        <f t="shared" si="10"/>
        <v>4.1759818428249489E-2</v>
      </c>
      <c r="AP83" s="268"/>
    </row>
    <row r="84" spans="1:42" x14ac:dyDescent="0.25">
      <c r="A84" s="253">
        <v>82</v>
      </c>
      <c r="B84" s="243" t="s">
        <v>499</v>
      </c>
      <c r="C84" s="243" t="s">
        <v>500</v>
      </c>
      <c r="D84" s="243" t="s">
        <v>491</v>
      </c>
      <c r="E84" s="243" t="s">
        <v>472</v>
      </c>
      <c r="F84" s="243" t="s">
        <v>30</v>
      </c>
      <c r="G84" s="243" t="s">
        <v>46</v>
      </c>
      <c r="H84" s="243" t="s">
        <v>47</v>
      </c>
      <c r="I84" s="243" t="s">
        <v>89</v>
      </c>
      <c r="J84" s="243" t="s">
        <v>44</v>
      </c>
      <c r="K84" s="243" t="s">
        <v>660</v>
      </c>
      <c r="L84" s="265">
        <v>2.1788060912863072</v>
      </c>
      <c r="M84" s="250">
        <v>1</v>
      </c>
      <c r="N84" s="250">
        <v>1</v>
      </c>
      <c r="O84" s="244">
        <v>26.5</v>
      </c>
      <c r="P84" s="242">
        <v>15</v>
      </c>
      <c r="Q84" s="242">
        <v>35</v>
      </c>
      <c r="R84" s="242">
        <v>0.5</v>
      </c>
      <c r="S84" s="245">
        <v>185</v>
      </c>
      <c r="T84" s="242">
        <v>3.2</v>
      </c>
      <c r="U84" s="242">
        <v>0.8</v>
      </c>
      <c r="V84" s="242">
        <v>17</v>
      </c>
      <c r="W84" s="266">
        <v>398.855547</v>
      </c>
      <c r="X84" s="266">
        <v>23.642889567279195</v>
      </c>
      <c r="Y84" s="266">
        <v>0</v>
      </c>
      <c r="Z84" s="266">
        <v>3.9885554700000001</v>
      </c>
      <c r="AA84" s="266">
        <v>0.44317283000000002</v>
      </c>
      <c r="AB84" s="267">
        <v>9.3113717000000005</v>
      </c>
      <c r="AC84" s="268"/>
      <c r="AD84" s="269">
        <v>5.55</v>
      </c>
      <c r="AE84" s="270">
        <f t="shared" si="6"/>
        <v>3.3636260000000018</v>
      </c>
      <c r="AF84" s="194">
        <f t="shared" si="7"/>
        <v>5.9477456999999987</v>
      </c>
      <c r="AH84" s="242">
        <v>84</v>
      </c>
      <c r="AI84" s="251">
        <f t="shared" si="8"/>
        <v>13.743100000000002</v>
      </c>
      <c r="AJ84" s="251">
        <f>'5-04a'!O85</f>
        <v>13.7431</v>
      </c>
      <c r="AK84" s="251">
        <f t="shared" si="9"/>
        <v>0</v>
      </c>
      <c r="AM84" s="252">
        <f t="shared" si="10"/>
        <v>0.43278050076038144</v>
      </c>
      <c r="AP84" s="268"/>
    </row>
    <row r="85" spans="1:42" x14ac:dyDescent="0.25">
      <c r="A85" s="253">
        <v>83</v>
      </c>
      <c r="B85" s="243" t="s">
        <v>499</v>
      </c>
      <c r="C85" s="243" t="s">
        <v>500</v>
      </c>
      <c r="D85" s="243" t="s">
        <v>491</v>
      </c>
      <c r="E85" s="243" t="s">
        <v>492</v>
      </c>
      <c r="F85" s="243" t="s">
        <v>30</v>
      </c>
      <c r="G85" s="243" t="s">
        <v>46</v>
      </c>
      <c r="H85" s="243" t="s">
        <v>47</v>
      </c>
      <c r="I85" s="243" t="s">
        <v>89</v>
      </c>
      <c r="J85" s="243" t="s">
        <v>44</v>
      </c>
      <c r="K85" s="243" t="s">
        <v>660</v>
      </c>
      <c r="L85" s="265">
        <v>2.1802480000000006</v>
      </c>
      <c r="M85" s="250">
        <v>1</v>
      </c>
      <c r="N85" s="250">
        <v>1</v>
      </c>
      <c r="O85" s="244">
        <v>26.5</v>
      </c>
      <c r="P85" s="242">
        <v>15</v>
      </c>
      <c r="Q85" s="242">
        <v>35</v>
      </c>
      <c r="R85" s="242">
        <v>0.5</v>
      </c>
      <c r="S85" s="245">
        <v>185</v>
      </c>
      <c r="T85" s="242">
        <v>3.2</v>
      </c>
      <c r="U85" s="242">
        <v>0.8</v>
      </c>
      <c r="V85" s="242">
        <v>17</v>
      </c>
      <c r="W85" s="266">
        <v>352.56172500000008</v>
      </c>
      <c r="X85" s="266">
        <v>35.540496471774205</v>
      </c>
      <c r="Y85" s="266">
        <v>0</v>
      </c>
      <c r="Z85" s="266">
        <v>3.5256172500000007</v>
      </c>
      <c r="AA85" s="266">
        <v>0.39173525000000009</v>
      </c>
      <c r="AB85" s="267">
        <v>8.2449475000000003</v>
      </c>
      <c r="AC85" s="268"/>
      <c r="AD85" s="269">
        <v>6.05</v>
      </c>
      <c r="AE85" s="270">
        <f t="shared" si="6"/>
        <v>2.9004960000000004</v>
      </c>
      <c r="AF85" s="194">
        <f t="shared" si="7"/>
        <v>5.3444514999999999</v>
      </c>
      <c r="AH85" s="242">
        <v>85</v>
      </c>
      <c r="AI85" s="251">
        <f t="shared" si="8"/>
        <v>12.162300000000002</v>
      </c>
      <c r="AJ85" s="251">
        <f>'5-04a'!O86</f>
        <v>12.1623</v>
      </c>
      <c r="AK85" s="251">
        <f t="shared" si="9"/>
        <v>0</v>
      </c>
      <c r="AM85" s="252">
        <f t="shared" si="10"/>
        <v>0.43942769870830345</v>
      </c>
      <c r="AP85" s="268"/>
    </row>
    <row r="86" spans="1:42" x14ac:dyDescent="0.25">
      <c r="A86" s="253">
        <v>84</v>
      </c>
      <c r="B86" s="243" t="s">
        <v>499</v>
      </c>
      <c r="C86" s="243" t="s">
        <v>500</v>
      </c>
      <c r="D86" s="243" t="s">
        <v>471</v>
      </c>
      <c r="E86" s="243" t="s">
        <v>496</v>
      </c>
      <c r="F86" s="243" t="s">
        <v>30</v>
      </c>
      <c r="G86" s="243" t="s">
        <v>36</v>
      </c>
      <c r="H86" s="243" t="s">
        <v>32</v>
      </c>
      <c r="I86" s="243" t="s">
        <v>28</v>
      </c>
      <c r="J86" s="243" t="s">
        <v>74</v>
      </c>
      <c r="K86" s="243" t="s">
        <v>661</v>
      </c>
      <c r="L86" s="265">
        <v>1.9631235635714461</v>
      </c>
      <c r="M86" s="250">
        <v>1</v>
      </c>
      <c r="N86" s="250">
        <v>1</v>
      </c>
      <c r="O86" s="244">
        <v>12</v>
      </c>
      <c r="P86" s="242">
        <v>10</v>
      </c>
      <c r="Q86" s="242">
        <v>25</v>
      </c>
      <c r="R86" s="242">
        <v>0.5</v>
      </c>
      <c r="S86" s="245">
        <v>387</v>
      </c>
      <c r="T86" s="242">
        <v>4.2</v>
      </c>
      <c r="U86" s="242">
        <v>0.8</v>
      </c>
      <c r="V86" s="242">
        <v>19</v>
      </c>
      <c r="W86" s="266">
        <v>134.26792565333329</v>
      </c>
      <c r="X86" s="266">
        <v>19.921057218595443</v>
      </c>
      <c r="Y86" s="266">
        <v>11.99</v>
      </c>
      <c r="Z86" s="266">
        <v>1.342679256533333</v>
      </c>
      <c r="AA86" s="266">
        <v>0.22587127679999994</v>
      </c>
      <c r="AB86" s="267">
        <v>1.187249466666666</v>
      </c>
      <c r="AC86" s="268"/>
      <c r="AD86" s="269">
        <v>9.15</v>
      </c>
      <c r="AE86" s="270">
        <f t="shared" si="6"/>
        <v>0.9263539999999999</v>
      </c>
      <c r="AF86" s="194">
        <f t="shared" si="7"/>
        <v>0.26089546666666608</v>
      </c>
      <c r="AH86" s="242">
        <v>86</v>
      </c>
      <c r="AI86" s="251">
        <f t="shared" si="8"/>
        <v>14.745799999999999</v>
      </c>
      <c r="AJ86" s="251">
        <f>'5-04a'!O87</f>
        <v>14.745799999999999</v>
      </c>
      <c r="AK86" s="251">
        <f t="shared" si="9"/>
        <v>0</v>
      </c>
      <c r="AM86" s="252">
        <f t="shared" si="10"/>
        <v>1.7692866217273128E-2</v>
      </c>
      <c r="AP86" s="268"/>
    </row>
    <row r="87" spans="1:42" x14ac:dyDescent="0.25">
      <c r="A87" s="253">
        <v>85</v>
      </c>
      <c r="B87" s="243" t="s">
        <v>499</v>
      </c>
      <c r="C87" s="243" t="s">
        <v>500</v>
      </c>
      <c r="D87" s="243" t="s">
        <v>491</v>
      </c>
      <c r="E87" s="243" t="s">
        <v>492</v>
      </c>
      <c r="F87" s="243" t="s">
        <v>30</v>
      </c>
      <c r="G87" s="243" t="s">
        <v>36</v>
      </c>
      <c r="H87" s="243" t="s">
        <v>32</v>
      </c>
      <c r="I87" s="243" t="s">
        <v>28</v>
      </c>
      <c r="J87" s="243" t="s">
        <v>74</v>
      </c>
      <c r="K87" s="243" t="s">
        <v>661</v>
      </c>
      <c r="L87" s="265">
        <v>1.9627080662995025</v>
      </c>
      <c r="M87" s="250">
        <v>1</v>
      </c>
      <c r="N87" s="250">
        <v>1</v>
      </c>
      <c r="O87" s="244">
        <v>12</v>
      </c>
      <c r="P87" s="242">
        <v>10</v>
      </c>
      <c r="Q87" s="242">
        <v>25</v>
      </c>
      <c r="R87" s="242">
        <v>0.5</v>
      </c>
      <c r="S87" s="245">
        <v>387</v>
      </c>
      <c r="T87" s="242">
        <v>4.2</v>
      </c>
      <c r="U87" s="242">
        <v>0.8</v>
      </c>
      <c r="V87" s="242">
        <v>19</v>
      </c>
      <c r="W87" s="266">
        <v>82.42880533333323</v>
      </c>
      <c r="X87" s="266">
        <v>8.3093553763440759</v>
      </c>
      <c r="Y87" s="266">
        <v>11.99</v>
      </c>
      <c r="Z87" s="266">
        <v>0.82428805333333233</v>
      </c>
      <c r="AA87" s="266">
        <v>0.13866527999999984</v>
      </c>
      <c r="AB87" s="267">
        <v>3.0931466666666667</v>
      </c>
      <c r="AC87" s="268"/>
      <c r="AD87" s="269">
        <v>6.05</v>
      </c>
      <c r="AE87" s="270">
        <f t="shared" si="6"/>
        <v>2.9004960000000004</v>
      </c>
      <c r="AF87" s="194">
        <f t="shared" si="7"/>
        <v>0.1926506666666663</v>
      </c>
      <c r="AH87" s="242">
        <v>87</v>
      </c>
      <c r="AI87" s="251">
        <f t="shared" si="8"/>
        <v>16.046099999999999</v>
      </c>
      <c r="AJ87" s="251">
        <f>'5-04a'!O88</f>
        <v>16.046099999999999</v>
      </c>
      <c r="AK87" s="251">
        <f t="shared" si="9"/>
        <v>0</v>
      </c>
      <c r="AM87" s="252">
        <f t="shared" si="10"/>
        <v>1.2006074165477363E-2</v>
      </c>
      <c r="AP87" s="268"/>
    </row>
    <row r="88" spans="1:42" x14ac:dyDescent="0.25">
      <c r="A88" s="253">
        <v>86</v>
      </c>
      <c r="B88" s="243" t="s">
        <v>499</v>
      </c>
      <c r="C88" s="243" t="s">
        <v>500</v>
      </c>
      <c r="D88" s="243" t="s">
        <v>491</v>
      </c>
      <c r="E88" s="243" t="s">
        <v>472</v>
      </c>
      <c r="F88" s="243" t="s">
        <v>30</v>
      </c>
      <c r="G88" s="243" t="s">
        <v>46</v>
      </c>
      <c r="H88" s="243" t="s">
        <v>47</v>
      </c>
      <c r="I88" s="243" t="s">
        <v>89</v>
      </c>
      <c r="J88" s="243" t="s">
        <v>44</v>
      </c>
      <c r="K88" s="243" t="s">
        <v>662</v>
      </c>
      <c r="L88" s="265">
        <v>2.4348940912863073</v>
      </c>
      <c r="M88" s="250">
        <v>2</v>
      </c>
      <c r="N88" s="250">
        <v>2</v>
      </c>
      <c r="O88" s="244">
        <v>24</v>
      </c>
      <c r="P88" s="242">
        <v>15</v>
      </c>
      <c r="Q88" s="242">
        <v>35</v>
      </c>
      <c r="R88" s="242">
        <v>0.5</v>
      </c>
      <c r="S88" s="245">
        <v>185</v>
      </c>
      <c r="T88" s="242">
        <v>3.2</v>
      </c>
      <c r="U88" s="242">
        <v>0.8</v>
      </c>
      <c r="V88" s="242">
        <v>19</v>
      </c>
      <c r="W88" s="266">
        <v>326.51922599999995</v>
      </c>
      <c r="X88" s="266">
        <v>19.355022288085355</v>
      </c>
      <c r="Y88" s="266">
        <v>0</v>
      </c>
      <c r="Z88" s="266">
        <v>6.5303845199999984</v>
      </c>
      <c r="AA88" s="266">
        <v>0.72559827999999993</v>
      </c>
      <c r="AB88" s="267">
        <v>9.2522172000000005</v>
      </c>
      <c r="AC88" s="268"/>
      <c r="AD88" s="269">
        <v>5.55</v>
      </c>
      <c r="AE88" s="270">
        <f t="shared" si="6"/>
        <v>3.3636260000000018</v>
      </c>
      <c r="AF88" s="194">
        <f t="shared" si="7"/>
        <v>5.8885911999999987</v>
      </c>
      <c r="AH88" s="242">
        <v>88</v>
      </c>
      <c r="AI88" s="251">
        <f t="shared" si="8"/>
        <v>16.508199999999999</v>
      </c>
      <c r="AJ88" s="251">
        <f>'5-04a'!O89</f>
        <v>16.508199999999999</v>
      </c>
      <c r="AK88" s="251">
        <f t="shared" si="9"/>
        <v>0</v>
      </c>
      <c r="AM88" s="252">
        <f t="shared" si="10"/>
        <v>0.35670704256066676</v>
      </c>
      <c r="AP88" s="268"/>
    </row>
    <row r="89" spans="1:42" x14ac:dyDescent="0.25">
      <c r="A89" s="253">
        <v>87</v>
      </c>
      <c r="B89" s="243" t="s">
        <v>499</v>
      </c>
      <c r="C89" s="243" t="s">
        <v>500</v>
      </c>
      <c r="D89" s="243" t="s">
        <v>471</v>
      </c>
      <c r="E89" s="243" t="s">
        <v>496</v>
      </c>
      <c r="F89" s="243" t="s">
        <v>30</v>
      </c>
      <c r="G89" s="243" t="s">
        <v>46</v>
      </c>
      <c r="H89" s="243" t="s">
        <v>47</v>
      </c>
      <c r="I89" s="243" t="s">
        <v>89</v>
      </c>
      <c r="J89" s="243" t="s">
        <v>44</v>
      </c>
      <c r="K89" s="243" t="s">
        <v>662</v>
      </c>
      <c r="L89" s="265">
        <v>2.4379873353115729</v>
      </c>
      <c r="M89" s="250">
        <v>2</v>
      </c>
      <c r="N89" s="250">
        <v>2</v>
      </c>
      <c r="O89" s="244">
        <v>24</v>
      </c>
      <c r="P89" s="242">
        <v>15</v>
      </c>
      <c r="Q89" s="242">
        <v>35</v>
      </c>
      <c r="R89" s="242">
        <v>0.5</v>
      </c>
      <c r="S89" s="245">
        <v>185</v>
      </c>
      <c r="T89" s="242">
        <v>3.2</v>
      </c>
      <c r="U89" s="242">
        <v>0.8</v>
      </c>
      <c r="V89" s="242">
        <v>19</v>
      </c>
      <c r="W89" s="266">
        <v>121.06130850000002</v>
      </c>
      <c r="X89" s="266">
        <v>17.961618471810091</v>
      </c>
      <c r="Y89" s="266">
        <v>0</v>
      </c>
      <c r="Z89" s="266">
        <v>2.4212261700000002</v>
      </c>
      <c r="AA89" s="266">
        <v>0.26902513000000011</v>
      </c>
      <c r="AB89" s="267">
        <v>3.1470487</v>
      </c>
      <c r="AC89" s="268"/>
      <c r="AD89" s="269">
        <v>9.15</v>
      </c>
      <c r="AE89" s="270">
        <f t="shared" si="6"/>
        <v>0.9263539999999999</v>
      </c>
      <c r="AF89" s="194">
        <f t="shared" si="7"/>
        <v>2.2206947000000001</v>
      </c>
      <c r="AH89" s="242">
        <v>89</v>
      </c>
      <c r="AI89" s="251">
        <f t="shared" si="8"/>
        <v>5.8373000000000008</v>
      </c>
      <c r="AJ89" s="251">
        <f>'5-04a'!O90</f>
        <v>5.8372999999999999</v>
      </c>
      <c r="AK89" s="251">
        <f t="shared" si="9"/>
        <v>0</v>
      </c>
      <c r="AM89" s="252">
        <f t="shared" si="10"/>
        <v>0.38043182635807649</v>
      </c>
      <c r="AP89" s="268"/>
    </row>
    <row r="90" spans="1:42" x14ac:dyDescent="0.25">
      <c r="A90" s="253">
        <v>88</v>
      </c>
      <c r="B90" s="243" t="s">
        <v>499</v>
      </c>
      <c r="C90" s="243" t="s">
        <v>500</v>
      </c>
      <c r="D90" s="243" t="s">
        <v>491</v>
      </c>
      <c r="E90" s="243" t="s">
        <v>492</v>
      </c>
      <c r="F90" s="243" t="s">
        <v>30</v>
      </c>
      <c r="G90" s="243" t="s">
        <v>46</v>
      </c>
      <c r="H90" s="243" t="s">
        <v>47</v>
      </c>
      <c r="I90" s="243" t="s">
        <v>89</v>
      </c>
      <c r="J90" s="243" t="s">
        <v>44</v>
      </c>
      <c r="K90" s="243" t="s">
        <v>662</v>
      </c>
      <c r="L90" s="265">
        <v>2.4363360000000003</v>
      </c>
      <c r="M90" s="250">
        <v>2</v>
      </c>
      <c r="N90" s="250">
        <v>2</v>
      </c>
      <c r="O90" s="244">
        <v>24</v>
      </c>
      <c r="P90" s="242">
        <v>15</v>
      </c>
      <c r="Q90" s="242">
        <v>35</v>
      </c>
      <c r="R90" s="242">
        <v>0.5</v>
      </c>
      <c r="S90" s="245">
        <v>185</v>
      </c>
      <c r="T90" s="242">
        <v>3.2</v>
      </c>
      <c r="U90" s="242">
        <v>0.8</v>
      </c>
      <c r="V90" s="242">
        <v>19</v>
      </c>
      <c r="W90" s="266">
        <v>264.53047500000002</v>
      </c>
      <c r="X90" s="266">
        <v>26.66637852822581</v>
      </c>
      <c r="Y90" s="266">
        <v>0</v>
      </c>
      <c r="Z90" s="266">
        <v>5.2906095000000004</v>
      </c>
      <c r="AA90" s="266">
        <v>0.58784550000000013</v>
      </c>
      <c r="AB90" s="267">
        <v>7.7546450000000009</v>
      </c>
      <c r="AC90" s="268"/>
      <c r="AD90" s="269">
        <v>6.05</v>
      </c>
      <c r="AE90" s="270">
        <f t="shared" si="6"/>
        <v>2.9004960000000004</v>
      </c>
      <c r="AF90" s="194">
        <f t="shared" si="7"/>
        <v>4.8541490000000005</v>
      </c>
      <c r="AH90" s="242">
        <v>90</v>
      </c>
      <c r="AI90" s="251">
        <f t="shared" si="8"/>
        <v>13.633100000000002</v>
      </c>
      <c r="AJ90" s="251">
        <f>'5-04a'!O91</f>
        <v>13.633100000000001</v>
      </c>
      <c r="AK90" s="251">
        <f t="shared" si="9"/>
        <v>0</v>
      </c>
      <c r="AM90" s="252">
        <f t="shared" si="10"/>
        <v>0.35605614277016961</v>
      </c>
      <c r="AP90" s="268"/>
    </row>
    <row r="91" spans="1:42" x14ac:dyDescent="0.25">
      <c r="A91" s="253">
        <v>89</v>
      </c>
      <c r="B91" s="243" t="s">
        <v>499</v>
      </c>
      <c r="C91" s="243" t="s">
        <v>500</v>
      </c>
      <c r="D91" s="243" t="s">
        <v>471</v>
      </c>
      <c r="E91" s="243" t="s">
        <v>495</v>
      </c>
      <c r="F91" s="243" t="s">
        <v>30</v>
      </c>
      <c r="G91" s="243" t="s">
        <v>46</v>
      </c>
      <c r="H91" s="243" t="s">
        <v>47</v>
      </c>
      <c r="I91" s="243" t="s">
        <v>89</v>
      </c>
      <c r="J91" s="243" t="s">
        <v>44</v>
      </c>
      <c r="K91" s="243" t="s">
        <v>662</v>
      </c>
      <c r="L91" s="265">
        <v>2.4371616784968682</v>
      </c>
      <c r="M91" s="250">
        <v>2</v>
      </c>
      <c r="N91" s="250">
        <v>2</v>
      </c>
      <c r="O91" s="244">
        <v>24</v>
      </c>
      <c r="P91" s="242">
        <v>15</v>
      </c>
      <c r="Q91" s="242">
        <v>35</v>
      </c>
      <c r="R91" s="242">
        <v>0.5</v>
      </c>
      <c r="S91" s="245">
        <v>185</v>
      </c>
      <c r="T91" s="242">
        <v>3.2</v>
      </c>
      <c r="U91" s="242">
        <v>0.8</v>
      </c>
      <c r="V91" s="242">
        <v>19</v>
      </c>
      <c r="W91" s="266">
        <v>113.17224599999997</v>
      </c>
      <c r="X91" s="266">
        <v>23.626773695198324</v>
      </c>
      <c r="Y91" s="266">
        <v>0</v>
      </c>
      <c r="Z91" s="266">
        <v>2.2634449199999995</v>
      </c>
      <c r="AA91" s="266">
        <v>0.25149387999999995</v>
      </c>
      <c r="AB91" s="267">
        <v>2.8921612000000008</v>
      </c>
      <c r="AC91" s="268"/>
      <c r="AD91" s="269">
        <v>9.4</v>
      </c>
      <c r="AE91" s="270">
        <f t="shared" si="6"/>
        <v>0.83448400000000333</v>
      </c>
      <c r="AF91" s="194">
        <f t="shared" si="7"/>
        <v>2.0576771999999974</v>
      </c>
      <c r="AH91" s="242">
        <v>91</v>
      </c>
      <c r="AI91" s="251">
        <f t="shared" si="8"/>
        <v>5.4070999999999998</v>
      </c>
      <c r="AJ91" s="251">
        <f>'5-04a'!O92</f>
        <v>5.4070999999999998</v>
      </c>
      <c r="AK91" s="251">
        <f t="shared" si="9"/>
        <v>0</v>
      </c>
      <c r="AM91" s="252">
        <f t="shared" si="10"/>
        <v>0.38055097926799902</v>
      </c>
      <c r="AP91" s="268"/>
    </row>
    <row r="92" spans="1:42" x14ac:dyDescent="0.25">
      <c r="A92" s="253">
        <v>90</v>
      </c>
      <c r="B92" s="243" t="s">
        <v>499</v>
      </c>
      <c r="C92" s="243" t="s">
        <v>500</v>
      </c>
      <c r="D92" s="243" t="s">
        <v>491</v>
      </c>
      <c r="E92" s="243" t="s">
        <v>472</v>
      </c>
      <c r="F92" s="243" t="s">
        <v>30</v>
      </c>
      <c r="G92" s="243" t="s">
        <v>31</v>
      </c>
      <c r="H92" s="243" t="s">
        <v>32</v>
      </c>
      <c r="I92" s="243" t="s">
        <v>96</v>
      </c>
      <c r="J92" s="243" t="s">
        <v>1017</v>
      </c>
      <c r="K92" s="243" t="s">
        <v>663</v>
      </c>
      <c r="L92" s="265">
        <v>1.5873519207883435</v>
      </c>
      <c r="M92" s="250">
        <v>1</v>
      </c>
      <c r="N92" s="250">
        <v>1</v>
      </c>
      <c r="O92" s="244">
        <v>19</v>
      </c>
      <c r="P92" s="242">
        <v>15</v>
      </c>
      <c r="Q92" s="242">
        <v>35</v>
      </c>
      <c r="R92" s="242">
        <v>1.1000000000000001</v>
      </c>
      <c r="S92" s="245">
        <v>498</v>
      </c>
      <c r="T92" s="242">
        <v>4.2</v>
      </c>
      <c r="U92" s="242">
        <v>0.8</v>
      </c>
      <c r="V92" s="242">
        <v>21</v>
      </c>
      <c r="W92" s="266">
        <v>446.69060480000007</v>
      </c>
      <c r="X92" s="266">
        <v>26.478399810314173</v>
      </c>
      <c r="Y92" s="266">
        <v>8.42</v>
      </c>
      <c r="Z92" s="266">
        <v>4.4669060480000011</v>
      </c>
      <c r="AA92" s="266">
        <v>0.72717075200000025</v>
      </c>
      <c r="AB92" s="267">
        <v>4.614023200000001</v>
      </c>
      <c r="AC92" s="268"/>
      <c r="AD92" s="269">
        <v>5.55</v>
      </c>
      <c r="AE92" s="270">
        <f t="shared" si="6"/>
        <v>3.3636260000000018</v>
      </c>
      <c r="AF92" s="194">
        <f t="shared" si="7"/>
        <v>1.2503971999999992</v>
      </c>
      <c r="AH92" s="242">
        <v>92</v>
      </c>
      <c r="AI92" s="251">
        <f t="shared" si="8"/>
        <v>18.228100000000001</v>
      </c>
      <c r="AJ92" s="251">
        <f>'5-04a'!O93</f>
        <v>18.228100000000001</v>
      </c>
      <c r="AK92" s="251">
        <f t="shared" si="9"/>
        <v>0</v>
      </c>
      <c r="AM92" s="252">
        <f t="shared" si="10"/>
        <v>6.8597231746589007E-2</v>
      </c>
      <c r="AP92" s="268"/>
    </row>
    <row r="93" spans="1:42" x14ac:dyDescent="0.25">
      <c r="A93" s="253">
        <v>91</v>
      </c>
      <c r="B93" s="243" t="s">
        <v>499</v>
      </c>
      <c r="C93" s="243" t="s">
        <v>500</v>
      </c>
      <c r="D93" s="243" t="s">
        <v>491</v>
      </c>
      <c r="E93" s="243" t="s">
        <v>492</v>
      </c>
      <c r="F93" s="243" t="s">
        <v>30</v>
      </c>
      <c r="G93" s="243" t="s">
        <v>31</v>
      </c>
      <c r="H93" s="243" t="s">
        <v>32</v>
      </c>
      <c r="I93" s="243" t="s">
        <v>96</v>
      </c>
      <c r="J93" s="243" t="s">
        <v>1017</v>
      </c>
      <c r="K93" s="243" t="s">
        <v>663</v>
      </c>
      <c r="L93" s="265">
        <v>1.5873519207883435</v>
      </c>
      <c r="M93" s="250">
        <v>1</v>
      </c>
      <c r="N93" s="250">
        <v>1</v>
      </c>
      <c r="O93" s="244">
        <v>19</v>
      </c>
      <c r="P93" s="242">
        <v>15</v>
      </c>
      <c r="Q93" s="242">
        <v>35</v>
      </c>
      <c r="R93" s="242">
        <v>1.1000000000000001</v>
      </c>
      <c r="S93" s="245">
        <v>498</v>
      </c>
      <c r="T93" s="242">
        <v>4.2</v>
      </c>
      <c r="U93" s="242">
        <v>0.8</v>
      </c>
      <c r="V93" s="242">
        <v>21</v>
      </c>
      <c r="W93" s="266">
        <v>194.18112000000002</v>
      </c>
      <c r="X93" s="266">
        <v>19.574709677419357</v>
      </c>
      <c r="Y93" s="266">
        <v>8.42</v>
      </c>
      <c r="Z93" s="266">
        <v>1.9418112000000001</v>
      </c>
      <c r="AA93" s="266">
        <v>0.31610880000000002</v>
      </c>
      <c r="AB93" s="267">
        <v>3.5094800000000004</v>
      </c>
      <c r="AC93" s="268"/>
      <c r="AD93" s="269">
        <v>6.05</v>
      </c>
      <c r="AE93" s="270">
        <f t="shared" si="6"/>
        <v>2.9004960000000004</v>
      </c>
      <c r="AF93" s="194">
        <f t="shared" si="7"/>
        <v>0.60898399999999997</v>
      </c>
      <c r="AH93" s="242">
        <v>93</v>
      </c>
      <c r="AI93" s="251">
        <f t="shared" si="8"/>
        <v>14.1874</v>
      </c>
      <c r="AJ93" s="251">
        <f>'5-04a'!O94</f>
        <v>14.1874</v>
      </c>
      <c r="AK93" s="251">
        <f t="shared" si="9"/>
        <v>0</v>
      </c>
      <c r="AM93" s="252">
        <f t="shared" si="10"/>
        <v>4.2924284928880556E-2</v>
      </c>
      <c r="AP93" s="268"/>
    </row>
    <row r="94" spans="1:42" x14ac:dyDescent="0.25">
      <c r="A94" s="253">
        <v>92</v>
      </c>
      <c r="B94" s="243" t="s">
        <v>499</v>
      </c>
      <c r="C94" s="243" t="s">
        <v>500</v>
      </c>
      <c r="D94" s="243" t="s">
        <v>471</v>
      </c>
      <c r="E94" s="243" t="s">
        <v>496</v>
      </c>
      <c r="F94" s="243" t="s">
        <v>30</v>
      </c>
      <c r="G94" s="243" t="s">
        <v>31</v>
      </c>
      <c r="H94" s="243" t="s">
        <v>32</v>
      </c>
      <c r="I94" s="243" t="s">
        <v>94</v>
      </c>
      <c r="J94" s="243" t="s">
        <v>2223</v>
      </c>
      <c r="K94" s="243" t="s">
        <v>664</v>
      </c>
      <c r="L94" s="265">
        <v>4.2426232399239767</v>
      </c>
      <c r="M94" s="250">
        <v>1.5</v>
      </c>
      <c r="N94" s="250">
        <v>1.5</v>
      </c>
      <c r="O94" s="244">
        <v>15</v>
      </c>
      <c r="P94" s="242">
        <v>15</v>
      </c>
      <c r="Q94" s="242">
        <v>35</v>
      </c>
      <c r="R94" s="242">
        <v>0.5</v>
      </c>
      <c r="S94" s="245">
        <v>475</v>
      </c>
      <c r="T94" s="242">
        <v>4.2</v>
      </c>
      <c r="U94" s="242">
        <v>0.8</v>
      </c>
      <c r="V94" s="242">
        <v>26</v>
      </c>
      <c r="W94" s="266">
        <v>114.51944640000004</v>
      </c>
      <c r="X94" s="266">
        <v>16.991015786350154</v>
      </c>
      <c r="Y94" s="266">
        <v>8.84</v>
      </c>
      <c r="Z94" s="266">
        <v>1.7177916960000006</v>
      </c>
      <c r="AA94" s="266">
        <v>0.28897430400000007</v>
      </c>
      <c r="AB94" s="267">
        <v>0.94593399999999939</v>
      </c>
      <c r="AC94" s="268"/>
      <c r="AD94" s="269">
        <v>9.15</v>
      </c>
      <c r="AE94" s="270">
        <f t="shared" si="6"/>
        <v>0.9263539999999999</v>
      </c>
      <c r="AF94" s="194">
        <f t="shared" si="7"/>
        <v>1.9579999999999487E-2</v>
      </c>
      <c r="AH94" s="242">
        <v>94</v>
      </c>
      <c r="AI94" s="251">
        <f t="shared" si="8"/>
        <v>11.7927</v>
      </c>
      <c r="AJ94" s="251">
        <f>'5-04a'!O95</f>
        <v>11.7927</v>
      </c>
      <c r="AK94" s="251">
        <f t="shared" si="9"/>
        <v>0</v>
      </c>
      <c r="AM94" s="252">
        <f t="shared" si="10"/>
        <v>1.6603491990807438E-3</v>
      </c>
      <c r="AP94" s="268"/>
    </row>
    <row r="95" spans="1:42" x14ac:dyDescent="0.25">
      <c r="A95" s="253">
        <v>93</v>
      </c>
      <c r="B95" s="243" t="s">
        <v>499</v>
      </c>
      <c r="C95" s="243" t="s">
        <v>500</v>
      </c>
      <c r="D95" s="243" t="s">
        <v>491</v>
      </c>
      <c r="E95" s="243" t="s">
        <v>472</v>
      </c>
      <c r="F95" s="243" t="s">
        <v>30</v>
      </c>
      <c r="G95" s="243" t="s">
        <v>31</v>
      </c>
      <c r="H95" s="243" t="s">
        <v>32</v>
      </c>
      <c r="I95" s="243" t="s">
        <v>96</v>
      </c>
      <c r="J95" s="243" t="s">
        <v>1017</v>
      </c>
      <c r="K95" s="243" t="s">
        <v>665</v>
      </c>
      <c r="L95" s="265">
        <v>1.4361755473799296</v>
      </c>
      <c r="M95" s="250">
        <v>1</v>
      </c>
      <c r="N95" s="250">
        <v>1</v>
      </c>
      <c r="O95" s="244">
        <v>15</v>
      </c>
      <c r="P95" s="242">
        <v>15</v>
      </c>
      <c r="Q95" s="242">
        <v>35</v>
      </c>
      <c r="R95" s="242">
        <v>1.1000000000000001</v>
      </c>
      <c r="S95" s="245">
        <v>498</v>
      </c>
      <c r="T95" s="242">
        <v>4.2</v>
      </c>
      <c r="U95" s="242">
        <v>0.8</v>
      </c>
      <c r="V95" s="242">
        <v>19</v>
      </c>
      <c r="W95" s="266">
        <v>347.49125599999991</v>
      </c>
      <c r="X95" s="266">
        <v>20.59817759336099</v>
      </c>
      <c r="Y95" s="266">
        <v>8.42</v>
      </c>
      <c r="Z95" s="266">
        <v>3.474912559999999</v>
      </c>
      <c r="AA95" s="266">
        <v>0.56568343999999993</v>
      </c>
      <c r="AB95" s="267">
        <v>3.3155040000000007</v>
      </c>
      <c r="AC95" s="268"/>
      <c r="AD95" s="269">
        <v>5.55</v>
      </c>
      <c r="AE95" s="270">
        <f t="shared" si="6"/>
        <v>3.3636260000000018</v>
      </c>
      <c r="AF95" s="194">
        <f t="shared" si="7"/>
        <v>-4.8122000000001108E-2</v>
      </c>
      <c r="AH95" s="242">
        <v>95</v>
      </c>
      <c r="AI95" s="251">
        <f t="shared" si="8"/>
        <v>15.7761</v>
      </c>
      <c r="AJ95" s="251">
        <f>'5-04a'!O96</f>
        <v>15.7761</v>
      </c>
      <c r="AK95" s="251">
        <f t="shared" si="9"/>
        <v>0</v>
      </c>
      <c r="AM95" s="252">
        <f t="shared" si="10"/>
        <v>-3.050310279473451E-3</v>
      </c>
      <c r="AP95" s="268"/>
    </row>
    <row r="96" spans="1:42" x14ac:dyDescent="0.25">
      <c r="A96" s="253">
        <v>94</v>
      </c>
      <c r="B96" s="243" t="s">
        <v>499</v>
      </c>
      <c r="C96" s="243" t="s">
        <v>500</v>
      </c>
      <c r="D96" s="243" t="s">
        <v>491</v>
      </c>
      <c r="E96" s="243" t="s">
        <v>492</v>
      </c>
      <c r="F96" s="243" t="s">
        <v>30</v>
      </c>
      <c r="G96" s="243" t="s">
        <v>31</v>
      </c>
      <c r="H96" s="243" t="s">
        <v>32</v>
      </c>
      <c r="I96" s="243" t="s">
        <v>96</v>
      </c>
      <c r="J96" s="243" t="s">
        <v>1017</v>
      </c>
      <c r="K96" s="243" t="s">
        <v>665</v>
      </c>
      <c r="L96" s="265">
        <v>1.4361755473799296</v>
      </c>
      <c r="M96" s="250">
        <v>1</v>
      </c>
      <c r="N96" s="250">
        <v>1</v>
      </c>
      <c r="O96" s="244">
        <v>15</v>
      </c>
      <c r="P96" s="242">
        <v>15</v>
      </c>
      <c r="Q96" s="242">
        <v>35</v>
      </c>
      <c r="R96" s="242">
        <v>1.1000000000000001</v>
      </c>
      <c r="S96" s="245">
        <v>498</v>
      </c>
      <c r="T96" s="242">
        <v>4.2</v>
      </c>
      <c r="U96" s="242">
        <v>0.8</v>
      </c>
      <c r="V96" s="242">
        <v>19</v>
      </c>
      <c r="W96" s="266">
        <v>118.73159999999993</v>
      </c>
      <c r="X96" s="266">
        <v>11.968911290322575</v>
      </c>
      <c r="Y96" s="266">
        <v>8.42</v>
      </c>
      <c r="Z96" s="266">
        <v>1.1873159999999994</v>
      </c>
      <c r="AA96" s="266">
        <v>0.1932839999999999</v>
      </c>
      <c r="AB96" s="267">
        <v>2.9450000000000003</v>
      </c>
      <c r="AC96" s="268"/>
      <c r="AD96" s="269">
        <v>6.05</v>
      </c>
      <c r="AE96" s="270">
        <f t="shared" si="6"/>
        <v>2.9004960000000004</v>
      </c>
      <c r="AF96" s="194">
        <f t="shared" si="7"/>
        <v>4.4503999999999877E-2</v>
      </c>
      <c r="AH96" s="242">
        <v>96</v>
      </c>
      <c r="AI96" s="251">
        <f t="shared" si="8"/>
        <v>12.7456</v>
      </c>
      <c r="AJ96" s="251">
        <f>'5-04a'!O97</f>
        <v>12.7456</v>
      </c>
      <c r="AK96" s="251">
        <f t="shared" si="9"/>
        <v>0</v>
      </c>
      <c r="AM96" s="252">
        <f t="shared" si="10"/>
        <v>3.491714787848346E-3</v>
      </c>
      <c r="AP96" s="268"/>
    </row>
    <row r="97" spans="1:42" x14ac:dyDescent="0.25">
      <c r="A97" s="253">
        <v>95</v>
      </c>
      <c r="B97" s="243" t="s">
        <v>499</v>
      </c>
      <c r="C97" s="243" t="s">
        <v>500</v>
      </c>
      <c r="D97" s="243" t="s">
        <v>471</v>
      </c>
      <c r="E97" s="243" t="s">
        <v>495</v>
      </c>
      <c r="F97" s="243" t="s">
        <v>30</v>
      </c>
      <c r="G97" s="243" t="s">
        <v>46</v>
      </c>
      <c r="H97" s="243" t="s">
        <v>47</v>
      </c>
      <c r="I97" s="243" t="s">
        <v>89</v>
      </c>
      <c r="J97" s="243" t="s">
        <v>44</v>
      </c>
      <c r="K97" s="243" t="s">
        <v>666</v>
      </c>
      <c r="L97" s="265">
        <v>2.1810736784968685</v>
      </c>
      <c r="M97" s="250">
        <v>1</v>
      </c>
      <c r="N97" s="250">
        <v>1</v>
      </c>
      <c r="O97" s="244">
        <v>29</v>
      </c>
      <c r="P97" s="242">
        <v>15</v>
      </c>
      <c r="Q97" s="242">
        <v>35</v>
      </c>
      <c r="R97" s="242">
        <v>0.5</v>
      </c>
      <c r="S97" s="245">
        <v>185</v>
      </c>
      <c r="T97" s="242">
        <v>3.2</v>
      </c>
      <c r="U97" s="242">
        <v>0.8</v>
      </c>
      <c r="V97" s="242">
        <v>17</v>
      </c>
      <c r="W97" s="266">
        <v>112.76053199999997</v>
      </c>
      <c r="X97" s="266">
        <v>23.540820876826714</v>
      </c>
      <c r="Y97" s="266">
        <v>0</v>
      </c>
      <c r="Z97" s="266">
        <v>1.1276053199999996</v>
      </c>
      <c r="AA97" s="266">
        <v>0.12528947999999995</v>
      </c>
      <c r="AB97" s="267">
        <v>3.7579052000000002</v>
      </c>
      <c r="AC97" s="268"/>
      <c r="AD97" s="269">
        <v>9.4</v>
      </c>
      <c r="AE97" s="270">
        <f t="shared" si="6"/>
        <v>0.83448400000000333</v>
      </c>
      <c r="AF97" s="194">
        <f t="shared" si="7"/>
        <v>2.9234211999999968</v>
      </c>
      <c r="AH97" s="242">
        <v>97</v>
      </c>
      <c r="AI97" s="251">
        <f t="shared" si="8"/>
        <v>5.0107999999999997</v>
      </c>
      <c r="AJ97" s="251">
        <f>'5-04a'!O98</f>
        <v>5.0107999999999997</v>
      </c>
      <c r="AK97" s="251">
        <f t="shared" si="9"/>
        <v>0</v>
      </c>
      <c r="AM97" s="252">
        <f t="shared" si="10"/>
        <v>0.5834240440648194</v>
      </c>
      <c r="AP97" s="268"/>
    </row>
    <row r="98" spans="1:42" x14ac:dyDescent="0.25">
      <c r="A98" s="253">
        <v>96</v>
      </c>
      <c r="B98" s="243" t="s">
        <v>499</v>
      </c>
      <c r="C98" s="243" t="s">
        <v>500</v>
      </c>
      <c r="D98" s="243" t="s">
        <v>471</v>
      </c>
      <c r="E98" s="243" t="s">
        <v>495</v>
      </c>
      <c r="F98" s="243" t="s">
        <v>30</v>
      </c>
      <c r="G98" s="243" t="s">
        <v>46</v>
      </c>
      <c r="H98" s="243" t="s">
        <v>47</v>
      </c>
      <c r="I98" s="243" t="s">
        <v>1016</v>
      </c>
      <c r="J98" s="243" t="s">
        <v>44</v>
      </c>
      <c r="K98" s="243" t="s">
        <v>666</v>
      </c>
      <c r="L98" s="265">
        <v>2.3626718580375785</v>
      </c>
      <c r="M98" s="250">
        <v>1</v>
      </c>
      <c r="N98" s="250">
        <v>1</v>
      </c>
      <c r="O98" s="244">
        <v>29</v>
      </c>
      <c r="P98" s="242">
        <v>15</v>
      </c>
      <c r="Q98" s="242">
        <v>35</v>
      </c>
      <c r="R98" s="242">
        <v>0.5</v>
      </c>
      <c r="S98" s="245">
        <v>175</v>
      </c>
      <c r="T98" s="242">
        <v>3.2</v>
      </c>
      <c r="U98" s="242">
        <v>0.8</v>
      </c>
      <c r="V98" s="242">
        <v>17</v>
      </c>
      <c r="W98" s="266">
        <v>112.76053199999997</v>
      </c>
      <c r="X98" s="266">
        <v>23.540820876826714</v>
      </c>
      <c r="Y98" s="266">
        <v>0</v>
      </c>
      <c r="Z98" s="266">
        <v>1.1276053199999996</v>
      </c>
      <c r="AA98" s="266">
        <v>0.12528947999999995</v>
      </c>
      <c r="AB98" s="267">
        <v>3.7579052000000002</v>
      </c>
      <c r="AC98" s="268"/>
      <c r="AD98" s="269">
        <v>9.4</v>
      </c>
      <c r="AE98" s="270">
        <f t="shared" si="6"/>
        <v>0.83448400000000333</v>
      </c>
      <c r="AF98" s="194">
        <f t="shared" si="7"/>
        <v>2.9234211999999968</v>
      </c>
      <c r="AH98" s="242">
        <v>98</v>
      </c>
      <c r="AI98" s="251">
        <f t="shared" si="8"/>
        <v>5.0107999999999997</v>
      </c>
      <c r="AJ98" s="251">
        <f>'5-04a'!O99</f>
        <v>5.0107999999999997</v>
      </c>
      <c r="AK98" s="251">
        <f t="shared" si="9"/>
        <v>0</v>
      </c>
      <c r="AM98" s="252">
        <f t="shared" si="10"/>
        <v>0.5834240440648194</v>
      </c>
      <c r="AP98" s="268"/>
    </row>
    <row r="99" spans="1:42" x14ac:dyDescent="0.25">
      <c r="A99" s="253">
        <v>97</v>
      </c>
      <c r="B99" s="243" t="s">
        <v>499</v>
      </c>
      <c r="C99" s="243" t="s">
        <v>500</v>
      </c>
      <c r="D99" s="243" t="s">
        <v>491</v>
      </c>
      <c r="E99" s="243" t="s">
        <v>472</v>
      </c>
      <c r="F99" s="243" t="s">
        <v>30</v>
      </c>
      <c r="G99" s="243" t="s">
        <v>31</v>
      </c>
      <c r="H99" s="243" t="s">
        <v>32</v>
      </c>
      <c r="I99" s="243" t="s">
        <v>53</v>
      </c>
      <c r="J99" s="243" t="s">
        <v>44</v>
      </c>
      <c r="K99" s="243" t="s">
        <v>667</v>
      </c>
      <c r="L99" s="265">
        <v>2.3599865975103733</v>
      </c>
      <c r="M99" s="250">
        <v>2</v>
      </c>
      <c r="N99" s="250">
        <v>2</v>
      </c>
      <c r="O99" s="244">
        <v>15</v>
      </c>
      <c r="P99" s="242">
        <v>15</v>
      </c>
      <c r="Q99" s="242">
        <v>35</v>
      </c>
      <c r="R99" s="242">
        <v>0.5</v>
      </c>
      <c r="S99" s="245">
        <v>390</v>
      </c>
      <c r="T99" s="242">
        <v>3.8</v>
      </c>
      <c r="U99" s="242">
        <v>0.8</v>
      </c>
      <c r="V99" s="242">
        <v>15</v>
      </c>
      <c r="W99" s="266">
        <v>483.42581999999993</v>
      </c>
      <c r="X99" s="266">
        <v>28.655946650859509</v>
      </c>
      <c r="Y99" s="266">
        <v>10.84</v>
      </c>
      <c r="Z99" s="266">
        <v>9.6685163999999979</v>
      </c>
      <c r="AA99" s="266">
        <v>1.0742796000000001</v>
      </c>
      <c r="AB99" s="267">
        <v>3.3155040000000007</v>
      </c>
      <c r="AC99" s="268"/>
      <c r="AD99" s="269">
        <v>5.55</v>
      </c>
      <c r="AE99" s="270">
        <f t="shared" ref="AE99:AE130" si="11">0.0804*AD99^2-1.8589*AD99+11.204</f>
        <v>3.3636260000000018</v>
      </c>
      <c r="AF99" s="194">
        <f t="shared" si="7"/>
        <v>-4.8122000000001108E-2</v>
      </c>
      <c r="AH99" s="242">
        <v>99</v>
      </c>
      <c r="AI99" s="251">
        <f t="shared" si="8"/>
        <v>24.898299999999999</v>
      </c>
      <c r="AJ99" s="251">
        <f>'5-04a'!O100</f>
        <v>24.898299999999999</v>
      </c>
      <c r="AK99" s="251">
        <f t="shared" si="9"/>
        <v>0</v>
      </c>
      <c r="AM99" s="252">
        <f t="shared" si="10"/>
        <v>-1.9327423960672459E-3</v>
      </c>
      <c r="AP99" s="268"/>
    </row>
    <row r="100" spans="1:42" x14ac:dyDescent="0.25">
      <c r="A100" s="253">
        <v>98</v>
      </c>
      <c r="B100" s="243" t="s">
        <v>499</v>
      </c>
      <c r="C100" s="243" t="s">
        <v>500</v>
      </c>
      <c r="D100" s="243" t="s">
        <v>471</v>
      </c>
      <c r="E100" s="243" t="s">
        <v>496</v>
      </c>
      <c r="F100" s="243" t="s">
        <v>30</v>
      </c>
      <c r="G100" s="243" t="s">
        <v>31</v>
      </c>
      <c r="H100" s="243" t="s">
        <v>32</v>
      </c>
      <c r="I100" s="243" t="s">
        <v>53</v>
      </c>
      <c r="J100" s="243" t="s">
        <v>44</v>
      </c>
      <c r="K100" s="243" t="s">
        <v>667</v>
      </c>
      <c r="L100" s="265">
        <v>2.3612139169139463</v>
      </c>
      <c r="M100" s="250">
        <v>2</v>
      </c>
      <c r="N100" s="250">
        <v>2</v>
      </c>
      <c r="O100" s="244">
        <v>15</v>
      </c>
      <c r="P100" s="242">
        <v>15</v>
      </c>
      <c r="Q100" s="242">
        <v>35</v>
      </c>
      <c r="R100" s="242">
        <v>0.5</v>
      </c>
      <c r="S100" s="245">
        <v>390</v>
      </c>
      <c r="T100" s="242">
        <v>3.8</v>
      </c>
      <c r="U100" s="242">
        <v>0.8</v>
      </c>
      <c r="V100" s="242">
        <v>15</v>
      </c>
      <c r="W100" s="266">
        <v>210.18447000000009</v>
      </c>
      <c r="X100" s="266">
        <v>31.184639465875385</v>
      </c>
      <c r="Y100" s="266">
        <v>10.84</v>
      </c>
      <c r="Z100" s="266">
        <v>4.2036894000000018</v>
      </c>
      <c r="AA100" s="266">
        <v>0.46707660000000023</v>
      </c>
      <c r="AB100" s="267">
        <v>0.94593399999999939</v>
      </c>
      <c r="AC100" s="268"/>
      <c r="AD100" s="269">
        <v>9.15</v>
      </c>
      <c r="AE100" s="270">
        <f t="shared" si="11"/>
        <v>0.9263539999999999</v>
      </c>
      <c r="AF100" s="194">
        <f t="shared" si="7"/>
        <v>1.9579999999999487E-2</v>
      </c>
      <c r="AH100" s="242">
        <v>100</v>
      </c>
      <c r="AI100" s="251">
        <f t="shared" si="8"/>
        <v>16.456700000000001</v>
      </c>
      <c r="AJ100" s="251">
        <f>'5-04a'!O101</f>
        <v>16.456700000000001</v>
      </c>
      <c r="AK100" s="251">
        <f t="shared" si="9"/>
        <v>0</v>
      </c>
      <c r="AM100" s="252">
        <f t="shared" si="10"/>
        <v>1.1897889613348657E-3</v>
      </c>
      <c r="AP100" s="268"/>
    </row>
    <row r="101" spans="1:42" x14ac:dyDescent="0.25">
      <c r="A101" s="253">
        <v>99</v>
      </c>
      <c r="B101" s="243" t="s">
        <v>499</v>
      </c>
      <c r="C101" s="243" t="s">
        <v>500</v>
      </c>
      <c r="D101" s="243" t="s">
        <v>491</v>
      </c>
      <c r="E101" s="243" t="s">
        <v>492</v>
      </c>
      <c r="F101" s="243" t="s">
        <v>30</v>
      </c>
      <c r="G101" s="243" t="s">
        <v>31</v>
      </c>
      <c r="H101" s="243" t="s">
        <v>32</v>
      </c>
      <c r="I101" s="243" t="s">
        <v>53</v>
      </c>
      <c r="J101" s="243" t="s">
        <v>44</v>
      </c>
      <c r="K101" s="243" t="s">
        <v>667</v>
      </c>
      <c r="L101" s="265">
        <v>2.3605587096774192</v>
      </c>
      <c r="M101" s="250">
        <v>2</v>
      </c>
      <c r="N101" s="250">
        <v>2</v>
      </c>
      <c r="O101" s="244">
        <v>15</v>
      </c>
      <c r="P101" s="242">
        <v>15</v>
      </c>
      <c r="Q101" s="242">
        <v>35</v>
      </c>
      <c r="R101" s="242">
        <v>0.5</v>
      </c>
      <c r="S101" s="245">
        <v>390</v>
      </c>
      <c r="T101" s="242">
        <v>3.8</v>
      </c>
      <c r="U101" s="242">
        <v>0.8</v>
      </c>
      <c r="V101" s="242">
        <v>15</v>
      </c>
      <c r="W101" s="266">
        <v>239.47649999999999</v>
      </c>
      <c r="X101" s="266">
        <v>24.140776209677416</v>
      </c>
      <c r="Y101" s="266">
        <v>10.84</v>
      </c>
      <c r="Z101" s="266">
        <v>4.7895300000000001</v>
      </c>
      <c r="AA101" s="266">
        <v>0.53217000000000003</v>
      </c>
      <c r="AB101" s="267">
        <v>2.9450000000000003</v>
      </c>
      <c r="AC101" s="268"/>
      <c r="AD101" s="269">
        <v>6.05</v>
      </c>
      <c r="AE101" s="270">
        <f t="shared" si="11"/>
        <v>2.9004960000000004</v>
      </c>
      <c r="AF101" s="194">
        <f t="shared" si="7"/>
        <v>4.4503999999999877E-2</v>
      </c>
      <c r="AH101" s="242">
        <v>101</v>
      </c>
      <c r="AI101" s="251">
        <f t="shared" si="8"/>
        <v>19.1067</v>
      </c>
      <c r="AJ101" s="251">
        <f>'5-04a'!O102</f>
        <v>19.1067</v>
      </c>
      <c r="AK101" s="251">
        <f t="shared" si="9"/>
        <v>0</v>
      </c>
      <c r="AM101" s="252">
        <f t="shared" si="10"/>
        <v>2.3292352944255094E-3</v>
      </c>
      <c r="AP101" s="268"/>
    </row>
    <row r="102" spans="1:42" x14ac:dyDescent="0.25">
      <c r="A102" s="253">
        <v>100</v>
      </c>
      <c r="B102" s="243" t="s">
        <v>499</v>
      </c>
      <c r="C102" s="243" t="s">
        <v>500</v>
      </c>
      <c r="D102" s="243" t="s">
        <v>494</v>
      </c>
      <c r="E102" s="243" t="s">
        <v>492</v>
      </c>
      <c r="F102" s="243" t="s">
        <v>35</v>
      </c>
      <c r="G102" s="243" t="s">
        <v>31</v>
      </c>
      <c r="H102" s="243" t="s">
        <v>32</v>
      </c>
      <c r="I102" s="243" t="s">
        <v>93</v>
      </c>
      <c r="J102" s="243" t="s">
        <v>44</v>
      </c>
      <c r="K102" s="243" t="s">
        <v>668</v>
      </c>
      <c r="L102" s="265">
        <v>1.0657869925166299</v>
      </c>
      <c r="M102" s="250">
        <v>1</v>
      </c>
      <c r="N102" s="250">
        <v>1</v>
      </c>
      <c r="O102" s="244">
        <v>26.5</v>
      </c>
      <c r="P102" s="242">
        <v>15</v>
      </c>
      <c r="Q102" s="242">
        <v>35</v>
      </c>
      <c r="R102" s="242">
        <v>0.5</v>
      </c>
      <c r="S102" s="245">
        <v>185</v>
      </c>
      <c r="T102" s="242">
        <v>3.2</v>
      </c>
      <c r="U102" s="242">
        <v>0.8</v>
      </c>
      <c r="V102" s="242">
        <v>9.1</v>
      </c>
      <c r="W102" s="266">
        <v>206.26348199999993</v>
      </c>
      <c r="X102" s="266">
        <v>22.867348337028819</v>
      </c>
      <c r="Y102" s="266">
        <v>0</v>
      </c>
      <c r="Z102" s="266">
        <v>2.0626348199999991</v>
      </c>
      <c r="AA102" s="266">
        <v>1.3750898799999998</v>
      </c>
      <c r="AB102" s="267">
        <v>5.1567753000000014</v>
      </c>
      <c r="AC102" s="268"/>
      <c r="AD102" s="269">
        <v>10.85</v>
      </c>
      <c r="AE102" s="270">
        <f t="shared" si="11"/>
        <v>0.49982400000000027</v>
      </c>
      <c r="AF102" s="194">
        <f t="shared" si="7"/>
        <v>4.6569513000000011</v>
      </c>
      <c r="AH102" s="242">
        <v>102</v>
      </c>
      <c r="AI102" s="251">
        <f t="shared" si="8"/>
        <v>8.5945</v>
      </c>
      <c r="AJ102" s="251">
        <f>'5-04a'!O103</f>
        <v>8.5945</v>
      </c>
      <c r="AK102" s="251">
        <f t="shared" si="9"/>
        <v>0</v>
      </c>
      <c r="AM102" s="252">
        <f t="shared" si="10"/>
        <v>0.54185249869102348</v>
      </c>
      <c r="AP102" s="268"/>
    </row>
    <row r="103" spans="1:42" x14ac:dyDescent="0.25">
      <c r="A103" s="253">
        <v>101</v>
      </c>
      <c r="B103" s="243" t="s">
        <v>499</v>
      </c>
      <c r="C103" s="243" t="s">
        <v>500</v>
      </c>
      <c r="D103" s="243" t="s">
        <v>494</v>
      </c>
      <c r="E103" s="243" t="s">
        <v>492</v>
      </c>
      <c r="F103" s="243" t="s">
        <v>30</v>
      </c>
      <c r="G103" s="243" t="s">
        <v>46</v>
      </c>
      <c r="H103" s="243" t="s">
        <v>47</v>
      </c>
      <c r="I103" s="243" t="s">
        <v>1016</v>
      </c>
      <c r="J103" s="243" t="s">
        <v>44</v>
      </c>
      <c r="K103" s="243" t="s">
        <v>668</v>
      </c>
      <c r="L103" s="265">
        <v>1.2647069490022174</v>
      </c>
      <c r="M103" s="250">
        <v>1</v>
      </c>
      <c r="N103" s="250">
        <v>1</v>
      </c>
      <c r="O103" s="244">
        <v>26.5</v>
      </c>
      <c r="P103" s="242">
        <v>15</v>
      </c>
      <c r="Q103" s="242">
        <v>35</v>
      </c>
      <c r="R103" s="242">
        <v>0.5</v>
      </c>
      <c r="S103" s="245">
        <v>175</v>
      </c>
      <c r="T103" s="242">
        <v>3.2</v>
      </c>
      <c r="U103" s="242">
        <v>0.8</v>
      </c>
      <c r="V103" s="242">
        <v>9.1</v>
      </c>
      <c r="W103" s="266">
        <v>237.51582299999995</v>
      </c>
      <c r="X103" s="266">
        <v>26.332131152993345</v>
      </c>
      <c r="Y103" s="266">
        <v>0</v>
      </c>
      <c r="Z103" s="266">
        <v>2.3751582299999994</v>
      </c>
      <c r="AA103" s="266">
        <v>0.26390647</v>
      </c>
      <c r="AB103" s="267">
        <v>4.0762353000000013</v>
      </c>
      <c r="AC103" s="268"/>
      <c r="AD103" s="269">
        <v>10.85</v>
      </c>
      <c r="AE103" s="270">
        <f t="shared" si="11"/>
        <v>0.49982400000000027</v>
      </c>
      <c r="AF103" s="194">
        <f t="shared" si="7"/>
        <v>3.5764113000000011</v>
      </c>
      <c r="AH103" s="242">
        <v>103</v>
      </c>
      <c r="AI103" s="251">
        <f t="shared" si="8"/>
        <v>6.7153000000000009</v>
      </c>
      <c r="AJ103" s="251">
        <f>'5-04a'!O104</f>
        <v>6.7153</v>
      </c>
      <c r="AK103" s="251">
        <f t="shared" si="9"/>
        <v>0</v>
      </c>
      <c r="AM103" s="252">
        <f t="shared" si="10"/>
        <v>0.53257654907450158</v>
      </c>
      <c r="AP103" s="268"/>
    </row>
    <row r="104" spans="1:42" x14ac:dyDescent="0.25">
      <c r="A104" s="253">
        <v>102</v>
      </c>
      <c r="B104" s="243" t="s">
        <v>499</v>
      </c>
      <c r="C104" s="243" t="s">
        <v>500</v>
      </c>
      <c r="D104" s="243" t="s">
        <v>491</v>
      </c>
      <c r="E104" s="243" t="s">
        <v>472</v>
      </c>
      <c r="F104" s="243" t="s">
        <v>35</v>
      </c>
      <c r="G104" s="243" t="s">
        <v>31</v>
      </c>
      <c r="H104" s="243" t="s">
        <v>32</v>
      </c>
      <c r="I104" s="243" t="s">
        <v>93</v>
      </c>
      <c r="J104" s="243" t="s">
        <v>44</v>
      </c>
      <c r="K104" s="243" t="s">
        <v>668</v>
      </c>
      <c r="L104" s="265">
        <v>1.065547966286307</v>
      </c>
      <c r="M104" s="250">
        <v>1</v>
      </c>
      <c r="N104" s="250">
        <v>1</v>
      </c>
      <c r="O104" s="244">
        <v>26.5</v>
      </c>
      <c r="P104" s="242">
        <v>15</v>
      </c>
      <c r="Q104" s="242">
        <v>35</v>
      </c>
      <c r="R104" s="242">
        <v>0.5</v>
      </c>
      <c r="S104" s="245">
        <v>185</v>
      </c>
      <c r="T104" s="242">
        <v>3.2</v>
      </c>
      <c r="U104" s="242">
        <v>0.8</v>
      </c>
      <c r="V104" s="242">
        <v>9.1</v>
      </c>
      <c r="W104" s="266">
        <v>325.65274800000003</v>
      </c>
      <c r="X104" s="266">
        <v>19.303660225251928</v>
      </c>
      <c r="Y104" s="266">
        <v>0</v>
      </c>
      <c r="Z104" s="266">
        <v>3.2565274800000004</v>
      </c>
      <c r="AA104" s="266">
        <v>2.1710183200000004</v>
      </c>
      <c r="AB104" s="267">
        <v>10.658654200000001</v>
      </c>
      <c r="AC104" s="268"/>
      <c r="AD104" s="269">
        <v>5.55</v>
      </c>
      <c r="AE104" s="270">
        <f t="shared" si="11"/>
        <v>3.3636260000000018</v>
      </c>
      <c r="AF104" s="194">
        <f t="shared" si="7"/>
        <v>7.2950281999999991</v>
      </c>
      <c r="AH104" s="242">
        <v>104</v>
      </c>
      <c r="AI104" s="251">
        <f t="shared" si="8"/>
        <v>16.086200000000002</v>
      </c>
      <c r="AJ104" s="251">
        <f>'5-04a'!O105</f>
        <v>16.086200000000002</v>
      </c>
      <c r="AK104" s="251">
        <f t="shared" si="9"/>
        <v>0</v>
      </c>
      <c r="AM104" s="252">
        <f t="shared" si="10"/>
        <v>0.45349605251706421</v>
      </c>
      <c r="AP104" s="268"/>
    </row>
    <row r="105" spans="1:42" x14ac:dyDescent="0.25">
      <c r="A105" s="253">
        <v>103</v>
      </c>
      <c r="B105" s="243" t="s">
        <v>499</v>
      </c>
      <c r="C105" s="243" t="s">
        <v>500</v>
      </c>
      <c r="D105" s="243" t="s">
        <v>491</v>
      </c>
      <c r="E105" s="243" t="s">
        <v>472</v>
      </c>
      <c r="F105" s="243" t="s">
        <v>30</v>
      </c>
      <c r="G105" s="243" t="s">
        <v>46</v>
      </c>
      <c r="H105" s="243" t="s">
        <v>47</v>
      </c>
      <c r="I105" s="243" t="s">
        <v>1016</v>
      </c>
      <c r="J105" s="243" t="s">
        <v>44</v>
      </c>
      <c r="K105" s="243" t="s">
        <v>668</v>
      </c>
      <c r="L105" s="265">
        <v>1.2645257012448134</v>
      </c>
      <c r="M105" s="250">
        <v>1</v>
      </c>
      <c r="N105" s="250">
        <v>1</v>
      </c>
      <c r="O105" s="244">
        <v>26.5</v>
      </c>
      <c r="P105" s="242">
        <v>15</v>
      </c>
      <c r="Q105" s="242">
        <v>35</v>
      </c>
      <c r="R105" s="242">
        <v>0.5</v>
      </c>
      <c r="S105" s="245">
        <v>175</v>
      </c>
      <c r="T105" s="242">
        <v>3.2</v>
      </c>
      <c r="U105" s="242">
        <v>0.8</v>
      </c>
      <c r="V105" s="242">
        <v>9.1</v>
      </c>
      <c r="W105" s="266">
        <v>398.855547</v>
      </c>
      <c r="X105" s="266">
        <v>23.642889567279195</v>
      </c>
      <c r="Y105" s="266">
        <v>0</v>
      </c>
      <c r="Z105" s="266">
        <v>3.9885554700000001</v>
      </c>
      <c r="AA105" s="266">
        <v>0.44317283000000002</v>
      </c>
      <c r="AB105" s="267">
        <v>9.3113717000000005</v>
      </c>
      <c r="AC105" s="268"/>
      <c r="AD105" s="269">
        <v>5.55</v>
      </c>
      <c r="AE105" s="270">
        <f t="shared" si="11"/>
        <v>3.3636260000000018</v>
      </c>
      <c r="AF105" s="194">
        <f t="shared" si="7"/>
        <v>5.9477456999999987</v>
      </c>
      <c r="AH105" s="242">
        <v>105</v>
      </c>
      <c r="AI105" s="251">
        <f t="shared" si="8"/>
        <v>13.743100000000002</v>
      </c>
      <c r="AJ105" s="251">
        <f>'5-04a'!O106</f>
        <v>13.7431</v>
      </c>
      <c r="AK105" s="251">
        <f t="shared" si="9"/>
        <v>0</v>
      </c>
      <c r="AM105" s="252">
        <f t="shared" si="10"/>
        <v>0.43278050076038144</v>
      </c>
      <c r="AP105" s="268"/>
    </row>
    <row r="106" spans="1:42" x14ac:dyDescent="0.25">
      <c r="A106" s="253">
        <v>104</v>
      </c>
      <c r="B106" s="243" t="s">
        <v>499</v>
      </c>
      <c r="C106" s="243" t="s">
        <v>500</v>
      </c>
      <c r="D106" s="243" t="s">
        <v>491</v>
      </c>
      <c r="E106" s="243" t="s">
        <v>492</v>
      </c>
      <c r="F106" s="243" t="s">
        <v>35</v>
      </c>
      <c r="G106" s="243" t="s">
        <v>31</v>
      </c>
      <c r="H106" s="243" t="s">
        <v>32</v>
      </c>
      <c r="I106" s="243" t="s">
        <v>93</v>
      </c>
      <c r="J106" s="243" t="s">
        <v>44</v>
      </c>
      <c r="K106" s="243" t="s">
        <v>668</v>
      </c>
      <c r="L106" s="265">
        <v>1.0669898750000002</v>
      </c>
      <c r="M106" s="250">
        <v>1</v>
      </c>
      <c r="N106" s="250">
        <v>1</v>
      </c>
      <c r="O106" s="244">
        <v>26.5</v>
      </c>
      <c r="P106" s="242">
        <v>15</v>
      </c>
      <c r="Q106" s="242">
        <v>35</v>
      </c>
      <c r="R106" s="242">
        <v>0.5</v>
      </c>
      <c r="S106" s="245">
        <v>185</v>
      </c>
      <c r="T106" s="242">
        <v>3.2</v>
      </c>
      <c r="U106" s="242">
        <v>0.8</v>
      </c>
      <c r="V106" s="242">
        <v>9.1</v>
      </c>
      <c r="W106" s="266">
        <v>216.85964999999996</v>
      </c>
      <c r="X106" s="266">
        <v>21.860851814516124</v>
      </c>
      <c r="Y106" s="266">
        <v>0</v>
      </c>
      <c r="Z106" s="266">
        <v>2.1685964999999996</v>
      </c>
      <c r="AA106" s="266">
        <v>1.4457309999999999</v>
      </c>
      <c r="AB106" s="267">
        <v>7.8349724999999992</v>
      </c>
      <c r="AC106" s="268"/>
      <c r="AD106" s="269">
        <v>6.05</v>
      </c>
      <c r="AE106" s="270">
        <f t="shared" si="11"/>
        <v>2.9004960000000004</v>
      </c>
      <c r="AF106" s="194">
        <f t="shared" si="7"/>
        <v>4.9344764999999988</v>
      </c>
      <c r="AH106" s="242">
        <v>106</v>
      </c>
      <c r="AI106" s="251">
        <f t="shared" si="8"/>
        <v>11.449299999999999</v>
      </c>
      <c r="AJ106" s="251">
        <f>'5-04a'!O107</f>
        <v>11.449299999999999</v>
      </c>
      <c r="AK106" s="251">
        <f t="shared" si="9"/>
        <v>0</v>
      </c>
      <c r="AM106" s="252">
        <f t="shared" si="10"/>
        <v>0.43098499471583407</v>
      </c>
      <c r="AP106" s="268"/>
    </row>
    <row r="107" spans="1:42" x14ac:dyDescent="0.25">
      <c r="A107" s="253">
        <v>105</v>
      </c>
      <c r="B107" s="243" t="s">
        <v>499</v>
      </c>
      <c r="C107" s="243" t="s">
        <v>500</v>
      </c>
      <c r="D107" s="243" t="s">
        <v>491</v>
      </c>
      <c r="E107" s="243" t="s">
        <v>492</v>
      </c>
      <c r="F107" s="243" t="s">
        <v>30</v>
      </c>
      <c r="G107" s="243" t="s">
        <v>46</v>
      </c>
      <c r="H107" s="243" t="s">
        <v>47</v>
      </c>
      <c r="I107" s="243" t="s">
        <v>1016</v>
      </c>
      <c r="J107" s="243" t="s">
        <v>44</v>
      </c>
      <c r="K107" s="243" t="s">
        <v>668</v>
      </c>
      <c r="L107" s="265">
        <v>1.2659210967741936</v>
      </c>
      <c r="M107" s="250">
        <v>1</v>
      </c>
      <c r="N107" s="250">
        <v>1</v>
      </c>
      <c r="O107" s="244">
        <v>26.5</v>
      </c>
      <c r="P107" s="242">
        <v>15</v>
      </c>
      <c r="Q107" s="242">
        <v>35</v>
      </c>
      <c r="R107" s="242">
        <v>0.5</v>
      </c>
      <c r="S107" s="245">
        <v>175</v>
      </c>
      <c r="T107" s="242">
        <v>3.2</v>
      </c>
      <c r="U107" s="242">
        <v>0.8</v>
      </c>
      <c r="V107" s="242">
        <v>9.1</v>
      </c>
      <c r="W107" s="266">
        <v>272.59245000000004</v>
      </c>
      <c r="X107" s="266">
        <v>27.479077620967747</v>
      </c>
      <c r="Y107" s="266">
        <v>0</v>
      </c>
      <c r="Z107" s="266">
        <v>2.7259245000000005</v>
      </c>
      <c r="AA107" s="266">
        <v>0.30288050000000005</v>
      </c>
      <c r="AB107" s="267">
        <v>7.0427950000000008</v>
      </c>
      <c r="AC107" s="268"/>
      <c r="AD107" s="269">
        <v>6.05</v>
      </c>
      <c r="AE107" s="270">
        <f t="shared" si="11"/>
        <v>2.9004960000000004</v>
      </c>
      <c r="AF107" s="194">
        <f t="shared" si="7"/>
        <v>4.1422990000000004</v>
      </c>
      <c r="AH107" s="242">
        <v>107</v>
      </c>
      <c r="AI107" s="251">
        <f t="shared" si="8"/>
        <v>10.071600000000002</v>
      </c>
      <c r="AJ107" s="251">
        <f>'5-04a'!O108</f>
        <v>10.0716</v>
      </c>
      <c r="AK107" s="251">
        <f t="shared" si="9"/>
        <v>0</v>
      </c>
      <c r="AM107" s="252">
        <f t="shared" si="10"/>
        <v>0.41128509869335556</v>
      </c>
      <c r="AP107" s="268"/>
    </row>
    <row r="108" spans="1:42" x14ac:dyDescent="0.25">
      <c r="A108" s="253">
        <v>106</v>
      </c>
      <c r="B108" s="243" t="s">
        <v>499</v>
      </c>
      <c r="C108" s="243" t="s">
        <v>500</v>
      </c>
      <c r="D108" s="243" t="s">
        <v>491</v>
      </c>
      <c r="E108" s="243" t="s">
        <v>472</v>
      </c>
      <c r="F108" s="243" t="s">
        <v>30</v>
      </c>
      <c r="G108" s="243" t="s">
        <v>31</v>
      </c>
      <c r="H108" s="243" t="s">
        <v>32</v>
      </c>
      <c r="I108" s="243" t="s">
        <v>96</v>
      </c>
      <c r="J108" s="243" t="s">
        <v>1017</v>
      </c>
      <c r="K108" s="243" t="s">
        <v>669</v>
      </c>
      <c r="L108" s="265">
        <v>4.3256160637129968</v>
      </c>
      <c r="M108" s="250">
        <v>2</v>
      </c>
      <c r="N108" s="250">
        <v>2</v>
      </c>
      <c r="O108" s="244">
        <v>13</v>
      </c>
      <c r="P108" s="242">
        <v>15</v>
      </c>
      <c r="Q108" s="242">
        <v>35</v>
      </c>
      <c r="R108" s="242">
        <v>0.5</v>
      </c>
      <c r="S108" s="245">
        <v>498</v>
      </c>
      <c r="T108" s="242">
        <v>4.2</v>
      </c>
      <c r="U108" s="242">
        <v>0.8</v>
      </c>
      <c r="V108" s="242">
        <v>26</v>
      </c>
      <c r="W108" s="266">
        <v>490.057928</v>
      </c>
      <c r="X108" s="266">
        <v>29.049076941315942</v>
      </c>
      <c r="Y108" s="266">
        <v>9</v>
      </c>
      <c r="Z108" s="266">
        <v>9.8011585599999993</v>
      </c>
      <c r="AA108" s="266">
        <v>1.59553744</v>
      </c>
      <c r="AB108" s="267">
        <v>3.3155040000000007</v>
      </c>
      <c r="AC108" s="268"/>
      <c r="AD108" s="269">
        <v>5.55</v>
      </c>
      <c r="AE108" s="270">
        <f t="shared" si="11"/>
        <v>3.3636260000000018</v>
      </c>
      <c r="AF108" s="194">
        <f t="shared" si="7"/>
        <v>-4.8122000000001108E-2</v>
      </c>
      <c r="AH108" s="242">
        <v>108</v>
      </c>
      <c r="AI108" s="251">
        <f t="shared" si="8"/>
        <v>23.712199999999999</v>
      </c>
      <c r="AJ108" s="251">
        <f>'5-04a'!O109</f>
        <v>23.712199999999999</v>
      </c>
      <c r="AK108" s="251">
        <f t="shared" si="9"/>
        <v>0</v>
      </c>
      <c r="AM108" s="252">
        <f t="shared" si="10"/>
        <v>-2.0294194549641581E-3</v>
      </c>
      <c r="AP108" s="268"/>
    </row>
    <row r="109" spans="1:42" x14ac:dyDescent="0.25">
      <c r="A109" s="253">
        <v>107</v>
      </c>
      <c r="B109" s="243" t="s">
        <v>499</v>
      </c>
      <c r="C109" s="243" t="s">
        <v>500</v>
      </c>
      <c r="D109" s="243" t="s">
        <v>494</v>
      </c>
      <c r="E109" s="243" t="s">
        <v>492</v>
      </c>
      <c r="F109" s="243" t="s">
        <v>30</v>
      </c>
      <c r="G109" s="243" t="s">
        <v>46</v>
      </c>
      <c r="H109" s="243" t="s">
        <v>47</v>
      </c>
      <c r="I109" s="243" t="s">
        <v>89</v>
      </c>
      <c r="J109" s="243" t="s">
        <v>44</v>
      </c>
      <c r="K109" s="243" t="s">
        <v>670</v>
      </c>
      <c r="L109" s="265">
        <v>0.9933576775166294</v>
      </c>
      <c r="M109" s="250">
        <v>1.5</v>
      </c>
      <c r="N109" s="250">
        <v>0.9933576775166294</v>
      </c>
      <c r="O109" s="244">
        <v>27</v>
      </c>
      <c r="P109" s="242">
        <v>15</v>
      </c>
      <c r="Q109" s="242">
        <v>35</v>
      </c>
      <c r="R109" s="242">
        <v>0.5</v>
      </c>
      <c r="S109" s="245">
        <v>185</v>
      </c>
      <c r="T109" s="242">
        <v>3.2</v>
      </c>
      <c r="U109" s="242">
        <v>0.8</v>
      </c>
      <c r="V109" s="242">
        <v>4.3</v>
      </c>
      <c r="W109" s="266">
        <v>246.4935939410413</v>
      </c>
      <c r="X109" s="266">
        <v>27.327449439139833</v>
      </c>
      <c r="Y109" s="266">
        <v>0</v>
      </c>
      <c r="Z109" s="266">
        <v>2.4485630399999989</v>
      </c>
      <c r="AA109" s="266">
        <v>0.27206255999999995</v>
      </c>
      <c r="AB109" s="267">
        <v>4.5866744000000006</v>
      </c>
      <c r="AC109" s="268"/>
      <c r="AD109" s="269">
        <v>10.85</v>
      </c>
      <c r="AE109" s="270">
        <f t="shared" si="11"/>
        <v>0.49982400000000027</v>
      </c>
      <c r="AF109" s="194">
        <f t="shared" si="7"/>
        <v>4.0868504000000003</v>
      </c>
      <c r="AH109" s="242">
        <v>109</v>
      </c>
      <c r="AI109" s="251">
        <f t="shared" si="8"/>
        <v>7.3072999999999997</v>
      </c>
      <c r="AJ109" s="251">
        <f>'5-04a'!O110</f>
        <v>7.3072999999999997</v>
      </c>
      <c r="AK109" s="251">
        <f t="shared" si="9"/>
        <v>0</v>
      </c>
      <c r="AM109" s="252">
        <f t="shared" si="10"/>
        <v>0.55928323731063467</v>
      </c>
      <c r="AP109" s="268"/>
    </row>
    <row r="110" spans="1:42" x14ac:dyDescent="0.25">
      <c r="A110" s="253">
        <v>108</v>
      </c>
      <c r="B110" s="243" t="s">
        <v>499</v>
      </c>
      <c r="C110" s="243" t="s">
        <v>500</v>
      </c>
      <c r="D110" s="243" t="s">
        <v>494</v>
      </c>
      <c r="E110" s="243" t="s">
        <v>492</v>
      </c>
      <c r="F110" s="243" t="s">
        <v>30</v>
      </c>
      <c r="G110" s="243" t="s">
        <v>46</v>
      </c>
      <c r="H110" s="243" t="s">
        <v>47</v>
      </c>
      <c r="I110" s="243" t="s">
        <v>1016</v>
      </c>
      <c r="J110" s="243" t="s">
        <v>44</v>
      </c>
      <c r="K110" s="243" t="s">
        <v>670</v>
      </c>
      <c r="L110" s="265">
        <v>1.0248849490022169</v>
      </c>
      <c r="M110" s="250">
        <v>1.5</v>
      </c>
      <c r="N110" s="250">
        <v>1.0248849490022169</v>
      </c>
      <c r="O110" s="244">
        <v>27</v>
      </c>
      <c r="P110" s="242">
        <v>15</v>
      </c>
      <c r="Q110" s="242">
        <v>35</v>
      </c>
      <c r="R110" s="242">
        <v>0.5</v>
      </c>
      <c r="S110" s="245">
        <v>175</v>
      </c>
      <c r="T110" s="242">
        <v>3.2</v>
      </c>
      <c r="U110" s="242">
        <v>0.8</v>
      </c>
      <c r="V110" s="242">
        <v>4.3</v>
      </c>
      <c r="W110" s="266">
        <v>238.91101556167968</v>
      </c>
      <c r="X110" s="266">
        <v>26.486808820585335</v>
      </c>
      <c r="Y110" s="266">
        <v>0</v>
      </c>
      <c r="Z110" s="266">
        <v>2.4485630399999994</v>
      </c>
      <c r="AA110" s="266">
        <v>0.27206255999999995</v>
      </c>
      <c r="AB110" s="267">
        <v>4.5866744000000006</v>
      </c>
      <c r="AC110" s="268"/>
      <c r="AD110" s="269">
        <v>10.85</v>
      </c>
      <c r="AE110" s="270">
        <f t="shared" si="11"/>
        <v>0.49982400000000027</v>
      </c>
      <c r="AF110" s="194">
        <f t="shared" si="7"/>
        <v>4.0868504000000003</v>
      </c>
      <c r="AH110" s="242">
        <v>110</v>
      </c>
      <c r="AI110" s="251">
        <f t="shared" si="8"/>
        <v>7.3072999999999997</v>
      </c>
      <c r="AJ110" s="251">
        <f>'5-04a'!O111</f>
        <v>7.3072999999999997</v>
      </c>
      <c r="AK110" s="251">
        <f t="shared" si="9"/>
        <v>0</v>
      </c>
      <c r="AM110" s="252">
        <f t="shared" si="10"/>
        <v>0.55928323731063467</v>
      </c>
      <c r="AP110" s="268"/>
    </row>
    <row r="111" spans="1:42" x14ac:dyDescent="0.25">
      <c r="A111" s="253">
        <v>109</v>
      </c>
      <c r="B111" s="243" t="s">
        <v>499</v>
      </c>
      <c r="C111" s="243" t="s">
        <v>500</v>
      </c>
      <c r="D111" s="243" t="s">
        <v>491</v>
      </c>
      <c r="E111" s="243" t="s">
        <v>472</v>
      </c>
      <c r="F111" s="243" t="s">
        <v>30</v>
      </c>
      <c r="G111" s="243" t="s">
        <v>46</v>
      </c>
      <c r="H111" s="243" t="s">
        <v>47</v>
      </c>
      <c r="I111" s="243" t="s">
        <v>89</v>
      </c>
      <c r="J111" s="243" t="s">
        <v>44</v>
      </c>
      <c r="K111" s="243" t="s">
        <v>670</v>
      </c>
      <c r="L111" s="265">
        <v>0.99311865128630661</v>
      </c>
      <c r="M111" s="250">
        <v>1.5</v>
      </c>
      <c r="N111" s="250">
        <v>0.99311865128630661</v>
      </c>
      <c r="O111" s="244">
        <v>27</v>
      </c>
      <c r="P111" s="242">
        <v>15</v>
      </c>
      <c r="Q111" s="242">
        <v>35</v>
      </c>
      <c r="R111" s="242">
        <v>0.5</v>
      </c>
      <c r="S111" s="245">
        <v>185</v>
      </c>
      <c r="T111" s="242">
        <v>3.2</v>
      </c>
      <c r="U111" s="242">
        <v>0.8</v>
      </c>
      <c r="V111" s="242">
        <v>4.3</v>
      </c>
      <c r="W111" s="266">
        <v>404.74665890059731</v>
      </c>
      <c r="X111" s="266">
        <v>23.992095963283777</v>
      </c>
      <c r="Y111" s="266">
        <v>0</v>
      </c>
      <c r="Z111" s="266">
        <v>4.0196145599999999</v>
      </c>
      <c r="AA111" s="266">
        <v>0.44662384000000005</v>
      </c>
      <c r="AB111" s="267">
        <v>10.0148616</v>
      </c>
      <c r="AC111" s="268"/>
      <c r="AD111" s="269">
        <v>5.55</v>
      </c>
      <c r="AE111" s="270">
        <f t="shared" si="11"/>
        <v>3.3636260000000018</v>
      </c>
      <c r="AF111" s="194">
        <f t="shared" si="7"/>
        <v>6.6512355999999979</v>
      </c>
      <c r="AH111" s="242">
        <v>111</v>
      </c>
      <c r="AI111" s="251">
        <f t="shared" si="8"/>
        <v>14.4811</v>
      </c>
      <c r="AJ111" s="251">
        <f>'5-04a'!O112</f>
        <v>14.4811</v>
      </c>
      <c r="AK111" s="251">
        <f t="shared" si="9"/>
        <v>0</v>
      </c>
      <c r="AM111" s="252">
        <f t="shared" si="10"/>
        <v>0.45930458321536333</v>
      </c>
      <c r="AP111" s="268"/>
    </row>
    <row r="112" spans="1:42" x14ac:dyDescent="0.25">
      <c r="A112" s="253">
        <v>110</v>
      </c>
      <c r="B112" s="243" t="s">
        <v>499</v>
      </c>
      <c r="C112" s="243" t="s">
        <v>500</v>
      </c>
      <c r="D112" s="243" t="s">
        <v>491</v>
      </c>
      <c r="E112" s="243" t="s">
        <v>472</v>
      </c>
      <c r="F112" s="243" t="s">
        <v>30</v>
      </c>
      <c r="G112" s="243" t="s">
        <v>46</v>
      </c>
      <c r="H112" s="243" t="s">
        <v>47</v>
      </c>
      <c r="I112" s="243" t="s">
        <v>1016</v>
      </c>
      <c r="J112" s="243" t="s">
        <v>44</v>
      </c>
      <c r="K112" s="243" t="s">
        <v>670</v>
      </c>
      <c r="L112" s="265">
        <v>1.024703701244813</v>
      </c>
      <c r="M112" s="250">
        <v>1.5</v>
      </c>
      <c r="N112" s="250">
        <v>1.024703701244813</v>
      </c>
      <c r="O112" s="244">
        <v>27</v>
      </c>
      <c r="P112" s="242">
        <v>15</v>
      </c>
      <c r="Q112" s="242">
        <v>35</v>
      </c>
      <c r="R112" s="242">
        <v>0.5</v>
      </c>
      <c r="S112" s="245">
        <v>175</v>
      </c>
      <c r="T112" s="242">
        <v>3.2</v>
      </c>
      <c r="U112" s="242">
        <v>0.8</v>
      </c>
      <c r="V112" s="242">
        <v>4.3</v>
      </c>
      <c r="W112" s="266">
        <v>392.27091256886854</v>
      </c>
      <c r="X112" s="266">
        <v>23.252573359150475</v>
      </c>
      <c r="Y112" s="266">
        <v>0</v>
      </c>
      <c r="Z112" s="266">
        <v>4.0196145599999999</v>
      </c>
      <c r="AA112" s="266">
        <v>0.44662384000000005</v>
      </c>
      <c r="AB112" s="267">
        <v>10.0148616</v>
      </c>
      <c r="AC112" s="268"/>
      <c r="AD112" s="269">
        <v>5.55</v>
      </c>
      <c r="AE112" s="270">
        <f t="shared" si="11"/>
        <v>3.3636260000000018</v>
      </c>
      <c r="AF112" s="194">
        <f t="shared" si="7"/>
        <v>6.6512355999999979</v>
      </c>
      <c r="AH112" s="242">
        <v>112</v>
      </c>
      <c r="AI112" s="251">
        <f t="shared" si="8"/>
        <v>14.4811</v>
      </c>
      <c r="AJ112" s="251">
        <f>'5-04a'!O113</f>
        <v>14.4811</v>
      </c>
      <c r="AK112" s="251">
        <f t="shared" si="9"/>
        <v>0</v>
      </c>
      <c r="AM112" s="252">
        <f t="shared" si="10"/>
        <v>0.45930458321536333</v>
      </c>
      <c r="AP112" s="268"/>
    </row>
    <row r="113" spans="1:42" x14ac:dyDescent="0.25">
      <c r="A113" s="253">
        <v>111</v>
      </c>
      <c r="B113" s="243" t="s">
        <v>499</v>
      </c>
      <c r="C113" s="243" t="s">
        <v>500</v>
      </c>
      <c r="D113" s="243" t="s">
        <v>471</v>
      </c>
      <c r="E113" s="243" t="s">
        <v>496</v>
      </c>
      <c r="F113" s="243" t="s">
        <v>30</v>
      </c>
      <c r="G113" s="243" t="s">
        <v>46</v>
      </c>
      <c r="H113" s="243" t="s">
        <v>47</v>
      </c>
      <c r="I113" s="243" t="s">
        <v>89</v>
      </c>
      <c r="J113" s="243" t="s">
        <v>44</v>
      </c>
      <c r="K113" s="243" t="s">
        <v>670</v>
      </c>
      <c r="L113" s="265">
        <v>0.99621189531157239</v>
      </c>
      <c r="M113" s="250">
        <v>1.5</v>
      </c>
      <c r="N113" s="250">
        <v>0.99621189531157239</v>
      </c>
      <c r="O113" s="244">
        <v>27</v>
      </c>
      <c r="P113" s="242">
        <v>15</v>
      </c>
      <c r="Q113" s="242">
        <v>35</v>
      </c>
      <c r="R113" s="242">
        <v>0.5</v>
      </c>
      <c r="S113" s="245">
        <v>185</v>
      </c>
      <c r="T113" s="242">
        <v>3.2</v>
      </c>
      <c r="U113" s="242">
        <v>0.8</v>
      </c>
      <c r="V113" s="242">
        <v>4.3</v>
      </c>
      <c r="W113" s="266">
        <v>204.18665643053893</v>
      </c>
      <c r="X113" s="266">
        <v>27</v>
      </c>
      <c r="Y113" s="266">
        <v>0</v>
      </c>
      <c r="Z113" s="266">
        <v>2.0341317600000006</v>
      </c>
      <c r="AA113" s="266">
        <v>0.22601464000000007</v>
      </c>
      <c r="AB113" s="267">
        <v>4.3361536000000003</v>
      </c>
      <c r="AC113" s="268"/>
      <c r="AD113" s="269">
        <v>9.15</v>
      </c>
      <c r="AE113" s="270">
        <f t="shared" si="11"/>
        <v>0.9263539999999999</v>
      </c>
      <c r="AF113" s="194">
        <f t="shared" si="7"/>
        <v>3.4097996000000004</v>
      </c>
      <c r="AH113" s="242">
        <v>113</v>
      </c>
      <c r="AI113" s="251">
        <f t="shared" si="8"/>
        <v>6.5963000000000012</v>
      </c>
      <c r="AJ113" s="251">
        <f>'5-04a'!O114</f>
        <v>6.5963000000000003</v>
      </c>
      <c r="AK113" s="251">
        <f t="shared" si="9"/>
        <v>0</v>
      </c>
      <c r="AM113" s="252">
        <f t="shared" si="10"/>
        <v>0.51692609493200725</v>
      </c>
      <c r="AO113" t="s">
        <v>2578</v>
      </c>
      <c r="AP113" s="268"/>
    </row>
    <row r="114" spans="1:42" x14ac:dyDescent="0.25">
      <c r="A114" s="253">
        <v>112</v>
      </c>
      <c r="B114" s="243" t="s">
        <v>499</v>
      </c>
      <c r="C114" s="243" t="s">
        <v>500</v>
      </c>
      <c r="D114" s="243" t="s">
        <v>471</v>
      </c>
      <c r="E114" s="243" t="s">
        <v>496</v>
      </c>
      <c r="F114" s="243" t="s">
        <v>30</v>
      </c>
      <c r="G114" s="243" t="s">
        <v>46</v>
      </c>
      <c r="H114" s="243" t="s">
        <v>47</v>
      </c>
      <c r="I114" s="243" t="s">
        <v>1016</v>
      </c>
      <c r="J114" s="243" t="s">
        <v>44</v>
      </c>
      <c r="K114" s="243" t="s">
        <v>670</v>
      </c>
      <c r="L114" s="265">
        <v>1.0276971632047476</v>
      </c>
      <c r="M114" s="250">
        <v>1.5</v>
      </c>
      <c r="N114" s="250">
        <v>1.0276971632047476</v>
      </c>
      <c r="O114" s="244">
        <v>27</v>
      </c>
      <c r="P114" s="242">
        <v>15</v>
      </c>
      <c r="Q114" s="242">
        <v>35</v>
      </c>
      <c r="R114" s="242">
        <v>0.5</v>
      </c>
      <c r="S114" s="245">
        <v>175</v>
      </c>
      <c r="T114" s="242">
        <v>3.2</v>
      </c>
      <c r="U114" s="242">
        <v>0.8</v>
      </c>
      <c r="V114" s="242">
        <v>4.3</v>
      </c>
      <c r="W114" s="266">
        <v>197.93104747480376</v>
      </c>
      <c r="X114" s="266">
        <v>29.366624254421925</v>
      </c>
      <c r="Y114" s="266">
        <v>0</v>
      </c>
      <c r="Z114" s="266">
        <v>2.0341317600000006</v>
      </c>
      <c r="AA114" s="266">
        <v>0.22601464000000007</v>
      </c>
      <c r="AB114" s="267">
        <v>4.3361536000000003</v>
      </c>
      <c r="AC114" s="268"/>
      <c r="AD114" s="269">
        <v>9.15</v>
      </c>
      <c r="AE114" s="270">
        <f t="shared" si="11"/>
        <v>0.9263539999999999</v>
      </c>
      <c r="AF114" s="194">
        <f t="shared" si="7"/>
        <v>3.4097996000000004</v>
      </c>
      <c r="AH114" s="242">
        <v>114</v>
      </c>
      <c r="AI114" s="251">
        <f t="shared" si="8"/>
        <v>6.5963000000000012</v>
      </c>
      <c r="AJ114" s="251">
        <f>'5-04a'!O115</f>
        <v>6.5963000000000003</v>
      </c>
      <c r="AK114" s="251">
        <f t="shared" si="9"/>
        <v>0</v>
      </c>
      <c r="AM114" s="252">
        <f t="shared" si="10"/>
        <v>0.51692609493200725</v>
      </c>
      <c r="AP114" s="268"/>
    </row>
    <row r="115" spans="1:42" x14ac:dyDescent="0.25">
      <c r="A115" s="253">
        <v>113</v>
      </c>
      <c r="B115" s="243" t="s">
        <v>501</v>
      </c>
      <c r="C115" s="243" t="s">
        <v>502</v>
      </c>
      <c r="D115" s="243" t="s">
        <v>471</v>
      </c>
      <c r="E115" s="243" t="s">
        <v>492</v>
      </c>
      <c r="F115" s="243" t="s">
        <v>35</v>
      </c>
      <c r="G115" s="243" t="s">
        <v>46</v>
      </c>
      <c r="H115" s="243" t="s">
        <v>47</v>
      </c>
      <c r="I115" s="243" t="s">
        <v>101</v>
      </c>
      <c r="J115" s="243" t="s">
        <v>44</v>
      </c>
      <c r="K115" s="243" t="s">
        <v>671</v>
      </c>
      <c r="L115" s="265">
        <v>1.9113060481732191</v>
      </c>
      <c r="M115" s="250">
        <v>1</v>
      </c>
      <c r="N115" s="250">
        <v>1</v>
      </c>
      <c r="O115" s="244">
        <v>22</v>
      </c>
      <c r="P115" s="242">
        <v>15</v>
      </c>
      <c r="Q115" s="242">
        <v>35</v>
      </c>
      <c r="R115" s="242">
        <v>0.7</v>
      </c>
      <c r="S115" s="245">
        <v>187</v>
      </c>
      <c r="T115" s="242">
        <v>3.2</v>
      </c>
      <c r="U115" s="242">
        <v>0.8</v>
      </c>
      <c r="V115" s="242">
        <v>17</v>
      </c>
      <c r="W115" s="266">
        <v>231.91109500000002</v>
      </c>
      <c r="X115" s="266">
        <v>22.781050589390965</v>
      </c>
      <c r="Y115" s="266">
        <v>6.85</v>
      </c>
      <c r="Z115" s="266">
        <v>2.3191109500000002</v>
      </c>
      <c r="AA115" s="266">
        <v>2.3191109500000002</v>
      </c>
      <c r="AB115" s="267">
        <v>3.5257780999999997</v>
      </c>
      <c r="AC115" s="268"/>
      <c r="AD115" s="269">
        <v>8.9499999999999993</v>
      </c>
      <c r="AE115" s="270">
        <f t="shared" si="11"/>
        <v>1.007086000000001</v>
      </c>
      <c r="AF115" s="194">
        <f t="shared" si="7"/>
        <v>2.5186920999999987</v>
      </c>
      <c r="AH115" s="242">
        <v>115</v>
      </c>
      <c r="AI115" s="251">
        <f t="shared" si="8"/>
        <v>15.014000000000001</v>
      </c>
      <c r="AJ115" s="251">
        <f>'5-04a'!O116</f>
        <v>15.013999999999999</v>
      </c>
      <c r="AK115" s="251">
        <f t="shared" si="9"/>
        <v>0</v>
      </c>
      <c r="AM115" s="252">
        <f t="shared" si="10"/>
        <v>0.16775623418143057</v>
      </c>
      <c r="AP115" s="268"/>
    </row>
    <row r="116" spans="1:42" x14ac:dyDescent="0.25">
      <c r="A116" s="253">
        <v>114</v>
      </c>
      <c r="B116" s="243" t="s">
        <v>501</v>
      </c>
      <c r="C116" s="243" t="s">
        <v>502</v>
      </c>
      <c r="D116" s="243" t="s">
        <v>471</v>
      </c>
      <c r="E116" s="243" t="s">
        <v>496</v>
      </c>
      <c r="F116" s="243" t="s">
        <v>35</v>
      </c>
      <c r="G116" s="243" t="s">
        <v>46</v>
      </c>
      <c r="H116" s="243" t="s">
        <v>47</v>
      </c>
      <c r="I116" s="243" t="s">
        <v>101</v>
      </c>
      <c r="J116" s="243" t="s">
        <v>44</v>
      </c>
      <c r="K116" s="243" t="s">
        <v>671</v>
      </c>
      <c r="L116" s="265">
        <v>1.9103944568176199</v>
      </c>
      <c r="M116" s="250">
        <v>1</v>
      </c>
      <c r="N116" s="250">
        <v>1</v>
      </c>
      <c r="O116" s="244">
        <v>22</v>
      </c>
      <c r="P116" s="242">
        <v>15</v>
      </c>
      <c r="Q116" s="242">
        <v>35</v>
      </c>
      <c r="R116" s="242">
        <v>0.7</v>
      </c>
      <c r="S116" s="245">
        <v>187</v>
      </c>
      <c r="T116" s="242">
        <v>3.2</v>
      </c>
      <c r="U116" s="242">
        <v>0.8</v>
      </c>
      <c r="V116" s="242">
        <v>17</v>
      </c>
      <c r="W116" s="266">
        <v>162.17714500000002</v>
      </c>
      <c r="X116" s="266">
        <v>24.061890949554897</v>
      </c>
      <c r="Y116" s="266">
        <v>6.85</v>
      </c>
      <c r="Z116" s="266">
        <v>1.6217714500000002</v>
      </c>
      <c r="AA116" s="266">
        <v>1.6217714500000002</v>
      </c>
      <c r="AB116" s="267">
        <v>2.6924570999999995</v>
      </c>
      <c r="AC116" s="268"/>
      <c r="AD116" s="269">
        <v>9.15</v>
      </c>
      <c r="AE116" s="270">
        <f t="shared" si="11"/>
        <v>0.9263539999999999</v>
      </c>
      <c r="AF116" s="194">
        <f t="shared" si="7"/>
        <v>1.7661030999999996</v>
      </c>
      <c r="AH116" s="242">
        <v>116</v>
      </c>
      <c r="AI116" s="251">
        <f t="shared" si="8"/>
        <v>12.786000000000001</v>
      </c>
      <c r="AJ116" s="251">
        <f>'5-04a'!O117</f>
        <v>12.786</v>
      </c>
      <c r="AK116" s="251">
        <f t="shared" si="9"/>
        <v>0</v>
      </c>
      <c r="AM116" s="252">
        <f t="shared" si="10"/>
        <v>0.13812788205850143</v>
      </c>
      <c r="AP116" s="268"/>
    </row>
    <row r="117" spans="1:42" x14ac:dyDescent="0.25">
      <c r="A117" s="253">
        <v>115</v>
      </c>
      <c r="B117" s="243" t="s">
        <v>501</v>
      </c>
      <c r="C117" s="243" t="s">
        <v>502</v>
      </c>
      <c r="D117" s="243" t="s">
        <v>471</v>
      </c>
      <c r="E117" s="243" t="s">
        <v>492</v>
      </c>
      <c r="F117" s="243" t="s">
        <v>35</v>
      </c>
      <c r="G117" s="243" t="s">
        <v>46</v>
      </c>
      <c r="H117" s="243" t="s">
        <v>47</v>
      </c>
      <c r="I117" s="243" t="s">
        <v>101</v>
      </c>
      <c r="J117" s="243" t="s">
        <v>44</v>
      </c>
      <c r="K117" s="243" t="s">
        <v>672</v>
      </c>
      <c r="L117" s="265">
        <v>1.0235345064756192</v>
      </c>
      <c r="M117" s="250">
        <v>0.4</v>
      </c>
      <c r="N117" s="250">
        <v>0.4</v>
      </c>
      <c r="O117" s="244">
        <v>30</v>
      </c>
      <c r="P117" s="242">
        <v>15</v>
      </c>
      <c r="Q117" s="242">
        <v>35</v>
      </c>
      <c r="R117" s="242">
        <v>0.7</v>
      </c>
      <c r="S117" s="245">
        <v>187</v>
      </c>
      <c r="T117" s="242">
        <v>3.2</v>
      </c>
      <c r="U117" s="242">
        <v>0.8</v>
      </c>
      <c r="V117" s="242">
        <v>9.1</v>
      </c>
      <c r="W117" s="266">
        <v>250.83518749999999</v>
      </c>
      <c r="X117" s="266">
        <v>24.63999877210216</v>
      </c>
      <c r="Y117" s="266">
        <v>6.85</v>
      </c>
      <c r="Z117" s="266">
        <v>1.00334075</v>
      </c>
      <c r="AA117" s="266">
        <v>1.00334075</v>
      </c>
      <c r="AB117" s="267">
        <v>7.0483184999999997</v>
      </c>
      <c r="AC117" s="268"/>
      <c r="AD117" s="269">
        <v>8.9499999999999993</v>
      </c>
      <c r="AE117" s="270">
        <f t="shared" si="11"/>
        <v>1.007086000000001</v>
      </c>
      <c r="AF117" s="194">
        <f t="shared" si="7"/>
        <v>6.0412324999999987</v>
      </c>
      <c r="AH117" s="242">
        <v>117</v>
      </c>
      <c r="AI117" s="251">
        <f t="shared" si="8"/>
        <v>15.904999999999998</v>
      </c>
      <c r="AJ117" s="251">
        <f>'5-04a'!O118</f>
        <v>15.904999999999999</v>
      </c>
      <c r="AK117" s="251">
        <f t="shared" si="9"/>
        <v>0</v>
      </c>
      <c r="AM117" s="252">
        <f t="shared" si="10"/>
        <v>0.37983228544482867</v>
      </c>
      <c r="AP117" s="268"/>
    </row>
    <row r="118" spans="1:42" x14ac:dyDescent="0.25">
      <c r="A118" s="253">
        <v>116</v>
      </c>
      <c r="B118" s="243" t="s">
        <v>501</v>
      </c>
      <c r="C118" s="243" t="s">
        <v>502</v>
      </c>
      <c r="D118" s="243" t="s">
        <v>471</v>
      </c>
      <c r="E118" s="243" t="s">
        <v>496</v>
      </c>
      <c r="F118" s="243" t="s">
        <v>35</v>
      </c>
      <c r="G118" s="243" t="s">
        <v>46</v>
      </c>
      <c r="H118" s="243" t="s">
        <v>47</v>
      </c>
      <c r="I118" s="243" t="s">
        <v>101</v>
      </c>
      <c r="J118" s="243" t="s">
        <v>44</v>
      </c>
      <c r="K118" s="243" t="s">
        <v>672</v>
      </c>
      <c r="L118" s="265">
        <v>1.0226229151200199</v>
      </c>
      <c r="M118" s="250">
        <v>0.4</v>
      </c>
      <c r="N118" s="250">
        <v>0.4</v>
      </c>
      <c r="O118" s="244">
        <v>30</v>
      </c>
      <c r="P118" s="242">
        <v>15</v>
      </c>
      <c r="Q118" s="242">
        <v>35</v>
      </c>
      <c r="R118" s="242">
        <v>0.7</v>
      </c>
      <c r="S118" s="245">
        <v>187</v>
      </c>
      <c r="T118" s="242">
        <v>3.2</v>
      </c>
      <c r="U118" s="242">
        <v>0.8</v>
      </c>
      <c r="V118" s="242">
        <v>9.1</v>
      </c>
      <c r="W118" s="266">
        <v>174.37706250000002</v>
      </c>
      <c r="X118" s="266">
        <v>25.871967729970329</v>
      </c>
      <c r="Y118" s="266">
        <v>6.85</v>
      </c>
      <c r="Z118" s="266">
        <v>0.69750825000000005</v>
      </c>
      <c r="AA118" s="266">
        <v>0.69750825000000005</v>
      </c>
      <c r="AB118" s="267">
        <v>5.1309834999999993</v>
      </c>
      <c r="AC118" s="268"/>
      <c r="AD118" s="269">
        <v>9.15</v>
      </c>
      <c r="AE118" s="270">
        <f t="shared" si="11"/>
        <v>0.9263539999999999</v>
      </c>
      <c r="AF118" s="194">
        <f t="shared" si="7"/>
        <v>4.2046294999999994</v>
      </c>
      <c r="AH118" s="242">
        <v>118</v>
      </c>
      <c r="AI118" s="251">
        <f t="shared" si="8"/>
        <v>13.375999999999999</v>
      </c>
      <c r="AJ118" s="251">
        <f>'5-04a'!O119</f>
        <v>13.375999999999999</v>
      </c>
      <c r="AK118" s="251">
        <f t="shared" si="9"/>
        <v>0</v>
      </c>
      <c r="AM118" s="252">
        <f t="shared" si="10"/>
        <v>0.31434132027511957</v>
      </c>
      <c r="AP118" s="268"/>
    </row>
    <row r="119" spans="1:42" x14ac:dyDescent="0.25">
      <c r="A119" s="253">
        <v>117</v>
      </c>
      <c r="B119" s="243" t="s">
        <v>501</v>
      </c>
      <c r="C119" s="243" t="s">
        <v>502</v>
      </c>
      <c r="D119" s="243" t="s">
        <v>471</v>
      </c>
      <c r="E119" s="243" t="s">
        <v>492</v>
      </c>
      <c r="F119" s="243" t="s">
        <v>35</v>
      </c>
      <c r="G119" s="243" t="s">
        <v>36</v>
      </c>
      <c r="H119" s="243" t="s">
        <v>32</v>
      </c>
      <c r="I119" s="243" t="s">
        <v>995</v>
      </c>
      <c r="J119" s="243" t="s">
        <v>41</v>
      </c>
      <c r="K119" s="243" t="s">
        <v>674</v>
      </c>
      <c r="L119" s="265">
        <v>1.1941825802226589</v>
      </c>
      <c r="M119" s="250">
        <v>1</v>
      </c>
      <c r="N119" s="250">
        <v>1</v>
      </c>
      <c r="O119" s="244">
        <v>18</v>
      </c>
      <c r="P119" s="242">
        <v>15</v>
      </c>
      <c r="Q119" s="242">
        <v>35</v>
      </c>
      <c r="R119" s="242">
        <v>0.5</v>
      </c>
      <c r="S119" s="245">
        <v>215</v>
      </c>
      <c r="T119" s="242">
        <v>4.2</v>
      </c>
      <c r="U119" s="242">
        <v>0.8</v>
      </c>
      <c r="V119" s="242">
        <v>9.1</v>
      </c>
      <c r="W119" s="266">
        <v>244.60834199999994</v>
      </c>
      <c r="X119" s="266">
        <v>24.028324361493119</v>
      </c>
      <c r="Y119" s="266">
        <v>0</v>
      </c>
      <c r="Z119" s="266">
        <v>2.4460834199999995</v>
      </c>
      <c r="AA119" s="266">
        <v>9.7843336799999996</v>
      </c>
      <c r="AB119" s="267">
        <v>3.1865828999999994</v>
      </c>
      <c r="AC119" s="268"/>
      <c r="AD119" s="269">
        <v>8.9499999999999993</v>
      </c>
      <c r="AE119" s="270">
        <f t="shared" si="11"/>
        <v>1.007086000000001</v>
      </c>
      <c r="AF119" s="194">
        <f t="shared" si="7"/>
        <v>2.1794968999999984</v>
      </c>
      <c r="AH119" s="242">
        <v>119</v>
      </c>
      <c r="AI119" s="251">
        <f t="shared" si="8"/>
        <v>15.416999999999998</v>
      </c>
      <c r="AJ119" s="251">
        <f>'5-04a'!O120</f>
        <v>15.417</v>
      </c>
      <c r="AK119" s="251">
        <f t="shared" si="9"/>
        <v>0</v>
      </c>
      <c r="AM119" s="252">
        <f t="shared" si="10"/>
        <v>0.14136971524939992</v>
      </c>
      <c r="AP119" s="268"/>
    </row>
    <row r="120" spans="1:42" x14ac:dyDescent="0.25">
      <c r="A120" s="253">
        <v>118</v>
      </c>
      <c r="B120" s="243" t="s">
        <v>501</v>
      </c>
      <c r="C120" s="243" t="s">
        <v>502</v>
      </c>
      <c r="D120" s="243" t="s">
        <v>471</v>
      </c>
      <c r="E120" s="243" t="s">
        <v>496</v>
      </c>
      <c r="F120" s="243" t="s">
        <v>35</v>
      </c>
      <c r="G120" s="243" t="s">
        <v>36</v>
      </c>
      <c r="H120" s="243" t="s">
        <v>32</v>
      </c>
      <c r="I120" s="243" t="s">
        <v>995</v>
      </c>
      <c r="J120" s="243" t="s">
        <v>41</v>
      </c>
      <c r="K120" s="243" t="s">
        <v>674</v>
      </c>
      <c r="L120" s="265">
        <v>1.1947165182987143</v>
      </c>
      <c r="M120" s="250">
        <v>1</v>
      </c>
      <c r="N120" s="250">
        <v>1</v>
      </c>
      <c r="O120" s="244">
        <v>18</v>
      </c>
      <c r="P120" s="242">
        <v>15</v>
      </c>
      <c r="Q120" s="242">
        <v>35</v>
      </c>
      <c r="R120" s="242">
        <v>0.5</v>
      </c>
      <c r="S120" s="245">
        <v>215</v>
      </c>
      <c r="T120" s="242">
        <v>4.2</v>
      </c>
      <c r="U120" s="242">
        <v>0.8</v>
      </c>
      <c r="V120" s="242">
        <v>9.1</v>
      </c>
      <c r="W120" s="266">
        <v>166.46512199999995</v>
      </c>
      <c r="X120" s="266">
        <v>24.69808931750741</v>
      </c>
      <c r="Y120" s="266">
        <v>0</v>
      </c>
      <c r="Z120" s="266">
        <v>1.6646512199999994</v>
      </c>
      <c r="AA120" s="266">
        <v>6.6586048800000004</v>
      </c>
      <c r="AB120" s="267">
        <v>2.4147438999999995</v>
      </c>
      <c r="AC120" s="268"/>
      <c r="AD120" s="269">
        <v>9.15</v>
      </c>
      <c r="AE120" s="270">
        <f t="shared" si="11"/>
        <v>0.9263539999999999</v>
      </c>
      <c r="AF120" s="194">
        <f t="shared" si="7"/>
        <v>1.4883898999999996</v>
      </c>
      <c r="AH120" s="242">
        <v>120</v>
      </c>
      <c r="AI120" s="251">
        <f t="shared" si="8"/>
        <v>10.738</v>
      </c>
      <c r="AJ120" s="251">
        <f>'5-04a'!O121</f>
        <v>10.738</v>
      </c>
      <c r="AK120" s="251">
        <f t="shared" si="9"/>
        <v>0</v>
      </c>
      <c r="AM120" s="252">
        <f t="shared" si="10"/>
        <v>0.13860960141553358</v>
      </c>
      <c r="AP120" s="268"/>
    </row>
    <row r="121" spans="1:42" x14ac:dyDescent="0.25">
      <c r="A121" s="253">
        <v>119</v>
      </c>
      <c r="B121" s="243" t="s">
        <v>501</v>
      </c>
      <c r="C121" s="243" t="s">
        <v>502</v>
      </c>
      <c r="D121" s="243" t="s">
        <v>471</v>
      </c>
      <c r="E121" s="243" t="s">
        <v>492</v>
      </c>
      <c r="F121" s="243" t="s">
        <v>35</v>
      </c>
      <c r="G121" s="243" t="s">
        <v>46</v>
      </c>
      <c r="H121" s="243" t="s">
        <v>47</v>
      </c>
      <c r="I121" s="243" t="s">
        <v>109</v>
      </c>
      <c r="J121" s="243" t="s">
        <v>41</v>
      </c>
      <c r="K121" s="243" t="s">
        <v>675</v>
      </c>
      <c r="L121" s="265">
        <v>0.86217583497053052</v>
      </c>
      <c r="M121" s="250">
        <v>0.5</v>
      </c>
      <c r="N121" s="250">
        <v>0.5</v>
      </c>
      <c r="O121" s="244">
        <v>24</v>
      </c>
      <c r="P121" s="242">
        <v>20</v>
      </c>
      <c r="Q121" s="242">
        <v>60</v>
      </c>
      <c r="R121" s="242">
        <v>0.5</v>
      </c>
      <c r="S121" s="245">
        <v>175</v>
      </c>
      <c r="T121" s="242">
        <v>3.1</v>
      </c>
      <c r="U121" s="242">
        <v>0.8</v>
      </c>
      <c r="V121" s="242">
        <v>7</v>
      </c>
      <c r="W121" s="266">
        <v>268.89213599999999</v>
      </c>
      <c r="X121" s="266">
        <v>26.413765815324165</v>
      </c>
      <c r="Y121" s="266">
        <v>0</v>
      </c>
      <c r="Z121" s="266">
        <v>1.3444606799999999</v>
      </c>
      <c r="AA121" s="266">
        <v>5.3778427200000003</v>
      </c>
      <c r="AB121" s="267">
        <v>1.7751965999999997</v>
      </c>
      <c r="AC121" s="268"/>
      <c r="AD121" s="269">
        <v>8.9499999999999993</v>
      </c>
      <c r="AE121" s="270">
        <f t="shared" si="11"/>
        <v>1.007086000000001</v>
      </c>
      <c r="AF121" s="194">
        <f t="shared" si="7"/>
        <v>0.76811059999999864</v>
      </c>
      <c r="AH121" s="242">
        <v>121</v>
      </c>
      <c r="AI121" s="251">
        <f t="shared" si="8"/>
        <v>8.4975000000000005</v>
      </c>
      <c r="AJ121" s="251">
        <f>'5-04a'!O122</f>
        <v>8.4975000000000005</v>
      </c>
      <c r="AK121" s="251">
        <f t="shared" si="9"/>
        <v>0</v>
      </c>
      <c r="AM121" s="252">
        <f t="shared" si="10"/>
        <v>9.0392538982053378E-2</v>
      </c>
      <c r="AP121" s="268"/>
    </row>
    <row r="122" spans="1:42" x14ac:dyDescent="0.25">
      <c r="A122" s="253">
        <v>120</v>
      </c>
      <c r="B122" s="243" t="s">
        <v>501</v>
      </c>
      <c r="C122" s="243" t="s">
        <v>502</v>
      </c>
      <c r="D122" s="243" t="s">
        <v>471</v>
      </c>
      <c r="E122" s="243" t="s">
        <v>496</v>
      </c>
      <c r="F122" s="243" t="s">
        <v>35</v>
      </c>
      <c r="G122" s="243" t="s">
        <v>46</v>
      </c>
      <c r="H122" s="243" t="s">
        <v>47</v>
      </c>
      <c r="I122" s="243" t="s">
        <v>109</v>
      </c>
      <c r="J122" s="243" t="s">
        <v>41</v>
      </c>
      <c r="K122" s="243" t="s">
        <v>675</v>
      </c>
      <c r="L122" s="265">
        <v>0.86248516320474766</v>
      </c>
      <c r="M122" s="250">
        <v>0.5</v>
      </c>
      <c r="N122" s="250">
        <v>0.5</v>
      </c>
      <c r="O122" s="244">
        <v>24</v>
      </c>
      <c r="P122" s="242">
        <v>20</v>
      </c>
      <c r="Q122" s="242">
        <v>60</v>
      </c>
      <c r="R122" s="242">
        <v>0.5</v>
      </c>
      <c r="S122" s="245">
        <v>175</v>
      </c>
      <c r="T122" s="242">
        <v>3.1</v>
      </c>
      <c r="U122" s="242">
        <v>0.8</v>
      </c>
      <c r="V122" s="242">
        <v>7</v>
      </c>
      <c r="W122" s="266">
        <v>187.58037599999997</v>
      </c>
      <c r="X122" s="266">
        <v>27.830916320474774</v>
      </c>
      <c r="Y122" s="266">
        <v>0</v>
      </c>
      <c r="Z122" s="266">
        <v>0.93790187999999985</v>
      </c>
      <c r="AA122" s="266">
        <v>3.7516075200000008</v>
      </c>
      <c r="AB122" s="267">
        <v>1.4669905999999995</v>
      </c>
      <c r="AC122" s="268"/>
      <c r="AD122" s="269">
        <v>9.15</v>
      </c>
      <c r="AE122" s="270">
        <f t="shared" si="11"/>
        <v>0.9263539999999999</v>
      </c>
      <c r="AF122" s="194">
        <f t="shared" si="7"/>
        <v>0.54063659999999958</v>
      </c>
      <c r="AH122" s="242">
        <v>122</v>
      </c>
      <c r="AI122" s="251">
        <f t="shared" si="8"/>
        <v>6.1564999999999994</v>
      </c>
      <c r="AJ122" s="251">
        <f>'5-04a'!O123</f>
        <v>6.1565000000000003</v>
      </c>
      <c r="AK122" s="251">
        <f t="shared" si="9"/>
        <v>0</v>
      </c>
      <c r="AM122" s="252">
        <f t="shared" si="10"/>
        <v>8.781557703240471E-2</v>
      </c>
      <c r="AP122" s="268"/>
    </row>
    <row r="123" spans="1:42" x14ac:dyDescent="0.25">
      <c r="A123" s="253">
        <v>121</v>
      </c>
      <c r="B123" s="243" t="s">
        <v>504</v>
      </c>
      <c r="C123" s="243" t="s">
        <v>505</v>
      </c>
      <c r="D123" s="243" t="s">
        <v>491</v>
      </c>
      <c r="E123" s="243" t="s">
        <v>472</v>
      </c>
      <c r="F123" s="243" t="s">
        <v>30</v>
      </c>
      <c r="G123" s="243" t="s">
        <v>46</v>
      </c>
      <c r="H123" s="243" t="s">
        <v>47</v>
      </c>
      <c r="I123" s="243" t="s">
        <v>89</v>
      </c>
      <c r="J123" s="243" t="s">
        <v>44</v>
      </c>
      <c r="K123" s="243" t="s">
        <v>677</v>
      </c>
      <c r="L123" s="265">
        <v>1.8295698873740365</v>
      </c>
      <c r="M123" s="250">
        <v>0.5</v>
      </c>
      <c r="N123" s="250">
        <v>0.5</v>
      </c>
      <c r="O123" s="244">
        <v>27</v>
      </c>
      <c r="P123" s="242">
        <v>15</v>
      </c>
      <c r="Q123" s="242">
        <v>35</v>
      </c>
      <c r="R123" s="242">
        <v>0.7</v>
      </c>
      <c r="S123" s="245">
        <v>185</v>
      </c>
      <c r="T123" s="242">
        <v>3.2</v>
      </c>
      <c r="U123" s="242">
        <v>0.8</v>
      </c>
      <c r="V123" s="242">
        <v>20</v>
      </c>
      <c r="W123" s="266">
        <v>498.57091200000002</v>
      </c>
      <c r="X123" s="266">
        <v>29.553699585062244</v>
      </c>
      <c r="Y123" s="266">
        <v>4.96</v>
      </c>
      <c r="Z123" s="266">
        <v>2.4928545600000001</v>
      </c>
      <c r="AA123" s="266">
        <v>0.27698384000000004</v>
      </c>
      <c r="AB123" s="267">
        <v>7.4702616000000006</v>
      </c>
      <c r="AC123" s="268"/>
      <c r="AD123" s="269">
        <v>5.55</v>
      </c>
      <c r="AE123" s="270">
        <f t="shared" si="11"/>
        <v>3.3636260000000018</v>
      </c>
      <c r="AF123" s="194">
        <f t="shared" si="7"/>
        <v>4.1066355999999988</v>
      </c>
      <c r="AH123" s="242">
        <v>123</v>
      </c>
      <c r="AI123" s="251">
        <f t="shared" si="8"/>
        <v>15.200100000000001</v>
      </c>
      <c r="AJ123" s="251">
        <f>'5-04a'!O124</f>
        <v>15.200100000000001</v>
      </c>
      <c r="AK123" s="251">
        <f t="shared" si="9"/>
        <v>0</v>
      </c>
      <c r="AM123" s="252">
        <f t="shared" si="10"/>
        <v>0.27017161729199141</v>
      </c>
      <c r="AP123" s="268"/>
    </row>
    <row r="124" spans="1:42" x14ac:dyDescent="0.25">
      <c r="A124" s="253">
        <v>122</v>
      </c>
      <c r="B124" s="243" t="s">
        <v>504</v>
      </c>
      <c r="C124" s="243" t="s">
        <v>505</v>
      </c>
      <c r="D124" s="243" t="s">
        <v>491</v>
      </c>
      <c r="E124" s="243" t="s">
        <v>472</v>
      </c>
      <c r="F124" s="243" t="s">
        <v>30</v>
      </c>
      <c r="G124" s="243" t="s">
        <v>46</v>
      </c>
      <c r="H124" s="243" t="s">
        <v>47</v>
      </c>
      <c r="I124" s="243" t="s">
        <v>1016</v>
      </c>
      <c r="J124" s="243" t="s">
        <v>44</v>
      </c>
      <c r="K124" s="243" t="s">
        <v>677</v>
      </c>
      <c r="L124" s="265">
        <v>1.3216557992491602</v>
      </c>
      <c r="M124" s="250">
        <v>0.5</v>
      </c>
      <c r="N124" s="250">
        <v>0.5</v>
      </c>
      <c r="O124" s="244">
        <v>27</v>
      </c>
      <c r="P124" s="242">
        <v>15</v>
      </c>
      <c r="Q124" s="242">
        <v>35</v>
      </c>
      <c r="R124" s="242">
        <v>0.7</v>
      </c>
      <c r="S124" s="245">
        <v>175</v>
      </c>
      <c r="T124" s="242">
        <v>3.2</v>
      </c>
      <c r="U124" s="242">
        <v>0.8</v>
      </c>
      <c r="V124" s="242">
        <v>20</v>
      </c>
      <c r="W124" s="266">
        <v>498.57091200000002</v>
      </c>
      <c r="X124" s="266">
        <v>29.553699585062244</v>
      </c>
      <c r="Y124" s="266">
        <v>4.96</v>
      </c>
      <c r="Z124" s="266">
        <v>2.4928545600000001</v>
      </c>
      <c r="AA124" s="266">
        <v>0.27698384000000004</v>
      </c>
      <c r="AB124" s="267">
        <v>7.4702616000000006</v>
      </c>
      <c r="AC124" s="268"/>
      <c r="AD124" s="269">
        <v>5.55</v>
      </c>
      <c r="AE124" s="270">
        <f t="shared" si="11"/>
        <v>3.3636260000000018</v>
      </c>
      <c r="AF124" s="194">
        <f t="shared" si="7"/>
        <v>4.1066355999999988</v>
      </c>
      <c r="AH124" s="242">
        <v>124</v>
      </c>
      <c r="AI124" s="251">
        <f t="shared" si="8"/>
        <v>15.200100000000001</v>
      </c>
      <c r="AJ124" s="251">
        <f>'5-04a'!O125</f>
        <v>15.200100000000001</v>
      </c>
      <c r="AK124" s="251">
        <f t="shared" si="9"/>
        <v>0</v>
      </c>
      <c r="AM124" s="252">
        <f t="shared" si="10"/>
        <v>0.27017161729199141</v>
      </c>
      <c r="AP124" s="268"/>
    </row>
    <row r="125" spans="1:42" x14ac:dyDescent="0.25">
      <c r="A125" s="253">
        <v>123</v>
      </c>
      <c r="B125" s="243" t="s">
        <v>504</v>
      </c>
      <c r="C125" s="243" t="s">
        <v>505</v>
      </c>
      <c r="D125" s="243" t="s">
        <v>491</v>
      </c>
      <c r="E125" s="243" t="s">
        <v>472</v>
      </c>
      <c r="F125" s="243" t="s">
        <v>30</v>
      </c>
      <c r="G125" s="243" t="s">
        <v>46</v>
      </c>
      <c r="H125" s="243" t="s">
        <v>47</v>
      </c>
      <c r="I125" s="243" t="s">
        <v>59</v>
      </c>
      <c r="J125" s="243" t="s">
        <v>58</v>
      </c>
      <c r="K125" s="243" t="s">
        <v>677</v>
      </c>
      <c r="L125" s="265">
        <v>6.3638684528749261</v>
      </c>
      <c r="M125" s="250">
        <v>0.5</v>
      </c>
      <c r="N125" s="250">
        <v>0.5</v>
      </c>
      <c r="O125" s="244">
        <v>27</v>
      </c>
      <c r="P125" s="242">
        <v>15</v>
      </c>
      <c r="Q125" s="242">
        <v>35</v>
      </c>
      <c r="R125" s="242">
        <v>0.7</v>
      </c>
      <c r="S125" s="245">
        <v>195</v>
      </c>
      <c r="T125" s="242">
        <v>3.2</v>
      </c>
      <c r="U125" s="242">
        <v>0.8</v>
      </c>
      <c r="V125" s="242">
        <v>20</v>
      </c>
      <c r="W125" s="266">
        <v>498.57091200000002</v>
      </c>
      <c r="X125" s="266">
        <v>29.553699585062244</v>
      </c>
      <c r="Y125" s="266">
        <v>6.7</v>
      </c>
      <c r="Z125" s="266">
        <v>2.4928545600000001</v>
      </c>
      <c r="AA125" s="266">
        <v>0.27698384000000004</v>
      </c>
      <c r="AB125" s="267">
        <v>7.4702616000000006</v>
      </c>
      <c r="AC125" s="268"/>
      <c r="AD125" s="269">
        <v>5.55</v>
      </c>
      <c r="AE125" s="270">
        <f t="shared" si="11"/>
        <v>3.3636260000000018</v>
      </c>
      <c r="AF125" s="194">
        <f t="shared" si="7"/>
        <v>4.1066355999999988</v>
      </c>
      <c r="AH125" s="242">
        <v>125</v>
      </c>
      <c r="AI125" s="251">
        <f t="shared" si="8"/>
        <v>16.940100000000001</v>
      </c>
      <c r="AJ125" s="251">
        <f>'5-04a'!O126</f>
        <v>16.940100000000001</v>
      </c>
      <c r="AK125" s="251">
        <f t="shared" si="9"/>
        <v>0</v>
      </c>
      <c r="AM125" s="252">
        <f t="shared" si="10"/>
        <v>0.24242097744405278</v>
      </c>
      <c r="AP125" s="268"/>
    </row>
    <row r="126" spans="1:42" x14ac:dyDescent="0.25">
      <c r="A126" s="253">
        <v>124</v>
      </c>
      <c r="B126" s="243" t="s">
        <v>504</v>
      </c>
      <c r="C126" s="243" t="s">
        <v>505</v>
      </c>
      <c r="D126" s="243" t="s">
        <v>471</v>
      </c>
      <c r="E126" s="243" t="s">
        <v>496</v>
      </c>
      <c r="F126" s="243" t="s">
        <v>30</v>
      </c>
      <c r="G126" s="243" t="s">
        <v>46</v>
      </c>
      <c r="H126" s="243" t="s">
        <v>47</v>
      </c>
      <c r="I126" s="243" t="s">
        <v>89</v>
      </c>
      <c r="J126" s="243" t="s">
        <v>44</v>
      </c>
      <c r="K126" s="243" t="s">
        <v>677</v>
      </c>
      <c r="L126" s="265">
        <v>1.8301258160237386</v>
      </c>
      <c r="M126" s="250">
        <v>0.5</v>
      </c>
      <c r="N126" s="250">
        <v>0.5</v>
      </c>
      <c r="O126" s="244">
        <v>27</v>
      </c>
      <c r="P126" s="242">
        <v>15</v>
      </c>
      <c r="Q126" s="242">
        <v>35</v>
      </c>
      <c r="R126" s="242">
        <v>0.7</v>
      </c>
      <c r="S126" s="245">
        <v>185</v>
      </c>
      <c r="T126" s="242">
        <v>3.2</v>
      </c>
      <c r="U126" s="242">
        <v>0.8</v>
      </c>
      <c r="V126" s="242">
        <v>20</v>
      </c>
      <c r="W126" s="266">
        <v>171.94795200000007</v>
      </c>
      <c r="X126" s="266">
        <v>25.511565578635025</v>
      </c>
      <c r="Y126" s="266">
        <v>4.96</v>
      </c>
      <c r="Z126" s="266">
        <v>0.85973976000000041</v>
      </c>
      <c r="AA126" s="266">
        <v>9.5526640000000052E-2</v>
      </c>
      <c r="AB126" s="267">
        <v>2.3788336000000001</v>
      </c>
      <c r="AC126" s="268"/>
      <c r="AD126" s="269">
        <v>9.15</v>
      </c>
      <c r="AE126" s="270">
        <f t="shared" si="11"/>
        <v>0.9263539999999999</v>
      </c>
      <c r="AF126" s="194">
        <f t="shared" si="7"/>
        <v>1.4524796000000002</v>
      </c>
      <c r="AH126" s="242">
        <v>126</v>
      </c>
      <c r="AI126" s="251">
        <f t="shared" si="8"/>
        <v>8.2941000000000003</v>
      </c>
      <c r="AJ126" s="251">
        <f>'5-04a'!O127</f>
        <v>8.2941000000000003</v>
      </c>
      <c r="AK126" s="251">
        <f t="shared" si="9"/>
        <v>0</v>
      </c>
      <c r="AM126" s="252">
        <f t="shared" si="10"/>
        <v>0.17512202650076564</v>
      </c>
      <c r="AP126" s="268"/>
    </row>
    <row r="127" spans="1:42" x14ac:dyDescent="0.25">
      <c r="A127" s="253">
        <v>125</v>
      </c>
      <c r="B127" s="243" t="s">
        <v>504</v>
      </c>
      <c r="C127" s="243" t="s">
        <v>505</v>
      </c>
      <c r="D127" s="243" t="s">
        <v>471</v>
      </c>
      <c r="E127" s="243" t="s">
        <v>496</v>
      </c>
      <c r="F127" s="243" t="s">
        <v>30</v>
      </c>
      <c r="G127" s="243" t="s">
        <v>46</v>
      </c>
      <c r="H127" s="243" t="s">
        <v>47</v>
      </c>
      <c r="I127" s="243" t="s">
        <v>1016</v>
      </c>
      <c r="J127" s="243" t="s">
        <v>44</v>
      </c>
      <c r="K127" s="243" t="s">
        <v>677</v>
      </c>
      <c r="L127" s="265">
        <v>1.3221404549950546</v>
      </c>
      <c r="M127" s="250">
        <v>0.5</v>
      </c>
      <c r="N127" s="250">
        <v>0.5</v>
      </c>
      <c r="O127" s="244">
        <v>27</v>
      </c>
      <c r="P127" s="242">
        <v>15</v>
      </c>
      <c r="Q127" s="242">
        <v>35</v>
      </c>
      <c r="R127" s="242">
        <v>0.7</v>
      </c>
      <c r="S127" s="245">
        <v>175</v>
      </c>
      <c r="T127" s="242">
        <v>3.2</v>
      </c>
      <c r="U127" s="242">
        <v>0.8</v>
      </c>
      <c r="V127" s="242">
        <v>20</v>
      </c>
      <c r="W127" s="266">
        <v>171.94795200000007</v>
      </c>
      <c r="X127" s="266">
        <v>25.511565578635025</v>
      </c>
      <c r="Y127" s="266">
        <v>4.96</v>
      </c>
      <c r="Z127" s="266">
        <v>0.85973976000000041</v>
      </c>
      <c r="AA127" s="266">
        <v>9.5526640000000052E-2</v>
      </c>
      <c r="AB127" s="267">
        <v>2.3788336000000001</v>
      </c>
      <c r="AC127" s="268"/>
      <c r="AD127" s="269">
        <v>9.15</v>
      </c>
      <c r="AE127" s="270">
        <f t="shared" si="11"/>
        <v>0.9263539999999999</v>
      </c>
      <c r="AF127" s="194">
        <f t="shared" si="7"/>
        <v>1.4524796000000002</v>
      </c>
      <c r="AH127" s="242">
        <v>127</v>
      </c>
      <c r="AI127" s="251">
        <f t="shared" si="8"/>
        <v>8.2941000000000003</v>
      </c>
      <c r="AJ127" s="251">
        <f>'5-04a'!O128</f>
        <v>8.2941000000000003</v>
      </c>
      <c r="AK127" s="251">
        <f t="shared" si="9"/>
        <v>0</v>
      </c>
      <c r="AM127" s="252">
        <f t="shared" si="10"/>
        <v>0.17512202650076564</v>
      </c>
      <c r="AP127" s="268"/>
    </row>
    <row r="128" spans="1:42" x14ac:dyDescent="0.25">
      <c r="A128" s="253">
        <v>126</v>
      </c>
      <c r="B128" s="243" t="s">
        <v>504</v>
      </c>
      <c r="C128" s="243" t="s">
        <v>505</v>
      </c>
      <c r="D128" s="243" t="s">
        <v>471</v>
      </c>
      <c r="E128" s="243" t="s">
        <v>496</v>
      </c>
      <c r="F128" s="243" t="s">
        <v>30</v>
      </c>
      <c r="G128" s="243" t="s">
        <v>46</v>
      </c>
      <c r="H128" s="243" t="s">
        <v>47</v>
      </c>
      <c r="I128" s="243" t="s">
        <v>59</v>
      </c>
      <c r="J128" s="243" t="s">
        <v>58</v>
      </c>
      <c r="K128" s="243" t="s">
        <v>677</v>
      </c>
      <c r="L128" s="265">
        <v>6.3639112166172103</v>
      </c>
      <c r="M128" s="250">
        <v>0.5</v>
      </c>
      <c r="N128" s="250">
        <v>0.5</v>
      </c>
      <c r="O128" s="244">
        <v>27</v>
      </c>
      <c r="P128" s="242">
        <v>15</v>
      </c>
      <c r="Q128" s="242">
        <v>35</v>
      </c>
      <c r="R128" s="242">
        <v>0.7</v>
      </c>
      <c r="S128" s="245">
        <v>195</v>
      </c>
      <c r="T128" s="242">
        <v>3.2</v>
      </c>
      <c r="U128" s="242">
        <v>0.8</v>
      </c>
      <c r="V128" s="242">
        <v>20</v>
      </c>
      <c r="W128" s="266">
        <v>171.94795200000007</v>
      </c>
      <c r="X128" s="266">
        <v>25.511565578635025</v>
      </c>
      <c r="Y128" s="266">
        <v>6.7</v>
      </c>
      <c r="Z128" s="266">
        <v>0.85973976000000041</v>
      </c>
      <c r="AA128" s="266">
        <v>9.5526640000000052E-2</v>
      </c>
      <c r="AB128" s="267">
        <v>2.3788336000000001</v>
      </c>
      <c r="AC128" s="268"/>
      <c r="AD128" s="269">
        <v>9.15</v>
      </c>
      <c r="AE128" s="270">
        <f t="shared" si="11"/>
        <v>0.9263539999999999</v>
      </c>
      <c r="AF128" s="194">
        <f t="shared" si="7"/>
        <v>1.4524796000000002</v>
      </c>
      <c r="AH128" s="242">
        <v>128</v>
      </c>
      <c r="AI128" s="251">
        <f t="shared" si="8"/>
        <v>10.0341</v>
      </c>
      <c r="AJ128" s="251">
        <f>'5-04a'!O129</f>
        <v>10.0341</v>
      </c>
      <c r="AK128" s="251">
        <f t="shared" si="9"/>
        <v>0</v>
      </c>
      <c r="AM128" s="252">
        <f t="shared" si="10"/>
        <v>0.14475434767443021</v>
      </c>
      <c r="AP128" s="268"/>
    </row>
    <row r="129" spans="1:42" x14ac:dyDescent="0.25">
      <c r="A129" s="253">
        <v>127</v>
      </c>
      <c r="B129" s="243" t="s">
        <v>504</v>
      </c>
      <c r="C129" s="243" t="s">
        <v>505</v>
      </c>
      <c r="D129" s="243" t="s">
        <v>471</v>
      </c>
      <c r="E129" s="243" t="s">
        <v>495</v>
      </c>
      <c r="F129" s="243" t="s">
        <v>30</v>
      </c>
      <c r="G129" s="243" t="s">
        <v>46</v>
      </c>
      <c r="H129" s="243" t="s">
        <v>47</v>
      </c>
      <c r="I129" s="243" t="s">
        <v>89</v>
      </c>
      <c r="J129" s="243" t="s">
        <v>44</v>
      </c>
      <c r="K129" s="243" t="s">
        <v>677</v>
      </c>
      <c r="L129" s="265">
        <v>1.8291999999999997</v>
      </c>
      <c r="M129" s="250">
        <v>0.5</v>
      </c>
      <c r="N129" s="250">
        <v>0.5</v>
      </c>
      <c r="O129" s="244">
        <v>27</v>
      </c>
      <c r="P129" s="242">
        <v>15</v>
      </c>
      <c r="Q129" s="242">
        <v>35</v>
      </c>
      <c r="R129" s="242">
        <v>0.7</v>
      </c>
      <c r="S129" s="245">
        <v>185</v>
      </c>
      <c r="T129" s="242">
        <v>3.2</v>
      </c>
      <c r="U129" s="242">
        <v>0.8</v>
      </c>
      <c r="V129" s="242">
        <v>20</v>
      </c>
      <c r="W129" s="266">
        <v>133.76275199999992</v>
      </c>
      <c r="X129" s="266">
        <v>27.925417954070969</v>
      </c>
      <c r="Y129" s="266">
        <v>4.96</v>
      </c>
      <c r="Z129" s="266">
        <v>0.6688137599999997</v>
      </c>
      <c r="AA129" s="266">
        <v>7.4312639999999971E-2</v>
      </c>
      <c r="AB129" s="267">
        <v>1.9491736000000008</v>
      </c>
      <c r="AC129" s="268"/>
      <c r="AD129" s="269">
        <v>9.4</v>
      </c>
      <c r="AE129" s="270">
        <f t="shared" si="11"/>
        <v>0.83448400000000333</v>
      </c>
      <c r="AF129" s="194">
        <f t="shared" si="7"/>
        <v>1.1146895999999975</v>
      </c>
      <c r="AH129" s="242">
        <v>129</v>
      </c>
      <c r="AI129" s="251">
        <f t="shared" si="8"/>
        <v>7.6523000000000003</v>
      </c>
      <c r="AJ129" s="251">
        <f>'5-04a'!O130</f>
        <v>7.6523000000000003</v>
      </c>
      <c r="AK129" s="251">
        <f t="shared" si="9"/>
        <v>0</v>
      </c>
      <c r="AM129" s="252">
        <f t="shared" si="10"/>
        <v>0.14566726343713621</v>
      </c>
      <c r="AP129" s="268"/>
    </row>
    <row r="130" spans="1:42" x14ac:dyDescent="0.25">
      <c r="A130" s="253">
        <v>128</v>
      </c>
      <c r="B130" s="243" t="s">
        <v>504</v>
      </c>
      <c r="C130" s="243" t="s">
        <v>505</v>
      </c>
      <c r="D130" s="243" t="s">
        <v>471</v>
      </c>
      <c r="E130" s="243" t="s">
        <v>495</v>
      </c>
      <c r="F130" s="243" t="s">
        <v>30</v>
      </c>
      <c r="G130" s="243" t="s">
        <v>46</v>
      </c>
      <c r="H130" s="243" t="s">
        <v>47</v>
      </c>
      <c r="I130" s="243" t="s">
        <v>1016</v>
      </c>
      <c r="J130" s="243" t="s">
        <v>44</v>
      </c>
      <c r="K130" s="243" t="s">
        <v>677</v>
      </c>
      <c r="L130" s="265">
        <v>1.3213333333333335</v>
      </c>
      <c r="M130" s="250">
        <v>0.5</v>
      </c>
      <c r="N130" s="250">
        <v>0.5</v>
      </c>
      <c r="O130" s="244">
        <v>27</v>
      </c>
      <c r="P130" s="242">
        <v>15</v>
      </c>
      <c r="Q130" s="242">
        <v>35</v>
      </c>
      <c r="R130" s="242">
        <v>0.7</v>
      </c>
      <c r="S130" s="245">
        <v>175</v>
      </c>
      <c r="T130" s="242">
        <v>3.2</v>
      </c>
      <c r="U130" s="242">
        <v>0.8</v>
      </c>
      <c r="V130" s="242">
        <v>20</v>
      </c>
      <c r="W130" s="266">
        <v>133.76275199999992</v>
      </c>
      <c r="X130" s="266">
        <v>27.925417954070969</v>
      </c>
      <c r="Y130" s="266">
        <v>4.96</v>
      </c>
      <c r="Z130" s="266">
        <v>0.6688137599999997</v>
      </c>
      <c r="AA130" s="266">
        <v>7.4312639999999971E-2</v>
      </c>
      <c r="AB130" s="267">
        <v>1.9491736000000008</v>
      </c>
      <c r="AC130" s="268"/>
      <c r="AD130" s="269">
        <v>9.4</v>
      </c>
      <c r="AE130" s="270">
        <f t="shared" si="11"/>
        <v>0.83448400000000333</v>
      </c>
      <c r="AF130" s="194">
        <f t="shared" si="7"/>
        <v>1.1146895999999975</v>
      </c>
      <c r="AH130" s="242">
        <v>130</v>
      </c>
      <c r="AI130" s="251">
        <f t="shared" si="8"/>
        <v>7.6523000000000003</v>
      </c>
      <c r="AJ130" s="251">
        <f>'5-04a'!O131</f>
        <v>7.6523000000000003</v>
      </c>
      <c r="AK130" s="251">
        <f t="shared" si="9"/>
        <v>0</v>
      </c>
      <c r="AM130" s="252">
        <f t="shared" si="10"/>
        <v>0.14566726343713621</v>
      </c>
      <c r="AP130" s="268"/>
    </row>
    <row r="131" spans="1:42" x14ac:dyDescent="0.25">
      <c r="A131" s="253">
        <v>129</v>
      </c>
      <c r="B131" s="243" t="s">
        <v>504</v>
      </c>
      <c r="C131" s="243" t="s">
        <v>505</v>
      </c>
      <c r="D131" s="243" t="s">
        <v>471</v>
      </c>
      <c r="E131" s="243" t="s">
        <v>495</v>
      </c>
      <c r="F131" s="243" t="s">
        <v>30</v>
      </c>
      <c r="G131" s="243" t="s">
        <v>46</v>
      </c>
      <c r="H131" s="243" t="s">
        <v>47</v>
      </c>
      <c r="I131" s="243" t="s">
        <v>59</v>
      </c>
      <c r="J131" s="243" t="s">
        <v>58</v>
      </c>
      <c r="K131" s="243" t="s">
        <v>677</v>
      </c>
      <c r="L131" s="265">
        <v>6.3638400000000006</v>
      </c>
      <c r="M131" s="250">
        <v>0.5</v>
      </c>
      <c r="N131" s="250">
        <v>0.5</v>
      </c>
      <c r="O131" s="244">
        <v>27</v>
      </c>
      <c r="P131" s="242">
        <v>15</v>
      </c>
      <c r="Q131" s="242">
        <v>35</v>
      </c>
      <c r="R131" s="242">
        <v>0.7</v>
      </c>
      <c r="S131" s="245">
        <v>195</v>
      </c>
      <c r="T131" s="242">
        <v>3.2</v>
      </c>
      <c r="U131" s="242">
        <v>0.8</v>
      </c>
      <c r="V131" s="242">
        <v>20</v>
      </c>
      <c r="W131" s="266">
        <v>133.76275199999992</v>
      </c>
      <c r="X131" s="266">
        <v>27.925417954070969</v>
      </c>
      <c r="Y131" s="266">
        <v>6.7</v>
      </c>
      <c r="Z131" s="266">
        <v>0.6688137599999997</v>
      </c>
      <c r="AA131" s="266">
        <v>7.4312639999999971E-2</v>
      </c>
      <c r="AB131" s="267">
        <v>1.9491736000000008</v>
      </c>
      <c r="AC131" s="268"/>
      <c r="AD131" s="269">
        <v>9.4</v>
      </c>
      <c r="AE131" s="270">
        <f t="shared" ref="AE131:AE151" si="12">0.0804*AD131^2-1.8589*AD131+11.204</f>
        <v>0.83448400000000333</v>
      </c>
      <c r="AF131" s="194">
        <f t="shared" ref="AF131:AF194" si="13">AB131-AE131</f>
        <v>1.1146895999999975</v>
      </c>
      <c r="AH131" s="242">
        <v>131</v>
      </c>
      <c r="AI131" s="251">
        <f t="shared" ref="AI131:AI194" si="14">SUM(Y131:AB131)</f>
        <v>9.3923000000000005</v>
      </c>
      <c r="AJ131" s="251">
        <f>'5-04a'!O132</f>
        <v>9.3923000000000005</v>
      </c>
      <c r="AK131" s="251">
        <f t="shared" ref="AK131:AK194" si="15">AI131-AJ131</f>
        <v>0</v>
      </c>
      <c r="AM131" s="252">
        <f t="shared" ref="AM131:AM194" si="16">AF131/AI131</f>
        <v>0.11868121759313453</v>
      </c>
      <c r="AP131" s="268"/>
    </row>
    <row r="132" spans="1:42" x14ac:dyDescent="0.25">
      <c r="A132" s="253">
        <v>130</v>
      </c>
      <c r="B132" s="243" t="s">
        <v>504</v>
      </c>
      <c r="C132" s="243" t="s">
        <v>505</v>
      </c>
      <c r="D132" s="243" t="s">
        <v>471</v>
      </c>
      <c r="E132" s="243" t="s">
        <v>492</v>
      </c>
      <c r="F132" s="243" t="s">
        <v>35</v>
      </c>
      <c r="G132" s="243" t="s">
        <v>46</v>
      </c>
      <c r="H132" s="243" t="s">
        <v>47</v>
      </c>
      <c r="I132" s="243" t="s">
        <v>101</v>
      </c>
      <c r="J132" s="243" t="s">
        <v>44</v>
      </c>
      <c r="K132" s="243" t="s">
        <v>672</v>
      </c>
      <c r="L132" s="265">
        <v>1.0235345064756192</v>
      </c>
      <c r="M132" s="250">
        <v>0.4</v>
      </c>
      <c r="N132" s="250">
        <v>0.4</v>
      </c>
      <c r="O132" s="244">
        <v>30</v>
      </c>
      <c r="P132" s="242">
        <v>15</v>
      </c>
      <c r="Q132" s="242">
        <v>35</v>
      </c>
      <c r="R132" s="242">
        <v>0.7</v>
      </c>
      <c r="S132" s="245">
        <v>187</v>
      </c>
      <c r="T132" s="242">
        <v>3.2</v>
      </c>
      <c r="U132" s="242">
        <v>0.8</v>
      </c>
      <c r="V132" s="242">
        <v>9.1</v>
      </c>
      <c r="W132" s="266">
        <v>250.83518749999999</v>
      </c>
      <c r="X132" s="266">
        <v>24.63999877210216</v>
      </c>
      <c r="Y132" s="266">
        <v>6.85</v>
      </c>
      <c r="Z132" s="266">
        <v>1.00334075</v>
      </c>
      <c r="AA132" s="266">
        <v>1.00334075</v>
      </c>
      <c r="AB132" s="267">
        <v>7.0483184999999997</v>
      </c>
      <c r="AC132" s="268"/>
      <c r="AD132" s="269">
        <v>8.9499999999999993</v>
      </c>
      <c r="AE132" s="270">
        <f t="shared" si="12"/>
        <v>1.007086000000001</v>
      </c>
      <c r="AF132" s="194">
        <f t="shared" si="13"/>
        <v>6.0412324999999987</v>
      </c>
      <c r="AH132" s="242">
        <v>132</v>
      </c>
      <c r="AI132" s="251">
        <f t="shared" si="14"/>
        <v>15.904999999999998</v>
      </c>
      <c r="AJ132" s="251">
        <f>'5-04a'!O133</f>
        <v>15.904999999999999</v>
      </c>
      <c r="AK132" s="251">
        <f t="shared" si="15"/>
        <v>0</v>
      </c>
      <c r="AM132" s="252">
        <f t="shared" si="16"/>
        <v>0.37983228544482867</v>
      </c>
      <c r="AP132" s="268"/>
    </row>
    <row r="133" spans="1:42" x14ac:dyDescent="0.25">
      <c r="A133" s="253">
        <v>131</v>
      </c>
      <c r="B133" s="243" t="s">
        <v>504</v>
      </c>
      <c r="C133" s="243" t="s">
        <v>505</v>
      </c>
      <c r="D133" s="243" t="s">
        <v>471</v>
      </c>
      <c r="E133" s="243" t="s">
        <v>496</v>
      </c>
      <c r="F133" s="243" t="s">
        <v>35</v>
      </c>
      <c r="G133" s="243" t="s">
        <v>46</v>
      </c>
      <c r="H133" s="243" t="s">
        <v>47</v>
      </c>
      <c r="I133" s="243" t="s">
        <v>101</v>
      </c>
      <c r="J133" s="243" t="s">
        <v>44</v>
      </c>
      <c r="K133" s="243" t="s">
        <v>672</v>
      </c>
      <c r="L133" s="265">
        <v>1.0226229151200199</v>
      </c>
      <c r="M133" s="250">
        <v>0.4</v>
      </c>
      <c r="N133" s="250">
        <v>0.4</v>
      </c>
      <c r="O133" s="244">
        <v>30</v>
      </c>
      <c r="P133" s="242">
        <v>15</v>
      </c>
      <c r="Q133" s="242">
        <v>35</v>
      </c>
      <c r="R133" s="242">
        <v>0.7</v>
      </c>
      <c r="S133" s="245">
        <v>187</v>
      </c>
      <c r="T133" s="242">
        <v>3.2</v>
      </c>
      <c r="U133" s="242">
        <v>0.8</v>
      </c>
      <c r="V133" s="242">
        <v>9.1</v>
      </c>
      <c r="W133" s="266">
        <v>174.37706250000002</v>
      </c>
      <c r="X133" s="266">
        <v>25.871967729970329</v>
      </c>
      <c r="Y133" s="266">
        <v>6.85</v>
      </c>
      <c r="Z133" s="266">
        <v>0.69750825000000005</v>
      </c>
      <c r="AA133" s="266">
        <v>0.69750825000000005</v>
      </c>
      <c r="AB133" s="267">
        <v>5.1309834999999993</v>
      </c>
      <c r="AC133" s="268"/>
      <c r="AD133" s="269">
        <v>9.15</v>
      </c>
      <c r="AE133" s="270">
        <f t="shared" si="12"/>
        <v>0.9263539999999999</v>
      </c>
      <c r="AF133" s="194">
        <f t="shared" si="13"/>
        <v>4.2046294999999994</v>
      </c>
      <c r="AH133" s="242">
        <v>133</v>
      </c>
      <c r="AI133" s="251">
        <f t="shared" si="14"/>
        <v>13.375999999999999</v>
      </c>
      <c r="AJ133" s="251">
        <f>'5-04a'!O134</f>
        <v>13.375999999999999</v>
      </c>
      <c r="AK133" s="251">
        <f t="shared" si="15"/>
        <v>0</v>
      </c>
      <c r="AM133" s="252">
        <f t="shared" si="16"/>
        <v>0.31434132027511957</v>
      </c>
      <c r="AP133" s="268"/>
    </row>
    <row r="134" spans="1:42" x14ac:dyDescent="0.25">
      <c r="A134" s="253">
        <v>132</v>
      </c>
      <c r="B134" s="243" t="s">
        <v>504</v>
      </c>
      <c r="C134" s="243" t="s">
        <v>505</v>
      </c>
      <c r="D134" s="243" t="s">
        <v>491</v>
      </c>
      <c r="E134" s="243" t="s">
        <v>472</v>
      </c>
      <c r="F134" s="243" t="s">
        <v>30</v>
      </c>
      <c r="G134" s="243" t="s">
        <v>31</v>
      </c>
      <c r="H134" s="243" t="s">
        <v>32</v>
      </c>
      <c r="I134" s="243" t="s">
        <v>53</v>
      </c>
      <c r="J134" s="243" t="s">
        <v>65</v>
      </c>
      <c r="K134" s="243" t="s">
        <v>649</v>
      </c>
      <c r="L134" s="265">
        <v>5.3690674999999999</v>
      </c>
      <c r="M134" s="250">
        <v>1.5</v>
      </c>
      <c r="N134" s="250">
        <v>1.5</v>
      </c>
      <c r="O134" s="244">
        <v>23</v>
      </c>
      <c r="P134" s="242">
        <v>15</v>
      </c>
      <c r="Q134" s="242">
        <v>35</v>
      </c>
      <c r="R134" s="242">
        <v>0.7</v>
      </c>
      <c r="S134" s="245">
        <v>195</v>
      </c>
      <c r="T134" s="242">
        <v>3.2</v>
      </c>
      <c r="U134" s="242">
        <v>0.8</v>
      </c>
      <c r="V134" s="242">
        <v>19</v>
      </c>
      <c r="W134" s="266">
        <v>308.55667199999993</v>
      </c>
      <c r="X134" s="266">
        <v>18.290259158269112</v>
      </c>
      <c r="Y134" s="266">
        <v>7.03</v>
      </c>
      <c r="Z134" s="266">
        <v>4.6283500799999988</v>
      </c>
      <c r="AA134" s="266">
        <v>1.1570875199999997</v>
      </c>
      <c r="AB134" s="267">
        <v>7.1724623999999997</v>
      </c>
      <c r="AC134" s="268"/>
      <c r="AD134" s="269">
        <v>5.55</v>
      </c>
      <c r="AE134" s="270">
        <f t="shared" si="12"/>
        <v>3.3636260000000018</v>
      </c>
      <c r="AF134" s="194">
        <f t="shared" si="13"/>
        <v>3.8088363999999979</v>
      </c>
      <c r="AH134" s="242">
        <v>134</v>
      </c>
      <c r="AI134" s="251">
        <f t="shared" si="14"/>
        <v>19.987899999999996</v>
      </c>
      <c r="AJ134" s="251">
        <f>'5-04a'!O135</f>
        <v>19.9879</v>
      </c>
      <c r="AK134" s="251">
        <f t="shared" si="15"/>
        <v>0</v>
      </c>
      <c r="AM134" s="252">
        <f t="shared" si="16"/>
        <v>0.19055710704976503</v>
      </c>
      <c r="AP134" s="268"/>
    </row>
    <row r="135" spans="1:42" x14ac:dyDescent="0.25">
      <c r="A135" s="253">
        <v>133</v>
      </c>
      <c r="B135" s="243" t="s">
        <v>504</v>
      </c>
      <c r="C135" s="243" t="s">
        <v>505</v>
      </c>
      <c r="D135" s="243" t="s">
        <v>471</v>
      </c>
      <c r="E135" s="243" t="s">
        <v>496</v>
      </c>
      <c r="F135" s="243" t="s">
        <v>30</v>
      </c>
      <c r="G135" s="243" t="s">
        <v>46</v>
      </c>
      <c r="H135" s="243" t="s">
        <v>47</v>
      </c>
      <c r="I135" s="243" t="s">
        <v>89</v>
      </c>
      <c r="J135" s="243" t="s">
        <v>44</v>
      </c>
      <c r="K135" s="243" t="s">
        <v>649</v>
      </c>
      <c r="L135" s="265">
        <v>1.7386658160237389</v>
      </c>
      <c r="M135" s="250">
        <v>1.5</v>
      </c>
      <c r="N135" s="250">
        <v>1.5</v>
      </c>
      <c r="O135" s="244">
        <v>23</v>
      </c>
      <c r="P135" s="242">
        <v>15</v>
      </c>
      <c r="Q135" s="242">
        <v>35</v>
      </c>
      <c r="R135" s="242">
        <v>0.7</v>
      </c>
      <c r="S135" s="245">
        <v>185</v>
      </c>
      <c r="T135" s="242">
        <v>3.2</v>
      </c>
      <c r="U135" s="242">
        <v>0.8</v>
      </c>
      <c r="V135" s="242">
        <v>19</v>
      </c>
      <c r="W135" s="266">
        <v>157.909176</v>
      </c>
      <c r="X135" s="266">
        <v>23.428661127596438</v>
      </c>
      <c r="Y135" s="266">
        <v>4.96</v>
      </c>
      <c r="Z135" s="266">
        <v>2.3686376399999998</v>
      </c>
      <c r="AA135" s="266">
        <v>0.26318196000000005</v>
      </c>
      <c r="AB135" s="267">
        <v>2.7004803999999996</v>
      </c>
      <c r="AC135" s="268"/>
      <c r="AD135" s="269">
        <v>9.15</v>
      </c>
      <c r="AE135" s="270">
        <f t="shared" si="12"/>
        <v>0.9263539999999999</v>
      </c>
      <c r="AF135" s="194">
        <f t="shared" si="13"/>
        <v>1.7741263999999997</v>
      </c>
      <c r="AH135" s="242">
        <v>135</v>
      </c>
      <c r="AI135" s="251">
        <f t="shared" si="14"/>
        <v>10.292299999999999</v>
      </c>
      <c r="AJ135" s="251">
        <f>'5-04a'!O136</f>
        <v>10.292299999999999</v>
      </c>
      <c r="AK135" s="251">
        <f t="shared" si="15"/>
        <v>0</v>
      </c>
      <c r="AM135" s="252">
        <f t="shared" si="16"/>
        <v>0.17237414377738697</v>
      </c>
      <c r="AP135" s="268"/>
    </row>
    <row r="136" spans="1:42" x14ac:dyDescent="0.25">
      <c r="A136" s="253">
        <v>134</v>
      </c>
      <c r="B136" s="243" t="s">
        <v>504</v>
      </c>
      <c r="C136" s="243" t="s">
        <v>505</v>
      </c>
      <c r="D136" s="243" t="s">
        <v>491</v>
      </c>
      <c r="E136" s="243" t="s">
        <v>492</v>
      </c>
      <c r="F136" s="243" t="s">
        <v>30</v>
      </c>
      <c r="G136" s="243" t="s">
        <v>31</v>
      </c>
      <c r="H136" s="243" t="s">
        <v>32</v>
      </c>
      <c r="I136" s="243" t="s">
        <v>53</v>
      </c>
      <c r="J136" s="243" t="s">
        <v>65</v>
      </c>
      <c r="K136" s="243" t="s">
        <v>649</v>
      </c>
      <c r="L136" s="265">
        <v>5.3690674999999999</v>
      </c>
      <c r="M136" s="250">
        <v>1.5</v>
      </c>
      <c r="N136" s="250">
        <v>1.5</v>
      </c>
      <c r="O136" s="244">
        <v>23</v>
      </c>
      <c r="P136" s="242">
        <v>15</v>
      </c>
      <c r="Q136" s="242">
        <v>35</v>
      </c>
      <c r="R136" s="242">
        <v>0.7</v>
      </c>
      <c r="S136" s="245">
        <v>195</v>
      </c>
      <c r="T136" s="242">
        <v>3.2</v>
      </c>
      <c r="U136" s="242">
        <v>0.8</v>
      </c>
      <c r="V136" s="242">
        <v>19</v>
      </c>
      <c r="W136" s="266">
        <v>213.27999999999997</v>
      </c>
      <c r="X136" s="266">
        <v>21.499999999999996</v>
      </c>
      <c r="Y136" s="266">
        <v>7.03</v>
      </c>
      <c r="Z136" s="266">
        <v>3.1991999999999998</v>
      </c>
      <c r="AA136" s="266">
        <v>0.79979999999999996</v>
      </c>
      <c r="AB136" s="267">
        <v>5.6110000000000007</v>
      </c>
      <c r="AC136" s="268"/>
      <c r="AD136" s="269">
        <v>6.05</v>
      </c>
      <c r="AE136" s="270">
        <f t="shared" si="12"/>
        <v>2.9004960000000004</v>
      </c>
      <c r="AF136" s="194">
        <f t="shared" si="13"/>
        <v>2.7105040000000002</v>
      </c>
      <c r="AH136" s="242">
        <v>136</v>
      </c>
      <c r="AI136" s="251">
        <f t="shared" si="14"/>
        <v>16.64</v>
      </c>
      <c r="AJ136" s="251">
        <f>'5-04a'!O137</f>
        <v>16.64</v>
      </c>
      <c r="AK136" s="251">
        <f t="shared" si="15"/>
        <v>0</v>
      </c>
      <c r="AM136" s="252">
        <f t="shared" si="16"/>
        <v>0.16289086538461539</v>
      </c>
      <c r="AP136" s="268"/>
    </row>
    <row r="137" spans="1:42" x14ac:dyDescent="0.25">
      <c r="A137" s="253">
        <v>135</v>
      </c>
      <c r="B137" s="243" t="s">
        <v>504</v>
      </c>
      <c r="C137" s="243" t="s">
        <v>505</v>
      </c>
      <c r="D137" s="243" t="s">
        <v>471</v>
      </c>
      <c r="E137" s="243" t="s">
        <v>495</v>
      </c>
      <c r="F137" s="243" t="s">
        <v>30</v>
      </c>
      <c r="G137" s="243" t="s">
        <v>46</v>
      </c>
      <c r="H137" s="243" t="s">
        <v>47</v>
      </c>
      <c r="I137" s="243" t="s">
        <v>89</v>
      </c>
      <c r="J137" s="243" t="s">
        <v>44</v>
      </c>
      <c r="K137" s="243" t="s">
        <v>649</v>
      </c>
      <c r="L137" s="265">
        <v>1.7377399999999998</v>
      </c>
      <c r="M137" s="250">
        <v>1.5</v>
      </c>
      <c r="N137" s="250">
        <v>1.5</v>
      </c>
      <c r="O137" s="244">
        <v>23</v>
      </c>
      <c r="P137" s="242">
        <v>15</v>
      </c>
      <c r="Q137" s="242">
        <v>35</v>
      </c>
      <c r="R137" s="242">
        <v>0.7</v>
      </c>
      <c r="S137" s="245">
        <v>185</v>
      </c>
      <c r="T137" s="242">
        <v>3.2</v>
      </c>
      <c r="U137" s="242">
        <v>0.8</v>
      </c>
      <c r="V137" s="242">
        <v>19</v>
      </c>
      <c r="W137" s="266">
        <v>118.01937599999999</v>
      </c>
      <c r="X137" s="266">
        <v>24.6387006263048</v>
      </c>
      <c r="Y137" s="266">
        <v>4.96</v>
      </c>
      <c r="Z137" s="266">
        <v>1.7702906399999998</v>
      </c>
      <c r="AA137" s="266">
        <v>0.19669895999999998</v>
      </c>
      <c r="AB137" s="267">
        <v>2.1458104000000016</v>
      </c>
      <c r="AC137" s="268"/>
      <c r="AD137" s="269">
        <v>9.4</v>
      </c>
      <c r="AE137" s="270">
        <f t="shared" si="12"/>
        <v>0.83448400000000333</v>
      </c>
      <c r="AF137" s="194">
        <f t="shared" si="13"/>
        <v>1.3113263999999982</v>
      </c>
      <c r="AH137" s="242">
        <v>137</v>
      </c>
      <c r="AI137" s="251">
        <f t="shared" si="14"/>
        <v>9.0728000000000009</v>
      </c>
      <c r="AJ137" s="251">
        <f>'5-04a'!O138</f>
        <v>9.0728000000000009</v>
      </c>
      <c r="AK137" s="251">
        <f t="shared" si="15"/>
        <v>0</v>
      </c>
      <c r="AM137" s="252">
        <f t="shared" si="16"/>
        <v>0.1445338153601973</v>
      </c>
      <c r="AP137" s="268"/>
    </row>
    <row r="138" spans="1:42" x14ac:dyDescent="0.25">
      <c r="A138" s="253">
        <v>136</v>
      </c>
      <c r="B138" s="243" t="s">
        <v>504</v>
      </c>
      <c r="C138" s="243" t="s">
        <v>505</v>
      </c>
      <c r="D138" s="243" t="s">
        <v>491</v>
      </c>
      <c r="E138" s="243" t="s">
        <v>472</v>
      </c>
      <c r="F138" s="243" t="s">
        <v>30</v>
      </c>
      <c r="G138" s="243" t="s">
        <v>31</v>
      </c>
      <c r="H138" s="243" t="s">
        <v>32</v>
      </c>
      <c r="I138" s="243" t="s">
        <v>53</v>
      </c>
      <c r="J138" s="243" t="s">
        <v>65</v>
      </c>
      <c r="K138" s="243" t="s">
        <v>650</v>
      </c>
      <c r="L138" s="265">
        <v>6.4993975000000006</v>
      </c>
      <c r="M138" s="250">
        <v>1.5</v>
      </c>
      <c r="N138" s="250">
        <v>1.5</v>
      </c>
      <c r="O138" s="244">
        <v>23</v>
      </c>
      <c r="P138" s="242">
        <v>15</v>
      </c>
      <c r="Q138" s="242">
        <v>35</v>
      </c>
      <c r="R138" s="242">
        <v>0.7</v>
      </c>
      <c r="S138" s="245">
        <v>195</v>
      </c>
      <c r="T138" s="242">
        <v>3.2</v>
      </c>
      <c r="U138" s="242">
        <v>0.8</v>
      </c>
      <c r="V138" s="242">
        <v>23</v>
      </c>
      <c r="W138" s="266">
        <v>328.81267199999991</v>
      </c>
      <c r="X138" s="266">
        <v>19.490970480142259</v>
      </c>
      <c r="Y138" s="266">
        <v>7.03</v>
      </c>
      <c r="Z138" s="266">
        <v>4.9321900799999989</v>
      </c>
      <c r="AA138" s="266">
        <v>1.2330475199999995</v>
      </c>
      <c r="AB138" s="267">
        <v>7.4256623999999993</v>
      </c>
      <c r="AC138" s="268"/>
      <c r="AD138" s="269">
        <v>5.55</v>
      </c>
      <c r="AE138" s="270">
        <f t="shared" si="12"/>
        <v>3.3636260000000018</v>
      </c>
      <c r="AF138" s="194">
        <f t="shared" si="13"/>
        <v>4.0620363999999975</v>
      </c>
      <c r="AH138" s="242">
        <v>138</v>
      </c>
      <c r="AI138" s="251">
        <f t="shared" si="14"/>
        <v>20.620899999999999</v>
      </c>
      <c r="AJ138" s="251">
        <f>'5-04a'!O139</f>
        <v>20.620899999999999</v>
      </c>
      <c r="AK138" s="251">
        <f t="shared" si="15"/>
        <v>0</v>
      </c>
      <c r="AM138" s="252">
        <f t="shared" si="16"/>
        <v>0.19698637789815177</v>
      </c>
      <c r="AP138" s="268"/>
    </row>
    <row r="139" spans="1:42" x14ac:dyDescent="0.25">
      <c r="A139" s="253">
        <v>137</v>
      </c>
      <c r="B139" s="243" t="s">
        <v>504</v>
      </c>
      <c r="C139" s="243" t="s">
        <v>505</v>
      </c>
      <c r="D139" s="243" t="s">
        <v>471</v>
      </c>
      <c r="E139" s="243" t="s">
        <v>496</v>
      </c>
      <c r="F139" s="243" t="s">
        <v>30</v>
      </c>
      <c r="G139" s="243" t="s">
        <v>46</v>
      </c>
      <c r="H139" s="243" t="s">
        <v>47</v>
      </c>
      <c r="I139" s="243" t="s">
        <v>89</v>
      </c>
      <c r="J139" s="243" t="s">
        <v>44</v>
      </c>
      <c r="K139" s="243" t="s">
        <v>650</v>
      </c>
      <c r="L139" s="265">
        <v>2.1045058160237384</v>
      </c>
      <c r="M139" s="250">
        <v>1.5</v>
      </c>
      <c r="N139" s="250">
        <v>1.5</v>
      </c>
      <c r="O139" s="244">
        <v>23</v>
      </c>
      <c r="P139" s="242">
        <v>15</v>
      </c>
      <c r="Q139" s="242">
        <v>35</v>
      </c>
      <c r="R139" s="242">
        <v>0.7</v>
      </c>
      <c r="S139" s="245">
        <v>185</v>
      </c>
      <c r="T139" s="242">
        <v>3.2</v>
      </c>
      <c r="U139" s="242">
        <v>0.8</v>
      </c>
      <c r="V139" s="242">
        <v>23</v>
      </c>
      <c r="W139" s="266">
        <v>171.55317600000006</v>
      </c>
      <c r="X139" s="266">
        <v>25.4529934718101</v>
      </c>
      <c r="Y139" s="266">
        <v>4.96</v>
      </c>
      <c r="Z139" s="266">
        <v>2.5732976400000007</v>
      </c>
      <c r="AA139" s="266">
        <v>0.28592196000000009</v>
      </c>
      <c r="AB139" s="267">
        <v>2.8520804000000002</v>
      </c>
      <c r="AC139" s="268"/>
      <c r="AD139" s="269">
        <v>9.15</v>
      </c>
      <c r="AE139" s="270">
        <f t="shared" si="12"/>
        <v>0.9263539999999999</v>
      </c>
      <c r="AF139" s="194">
        <f t="shared" si="13"/>
        <v>1.9257264000000003</v>
      </c>
      <c r="AH139" s="242">
        <v>139</v>
      </c>
      <c r="AI139" s="251">
        <f t="shared" si="14"/>
        <v>10.671300000000002</v>
      </c>
      <c r="AJ139" s="251">
        <f>'5-04a'!O140</f>
        <v>10.6713</v>
      </c>
      <c r="AK139" s="251">
        <f t="shared" si="15"/>
        <v>0</v>
      </c>
      <c r="AM139" s="252">
        <f t="shared" si="16"/>
        <v>0.18045846335498017</v>
      </c>
      <c r="AP139" s="268"/>
    </row>
    <row r="140" spans="1:42" x14ac:dyDescent="0.25">
      <c r="A140" s="253">
        <v>138</v>
      </c>
      <c r="B140" s="243" t="s">
        <v>504</v>
      </c>
      <c r="C140" s="243" t="s">
        <v>505</v>
      </c>
      <c r="D140" s="243" t="s">
        <v>491</v>
      </c>
      <c r="E140" s="243" t="s">
        <v>492</v>
      </c>
      <c r="F140" s="243" t="s">
        <v>30</v>
      </c>
      <c r="G140" s="243" t="s">
        <v>31</v>
      </c>
      <c r="H140" s="243" t="s">
        <v>32</v>
      </c>
      <c r="I140" s="243" t="s">
        <v>53</v>
      </c>
      <c r="J140" s="243" t="s">
        <v>65</v>
      </c>
      <c r="K140" s="243" t="s">
        <v>650</v>
      </c>
      <c r="L140" s="265">
        <v>6.4993975000000006</v>
      </c>
      <c r="M140" s="250">
        <v>1.5</v>
      </c>
      <c r="N140" s="250">
        <v>1.5</v>
      </c>
      <c r="O140" s="244">
        <v>23</v>
      </c>
      <c r="P140" s="242">
        <v>15</v>
      </c>
      <c r="Q140" s="242">
        <v>35</v>
      </c>
      <c r="R140" s="242">
        <v>0.7</v>
      </c>
      <c r="S140" s="245">
        <v>195</v>
      </c>
      <c r="T140" s="242">
        <v>3.2</v>
      </c>
      <c r="U140" s="242">
        <v>0.8</v>
      </c>
      <c r="V140" s="242">
        <v>23</v>
      </c>
      <c r="W140" s="266">
        <v>225.18399999999997</v>
      </c>
      <c r="X140" s="266">
        <v>22.7</v>
      </c>
      <c r="Y140" s="266">
        <v>7.03</v>
      </c>
      <c r="Z140" s="266">
        <v>3.3777599999999994</v>
      </c>
      <c r="AA140" s="266">
        <v>0.84443999999999986</v>
      </c>
      <c r="AB140" s="267">
        <v>5.7598000000000003</v>
      </c>
      <c r="AC140" s="268"/>
      <c r="AD140" s="269">
        <v>6.05</v>
      </c>
      <c r="AE140" s="270">
        <f t="shared" si="12"/>
        <v>2.9004960000000004</v>
      </c>
      <c r="AF140" s="194">
        <f t="shared" si="13"/>
        <v>2.8593039999999998</v>
      </c>
      <c r="AH140" s="242">
        <v>140</v>
      </c>
      <c r="AI140" s="251">
        <f t="shared" si="14"/>
        <v>17.012</v>
      </c>
      <c r="AJ140" s="251">
        <f>'5-04a'!O141</f>
        <v>17.012</v>
      </c>
      <c r="AK140" s="251">
        <f t="shared" si="15"/>
        <v>0</v>
      </c>
      <c r="AM140" s="252">
        <f t="shared" si="16"/>
        <v>0.16807571126263812</v>
      </c>
      <c r="AP140" s="268"/>
    </row>
    <row r="141" spans="1:42" x14ac:dyDescent="0.25">
      <c r="A141" s="253">
        <v>139</v>
      </c>
      <c r="B141" s="247" t="s">
        <v>504</v>
      </c>
      <c r="C141" s="247" t="s">
        <v>505</v>
      </c>
      <c r="D141" s="247" t="s">
        <v>471</v>
      </c>
      <c r="E141" s="247" t="s">
        <v>495</v>
      </c>
      <c r="F141" s="247" t="s">
        <v>30</v>
      </c>
      <c r="G141" s="247" t="s">
        <v>46</v>
      </c>
      <c r="H141" s="247" t="s">
        <v>47</v>
      </c>
      <c r="I141" s="247" t="s">
        <v>89</v>
      </c>
      <c r="J141" s="247" t="s">
        <v>44</v>
      </c>
      <c r="K141" s="247" t="s">
        <v>650</v>
      </c>
      <c r="L141" s="265">
        <v>2.09863636743215</v>
      </c>
      <c r="M141" s="250">
        <v>1.5</v>
      </c>
      <c r="N141" s="250">
        <v>1.5</v>
      </c>
      <c r="O141" s="248">
        <v>23</v>
      </c>
      <c r="P141" s="246">
        <v>15</v>
      </c>
      <c r="Q141" s="246">
        <v>35</v>
      </c>
      <c r="R141" s="246">
        <v>0.7</v>
      </c>
      <c r="S141" s="249">
        <v>185</v>
      </c>
      <c r="T141" s="246">
        <v>3.2</v>
      </c>
      <c r="U141" s="246">
        <v>0.8</v>
      </c>
      <c r="V141" s="246">
        <v>23</v>
      </c>
      <c r="W141" s="266">
        <v>127.70337599999991</v>
      </c>
      <c r="X141" s="266">
        <v>26.660412526096017</v>
      </c>
      <c r="Y141" s="266">
        <v>4.96</v>
      </c>
      <c r="Z141" s="266">
        <v>1.9155506399999986</v>
      </c>
      <c r="AA141" s="266">
        <v>0.21283895999999985</v>
      </c>
      <c r="AB141" s="267">
        <v>2.2534104000000008</v>
      </c>
      <c r="AC141" s="268"/>
      <c r="AD141" s="269">
        <v>9.4</v>
      </c>
      <c r="AE141" s="270">
        <f t="shared" si="12"/>
        <v>0.83448400000000333</v>
      </c>
      <c r="AF141" s="194">
        <f t="shared" si="13"/>
        <v>1.4189263999999975</v>
      </c>
      <c r="AH141" s="246">
        <v>141</v>
      </c>
      <c r="AI141" s="251">
        <f t="shared" si="14"/>
        <v>9.3417999999999992</v>
      </c>
      <c r="AJ141" s="251">
        <f>'5-04a'!O142</f>
        <v>9.3417999999999992</v>
      </c>
      <c r="AK141" s="251">
        <f t="shared" si="15"/>
        <v>0</v>
      </c>
      <c r="AM141" s="252">
        <f t="shared" si="16"/>
        <v>0.15189004260420877</v>
      </c>
      <c r="AO141" t="s">
        <v>2579</v>
      </c>
      <c r="AP141" s="268"/>
    </row>
    <row r="142" spans="1:42" x14ac:dyDescent="0.25">
      <c r="A142" s="253">
        <v>140</v>
      </c>
      <c r="B142" s="243" t="s">
        <v>504</v>
      </c>
      <c r="C142" s="243" t="s">
        <v>505</v>
      </c>
      <c r="D142" s="243" t="s">
        <v>471</v>
      </c>
      <c r="E142" s="243" t="s">
        <v>492</v>
      </c>
      <c r="F142" s="243" t="s">
        <v>30</v>
      </c>
      <c r="G142" s="243" t="s">
        <v>31</v>
      </c>
      <c r="H142" s="243" t="s">
        <v>32</v>
      </c>
      <c r="I142" s="243" t="s">
        <v>53</v>
      </c>
      <c r="J142" s="243" t="s">
        <v>44</v>
      </c>
      <c r="K142" s="243" t="s">
        <v>655</v>
      </c>
      <c r="L142" s="265">
        <v>1.1620118729160818</v>
      </c>
      <c r="M142" s="250">
        <v>1</v>
      </c>
      <c r="N142" s="250">
        <v>1</v>
      </c>
      <c r="O142" s="244">
        <v>22.5</v>
      </c>
      <c r="P142" s="242">
        <v>15</v>
      </c>
      <c r="Q142" s="242">
        <v>35</v>
      </c>
      <c r="R142" s="242">
        <v>0.7</v>
      </c>
      <c r="S142" s="245">
        <v>390</v>
      </c>
      <c r="T142" s="242">
        <v>3.8</v>
      </c>
      <c r="U142" s="242">
        <v>0.8</v>
      </c>
      <c r="V142" s="242">
        <v>4.3</v>
      </c>
      <c r="W142" s="266">
        <v>164.17271250000005</v>
      </c>
      <c r="X142" s="266">
        <v>16.126985510805504</v>
      </c>
      <c r="Y142" s="266">
        <v>6.46</v>
      </c>
      <c r="Z142" s="266">
        <v>1.6417271250000003</v>
      </c>
      <c r="AA142" s="266">
        <v>0.18241412500000004</v>
      </c>
      <c r="AB142" s="267">
        <v>2.12275875</v>
      </c>
      <c r="AC142" s="268"/>
      <c r="AD142" s="269">
        <v>8.9499999999999993</v>
      </c>
      <c r="AE142" s="270">
        <f t="shared" si="12"/>
        <v>1.007086000000001</v>
      </c>
      <c r="AF142" s="194">
        <f t="shared" si="13"/>
        <v>1.115672749999999</v>
      </c>
      <c r="AH142" s="242">
        <v>142</v>
      </c>
      <c r="AI142" s="251">
        <f t="shared" si="14"/>
        <v>10.4069</v>
      </c>
      <c r="AJ142" s="251">
        <f>'5-04a'!O143</f>
        <v>10.4069</v>
      </c>
      <c r="AK142" s="251">
        <f t="shared" si="15"/>
        <v>0</v>
      </c>
      <c r="AM142" s="252">
        <f t="shared" si="16"/>
        <v>0.10720509950129231</v>
      </c>
      <c r="AP142" s="268"/>
    </row>
    <row r="143" spans="1:42" x14ac:dyDescent="0.25">
      <c r="A143" s="253">
        <v>141</v>
      </c>
      <c r="B143" s="243" t="s">
        <v>504</v>
      </c>
      <c r="C143" s="243" t="s">
        <v>505</v>
      </c>
      <c r="D143" s="243" t="s">
        <v>471</v>
      </c>
      <c r="E143" s="243" t="s">
        <v>492</v>
      </c>
      <c r="F143" s="243" t="s">
        <v>30</v>
      </c>
      <c r="G143" s="243" t="s">
        <v>31</v>
      </c>
      <c r="H143" s="243" t="s">
        <v>32</v>
      </c>
      <c r="I143" s="243" t="s">
        <v>53</v>
      </c>
      <c r="J143" s="243" t="s">
        <v>65</v>
      </c>
      <c r="K143" s="243" t="s">
        <v>655</v>
      </c>
      <c r="L143" s="265">
        <v>1.2160163413555991</v>
      </c>
      <c r="M143" s="250">
        <v>1</v>
      </c>
      <c r="N143" s="250">
        <v>1</v>
      </c>
      <c r="O143" s="244">
        <v>22.5</v>
      </c>
      <c r="P143" s="242">
        <v>15</v>
      </c>
      <c r="Q143" s="242">
        <v>35</v>
      </c>
      <c r="R143" s="242">
        <v>0.7</v>
      </c>
      <c r="S143" s="245">
        <v>195</v>
      </c>
      <c r="T143" s="242">
        <v>3.2</v>
      </c>
      <c r="U143" s="242">
        <v>0.8</v>
      </c>
      <c r="V143" s="242">
        <v>4.3</v>
      </c>
      <c r="W143" s="266">
        <v>258.1463</v>
      </c>
      <c r="X143" s="266">
        <v>25.358182711198424</v>
      </c>
      <c r="Y143" s="266">
        <v>7.03</v>
      </c>
      <c r="Z143" s="266">
        <v>2.5814629999999998</v>
      </c>
      <c r="AA143" s="266">
        <v>0.64536574999999996</v>
      </c>
      <c r="AB143" s="267">
        <v>2.9643712499999992</v>
      </c>
      <c r="AC143" s="268"/>
      <c r="AD143" s="269">
        <v>8.9499999999999993</v>
      </c>
      <c r="AE143" s="270">
        <f t="shared" si="12"/>
        <v>1.007086000000001</v>
      </c>
      <c r="AF143" s="194">
        <f t="shared" si="13"/>
        <v>1.9572852499999982</v>
      </c>
      <c r="AH143" s="242">
        <v>143</v>
      </c>
      <c r="AI143" s="251">
        <f t="shared" si="14"/>
        <v>13.2212</v>
      </c>
      <c r="AJ143" s="251">
        <f>'5-04a'!O144</f>
        <v>13.2212</v>
      </c>
      <c r="AK143" s="251">
        <f t="shared" si="15"/>
        <v>0</v>
      </c>
      <c r="AM143" s="252">
        <f t="shared" si="16"/>
        <v>0.1480414221099445</v>
      </c>
      <c r="AP143" s="268"/>
    </row>
    <row r="144" spans="1:42" x14ac:dyDescent="0.25">
      <c r="A144" s="253">
        <v>142</v>
      </c>
      <c r="B144" s="243" t="s">
        <v>504</v>
      </c>
      <c r="C144" s="243" t="s">
        <v>505</v>
      </c>
      <c r="D144" s="243" t="s">
        <v>471</v>
      </c>
      <c r="E144" s="243" t="s">
        <v>492</v>
      </c>
      <c r="F144" s="243" t="s">
        <v>30</v>
      </c>
      <c r="G144" s="243" t="s">
        <v>31</v>
      </c>
      <c r="H144" s="243" t="s">
        <v>32</v>
      </c>
      <c r="I144" s="243" t="s">
        <v>62</v>
      </c>
      <c r="J144" s="243" t="s">
        <v>657</v>
      </c>
      <c r="K144" s="243" t="s">
        <v>655</v>
      </c>
      <c r="L144" s="265">
        <v>1.30591192043222</v>
      </c>
      <c r="M144" s="250">
        <v>1</v>
      </c>
      <c r="N144" s="250">
        <v>1</v>
      </c>
      <c r="O144" s="244">
        <v>22.5</v>
      </c>
      <c r="P144" s="242">
        <v>15</v>
      </c>
      <c r="Q144" s="242">
        <v>35</v>
      </c>
      <c r="R144" s="242">
        <v>0.7</v>
      </c>
      <c r="S144" s="245">
        <v>195</v>
      </c>
      <c r="T144" s="242">
        <v>3.2</v>
      </c>
      <c r="U144" s="242">
        <v>0.8</v>
      </c>
      <c r="V144" s="242">
        <v>4.3</v>
      </c>
      <c r="W144" s="266">
        <v>158.9054715</v>
      </c>
      <c r="X144" s="266">
        <v>15.609574803536347</v>
      </c>
      <c r="Y144" s="266">
        <v>7.46</v>
      </c>
      <c r="Z144" s="266">
        <v>1.5890547150000001</v>
      </c>
      <c r="AA144" s="266">
        <v>0.29371153500000002</v>
      </c>
      <c r="AB144" s="267">
        <v>2.1579337499999998</v>
      </c>
      <c r="AC144" s="268"/>
      <c r="AD144" s="269">
        <v>8.9499999999999993</v>
      </c>
      <c r="AE144" s="270">
        <f t="shared" si="12"/>
        <v>1.007086000000001</v>
      </c>
      <c r="AF144" s="194">
        <f t="shared" si="13"/>
        <v>1.1508477499999987</v>
      </c>
      <c r="AH144" s="242">
        <v>144</v>
      </c>
      <c r="AI144" s="251">
        <f t="shared" si="14"/>
        <v>11.5007</v>
      </c>
      <c r="AJ144" s="251">
        <f>'5-04a'!O145</f>
        <v>11.5007</v>
      </c>
      <c r="AK144" s="251">
        <f t="shared" si="15"/>
        <v>0</v>
      </c>
      <c r="AM144" s="252">
        <f t="shared" si="16"/>
        <v>0.1000676263183979</v>
      </c>
      <c r="AP144" s="268"/>
    </row>
    <row r="145" spans="1:42" x14ac:dyDescent="0.25">
      <c r="A145" s="253">
        <v>143</v>
      </c>
      <c r="B145" s="243" t="s">
        <v>504</v>
      </c>
      <c r="C145" s="243" t="s">
        <v>505</v>
      </c>
      <c r="D145" s="243" t="s">
        <v>491</v>
      </c>
      <c r="E145" s="243" t="s">
        <v>472</v>
      </c>
      <c r="F145" s="243" t="s">
        <v>30</v>
      </c>
      <c r="G145" s="243" t="s">
        <v>31</v>
      </c>
      <c r="H145" s="243" t="s">
        <v>32</v>
      </c>
      <c r="I145" s="243" t="s">
        <v>53</v>
      </c>
      <c r="J145" s="243" t="s">
        <v>65</v>
      </c>
      <c r="K145" s="243" t="s">
        <v>655</v>
      </c>
      <c r="L145" s="265">
        <v>1.2151047500000001</v>
      </c>
      <c r="M145" s="250">
        <v>1</v>
      </c>
      <c r="N145" s="250">
        <v>1</v>
      </c>
      <c r="O145" s="244">
        <v>22.5</v>
      </c>
      <c r="P145" s="242">
        <v>15</v>
      </c>
      <c r="Q145" s="242">
        <v>35</v>
      </c>
      <c r="R145" s="242">
        <v>0.7</v>
      </c>
      <c r="S145" s="245">
        <v>195</v>
      </c>
      <c r="T145" s="242">
        <v>3.2</v>
      </c>
      <c r="U145" s="242">
        <v>0.8</v>
      </c>
      <c r="V145" s="242">
        <v>4.3</v>
      </c>
      <c r="W145" s="266">
        <v>508.51979999999986</v>
      </c>
      <c r="X145" s="266">
        <v>30.143438055720207</v>
      </c>
      <c r="Y145" s="266">
        <v>7.03</v>
      </c>
      <c r="Z145" s="266">
        <v>5.0851979999999983</v>
      </c>
      <c r="AA145" s="266">
        <v>1.2712994999999996</v>
      </c>
      <c r="AB145" s="267">
        <v>7.1294024999999994</v>
      </c>
      <c r="AC145" s="268"/>
      <c r="AD145" s="269">
        <v>5.55</v>
      </c>
      <c r="AE145" s="270">
        <f t="shared" si="12"/>
        <v>3.3636260000000018</v>
      </c>
      <c r="AF145" s="194">
        <f t="shared" si="13"/>
        <v>3.7657764999999976</v>
      </c>
      <c r="AH145" s="242">
        <v>145</v>
      </c>
      <c r="AI145" s="251">
        <f t="shared" si="14"/>
        <v>20.515899999999998</v>
      </c>
      <c r="AJ145" s="251">
        <f>'5-04a'!O146</f>
        <v>20.515899999999998</v>
      </c>
      <c r="AK145" s="251">
        <f t="shared" si="15"/>
        <v>0</v>
      </c>
      <c r="AM145" s="252">
        <f t="shared" si="16"/>
        <v>0.18355404832349534</v>
      </c>
      <c r="AP145" s="268"/>
    </row>
    <row r="146" spans="1:42" x14ac:dyDescent="0.25">
      <c r="A146" s="253">
        <v>144</v>
      </c>
      <c r="B146" s="243" t="s">
        <v>504</v>
      </c>
      <c r="C146" s="243" t="s">
        <v>505</v>
      </c>
      <c r="D146" s="243" t="s">
        <v>491</v>
      </c>
      <c r="E146" s="243" t="s">
        <v>472</v>
      </c>
      <c r="F146" s="243" t="s">
        <v>30</v>
      </c>
      <c r="G146" s="243" t="s">
        <v>31</v>
      </c>
      <c r="H146" s="243" t="s">
        <v>32</v>
      </c>
      <c r="I146" s="243" t="s">
        <v>62</v>
      </c>
      <c r="J146" s="243" t="s">
        <v>657</v>
      </c>
      <c r="K146" s="243" t="s">
        <v>655</v>
      </c>
      <c r="L146" s="265">
        <v>1.3051575</v>
      </c>
      <c r="M146" s="250">
        <v>1</v>
      </c>
      <c r="N146" s="250">
        <v>1</v>
      </c>
      <c r="O146" s="244">
        <v>22.5</v>
      </c>
      <c r="P146" s="242">
        <v>15</v>
      </c>
      <c r="Q146" s="242">
        <v>35</v>
      </c>
      <c r="R146" s="242">
        <v>0.7</v>
      </c>
      <c r="S146" s="245">
        <v>195</v>
      </c>
      <c r="T146" s="242">
        <v>3.2</v>
      </c>
      <c r="U146" s="242">
        <v>0.8</v>
      </c>
      <c r="V146" s="242">
        <v>4.3</v>
      </c>
      <c r="W146" s="266">
        <v>348.46628899999985</v>
      </c>
      <c r="X146" s="266">
        <v>20.655974451689378</v>
      </c>
      <c r="Y146" s="266">
        <v>7.46</v>
      </c>
      <c r="Z146" s="266">
        <v>3.4846628899999983</v>
      </c>
      <c r="AA146" s="266">
        <v>0.64408460999999961</v>
      </c>
      <c r="AB146" s="267">
        <v>5.7927524999999989</v>
      </c>
      <c r="AC146" s="268"/>
      <c r="AD146" s="269">
        <v>5.55</v>
      </c>
      <c r="AE146" s="270">
        <f t="shared" si="12"/>
        <v>3.3636260000000018</v>
      </c>
      <c r="AF146" s="194">
        <f t="shared" si="13"/>
        <v>2.4291264999999971</v>
      </c>
      <c r="AH146" s="242">
        <v>146</v>
      </c>
      <c r="AI146" s="251">
        <f t="shared" si="14"/>
        <v>17.381499999999996</v>
      </c>
      <c r="AJ146" s="251">
        <f>'5-04a'!O147</f>
        <v>17.381499999999999</v>
      </c>
      <c r="AK146" s="251">
        <f t="shared" si="15"/>
        <v>0</v>
      </c>
      <c r="AM146" s="252">
        <f t="shared" si="16"/>
        <v>0.13975355981934803</v>
      </c>
      <c r="AP146" s="268"/>
    </row>
    <row r="147" spans="1:42" x14ac:dyDescent="0.25">
      <c r="A147" s="253">
        <v>145</v>
      </c>
      <c r="B147" s="243" t="s">
        <v>504</v>
      </c>
      <c r="C147" s="243" t="s">
        <v>505</v>
      </c>
      <c r="D147" s="243" t="s">
        <v>491</v>
      </c>
      <c r="E147" s="243" t="s">
        <v>472</v>
      </c>
      <c r="F147" s="243" t="s">
        <v>30</v>
      </c>
      <c r="G147" s="243" t="s">
        <v>31</v>
      </c>
      <c r="H147" s="243" t="s">
        <v>32</v>
      </c>
      <c r="I147" s="243" t="s">
        <v>60</v>
      </c>
      <c r="J147" s="243" t="s">
        <v>1019</v>
      </c>
      <c r="K147" s="243" t="s">
        <v>655</v>
      </c>
      <c r="L147" s="265">
        <v>0.98452503789874668</v>
      </c>
      <c r="M147" s="250">
        <v>1</v>
      </c>
      <c r="N147" s="250">
        <v>0.98452503789874668</v>
      </c>
      <c r="O147" s="244">
        <v>22.5</v>
      </c>
      <c r="P147" s="242">
        <v>15</v>
      </c>
      <c r="Q147" s="242">
        <v>35</v>
      </c>
      <c r="R147" s="242">
        <v>0.7</v>
      </c>
      <c r="S147" s="245">
        <v>390</v>
      </c>
      <c r="T147" s="242">
        <v>4.2</v>
      </c>
      <c r="U147" s="242">
        <v>0.8</v>
      </c>
      <c r="V147" s="242">
        <v>4.3</v>
      </c>
      <c r="W147" s="266">
        <v>368.54931162991608</v>
      </c>
      <c r="X147" s="266">
        <v>21.846432224654183</v>
      </c>
      <c r="Y147" s="266">
        <v>8.02</v>
      </c>
      <c r="Z147" s="266">
        <v>3.6284602500000012</v>
      </c>
      <c r="AA147" s="266">
        <v>0.40316225000000011</v>
      </c>
      <c r="AB147" s="267">
        <v>5.7344775000000006</v>
      </c>
      <c r="AC147" s="268"/>
      <c r="AD147" s="269">
        <v>5.55</v>
      </c>
      <c r="AE147" s="270">
        <f t="shared" si="12"/>
        <v>3.3636260000000018</v>
      </c>
      <c r="AF147" s="194">
        <f t="shared" si="13"/>
        <v>2.3708514999999988</v>
      </c>
      <c r="AH147" s="242">
        <v>147</v>
      </c>
      <c r="AI147" s="251">
        <f t="shared" si="14"/>
        <v>17.786100000000001</v>
      </c>
      <c r="AJ147" s="251">
        <f>'5-04a'!O148</f>
        <v>17.786100000000001</v>
      </c>
      <c r="AK147" s="251">
        <f t="shared" si="15"/>
        <v>0</v>
      </c>
      <c r="AM147" s="252">
        <f t="shared" si="16"/>
        <v>0.13329799675027121</v>
      </c>
      <c r="AP147" s="268"/>
    </row>
    <row r="148" spans="1:42" x14ac:dyDescent="0.25">
      <c r="A148" s="253">
        <v>146</v>
      </c>
      <c r="B148" s="243" t="s">
        <v>504</v>
      </c>
      <c r="C148" s="243" t="s">
        <v>505</v>
      </c>
      <c r="D148" s="243" t="s">
        <v>491</v>
      </c>
      <c r="E148" s="243" t="s">
        <v>472</v>
      </c>
      <c r="F148" s="243" t="s">
        <v>30</v>
      </c>
      <c r="G148" s="243" t="s">
        <v>31</v>
      </c>
      <c r="H148" s="243" t="s">
        <v>42</v>
      </c>
      <c r="I148" s="243" t="s">
        <v>52</v>
      </c>
      <c r="J148" s="243" t="s">
        <v>678</v>
      </c>
      <c r="K148" s="243" t="s">
        <v>655</v>
      </c>
      <c r="L148" s="265">
        <v>0.50218290344851657</v>
      </c>
      <c r="M148" s="250">
        <v>1</v>
      </c>
      <c r="N148" s="250">
        <v>0.50218290344851657</v>
      </c>
      <c r="O148" s="244">
        <v>22.5</v>
      </c>
      <c r="P148" s="242">
        <v>10</v>
      </c>
      <c r="Q148" s="242">
        <v>25</v>
      </c>
      <c r="R148" s="242">
        <v>0.7</v>
      </c>
      <c r="S148" s="245">
        <v>780</v>
      </c>
      <c r="T148" s="242">
        <v>4.2</v>
      </c>
      <c r="U148" s="242">
        <v>0.8</v>
      </c>
      <c r="V148" s="242">
        <v>4.3</v>
      </c>
      <c r="W148" s="266">
        <v>187.8531095984857</v>
      </c>
      <c r="X148" s="266">
        <v>12</v>
      </c>
      <c r="Y148" s="266">
        <v>5.67</v>
      </c>
      <c r="Z148" s="266">
        <v>0.94336619999999949</v>
      </c>
      <c r="AA148" s="266">
        <v>0.40429979999999988</v>
      </c>
      <c r="AB148" s="267">
        <v>10.053834</v>
      </c>
      <c r="AC148" s="268"/>
      <c r="AD148" s="269">
        <v>5.55</v>
      </c>
      <c r="AE148" s="270">
        <f t="shared" si="12"/>
        <v>3.3636260000000018</v>
      </c>
      <c r="AF148" s="194">
        <f t="shared" si="13"/>
        <v>6.6902079999999984</v>
      </c>
      <c r="AH148" s="242">
        <v>148</v>
      </c>
      <c r="AI148" s="251">
        <f t="shared" si="14"/>
        <v>17.0715</v>
      </c>
      <c r="AJ148" s="251">
        <f>'5-04a'!O149</f>
        <v>17.0715</v>
      </c>
      <c r="AK148" s="251">
        <f t="shared" si="15"/>
        <v>0</v>
      </c>
      <c r="AM148" s="252">
        <f t="shared" si="16"/>
        <v>0.39189338956740755</v>
      </c>
      <c r="AP148" s="268"/>
    </row>
    <row r="149" spans="1:42" x14ac:dyDescent="0.25">
      <c r="A149" s="253">
        <v>147</v>
      </c>
      <c r="B149" s="243" t="s">
        <v>504</v>
      </c>
      <c r="C149" s="243" t="s">
        <v>505</v>
      </c>
      <c r="D149" s="243" t="s">
        <v>491</v>
      </c>
      <c r="E149" s="243" t="s">
        <v>492</v>
      </c>
      <c r="F149" s="243" t="s">
        <v>30</v>
      </c>
      <c r="G149" s="243" t="s">
        <v>31</v>
      </c>
      <c r="H149" s="243" t="s">
        <v>32</v>
      </c>
      <c r="I149" s="243" t="s">
        <v>53</v>
      </c>
      <c r="J149" s="243" t="s">
        <v>44</v>
      </c>
      <c r="K149" s="243" t="s">
        <v>655</v>
      </c>
      <c r="L149" s="265">
        <v>1.1610732202764975</v>
      </c>
      <c r="M149" s="250">
        <v>1</v>
      </c>
      <c r="N149" s="250">
        <v>1</v>
      </c>
      <c r="O149" s="244">
        <v>22.5</v>
      </c>
      <c r="P149" s="242">
        <v>15</v>
      </c>
      <c r="Q149" s="242">
        <v>35</v>
      </c>
      <c r="R149" s="242">
        <v>0.7</v>
      </c>
      <c r="S149" s="245">
        <v>390</v>
      </c>
      <c r="T149" s="242">
        <v>3.8</v>
      </c>
      <c r="U149" s="242">
        <v>0.8</v>
      </c>
      <c r="V149" s="242">
        <v>4.3</v>
      </c>
      <c r="W149" s="266">
        <v>269.31374999999997</v>
      </c>
      <c r="X149" s="266">
        <v>27.148563508064516</v>
      </c>
      <c r="Y149" s="266">
        <v>6.46</v>
      </c>
      <c r="Z149" s="266">
        <v>2.6931374999999997</v>
      </c>
      <c r="AA149" s="266">
        <v>0.29923749999999999</v>
      </c>
      <c r="AB149" s="267">
        <v>4.7404250000000001</v>
      </c>
      <c r="AC149" s="268"/>
      <c r="AD149" s="269">
        <v>6.05</v>
      </c>
      <c r="AE149" s="270">
        <f t="shared" si="12"/>
        <v>2.9004960000000004</v>
      </c>
      <c r="AF149" s="194">
        <f t="shared" si="13"/>
        <v>1.8399289999999997</v>
      </c>
      <c r="AH149" s="242">
        <v>149</v>
      </c>
      <c r="AI149" s="251">
        <f t="shared" si="14"/>
        <v>14.1928</v>
      </c>
      <c r="AJ149" s="251">
        <f>'5-04a'!O150</f>
        <v>14.1928</v>
      </c>
      <c r="AK149" s="251">
        <f t="shared" si="15"/>
        <v>0</v>
      </c>
      <c r="AM149" s="252">
        <f t="shared" si="16"/>
        <v>0.12963819683219657</v>
      </c>
      <c r="AP149" s="268"/>
    </row>
    <row r="150" spans="1:42" x14ac:dyDescent="0.25">
      <c r="A150" s="253">
        <v>148</v>
      </c>
      <c r="B150" s="243" t="s">
        <v>504</v>
      </c>
      <c r="C150" s="243" t="s">
        <v>505</v>
      </c>
      <c r="D150" s="243" t="s">
        <v>491</v>
      </c>
      <c r="E150" s="243" t="s">
        <v>492</v>
      </c>
      <c r="F150" s="243" t="s">
        <v>30</v>
      </c>
      <c r="G150" s="243" t="s">
        <v>31</v>
      </c>
      <c r="H150" s="243" t="s">
        <v>32</v>
      </c>
      <c r="I150" s="243" t="s">
        <v>62</v>
      </c>
      <c r="J150" s="243" t="s">
        <v>657</v>
      </c>
      <c r="K150" s="243" t="s">
        <v>655</v>
      </c>
      <c r="L150" s="265">
        <v>1.3051575</v>
      </c>
      <c r="M150" s="250">
        <v>1</v>
      </c>
      <c r="N150" s="250">
        <v>1</v>
      </c>
      <c r="O150" s="244">
        <v>22.5</v>
      </c>
      <c r="P150" s="242">
        <v>15</v>
      </c>
      <c r="Q150" s="242">
        <v>35</v>
      </c>
      <c r="R150" s="242">
        <v>0.7</v>
      </c>
      <c r="S150" s="245">
        <v>195</v>
      </c>
      <c r="T150" s="242">
        <v>3.2</v>
      </c>
      <c r="U150" s="242">
        <v>0.8</v>
      </c>
      <c r="V150" s="242">
        <v>4.3</v>
      </c>
      <c r="W150" s="266">
        <v>257.37779999999998</v>
      </c>
      <c r="X150" s="266">
        <v>25.945342741935484</v>
      </c>
      <c r="Y150" s="266">
        <v>7.46</v>
      </c>
      <c r="Z150" s="266">
        <v>2.5737779999999999</v>
      </c>
      <c r="AA150" s="266">
        <v>0.47572199999999998</v>
      </c>
      <c r="AB150" s="267">
        <v>4.7747000000000002</v>
      </c>
      <c r="AC150" s="268"/>
      <c r="AD150" s="269">
        <v>6.05</v>
      </c>
      <c r="AE150" s="270">
        <f t="shared" si="12"/>
        <v>2.9004960000000004</v>
      </c>
      <c r="AF150" s="194">
        <f t="shared" si="13"/>
        <v>1.8742039999999998</v>
      </c>
      <c r="AH150" s="242">
        <v>150</v>
      </c>
      <c r="AI150" s="251">
        <f t="shared" si="14"/>
        <v>15.284199999999998</v>
      </c>
      <c r="AJ150" s="251">
        <f>'5-04a'!O151</f>
        <v>15.2842</v>
      </c>
      <c r="AK150" s="251">
        <f t="shared" si="15"/>
        <v>0</v>
      </c>
      <c r="AM150" s="252">
        <f t="shared" si="16"/>
        <v>0.12262362439643554</v>
      </c>
      <c r="AP150" s="268"/>
    </row>
    <row r="151" spans="1:42" x14ac:dyDescent="0.25">
      <c r="A151" s="253">
        <v>149</v>
      </c>
      <c r="B151" s="243" t="s">
        <v>504</v>
      </c>
      <c r="C151" s="243" t="s">
        <v>505</v>
      </c>
      <c r="D151" s="243" t="s">
        <v>491</v>
      </c>
      <c r="E151" s="243" t="s">
        <v>492</v>
      </c>
      <c r="F151" s="243" t="s">
        <v>30</v>
      </c>
      <c r="G151" s="243" t="s">
        <v>31</v>
      </c>
      <c r="H151" s="243" t="s">
        <v>32</v>
      </c>
      <c r="I151" s="243" t="s">
        <v>60</v>
      </c>
      <c r="J151" s="243" t="s">
        <v>1019</v>
      </c>
      <c r="K151" s="243" t="s">
        <v>655</v>
      </c>
      <c r="L151" s="265">
        <v>0.98498684737156506</v>
      </c>
      <c r="M151" s="250">
        <v>1</v>
      </c>
      <c r="N151" s="250">
        <v>0.98498684737156506</v>
      </c>
      <c r="O151" s="244">
        <v>22.5</v>
      </c>
      <c r="P151" s="242">
        <v>15</v>
      </c>
      <c r="Q151" s="242">
        <v>35</v>
      </c>
      <c r="R151" s="242">
        <v>0.7</v>
      </c>
      <c r="S151" s="245">
        <v>390</v>
      </c>
      <c r="T151" s="242">
        <v>4.2</v>
      </c>
      <c r="U151" s="242">
        <v>0.8</v>
      </c>
      <c r="V151" s="242">
        <v>4.3</v>
      </c>
      <c r="W151" s="266">
        <v>273.41862555694337</v>
      </c>
      <c r="X151" s="266">
        <v>27.562361447272515</v>
      </c>
      <c r="Y151" s="266">
        <v>8.02</v>
      </c>
      <c r="Z151" s="266">
        <v>2.6931375000000006</v>
      </c>
      <c r="AA151" s="266">
        <v>0.2992375000000001</v>
      </c>
      <c r="AB151" s="267">
        <v>4.740425000000001</v>
      </c>
      <c r="AC151" s="268"/>
      <c r="AD151" s="269">
        <v>6.05</v>
      </c>
      <c r="AE151" s="270">
        <f t="shared" si="12"/>
        <v>2.9004960000000004</v>
      </c>
      <c r="AF151" s="194">
        <f t="shared" si="13"/>
        <v>1.8399290000000006</v>
      </c>
      <c r="AH151" s="242">
        <v>151</v>
      </c>
      <c r="AI151" s="251">
        <f t="shared" si="14"/>
        <v>15.752800000000001</v>
      </c>
      <c r="AJ151" s="251">
        <f>'5-04a'!O152</f>
        <v>15.752800000000001</v>
      </c>
      <c r="AK151" s="251">
        <f t="shared" si="15"/>
        <v>0</v>
      </c>
      <c r="AM151" s="252">
        <f t="shared" si="16"/>
        <v>0.11680012442232496</v>
      </c>
      <c r="AP151" s="268"/>
    </row>
    <row r="152" spans="1:42" x14ac:dyDescent="0.25">
      <c r="A152" s="253">
        <v>150</v>
      </c>
      <c r="B152" s="243" t="s">
        <v>506</v>
      </c>
      <c r="C152" s="243" t="s">
        <v>507</v>
      </c>
      <c r="D152" s="243" t="s">
        <v>508</v>
      </c>
      <c r="E152" s="243" t="s">
        <v>472</v>
      </c>
      <c r="F152" s="243" t="s">
        <v>30</v>
      </c>
      <c r="G152" s="243" t="s">
        <v>31</v>
      </c>
      <c r="H152" s="243" t="s">
        <v>42</v>
      </c>
      <c r="I152" s="243" t="s">
        <v>52</v>
      </c>
      <c r="J152" s="243" t="s">
        <v>678</v>
      </c>
      <c r="K152" s="243" t="s">
        <v>679</v>
      </c>
      <c r="L152" s="265">
        <v>7.5398009766645657</v>
      </c>
      <c r="M152" s="250">
        <v>0.2</v>
      </c>
      <c r="N152" s="250">
        <v>0.2</v>
      </c>
      <c r="O152" s="244">
        <v>22.5</v>
      </c>
      <c r="P152" s="242">
        <v>10</v>
      </c>
      <c r="Q152" s="242">
        <v>25</v>
      </c>
      <c r="R152" s="242">
        <v>0.5</v>
      </c>
      <c r="S152" s="245">
        <v>780</v>
      </c>
      <c r="T152" s="242">
        <v>4.2</v>
      </c>
      <c r="U152" s="242">
        <v>0.8</v>
      </c>
      <c r="V152" s="242">
        <v>15</v>
      </c>
      <c r="W152" s="266">
        <v>517.3874999999997</v>
      </c>
      <c r="X152" s="266">
        <v>25.638627353815647</v>
      </c>
      <c r="Y152" s="266">
        <v>0</v>
      </c>
      <c r="Z152" s="266">
        <v>1.0347749999999993</v>
      </c>
      <c r="AA152" s="266">
        <v>0.44347499999999984</v>
      </c>
      <c r="AB152" s="267">
        <v>13.742150000000001</v>
      </c>
      <c r="AC152" s="268"/>
      <c r="AD152" s="269" t="s">
        <v>2545</v>
      </c>
      <c r="AE152" s="270">
        <v>6</v>
      </c>
      <c r="AF152" s="194">
        <f t="shared" si="13"/>
        <v>7.7421500000000005</v>
      </c>
      <c r="AH152" s="242">
        <v>152</v>
      </c>
      <c r="AI152" s="251">
        <f t="shared" si="14"/>
        <v>15.2204</v>
      </c>
      <c r="AJ152" s="251">
        <f>'5-04a'!O153</f>
        <v>15.2204</v>
      </c>
      <c r="AK152" s="251">
        <f t="shared" si="15"/>
        <v>0</v>
      </c>
      <c r="AM152" s="252">
        <f t="shared" si="16"/>
        <v>0.50866928595831917</v>
      </c>
      <c r="AP152" s="268"/>
    </row>
    <row r="153" spans="1:42" x14ac:dyDescent="0.25">
      <c r="A153" s="253">
        <v>151</v>
      </c>
      <c r="B153" s="243" t="s">
        <v>506</v>
      </c>
      <c r="C153" s="243" t="s">
        <v>507</v>
      </c>
      <c r="D153" s="243" t="s">
        <v>508</v>
      </c>
      <c r="E153" s="243" t="s">
        <v>472</v>
      </c>
      <c r="F153" s="243" t="s">
        <v>30</v>
      </c>
      <c r="G153" s="243" t="s">
        <v>31</v>
      </c>
      <c r="H153" s="243" t="s">
        <v>32</v>
      </c>
      <c r="I153" s="243" t="s">
        <v>28</v>
      </c>
      <c r="J153" s="243" t="s">
        <v>678</v>
      </c>
      <c r="K153" s="243" t="s">
        <v>679</v>
      </c>
      <c r="L153" s="265">
        <v>3.31047716734574</v>
      </c>
      <c r="M153" s="250">
        <v>0.2</v>
      </c>
      <c r="N153" s="250">
        <v>0.2</v>
      </c>
      <c r="O153" s="244">
        <v>22.5</v>
      </c>
      <c r="P153" s="242">
        <v>10</v>
      </c>
      <c r="Q153" s="242">
        <v>25</v>
      </c>
      <c r="R153" s="242">
        <v>0.5</v>
      </c>
      <c r="S153" s="245">
        <v>524</v>
      </c>
      <c r="T153" s="242">
        <v>4.2</v>
      </c>
      <c r="U153" s="242">
        <v>0.8</v>
      </c>
      <c r="V153" s="242">
        <v>15</v>
      </c>
      <c r="W153" s="266">
        <v>579.0236666666666</v>
      </c>
      <c r="X153" s="266">
        <v>28.692946812025106</v>
      </c>
      <c r="Y153" s="266">
        <v>0</v>
      </c>
      <c r="Z153" s="266">
        <v>1.1580473333333332</v>
      </c>
      <c r="AA153" s="266">
        <v>0.18851933333333332</v>
      </c>
      <c r="AB153" s="267">
        <v>13.083733333333335</v>
      </c>
      <c r="AC153" s="268"/>
      <c r="AD153" s="269" t="s">
        <v>2545</v>
      </c>
      <c r="AE153" s="270">
        <v>6</v>
      </c>
      <c r="AF153" s="194">
        <f t="shared" si="13"/>
        <v>7.0837333333333348</v>
      </c>
      <c r="AH153" s="242">
        <v>153</v>
      </c>
      <c r="AI153" s="251">
        <f t="shared" si="14"/>
        <v>14.430300000000001</v>
      </c>
      <c r="AJ153" s="251">
        <f>'5-04a'!O154</f>
        <v>14.430300000000001</v>
      </c>
      <c r="AK153" s="251">
        <f t="shared" si="15"/>
        <v>0</v>
      </c>
      <c r="AM153" s="252">
        <f t="shared" si="16"/>
        <v>0.49089300522742663</v>
      </c>
      <c r="AP153" s="268"/>
    </row>
    <row r="154" spans="1:42" x14ac:dyDescent="0.25">
      <c r="A154" s="253">
        <v>152</v>
      </c>
      <c r="B154" s="243" t="s">
        <v>506</v>
      </c>
      <c r="C154" s="243" t="s">
        <v>507</v>
      </c>
      <c r="D154" s="243" t="s">
        <v>491</v>
      </c>
      <c r="E154" s="243" t="s">
        <v>472</v>
      </c>
      <c r="F154" s="243" t="s">
        <v>30</v>
      </c>
      <c r="G154" s="243" t="s">
        <v>31</v>
      </c>
      <c r="H154" s="243" t="s">
        <v>42</v>
      </c>
      <c r="I154" s="243" t="s">
        <v>52</v>
      </c>
      <c r="J154" s="243" t="s">
        <v>678</v>
      </c>
      <c r="K154" s="243" t="s">
        <v>679</v>
      </c>
      <c r="L154" s="265">
        <v>7.5407864805733702</v>
      </c>
      <c r="M154" s="250">
        <v>0.2</v>
      </c>
      <c r="N154" s="250">
        <v>0.2</v>
      </c>
      <c r="O154" s="244">
        <v>22.5</v>
      </c>
      <c r="P154" s="242">
        <v>10</v>
      </c>
      <c r="Q154" s="242">
        <v>25</v>
      </c>
      <c r="R154" s="242">
        <v>0.5</v>
      </c>
      <c r="S154" s="245">
        <v>780</v>
      </c>
      <c r="T154" s="242">
        <v>4.2</v>
      </c>
      <c r="U154" s="242">
        <v>0.8</v>
      </c>
      <c r="V154" s="242">
        <v>15</v>
      </c>
      <c r="W154" s="266">
        <v>316.25393333333318</v>
      </c>
      <c r="X154" s="266">
        <v>18.746528354080212</v>
      </c>
      <c r="Y154" s="266">
        <v>0</v>
      </c>
      <c r="Z154" s="266">
        <v>0.63250786666666636</v>
      </c>
      <c r="AA154" s="266">
        <v>0.27107479999999989</v>
      </c>
      <c r="AB154" s="267">
        <v>7.8334173333333332</v>
      </c>
      <c r="AC154" s="268"/>
      <c r="AD154" s="269">
        <v>5.55</v>
      </c>
      <c r="AE154" s="270">
        <f>0.0804*AD154^2-1.8589*AD154+11.204</f>
        <v>3.3636260000000018</v>
      </c>
      <c r="AF154" s="194">
        <f t="shared" si="13"/>
        <v>4.4697913333333315</v>
      </c>
      <c r="AH154" s="242">
        <v>154</v>
      </c>
      <c r="AI154" s="251">
        <f t="shared" si="14"/>
        <v>8.7370000000000001</v>
      </c>
      <c r="AJ154" s="251">
        <f>'5-04a'!O155</f>
        <v>8.7370000000000001</v>
      </c>
      <c r="AK154" s="251">
        <f t="shared" si="15"/>
        <v>0</v>
      </c>
      <c r="AM154" s="252">
        <f t="shared" si="16"/>
        <v>0.51159337682652295</v>
      </c>
      <c r="AP154" s="268"/>
    </row>
    <row r="155" spans="1:42" x14ac:dyDescent="0.25">
      <c r="A155" s="253">
        <v>153</v>
      </c>
      <c r="B155" s="243" t="s">
        <v>506</v>
      </c>
      <c r="C155" s="243" t="s">
        <v>507</v>
      </c>
      <c r="D155" s="243" t="s">
        <v>491</v>
      </c>
      <c r="E155" s="243" t="s">
        <v>472</v>
      </c>
      <c r="F155" s="243" t="s">
        <v>30</v>
      </c>
      <c r="G155" s="243" t="s">
        <v>31</v>
      </c>
      <c r="H155" s="243" t="s">
        <v>32</v>
      </c>
      <c r="I155" s="243" t="s">
        <v>28</v>
      </c>
      <c r="J155" s="243" t="s">
        <v>678</v>
      </c>
      <c r="K155" s="243" t="s">
        <v>679</v>
      </c>
      <c r="L155" s="265">
        <v>3.3111838988781312</v>
      </c>
      <c r="M155" s="250">
        <v>0.2</v>
      </c>
      <c r="N155" s="250">
        <v>0.2</v>
      </c>
      <c r="O155" s="244">
        <v>22.5</v>
      </c>
      <c r="P155" s="242">
        <v>10</v>
      </c>
      <c r="Q155" s="242">
        <v>25</v>
      </c>
      <c r="R155" s="242">
        <v>0.5</v>
      </c>
      <c r="S155" s="245">
        <v>524</v>
      </c>
      <c r="T155" s="242">
        <v>4.2</v>
      </c>
      <c r="U155" s="242">
        <v>0.8</v>
      </c>
      <c r="V155" s="242">
        <v>15</v>
      </c>
      <c r="W155" s="266">
        <v>341.22621333333325</v>
      </c>
      <c r="X155" s="266">
        <v>20.226805769610742</v>
      </c>
      <c r="Y155" s="266">
        <v>0</v>
      </c>
      <c r="Z155" s="266">
        <v>0.6824524266666665</v>
      </c>
      <c r="AA155" s="266">
        <v>0.11109690666666665</v>
      </c>
      <c r="AB155" s="267">
        <v>7.2832506666666674</v>
      </c>
      <c r="AC155" s="268"/>
      <c r="AD155" s="269">
        <v>5.55</v>
      </c>
      <c r="AE155" s="270">
        <f>0.0804*AD155^2-1.8589*AD155+11.204</f>
        <v>3.3636260000000018</v>
      </c>
      <c r="AF155" s="194">
        <f t="shared" si="13"/>
        <v>3.9196246666666656</v>
      </c>
      <c r="AH155" s="242">
        <v>155</v>
      </c>
      <c r="AI155" s="251">
        <f t="shared" si="14"/>
        <v>8.0768000000000004</v>
      </c>
      <c r="AJ155" s="251">
        <f>'5-04a'!O156</f>
        <v>8.0768000000000004</v>
      </c>
      <c r="AK155" s="251">
        <f t="shared" si="15"/>
        <v>0</v>
      </c>
      <c r="AM155" s="252">
        <f t="shared" si="16"/>
        <v>0.48529425845219215</v>
      </c>
      <c r="AP155" s="268"/>
    </row>
    <row r="156" spans="1:42" x14ac:dyDescent="0.25">
      <c r="A156" s="253">
        <v>154</v>
      </c>
      <c r="B156" s="243" t="s">
        <v>506</v>
      </c>
      <c r="C156" s="243" t="s">
        <v>507</v>
      </c>
      <c r="D156" s="243" t="s">
        <v>491</v>
      </c>
      <c r="E156" s="243" t="s">
        <v>492</v>
      </c>
      <c r="F156" s="243" t="s">
        <v>30</v>
      </c>
      <c r="G156" s="243" t="s">
        <v>31</v>
      </c>
      <c r="H156" s="243" t="s">
        <v>42</v>
      </c>
      <c r="I156" s="243" t="s">
        <v>52</v>
      </c>
      <c r="J156" s="243" t="s">
        <v>678</v>
      </c>
      <c r="K156" s="243" t="s">
        <v>679</v>
      </c>
      <c r="L156" s="265">
        <v>7.5449959237536675</v>
      </c>
      <c r="M156" s="250">
        <v>0.2</v>
      </c>
      <c r="N156" s="250">
        <v>0.2</v>
      </c>
      <c r="O156" s="244">
        <v>22.5</v>
      </c>
      <c r="P156" s="242">
        <v>10</v>
      </c>
      <c r="Q156" s="242">
        <v>25</v>
      </c>
      <c r="R156" s="242">
        <v>0.5</v>
      </c>
      <c r="S156" s="245">
        <v>780</v>
      </c>
      <c r="T156" s="242">
        <v>4.2</v>
      </c>
      <c r="U156" s="242">
        <v>0.8</v>
      </c>
      <c r="V156" s="242">
        <v>15</v>
      </c>
      <c r="W156" s="266">
        <v>243.9849999999999</v>
      </c>
      <c r="X156" s="266">
        <v>24.595262096774185</v>
      </c>
      <c r="Y156" s="266">
        <v>0</v>
      </c>
      <c r="Z156" s="266">
        <v>0.48796999999999979</v>
      </c>
      <c r="AA156" s="266">
        <v>0.20912999999999995</v>
      </c>
      <c r="AB156" s="267">
        <v>6.4305000000000003</v>
      </c>
      <c r="AC156" s="268"/>
      <c r="AD156" s="269">
        <v>6.05</v>
      </c>
      <c r="AE156" s="270">
        <f>0.0804*AD156^2-1.8589*AD156+11.204</f>
        <v>2.9004960000000004</v>
      </c>
      <c r="AF156" s="194">
        <f t="shared" si="13"/>
        <v>3.5300039999999999</v>
      </c>
      <c r="AH156" s="242">
        <v>156</v>
      </c>
      <c r="AI156" s="251">
        <f t="shared" si="14"/>
        <v>7.1276000000000002</v>
      </c>
      <c r="AJ156" s="251">
        <f>'5-04a'!O157</f>
        <v>7.1276000000000002</v>
      </c>
      <c r="AK156" s="251">
        <f t="shared" si="15"/>
        <v>0</v>
      </c>
      <c r="AM156" s="252">
        <f t="shared" si="16"/>
        <v>0.49525843201077502</v>
      </c>
      <c r="AP156" s="268"/>
    </row>
    <row r="157" spans="1:42" x14ac:dyDescent="0.25">
      <c r="A157" s="253">
        <v>155</v>
      </c>
      <c r="B157" s="243" t="s">
        <v>506</v>
      </c>
      <c r="C157" s="243" t="s">
        <v>507</v>
      </c>
      <c r="D157" s="243" t="s">
        <v>491</v>
      </c>
      <c r="E157" s="243" t="s">
        <v>492</v>
      </c>
      <c r="F157" s="243" t="s">
        <v>30</v>
      </c>
      <c r="G157" s="243" t="s">
        <v>31</v>
      </c>
      <c r="H157" s="243" t="s">
        <v>32</v>
      </c>
      <c r="I157" s="243" t="s">
        <v>28</v>
      </c>
      <c r="J157" s="243" t="s">
        <v>678</v>
      </c>
      <c r="K157" s="243" t="s">
        <v>679</v>
      </c>
      <c r="L157" s="265">
        <v>3.3142026045400237</v>
      </c>
      <c r="M157" s="250">
        <v>0.2</v>
      </c>
      <c r="N157" s="250">
        <v>0.2</v>
      </c>
      <c r="O157" s="244">
        <v>22.5</v>
      </c>
      <c r="P157" s="242">
        <v>10</v>
      </c>
      <c r="Q157" s="242">
        <v>25</v>
      </c>
      <c r="R157" s="242">
        <v>0.5</v>
      </c>
      <c r="S157" s="245">
        <v>524</v>
      </c>
      <c r="T157" s="242">
        <v>4.2</v>
      </c>
      <c r="U157" s="242">
        <v>0.8</v>
      </c>
      <c r="V157" s="242">
        <v>15</v>
      </c>
      <c r="W157" s="266">
        <v>271.95349999999996</v>
      </c>
      <c r="X157" s="266">
        <v>27.41466733870967</v>
      </c>
      <c r="Y157" s="266">
        <v>0</v>
      </c>
      <c r="Z157" s="266">
        <v>0.54390699999999992</v>
      </c>
      <c r="AA157" s="266">
        <v>8.8542999999999997E-2</v>
      </c>
      <c r="AB157" s="267">
        <v>6.1072500000000014</v>
      </c>
      <c r="AC157" s="268"/>
      <c r="AD157" s="269">
        <v>6.05</v>
      </c>
      <c r="AE157" s="270">
        <f>0.0804*AD157^2-1.8589*AD157+11.204</f>
        <v>2.9004960000000004</v>
      </c>
      <c r="AF157" s="194">
        <f t="shared" si="13"/>
        <v>3.206754000000001</v>
      </c>
      <c r="AH157" s="242">
        <v>157</v>
      </c>
      <c r="AI157" s="251">
        <f t="shared" si="14"/>
        <v>6.7397000000000009</v>
      </c>
      <c r="AJ157" s="251">
        <f>'5-04a'!O158</f>
        <v>6.7397</v>
      </c>
      <c r="AK157" s="251">
        <f t="shared" si="15"/>
        <v>0</v>
      </c>
      <c r="AM157" s="252">
        <f t="shared" si="16"/>
        <v>0.47580070329539897</v>
      </c>
      <c r="AP157" s="268"/>
    </row>
    <row r="158" spans="1:42" x14ac:dyDescent="0.25">
      <c r="A158" s="253">
        <v>156</v>
      </c>
      <c r="B158" s="243" t="s">
        <v>506</v>
      </c>
      <c r="C158" s="243" t="s">
        <v>507</v>
      </c>
      <c r="D158" s="243" t="s">
        <v>508</v>
      </c>
      <c r="E158" s="243" t="s">
        <v>472</v>
      </c>
      <c r="F158" s="243" t="s">
        <v>30</v>
      </c>
      <c r="G158" s="243" t="s">
        <v>31</v>
      </c>
      <c r="H158" s="243" t="s">
        <v>32</v>
      </c>
      <c r="I158" s="243" t="s">
        <v>53</v>
      </c>
      <c r="J158" s="243" t="s">
        <v>657</v>
      </c>
      <c r="K158" s="243" t="s">
        <v>680</v>
      </c>
      <c r="L158" s="265">
        <v>4.6814350773771984</v>
      </c>
      <c r="M158" s="250">
        <v>0.6</v>
      </c>
      <c r="N158" s="250">
        <v>0.6</v>
      </c>
      <c r="O158" s="244">
        <v>23.5</v>
      </c>
      <c r="P158" s="242">
        <v>10</v>
      </c>
      <c r="Q158" s="242">
        <v>25</v>
      </c>
      <c r="R158" s="242">
        <v>0.5</v>
      </c>
      <c r="S158" s="245">
        <v>410</v>
      </c>
      <c r="T158" s="242">
        <v>4.2</v>
      </c>
      <c r="U158" s="242">
        <v>0.8</v>
      </c>
      <c r="V158" s="242">
        <v>15</v>
      </c>
      <c r="W158" s="266">
        <v>106.37172999999999</v>
      </c>
      <c r="X158" s="266">
        <v>5.2711461843409309</v>
      </c>
      <c r="Y158" s="266">
        <v>0</v>
      </c>
      <c r="Z158" s="266">
        <v>0.63823037999999988</v>
      </c>
      <c r="AA158" s="266">
        <v>0.25190961999999989</v>
      </c>
      <c r="AB158" s="267">
        <v>14.362159999999999</v>
      </c>
      <c r="AC158" s="268"/>
      <c r="AD158" s="269" t="s">
        <v>2545</v>
      </c>
      <c r="AE158" s="270">
        <v>6</v>
      </c>
      <c r="AF158" s="194">
        <f t="shared" si="13"/>
        <v>8.3621599999999994</v>
      </c>
      <c r="AH158" s="242">
        <v>158</v>
      </c>
      <c r="AI158" s="251">
        <f t="shared" si="14"/>
        <v>15.252299999999998</v>
      </c>
      <c r="AJ158" s="251">
        <f>'5-04a'!O159</f>
        <v>15.2523</v>
      </c>
      <c r="AK158" s="251">
        <f t="shared" si="15"/>
        <v>0</v>
      </c>
      <c r="AM158" s="252">
        <f t="shared" si="16"/>
        <v>0.54825567291490462</v>
      </c>
      <c r="AP158" s="268"/>
    </row>
    <row r="159" spans="1:42" x14ac:dyDescent="0.25">
      <c r="A159" s="253">
        <v>157</v>
      </c>
      <c r="B159" s="243" t="s">
        <v>506</v>
      </c>
      <c r="C159" s="243" t="s">
        <v>507</v>
      </c>
      <c r="D159" s="243" t="s">
        <v>508</v>
      </c>
      <c r="E159" s="243" t="s">
        <v>472</v>
      </c>
      <c r="F159" s="243" t="s">
        <v>30</v>
      </c>
      <c r="G159" s="243" t="s">
        <v>31</v>
      </c>
      <c r="H159" s="243" t="s">
        <v>32</v>
      </c>
      <c r="I159" s="243" t="s">
        <v>60</v>
      </c>
      <c r="J159" s="243" t="s">
        <v>1019</v>
      </c>
      <c r="K159" s="243" t="s">
        <v>680</v>
      </c>
      <c r="L159" s="265">
        <v>3.6065530671869839</v>
      </c>
      <c r="M159" s="250">
        <v>0.6</v>
      </c>
      <c r="N159" s="250">
        <v>0.6</v>
      </c>
      <c r="O159" s="244">
        <v>23.5</v>
      </c>
      <c r="P159" s="242">
        <v>15</v>
      </c>
      <c r="Q159" s="242">
        <v>35</v>
      </c>
      <c r="R159" s="242">
        <v>0.5</v>
      </c>
      <c r="S159" s="245">
        <v>390</v>
      </c>
      <c r="T159" s="242">
        <v>4.2</v>
      </c>
      <c r="U159" s="242">
        <v>0.8</v>
      </c>
      <c r="V159" s="242">
        <v>15</v>
      </c>
      <c r="W159" s="266">
        <v>696.65849999999989</v>
      </c>
      <c r="X159" s="266">
        <v>34.52222497522299</v>
      </c>
      <c r="Y159" s="266">
        <v>0</v>
      </c>
      <c r="Z159" s="266">
        <v>4.1799509999999991</v>
      </c>
      <c r="AA159" s="266">
        <v>0.46443899999999994</v>
      </c>
      <c r="AB159" s="267">
        <v>9.783710000000001</v>
      </c>
      <c r="AC159" s="268"/>
      <c r="AD159" s="269" t="s">
        <v>2545</v>
      </c>
      <c r="AE159" s="270">
        <v>6</v>
      </c>
      <c r="AF159" s="194">
        <f t="shared" si="13"/>
        <v>3.783710000000001</v>
      </c>
      <c r="AH159" s="242">
        <v>159</v>
      </c>
      <c r="AI159" s="251">
        <f t="shared" si="14"/>
        <v>14.428100000000001</v>
      </c>
      <c r="AJ159" s="251">
        <f>'5-04a'!O160</f>
        <v>14.428100000000001</v>
      </c>
      <c r="AK159" s="251">
        <f t="shared" si="15"/>
        <v>0</v>
      </c>
      <c r="AM159" s="252">
        <f t="shared" si="16"/>
        <v>0.2622458951629113</v>
      </c>
      <c r="AP159" s="268"/>
    </row>
    <row r="160" spans="1:42" x14ac:dyDescent="0.25">
      <c r="A160" s="253">
        <v>158</v>
      </c>
      <c r="B160" s="243" t="s">
        <v>506</v>
      </c>
      <c r="C160" s="243" t="s">
        <v>507</v>
      </c>
      <c r="D160" s="243" t="s">
        <v>508</v>
      </c>
      <c r="E160" s="243" t="s">
        <v>472</v>
      </c>
      <c r="F160" s="243" t="s">
        <v>30</v>
      </c>
      <c r="G160" s="243" t="s">
        <v>31</v>
      </c>
      <c r="H160" s="243" t="s">
        <v>42</v>
      </c>
      <c r="I160" s="243" t="s">
        <v>52</v>
      </c>
      <c r="J160" s="243" t="s">
        <v>678</v>
      </c>
      <c r="K160" s="243" t="s">
        <v>680</v>
      </c>
      <c r="L160" s="265">
        <v>3.9518113662749546</v>
      </c>
      <c r="M160" s="250">
        <v>0.6</v>
      </c>
      <c r="N160" s="250">
        <v>0.6</v>
      </c>
      <c r="O160" s="244">
        <v>23.5</v>
      </c>
      <c r="P160" s="242">
        <v>10</v>
      </c>
      <c r="Q160" s="242">
        <v>25</v>
      </c>
      <c r="R160" s="242">
        <v>0.5</v>
      </c>
      <c r="S160" s="245">
        <v>780</v>
      </c>
      <c r="T160" s="242">
        <v>4.2</v>
      </c>
      <c r="U160" s="242">
        <v>0.8</v>
      </c>
      <c r="V160" s="242">
        <v>15</v>
      </c>
      <c r="W160" s="266">
        <v>104.24749999999997</v>
      </c>
      <c r="X160" s="266">
        <v>5.1658820614469754</v>
      </c>
      <c r="Y160" s="266">
        <v>0</v>
      </c>
      <c r="Z160" s="266">
        <v>0.62548499999999974</v>
      </c>
      <c r="AA160" s="266">
        <v>0.26806499999999989</v>
      </c>
      <c r="AB160" s="267">
        <v>14.392849999999999</v>
      </c>
      <c r="AC160" s="268"/>
      <c r="AD160" s="269" t="s">
        <v>2545</v>
      </c>
      <c r="AE160" s="270">
        <v>6</v>
      </c>
      <c r="AF160" s="194">
        <f t="shared" si="13"/>
        <v>8.3928499999999993</v>
      </c>
      <c r="AH160" s="242">
        <v>160</v>
      </c>
      <c r="AI160" s="251">
        <f t="shared" si="14"/>
        <v>15.286399999999999</v>
      </c>
      <c r="AJ160" s="251">
        <f>'5-04a'!O161</f>
        <v>15.2864</v>
      </c>
      <c r="AK160" s="251">
        <f t="shared" si="15"/>
        <v>0</v>
      </c>
      <c r="AM160" s="252">
        <f t="shared" si="16"/>
        <v>0.54904032342474351</v>
      </c>
      <c r="AP160" s="268"/>
    </row>
    <row r="161" spans="1:42" x14ac:dyDescent="0.25">
      <c r="A161" s="253">
        <v>159</v>
      </c>
      <c r="B161" s="243" t="s">
        <v>506</v>
      </c>
      <c r="C161" s="243" t="s">
        <v>507</v>
      </c>
      <c r="D161" s="243" t="s">
        <v>508</v>
      </c>
      <c r="E161" s="243" t="s">
        <v>472</v>
      </c>
      <c r="F161" s="243" t="s">
        <v>30</v>
      </c>
      <c r="G161" s="243" t="s">
        <v>36</v>
      </c>
      <c r="H161" s="243" t="s">
        <v>42</v>
      </c>
      <c r="I161" s="243" t="s">
        <v>50</v>
      </c>
      <c r="J161" s="243" t="s">
        <v>681</v>
      </c>
      <c r="K161" s="243" t="s">
        <v>680</v>
      </c>
      <c r="L161" s="265">
        <v>7.4849125673813734</v>
      </c>
      <c r="M161" s="250">
        <v>0.6</v>
      </c>
      <c r="N161" s="250">
        <v>0.6</v>
      </c>
      <c r="O161" s="244">
        <v>23.5</v>
      </c>
      <c r="P161" s="242">
        <v>10</v>
      </c>
      <c r="Q161" s="242">
        <v>25</v>
      </c>
      <c r="R161" s="242">
        <v>0.5</v>
      </c>
      <c r="S161" s="245">
        <v>1850</v>
      </c>
      <c r="T161" s="242">
        <v>4.2</v>
      </c>
      <c r="U161" s="242">
        <v>0.8</v>
      </c>
      <c r="V161" s="242">
        <v>15</v>
      </c>
      <c r="W161" s="266">
        <v>104.24749999999997</v>
      </c>
      <c r="X161" s="266">
        <v>5.1658820614469754</v>
      </c>
      <c r="Y161" s="266">
        <v>0</v>
      </c>
      <c r="Z161" s="266">
        <v>0.62548499999999974</v>
      </c>
      <c r="AA161" s="266">
        <v>0.26806499999999989</v>
      </c>
      <c r="AB161" s="267">
        <v>14.392849999999999</v>
      </c>
      <c r="AC161" s="268"/>
      <c r="AD161" s="269" t="s">
        <v>2545</v>
      </c>
      <c r="AE161" s="270">
        <v>6</v>
      </c>
      <c r="AF161" s="194">
        <f t="shared" si="13"/>
        <v>8.3928499999999993</v>
      </c>
      <c r="AH161" s="242">
        <v>161</v>
      </c>
      <c r="AI161" s="251">
        <f t="shared" si="14"/>
        <v>15.286399999999999</v>
      </c>
      <c r="AJ161" s="251">
        <f>'5-04a'!O162</f>
        <v>15.2864</v>
      </c>
      <c r="AK161" s="251">
        <f t="shared" si="15"/>
        <v>0</v>
      </c>
      <c r="AM161" s="252">
        <f t="shared" si="16"/>
        <v>0.54904032342474351</v>
      </c>
      <c r="AP161" s="268"/>
    </row>
    <row r="162" spans="1:42" x14ac:dyDescent="0.25">
      <c r="A162" s="253">
        <v>160</v>
      </c>
      <c r="B162" s="243" t="s">
        <v>506</v>
      </c>
      <c r="C162" s="243" t="s">
        <v>507</v>
      </c>
      <c r="D162" s="243" t="s">
        <v>491</v>
      </c>
      <c r="E162" s="243" t="s">
        <v>472</v>
      </c>
      <c r="F162" s="243" t="s">
        <v>30</v>
      </c>
      <c r="G162" s="243" t="s">
        <v>31</v>
      </c>
      <c r="H162" s="243" t="s">
        <v>32</v>
      </c>
      <c r="I162" s="243" t="s">
        <v>53</v>
      </c>
      <c r="J162" s="243" t="s">
        <v>657</v>
      </c>
      <c r="K162" s="243" t="s">
        <v>680</v>
      </c>
      <c r="L162" s="265">
        <v>4.6820176680857184</v>
      </c>
      <c r="M162" s="250">
        <v>0.6</v>
      </c>
      <c r="N162" s="250">
        <v>0.6</v>
      </c>
      <c r="O162" s="244">
        <v>23.5</v>
      </c>
      <c r="P162" s="242">
        <v>10</v>
      </c>
      <c r="Q162" s="242">
        <v>25</v>
      </c>
      <c r="R162" s="242">
        <v>0.5</v>
      </c>
      <c r="S162" s="245">
        <v>410</v>
      </c>
      <c r="T162" s="242">
        <v>4.2</v>
      </c>
      <c r="U162" s="242">
        <v>0.8</v>
      </c>
      <c r="V162" s="242">
        <v>15</v>
      </c>
      <c r="W162" s="266">
        <v>103.32682219999997</v>
      </c>
      <c r="X162" s="266">
        <v>6.124885726141077</v>
      </c>
      <c r="Y162" s="266">
        <v>0</v>
      </c>
      <c r="Z162" s="266">
        <v>0.61996093319999979</v>
      </c>
      <c r="AA162" s="266">
        <v>0.24469866679999985</v>
      </c>
      <c r="AB162" s="267">
        <v>11.0974404</v>
      </c>
      <c r="AC162" s="268"/>
      <c r="AD162" s="269">
        <v>5.55</v>
      </c>
      <c r="AE162" s="270">
        <f t="shared" ref="AE162:AE169" si="17">0.0804*AD162^2-1.8589*AD162+11.204</f>
        <v>3.3636260000000018</v>
      </c>
      <c r="AF162" s="194">
        <f t="shared" si="13"/>
        <v>7.7338143999999982</v>
      </c>
      <c r="AH162" s="242">
        <v>162</v>
      </c>
      <c r="AI162" s="251">
        <f t="shared" si="14"/>
        <v>11.9621</v>
      </c>
      <c r="AJ162" s="251">
        <f>'5-04a'!O163</f>
        <v>11.9621</v>
      </c>
      <c r="AK162" s="251">
        <f t="shared" si="15"/>
        <v>0</v>
      </c>
      <c r="AM162" s="252">
        <f t="shared" si="16"/>
        <v>0.64652647946430797</v>
      </c>
      <c r="AP162" s="268"/>
    </row>
    <row r="163" spans="1:42" x14ac:dyDescent="0.25">
      <c r="A163" s="253">
        <v>161</v>
      </c>
      <c r="B163" s="243" t="s">
        <v>506</v>
      </c>
      <c r="C163" s="243" t="s">
        <v>507</v>
      </c>
      <c r="D163" s="243" t="s">
        <v>491</v>
      </c>
      <c r="E163" s="243" t="s">
        <v>472</v>
      </c>
      <c r="F163" s="243" t="s">
        <v>30</v>
      </c>
      <c r="G163" s="243" t="s">
        <v>31</v>
      </c>
      <c r="H163" s="243" t="s">
        <v>32</v>
      </c>
      <c r="I163" s="243" t="s">
        <v>60</v>
      </c>
      <c r="J163" s="243" t="s">
        <v>1019</v>
      </c>
      <c r="K163" s="243" t="s">
        <v>680</v>
      </c>
      <c r="L163" s="265">
        <v>3.6071138788035966</v>
      </c>
      <c r="M163" s="250">
        <v>0.6</v>
      </c>
      <c r="N163" s="250">
        <v>0.6</v>
      </c>
      <c r="O163" s="244">
        <v>23.5</v>
      </c>
      <c r="P163" s="242">
        <v>15</v>
      </c>
      <c r="Q163" s="242">
        <v>35</v>
      </c>
      <c r="R163" s="242">
        <v>0.5</v>
      </c>
      <c r="S163" s="245">
        <v>390</v>
      </c>
      <c r="T163" s="242">
        <v>4.2</v>
      </c>
      <c r="U163" s="242">
        <v>0.8</v>
      </c>
      <c r="V163" s="242">
        <v>15</v>
      </c>
      <c r="W163" s="266">
        <v>410.52377999999999</v>
      </c>
      <c r="X163" s="266">
        <v>24.334545346769413</v>
      </c>
      <c r="Y163" s="266">
        <v>0</v>
      </c>
      <c r="Z163" s="266">
        <v>2.4631426799999998</v>
      </c>
      <c r="AA163" s="266">
        <v>0.27368251999999998</v>
      </c>
      <c r="AB163" s="267">
        <v>5.3383748000000004</v>
      </c>
      <c r="AC163" s="268"/>
      <c r="AD163" s="269">
        <v>5.55</v>
      </c>
      <c r="AE163" s="270">
        <f t="shared" si="17"/>
        <v>3.3636260000000018</v>
      </c>
      <c r="AF163" s="194">
        <f t="shared" si="13"/>
        <v>1.9747487999999986</v>
      </c>
      <c r="AH163" s="242">
        <v>163</v>
      </c>
      <c r="AI163" s="251">
        <f t="shared" si="14"/>
        <v>8.0752000000000006</v>
      </c>
      <c r="AJ163" s="251">
        <f>'5-04a'!O164</f>
        <v>8.0752000000000006</v>
      </c>
      <c r="AK163" s="251">
        <f t="shared" si="15"/>
        <v>0</v>
      </c>
      <c r="AM163" s="252">
        <f t="shared" si="16"/>
        <v>0.24454487814543274</v>
      </c>
      <c r="AP163" s="268"/>
    </row>
    <row r="164" spans="1:42" x14ac:dyDescent="0.25">
      <c r="A164" s="253">
        <v>162</v>
      </c>
      <c r="B164" s="243" t="s">
        <v>506</v>
      </c>
      <c r="C164" s="243" t="s">
        <v>507</v>
      </c>
      <c r="D164" s="243" t="s">
        <v>491</v>
      </c>
      <c r="E164" s="243" t="s">
        <v>472</v>
      </c>
      <c r="F164" s="243" t="s">
        <v>30</v>
      </c>
      <c r="G164" s="243" t="s">
        <v>31</v>
      </c>
      <c r="H164" s="243" t="s">
        <v>42</v>
      </c>
      <c r="I164" s="243" t="s">
        <v>52</v>
      </c>
      <c r="J164" s="243" t="s">
        <v>678</v>
      </c>
      <c r="K164" s="243" t="s">
        <v>680</v>
      </c>
      <c r="L164" s="265">
        <v>3.9527968701837599</v>
      </c>
      <c r="M164" s="250">
        <v>0.6</v>
      </c>
      <c r="N164" s="250">
        <v>0.6</v>
      </c>
      <c r="O164" s="244">
        <v>23.5</v>
      </c>
      <c r="P164" s="242">
        <v>10</v>
      </c>
      <c r="Q164" s="242">
        <v>25</v>
      </c>
      <c r="R164" s="242">
        <v>0.5</v>
      </c>
      <c r="S164" s="245">
        <v>780</v>
      </c>
      <c r="T164" s="242">
        <v>4.2</v>
      </c>
      <c r="U164" s="242">
        <v>0.8</v>
      </c>
      <c r="V164" s="242">
        <v>15</v>
      </c>
      <c r="W164" s="266">
        <v>63.904119999999963</v>
      </c>
      <c r="X164" s="266">
        <v>3.7880331950207449</v>
      </c>
      <c r="Y164" s="266">
        <v>0</v>
      </c>
      <c r="Z164" s="266">
        <v>0.38342471999999983</v>
      </c>
      <c r="AA164" s="266">
        <v>0.16432487999999992</v>
      </c>
      <c r="AB164" s="267">
        <v>8.2452503999999998</v>
      </c>
      <c r="AC164" s="268"/>
      <c r="AD164" s="269">
        <v>5.55</v>
      </c>
      <c r="AE164" s="270">
        <f t="shared" si="17"/>
        <v>3.3636260000000018</v>
      </c>
      <c r="AF164" s="194">
        <f t="shared" si="13"/>
        <v>4.881624399999998</v>
      </c>
      <c r="AH164" s="242">
        <v>164</v>
      </c>
      <c r="AI164" s="251">
        <f t="shared" si="14"/>
        <v>8.7929999999999993</v>
      </c>
      <c r="AJ164" s="251">
        <f>'5-04a'!O165</f>
        <v>8.7929999999999993</v>
      </c>
      <c r="AK164" s="251">
        <f t="shared" si="15"/>
        <v>0</v>
      </c>
      <c r="AM164" s="252">
        <f t="shared" si="16"/>
        <v>0.55517165927442269</v>
      </c>
      <c r="AP164" s="268"/>
    </row>
    <row r="165" spans="1:42" x14ac:dyDescent="0.25">
      <c r="A165" s="253">
        <v>163</v>
      </c>
      <c r="B165" s="243" t="s">
        <v>506</v>
      </c>
      <c r="C165" s="243" t="s">
        <v>507</v>
      </c>
      <c r="D165" s="243" t="s">
        <v>491</v>
      </c>
      <c r="E165" s="243" t="s">
        <v>472</v>
      </c>
      <c r="F165" s="243" t="s">
        <v>30</v>
      </c>
      <c r="G165" s="243" t="s">
        <v>36</v>
      </c>
      <c r="H165" s="243" t="s">
        <v>42</v>
      </c>
      <c r="I165" s="243" t="s">
        <v>50</v>
      </c>
      <c r="J165" s="243" t="s">
        <v>681</v>
      </c>
      <c r="K165" s="243" t="s">
        <v>680</v>
      </c>
      <c r="L165" s="265">
        <v>7.4870632527072161</v>
      </c>
      <c r="M165" s="250">
        <v>0.6</v>
      </c>
      <c r="N165" s="250">
        <v>0.6</v>
      </c>
      <c r="O165" s="244">
        <v>23.5</v>
      </c>
      <c r="P165" s="242">
        <v>10</v>
      </c>
      <c r="Q165" s="242">
        <v>25</v>
      </c>
      <c r="R165" s="242">
        <v>0.5</v>
      </c>
      <c r="S165" s="245">
        <v>1850</v>
      </c>
      <c r="T165" s="242">
        <v>4.2</v>
      </c>
      <c r="U165" s="242">
        <v>0.8</v>
      </c>
      <c r="V165" s="242">
        <v>15</v>
      </c>
      <c r="W165" s="266">
        <v>63.904119999999963</v>
      </c>
      <c r="X165" s="266">
        <v>3.7880331950207449</v>
      </c>
      <c r="Y165" s="266">
        <v>0</v>
      </c>
      <c r="Z165" s="266">
        <v>0.38342471999999983</v>
      </c>
      <c r="AA165" s="266">
        <v>0.16432487999999992</v>
      </c>
      <c r="AB165" s="267">
        <v>8.2452503999999998</v>
      </c>
      <c r="AC165" s="268"/>
      <c r="AD165" s="269">
        <v>5.55</v>
      </c>
      <c r="AE165" s="270">
        <f t="shared" si="17"/>
        <v>3.3636260000000018</v>
      </c>
      <c r="AF165" s="194">
        <f t="shared" si="13"/>
        <v>4.881624399999998</v>
      </c>
      <c r="AH165" s="242">
        <v>165</v>
      </c>
      <c r="AI165" s="251">
        <f t="shared" si="14"/>
        <v>8.7929999999999993</v>
      </c>
      <c r="AJ165" s="251">
        <f>'5-04a'!O166</f>
        <v>8.7929999999999993</v>
      </c>
      <c r="AK165" s="251">
        <f t="shared" si="15"/>
        <v>0</v>
      </c>
      <c r="AM165" s="252">
        <f t="shared" si="16"/>
        <v>0.55517165927442269</v>
      </c>
      <c r="AP165" s="268"/>
    </row>
    <row r="166" spans="1:42" x14ac:dyDescent="0.25">
      <c r="A166" s="253">
        <v>164</v>
      </c>
      <c r="B166" s="243" t="s">
        <v>506</v>
      </c>
      <c r="C166" s="243" t="s">
        <v>507</v>
      </c>
      <c r="D166" s="243" t="s">
        <v>491</v>
      </c>
      <c r="E166" s="243" t="s">
        <v>492</v>
      </c>
      <c r="F166" s="243" t="s">
        <v>30</v>
      </c>
      <c r="G166" s="243" t="s">
        <v>31</v>
      </c>
      <c r="H166" s="243" t="s">
        <v>32</v>
      </c>
      <c r="I166" s="243" t="s">
        <v>53</v>
      </c>
      <c r="J166" s="243" t="s">
        <v>657</v>
      </c>
      <c r="K166" s="243" t="s">
        <v>680</v>
      </c>
      <c r="L166" s="265">
        <v>4.6845061234464449</v>
      </c>
      <c r="M166" s="250">
        <v>0.6</v>
      </c>
      <c r="N166" s="250">
        <v>0.6</v>
      </c>
      <c r="O166" s="244">
        <v>23.5</v>
      </c>
      <c r="P166" s="242">
        <v>10</v>
      </c>
      <c r="Q166" s="242">
        <v>25</v>
      </c>
      <c r="R166" s="242">
        <v>0.5</v>
      </c>
      <c r="S166" s="245">
        <v>410</v>
      </c>
      <c r="T166" s="242">
        <v>4.2</v>
      </c>
      <c r="U166" s="242">
        <v>0.8</v>
      </c>
      <c r="V166" s="242">
        <v>15</v>
      </c>
      <c r="W166" s="266">
        <v>72.64882999999999</v>
      </c>
      <c r="X166" s="266">
        <v>7.3234707661290308</v>
      </c>
      <c r="Y166" s="266">
        <v>0</v>
      </c>
      <c r="Z166" s="266">
        <v>0.43589297999999993</v>
      </c>
      <c r="AA166" s="266">
        <v>0.17204701999999991</v>
      </c>
      <c r="AB166" s="267">
        <v>8.4164600000000007</v>
      </c>
      <c r="AC166" s="268"/>
      <c r="AD166" s="269">
        <v>6.05</v>
      </c>
      <c r="AE166" s="270">
        <f t="shared" si="17"/>
        <v>2.9004960000000004</v>
      </c>
      <c r="AF166" s="194">
        <f t="shared" si="13"/>
        <v>5.5159640000000003</v>
      </c>
      <c r="AH166" s="242">
        <v>166</v>
      </c>
      <c r="AI166" s="251">
        <f t="shared" si="14"/>
        <v>9.0244</v>
      </c>
      <c r="AJ166" s="251">
        <f>'5-04a'!O167</f>
        <v>9.0244</v>
      </c>
      <c r="AK166" s="251">
        <f t="shared" si="15"/>
        <v>0</v>
      </c>
      <c r="AM166" s="252">
        <f t="shared" si="16"/>
        <v>0.61122778245645148</v>
      </c>
      <c r="AP166" s="268"/>
    </row>
    <row r="167" spans="1:42" x14ac:dyDescent="0.25">
      <c r="A167" s="253">
        <v>165</v>
      </c>
      <c r="B167" s="243" t="s">
        <v>506</v>
      </c>
      <c r="C167" s="243" t="s">
        <v>507</v>
      </c>
      <c r="D167" s="243" t="s">
        <v>491</v>
      </c>
      <c r="E167" s="243" t="s">
        <v>492</v>
      </c>
      <c r="F167" s="243" t="s">
        <v>30</v>
      </c>
      <c r="G167" s="243" t="s">
        <v>31</v>
      </c>
      <c r="H167" s="243" t="s">
        <v>32</v>
      </c>
      <c r="I167" s="243" t="s">
        <v>60</v>
      </c>
      <c r="J167" s="243" t="s">
        <v>1019</v>
      </c>
      <c r="K167" s="243" t="s">
        <v>680</v>
      </c>
      <c r="L167" s="265">
        <v>3.6095093077956997</v>
      </c>
      <c r="M167" s="250">
        <v>0.6</v>
      </c>
      <c r="N167" s="250">
        <v>0.6</v>
      </c>
      <c r="O167" s="244">
        <v>23.5</v>
      </c>
      <c r="P167" s="242">
        <v>15</v>
      </c>
      <c r="Q167" s="242">
        <v>35</v>
      </c>
      <c r="R167" s="242">
        <v>0.5</v>
      </c>
      <c r="S167" s="245">
        <v>390</v>
      </c>
      <c r="T167" s="242">
        <v>4.2</v>
      </c>
      <c r="U167" s="242">
        <v>0.8</v>
      </c>
      <c r="V167" s="242">
        <v>15</v>
      </c>
      <c r="W167" s="266">
        <v>327.2411249999999</v>
      </c>
      <c r="X167" s="266">
        <v>32.988016633064511</v>
      </c>
      <c r="Y167" s="266">
        <v>0</v>
      </c>
      <c r="Z167" s="266">
        <v>1.9634467499999995</v>
      </c>
      <c r="AA167" s="266">
        <v>0.21816074999999993</v>
      </c>
      <c r="AB167" s="267">
        <v>4.5574925000000004</v>
      </c>
      <c r="AC167" s="268"/>
      <c r="AD167" s="269">
        <v>6.05</v>
      </c>
      <c r="AE167" s="270">
        <f t="shared" si="17"/>
        <v>2.9004960000000004</v>
      </c>
      <c r="AF167" s="194">
        <f t="shared" si="13"/>
        <v>1.6569965</v>
      </c>
      <c r="AH167" s="242">
        <v>167</v>
      </c>
      <c r="AI167" s="251">
        <f t="shared" si="14"/>
        <v>6.7390999999999996</v>
      </c>
      <c r="AJ167" s="251">
        <f>'5-04a'!O168</f>
        <v>6.7390999999999996</v>
      </c>
      <c r="AK167" s="251">
        <f t="shared" si="15"/>
        <v>0</v>
      </c>
      <c r="AM167" s="252">
        <f t="shared" si="16"/>
        <v>0.24587801041682125</v>
      </c>
      <c r="AP167" s="268"/>
    </row>
    <row r="168" spans="1:42" x14ac:dyDescent="0.25">
      <c r="A168" s="253">
        <v>166</v>
      </c>
      <c r="B168" s="243" t="s">
        <v>506</v>
      </c>
      <c r="C168" s="243" t="s">
        <v>507</v>
      </c>
      <c r="D168" s="243" t="s">
        <v>491</v>
      </c>
      <c r="E168" s="243" t="s">
        <v>492</v>
      </c>
      <c r="F168" s="243" t="s">
        <v>30</v>
      </c>
      <c r="G168" s="243" t="s">
        <v>31</v>
      </c>
      <c r="H168" s="243" t="s">
        <v>42</v>
      </c>
      <c r="I168" s="243" t="s">
        <v>52</v>
      </c>
      <c r="J168" s="243" t="s">
        <v>678</v>
      </c>
      <c r="K168" s="243" t="s">
        <v>680</v>
      </c>
      <c r="L168" s="265">
        <v>3.9570063133640558</v>
      </c>
      <c r="M168" s="250">
        <v>0.6</v>
      </c>
      <c r="N168" s="250">
        <v>0.6</v>
      </c>
      <c r="O168" s="244">
        <v>23.5</v>
      </c>
      <c r="P168" s="242">
        <v>10</v>
      </c>
      <c r="Q168" s="242">
        <v>25</v>
      </c>
      <c r="R168" s="242">
        <v>0.5</v>
      </c>
      <c r="S168" s="245">
        <v>780</v>
      </c>
      <c r="T168" s="242">
        <v>4.2</v>
      </c>
      <c r="U168" s="242">
        <v>0.8</v>
      </c>
      <c r="V168" s="242">
        <v>15</v>
      </c>
      <c r="W168" s="266">
        <v>49.181999999999981</v>
      </c>
      <c r="X168" s="266">
        <v>4.9578629032258048</v>
      </c>
      <c r="Y168" s="266">
        <v>0</v>
      </c>
      <c r="Z168" s="266">
        <v>0.29509199999999985</v>
      </c>
      <c r="AA168" s="266">
        <v>0.12646799999999994</v>
      </c>
      <c r="AB168" s="267">
        <v>6.7390399999999993</v>
      </c>
      <c r="AC168" s="268"/>
      <c r="AD168" s="269">
        <v>6.05</v>
      </c>
      <c r="AE168" s="270">
        <f t="shared" si="17"/>
        <v>2.9004960000000004</v>
      </c>
      <c r="AF168" s="194">
        <f t="shared" si="13"/>
        <v>3.8385439999999988</v>
      </c>
      <c r="AH168" s="242">
        <v>168</v>
      </c>
      <c r="AI168" s="251">
        <f t="shared" si="14"/>
        <v>7.1605999999999987</v>
      </c>
      <c r="AJ168" s="251">
        <f>'5-04a'!O169</f>
        <v>7.1605999999999996</v>
      </c>
      <c r="AK168" s="251">
        <f t="shared" si="15"/>
        <v>0</v>
      </c>
      <c r="AM168" s="252">
        <f t="shared" si="16"/>
        <v>0.53606457559422394</v>
      </c>
      <c r="AP168" s="268"/>
    </row>
    <row r="169" spans="1:42" x14ac:dyDescent="0.25">
      <c r="A169" s="253">
        <v>167</v>
      </c>
      <c r="B169" s="243" t="s">
        <v>506</v>
      </c>
      <c r="C169" s="243" t="s">
        <v>507</v>
      </c>
      <c r="D169" s="243" t="s">
        <v>491</v>
      </c>
      <c r="E169" s="243" t="s">
        <v>492</v>
      </c>
      <c r="F169" s="243" t="s">
        <v>30</v>
      </c>
      <c r="G169" s="243" t="s">
        <v>36</v>
      </c>
      <c r="H169" s="243" t="s">
        <v>42</v>
      </c>
      <c r="I169" s="243" t="s">
        <v>50</v>
      </c>
      <c r="J169" s="243" t="s">
        <v>681</v>
      </c>
      <c r="K169" s="243" t="s">
        <v>680</v>
      </c>
      <c r="L169" s="265">
        <v>7.4962496066089699</v>
      </c>
      <c r="M169" s="250">
        <v>0.6</v>
      </c>
      <c r="N169" s="250">
        <v>0.6</v>
      </c>
      <c r="O169" s="244">
        <v>23.5</v>
      </c>
      <c r="P169" s="242">
        <v>10</v>
      </c>
      <c r="Q169" s="242">
        <v>25</v>
      </c>
      <c r="R169" s="242">
        <v>0.5</v>
      </c>
      <c r="S169" s="245">
        <v>1850</v>
      </c>
      <c r="T169" s="242">
        <v>4.2</v>
      </c>
      <c r="U169" s="242">
        <v>0.8</v>
      </c>
      <c r="V169" s="242">
        <v>15</v>
      </c>
      <c r="W169" s="266">
        <v>49.181999999999981</v>
      </c>
      <c r="X169" s="266">
        <v>4.9578629032258048</v>
      </c>
      <c r="Y169" s="266">
        <v>0</v>
      </c>
      <c r="Z169" s="266">
        <v>0.29509199999999985</v>
      </c>
      <c r="AA169" s="266">
        <v>0.12646799999999994</v>
      </c>
      <c r="AB169" s="267">
        <v>6.7390399999999993</v>
      </c>
      <c r="AC169" s="268"/>
      <c r="AD169" s="269">
        <v>6.05</v>
      </c>
      <c r="AE169" s="270">
        <f t="shared" si="17"/>
        <v>2.9004960000000004</v>
      </c>
      <c r="AF169" s="194">
        <f t="shared" si="13"/>
        <v>3.8385439999999988</v>
      </c>
      <c r="AH169" s="242">
        <v>169</v>
      </c>
      <c r="AI169" s="251">
        <f t="shared" si="14"/>
        <v>7.1605999999999987</v>
      </c>
      <c r="AJ169" s="251">
        <f>'5-04a'!O170</f>
        <v>7.1605999999999996</v>
      </c>
      <c r="AK169" s="251">
        <f t="shared" si="15"/>
        <v>0</v>
      </c>
      <c r="AM169" s="252">
        <f t="shared" si="16"/>
        <v>0.53606457559422394</v>
      </c>
      <c r="AP169" s="268"/>
    </row>
    <row r="170" spans="1:42" x14ac:dyDescent="0.25">
      <c r="A170" s="253">
        <v>168</v>
      </c>
      <c r="B170" s="243" t="s">
        <v>506</v>
      </c>
      <c r="C170" s="243" t="s">
        <v>507</v>
      </c>
      <c r="D170" s="243" t="s">
        <v>508</v>
      </c>
      <c r="E170" s="243" t="s">
        <v>472</v>
      </c>
      <c r="F170" s="243" t="s">
        <v>30</v>
      </c>
      <c r="G170" s="243" t="s">
        <v>36</v>
      </c>
      <c r="H170" s="243" t="s">
        <v>42</v>
      </c>
      <c r="I170" s="243" t="s">
        <v>50</v>
      </c>
      <c r="J170" s="243" t="s">
        <v>681</v>
      </c>
      <c r="K170" s="243" t="s">
        <v>682</v>
      </c>
      <c r="L170" s="265">
        <v>14.958863786893568</v>
      </c>
      <c r="M170" s="250">
        <v>0.2</v>
      </c>
      <c r="N170" s="250">
        <v>0.2</v>
      </c>
      <c r="O170" s="244">
        <v>22.5</v>
      </c>
      <c r="P170" s="242">
        <v>10</v>
      </c>
      <c r="Q170" s="242">
        <v>25</v>
      </c>
      <c r="R170" s="242">
        <v>0.5</v>
      </c>
      <c r="S170" s="245">
        <v>1850</v>
      </c>
      <c r="T170" s="242">
        <v>4.2</v>
      </c>
      <c r="U170" s="242">
        <v>0.8</v>
      </c>
      <c r="V170" s="242">
        <v>30</v>
      </c>
      <c r="W170" s="266">
        <v>485.94583333333304</v>
      </c>
      <c r="X170" s="266">
        <v>24.080566567558623</v>
      </c>
      <c r="Y170" s="266">
        <v>0</v>
      </c>
      <c r="Z170" s="266">
        <v>0.97189166666666604</v>
      </c>
      <c r="AA170" s="266">
        <v>0.41652499999999981</v>
      </c>
      <c r="AB170" s="267">
        <v>13.292983333333334</v>
      </c>
      <c r="AC170" s="268"/>
      <c r="AD170" s="269" t="s">
        <v>2545</v>
      </c>
      <c r="AE170" s="270">
        <v>6</v>
      </c>
      <c r="AF170" s="194">
        <f t="shared" si="13"/>
        <v>7.2929833333333338</v>
      </c>
      <c r="AH170" s="242">
        <v>170</v>
      </c>
      <c r="AI170" s="251">
        <f t="shared" si="14"/>
        <v>14.6814</v>
      </c>
      <c r="AJ170" s="251">
        <f>'5-04a'!O171</f>
        <v>14.6814</v>
      </c>
      <c r="AK170" s="251">
        <f t="shared" si="15"/>
        <v>0</v>
      </c>
      <c r="AM170" s="252">
        <f t="shared" si="16"/>
        <v>0.49674985582664688</v>
      </c>
      <c r="AP170" s="268"/>
    </row>
    <row r="171" spans="1:42" x14ac:dyDescent="0.25">
      <c r="A171" s="253">
        <v>169</v>
      </c>
      <c r="B171" s="243" t="s">
        <v>506</v>
      </c>
      <c r="C171" s="243" t="s">
        <v>507</v>
      </c>
      <c r="D171" s="243" t="s">
        <v>491</v>
      </c>
      <c r="E171" s="243" t="s">
        <v>492</v>
      </c>
      <c r="F171" s="243" t="s">
        <v>30</v>
      </c>
      <c r="G171" s="243" t="s">
        <v>31</v>
      </c>
      <c r="H171" s="243" t="s">
        <v>32</v>
      </c>
      <c r="I171" s="243" t="s">
        <v>53</v>
      </c>
      <c r="J171" s="243" t="s">
        <v>65</v>
      </c>
      <c r="K171" s="243" t="s">
        <v>683</v>
      </c>
      <c r="L171" s="265">
        <v>9.1027694032258069</v>
      </c>
      <c r="M171" s="250">
        <v>1</v>
      </c>
      <c r="N171" s="250">
        <v>1</v>
      </c>
      <c r="O171" s="244">
        <v>24</v>
      </c>
      <c r="P171" s="242">
        <v>15</v>
      </c>
      <c r="Q171" s="242">
        <v>35</v>
      </c>
      <c r="R171" s="242">
        <v>0.5</v>
      </c>
      <c r="S171" s="245">
        <v>195</v>
      </c>
      <c r="T171" s="242">
        <v>3.2</v>
      </c>
      <c r="U171" s="242">
        <v>0.8</v>
      </c>
      <c r="V171" s="242">
        <v>23</v>
      </c>
      <c r="W171" s="266">
        <v>247.41199999999998</v>
      </c>
      <c r="X171" s="266">
        <v>24.94072580645161</v>
      </c>
      <c r="Y171" s="266">
        <v>0</v>
      </c>
      <c r="Z171" s="266">
        <v>2.4741200000000001</v>
      </c>
      <c r="AA171" s="266">
        <v>0.61853000000000002</v>
      </c>
      <c r="AB171" s="267">
        <v>5.4753500000000006</v>
      </c>
      <c r="AC171" s="268"/>
      <c r="AD171" s="269">
        <v>6.05</v>
      </c>
      <c r="AE171" s="270">
        <f t="shared" ref="AE171:AE178" si="18">0.0804*AD171^2-1.8589*AD171+11.204</f>
        <v>2.9004960000000004</v>
      </c>
      <c r="AF171" s="194">
        <f t="shared" si="13"/>
        <v>2.5748540000000002</v>
      </c>
      <c r="AH171" s="242">
        <v>171</v>
      </c>
      <c r="AI171" s="251">
        <f t="shared" si="14"/>
        <v>8.5680000000000014</v>
      </c>
      <c r="AJ171" s="251">
        <f>'5-04a'!O172</f>
        <v>8.5679999999999996</v>
      </c>
      <c r="AK171" s="251">
        <f t="shared" si="15"/>
        <v>0</v>
      </c>
      <c r="AM171" s="252">
        <f t="shared" si="16"/>
        <v>0.30051984126984127</v>
      </c>
      <c r="AP171" s="268"/>
    </row>
    <row r="172" spans="1:42" x14ac:dyDescent="0.25">
      <c r="A172" s="253">
        <v>170</v>
      </c>
      <c r="B172" s="243" t="s">
        <v>506</v>
      </c>
      <c r="C172" s="243" t="s">
        <v>507</v>
      </c>
      <c r="D172" s="243" t="s">
        <v>491</v>
      </c>
      <c r="E172" s="243" t="s">
        <v>492</v>
      </c>
      <c r="F172" s="243" t="s">
        <v>30</v>
      </c>
      <c r="G172" s="243" t="s">
        <v>31</v>
      </c>
      <c r="H172" s="243" t="s">
        <v>32</v>
      </c>
      <c r="I172" s="243" t="s">
        <v>53</v>
      </c>
      <c r="J172" s="243" t="s">
        <v>657</v>
      </c>
      <c r="K172" s="243" t="s">
        <v>683</v>
      </c>
      <c r="L172" s="265">
        <v>7.1796878839082066</v>
      </c>
      <c r="M172" s="250">
        <v>1</v>
      </c>
      <c r="N172" s="250">
        <v>1</v>
      </c>
      <c r="O172" s="244">
        <v>24</v>
      </c>
      <c r="P172" s="242">
        <v>10</v>
      </c>
      <c r="Q172" s="242">
        <v>25</v>
      </c>
      <c r="R172" s="242">
        <v>0.5</v>
      </c>
      <c r="S172" s="245">
        <v>410</v>
      </c>
      <c r="T172" s="242">
        <v>4.2</v>
      </c>
      <c r="U172" s="242">
        <v>0.8</v>
      </c>
      <c r="V172" s="242">
        <v>23</v>
      </c>
      <c r="W172" s="266">
        <v>31.587673999999993</v>
      </c>
      <c r="X172" s="266">
        <v>3.1842413306451607</v>
      </c>
      <c r="Y172" s="266">
        <v>0</v>
      </c>
      <c r="Z172" s="266">
        <v>0.31587673999999993</v>
      </c>
      <c r="AA172" s="266">
        <v>0.12467659333333328</v>
      </c>
      <c r="AB172" s="267">
        <v>9.1127466666666663</v>
      </c>
      <c r="AC172" s="268"/>
      <c r="AD172" s="269">
        <v>6.05</v>
      </c>
      <c r="AE172" s="270">
        <f t="shared" si="18"/>
        <v>2.9004960000000004</v>
      </c>
      <c r="AF172" s="194">
        <f t="shared" si="13"/>
        <v>6.2122506666666659</v>
      </c>
      <c r="AH172" s="242">
        <v>172</v>
      </c>
      <c r="AI172" s="251">
        <f t="shared" si="14"/>
        <v>9.5533000000000001</v>
      </c>
      <c r="AJ172" s="251">
        <f>'5-04a'!O173</f>
        <v>9.5533000000000001</v>
      </c>
      <c r="AK172" s="251">
        <f t="shared" si="15"/>
        <v>0</v>
      </c>
      <c r="AM172" s="252">
        <f t="shared" si="16"/>
        <v>0.65027275042829868</v>
      </c>
      <c r="AP172" s="268"/>
    </row>
    <row r="173" spans="1:42" x14ac:dyDescent="0.25">
      <c r="A173" s="253">
        <v>171</v>
      </c>
      <c r="B173" s="243" t="s">
        <v>506</v>
      </c>
      <c r="C173" s="243" t="s">
        <v>507</v>
      </c>
      <c r="D173" s="243" t="s">
        <v>491</v>
      </c>
      <c r="E173" s="243" t="s">
        <v>492</v>
      </c>
      <c r="F173" s="243" t="s">
        <v>30</v>
      </c>
      <c r="G173" s="243" t="s">
        <v>46</v>
      </c>
      <c r="H173" s="243" t="s">
        <v>47</v>
      </c>
      <c r="I173" s="243" t="s">
        <v>60</v>
      </c>
      <c r="J173" s="243" t="s">
        <v>58</v>
      </c>
      <c r="K173" s="243" t="s">
        <v>683</v>
      </c>
      <c r="L173" s="265">
        <v>5.5970659897309964</v>
      </c>
      <c r="M173" s="250">
        <v>1</v>
      </c>
      <c r="N173" s="250">
        <v>1</v>
      </c>
      <c r="O173" s="244">
        <v>24</v>
      </c>
      <c r="P173" s="242">
        <v>15</v>
      </c>
      <c r="Q173" s="242">
        <v>35</v>
      </c>
      <c r="R173" s="242">
        <v>0.5</v>
      </c>
      <c r="S173" s="245">
        <v>195</v>
      </c>
      <c r="T173" s="242">
        <v>3.2</v>
      </c>
      <c r="U173" s="242">
        <v>0.8</v>
      </c>
      <c r="V173" s="242">
        <v>23</v>
      </c>
      <c r="W173" s="266">
        <v>263.96875999999997</v>
      </c>
      <c r="X173" s="266">
        <v>26.60975403225806</v>
      </c>
      <c r="Y173" s="266">
        <v>0</v>
      </c>
      <c r="Z173" s="266">
        <v>2.6396875999999998</v>
      </c>
      <c r="AA173" s="266">
        <v>0.35995739999999993</v>
      </c>
      <c r="AB173" s="267">
        <v>5.3992550000000001</v>
      </c>
      <c r="AC173" s="268"/>
      <c r="AD173" s="269">
        <v>6.05</v>
      </c>
      <c r="AE173" s="270">
        <f t="shared" si="18"/>
        <v>2.9004960000000004</v>
      </c>
      <c r="AF173" s="194">
        <f t="shared" si="13"/>
        <v>2.4987589999999997</v>
      </c>
      <c r="AH173" s="242">
        <v>173</v>
      </c>
      <c r="AI173" s="251">
        <f t="shared" si="14"/>
        <v>8.3988999999999994</v>
      </c>
      <c r="AJ173" s="251">
        <f>'5-04a'!O174</f>
        <v>8.3988999999999994</v>
      </c>
      <c r="AK173" s="251">
        <f t="shared" si="15"/>
        <v>0</v>
      </c>
      <c r="AM173" s="252">
        <f t="shared" si="16"/>
        <v>0.29751026920191931</v>
      </c>
      <c r="AP173" s="268"/>
    </row>
    <row r="174" spans="1:42" x14ac:dyDescent="0.25">
      <c r="A174" s="253">
        <v>172</v>
      </c>
      <c r="B174" s="243" t="s">
        <v>506</v>
      </c>
      <c r="C174" s="243" t="s">
        <v>507</v>
      </c>
      <c r="D174" s="243" t="s">
        <v>491</v>
      </c>
      <c r="E174" s="243" t="s">
        <v>492</v>
      </c>
      <c r="F174" s="243" t="s">
        <v>30</v>
      </c>
      <c r="G174" s="243" t="s">
        <v>31</v>
      </c>
      <c r="H174" s="243" t="s">
        <v>32</v>
      </c>
      <c r="I174" s="243" t="s">
        <v>60</v>
      </c>
      <c r="J174" s="243" t="s">
        <v>1019</v>
      </c>
      <c r="K174" s="243" t="s">
        <v>683</v>
      </c>
      <c r="L174" s="265">
        <v>5.5314798633512545</v>
      </c>
      <c r="M174" s="250">
        <v>1</v>
      </c>
      <c r="N174" s="250">
        <v>1</v>
      </c>
      <c r="O174" s="244">
        <v>24</v>
      </c>
      <c r="P174" s="242">
        <v>15</v>
      </c>
      <c r="Q174" s="242">
        <v>35</v>
      </c>
      <c r="R174" s="242">
        <v>0.5</v>
      </c>
      <c r="S174" s="245">
        <v>390</v>
      </c>
      <c r="T174" s="242">
        <v>4.2</v>
      </c>
      <c r="U174" s="242">
        <v>0.8</v>
      </c>
      <c r="V174" s="242">
        <v>23</v>
      </c>
      <c r="W174" s="266">
        <v>268.10685000000001</v>
      </c>
      <c r="X174" s="266">
        <v>27.026900201612907</v>
      </c>
      <c r="Y174" s="266">
        <v>0</v>
      </c>
      <c r="Z174" s="266">
        <v>2.6810685000000003</v>
      </c>
      <c r="AA174" s="266">
        <v>0.29789650000000006</v>
      </c>
      <c r="AB174" s="267">
        <v>5.3823350000000012</v>
      </c>
      <c r="AC174" s="268"/>
      <c r="AD174" s="269">
        <v>6.05</v>
      </c>
      <c r="AE174" s="270">
        <f t="shared" si="18"/>
        <v>2.9004960000000004</v>
      </c>
      <c r="AF174" s="194">
        <f t="shared" si="13"/>
        <v>2.4818390000000008</v>
      </c>
      <c r="AH174" s="242">
        <v>174</v>
      </c>
      <c r="AI174" s="251">
        <f t="shared" si="14"/>
        <v>8.3613000000000017</v>
      </c>
      <c r="AJ174" s="251">
        <f>'5-04a'!O175</f>
        <v>8.3613</v>
      </c>
      <c r="AK174" s="251">
        <f t="shared" si="15"/>
        <v>0</v>
      </c>
      <c r="AM174" s="252">
        <f t="shared" si="16"/>
        <v>0.29682453685431692</v>
      </c>
      <c r="AP174" s="268"/>
    </row>
    <row r="175" spans="1:42" x14ac:dyDescent="0.25">
      <c r="A175" s="253">
        <v>173</v>
      </c>
      <c r="B175" s="243" t="s">
        <v>506</v>
      </c>
      <c r="C175" s="243" t="s">
        <v>507</v>
      </c>
      <c r="D175" s="243" t="s">
        <v>491</v>
      </c>
      <c r="E175" s="243" t="s">
        <v>496</v>
      </c>
      <c r="F175" s="243" t="s">
        <v>30</v>
      </c>
      <c r="G175" s="243" t="s">
        <v>31</v>
      </c>
      <c r="H175" s="243" t="s">
        <v>32</v>
      </c>
      <c r="I175" s="243" t="s">
        <v>53</v>
      </c>
      <c r="J175" s="243" t="s">
        <v>65</v>
      </c>
      <c r="K175" s="243" t="s">
        <v>683</v>
      </c>
      <c r="L175" s="265">
        <v>9.102037766490767</v>
      </c>
      <c r="M175" s="250">
        <v>1</v>
      </c>
      <c r="N175" s="250">
        <v>1</v>
      </c>
      <c r="O175" s="244">
        <v>24</v>
      </c>
      <c r="P175" s="242">
        <v>15</v>
      </c>
      <c r="Q175" s="242">
        <v>35</v>
      </c>
      <c r="R175" s="242">
        <v>0.5</v>
      </c>
      <c r="S175" s="245">
        <v>195</v>
      </c>
      <c r="T175" s="242">
        <v>3.2</v>
      </c>
      <c r="U175" s="242">
        <v>0.8</v>
      </c>
      <c r="V175" s="242">
        <v>23</v>
      </c>
      <c r="W175" s="266">
        <v>200.82260000000011</v>
      </c>
      <c r="X175" s="266">
        <v>26.49374670184698</v>
      </c>
      <c r="Y175" s="266">
        <v>0</v>
      </c>
      <c r="Z175" s="266">
        <v>2.008226000000001</v>
      </c>
      <c r="AA175" s="266">
        <v>0.50205650000000024</v>
      </c>
      <c r="AB175" s="267">
        <v>4.5719174999999996</v>
      </c>
      <c r="AC175" s="268"/>
      <c r="AD175" s="269">
        <v>6.45</v>
      </c>
      <c r="AE175" s="270">
        <f t="shared" si="18"/>
        <v>2.5589359999999992</v>
      </c>
      <c r="AF175" s="194">
        <f t="shared" si="13"/>
        <v>2.0129815000000004</v>
      </c>
      <c r="AH175" s="242">
        <v>175</v>
      </c>
      <c r="AI175" s="251">
        <f t="shared" si="14"/>
        <v>7.0822000000000003</v>
      </c>
      <c r="AJ175" s="251">
        <f>'5-04a'!O176</f>
        <v>7.0822000000000003</v>
      </c>
      <c r="AK175" s="251">
        <f t="shared" si="15"/>
        <v>0</v>
      </c>
      <c r="AM175" s="252">
        <f t="shared" si="16"/>
        <v>0.28423110050549272</v>
      </c>
      <c r="AP175" s="268"/>
    </row>
    <row r="176" spans="1:42" x14ac:dyDescent="0.25">
      <c r="A176" s="253">
        <v>174</v>
      </c>
      <c r="B176" s="243" t="s">
        <v>506</v>
      </c>
      <c r="C176" s="243" t="s">
        <v>507</v>
      </c>
      <c r="D176" s="243" t="s">
        <v>491</v>
      </c>
      <c r="E176" s="243" t="s">
        <v>496</v>
      </c>
      <c r="F176" s="243" t="s">
        <v>30</v>
      </c>
      <c r="G176" s="243" t="s">
        <v>31</v>
      </c>
      <c r="H176" s="243" t="s">
        <v>32</v>
      </c>
      <c r="I176" s="243" t="s">
        <v>53</v>
      </c>
      <c r="J176" s="243" t="s">
        <v>657</v>
      </c>
      <c r="K176" s="243" t="s">
        <v>683</v>
      </c>
      <c r="L176" s="265">
        <v>7.1797056088209663</v>
      </c>
      <c r="M176" s="250">
        <v>1</v>
      </c>
      <c r="N176" s="250">
        <v>1</v>
      </c>
      <c r="O176" s="244">
        <v>24</v>
      </c>
      <c r="P176" s="242">
        <v>10</v>
      </c>
      <c r="Q176" s="242">
        <v>25</v>
      </c>
      <c r="R176" s="242">
        <v>0.5</v>
      </c>
      <c r="S176" s="245">
        <v>410</v>
      </c>
      <c r="T176" s="242">
        <v>4.2</v>
      </c>
      <c r="U176" s="242">
        <v>0.8</v>
      </c>
      <c r="V176" s="242">
        <v>23</v>
      </c>
      <c r="W176" s="266">
        <v>25.414065000000008</v>
      </c>
      <c r="X176" s="266">
        <v>8</v>
      </c>
      <c r="Y176" s="266">
        <v>0</v>
      </c>
      <c r="Z176" s="266">
        <v>0.25414065000000008</v>
      </c>
      <c r="AA176" s="266">
        <v>0.10030935000000001</v>
      </c>
      <c r="AB176" s="267">
        <v>7.4803500000000014</v>
      </c>
      <c r="AC176" s="268"/>
      <c r="AD176" s="269">
        <v>6.45</v>
      </c>
      <c r="AE176" s="270">
        <f t="shared" si="18"/>
        <v>2.5589359999999992</v>
      </c>
      <c r="AF176" s="194">
        <f t="shared" si="13"/>
        <v>4.9214140000000022</v>
      </c>
      <c r="AH176" s="242">
        <v>176</v>
      </c>
      <c r="AI176" s="251">
        <f t="shared" si="14"/>
        <v>7.8348000000000013</v>
      </c>
      <c r="AJ176" s="251">
        <f>'5-04a'!O177</f>
        <v>7.8348000000000004</v>
      </c>
      <c r="AK176" s="251">
        <f t="shared" si="15"/>
        <v>0</v>
      </c>
      <c r="AM176" s="252">
        <f t="shared" si="16"/>
        <v>0.62814800633072976</v>
      </c>
      <c r="AP176" s="268"/>
    </row>
    <row r="177" spans="1:42" x14ac:dyDescent="0.25">
      <c r="A177" s="253">
        <v>175</v>
      </c>
      <c r="B177" s="243" t="s">
        <v>506</v>
      </c>
      <c r="C177" s="243" t="s">
        <v>507</v>
      </c>
      <c r="D177" s="243" t="s">
        <v>491</v>
      </c>
      <c r="E177" s="243" t="s">
        <v>496</v>
      </c>
      <c r="F177" s="243" t="s">
        <v>30</v>
      </c>
      <c r="G177" s="243" t="s">
        <v>46</v>
      </c>
      <c r="H177" s="243" t="s">
        <v>47</v>
      </c>
      <c r="I177" s="243" t="s">
        <v>60</v>
      </c>
      <c r="J177" s="243" t="s">
        <v>58</v>
      </c>
      <c r="K177" s="243" t="s">
        <v>683</v>
      </c>
      <c r="L177" s="265">
        <v>5.5963343529959557</v>
      </c>
      <c r="M177" s="250">
        <v>1</v>
      </c>
      <c r="N177" s="250">
        <v>1</v>
      </c>
      <c r="O177" s="244">
        <v>24</v>
      </c>
      <c r="P177" s="242">
        <v>15</v>
      </c>
      <c r="Q177" s="242">
        <v>35</v>
      </c>
      <c r="R177" s="242">
        <v>0.5</v>
      </c>
      <c r="S177" s="245">
        <v>195</v>
      </c>
      <c r="T177" s="242">
        <v>3.2</v>
      </c>
      <c r="U177" s="242">
        <v>0.8</v>
      </c>
      <c r="V177" s="242">
        <v>23</v>
      </c>
      <c r="W177" s="266">
        <v>214.65158000000011</v>
      </c>
      <c r="X177" s="266">
        <v>28.318150395778378</v>
      </c>
      <c r="Y177" s="266">
        <v>0</v>
      </c>
      <c r="Z177" s="266">
        <v>2.1465158000000009</v>
      </c>
      <c r="AA177" s="266">
        <v>0.2927067000000001</v>
      </c>
      <c r="AB177" s="267">
        <v>4.5137774999999998</v>
      </c>
      <c r="AC177" s="268"/>
      <c r="AD177" s="269">
        <v>6.45</v>
      </c>
      <c r="AE177" s="270">
        <f t="shared" si="18"/>
        <v>2.5589359999999992</v>
      </c>
      <c r="AF177" s="194">
        <f t="shared" si="13"/>
        <v>1.9548415000000006</v>
      </c>
      <c r="AH177" s="242">
        <v>177</v>
      </c>
      <c r="AI177" s="251">
        <f t="shared" si="14"/>
        <v>6.9530000000000012</v>
      </c>
      <c r="AJ177" s="251">
        <f>'5-04a'!O178</f>
        <v>6.9530000000000003</v>
      </c>
      <c r="AK177" s="251">
        <f t="shared" si="15"/>
        <v>0</v>
      </c>
      <c r="AM177" s="252">
        <f t="shared" si="16"/>
        <v>0.28115079821659716</v>
      </c>
      <c r="AP177" s="268"/>
    </row>
    <row r="178" spans="1:42" x14ac:dyDescent="0.25">
      <c r="A178" s="253">
        <v>176</v>
      </c>
      <c r="B178" s="243" t="s">
        <v>506</v>
      </c>
      <c r="C178" s="243" t="s">
        <v>507</v>
      </c>
      <c r="D178" s="243" t="s">
        <v>491</v>
      </c>
      <c r="E178" s="243" t="s">
        <v>496</v>
      </c>
      <c r="F178" s="243" t="s">
        <v>30</v>
      </c>
      <c r="G178" s="243" t="s">
        <v>31</v>
      </c>
      <c r="H178" s="243" t="s">
        <v>32</v>
      </c>
      <c r="I178" s="243" t="s">
        <v>60</v>
      </c>
      <c r="J178" s="243" t="s">
        <v>1019</v>
      </c>
      <c r="K178" s="243" t="s">
        <v>683</v>
      </c>
      <c r="L178" s="265">
        <v>5.5314278802037533</v>
      </c>
      <c r="M178" s="250">
        <v>1</v>
      </c>
      <c r="N178" s="250">
        <v>1</v>
      </c>
      <c r="O178" s="244">
        <v>24</v>
      </c>
      <c r="P178" s="242">
        <v>15</v>
      </c>
      <c r="Q178" s="242">
        <v>35</v>
      </c>
      <c r="R178" s="242">
        <v>0.5</v>
      </c>
      <c r="S178" s="245">
        <v>390</v>
      </c>
      <c r="T178" s="242">
        <v>4.2</v>
      </c>
      <c r="U178" s="242">
        <v>0.8</v>
      </c>
      <c r="V178" s="242">
        <v>23</v>
      </c>
      <c r="W178" s="266">
        <v>218.10937500000006</v>
      </c>
      <c r="X178" s="266">
        <v>28.774323878627971</v>
      </c>
      <c r="Y178" s="266">
        <v>0</v>
      </c>
      <c r="Z178" s="266">
        <v>2.1810937500000005</v>
      </c>
      <c r="AA178" s="266">
        <v>0.24234375000000008</v>
      </c>
      <c r="AB178" s="267">
        <v>4.5008624999999984</v>
      </c>
      <c r="AC178" s="268"/>
      <c r="AD178" s="269">
        <v>6.45</v>
      </c>
      <c r="AE178" s="270">
        <f t="shared" si="18"/>
        <v>2.5589359999999992</v>
      </c>
      <c r="AF178" s="194">
        <f t="shared" si="13"/>
        <v>1.9419264999999992</v>
      </c>
      <c r="AH178" s="242">
        <v>178</v>
      </c>
      <c r="AI178" s="251">
        <f t="shared" si="14"/>
        <v>6.9242999999999988</v>
      </c>
      <c r="AJ178" s="251">
        <f>'5-04a'!O179</f>
        <v>6.9242999999999997</v>
      </c>
      <c r="AK178" s="251">
        <f t="shared" si="15"/>
        <v>0</v>
      </c>
      <c r="AM178" s="252">
        <f t="shared" si="16"/>
        <v>0.28045094811027821</v>
      </c>
      <c r="AP178" s="268"/>
    </row>
    <row r="179" spans="1:42" x14ac:dyDescent="0.25">
      <c r="A179" s="253">
        <v>177</v>
      </c>
      <c r="B179" s="243" t="s">
        <v>506</v>
      </c>
      <c r="C179" s="243" t="s">
        <v>507</v>
      </c>
      <c r="D179" s="243" t="s">
        <v>508</v>
      </c>
      <c r="E179" s="243" t="s">
        <v>472</v>
      </c>
      <c r="F179" s="243" t="s">
        <v>30</v>
      </c>
      <c r="G179" s="243" t="s">
        <v>31</v>
      </c>
      <c r="H179" s="243" t="s">
        <v>42</v>
      </c>
      <c r="I179" s="243" t="s">
        <v>52</v>
      </c>
      <c r="J179" s="243" t="s">
        <v>678</v>
      </c>
      <c r="K179" s="243" t="s">
        <v>684</v>
      </c>
      <c r="L179" s="265">
        <v>8.5444380675736582</v>
      </c>
      <c r="M179" s="250">
        <v>0.2</v>
      </c>
      <c r="N179" s="250">
        <v>0.2</v>
      </c>
      <c r="O179" s="244">
        <v>23</v>
      </c>
      <c r="P179" s="242">
        <v>10</v>
      </c>
      <c r="Q179" s="242">
        <v>25</v>
      </c>
      <c r="R179" s="242">
        <v>0.5</v>
      </c>
      <c r="S179" s="245">
        <v>780</v>
      </c>
      <c r="T179" s="242">
        <v>4.2</v>
      </c>
      <c r="U179" s="242">
        <v>0.8</v>
      </c>
      <c r="V179" s="242">
        <v>17</v>
      </c>
      <c r="W179" s="266">
        <v>590.17933333333303</v>
      </c>
      <c r="X179" s="266">
        <v>29.245754872811347</v>
      </c>
      <c r="Y179" s="266">
        <v>0</v>
      </c>
      <c r="Z179" s="266">
        <v>1.1803586666666661</v>
      </c>
      <c r="AA179" s="266">
        <v>0.50586799999999976</v>
      </c>
      <c r="AB179" s="267">
        <v>17.311373333333332</v>
      </c>
      <c r="AC179" s="268"/>
      <c r="AD179" s="269" t="s">
        <v>2545</v>
      </c>
      <c r="AE179" s="270">
        <v>6</v>
      </c>
      <c r="AF179" s="194">
        <f t="shared" si="13"/>
        <v>11.311373333333332</v>
      </c>
      <c r="AH179" s="242">
        <v>179</v>
      </c>
      <c r="AI179" s="251">
        <f t="shared" si="14"/>
        <v>18.997599999999998</v>
      </c>
      <c r="AJ179" s="251">
        <f>'5-04a'!O180</f>
        <v>18.997599999999998</v>
      </c>
      <c r="AK179" s="251">
        <f t="shared" si="15"/>
        <v>0</v>
      </c>
      <c r="AM179" s="252">
        <f t="shared" si="16"/>
        <v>0.59541064836260016</v>
      </c>
      <c r="AP179" s="268"/>
    </row>
    <row r="180" spans="1:42" x14ac:dyDescent="0.25">
      <c r="A180" s="253">
        <v>178</v>
      </c>
      <c r="B180" s="243" t="s">
        <v>506</v>
      </c>
      <c r="C180" s="243" t="s">
        <v>507</v>
      </c>
      <c r="D180" s="243" t="s">
        <v>508</v>
      </c>
      <c r="E180" s="243" t="s">
        <v>472</v>
      </c>
      <c r="F180" s="243" t="s">
        <v>30</v>
      </c>
      <c r="G180" s="243" t="s">
        <v>36</v>
      </c>
      <c r="H180" s="243" t="s">
        <v>42</v>
      </c>
      <c r="I180" s="243" t="s">
        <v>50</v>
      </c>
      <c r="J180" s="243" t="s">
        <v>681</v>
      </c>
      <c r="K180" s="243" t="s">
        <v>686</v>
      </c>
      <c r="L180" s="265">
        <v>14.958863786893568</v>
      </c>
      <c r="M180" s="250">
        <v>0.5</v>
      </c>
      <c r="N180" s="250">
        <v>0.5</v>
      </c>
      <c r="O180" s="244">
        <v>20</v>
      </c>
      <c r="P180" s="242">
        <v>10</v>
      </c>
      <c r="Q180" s="242">
        <v>25</v>
      </c>
      <c r="R180" s="242">
        <v>0.5</v>
      </c>
      <c r="S180" s="245">
        <v>1850</v>
      </c>
      <c r="T180" s="242">
        <v>4.2</v>
      </c>
      <c r="U180" s="242">
        <v>0.8</v>
      </c>
      <c r="V180" s="242">
        <v>30</v>
      </c>
      <c r="W180" s="266">
        <v>543.09266666666667</v>
      </c>
      <c r="X180" s="266">
        <v>26.912421539478032</v>
      </c>
      <c r="Y180" s="266">
        <v>0</v>
      </c>
      <c r="Z180" s="266">
        <v>2.7154633333333336</v>
      </c>
      <c r="AA180" s="266">
        <v>1.1637700000000002</v>
      </c>
      <c r="AB180" s="267">
        <v>14.109366666666666</v>
      </c>
      <c r="AC180" s="268"/>
      <c r="AD180" s="269" t="s">
        <v>2545</v>
      </c>
      <c r="AE180" s="270">
        <v>6</v>
      </c>
      <c r="AF180" s="194">
        <f t="shared" si="13"/>
        <v>8.1093666666666664</v>
      </c>
      <c r="AH180" s="242">
        <v>180</v>
      </c>
      <c r="AI180" s="251">
        <f t="shared" si="14"/>
        <v>17.988599999999998</v>
      </c>
      <c r="AJ180" s="251">
        <f>'5-04a'!O181</f>
        <v>17.988600000000002</v>
      </c>
      <c r="AK180" s="251">
        <f t="shared" si="15"/>
        <v>0</v>
      </c>
      <c r="AM180" s="252">
        <f t="shared" si="16"/>
        <v>0.45080588076151934</v>
      </c>
      <c r="AP180" s="268"/>
    </row>
    <row r="181" spans="1:42" x14ac:dyDescent="0.25">
      <c r="A181" s="253">
        <v>179</v>
      </c>
      <c r="B181" s="243" t="s">
        <v>509</v>
      </c>
      <c r="C181" s="243" t="s">
        <v>510</v>
      </c>
      <c r="D181" s="243" t="s">
        <v>508</v>
      </c>
      <c r="E181" s="243" t="s">
        <v>472</v>
      </c>
      <c r="F181" s="243" t="s">
        <v>30</v>
      </c>
      <c r="G181" s="243" t="s">
        <v>36</v>
      </c>
      <c r="H181" s="243" t="s">
        <v>37</v>
      </c>
      <c r="I181" s="243" t="s">
        <v>72</v>
      </c>
      <c r="J181" s="243" t="s">
        <v>681</v>
      </c>
      <c r="K181" s="243" t="s">
        <v>687</v>
      </c>
      <c r="L181" s="265">
        <v>12.264139389276043</v>
      </c>
      <c r="M181" s="250">
        <v>1</v>
      </c>
      <c r="N181" s="250">
        <v>1</v>
      </c>
      <c r="O181" s="244">
        <v>22</v>
      </c>
      <c r="P181" s="242">
        <v>10</v>
      </c>
      <c r="Q181" s="242">
        <v>25</v>
      </c>
      <c r="R181" s="242">
        <v>0.7</v>
      </c>
      <c r="S181" s="245">
        <v>2050</v>
      </c>
      <c r="T181" s="242">
        <v>5</v>
      </c>
      <c r="U181" s="242">
        <v>1.2</v>
      </c>
      <c r="V181" s="242">
        <v>24</v>
      </c>
      <c r="W181" s="266">
        <v>178.99519999999995</v>
      </c>
      <c r="X181" s="266">
        <v>8.8699306243805722</v>
      </c>
      <c r="Y181" s="266">
        <v>0</v>
      </c>
      <c r="Z181" s="266">
        <v>1.7899519999999995</v>
      </c>
      <c r="AA181" s="266">
        <v>0.44748799999999989</v>
      </c>
      <c r="AB181" s="267">
        <v>15.300660000000001</v>
      </c>
      <c r="AC181" s="268"/>
      <c r="AD181" s="269" t="s">
        <v>2545</v>
      </c>
      <c r="AE181" s="270">
        <v>6</v>
      </c>
      <c r="AF181" s="194">
        <f t="shared" si="13"/>
        <v>9.3006600000000006</v>
      </c>
      <c r="AH181" s="242">
        <v>181</v>
      </c>
      <c r="AI181" s="251">
        <f t="shared" si="14"/>
        <v>17.5381</v>
      </c>
      <c r="AJ181" s="251">
        <f>'5-04a'!O182</f>
        <v>17.5381</v>
      </c>
      <c r="AK181" s="251">
        <f t="shared" si="15"/>
        <v>0</v>
      </c>
      <c r="AM181" s="252">
        <f t="shared" si="16"/>
        <v>0.53031172133811533</v>
      </c>
      <c r="AP181" s="268"/>
    </row>
    <row r="182" spans="1:42" x14ac:dyDescent="0.25">
      <c r="A182" s="253">
        <v>180</v>
      </c>
      <c r="B182" s="243" t="s">
        <v>509</v>
      </c>
      <c r="C182" s="243" t="s">
        <v>510</v>
      </c>
      <c r="D182" s="243" t="s">
        <v>508</v>
      </c>
      <c r="E182" s="243" t="s">
        <v>472</v>
      </c>
      <c r="F182" s="243" t="s">
        <v>30</v>
      </c>
      <c r="G182" s="243" t="s">
        <v>36</v>
      </c>
      <c r="H182" s="243" t="s">
        <v>37</v>
      </c>
      <c r="I182" s="243" t="s">
        <v>71</v>
      </c>
      <c r="J182" s="243" t="s">
        <v>681</v>
      </c>
      <c r="K182" s="243" t="s">
        <v>687</v>
      </c>
      <c r="L182" s="265">
        <v>8.3793833577799788</v>
      </c>
      <c r="M182" s="250">
        <v>1</v>
      </c>
      <c r="N182" s="250">
        <v>1</v>
      </c>
      <c r="O182" s="244">
        <v>22</v>
      </c>
      <c r="P182" s="242">
        <v>10</v>
      </c>
      <c r="Q182" s="242">
        <v>25</v>
      </c>
      <c r="R182" s="242">
        <v>0.7</v>
      </c>
      <c r="S182" s="245">
        <v>2050</v>
      </c>
      <c r="T182" s="242">
        <v>5</v>
      </c>
      <c r="U182" s="242">
        <v>1.2</v>
      </c>
      <c r="V182" s="242">
        <v>24</v>
      </c>
      <c r="W182" s="266">
        <v>162.92779999999996</v>
      </c>
      <c r="X182" s="266">
        <v>8.0737264618434068</v>
      </c>
      <c r="Y182" s="266">
        <v>0</v>
      </c>
      <c r="Z182" s="266">
        <v>1.6292779999999996</v>
      </c>
      <c r="AA182" s="266">
        <v>0.69826199999999983</v>
      </c>
      <c r="AB182" s="267">
        <v>15.661060000000001</v>
      </c>
      <c r="AC182" s="268"/>
      <c r="AD182" s="269" t="s">
        <v>2545</v>
      </c>
      <c r="AE182" s="270">
        <v>6</v>
      </c>
      <c r="AF182" s="194">
        <f t="shared" si="13"/>
        <v>9.6610600000000009</v>
      </c>
      <c r="AH182" s="242">
        <v>182</v>
      </c>
      <c r="AI182" s="251">
        <f t="shared" si="14"/>
        <v>17.988600000000002</v>
      </c>
      <c r="AJ182" s="251">
        <f>'5-04a'!O183</f>
        <v>17.988600000000002</v>
      </c>
      <c r="AK182" s="251">
        <f t="shared" si="15"/>
        <v>0</v>
      </c>
      <c r="AM182" s="252">
        <f t="shared" si="16"/>
        <v>0.53706569716375929</v>
      </c>
      <c r="AP182" s="268"/>
    </row>
    <row r="183" spans="1:42" x14ac:dyDescent="0.25">
      <c r="A183" s="253">
        <v>181</v>
      </c>
      <c r="B183" s="243" t="s">
        <v>509</v>
      </c>
      <c r="C183" s="243" t="s">
        <v>510</v>
      </c>
      <c r="D183" s="243" t="s">
        <v>508</v>
      </c>
      <c r="E183" s="243" t="s">
        <v>472</v>
      </c>
      <c r="F183" s="243" t="s">
        <v>30</v>
      </c>
      <c r="G183" s="243" t="s">
        <v>31</v>
      </c>
      <c r="H183" s="243" t="s">
        <v>42</v>
      </c>
      <c r="I183" s="243" t="s">
        <v>52</v>
      </c>
      <c r="J183" s="243" t="s">
        <v>678</v>
      </c>
      <c r="K183" s="243" t="s">
        <v>687</v>
      </c>
      <c r="L183" s="265">
        <v>12.060667885755477</v>
      </c>
      <c r="M183" s="250">
        <v>1</v>
      </c>
      <c r="N183" s="250">
        <v>1</v>
      </c>
      <c r="O183" s="244">
        <v>22</v>
      </c>
      <c r="P183" s="242">
        <v>10</v>
      </c>
      <c r="Q183" s="242">
        <v>25</v>
      </c>
      <c r="R183" s="242">
        <v>0.5</v>
      </c>
      <c r="S183" s="245">
        <v>780</v>
      </c>
      <c r="T183" s="242">
        <v>4.2</v>
      </c>
      <c r="U183" s="242">
        <v>0.8</v>
      </c>
      <c r="V183" s="242">
        <v>24</v>
      </c>
      <c r="W183" s="266">
        <v>162.92779999999996</v>
      </c>
      <c r="X183" s="266">
        <v>8.0737264618434068</v>
      </c>
      <c r="Y183" s="266">
        <v>0</v>
      </c>
      <c r="Z183" s="266">
        <v>1.6292779999999996</v>
      </c>
      <c r="AA183" s="266">
        <v>0.69826199999999983</v>
      </c>
      <c r="AB183" s="267">
        <v>15.661060000000001</v>
      </c>
      <c r="AC183" s="268"/>
      <c r="AD183" s="269" t="s">
        <v>2545</v>
      </c>
      <c r="AE183" s="270">
        <v>6</v>
      </c>
      <c r="AF183" s="194">
        <f t="shared" si="13"/>
        <v>9.6610600000000009</v>
      </c>
      <c r="AH183" s="242">
        <v>183</v>
      </c>
      <c r="AI183" s="251">
        <f t="shared" si="14"/>
        <v>17.988600000000002</v>
      </c>
      <c r="AJ183" s="251">
        <f>'5-04a'!O184</f>
        <v>17.988600000000002</v>
      </c>
      <c r="AK183" s="251">
        <f t="shared" si="15"/>
        <v>0</v>
      </c>
      <c r="AM183" s="252">
        <f t="shared" si="16"/>
        <v>0.53706569716375929</v>
      </c>
      <c r="AP183" s="268"/>
    </row>
    <row r="184" spans="1:42" x14ac:dyDescent="0.25">
      <c r="A184" s="253">
        <v>182</v>
      </c>
      <c r="B184" s="243" t="s">
        <v>509</v>
      </c>
      <c r="C184" s="243" t="s">
        <v>510</v>
      </c>
      <c r="D184" s="243" t="s">
        <v>508</v>
      </c>
      <c r="E184" s="243" t="s">
        <v>472</v>
      </c>
      <c r="F184" s="243" t="s">
        <v>30</v>
      </c>
      <c r="G184" s="243" t="s">
        <v>36</v>
      </c>
      <c r="H184" s="243" t="s">
        <v>42</v>
      </c>
      <c r="I184" s="243" t="s">
        <v>50</v>
      </c>
      <c r="J184" s="243" t="s">
        <v>681</v>
      </c>
      <c r="K184" s="243" t="s">
        <v>688</v>
      </c>
      <c r="L184" s="265">
        <v>11.969283299088691</v>
      </c>
      <c r="M184" s="250">
        <v>0.2</v>
      </c>
      <c r="N184" s="250">
        <v>0.2</v>
      </c>
      <c r="O184" s="244">
        <v>23</v>
      </c>
      <c r="P184" s="242">
        <v>10</v>
      </c>
      <c r="Q184" s="242">
        <v>25</v>
      </c>
      <c r="R184" s="242">
        <v>0.5</v>
      </c>
      <c r="S184" s="245">
        <v>1850</v>
      </c>
      <c r="T184" s="242">
        <v>4.2</v>
      </c>
      <c r="U184" s="242">
        <v>0.8</v>
      </c>
      <c r="V184" s="242">
        <v>24</v>
      </c>
      <c r="W184" s="266">
        <v>562.59933333333322</v>
      </c>
      <c r="X184" s="266">
        <v>27.879055170135441</v>
      </c>
      <c r="Y184" s="266">
        <v>0</v>
      </c>
      <c r="Z184" s="266">
        <v>1.1251986666666665</v>
      </c>
      <c r="AA184" s="266">
        <v>0.48222799999999993</v>
      </c>
      <c r="AB184" s="267">
        <v>16.799173333333336</v>
      </c>
      <c r="AC184" s="268"/>
      <c r="AD184" s="269" t="s">
        <v>2545</v>
      </c>
      <c r="AE184" s="270">
        <v>6</v>
      </c>
      <c r="AF184" s="194">
        <f t="shared" si="13"/>
        <v>10.799173333333336</v>
      </c>
      <c r="AH184" s="242">
        <v>184</v>
      </c>
      <c r="AI184" s="251">
        <f t="shared" si="14"/>
        <v>18.406600000000001</v>
      </c>
      <c r="AJ184" s="251">
        <f>'5-04a'!O185</f>
        <v>18.406600000000001</v>
      </c>
      <c r="AK184" s="251">
        <f t="shared" si="15"/>
        <v>0</v>
      </c>
      <c r="AM184" s="252">
        <f t="shared" si="16"/>
        <v>0.58670114705232557</v>
      </c>
      <c r="AP184" s="268"/>
    </row>
    <row r="185" spans="1:42" x14ac:dyDescent="0.25">
      <c r="A185" s="253">
        <v>183</v>
      </c>
      <c r="B185" s="243" t="s">
        <v>511</v>
      </c>
      <c r="C185" s="243" t="s">
        <v>512</v>
      </c>
      <c r="D185" s="243" t="s">
        <v>494</v>
      </c>
      <c r="E185" s="243" t="s">
        <v>496</v>
      </c>
      <c r="F185" s="243" t="s">
        <v>30</v>
      </c>
      <c r="G185" s="243" t="s">
        <v>36</v>
      </c>
      <c r="H185" s="243" t="s">
        <v>37</v>
      </c>
      <c r="I185" s="243" t="s">
        <v>85</v>
      </c>
      <c r="J185" s="243" t="s">
        <v>1008</v>
      </c>
      <c r="K185" s="243" t="s">
        <v>690</v>
      </c>
      <c r="L185" s="265">
        <v>6.5131122244713104</v>
      </c>
      <c r="M185" s="250">
        <v>1.5</v>
      </c>
      <c r="N185" s="250">
        <v>1.5</v>
      </c>
      <c r="O185" s="244">
        <v>20</v>
      </c>
      <c r="P185" s="242">
        <v>10</v>
      </c>
      <c r="Q185" s="242">
        <v>25</v>
      </c>
      <c r="R185" s="242">
        <v>0.5</v>
      </c>
      <c r="S185" s="245">
        <v>2050</v>
      </c>
      <c r="T185" s="242">
        <v>5</v>
      </c>
      <c r="U185" s="242">
        <v>0.8</v>
      </c>
      <c r="V185" s="242">
        <v>30</v>
      </c>
      <c r="W185" s="266">
        <v>202.80328888888891</v>
      </c>
      <c r="X185" s="266">
        <v>27.442934897007969</v>
      </c>
      <c r="Y185" s="266">
        <v>0</v>
      </c>
      <c r="Z185" s="266">
        <v>3.0420493333333338</v>
      </c>
      <c r="AA185" s="266">
        <v>0.49521733333333345</v>
      </c>
      <c r="AB185" s="267">
        <v>7.5745333333333331</v>
      </c>
      <c r="AC185" s="268"/>
      <c r="AD185" s="269">
        <v>10.95</v>
      </c>
      <c r="AE185" s="270">
        <f t="shared" ref="AE185:AE216" si="19">0.0804*AD185^2-1.8589*AD185+11.204</f>
        <v>0.48920599999999936</v>
      </c>
      <c r="AF185" s="194">
        <f t="shared" si="13"/>
        <v>7.0853273333333338</v>
      </c>
      <c r="AH185" s="242">
        <v>185</v>
      </c>
      <c r="AI185" s="251">
        <f t="shared" si="14"/>
        <v>11.111800000000001</v>
      </c>
      <c r="AJ185" s="251">
        <f>'5-04a'!O186</f>
        <v>11.111800000000001</v>
      </c>
      <c r="AK185" s="251">
        <f t="shared" si="15"/>
        <v>0</v>
      </c>
      <c r="AM185" s="252">
        <f t="shared" si="16"/>
        <v>0.6376399263245679</v>
      </c>
      <c r="AP185" s="268"/>
    </row>
    <row r="186" spans="1:42" x14ac:dyDescent="0.25">
      <c r="A186" s="253">
        <v>184</v>
      </c>
      <c r="B186" s="243" t="s">
        <v>511</v>
      </c>
      <c r="C186" s="243" t="s">
        <v>512</v>
      </c>
      <c r="D186" s="243" t="s">
        <v>494</v>
      </c>
      <c r="E186" s="243" t="s">
        <v>496</v>
      </c>
      <c r="F186" s="243" t="s">
        <v>30</v>
      </c>
      <c r="G186" s="243" t="s">
        <v>36</v>
      </c>
      <c r="H186" s="243" t="s">
        <v>37</v>
      </c>
      <c r="I186" s="243" t="s">
        <v>85</v>
      </c>
      <c r="J186" s="243" t="s">
        <v>1008</v>
      </c>
      <c r="K186" s="243" t="s">
        <v>692</v>
      </c>
      <c r="L186" s="265">
        <v>4.6551849780869352</v>
      </c>
      <c r="M186" s="250">
        <v>2</v>
      </c>
      <c r="N186" s="250">
        <v>2</v>
      </c>
      <c r="O186" s="244">
        <v>18</v>
      </c>
      <c r="P186" s="242">
        <v>10</v>
      </c>
      <c r="Q186" s="242">
        <v>25</v>
      </c>
      <c r="R186" s="242">
        <v>0.7</v>
      </c>
      <c r="S186" s="245">
        <v>2050</v>
      </c>
      <c r="T186" s="242">
        <v>5</v>
      </c>
      <c r="U186" s="242">
        <v>0.6</v>
      </c>
      <c r="V186" s="242">
        <v>30</v>
      </c>
      <c r="W186" s="266">
        <v>145.22647999999998</v>
      </c>
      <c r="X186" s="266">
        <v>19.651756427604866</v>
      </c>
      <c r="Y186" s="266">
        <v>5.25</v>
      </c>
      <c r="Z186" s="266">
        <v>2.9045295999999996</v>
      </c>
      <c r="AA186" s="266">
        <v>0.47283039999999998</v>
      </c>
      <c r="AB186" s="267">
        <v>4.3598399999999993</v>
      </c>
      <c r="AC186" s="268"/>
      <c r="AD186" s="269">
        <v>10.95</v>
      </c>
      <c r="AE186" s="270">
        <f t="shared" si="19"/>
        <v>0.48920599999999936</v>
      </c>
      <c r="AF186" s="194">
        <f t="shared" si="13"/>
        <v>3.8706339999999999</v>
      </c>
      <c r="AH186" s="242">
        <v>186</v>
      </c>
      <c r="AI186" s="251">
        <f t="shared" si="14"/>
        <v>12.987199999999998</v>
      </c>
      <c r="AJ186" s="251">
        <f>'5-04a'!O187</f>
        <v>12.9872</v>
      </c>
      <c r="AK186" s="251">
        <f t="shared" si="15"/>
        <v>0</v>
      </c>
      <c r="AM186" s="252">
        <f t="shared" si="16"/>
        <v>0.29803452630282129</v>
      </c>
      <c r="AP186" s="268"/>
    </row>
    <row r="187" spans="1:42" x14ac:dyDescent="0.25">
      <c r="A187" s="253">
        <v>185</v>
      </c>
      <c r="B187" s="243" t="s">
        <v>511</v>
      </c>
      <c r="C187" s="243" t="s">
        <v>512</v>
      </c>
      <c r="D187" s="243" t="s">
        <v>494</v>
      </c>
      <c r="E187" s="243" t="s">
        <v>496</v>
      </c>
      <c r="F187" s="243" t="s">
        <v>30</v>
      </c>
      <c r="G187" s="243" t="s">
        <v>36</v>
      </c>
      <c r="H187" s="243" t="s">
        <v>37</v>
      </c>
      <c r="I187" s="243" t="s">
        <v>72</v>
      </c>
      <c r="J187" s="243" t="s">
        <v>681</v>
      </c>
      <c r="K187" s="243" t="s">
        <v>692</v>
      </c>
      <c r="L187" s="265">
        <v>10.964981699513546</v>
      </c>
      <c r="M187" s="250">
        <v>2</v>
      </c>
      <c r="N187" s="250">
        <v>2</v>
      </c>
      <c r="O187" s="244">
        <v>18</v>
      </c>
      <c r="P187" s="242">
        <v>10</v>
      </c>
      <c r="Q187" s="242">
        <v>25</v>
      </c>
      <c r="R187" s="242">
        <v>0.7</v>
      </c>
      <c r="S187" s="245">
        <v>2050</v>
      </c>
      <c r="T187" s="242">
        <v>5</v>
      </c>
      <c r="U187" s="242">
        <v>0.6</v>
      </c>
      <c r="V187" s="242">
        <v>30</v>
      </c>
      <c r="W187" s="266">
        <v>141.59039999999999</v>
      </c>
      <c r="X187" s="266">
        <v>19.159729364005411</v>
      </c>
      <c r="Y187" s="266">
        <v>5.99</v>
      </c>
      <c r="Z187" s="266">
        <v>2.8318080000000001</v>
      </c>
      <c r="AA187" s="266">
        <v>0.70795200000000003</v>
      </c>
      <c r="AB187" s="267">
        <v>4.5454400000000001</v>
      </c>
      <c r="AC187" s="268"/>
      <c r="AD187" s="269">
        <v>10.95</v>
      </c>
      <c r="AE187" s="270">
        <f t="shared" si="19"/>
        <v>0.48920599999999936</v>
      </c>
      <c r="AF187" s="194">
        <f t="shared" si="13"/>
        <v>4.0562340000000008</v>
      </c>
      <c r="AH187" s="242">
        <v>187</v>
      </c>
      <c r="AI187" s="251">
        <f t="shared" si="14"/>
        <v>14.075200000000002</v>
      </c>
      <c r="AJ187" s="251">
        <f>'5-04a'!O188</f>
        <v>14.075200000000001</v>
      </c>
      <c r="AK187" s="251">
        <f t="shared" si="15"/>
        <v>0</v>
      </c>
      <c r="AM187" s="252">
        <f t="shared" si="16"/>
        <v>0.28818304535637151</v>
      </c>
      <c r="AP187" s="268"/>
    </row>
    <row r="188" spans="1:42" x14ac:dyDescent="0.25">
      <c r="A188" s="253">
        <v>186</v>
      </c>
      <c r="B188" s="243" t="s">
        <v>513</v>
      </c>
      <c r="C188" s="243" t="s">
        <v>514</v>
      </c>
      <c r="D188" s="243" t="s">
        <v>471</v>
      </c>
      <c r="E188" s="243" t="s">
        <v>496</v>
      </c>
      <c r="F188" s="243" t="s">
        <v>30</v>
      </c>
      <c r="G188" s="243" t="s">
        <v>31</v>
      </c>
      <c r="H188" s="243" t="s">
        <v>32</v>
      </c>
      <c r="I188" s="243" t="s">
        <v>96</v>
      </c>
      <c r="J188" s="243" t="s">
        <v>1017</v>
      </c>
      <c r="K188" s="243" t="s">
        <v>693</v>
      </c>
      <c r="L188" s="265">
        <v>2.0711530738267947</v>
      </c>
      <c r="M188" s="250">
        <v>2</v>
      </c>
      <c r="N188" s="250">
        <v>2</v>
      </c>
      <c r="O188" s="244">
        <v>18</v>
      </c>
      <c r="P188" s="242">
        <v>15</v>
      </c>
      <c r="Q188" s="242">
        <v>35</v>
      </c>
      <c r="R188" s="242">
        <v>0.7</v>
      </c>
      <c r="S188" s="245">
        <v>498</v>
      </c>
      <c r="T188" s="242">
        <v>4.2</v>
      </c>
      <c r="U188" s="242">
        <v>0.8</v>
      </c>
      <c r="V188" s="242">
        <v>15</v>
      </c>
      <c r="W188" s="266">
        <v>196.29784230000001</v>
      </c>
      <c r="X188" s="266">
        <v>29.12430894658754</v>
      </c>
      <c r="Y188" s="266">
        <v>5.47</v>
      </c>
      <c r="Z188" s="266">
        <v>3.9259568460000005</v>
      </c>
      <c r="AA188" s="266">
        <v>0.63910925400000018</v>
      </c>
      <c r="AB188" s="267">
        <v>1.7515338999999996</v>
      </c>
      <c r="AC188" s="268"/>
      <c r="AD188" s="269">
        <v>9.15</v>
      </c>
      <c r="AE188" s="270">
        <f t="shared" si="19"/>
        <v>0.9263539999999999</v>
      </c>
      <c r="AF188" s="194">
        <f t="shared" si="13"/>
        <v>0.82517989999999974</v>
      </c>
      <c r="AH188" s="242">
        <v>188</v>
      </c>
      <c r="AI188" s="251">
        <f t="shared" si="14"/>
        <v>11.786600000000002</v>
      </c>
      <c r="AJ188" s="251">
        <f>'5-04a'!O189</f>
        <v>11.7866</v>
      </c>
      <c r="AK188" s="251">
        <f t="shared" si="15"/>
        <v>0</v>
      </c>
      <c r="AM188" s="252">
        <f t="shared" si="16"/>
        <v>7.0010002884631675E-2</v>
      </c>
      <c r="AP188" s="268"/>
    </row>
    <row r="189" spans="1:42" x14ac:dyDescent="0.25">
      <c r="A189" s="253">
        <v>187</v>
      </c>
      <c r="B189" s="243" t="s">
        <v>513</v>
      </c>
      <c r="C189" s="243" t="s">
        <v>514</v>
      </c>
      <c r="D189" s="243" t="s">
        <v>471</v>
      </c>
      <c r="E189" s="243" t="s">
        <v>472</v>
      </c>
      <c r="F189" s="243" t="s">
        <v>30</v>
      </c>
      <c r="G189" s="243" t="s">
        <v>46</v>
      </c>
      <c r="H189" s="243" t="s">
        <v>47</v>
      </c>
      <c r="I189" s="243" t="s">
        <v>89</v>
      </c>
      <c r="J189" s="243" t="s">
        <v>44</v>
      </c>
      <c r="K189" s="243" t="s">
        <v>694</v>
      </c>
      <c r="L189" s="265">
        <v>1.7416451724137929</v>
      </c>
      <c r="M189" s="250">
        <v>1.5</v>
      </c>
      <c r="N189" s="250">
        <v>1.5</v>
      </c>
      <c r="O189" s="244">
        <v>20</v>
      </c>
      <c r="P189" s="242">
        <v>15</v>
      </c>
      <c r="Q189" s="242">
        <v>35</v>
      </c>
      <c r="R189" s="242">
        <v>0.7</v>
      </c>
      <c r="S189" s="245">
        <v>185</v>
      </c>
      <c r="T189" s="242">
        <v>3.2</v>
      </c>
      <c r="U189" s="242">
        <v>0.8</v>
      </c>
      <c r="V189" s="242">
        <v>19</v>
      </c>
      <c r="W189" s="266">
        <v>173.94317999999996</v>
      </c>
      <c r="X189" s="266">
        <v>18.743877155172409</v>
      </c>
      <c r="Y189" s="266">
        <v>4.96</v>
      </c>
      <c r="Z189" s="266">
        <v>2.6091476999999994</v>
      </c>
      <c r="AA189" s="266">
        <v>0.28990529999999998</v>
      </c>
      <c r="AB189" s="267">
        <v>1.6747470000000002</v>
      </c>
      <c r="AC189" s="268"/>
      <c r="AD189" s="269">
        <v>9.8000000000000007</v>
      </c>
      <c r="AE189" s="270">
        <f t="shared" si="19"/>
        <v>0.70839600000000047</v>
      </c>
      <c r="AF189" s="194">
        <f t="shared" si="13"/>
        <v>0.96635099999999974</v>
      </c>
      <c r="AH189" s="242">
        <v>189</v>
      </c>
      <c r="AI189" s="251">
        <f t="shared" si="14"/>
        <v>9.5337999999999994</v>
      </c>
      <c r="AJ189" s="251">
        <f>'5-04a'!O190</f>
        <v>9.5337999999999994</v>
      </c>
      <c r="AK189" s="251">
        <f t="shared" si="15"/>
        <v>0</v>
      </c>
      <c r="AM189" s="252">
        <f t="shared" si="16"/>
        <v>0.10136052780633113</v>
      </c>
      <c r="AP189" s="268"/>
    </row>
    <row r="190" spans="1:42" x14ac:dyDescent="0.25">
      <c r="A190" s="253">
        <v>188</v>
      </c>
      <c r="B190" s="243" t="s">
        <v>513</v>
      </c>
      <c r="C190" s="243" t="s">
        <v>514</v>
      </c>
      <c r="D190" s="243" t="s">
        <v>491</v>
      </c>
      <c r="E190" s="243" t="s">
        <v>472</v>
      </c>
      <c r="F190" s="243" t="s">
        <v>30</v>
      </c>
      <c r="G190" s="243" t="s">
        <v>46</v>
      </c>
      <c r="H190" s="243" t="s">
        <v>47</v>
      </c>
      <c r="I190" s="243" t="s">
        <v>89</v>
      </c>
      <c r="J190" s="243" t="s">
        <v>44</v>
      </c>
      <c r="K190" s="243" t="s">
        <v>694</v>
      </c>
      <c r="L190" s="265">
        <v>1.7381098873740366</v>
      </c>
      <c r="M190" s="250">
        <v>1.5</v>
      </c>
      <c r="N190" s="250">
        <v>1.5</v>
      </c>
      <c r="O190" s="244">
        <v>20</v>
      </c>
      <c r="P190" s="242">
        <v>15</v>
      </c>
      <c r="Q190" s="242">
        <v>35</v>
      </c>
      <c r="R190" s="242">
        <v>0.7</v>
      </c>
      <c r="S190" s="245">
        <v>185</v>
      </c>
      <c r="T190" s="242">
        <v>3.2</v>
      </c>
      <c r="U190" s="242">
        <v>0.8</v>
      </c>
      <c r="V190" s="242">
        <v>19</v>
      </c>
      <c r="W190" s="266">
        <v>407.54681999999991</v>
      </c>
      <c r="X190" s="266">
        <v>24.158080616478951</v>
      </c>
      <c r="Y190" s="266">
        <v>4.96</v>
      </c>
      <c r="Z190" s="266">
        <v>6.1132022999999993</v>
      </c>
      <c r="AA190" s="266">
        <v>0.67924469999999992</v>
      </c>
      <c r="AB190" s="267">
        <v>5.5796530000000004</v>
      </c>
      <c r="AC190" s="268"/>
      <c r="AD190" s="269">
        <v>5.55</v>
      </c>
      <c r="AE190" s="270">
        <f t="shared" si="19"/>
        <v>3.3636260000000018</v>
      </c>
      <c r="AF190" s="194">
        <f t="shared" si="13"/>
        <v>2.2160269999999986</v>
      </c>
      <c r="AH190" s="242">
        <v>190</v>
      </c>
      <c r="AI190" s="251">
        <f t="shared" si="14"/>
        <v>17.332099999999997</v>
      </c>
      <c r="AJ190" s="251">
        <f>'5-04a'!O191</f>
        <v>17.332100000000001</v>
      </c>
      <c r="AK190" s="251">
        <f t="shared" si="15"/>
        <v>0</v>
      </c>
      <c r="AM190" s="252">
        <f t="shared" si="16"/>
        <v>0.1278568090421818</v>
      </c>
      <c r="AP190" s="268"/>
    </row>
    <row r="191" spans="1:42" x14ac:dyDescent="0.25">
      <c r="A191" s="253">
        <v>189</v>
      </c>
      <c r="B191" s="243" t="s">
        <v>513</v>
      </c>
      <c r="C191" s="243" t="s">
        <v>514</v>
      </c>
      <c r="D191" s="243" t="s">
        <v>471</v>
      </c>
      <c r="E191" s="243" t="s">
        <v>496</v>
      </c>
      <c r="F191" s="243" t="s">
        <v>30</v>
      </c>
      <c r="G191" s="243" t="s">
        <v>46</v>
      </c>
      <c r="H191" s="243" t="s">
        <v>47</v>
      </c>
      <c r="I191" s="243" t="s">
        <v>89</v>
      </c>
      <c r="J191" s="243" t="s">
        <v>44</v>
      </c>
      <c r="K191" s="243" t="s">
        <v>694</v>
      </c>
      <c r="L191" s="265">
        <v>1.7386658160237389</v>
      </c>
      <c r="M191" s="250">
        <v>1.5</v>
      </c>
      <c r="N191" s="250">
        <v>1.5</v>
      </c>
      <c r="O191" s="244">
        <v>20</v>
      </c>
      <c r="P191" s="242">
        <v>15</v>
      </c>
      <c r="Q191" s="242">
        <v>35</v>
      </c>
      <c r="R191" s="242">
        <v>0.7</v>
      </c>
      <c r="S191" s="245">
        <v>185</v>
      </c>
      <c r="T191" s="242">
        <v>3.2</v>
      </c>
      <c r="U191" s="242">
        <v>0.8</v>
      </c>
      <c r="V191" s="242">
        <v>19</v>
      </c>
      <c r="W191" s="266">
        <v>145.76697000000007</v>
      </c>
      <c r="X191" s="266">
        <v>21.62714688427301</v>
      </c>
      <c r="Y191" s="266">
        <v>4.96</v>
      </c>
      <c r="Z191" s="266">
        <v>2.1865045500000013</v>
      </c>
      <c r="AA191" s="266">
        <v>0.24294495000000016</v>
      </c>
      <c r="AB191" s="267">
        <v>1.7557504999999998</v>
      </c>
      <c r="AC191" s="268"/>
      <c r="AD191" s="269">
        <v>9.15</v>
      </c>
      <c r="AE191" s="270">
        <f t="shared" si="19"/>
        <v>0.9263539999999999</v>
      </c>
      <c r="AF191" s="194">
        <f t="shared" si="13"/>
        <v>0.82939649999999987</v>
      </c>
      <c r="AH191" s="242">
        <v>191</v>
      </c>
      <c r="AI191" s="251">
        <f t="shared" si="14"/>
        <v>9.1452000000000009</v>
      </c>
      <c r="AJ191" s="251">
        <f>'5-04a'!O192</f>
        <v>9.1452000000000009</v>
      </c>
      <c r="AK191" s="251">
        <f t="shared" si="15"/>
        <v>0</v>
      </c>
      <c r="AM191" s="252">
        <f t="shared" si="16"/>
        <v>9.0692002361894744E-2</v>
      </c>
      <c r="AP191" s="268"/>
    </row>
    <row r="192" spans="1:42" x14ac:dyDescent="0.25">
      <c r="A192" s="253">
        <v>190</v>
      </c>
      <c r="B192" s="243" t="s">
        <v>513</v>
      </c>
      <c r="C192" s="243" t="s">
        <v>514</v>
      </c>
      <c r="D192" s="243" t="s">
        <v>491</v>
      </c>
      <c r="E192" s="243" t="s">
        <v>492</v>
      </c>
      <c r="F192" s="243" t="s">
        <v>30</v>
      </c>
      <c r="G192" s="243" t="s">
        <v>46</v>
      </c>
      <c r="H192" s="243" t="s">
        <v>47</v>
      </c>
      <c r="I192" s="243" t="s">
        <v>89</v>
      </c>
      <c r="J192" s="243" t="s">
        <v>44</v>
      </c>
      <c r="K192" s="243" t="s">
        <v>694</v>
      </c>
      <c r="L192" s="265">
        <v>1.7383690322580643</v>
      </c>
      <c r="M192" s="250">
        <v>1.5</v>
      </c>
      <c r="N192" s="250">
        <v>1.5</v>
      </c>
      <c r="O192" s="244">
        <v>20</v>
      </c>
      <c r="P192" s="242">
        <v>15</v>
      </c>
      <c r="Q192" s="242">
        <v>35</v>
      </c>
      <c r="R192" s="242">
        <v>0.7</v>
      </c>
      <c r="S192" s="245">
        <v>185</v>
      </c>
      <c r="T192" s="242">
        <v>3.2</v>
      </c>
      <c r="U192" s="242">
        <v>0.8</v>
      </c>
      <c r="V192" s="242">
        <v>19</v>
      </c>
      <c r="W192" s="266">
        <v>284.42700000000002</v>
      </c>
      <c r="X192" s="266">
        <v>28.672076612903226</v>
      </c>
      <c r="Y192" s="266">
        <v>4.96</v>
      </c>
      <c r="Z192" s="266">
        <v>4.2664049999999998</v>
      </c>
      <c r="AA192" s="266">
        <v>0.47404499999999999</v>
      </c>
      <c r="AB192" s="267">
        <v>4.52515</v>
      </c>
      <c r="AC192" s="268"/>
      <c r="AD192" s="269">
        <v>6.05</v>
      </c>
      <c r="AE192" s="270">
        <f t="shared" si="19"/>
        <v>2.9004960000000004</v>
      </c>
      <c r="AF192" s="194">
        <f t="shared" si="13"/>
        <v>1.6246539999999996</v>
      </c>
      <c r="AH192" s="242">
        <v>192</v>
      </c>
      <c r="AI192" s="251">
        <f t="shared" si="14"/>
        <v>14.2256</v>
      </c>
      <c r="AJ192" s="251">
        <f>'5-04a'!O193</f>
        <v>14.2256</v>
      </c>
      <c r="AK192" s="251">
        <f t="shared" si="15"/>
        <v>0</v>
      </c>
      <c r="AM192" s="252">
        <f t="shared" si="16"/>
        <v>0.11420636036441342</v>
      </c>
      <c r="AP192" s="268"/>
    </row>
    <row r="193" spans="1:42" x14ac:dyDescent="0.25">
      <c r="A193" s="253">
        <v>191</v>
      </c>
      <c r="B193" s="243" t="s">
        <v>513</v>
      </c>
      <c r="C193" s="243" t="s">
        <v>514</v>
      </c>
      <c r="D193" s="243" t="s">
        <v>491</v>
      </c>
      <c r="E193" s="243" t="s">
        <v>472</v>
      </c>
      <c r="F193" s="243" t="s">
        <v>30</v>
      </c>
      <c r="G193" s="243" t="s">
        <v>46</v>
      </c>
      <c r="H193" s="243" t="s">
        <v>47</v>
      </c>
      <c r="I193" s="243" t="s">
        <v>89</v>
      </c>
      <c r="J193" s="243" t="s">
        <v>44</v>
      </c>
      <c r="K193" s="243" t="s">
        <v>652</v>
      </c>
      <c r="L193" s="265">
        <v>1.0064298873740367</v>
      </c>
      <c r="M193" s="250">
        <v>1</v>
      </c>
      <c r="N193" s="250">
        <v>1</v>
      </c>
      <c r="O193" s="244">
        <v>23</v>
      </c>
      <c r="P193" s="242">
        <v>15</v>
      </c>
      <c r="Q193" s="242">
        <v>35</v>
      </c>
      <c r="R193" s="242">
        <v>0.7</v>
      </c>
      <c r="S193" s="245">
        <v>185</v>
      </c>
      <c r="T193" s="242">
        <v>3.2</v>
      </c>
      <c r="U193" s="242">
        <v>0.8</v>
      </c>
      <c r="V193" s="242">
        <v>11</v>
      </c>
      <c r="W193" s="266">
        <v>466.32218399999999</v>
      </c>
      <c r="X193" s="266">
        <v>27.642097451096621</v>
      </c>
      <c r="Y193" s="266">
        <v>4.96</v>
      </c>
      <c r="Z193" s="266">
        <v>4.6632218400000003</v>
      </c>
      <c r="AA193" s="266">
        <v>0.51813576000000006</v>
      </c>
      <c r="AB193" s="267">
        <v>6.769742400000001</v>
      </c>
      <c r="AC193" s="268"/>
      <c r="AD193" s="269">
        <v>5.55</v>
      </c>
      <c r="AE193" s="270">
        <f t="shared" si="19"/>
        <v>3.3636260000000018</v>
      </c>
      <c r="AF193" s="194">
        <f t="shared" si="13"/>
        <v>3.4061163999999993</v>
      </c>
      <c r="AH193" s="242">
        <v>193</v>
      </c>
      <c r="AI193" s="251">
        <f t="shared" si="14"/>
        <v>16.911100000000001</v>
      </c>
      <c r="AJ193" s="251">
        <f>'5-04a'!O194</f>
        <v>16.911100000000001</v>
      </c>
      <c r="AK193" s="251">
        <f t="shared" si="15"/>
        <v>0</v>
      </c>
      <c r="AM193" s="252">
        <f t="shared" si="16"/>
        <v>0.20141306006114321</v>
      </c>
      <c r="AP193" s="268"/>
    </row>
    <row r="194" spans="1:42" x14ac:dyDescent="0.25">
      <c r="A194" s="253">
        <v>192</v>
      </c>
      <c r="B194" s="243" t="s">
        <v>513</v>
      </c>
      <c r="C194" s="243" t="s">
        <v>514</v>
      </c>
      <c r="D194" s="243" t="s">
        <v>471</v>
      </c>
      <c r="E194" s="243" t="s">
        <v>496</v>
      </c>
      <c r="F194" s="243" t="s">
        <v>30</v>
      </c>
      <c r="G194" s="243" t="s">
        <v>46</v>
      </c>
      <c r="H194" s="243" t="s">
        <v>47</v>
      </c>
      <c r="I194" s="243" t="s">
        <v>89</v>
      </c>
      <c r="J194" s="243" t="s">
        <v>44</v>
      </c>
      <c r="K194" s="243" t="s">
        <v>652</v>
      </c>
      <c r="L194" s="265">
        <v>1.0069858160237388</v>
      </c>
      <c r="M194" s="250">
        <v>1</v>
      </c>
      <c r="N194" s="250">
        <v>1</v>
      </c>
      <c r="O194" s="244">
        <v>23</v>
      </c>
      <c r="P194" s="242">
        <v>15</v>
      </c>
      <c r="Q194" s="242">
        <v>35</v>
      </c>
      <c r="R194" s="242">
        <v>0.7</v>
      </c>
      <c r="S194" s="245">
        <v>185</v>
      </c>
      <c r="T194" s="242">
        <v>3.2</v>
      </c>
      <c r="U194" s="242">
        <v>0.8</v>
      </c>
      <c r="V194" s="242">
        <v>11</v>
      </c>
      <c r="W194" s="266">
        <v>165.84836400000003</v>
      </c>
      <c r="X194" s="266">
        <v>24.606582195845704</v>
      </c>
      <c r="Y194" s="266">
        <v>4.96</v>
      </c>
      <c r="Z194" s="266">
        <v>1.6584836400000005</v>
      </c>
      <c r="AA194" s="266">
        <v>0.18427596000000007</v>
      </c>
      <c r="AB194" s="267">
        <v>2.1744403999999999</v>
      </c>
      <c r="AC194" s="268"/>
      <c r="AD194" s="269">
        <v>9.15</v>
      </c>
      <c r="AE194" s="270">
        <f t="shared" si="19"/>
        <v>0.9263539999999999</v>
      </c>
      <c r="AF194" s="194">
        <f t="shared" si="13"/>
        <v>1.2480864</v>
      </c>
      <c r="AH194" s="242">
        <v>194</v>
      </c>
      <c r="AI194" s="251">
        <f t="shared" si="14"/>
        <v>8.9771999999999998</v>
      </c>
      <c r="AJ194" s="251">
        <f>'5-04a'!O195</f>
        <v>8.9771999999999998</v>
      </c>
      <c r="AK194" s="251">
        <f t="shared" si="15"/>
        <v>0</v>
      </c>
      <c r="AM194" s="252">
        <f t="shared" si="16"/>
        <v>0.13902847212939448</v>
      </c>
      <c r="AP194" s="268"/>
    </row>
    <row r="195" spans="1:42" x14ac:dyDescent="0.25">
      <c r="A195" s="253">
        <v>193</v>
      </c>
      <c r="B195" s="243" t="s">
        <v>513</v>
      </c>
      <c r="C195" s="243" t="s">
        <v>514</v>
      </c>
      <c r="D195" s="243" t="s">
        <v>491</v>
      </c>
      <c r="E195" s="243" t="s">
        <v>492</v>
      </c>
      <c r="F195" s="243" t="s">
        <v>30</v>
      </c>
      <c r="G195" s="243" t="s">
        <v>46</v>
      </c>
      <c r="H195" s="243" t="s">
        <v>47</v>
      </c>
      <c r="I195" s="243" t="s">
        <v>89</v>
      </c>
      <c r="J195" s="243" t="s">
        <v>44</v>
      </c>
      <c r="K195" s="243" t="s">
        <v>652</v>
      </c>
      <c r="L195" s="265">
        <v>1.0066890322580644</v>
      </c>
      <c r="M195" s="250">
        <v>1</v>
      </c>
      <c r="N195" s="250">
        <v>1</v>
      </c>
      <c r="O195" s="244">
        <v>23</v>
      </c>
      <c r="P195" s="242">
        <v>15</v>
      </c>
      <c r="Q195" s="242">
        <v>35</v>
      </c>
      <c r="R195" s="242">
        <v>0.7</v>
      </c>
      <c r="S195" s="245">
        <v>185</v>
      </c>
      <c r="T195" s="242">
        <v>3.2</v>
      </c>
      <c r="U195" s="242">
        <v>0.8</v>
      </c>
      <c r="V195" s="242">
        <v>11</v>
      </c>
      <c r="W195" s="266">
        <v>327.92040000000009</v>
      </c>
      <c r="X195" s="266">
        <v>33.056491935483876</v>
      </c>
      <c r="Y195" s="266">
        <v>4.96</v>
      </c>
      <c r="Z195" s="266">
        <v>3.2792040000000005</v>
      </c>
      <c r="AA195" s="266">
        <v>0.36435600000000012</v>
      </c>
      <c r="AB195" s="267">
        <v>5.3740400000000008</v>
      </c>
      <c r="AC195" s="268"/>
      <c r="AD195" s="269">
        <v>6.05</v>
      </c>
      <c r="AE195" s="270">
        <f t="shared" si="19"/>
        <v>2.9004960000000004</v>
      </c>
      <c r="AF195" s="194">
        <f t="shared" ref="AF195:AF258" si="20">AB195-AE195</f>
        <v>2.4735440000000004</v>
      </c>
      <c r="AH195" s="242">
        <v>195</v>
      </c>
      <c r="AI195" s="251">
        <f t="shared" ref="AI195:AI258" si="21">SUM(Y195:AB195)</f>
        <v>13.977600000000002</v>
      </c>
      <c r="AJ195" s="251">
        <f>'5-04a'!O196</f>
        <v>13.977600000000001</v>
      </c>
      <c r="AK195" s="251">
        <f t="shared" ref="AK195:AK258" si="22">AI195-AJ195</f>
        <v>0</v>
      </c>
      <c r="AM195" s="252">
        <f t="shared" ref="AM195:AM258" si="23">AF195/AI195</f>
        <v>0.17696485805860807</v>
      </c>
      <c r="AP195" s="268"/>
    </row>
    <row r="196" spans="1:42" x14ac:dyDescent="0.25">
      <c r="A196" s="253">
        <v>194</v>
      </c>
      <c r="B196" s="243" t="s">
        <v>513</v>
      </c>
      <c r="C196" s="243" t="s">
        <v>514</v>
      </c>
      <c r="D196" s="243" t="s">
        <v>471</v>
      </c>
      <c r="E196" s="243" t="s">
        <v>495</v>
      </c>
      <c r="F196" s="243" t="s">
        <v>30</v>
      </c>
      <c r="G196" s="243" t="s">
        <v>46</v>
      </c>
      <c r="H196" s="243" t="s">
        <v>47</v>
      </c>
      <c r="I196" s="243" t="s">
        <v>89</v>
      </c>
      <c r="J196" s="243" t="s">
        <v>44</v>
      </c>
      <c r="K196" s="243" t="s">
        <v>652</v>
      </c>
      <c r="L196" s="265">
        <v>1.00606</v>
      </c>
      <c r="M196" s="250">
        <v>1</v>
      </c>
      <c r="N196" s="250">
        <v>1</v>
      </c>
      <c r="O196" s="244">
        <v>23</v>
      </c>
      <c r="P196" s="242">
        <v>15</v>
      </c>
      <c r="Q196" s="242">
        <v>35</v>
      </c>
      <c r="R196" s="242">
        <v>0.7</v>
      </c>
      <c r="S196" s="245">
        <v>185</v>
      </c>
      <c r="T196" s="242">
        <v>3.2</v>
      </c>
      <c r="U196" s="242">
        <v>0.8</v>
      </c>
      <c r="V196" s="242">
        <v>11</v>
      </c>
      <c r="W196" s="266">
        <v>126.58226399999994</v>
      </c>
      <c r="X196" s="266">
        <v>26.426359916492682</v>
      </c>
      <c r="Y196" s="266">
        <v>4.96</v>
      </c>
      <c r="Z196" s="266">
        <v>1.2658226399999994</v>
      </c>
      <c r="AA196" s="266">
        <v>0.14064695999999996</v>
      </c>
      <c r="AB196" s="267">
        <v>1.7721304000000013</v>
      </c>
      <c r="AC196" s="268"/>
      <c r="AD196" s="269">
        <v>9.4</v>
      </c>
      <c r="AE196" s="270">
        <f t="shared" si="19"/>
        <v>0.83448400000000333</v>
      </c>
      <c r="AF196" s="194">
        <f t="shared" si="20"/>
        <v>0.93764639999999799</v>
      </c>
      <c r="AH196" s="242">
        <v>196</v>
      </c>
      <c r="AI196" s="251">
        <f t="shared" si="21"/>
        <v>8.1386000000000003</v>
      </c>
      <c r="AJ196" s="251">
        <f>'5-04a'!O197</f>
        <v>8.1386000000000003</v>
      </c>
      <c r="AK196" s="251">
        <f t="shared" si="22"/>
        <v>0</v>
      </c>
      <c r="AM196" s="252">
        <f t="shared" si="23"/>
        <v>0.11520979038163787</v>
      </c>
      <c r="AP196" s="268"/>
    </row>
    <row r="197" spans="1:42" x14ac:dyDescent="0.25">
      <c r="A197" s="253">
        <v>195</v>
      </c>
      <c r="B197" s="243" t="s">
        <v>513</v>
      </c>
      <c r="C197" s="243" t="s">
        <v>514</v>
      </c>
      <c r="D197" s="243" t="s">
        <v>471</v>
      </c>
      <c r="E197" s="243" t="s">
        <v>492</v>
      </c>
      <c r="F197" s="243" t="s">
        <v>30</v>
      </c>
      <c r="G197" s="243" t="s">
        <v>31</v>
      </c>
      <c r="H197" s="243" t="s">
        <v>32</v>
      </c>
      <c r="I197" s="243" t="s">
        <v>62</v>
      </c>
      <c r="J197" s="243" t="s">
        <v>102</v>
      </c>
      <c r="K197" s="243" t="s">
        <v>695</v>
      </c>
      <c r="L197" s="265">
        <v>2.3390155726888762</v>
      </c>
      <c r="M197" s="250">
        <v>0.4</v>
      </c>
      <c r="N197" s="250">
        <v>0.4</v>
      </c>
      <c r="O197" s="244">
        <v>26</v>
      </c>
      <c r="P197" s="242">
        <v>15</v>
      </c>
      <c r="Q197" s="242">
        <v>35</v>
      </c>
      <c r="R197" s="242">
        <v>0.7</v>
      </c>
      <c r="S197" s="245">
        <v>219</v>
      </c>
      <c r="T197" s="242">
        <v>3.8</v>
      </c>
      <c r="U197" s="242">
        <v>0.8</v>
      </c>
      <c r="V197" s="242">
        <v>9.1</v>
      </c>
      <c r="W197" s="266">
        <v>243.65034</v>
      </c>
      <c r="X197" s="266">
        <v>23.934218074656187</v>
      </c>
      <c r="Y197" s="266">
        <v>6.52</v>
      </c>
      <c r="Z197" s="266">
        <v>0.97460136000000008</v>
      </c>
      <c r="AA197" s="266">
        <v>0.24365034000000002</v>
      </c>
      <c r="AB197" s="267">
        <v>2.5172483000000003</v>
      </c>
      <c r="AC197" s="268"/>
      <c r="AD197" s="269">
        <v>8.9499999999999993</v>
      </c>
      <c r="AE197" s="270">
        <f t="shared" si="19"/>
        <v>1.007086000000001</v>
      </c>
      <c r="AF197" s="194">
        <f t="shared" si="20"/>
        <v>1.5101622999999993</v>
      </c>
      <c r="AH197" s="242">
        <v>197</v>
      </c>
      <c r="AI197" s="251">
        <f t="shared" si="21"/>
        <v>10.255500000000001</v>
      </c>
      <c r="AJ197" s="251">
        <f>'5-04a'!O198</f>
        <v>10.2555</v>
      </c>
      <c r="AK197" s="251">
        <f t="shared" si="22"/>
        <v>0</v>
      </c>
      <c r="AM197" s="252">
        <f t="shared" si="23"/>
        <v>0.14725389303300659</v>
      </c>
      <c r="AP197" s="268"/>
    </row>
    <row r="198" spans="1:42" x14ac:dyDescent="0.25">
      <c r="A198" s="253">
        <v>196</v>
      </c>
      <c r="B198" s="243" t="s">
        <v>513</v>
      </c>
      <c r="C198" s="243" t="s">
        <v>514</v>
      </c>
      <c r="D198" s="243" t="s">
        <v>471</v>
      </c>
      <c r="E198" s="243" t="s">
        <v>492</v>
      </c>
      <c r="F198" s="243" t="s">
        <v>35</v>
      </c>
      <c r="G198" s="243" t="s">
        <v>46</v>
      </c>
      <c r="H198" s="243" t="s">
        <v>47</v>
      </c>
      <c r="I198" s="243" t="s">
        <v>101</v>
      </c>
      <c r="J198" s="243" t="s">
        <v>44</v>
      </c>
      <c r="K198" s="243" t="s">
        <v>695</v>
      </c>
      <c r="L198" s="265">
        <v>1.0235345064756192</v>
      </c>
      <c r="M198" s="250">
        <v>0.4</v>
      </c>
      <c r="N198" s="250">
        <v>0.4</v>
      </c>
      <c r="O198" s="244">
        <v>26</v>
      </c>
      <c r="P198" s="242">
        <v>15</v>
      </c>
      <c r="Q198" s="242">
        <v>35</v>
      </c>
      <c r="R198" s="242">
        <v>0.7</v>
      </c>
      <c r="S198" s="245">
        <v>187</v>
      </c>
      <c r="T198" s="242">
        <v>3.2</v>
      </c>
      <c r="U198" s="242">
        <v>0.8</v>
      </c>
      <c r="V198" s="242">
        <v>9.1</v>
      </c>
      <c r="W198" s="266">
        <v>195.22833750000004</v>
      </c>
      <c r="X198" s="266">
        <v>19.177636296660122</v>
      </c>
      <c r="Y198" s="266">
        <v>6.85</v>
      </c>
      <c r="Z198" s="266">
        <v>0.78091335000000028</v>
      </c>
      <c r="AA198" s="266">
        <v>0.78091335000000017</v>
      </c>
      <c r="AB198" s="267">
        <v>2.9371733000000004</v>
      </c>
      <c r="AC198" s="268"/>
      <c r="AD198" s="269">
        <v>8.9499999999999993</v>
      </c>
      <c r="AE198" s="270">
        <f t="shared" si="19"/>
        <v>1.007086000000001</v>
      </c>
      <c r="AF198" s="194">
        <f t="shared" si="20"/>
        <v>1.9300872999999994</v>
      </c>
      <c r="AH198" s="242">
        <v>198</v>
      </c>
      <c r="AI198" s="251">
        <f t="shared" si="21"/>
        <v>11.349</v>
      </c>
      <c r="AJ198" s="251">
        <f>'5-04a'!O199</f>
        <v>11.349</v>
      </c>
      <c r="AK198" s="251">
        <f t="shared" si="22"/>
        <v>0</v>
      </c>
      <c r="AM198" s="252">
        <f t="shared" si="23"/>
        <v>0.17006672834610972</v>
      </c>
      <c r="AP198" s="268"/>
    </row>
    <row r="199" spans="1:42" x14ac:dyDescent="0.25">
      <c r="A199" s="253">
        <v>197</v>
      </c>
      <c r="B199" s="243" t="s">
        <v>513</v>
      </c>
      <c r="C199" s="243" t="s">
        <v>514</v>
      </c>
      <c r="D199" s="243" t="s">
        <v>471</v>
      </c>
      <c r="E199" s="243" t="s">
        <v>492</v>
      </c>
      <c r="F199" s="243" t="s">
        <v>35</v>
      </c>
      <c r="G199" s="243" t="s">
        <v>31</v>
      </c>
      <c r="H199" s="243" t="s">
        <v>32</v>
      </c>
      <c r="I199" s="243" t="s">
        <v>93</v>
      </c>
      <c r="J199" s="243" t="s">
        <v>44</v>
      </c>
      <c r="K199" s="243" t="s">
        <v>695</v>
      </c>
      <c r="L199" s="265">
        <v>1.0239057118170192</v>
      </c>
      <c r="M199" s="250">
        <v>0.4</v>
      </c>
      <c r="N199" s="250">
        <v>0.4</v>
      </c>
      <c r="O199" s="244">
        <v>26</v>
      </c>
      <c r="P199" s="242">
        <v>15</v>
      </c>
      <c r="Q199" s="242">
        <v>35</v>
      </c>
      <c r="R199" s="242">
        <v>0.7</v>
      </c>
      <c r="S199" s="245">
        <v>185</v>
      </c>
      <c r="T199" s="242">
        <v>3.2</v>
      </c>
      <c r="U199" s="242">
        <v>0.8</v>
      </c>
      <c r="V199" s="242">
        <v>9.1</v>
      </c>
      <c r="W199" s="266">
        <v>211.37125499999993</v>
      </c>
      <c r="X199" s="266">
        <v>20.763384577603137</v>
      </c>
      <c r="Y199" s="266">
        <v>6.32</v>
      </c>
      <c r="Z199" s="266">
        <v>0.8454850199999997</v>
      </c>
      <c r="AA199" s="266">
        <v>0.56365667999999991</v>
      </c>
      <c r="AB199" s="267">
        <v>2.7505582999999998</v>
      </c>
      <c r="AC199" s="268"/>
      <c r="AD199" s="269">
        <v>8.9499999999999993</v>
      </c>
      <c r="AE199" s="270">
        <f t="shared" si="19"/>
        <v>1.007086000000001</v>
      </c>
      <c r="AF199" s="194">
        <f t="shared" si="20"/>
        <v>1.7434722999999988</v>
      </c>
      <c r="AH199" s="242">
        <v>199</v>
      </c>
      <c r="AI199" s="251">
        <f t="shared" si="21"/>
        <v>10.479700000000001</v>
      </c>
      <c r="AJ199" s="251">
        <f>'5-04a'!O200</f>
        <v>10.479699999999999</v>
      </c>
      <c r="AK199" s="251">
        <f t="shared" si="22"/>
        <v>0</v>
      </c>
      <c r="AM199" s="252">
        <f t="shared" si="23"/>
        <v>0.16636662309035549</v>
      </c>
      <c r="AP199" s="268"/>
    </row>
    <row r="200" spans="1:42" x14ac:dyDescent="0.25">
      <c r="A200" s="253">
        <v>198</v>
      </c>
      <c r="B200" s="243" t="s">
        <v>513</v>
      </c>
      <c r="C200" s="243" t="s">
        <v>514</v>
      </c>
      <c r="D200" s="243" t="s">
        <v>471</v>
      </c>
      <c r="E200" s="243" t="s">
        <v>496</v>
      </c>
      <c r="F200" s="243" t="s">
        <v>30</v>
      </c>
      <c r="G200" s="243" t="s">
        <v>31</v>
      </c>
      <c r="H200" s="243" t="s">
        <v>32</v>
      </c>
      <c r="I200" s="243" t="s">
        <v>62</v>
      </c>
      <c r="J200" s="243" t="s">
        <v>102</v>
      </c>
      <c r="K200" s="243" t="s">
        <v>695</v>
      </c>
      <c r="L200" s="265">
        <v>2.3381896791290364</v>
      </c>
      <c r="M200" s="250">
        <v>0.4</v>
      </c>
      <c r="N200" s="250">
        <v>0.4</v>
      </c>
      <c r="O200" s="244">
        <v>26</v>
      </c>
      <c r="P200" s="242">
        <v>15</v>
      </c>
      <c r="Q200" s="242">
        <v>35</v>
      </c>
      <c r="R200" s="242">
        <v>0.7</v>
      </c>
      <c r="S200" s="245">
        <v>219</v>
      </c>
      <c r="T200" s="242">
        <v>3.8</v>
      </c>
      <c r="U200" s="242">
        <v>0.8</v>
      </c>
      <c r="V200" s="242">
        <v>9.1</v>
      </c>
      <c r="W200" s="266">
        <v>185.27094000000005</v>
      </c>
      <c r="X200" s="266">
        <v>27.488270029673593</v>
      </c>
      <c r="Y200" s="266">
        <v>6.52</v>
      </c>
      <c r="Z200" s="266">
        <v>0.7410837600000002</v>
      </c>
      <c r="AA200" s="266">
        <v>0.18527094000000005</v>
      </c>
      <c r="AB200" s="267">
        <v>2.0781453000000001</v>
      </c>
      <c r="AC200" s="268"/>
      <c r="AD200" s="269">
        <v>9.15</v>
      </c>
      <c r="AE200" s="270">
        <f t="shared" si="19"/>
        <v>0.9263539999999999</v>
      </c>
      <c r="AF200" s="194">
        <f t="shared" si="20"/>
        <v>1.1517913000000002</v>
      </c>
      <c r="AH200" s="242">
        <v>200</v>
      </c>
      <c r="AI200" s="251">
        <f t="shared" si="21"/>
        <v>9.5244999999999997</v>
      </c>
      <c r="AJ200" s="251">
        <f>'5-04a'!O201</f>
        <v>9.5244999999999997</v>
      </c>
      <c r="AK200" s="251">
        <f t="shared" si="22"/>
        <v>0</v>
      </c>
      <c r="AM200" s="252">
        <f t="shared" si="23"/>
        <v>0.12092931912436351</v>
      </c>
      <c r="AP200" s="268"/>
    </row>
    <row r="201" spans="1:42" x14ac:dyDescent="0.25">
      <c r="A201" s="253">
        <v>199</v>
      </c>
      <c r="B201" s="243" t="s">
        <v>513</v>
      </c>
      <c r="C201" s="243" t="s">
        <v>514</v>
      </c>
      <c r="D201" s="243" t="s">
        <v>471</v>
      </c>
      <c r="E201" s="243" t="s">
        <v>496</v>
      </c>
      <c r="F201" s="243" t="s">
        <v>35</v>
      </c>
      <c r="G201" s="243" t="s">
        <v>46</v>
      </c>
      <c r="H201" s="243" t="s">
        <v>47</v>
      </c>
      <c r="I201" s="243" t="s">
        <v>101</v>
      </c>
      <c r="J201" s="243" t="s">
        <v>44</v>
      </c>
      <c r="K201" s="243" t="s">
        <v>695</v>
      </c>
      <c r="L201" s="265">
        <v>1.0226229151200199</v>
      </c>
      <c r="M201" s="250">
        <v>0.4</v>
      </c>
      <c r="N201" s="250">
        <v>0.4</v>
      </c>
      <c r="O201" s="244">
        <v>26</v>
      </c>
      <c r="P201" s="242">
        <v>15</v>
      </c>
      <c r="Q201" s="242">
        <v>35</v>
      </c>
      <c r="R201" s="242">
        <v>0.7</v>
      </c>
      <c r="S201" s="245">
        <v>187</v>
      </c>
      <c r="T201" s="242">
        <v>3.2</v>
      </c>
      <c r="U201" s="242">
        <v>0.8</v>
      </c>
      <c r="V201" s="242">
        <v>9.1</v>
      </c>
      <c r="W201" s="266">
        <v>144.22871249999997</v>
      </c>
      <c r="X201" s="266">
        <v>21.39891876854599</v>
      </c>
      <c r="Y201" s="266">
        <v>6.85</v>
      </c>
      <c r="Z201" s="266">
        <v>0.57691484999999998</v>
      </c>
      <c r="AA201" s="266">
        <v>0.57691484999999998</v>
      </c>
      <c r="AB201" s="267">
        <v>2.3561702999999996</v>
      </c>
      <c r="AC201" s="268"/>
      <c r="AD201" s="269">
        <v>9.15</v>
      </c>
      <c r="AE201" s="270">
        <f t="shared" si="19"/>
        <v>0.9263539999999999</v>
      </c>
      <c r="AF201" s="194">
        <f t="shared" si="20"/>
        <v>1.4298162999999997</v>
      </c>
      <c r="AH201" s="242">
        <v>201</v>
      </c>
      <c r="AI201" s="251">
        <f t="shared" si="21"/>
        <v>10.36</v>
      </c>
      <c r="AJ201" s="251">
        <f>'5-04a'!O202</f>
        <v>10.36</v>
      </c>
      <c r="AK201" s="251">
        <f t="shared" si="22"/>
        <v>0</v>
      </c>
      <c r="AM201" s="252">
        <f t="shared" si="23"/>
        <v>0.13801315637065634</v>
      </c>
      <c r="AP201" s="268"/>
    </row>
    <row r="202" spans="1:42" x14ac:dyDescent="0.25">
      <c r="A202" s="253">
        <v>200</v>
      </c>
      <c r="B202" s="243" t="s">
        <v>513</v>
      </c>
      <c r="C202" s="243" t="s">
        <v>514</v>
      </c>
      <c r="D202" s="243" t="s">
        <v>471</v>
      </c>
      <c r="E202" s="243" t="s">
        <v>496</v>
      </c>
      <c r="F202" s="243" t="s">
        <v>35</v>
      </c>
      <c r="G202" s="243" t="s">
        <v>31</v>
      </c>
      <c r="H202" s="243" t="s">
        <v>32</v>
      </c>
      <c r="I202" s="243" t="s">
        <v>93</v>
      </c>
      <c r="J202" s="243" t="s">
        <v>44</v>
      </c>
      <c r="K202" s="243" t="s">
        <v>695</v>
      </c>
      <c r="L202" s="265">
        <v>1.0229795460063591</v>
      </c>
      <c r="M202" s="250">
        <v>0.4</v>
      </c>
      <c r="N202" s="250">
        <v>0.4</v>
      </c>
      <c r="O202" s="244">
        <v>26</v>
      </c>
      <c r="P202" s="242">
        <v>15</v>
      </c>
      <c r="Q202" s="242">
        <v>35</v>
      </c>
      <c r="R202" s="242">
        <v>0.7</v>
      </c>
      <c r="S202" s="245">
        <v>185</v>
      </c>
      <c r="T202" s="242">
        <v>3.2</v>
      </c>
      <c r="U202" s="242">
        <v>0.8</v>
      </c>
      <c r="V202" s="242">
        <v>9.1</v>
      </c>
      <c r="W202" s="266">
        <v>157.90720499999998</v>
      </c>
      <c r="X202" s="266">
        <v>23.428368694362014</v>
      </c>
      <c r="Y202" s="266">
        <v>6.32</v>
      </c>
      <c r="Z202" s="266">
        <v>0.63162881999999987</v>
      </c>
      <c r="AA202" s="266">
        <v>0.42108588000000002</v>
      </c>
      <c r="AB202" s="267">
        <v>2.2325852999999998</v>
      </c>
      <c r="AC202" s="268"/>
      <c r="AD202" s="269">
        <v>9.15</v>
      </c>
      <c r="AE202" s="270">
        <f t="shared" si="19"/>
        <v>0.9263539999999999</v>
      </c>
      <c r="AF202" s="194">
        <f t="shared" si="20"/>
        <v>1.3062312999999999</v>
      </c>
      <c r="AH202" s="242">
        <v>202</v>
      </c>
      <c r="AI202" s="251">
        <f t="shared" si="21"/>
        <v>9.6052999999999997</v>
      </c>
      <c r="AJ202" s="251">
        <f>'5-04a'!O203</f>
        <v>9.6052999999999997</v>
      </c>
      <c r="AK202" s="251">
        <f t="shared" si="22"/>
        <v>0</v>
      </c>
      <c r="AM202" s="252">
        <f t="shared" si="23"/>
        <v>0.13599068222752023</v>
      </c>
      <c r="AP202" s="268"/>
    </row>
    <row r="203" spans="1:42" x14ac:dyDescent="0.25">
      <c r="A203" s="253">
        <v>201</v>
      </c>
      <c r="B203" s="243" t="s">
        <v>513</v>
      </c>
      <c r="C203" s="243" t="s">
        <v>514</v>
      </c>
      <c r="D203" s="243" t="s">
        <v>491</v>
      </c>
      <c r="E203" s="243" t="s">
        <v>472</v>
      </c>
      <c r="F203" s="243" t="s">
        <v>30</v>
      </c>
      <c r="G203" s="243" t="s">
        <v>36</v>
      </c>
      <c r="H203" s="243" t="s">
        <v>42</v>
      </c>
      <c r="I203" s="243" t="s">
        <v>53</v>
      </c>
      <c r="J203" s="243" t="s">
        <v>68</v>
      </c>
      <c r="K203" s="243" t="s">
        <v>696</v>
      </c>
      <c r="L203" s="265">
        <v>4.4207129298253438</v>
      </c>
      <c r="M203" s="250">
        <v>3</v>
      </c>
      <c r="N203" s="250">
        <v>3</v>
      </c>
      <c r="O203" s="244">
        <v>18</v>
      </c>
      <c r="P203" s="242">
        <v>15</v>
      </c>
      <c r="Q203" s="242">
        <v>35</v>
      </c>
      <c r="R203" s="242">
        <v>0.7</v>
      </c>
      <c r="S203" s="245">
        <v>615</v>
      </c>
      <c r="T203" s="242">
        <v>4.2</v>
      </c>
      <c r="U203" s="242">
        <v>0.8</v>
      </c>
      <c r="V203" s="242">
        <v>23</v>
      </c>
      <c r="W203" s="266">
        <v>449.35231730666675</v>
      </c>
      <c r="X203" s="266">
        <v>26.636177670816046</v>
      </c>
      <c r="Y203" s="266">
        <v>7.31</v>
      </c>
      <c r="Z203" s="266">
        <v>13.480569519200001</v>
      </c>
      <c r="AA203" s="266">
        <v>3.1211170808000008</v>
      </c>
      <c r="AB203" s="267">
        <v>6.2452134000000017</v>
      </c>
      <c r="AC203" s="268"/>
      <c r="AD203" s="269">
        <v>5.55</v>
      </c>
      <c r="AE203" s="270">
        <f t="shared" si="19"/>
        <v>3.3636260000000018</v>
      </c>
      <c r="AF203" s="194">
        <f t="shared" si="20"/>
        <v>2.8815873999999999</v>
      </c>
      <c r="AH203" s="242">
        <v>203</v>
      </c>
      <c r="AI203" s="251">
        <f t="shared" si="21"/>
        <v>30.156900000000004</v>
      </c>
      <c r="AJ203" s="251">
        <f>'5-04a'!O204</f>
        <v>30.1569</v>
      </c>
      <c r="AK203" s="251">
        <f t="shared" si="22"/>
        <v>0</v>
      </c>
      <c r="AM203" s="252">
        <f t="shared" si="23"/>
        <v>9.5553170252910602E-2</v>
      </c>
      <c r="AP203" s="268"/>
    </row>
    <row r="204" spans="1:42" x14ac:dyDescent="0.25">
      <c r="A204" s="253">
        <v>202</v>
      </c>
      <c r="B204" s="243" t="s">
        <v>513</v>
      </c>
      <c r="C204" s="243" t="s">
        <v>514</v>
      </c>
      <c r="D204" s="243" t="s">
        <v>471</v>
      </c>
      <c r="E204" s="243" t="s">
        <v>496</v>
      </c>
      <c r="F204" s="243" t="s">
        <v>30</v>
      </c>
      <c r="G204" s="243" t="s">
        <v>36</v>
      </c>
      <c r="H204" s="243" t="s">
        <v>42</v>
      </c>
      <c r="I204" s="243" t="s">
        <v>90</v>
      </c>
      <c r="J204" s="243" t="s">
        <v>996</v>
      </c>
      <c r="K204" s="243" t="s">
        <v>696</v>
      </c>
      <c r="L204" s="265">
        <v>2.3737224673126858</v>
      </c>
      <c r="M204" s="250">
        <v>3</v>
      </c>
      <c r="N204" s="250">
        <v>2.3737224673126858</v>
      </c>
      <c r="O204" s="244">
        <v>18</v>
      </c>
      <c r="P204" s="242">
        <v>10</v>
      </c>
      <c r="Q204" s="242">
        <v>25</v>
      </c>
      <c r="R204" s="242">
        <v>0.7</v>
      </c>
      <c r="S204" s="245">
        <v>561</v>
      </c>
      <c r="T204" s="242">
        <v>4.2</v>
      </c>
      <c r="U204" s="242">
        <v>0.8</v>
      </c>
      <c r="V204" s="242">
        <v>23</v>
      </c>
      <c r="W204" s="266">
        <v>148.62764864535427</v>
      </c>
      <c r="X204" s="266">
        <v>22.051579917708349</v>
      </c>
      <c r="Y204" s="266">
        <v>6.42</v>
      </c>
      <c r="Z204" s="266">
        <v>3.5280078885333328</v>
      </c>
      <c r="AA204" s="266">
        <v>0.65209624479999995</v>
      </c>
      <c r="AB204" s="267">
        <v>5.7231958666666651</v>
      </c>
      <c r="AC204" s="268"/>
      <c r="AD204" s="269">
        <v>9.15</v>
      </c>
      <c r="AE204" s="270">
        <f t="shared" si="19"/>
        <v>0.9263539999999999</v>
      </c>
      <c r="AF204" s="194">
        <f t="shared" si="20"/>
        <v>4.7968418666666652</v>
      </c>
      <c r="AH204" s="242">
        <v>204</v>
      </c>
      <c r="AI204" s="251">
        <f t="shared" si="21"/>
        <v>16.323299999999996</v>
      </c>
      <c r="AJ204" s="251">
        <f>'5-04a'!O205</f>
        <v>16.3233</v>
      </c>
      <c r="AK204" s="251">
        <f t="shared" si="22"/>
        <v>0</v>
      </c>
      <c r="AM204" s="252">
        <f t="shared" si="23"/>
        <v>0.29386471281338128</v>
      </c>
      <c r="AP204" s="268"/>
    </row>
    <row r="205" spans="1:42" x14ac:dyDescent="0.25">
      <c r="A205" s="253">
        <v>203</v>
      </c>
      <c r="B205" s="243" t="s">
        <v>513</v>
      </c>
      <c r="C205" s="243" t="s">
        <v>514</v>
      </c>
      <c r="D205" s="243" t="s">
        <v>491</v>
      </c>
      <c r="E205" s="243" t="s">
        <v>492</v>
      </c>
      <c r="F205" s="243" t="s">
        <v>30</v>
      </c>
      <c r="G205" s="243" t="s">
        <v>36</v>
      </c>
      <c r="H205" s="243" t="s">
        <v>42</v>
      </c>
      <c r="I205" s="243" t="s">
        <v>53</v>
      </c>
      <c r="J205" s="243" t="s">
        <v>68</v>
      </c>
      <c r="K205" s="243" t="s">
        <v>696</v>
      </c>
      <c r="L205" s="265">
        <v>4.4220352332079464</v>
      </c>
      <c r="M205" s="250">
        <v>3</v>
      </c>
      <c r="N205" s="250">
        <v>3</v>
      </c>
      <c r="O205" s="244">
        <v>18</v>
      </c>
      <c r="P205" s="242">
        <v>15</v>
      </c>
      <c r="Q205" s="242">
        <v>35</v>
      </c>
      <c r="R205" s="242">
        <v>0.7</v>
      </c>
      <c r="S205" s="245">
        <v>615</v>
      </c>
      <c r="T205" s="242">
        <v>4.2</v>
      </c>
      <c r="U205" s="242">
        <v>0.8</v>
      </c>
      <c r="V205" s="242">
        <v>23</v>
      </c>
      <c r="W205" s="266">
        <v>287.11399733333337</v>
      </c>
      <c r="X205" s="266">
        <v>28.942943279569892</v>
      </c>
      <c r="Y205" s="266">
        <v>7.31</v>
      </c>
      <c r="Z205" s="266">
        <v>8.6134199200000001</v>
      </c>
      <c r="AA205" s="266">
        <v>1.9942400800000004</v>
      </c>
      <c r="AB205" s="267">
        <v>4.8169400000000007</v>
      </c>
      <c r="AC205" s="268"/>
      <c r="AD205" s="269">
        <v>6.05</v>
      </c>
      <c r="AE205" s="270">
        <f t="shared" si="19"/>
        <v>2.9004960000000004</v>
      </c>
      <c r="AF205" s="194">
        <f t="shared" si="20"/>
        <v>1.9164440000000003</v>
      </c>
      <c r="AH205" s="242">
        <v>205</v>
      </c>
      <c r="AI205" s="251">
        <f t="shared" si="21"/>
        <v>22.7346</v>
      </c>
      <c r="AJ205" s="251">
        <f>'5-04a'!O206</f>
        <v>22.7346</v>
      </c>
      <c r="AK205" s="251">
        <f t="shared" si="22"/>
        <v>0</v>
      </c>
      <c r="AM205" s="252">
        <f t="shared" si="23"/>
        <v>8.4296358853905518E-2</v>
      </c>
      <c r="AP205" s="268"/>
    </row>
    <row r="206" spans="1:42" x14ac:dyDescent="0.25">
      <c r="A206" s="253">
        <v>204</v>
      </c>
      <c r="B206" s="243" t="s">
        <v>513</v>
      </c>
      <c r="C206" s="243" t="s">
        <v>514</v>
      </c>
      <c r="D206" s="243" t="s">
        <v>491</v>
      </c>
      <c r="E206" s="243" t="s">
        <v>472</v>
      </c>
      <c r="F206" s="243" t="s">
        <v>30</v>
      </c>
      <c r="G206" s="243" t="s">
        <v>46</v>
      </c>
      <c r="H206" s="243" t="s">
        <v>47</v>
      </c>
      <c r="I206" s="243" t="s">
        <v>60</v>
      </c>
      <c r="J206" s="243" t="s">
        <v>58</v>
      </c>
      <c r="K206" s="243" t="s">
        <v>627</v>
      </c>
      <c r="L206" s="265">
        <v>0.40856526892733569</v>
      </c>
      <c r="M206" s="250">
        <v>1</v>
      </c>
      <c r="N206" s="250">
        <v>0.40856526892733569</v>
      </c>
      <c r="O206" s="244">
        <v>15</v>
      </c>
      <c r="P206" s="242">
        <v>15</v>
      </c>
      <c r="Q206" s="242">
        <v>35</v>
      </c>
      <c r="R206" s="242">
        <v>0.5</v>
      </c>
      <c r="S206" s="245">
        <v>195</v>
      </c>
      <c r="T206" s="242">
        <v>3.2</v>
      </c>
      <c r="U206" s="242">
        <v>0.8</v>
      </c>
      <c r="V206" s="242">
        <v>9.1</v>
      </c>
      <c r="W206" s="266">
        <v>25.305</v>
      </c>
      <c r="X206" s="266">
        <v>1.5</v>
      </c>
      <c r="Y206" s="266">
        <v>13</v>
      </c>
      <c r="Z206" s="266">
        <v>0.1033874413020623</v>
      </c>
      <c r="AA206" s="266">
        <v>6.901363636363636E-3</v>
      </c>
      <c r="AB206" s="267">
        <v>3.3155040000000007</v>
      </c>
      <c r="AC206" s="268"/>
      <c r="AD206" s="269">
        <v>5.55</v>
      </c>
      <c r="AE206" s="270">
        <f t="shared" si="19"/>
        <v>3.3636260000000018</v>
      </c>
      <c r="AF206" s="194">
        <f t="shared" si="20"/>
        <v>-4.8122000000001108E-2</v>
      </c>
      <c r="AH206" s="242">
        <v>206</v>
      </c>
      <c r="AI206" s="251">
        <f t="shared" si="21"/>
        <v>16.425792804938425</v>
      </c>
      <c r="AJ206" s="251">
        <f>'5-04a'!O207</f>
        <v>16.386299999999999</v>
      </c>
      <c r="AK206" s="251">
        <f t="shared" si="22"/>
        <v>3.9492804938426218E-2</v>
      </c>
      <c r="AM206" s="252">
        <f t="shared" si="23"/>
        <v>-2.9296607214924324E-3</v>
      </c>
      <c r="AP206" s="268"/>
    </row>
    <row r="207" spans="1:42" x14ac:dyDescent="0.25">
      <c r="A207" s="253">
        <v>205</v>
      </c>
      <c r="B207" s="243" t="s">
        <v>513</v>
      </c>
      <c r="C207" s="243" t="s">
        <v>514</v>
      </c>
      <c r="D207" s="243" t="s">
        <v>491</v>
      </c>
      <c r="E207" s="243" t="s">
        <v>472</v>
      </c>
      <c r="F207" s="243" t="s">
        <v>30</v>
      </c>
      <c r="G207" s="243" t="s">
        <v>46</v>
      </c>
      <c r="H207" s="243" t="s">
        <v>47</v>
      </c>
      <c r="I207" s="243" t="s">
        <v>59</v>
      </c>
      <c r="J207" s="243" t="s">
        <v>58</v>
      </c>
      <c r="K207" s="243" t="s">
        <v>627</v>
      </c>
      <c r="L207" s="265">
        <v>0.12473126399999999</v>
      </c>
      <c r="M207" s="250">
        <v>1</v>
      </c>
      <c r="N207" s="250">
        <v>0.12473126399999999</v>
      </c>
      <c r="O207" s="244">
        <v>15</v>
      </c>
      <c r="P207" s="242">
        <v>15</v>
      </c>
      <c r="Q207" s="242">
        <v>35</v>
      </c>
      <c r="R207" s="242">
        <v>0.5</v>
      </c>
      <c r="S207" s="245">
        <v>195</v>
      </c>
      <c r="T207" s="242">
        <v>3.2</v>
      </c>
      <c r="U207" s="242">
        <v>0.8</v>
      </c>
      <c r="V207" s="242">
        <v>9.1</v>
      </c>
      <c r="W207" s="266">
        <v>25.305</v>
      </c>
      <c r="X207" s="266">
        <v>1.5</v>
      </c>
      <c r="Y207" s="266">
        <v>11</v>
      </c>
      <c r="Z207" s="266">
        <v>3.1563246355199998E-2</v>
      </c>
      <c r="AA207" s="266">
        <v>6.3262500000000003E-3</v>
      </c>
      <c r="AB207" s="267">
        <v>3.3155040000000007</v>
      </c>
      <c r="AC207" s="268"/>
      <c r="AD207" s="269">
        <v>5.55</v>
      </c>
      <c r="AE207" s="270">
        <f t="shared" si="19"/>
        <v>3.3636260000000018</v>
      </c>
      <c r="AF207" s="194">
        <f t="shared" si="20"/>
        <v>-4.8122000000001108E-2</v>
      </c>
      <c r="AH207" s="242">
        <v>207</v>
      </c>
      <c r="AI207" s="251">
        <f t="shared" si="21"/>
        <v>14.353393496355201</v>
      </c>
      <c r="AJ207" s="251">
        <f>'5-04a'!O208</f>
        <v>13.623100000000001</v>
      </c>
      <c r="AK207" s="251">
        <f t="shared" si="22"/>
        <v>0.73029349635520013</v>
      </c>
      <c r="AM207" s="252">
        <f t="shared" si="23"/>
        <v>-3.3526566391579014E-3</v>
      </c>
      <c r="AP207" s="268"/>
    </row>
    <row r="208" spans="1:42" x14ac:dyDescent="0.25">
      <c r="A208" s="253">
        <v>206</v>
      </c>
      <c r="B208" s="243" t="s">
        <v>513</v>
      </c>
      <c r="C208" s="243" t="s">
        <v>514</v>
      </c>
      <c r="D208" s="243" t="s">
        <v>471</v>
      </c>
      <c r="E208" s="243" t="s">
        <v>496</v>
      </c>
      <c r="F208" s="243" t="s">
        <v>30</v>
      </c>
      <c r="G208" s="243" t="s">
        <v>46</v>
      </c>
      <c r="H208" s="243" t="s">
        <v>47</v>
      </c>
      <c r="I208" s="243" t="s">
        <v>89</v>
      </c>
      <c r="J208" s="243" t="s">
        <v>44</v>
      </c>
      <c r="K208" s="243" t="s">
        <v>627</v>
      </c>
      <c r="L208" s="265">
        <v>0.16165116700296731</v>
      </c>
      <c r="M208" s="250">
        <v>1</v>
      </c>
      <c r="N208" s="250">
        <v>0.16165116700296731</v>
      </c>
      <c r="O208" s="244">
        <v>15</v>
      </c>
      <c r="P208" s="242">
        <v>15</v>
      </c>
      <c r="Q208" s="242">
        <v>35</v>
      </c>
      <c r="R208" s="242">
        <v>0.5</v>
      </c>
      <c r="S208" s="245">
        <v>185</v>
      </c>
      <c r="T208" s="242">
        <v>3.2</v>
      </c>
      <c r="U208" s="242">
        <v>0.8</v>
      </c>
      <c r="V208" s="242">
        <v>9.1</v>
      </c>
      <c r="W208" s="266">
        <v>67.400000000000006</v>
      </c>
      <c r="X208" s="266">
        <v>10</v>
      </c>
      <c r="Y208" s="266">
        <v>8</v>
      </c>
      <c r="Z208" s="266">
        <v>0.10895288655999996</v>
      </c>
      <c r="AA208" s="266">
        <v>1.4977777777777779E-2</v>
      </c>
      <c r="AB208" s="267">
        <v>0.94593399999999939</v>
      </c>
      <c r="AC208" s="268"/>
      <c r="AD208" s="269">
        <v>9.15</v>
      </c>
      <c r="AE208" s="270">
        <f t="shared" si="19"/>
        <v>0.9263539999999999</v>
      </c>
      <c r="AF208" s="194">
        <f t="shared" si="20"/>
        <v>1.9579999999999487E-2</v>
      </c>
      <c r="AH208" s="242">
        <v>208</v>
      </c>
      <c r="AI208" s="251">
        <f t="shared" si="21"/>
        <v>9.0698646643377767</v>
      </c>
      <c r="AJ208" s="251">
        <f>'5-04a'!O209</f>
        <v>8.9861000000000004</v>
      </c>
      <c r="AK208" s="251">
        <f t="shared" si="22"/>
        <v>8.3764664337776296E-2</v>
      </c>
      <c r="AM208" s="252">
        <f t="shared" si="23"/>
        <v>2.1587973718050061E-3</v>
      </c>
      <c r="AP208" s="268"/>
    </row>
    <row r="209" spans="1:42" x14ac:dyDescent="0.25">
      <c r="A209" s="253">
        <v>207</v>
      </c>
      <c r="B209" s="243" t="s">
        <v>513</v>
      </c>
      <c r="C209" s="243" t="s">
        <v>514</v>
      </c>
      <c r="D209" s="243" t="s">
        <v>491</v>
      </c>
      <c r="E209" s="243" t="s">
        <v>492</v>
      </c>
      <c r="F209" s="243" t="s">
        <v>30</v>
      </c>
      <c r="G209" s="243" t="s">
        <v>46</v>
      </c>
      <c r="H209" s="243" t="s">
        <v>47</v>
      </c>
      <c r="I209" s="243" t="s">
        <v>60</v>
      </c>
      <c r="J209" s="243" t="s">
        <v>58</v>
      </c>
      <c r="K209" s="243" t="s">
        <v>627</v>
      </c>
      <c r="L209" s="265">
        <v>0.40856526892733569</v>
      </c>
      <c r="M209" s="250">
        <v>1</v>
      </c>
      <c r="N209" s="250">
        <v>0.40856526892733569</v>
      </c>
      <c r="O209" s="244">
        <v>15</v>
      </c>
      <c r="P209" s="242">
        <v>15</v>
      </c>
      <c r="Q209" s="242">
        <v>35</v>
      </c>
      <c r="R209" s="242">
        <v>0.5</v>
      </c>
      <c r="S209" s="245">
        <v>195</v>
      </c>
      <c r="T209" s="242">
        <v>3.2</v>
      </c>
      <c r="U209" s="242">
        <v>0.8</v>
      </c>
      <c r="V209" s="242">
        <v>9.1</v>
      </c>
      <c r="W209" s="266">
        <v>14.88</v>
      </c>
      <c r="X209" s="266">
        <v>1.5</v>
      </c>
      <c r="Y209" s="266">
        <v>13</v>
      </c>
      <c r="Z209" s="266">
        <v>6.079451201638756E-2</v>
      </c>
      <c r="AA209" s="266">
        <v>2.0290909090909092E-3</v>
      </c>
      <c r="AB209" s="267">
        <v>2.9450000000000003</v>
      </c>
      <c r="AC209" s="268"/>
      <c r="AD209" s="269">
        <v>6.05</v>
      </c>
      <c r="AE209" s="270">
        <f t="shared" si="19"/>
        <v>2.9004960000000004</v>
      </c>
      <c r="AF209" s="194">
        <f t="shared" si="20"/>
        <v>4.4503999999999877E-2</v>
      </c>
      <c r="AH209" s="242">
        <v>209</v>
      </c>
      <c r="AI209" s="251">
        <f t="shared" si="21"/>
        <v>16.007823602925477</v>
      </c>
      <c r="AJ209" s="251">
        <f>'5-04a'!O210</f>
        <v>15.399100000000001</v>
      </c>
      <c r="AK209" s="251">
        <f t="shared" si="22"/>
        <v>0.60872360292547611</v>
      </c>
      <c r="AM209" s="252">
        <f t="shared" si="23"/>
        <v>2.7801405802514367E-3</v>
      </c>
      <c r="AP209" s="268"/>
    </row>
    <row r="210" spans="1:42" x14ac:dyDescent="0.25">
      <c r="A210" s="253">
        <v>208</v>
      </c>
      <c r="B210" s="243" t="s">
        <v>513</v>
      </c>
      <c r="C210" s="243" t="s">
        <v>514</v>
      </c>
      <c r="D210" s="243" t="s">
        <v>491</v>
      </c>
      <c r="E210" s="243" t="s">
        <v>492</v>
      </c>
      <c r="F210" s="243" t="s">
        <v>30</v>
      </c>
      <c r="G210" s="243" t="s">
        <v>46</v>
      </c>
      <c r="H210" s="243" t="s">
        <v>47</v>
      </c>
      <c r="I210" s="243" t="s">
        <v>59</v>
      </c>
      <c r="J210" s="243" t="s">
        <v>58</v>
      </c>
      <c r="K210" s="243" t="s">
        <v>627</v>
      </c>
      <c r="L210" s="265">
        <v>0.12473126399999999</v>
      </c>
      <c r="M210" s="250">
        <v>1</v>
      </c>
      <c r="N210" s="250">
        <v>0.12473126399999999</v>
      </c>
      <c r="O210" s="244">
        <v>15</v>
      </c>
      <c r="P210" s="242">
        <v>15</v>
      </c>
      <c r="Q210" s="242">
        <v>35</v>
      </c>
      <c r="R210" s="242">
        <v>0.5</v>
      </c>
      <c r="S210" s="245">
        <v>195</v>
      </c>
      <c r="T210" s="242">
        <v>3.2</v>
      </c>
      <c r="U210" s="242">
        <v>0.8</v>
      </c>
      <c r="V210" s="242">
        <v>9.1</v>
      </c>
      <c r="W210" s="266">
        <v>14.88</v>
      </c>
      <c r="X210" s="266">
        <v>1.5</v>
      </c>
      <c r="Y210" s="266">
        <v>11</v>
      </c>
      <c r="Z210" s="266">
        <v>1.85600120832E-2</v>
      </c>
      <c r="AA210" s="266">
        <v>3.7200000000000006E-3</v>
      </c>
      <c r="AB210" s="267">
        <v>2.9450000000000003</v>
      </c>
      <c r="AC210" s="268"/>
      <c r="AD210" s="269">
        <v>6.05</v>
      </c>
      <c r="AE210" s="270">
        <f t="shared" si="19"/>
        <v>2.9004960000000004</v>
      </c>
      <c r="AF210" s="194">
        <f t="shared" si="20"/>
        <v>4.4503999999999877E-2</v>
      </c>
      <c r="AH210" s="242">
        <v>210</v>
      </c>
      <c r="AI210" s="251">
        <f t="shared" si="21"/>
        <v>13.967280012083199</v>
      </c>
      <c r="AJ210" s="251">
        <f>'5-04a'!O211</f>
        <v>12.6578</v>
      </c>
      <c r="AK210" s="251">
        <f t="shared" si="22"/>
        <v>1.3094800120831991</v>
      </c>
      <c r="AM210" s="252">
        <f t="shared" si="23"/>
        <v>3.1863039877126492E-3</v>
      </c>
      <c r="AP210" s="268"/>
    </row>
    <row r="211" spans="1:42" x14ac:dyDescent="0.25">
      <c r="A211" s="253">
        <v>209</v>
      </c>
      <c r="B211" s="243" t="s">
        <v>513</v>
      </c>
      <c r="C211" s="243" t="s">
        <v>514</v>
      </c>
      <c r="D211" s="243" t="s">
        <v>491</v>
      </c>
      <c r="E211" s="243" t="s">
        <v>472</v>
      </c>
      <c r="F211" s="243" t="s">
        <v>30</v>
      </c>
      <c r="G211" s="243" t="s">
        <v>31</v>
      </c>
      <c r="H211" s="243" t="s">
        <v>32</v>
      </c>
      <c r="I211" s="243" t="s">
        <v>94</v>
      </c>
      <c r="J211" s="243" t="s">
        <v>2223</v>
      </c>
      <c r="K211" s="243" t="s">
        <v>697</v>
      </c>
      <c r="L211" s="265">
        <v>1.9205205245998822</v>
      </c>
      <c r="M211" s="250">
        <v>3</v>
      </c>
      <c r="N211" s="250">
        <v>1.9205205245998822</v>
      </c>
      <c r="O211" s="244">
        <v>19</v>
      </c>
      <c r="P211" s="242">
        <v>15</v>
      </c>
      <c r="Q211" s="242">
        <v>35</v>
      </c>
      <c r="R211" s="242">
        <v>0.7</v>
      </c>
      <c r="S211" s="245">
        <v>475</v>
      </c>
      <c r="T211" s="242">
        <v>4.2</v>
      </c>
      <c r="U211" s="242">
        <v>0.8</v>
      </c>
      <c r="V211" s="242">
        <v>15</v>
      </c>
      <c r="W211" s="266">
        <v>415.61784727413732</v>
      </c>
      <c r="X211" s="266">
        <v>24.636505469717683</v>
      </c>
      <c r="Y211" s="266">
        <v>5.39</v>
      </c>
      <c r="Z211" s="266">
        <v>7.9820260608</v>
      </c>
      <c r="AA211" s="266">
        <v>1.3427707391999997</v>
      </c>
      <c r="AB211" s="267">
        <v>5.6467032000000001</v>
      </c>
      <c r="AC211" s="268"/>
      <c r="AD211" s="269">
        <v>5.55</v>
      </c>
      <c r="AE211" s="270">
        <f t="shared" si="19"/>
        <v>3.3636260000000018</v>
      </c>
      <c r="AF211" s="194">
        <f t="shared" si="20"/>
        <v>2.2830771999999984</v>
      </c>
      <c r="AH211" s="242">
        <v>211</v>
      </c>
      <c r="AI211" s="251">
        <f t="shared" si="21"/>
        <v>20.361499999999999</v>
      </c>
      <c r="AJ211" s="251">
        <f>'5-04a'!O212</f>
        <v>20.361499999999999</v>
      </c>
      <c r="AK211" s="251">
        <f t="shared" si="22"/>
        <v>0</v>
      </c>
      <c r="AM211" s="252">
        <f t="shared" si="23"/>
        <v>0.11212716155489519</v>
      </c>
      <c r="AP211" s="268"/>
    </row>
    <row r="212" spans="1:42" x14ac:dyDescent="0.25">
      <c r="A212" s="253">
        <v>210</v>
      </c>
      <c r="B212" s="243" t="s">
        <v>513</v>
      </c>
      <c r="C212" s="243" t="s">
        <v>514</v>
      </c>
      <c r="D212" s="243" t="s">
        <v>491</v>
      </c>
      <c r="E212" s="243" t="s">
        <v>472</v>
      </c>
      <c r="F212" s="243" t="s">
        <v>30</v>
      </c>
      <c r="G212" s="243" t="s">
        <v>31</v>
      </c>
      <c r="H212" s="243" t="s">
        <v>32</v>
      </c>
      <c r="I212" s="243" t="s">
        <v>53</v>
      </c>
      <c r="J212" s="243" t="s">
        <v>44</v>
      </c>
      <c r="K212" s="243" t="s">
        <v>697</v>
      </c>
      <c r="L212" s="265">
        <v>3.3712481920569055</v>
      </c>
      <c r="M212" s="250">
        <v>3</v>
      </c>
      <c r="N212" s="250">
        <v>3</v>
      </c>
      <c r="O212" s="244">
        <v>19</v>
      </c>
      <c r="P212" s="242">
        <v>15</v>
      </c>
      <c r="Q212" s="242">
        <v>35</v>
      </c>
      <c r="R212" s="242">
        <v>0.7</v>
      </c>
      <c r="S212" s="245">
        <v>390</v>
      </c>
      <c r="T212" s="242">
        <v>3.8</v>
      </c>
      <c r="U212" s="242">
        <v>0.8</v>
      </c>
      <c r="V212" s="242">
        <v>15</v>
      </c>
      <c r="W212" s="266">
        <v>462.54710400000005</v>
      </c>
      <c r="X212" s="266">
        <v>27.418322703023119</v>
      </c>
      <c r="Y212" s="266">
        <v>6.46</v>
      </c>
      <c r="Z212" s="266">
        <v>13.87641312</v>
      </c>
      <c r="AA212" s="266">
        <v>1.5418236800000003</v>
      </c>
      <c r="AB212" s="267">
        <v>7.1700632000000013</v>
      </c>
      <c r="AC212" s="268"/>
      <c r="AD212" s="269">
        <v>5.55</v>
      </c>
      <c r="AE212" s="270">
        <f t="shared" si="19"/>
        <v>3.3636260000000018</v>
      </c>
      <c r="AF212" s="194">
        <f t="shared" si="20"/>
        <v>3.8064371999999995</v>
      </c>
      <c r="AH212" s="242">
        <v>212</v>
      </c>
      <c r="AI212" s="251">
        <f t="shared" si="21"/>
        <v>29.048300000000001</v>
      </c>
      <c r="AJ212" s="251">
        <f>'5-04a'!O213</f>
        <v>29.048300000000001</v>
      </c>
      <c r="AK212" s="251">
        <f t="shared" si="22"/>
        <v>0</v>
      </c>
      <c r="AM212" s="252">
        <f t="shared" si="23"/>
        <v>0.1310382087764172</v>
      </c>
      <c r="AP212" s="268"/>
    </row>
    <row r="213" spans="1:42" x14ac:dyDescent="0.25">
      <c r="A213" s="253">
        <v>211</v>
      </c>
      <c r="B213" s="243" t="s">
        <v>513</v>
      </c>
      <c r="C213" s="243" t="s">
        <v>514</v>
      </c>
      <c r="D213" s="243" t="s">
        <v>491</v>
      </c>
      <c r="E213" s="243" t="s">
        <v>492</v>
      </c>
      <c r="F213" s="243" t="s">
        <v>30</v>
      </c>
      <c r="G213" s="243" t="s">
        <v>31</v>
      </c>
      <c r="H213" s="243" t="s">
        <v>32</v>
      </c>
      <c r="I213" s="243" t="s">
        <v>94</v>
      </c>
      <c r="J213" s="243" t="s">
        <v>2223</v>
      </c>
      <c r="K213" s="243" t="s">
        <v>697</v>
      </c>
      <c r="L213" s="265">
        <v>1.921673387096775</v>
      </c>
      <c r="M213" s="250">
        <v>3</v>
      </c>
      <c r="N213" s="250">
        <v>1.921673387096775</v>
      </c>
      <c r="O213" s="244">
        <v>19</v>
      </c>
      <c r="P213" s="242">
        <v>15</v>
      </c>
      <c r="Q213" s="242">
        <v>35</v>
      </c>
      <c r="R213" s="242">
        <v>0.7</v>
      </c>
      <c r="S213" s="245">
        <v>475</v>
      </c>
      <c r="T213" s="242">
        <v>4.2</v>
      </c>
      <c r="U213" s="242">
        <v>0.8</v>
      </c>
      <c r="V213" s="242">
        <v>15</v>
      </c>
      <c r="W213" s="266">
        <v>279.69676200388182</v>
      </c>
      <c r="X213" s="266">
        <v>28.195238105230018</v>
      </c>
      <c r="Y213" s="266">
        <v>5.39</v>
      </c>
      <c r="Z213" s="266">
        <v>5.3748582400000018</v>
      </c>
      <c r="AA213" s="266">
        <v>0.90418176000000006</v>
      </c>
      <c r="AB213" s="267">
        <v>4.5147600000000008</v>
      </c>
      <c r="AC213" s="268"/>
      <c r="AD213" s="269">
        <v>6.05</v>
      </c>
      <c r="AE213" s="270">
        <f t="shared" si="19"/>
        <v>2.9004960000000004</v>
      </c>
      <c r="AF213" s="194">
        <f t="shared" si="20"/>
        <v>1.6142640000000004</v>
      </c>
      <c r="AH213" s="242">
        <v>213</v>
      </c>
      <c r="AI213" s="251">
        <f t="shared" si="21"/>
        <v>16.183800000000005</v>
      </c>
      <c r="AJ213" s="251">
        <f>'5-04a'!O214</f>
        <v>16.183800000000002</v>
      </c>
      <c r="AK213" s="251">
        <f t="shared" si="22"/>
        <v>0</v>
      </c>
      <c r="AM213" s="252">
        <f t="shared" si="23"/>
        <v>9.9745671597523441E-2</v>
      </c>
      <c r="AP213" s="268"/>
    </row>
    <row r="214" spans="1:42" x14ac:dyDescent="0.25">
      <c r="A214" s="253">
        <v>212</v>
      </c>
      <c r="B214" s="243" t="s">
        <v>513</v>
      </c>
      <c r="C214" s="243" t="s">
        <v>514</v>
      </c>
      <c r="D214" s="243" t="s">
        <v>491</v>
      </c>
      <c r="E214" s="243" t="s">
        <v>492</v>
      </c>
      <c r="F214" s="243" t="s">
        <v>30</v>
      </c>
      <c r="G214" s="243" t="s">
        <v>31</v>
      </c>
      <c r="H214" s="243" t="s">
        <v>32</v>
      </c>
      <c r="I214" s="243" t="s">
        <v>53</v>
      </c>
      <c r="J214" s="243" t="s">
        <v>44</v>
      </c>
      <c r="K214" s="243" t="s">
        <v>697</v>
      </c>
      <c r="L214" s="265">
        <v>3.3719525345622117</v>
      </c>
      <c r="M214" s="250">
        <v>3</v>
      </c>
      <c r="N214" s="250">
        <v>3</v>
      </c>
      <c r="O214" s="244">
        <v>19</v>
      </c>
      <c r="P214" s="242">
        <v>15</v>
      </c>
      <c r="Q214" s="242">
        <v>35</v>
      </c>
      <c r="R214" s="242">
        <v>0.7</v>
      </c>
      <c r="S214" s="245">
        <v>390</v>
      </c>
      <c r="T214" s="242">
        <v>3.8</v>
      </c>
      <c r="U214" s="242">
        <v>0.8</v>
      </c>
      <c r="V214" s="242">
        <v>15</v>
      </c>
      <c r="W214" s="266">
        <v>295.8648</v>
      </c>
      <c r="X214" s="266">
        <v>29.82508064516129</v>
      </c>
      <c r="Y214" s="266">
        <v>6.46</v>
      </c>
      <c r="Z214" s="266">
        <v>8.8759439999999987</v>
      </c>
      <c r="AA214" s="266">
        <v>0.98621600000000009</v>
      </c>
      <c r="AB214" s="267">
        <v>5.410540000000001</v>
      </c>
      <c r="AC214" s="268"/>
      <c r="AD214" s="269">
        <v>6.05</v>
      </c>
      <c r="AE214" s="270">
        <f t="shared" si="19"/>
        <v>2.9004960000000004</v>
      </c>
      <c r="AF214" s="194">
        <f t="shared" si="20"/>
        <v>2.5100440000000006</v>
      </c>
      <c r="AH214" s="242">
        <v>214</v>
      </c>
      <c r="AI214" s="251">
        <f t="shared" si="21"/>
        <v>21.732699999999998</v>
      </c>
      <c r="AJ214" s="251">
        <f>'5-04a'!O215</f>
        <v>21.732700000000001</v>
      </c>
      <c r="AK214" s="251">
        <f t="shared" si="22"/>
        <v>0</v>
      </c>
      <c r="AM214" s="252">
        <f t="shared" si="23"/>
        <v>0.11549618777234309</v>
      </c>
      <c r="AP214" s="268"/>
    </row>
    <row r="215" spans="1:42" x14ac:dyDescent="0.25">
      <c r="A215" s="253">
        <v>213</v>
      </c>
      <c r="B215" s="243" t="s">
        <v>513</v>
      </c>
      <c r="C215" s="243" t="s">
        <v>514</v>
      </c>
      <c r="D215" s="243" t="s">
        <v>491</v>
      </c>
      <c r="E215" s="243" t="s">
        <v>472</v>
      </c>
      <c r="F215" s="243" t="s">
        <v>30</v>
      </c>
      <c r="G215" s="243" t="s">
        <v>31</v>
      </c>
      <c r="H215" s="243" t="s">
        <v>32</v>
      </c>
      <c r="I215" s="243" t="s">
        <v>60</v>
      </c>
      <c r="J215" s="243" t="s">
        <v>1019</v>
      </c>
      <c r="K215" s="243" t="s">
        <v>698</v>
      </c>
      <c r="L215" s="265">
        <v>2.9179358943802285</v>
      </c>
      <c r="M215" s="250">
        <v>0.5</v>
      </c>
      <c r="N215" s="250">
        <v>0.5</v>
      </c>
      <c r="O215" s="244">
        <v>27</v>
      </c>
      <c r="P215" s="242">
        <v>15</v>
      </c>
      <c r="Q215" s="242">
        <v>35</v>
      </c>
      <c r="R215" s="242">
        <v>0.7</v>
      </c>
      <c r="S215" s="245">
        <v>390</v>
      </c>
      <c r="T215" s="242">
        <v>4.2</v>
      </c>
      <c r="U215" s="242">
        <v>0.8</v>
      </c>
      <c r="V215" s="242">
        <v>17</v>
      </c>
      <c r="W215" s="266">
        <v>475.81891200000001</v>
      </c>
      <c r="X215" s="266">
        <v>28.20503331357439</v>
      </c>
      <c r="Y215" s="266">
        <v>8.02</v>
      </c>
      <c r="Z215" s="266">
        <v>2.37909456</v>
      </c>
      <c r="AA215" s="266">
        <v>0.26434384</v>
      </c>
      <c r="AB215" s="267">
        <v>7.2806616000000002</v>
      </c>
      <c r="AC215" s="268"/>
      <c r="AD215" s="269">
        <v>5.55</v>
      </c>
      <c r="AE215" s="270">
        <f t="shared" si="19"/>
        <v>3.3636260000000018</v>
      </c>
      <c r="AF215" s="194">
        <f t="shared" si="20"/>
        <v>3.9170355999999984</v>
      </c>
      <c r="AH215" s="242">
        <v>215</v>
      </c>
      <c r="AI215" s="251">
        <f t="shared" si="21"/>
        <v>17.944099999999999</v>
      </c>
      <c r="AJ215" s="251">
        <f>'5-04a'!O216</f>
        <v>17.944099999999999</v>
      </c>
      <c r="AK215" s="251">
        <f t="shared" si="22"/>
        <v>0</v>
      </c>
      <c r="AM215" s="252">
        <f t="shared" si="23"/>
        <v>0.21829100372824486</v>
      </c>
      <c r="AP215" s="268"/>
    </row>
    <row r="216" spans="1:42" x14ac:dyDescent="0.25">
      <c r="A216" s="253">
        <v>214</v>
      </c>
      <c r="B216" s="243" t="s">
        <v>513</v>
      </c>
      <c r="C216" s="243" t="s">
        <v>514</v>
      </c>
      <c r="D216" s="243" t="s">
        <v>491</v>
      </c>
      <c r="E216" s="243" t="s">
        <v>492</v>
      </c>
      <c r="F216" s="243" t="s">
        <v>30</v>
      </c>
      <c r="G216" s="243" t="s">
        <v>31</v>
      </c>
      <c r="H216" s="243" t="s">
        <v>32</v>
      </c>
      <c r="I216" s="243" t="s">
        <v>60</v>
      </c>
      <c r="J216" s="243" t="s">
        <v>1019</v>
      </c>
      <c r="K216" s="243" t="s">
        <v>698</v>
      </c>
      <c r="L216" s="265">
        <v>2.9183977038530471</v>
      </c>
      <c r="M216" s="250">
        <v>0.5</v>
      </c>
      <c r="N216" s="250">
        <v>0.5</v>
      </c>
      <c r="O216" s="244">
        <v>27</v>
      </c>
      <c r="P216" s="242">
        <v>15</v>
      </c>
      <c r="Q216" s="242">
        <v>35</v>
      </c>
      <c r="R216" s="242">
        <v>0.7</v>
      </c>
      <c r="S216" s="245">
        <v>390</v>
      </c>
      <c r="T216" s="242">
        <v>4.2</v>
      </c>
      <c r="U216" s="242">
        <v>0.8</v>
      </c>
      <c r="V216" s="242">
        <v>17</v>
      </c>
      <c r="W216" s="266">
        <v>351.41760000000011</v>
      </c>
      <c r="X216" s="266">
        <v>35.425161290322585</v>
      </c>
      <c r="Y216" s="266">
        <v>8.02</v>
      </c>
      <c r="Z216" s="266">
        <v>1.7570880000000004</v>
      </c>
      <c r="AA216" s="266">
        <v>0.19523200000000007</v>
      </c>
      <c r="AB216" s="267">
        <v>5.8734800000000007</v>
      </c>
      <c r="AC216" s="268"/>
      <c r="AD216" s="269">
        <v>6.05</v>
      </c>
      <c r="AE216" s="270">
        <f t="shared" si="19"/>
        <v>2.9004960000000004</v>
      </c>
      <c r="AF216" s="194">
        <f t="shared" si="20"/>
        <v>2.9729840000000003</v>
      </c>
      <c r="AH216" s="242">
        <v>216</v>
      </c>
      <c r="AI216" s="251">
        <f t="shared" si="21"/>
        <v>15.845800000000001</v>
      </c>
      <c r="AJ216" s="251">
        <f>'5-04a'!O217</f>
        <v>15.845800000000001</v>
      </c>
      <c r="AK216" s="251">
        <f t="shared" si="22"/>
        <v>0</v>
      </c>
      <c r="AM216" s="252">
        <f t="shared" si="23"/>
        <v>0.18761968471140619</v>
      </c>
      <c r="AP216" s="268"/>
    </row>
    <row r="217" spans="1:42" x14ac:dyDescent="0.25">
      <c r="A217" s="253">
        <v>215</v>
      </c>
      <c r="B217" s="243" t="s">
        <v>516</v>
      </c>
      <c r="C217" s="243" t="s">
        <v>517</v>
      </c>
      <c r="D217" s="243" t="s">
        <v>491</v>
      </c>
      <c r="E217" s="243" t="s">
        <v>472</v>
      </c>
      <c r="F217" s="243" t="s">
        <v>30</v>
      </c>
      <c r="G217" s="243" t="s">
        <v>36</v>
      </c>
      <c r="H217" s="243" t="s">
        <v>42</v>
      </c>
      <c r="I217" s="243" t="s">
        <v>53</v>
      </c>
      <c r="J217" s="243" t="s">
        <v>207</v>
      </c>
      <c r="K217" s="243" t="s">
        <v>699</v>
      </c>
      <c r="L217" s="265">
        <v>8.2916208384090115</v>
      </c>
      <c r="M217" s="250">
        <v>2</v>
      </c>
      <c r="N217" s="250">
        <v>2</v>
      </c>
      <c r="O217" s="244">
        <v>19</v>
      </c>
      <c r="P217" s="242">
        <v>10</v>
      </c>
      <c r="Q217" s="242">
        <v>25</v>
      </c>
      <c r="R217" s="242">
        <v>0.5</v>
      </c>
      <c r="S217" s="245">
        <v>692</v>
      </c>
      <c r="T217" s="242">
        <v>5</v>
      </c>
      <c r="U217" s="242">
        <v>0.8</v>
      </c>
      <c r="V217" s="242">
        <v>26</v>
      </c>
      <c r="W217" s="266">
        <v>430.79293152000002</v>
      </c>
      <c r="X217" s="266">
        <v>25.536036248962656</v>
      </c>
      <c r="Y217" s="266">
        <v>0</v>
      </c>
      <c r="Z217" s="266">
        <v>8.6158586304</v>
      </c>
      <c r="AA217" s="266">
        <v>2.7807797696000001</v>
      </c>
      <c r="AB217" s="267">
        <v>20.410461599999998</v>
      </c>
      <c r="AC217" s="268"/>
      <c r="AD217" s="269">
        <v>5.55</v>
      </c>
      <c r="AE217" s="270">
        <f t="shared" ref="AE217:AE248" si="24">0.0804*AD217^2-1.8589*AD217+11.204</f>
        <v>3.3636260000000018</v>
      </c>
      <c r="AF217" s="194">
        <f t="shared" si="20"/>
        <v>17.046835599999994</v>
      </c>
      <c r="AH217" s="242">
        <v>217</v>
      </c>
      <c r="AI217" s="251">
        <f t="shared" si="21"/>
        <v>31.807099999999998</v>
      </c>
      <c r="AJ217" s="251">
        <f>'5-04a'!O218</f>
        <v>31.807099999999998</v>
      </c>
      <c r="AK217" s="251">
        <f t="shared" si="22"/>
        <v>0</v>
      </c>
      <c r="AM217" s="252">
        <f t="shared" si="23"/>
        <v>0.53594435204718427</v>
      </c>
      <c r="AP217" s="268"/>
    </row>
    <row r="218" spans="1:42" x14ac:dyDescent="0.25">
      <c r="A218" s="253">
        <v>216</v>
      </c>
      <c r="B218" s="243" t="s">
        <v>516</v>
      </c>
      <c r="C218" s="243" t="s">
        <v>517</v>
      </c>
      <c r="D218" s="243" t="s">
        <v>491</v>
      </c>
      <c r="E218" s="243" t="s">
        <v>472</v>
      </c>
      <c r="F218" s="243" t="s">
        <v>30</v>
      </c>
      <c r="G218" s="243" t="s">
        <v>36</v>
      </c>
      <c r="H218" s="243" t="s">
        <v>37</v>
      </c>
      <c r="I218" s="243" t="s">
        <v>71</v>
      </c>
      <c r="J218" s="243" t="s">
        <v>681</v>
      </c>
      <c r="K218" s="243" t="s">
        <v>699</v>
      </c>
      <c r="L218" s="265">
        <v>9.0790278340248953</v>
      </c>
      <c r="M218" s="250">
        <v>2</v>
      </c>
      <c r="N218" s="250">
        <v>2</v>
      </c>
      <c r="O218" s="244">
        <v>19</v>
      </c>
      <c r="P218" s="242">
        <v>10</v>
      </c>
      <c r="Q218" s="242">
        <v>25</v>
      </c>
      <c r="R218" s="242">
        <v>0.5</v>
      </c>
      <c r="S218" s="245">
        <v>2050</v>
      </c>
      <c r="T218" s="242">
        <v>5</v>
      </c>
      <c r="U218" s="242">
        <v>0.8</v>
      </c>
      <c r="V218" s="242">
        <v>26</v>
      </c>
      <c r="W218" s="266">
        <v>417.62694399999992</v>
      </c>
      <c r="X218" s="266">
        <v>24.755598340248959</v>
      </c>
      <c r="Y218" s="266">
        <v>0</v>
      </c>
      <c r="Z218" s="266">
        <v>8.3525388799999991</v>
      </c>
      <c r="AA218" s="266">
        <v>3.5796595199999999</v>
      </c>
      <c r="AB218" s="267">
        <v>21.213801599999996</v>
      </c>
      <c r="AC218" s="268"/>
      <c r="AD218" s="269">
        <v>5.55</v>
      </c>
      <c r="AE218" s="270">
        <f t="shared" si="24"/>
        <v>3.3636260000000018</v>
      </c>
      <c r="AF218" s="194">
        <f t="shared" si="20"/>
        <v>17.850175599999993</v>
      </c>
      <c r="AH218" s="242">
        <v>218</v>
      </c>
      <c r="AI218" s="251">
        <f t="shared" si="21"/>
        <v>33.145999999999994</v>
      </c>
      <c r="AJ218" s="251">
        <f>'5-04a'!O219</f>
        <v>33.146000000000001</v>
      </c>
      <c r="AK218" s="251">
        <f t="shared" si="22"/>
        <v>0</v>
      </c>
      <c r="AM218" s="252">
        <f t="shared" si="23"/>
        <v>0.53853181681047479</v>
      </c>
      <c r="AP218" s="268"/>
    </row>
    <row r="219" spans="1:42" x14ac:dyDescent="0.25">
      <c r="A219" s="253">
        <v>217</v>
      </c>
      <c r="B219" s="243" t="s">
        <v>516</v>
      </c>
      <c r="C219" s="243" t="s">
        <v>517</v>
      </c>
      <c r="D219" s="243" t="s">
        <v>491</v>
      </c>
      <c r="E219" s="243" t="s">
        <v>492</v>
      </c>
      <c r="F219" s="243" t="s">
        <v>30</v>
      </c>
      <c r="G219" s="243" t="s">
        <v>36</v>
      </c>
      <c r="H219" s="243" t="s">
        <v>42</v>
      </c>
      <c r="I219" s="243" t="s">
        <v>53</v>
      </c>
      <c r="J219" s="243" t="s">
        <v>207</v>
      </c>
      <c r="K219" s="243" t="s">
        <v>699</v>
      </c>
      <c r="L219" s="265">
        <v>8.2954209655673576</v>
      </c>
      <c r="M219" s="250">
        <v>2</v>
      </c>
      <c r="N219" s="250">
        <v>2</v>
      </c>
      <c r="O219" s="244">
        <v>19</v>
      </c>
      <c r="P219" s="242">
        <v>10</v>
      </c>
      <c r="Q219" s="242">
        <v>25</v>
      </c>
      <c r="R219" s="242">
        <v>0.5</v>
      </c>
      <c r="S219" s="245">
        <v>692</v>
      </c>
      <c r="T219" s="242">
        <v>5</v>
      </c>
      <c r="U219" s="242">
        <v>0.8</v>
      </c>
      <c r="V219" s="242">
        <v>26</v>
      </c>
      <c r="W219" s="266">
        <v>268.35429599999998</v>
      </c>
      <c r="X219" s="266">
        <v>27.051844354838707</v>
      </c>
      <c r="Y219" s="266">
        <v>0</v>
      </c>
      <c r="Z219" s="266">
        <v>5.3670859199999992</v>
      </c>
      <c r="AA219" s="266">
        <v>1.73223408</v>
      </c>
      <c r="AB219" s="267">
        <v>13.59398</v>
      </c>
      <c r="AC219" s="268"/>
      <c r="AD219" s="269">
        <v>6.05</v>
      </c>
      <c r="AE219" s="270">
        <f t="shared" si="24"/>
        <v>2.9004960000000004</v>
      </c>
      <c r="AF219" s="194">
        <f t="shared" si="20"/>
        <v>10.693484</v>
      </c>
      <c r="AH219" s="242">
        <v>219</v>
      </c>
      <c r="AI219" s="251">
        <f t="shared" si="21"/>
        <v>20.693300000000001</v>
      </c>
      <c r="AJ219" s="251">
        <f>'5-04a'!O220</f>
        <v>20.693300000000001</v>
      </c>
      <c r="AK219" s="251">
        <f t="shared" si="22"/>
        <v>0</v>
      </c>
      <c r="AM219" s="252">
        <f t="shared" si="23"/>
        <v>0.51676069065832897</v>
      </c>
      <c r="AP219" s="268"/>
    </row>
    <row r="220" spans="1:42" x14ac:dyDescent="0.25">
      <c r="A220" s="253">
        <v>218</v>
      </c>
      <c r="B220" s="243" t="s">
        <v>516</v>
      </c>
      <c r="C220" s="243" t="s">
        <v>517</v>
      </c>
      <c r="D220" s="243" t="s">
        <v>491</v>
      </c>
      <c r="E220" s="243" t="s">
        <v>492</v>
      </c>
      <c r="F220" s="243" t="s">
        <v>30</v>
      </c>
      <c r="G220" s="243" t="s">
        <v>36</v>
      </c>
      <c r="H220" s="243" t="s">
        <v>37</v>
      </c>
      <c r="I220" s="243" t="s">
        <v>71</v>
      </c>
      <c r="J220" s="243" t="s">
        <v>681</v>
      </c>
      <c r="K220" s="243" t="s">
        <v>699</v>
      </c>
      <c r="L220" s="265">
        <v>9.0891444516129027</v>
      </c>
      <c r="M220" s="250">
        <v>2</v>
      </c>
      <c r="N220" s="250">
        <v>2</v>
      </c>
      <c r="O220" s="244">
        <v>19</v>
      </c>
      <c r="P220" s="242">
        <v>10</v>
      </c>
      <c r="Q220" s="242">
        <v>25</v>
      </c>
      <c r="R220" s="242">
        <v>0.5</v>
      </c>
      <c r="S220" s="245">
        <v>2050</v>
      </c>
      <c r="T220" s="242">
        <v>5</v>
      </c>
      <c r="U220" s="242">
        <v>0.8</v>
      </c>
      <c r="V220" s="242">
        <v>26</v>
      </c>
      <c r="W220" s="266">
        <v>259.49839999999995</v>
      </c>
      <c r="X220" s="266">
        <v>26.1591129032258</v>
      </c>
      <c r="Y220" s="266">
        <v>0</v>
      </c>
      <c r="Z220" s="266">
        <v>5.1899679999999986</v>
      </c>
      <c r="AA220" s="266">
        <v>2.224272</v>
      </c>
      <c r="AB220" s="267">
        <v>14.066359999999998</v>
      </c>
      <c r="AC220" s="268"/>
      <c r="AD220" s="269">
        <v>6.05</v>
      </c>
      <c r="AE220" s="270">
        <f t="shared" si="24"/>
        <v>2.9004960000000004</v>
      </c>
      <c r="AF220" s="194">
        <f t="shared" si="20"/>
        <v>11.165863999999997</v>
      </c>
      <c r="AH220" s="242">
        <v>220</v>
      </c>
      <c r="AI220" s="251">
        <f t="shared" si="21"/>
        <v>21.480599999999995</v>
      </c>
      <c r="AJ220" s="251">
        <f>'5-04a'!O221</f>
        <v>21.480599999999999</v>
      </c>
      <c r="AK220" s="251">
        <f t="shared" si="22"/>
        <v>0</v>
      </c>
      <c r="AM220" s="252">
        <f t="shared" si="23"/>
        <v>0.51981155088777775</v>
      </c>
      <c r="AP220" s="268"/>
    </row>
    <row r="221" spans="1:42" x14ac:dyDescent="0.25">
      <c r="A221" s="253">
        <v>219</v>
      </c>
      <c r="B221" s="243" t="s">
        <v>516</v>
      </c>
      <c r="C221" s="243" t="s">
        <v>517</v>
      </c>
      <c r="D221" s="243" t="s">
        <v>491</v>
      </c>
      <c r="E221" s="243" t="s">
        <v>472</v>
      </c>
      <c r="F221" s="243" t="s">
        <v>30</v>
      </c>
      <c r="G221" s="243" t="s">
        <v>36</v>
      </c>
      <c r="H221" s="243" t="s">
        <v>37</v>
      </c>
      <c r="I221" s="243" t="s">
        <v>72</v>
      </c>
      <c r="J221" s="243" t="s">
        <v>681</v>
      </c>
      <c r="K221" s="243" t="s">
        <v>700</v>
      </c>
      <c r="L221" s="265">
        <v>14.308519204103636</v>
      </c>
      <c r="M221" s="250">
        <v>3</v>
      </c>
      <c r="N221" s="250">
        <v>3</v>
      </c>
      <c r="O221" s="244">
        <v>19</v>
      </c>
      <c r="P221" s="242">
        <v>10</v>
      </c>
      <c r="Q221" s="242">
        <v>25</v>
      </c>
      <c r="R221" s="242">
        <v>0.5</v>
      </c>
      <c r="S221" s="245">
        <v>2050</v>
      </c>
      <c r="T221" s="242">
        <v>5</v>
      </c>
      <c r="U221" s="242">
        <v>0.8</v>
      </c>
      <c r="V221" s="242">
        <v>28</v>
      </c>
      <c r="W221" s="266">
        <v>276.01169066666671</v>
      </c>
      <c r="X221" s="266">
        <v>16.36109606797076</v>
      </c>
      <c r="Y221" s="266">
        <v>0</v>
      </c>
      <c r="Z221" s="266">
        <v>8.2803507200000031</v>
      </c>
      <c r="AA221" s="266">
        <v>2.0700876800000003</v>
      </c>
      <c r="AB221" s="267">
        <v>18.8411616</v>
      </c>
      <c r="AC221" s="268"/>
      <c r="AD221" s="269">
        <v>5.55</v>
      </c>
      <c r="AE221" s="270">
        <f t="shared" si="24"/>
        <v>3.3636260000000018</v>
      </c>
      <c r="AF221" s="194">
        <f t="shared" si="20"/>
        <v>15.477535599999998</v>
      </c>
      <c r="AH221" s="242">
        <v>221</v>
      </c>
      <c r="AI221" s="251">
        <f t="shared" si="21"/>
        <v>29.191600000000001</v>
      </c>
      <c r="AJ221" s="251">
        <f>'5-04a'!O222</f>
        <v>29.191600000000001</v>
      </c>
      <c r="AK221" s="251">
        <f t="shared" si="22"/>
        <v>0</v>
      </c>
      <c r="AM221" s="252">
        <f t="shared" si="23"/>
        <v>0.53020511379986013</v>
      </c>
      <c r="AP221" s="268"/>
    </row>
    <row r="222" spans="1:42" x14ac:dyDescent="0.25">
      <c r="A222" s="253">
        <v>220</v>
      </c>
      <c r="B222" s="243" t="s">
        <v>516</v>
      </c>
      <c r="C222" s="243" t="s">
        <v>517</v>
      </c>
      <c r="D222" s="243" t="s">
        <v>494</v>
      </c>
      <c r="E222" s="243" t="s">
        <v>496</v>
      </c>
      <c r="F222" s="243" t="s">
        <v>30</v>
      </c>
      <c r="G222" s="243" t="s">
        <v>36</v>
      </c>
      <c r="H222" s="243" t="s">
        <v>37</v>
      </c>
      <c r="I222" s="243" t="s">
        <v>85</v>
      </c>
      <c r="J222" s="243" t="s">
        <v>1008</v>
      </c>
      <c r="K222" s="243" t="s">
        <v>700</v>
      </c>
      <c r="L222" s="265">
        <v>6.0811023071159385</v>
      </c>
      <c r="M222" s="250">
        <v>3</v>
      </c>
      <c r="N222" s="250">
        <v>3</v>
      </c>
      <c r="O222" s="244">
        <v>19</v>
      </c>
      <c r="P222" s="242">
        <v>10</v>
      </c>
      <c r="Q222" s="242">
        <v>25</v>
      </c>
      <c r="R222" s="242">
        <v>0.5</v>
      </c>
      <c r="S222" s="245">
        <v>2050</v>
      </c>
      <c r="T222" s="242">
        <v>5</v>
      </c>
      <c r="U222" s="242">
        <v>0.8</v>
      </c>
      <c r="V222" s="242">
        <v>28</v>
      </c>
      <c r="W222" s="266">
        <v>185.01810666666671</v>
      </c>
      <c r="X222" s="266">
        <v>25.03627965719441</v>
      </c>
      <c r="Y222" s="266">
        <v>0</v>
      </c>
      <c r="Z222" s="266">
        <v>5.5505432000000008</v>
      </c>
      <c r="AA222" s="266">
        <v>0.90357680000000018</v>
      </c>
      <c r="AB222" s="267">
        <v>10.181180000000001</v>
      </c>
      <c r="AC222" s="268"/>
      <c r="AD222" s="269">
        <v>10.95</v>
      </c>
      <c r="AE222" s="270">
        <f t="shared" si="24"/>
        <v>0.48920599999999936</v>
      </c>
      <c r="AF222" s="194">
        <f t="shared" si="20"/>
        <v>9.6919740000000019</v>
      </c>
      <c r="AH222" s="242">
        <v>222</v>
      </c>
      <c r="AI222" s="251">
        <f t="shared" si="21"/>
        <v>16.635300000000001</v>
      </c>
      <c r="AJ222" s="251">
        <f>'5-04a'!O223</f>
        <v>16.635300000000001</v>
      </c>
      <c r="AK222" s="251">
        <f t="shared" si="22"/>
        <v>0</v>
      </c>
      <c r="AM222" s="252">
        <f t="shared" si="23"/>
        <v>0.58261492128185255</v>
      </c>
      <c r="AP222" s="268"/>
    </row>
    <row r="223" spans="1:42" x14ac:dyDescent="0.25">
      <c r="A223" s="253">
        <v>221</v>
      </c>
      <c r="B223" s="243" t="s">
        <v>516</v>
      </c>
      <c r="C223" s="243" t="s">
        <v>517</v>
      </c>
      <c r="D223" s="243" t="s">
        <v>491</v>
      </c>
      <c r="E223" s="243" t="s">
        <v>492</v>
      </c>
      <c r="F223" s="243" t="s">
        <v>30</v>
      </c>
      <c r="G223" s="243" t="s">
        <v>36</v>
      </c>
      <c r="H223" s="243" t="s">
        <v>37</v>
      </c>
      <c r="I223" s="243" t="s">
        <v>72</v>
      </c>
      <c r="J223" s="243" t="s">
        <v>681</v>
      </c>
      <c r="K223" s="243" t="s">
        <v>700</v>
      </c>
      <c r="L223" s="265">
        <v>14.318635821691645</v>
      </c>
      <c r="M223" s="250">
        <v>3</v>
      </c>
      <c r="N223" s="250">
        <v>3</v>
      </c>
      <c r="O223" s="244">
        <v>19</v>
      </c>
      <c r="P223" s="242">
        <v>10</v>
      </c>
      <c r="Q223" s="242">
        <v>25</v>
      </c>
      <c r="R223" s="242">
        <v>0.5</v>
      </c>
      <c r="S223" s="245">
        <v>2050</v>
      </c>
      <c r="T223" s="242">
        <v>5</v>
      </c>
      <c r="U223" s="242">
        <v>0.8</v>
      </c>
      <c r="V223" s="242">
        <v>28</v>
      </c>
      <c r="W223" s="266">
        <v>172.91733333333335</v>
      </c>
      <c r="X223" s="266">
        <v>17.431182795698927</v>
      </c>
      <c r="Y223" s="266">
        <v>0</v>
      </c>
      <c r="Z223" s="266">
        <v>5.1875200000000001</v>
      </c>
      <c r="AA223" s="266">
        <v>1.29688</v>
      </c>
      <c r="AB223" s="267">
        <v>12.671599999999998</v>
      </c>
      <c r="AC223" s="268"/>
      <c r="AD223" s="269">
        <v>6.05</v>
      </c>
      <c r="AE223" s="270">
        <f t="shared" si="24"/>
        <v>2.9004960000000004</v>
      </c>
      <c r="AF223" s="194">
        <f t="shared" si="20"/>
        <v>9.7711039999999976</v>
      </c>
      <c r="AH223" s="242">
        <v>223</v>
      </c>
      <c r="AI223" s="251">
        <f t="shared" si="21"/>
        <v>19.155999999999999</v>
      </c>
      <c r="AJ223" s="251">
        <f>'5-04a'!O224</f>
        <v>19.155999999999999</v>
      </c>
      <c r="AK223" s="251">
        <f t="shared" si="22"/>
        <v>0</v>
      </c>
      <c r="AM223" s="252">
        <f t="shared" si="23"/>
        <v>0.51008060137815814</v>
      </c>
      <c r="AP223" s="268"/>
    </row>
    <row r="224" spans="1:42" x14ac:dyDescent="0.25">
      <c r="A224" s="253">
        <v>222</v>
      </c>
      <c r="B224" s="243" t="s">
        <v>516</v>
      </c>
      <c r="C224" s="243" t="s">
        <v>517</v>
      </c>
      <c r="D224" s="243" t="s">
        <v>471</v>
      </c>
      <c r="E224" s="243" t="s">
        <v>492</v>
      </c>
      <c r="F224" s="243" t="s">
        <v>30</v>
      </c>
      <c r="G224" s="243" t="s">
        <v>36</v>
      </c>
      <c r="H224" s="243" t="s">
        <v>37</v>
      </c>
      <c r="I224" s="243" t="s">
        <v>72</v>
      </c>
      <c r="J224" s="243" t="s">
        <v>681</v>
      </c>
      <c r="K224" s="243" t="s">
        <v>701</v>
      </c>
      <c r="L224" s="265">
        <v>13.29837821945145</v>
      </c>
      <c r="M224" s="250">
        <v>1</v>
      </c>
      <c r="N224" s="250">
        <v>1</v>
      </c>
      <c r="O224" s="244">
        <v>18</v>
      </c>
      <c r="P224" s="242">
        <v>10</v>
      </c>
      <c r="Q224" s="242">
        <v>25</v>
      </c>
      <c r="R224" s="242">
        <v>0.5</v>
      </c>
      <c r="S224" s="245">
        <v>2050</v>
      </c>
      <c r="T224" s="242">
        <v>5</v>
      </c>
      <c r="U224" s="242">
        <v>0.8</v>
      </c>
      <c r="V224" s="242">
        <v>26</v>
      </c>
      <c r="W224" s="266">
        <v>207.75723733333334</v>
      </c>
      <c r="X224" s="266">
        <v>20.408373018991487</v>
      </c>
      <c r="Y224" s="266">
        <v>0</v>
      </c>
      <c r="Z224" s="266">
        <v>2.0775723733333336</v>
      </c>
      <c r="AA224" s="266">
        <v>0.51939309333333339</v>
      </c>
      <c r="AB224" s="267">
        <v>3.9962345333333333</v>
      </c>
      <c r="AC224" s="268"/>
      <c r="AD224" s="269">
        <v>8.9499999999999993</v>
      </c>
      <c r="AE224" s="270">
        <f t="shared" si="24"/>
        <v>1.007086000000001</v>
      </c>
      <c r="AF224" s="194">
        <f t="shared" si="20"/>
        <v>2.9891485333333323</v>
      </c>
      <c r="AH224" s="242">
        <v>224</v>
      </c>
      <c r="AI224" s="251">
        <f t="shared" si="21"/>
        <v>6.5932000000000004</v>
      </c>
      <c r="AJ224" s="251">
        <f>'5-04a'!O225</f>
        <v>6.5932000000000004</v>
      </c>
      <c r="AK224" s="251">
        <f t="shared" si="22"/>
        <v>0</v>
      </c>
      <c r="AM224" s="252">
        <f t="shared" si="23"/>
        <v>0.45336839976541471</v>
      </c>
      <c r="AP224" s="268"/>
    </row>
    <row r="225" spans="1:42" x14ac:dyDescent="0.25">
      <c r="A225" s="253">
        <v>223</v>
      </c>
      <c r="B225" s="243" t="s">
        <v>516</v>
      </c>
      <c r="C225" s="243" t="s">
        <v>517</v>
      </c>
      <c r="D225" s="243" t="s">
        <v>491</v>
      </c>
      <c r="E225" s="243" t="s">
        <v>472</v>
      </c>
      <c r="F225" s="243" t="s">
        <v>30</v>
      </c>
      <c r="G225" s="243" t="s">
        <v>36</v>
      </c>
      <c r="H225" s="243" t="s">
        <v>37</v>
      </c>
      <c r="I225" s="243" t="s">
        <v>72</v>
      </c>
      <c r="J225" s="243" t="s">
        <v>681</v>
      </c>
      <c r="K225" s="243" t="s">
        <v>701</v>
      </c>
      <c r="L225" s="265">
        <v>13.287513534812298</v>
      </c>
      <c r="M225" s="250">
        <v>1</v>
      </c>
      <c r="N225" s="250">
        <v>1</v>
      </c>
      <c r="O225" s="244">
        <v>18</v>
      </c>
      <c r="P225" s="242">
        <v>10</v>
      </c>
      <c r="Q225" s="242">
        <v>25</v>
      </c>
      <c r="R225" s="242">
        <v>0.5</v>
      </c>
      <c r="S225" s="245">
        <v>2050</v>
      </c>
      <c r="T225" s="242">
        <v>5</v>
      </c>
      <c r="U225" s="242">
        <v>0.8</v>
      </c>
      <c r="V225" s="242">
        <v>26</v>
      </c>
      <c r="W225" s="266">
        <v>404.55878399999995</v>
      </c>
      <c r="X225" s="266">
        <v>23.980959336099584</v>
      </c>
      <c r="Y225" s="266">
        <v>0</v>
      </c>
      <c r="Z225" s="266">
        <v>4.0455878399999996</v>
      </c>
      <c r="AA225" s="266">
        <v>1.0113969599999999</v>
      </c>
      <c r="AB225" s="267">
        <v>9.0949151999999991</v>
      </c>
      <c r="AC225" s="268"/>
      <c r="AD225" s="269">
        <v>5.55</v>
      </c>
      <c r="AE225" s="270">
        <f t="shared" si="24"/>
        <v>3.3636260000000018</v>
      </c>
      <c r="AF225" s="194">
        <f t="shared" si="20"/>
        <v>5.7312891999999973</v>
      </c>
      <c r="AH225" s="242">
        <v>225</v>
      </c>
      <c r="AI225" s="251">
        <f t="shared" si="21"/>
        <v>14.151899999999998</v>
      </c>
      <c r="AJ225" s="251">
        <f>'5-04a'!O226</f>
        <v>14.151899999999999</v>
      </c>
      <c r="AK225" s="251">
        <f t="shared" si="22"/>
        <v>0</v>
      </c>
      <c r="AM225" s="252">
        <f t="shared" si="23"/>
        <v>0.40498372656675063</v>
      </c>
      <c r="AP225" s="268"/>
    </row>
    <row r="226" spans="1:42" x14ac:dyDescent="0.25">
      <c r="A226" s="253">
        <v>224</v>
      </c>
      <c r="B226" s="243" t="s">
        <v>516</v>
      </c>
      <c r="C226" s="243" t="s">
        <v>517</v>
      </c>
      <c r="D226" s="243" t="s">
        <v>491</v>
      </c>
      <c r="E226" s="243" t="s">
        <v>472</v>
      </c>
      <c r="F226" s="243" t="s">
        <v>35</v>
      </c>
      <c r="G226" s="243" t="s">
        <v>31</v>
      </c>
      <c r="H226" s="243" t="s">
        <v>42</v>
      </c>
      <c r="I226" s="243" t="s">
        <v>64</v>
      </c>
      <c r="J226" s="243" t="s">
        <v>657</v>
      </c>
      <c r="K226" s="243" t="s">
        <v>702</v>
      </c>
      <c r="L226" s="265">
        <v>5.5052232663900424</v>
      </c>
      <c r="M226" s="250">
        <v>3</v>
      </c>
      <c r="N226" s="250">
        <v>3</v>
      </c>
      <c r="O226" s="244">
        <v>15</v>
      </c>
      <c r="P226" s="242">
        <v>10</v>
      </c>
      <c r="Q226" s="242">
        <v>25</v>
      </c>
      <c r="R226" s="242">
        <v>0.5</v>
      </c>
      <c r="S226" s="245">
        <v>692</v>
      </c>
      <c r="T226" s="242">
        <v>4.2</v>
      </c>
      <c r="U226" s="242">
        <v>0.8</v>
      </c>
      <c r="V226" s="242">
        <v>28</v>
      </c>
      <c r="W226" s="266">
        <v>426.48516444444448</v>
      </c>
      <c r="X226" s="266">
        <v>25.280685503523681</v>
      </c>
      <c r="Y226" s="266">
        <v>0</v>
      </c>
      <c r="Z226" s="266">
        <v>12.794554933333334</v>
      </c>
      <c r="AA226" s="266">
        <v>6.8893757333333339</v>
      </c>
      <c r="AB226" s="267">
        <v>13.157469333333333</v>
      </c>
      <c r="AC226" s="268"/>
      <c r="AD226" s="269">
        <v>5.55</v>
      </c>
      <c r="AE226" s="270">
        <f t="shared" si="24"/>
        <v>3.3636260000000018</v>
      </c>
      <c r="AF226" s="194">
        <f t="shared" si="20"/>
        <v>9.7938433333333315</v>
      </c>
      <c r="AH226" s="242">
        <v>226</v>
      </c>
      <c r="AI226" s="251">
        <f t="shared" si="21"/>
        <v>32.8414</v>
      </c>
      <c r="AJ226" s="251">
        <f>'5-04a'!O227</f>
        <v>32.8414</v>
      </c>
      <c r="AK226" s="251">
        <f t="shared" si="22"/>
        <v>0</v>
      </c>
      <c r="AM226" s="252">
        <f t="shared" si="23"/>
        <v>0.29821637729613631</v>
      </c>
      <c r="AP226" s="268"/>
    </row>
    <row r="227" spans="1:42" x14ac:dyDescent="0.25">
      <c r="A227" s="253">
        <v>225</v>
      </c>
      <c r="B227" s="243" t="s">
        <v>516</v>
      </c>
      <c r="C227" s="243" t="s">
        <v>517</v>
      </c>
      <c r="D227" s="243" t="s">
        <v>491</v>
      </c>
      <c r="E227" s="243" t="s">
        <v>492</v>
      </c>
      <c r="F227" s="243" t="s">
        <v>35</v>
      </c>
      <c r="G227" s="243" t="s">
        <v>31</v>
      </c>
      <c r="H227" s="243" t="s">
        <v>42</v>
      </c>
      <c r="I227" s="243" t="s">
        <v>64</v>
      </c>
      <c r="J227" s="243" t="s">
        <v>657</v>
      </c>
      <c r="K227" s="243" t="s">
        <v>703</v>
      </c>
      <c r="L227" s="265">
        <v>5.5090233935483885</v>
      </c>
      <c r="M227" s="250">
        <v>3</v>
      </c>
      <c r="N227" s="250">
        <v>3</v>
      </c>
      <c r="O227" s="244">
        <v>15</v>
      </c>
      <c r="P227" s="242">
        <v>10</v>
      </c>
      <c r="Q227" s="242">
        <v>25</v>
      </c>
      <c r="R227" s="242">
        <v>0.5</v>
      </c>
      <c r="S227" s="245">
        <v>692</v>
      </c>
      <c r="T227" s="242">
        <v>4.2</v>
      </c>
      <c r="U227" s="242">
        <v>0.8</v>
      </c>
      <c r="V227" s="242">
        <v>28</v>
      </c>
      <c r="W227" s="266">
        <v>265.15955555555558</v>
      </c>
      <c r="X227" s="266">
        <v>26.729793906810034</v>
      </c>
      <c r="Y227" s="266">
        <v>0</v>
      </c>
      <c r="Z227" s="266">
        <v>7.9547866666666671</v>
      </c>
      <c r="AA227" s="266">
        <v>4.2833466666666666</v>
      </c>
      <c r="AB227" s="267">
        <v>9.0640666666666654</v>
      </c>
      <c r="AC227" s="268"/>
      <c r="AD227" s="269">
        <v>6.05</v>
      </c>
      <c r="AE227" s="270">
        <f t="shared" si="24"/>
        <v>2.9004960000000004</v>
      </c>
      <c r="AF227" s="194">
        <f t="shared" si="20"/>
        <v>6.163570666666665</v>
      </c>
      <c r="AH227" s="242">
        <v>227</v>
      </c>
      <c r="AI227" s="251">
        <f t="shared" si="21"/>
        <v>21.302199999999999</v>
      </c>
      <c r="AJ227" s="251">
        <f>'5-04a'!O228</f>
        <v>21.302199999999999</v>
      </c>
      <c r="AK227" s="251">
        <f t="shared" si="22"/>
        <v>0</v>
      </c>
      <c r="AM227" s="252">
        <f t="shared" si="23"/>
        <v>0.28933963002256413</v>
      </c>
      <c r="AP227" s="268"/>
    </row>
    <row r="228" spans="1:42" x14ac:dyDescent="0.25">
      <c r="A228" s="253">
        <v>226</v>
      </c>
      <c r="B228" s="243" t="s">
        <v>516</v>
      </c>
      <c r="C228" s="243" t="s">
        <v>517</v>
      </c>
      <c r="D228" s="243" t="s">
        <v>491</v>
      </c>
      <c r="E228" s="243" t="s">
        <v>492</v>
      </c>
      <c r="F228" s="243" t="s">
        <v>30</v>
      </c>
      <c r="G228" s="243" t="s">
        <v>36</v>
      </c>
      <c r="H228" s="243" t="s">
        <v>37</v>
      </c>
      <c r="I228" s="243" t="s">
        <v>72</v>
      </c>
      <c r="J228" s="243" t="s">
        <v>681</v>
      </c>
      <c r="K228" s="243" t="s">
        <v>704</v>
      </c>
      <c r="L228" s="265">
        <v>14.318635821691645</v>
      </c>
      <c r="M228" s="250">
        <v>2</v>
      </c>
      <c r="N228" s="250">
        <v>2</v>
      </c>
      <c r="O228" s="244">
        <v>15</v>
      </c>
      <c r="P228" s="242">
        <v>10</v>
      </c>
      <c r="Q228" s="242">
        <v>25</v>
      </c>
      <c r="R228" s="242">
        <v>0.5</v>
      </c>
      <c r="S228" s="245">
        <v>2050</v>
      </c>
      <c r="T228" s="242">
        <v>5</v>
      </c>
      <c r="U228" s="242">
        <v>0.8</v>
      </c>
      <c r="V228" s="242">
        <v>28</v>
      </c>
      <c r="W228" s="266">
        <v>222.90666666666669</v>
      </c>
      <c r="X228" s="266">
        <v>22.470430107526887</v>
      </c>
      <c r="Y228" s="266">
        <v>0</v>
      </c>
      <c r="Z228" s="266">
        <v>4.4581333333333344</v>
      </c>
      <c r="AA228" s="266">
        <v>1.1145333333333336</v>
      </c>
      <c r="AB228" s="267">
        <v>5.7313333333333336</v>
      </c>
      <c r="AC228" s="268"/>
      <c r="AD228" s="269">
        <v>6.05</v>
      </c>
      <c r="AE228" s="270">
        <f t="shared" si="24"/>
        <v>2.9004960000000004</v>
      </c>
      <c r="AF228" s="194">
        <f t="shared" si="20"/>
        <v>2.8308373333333332</v>
      </c>
      <c r="AH228" s="242">
        <v>228</v>
      </c>
      <c r="AI228" s="251">
        <f t="shared" si="21"/>
        <v>11.304000000000002</v>
      </c>
      <c r="AJ228" s="251">
        <f>'5-04a'!O229</f>
        <v>11.304</v>
      </c>
      <c r="AK228" s="251">
        <f t="shared" si="22"/>
        <v>0</v>
      </c>
      <c r="AM228" s="252">
        <f t="shared" si="23"/>
        <v>0.25042793111582917</v>
      </c>
      <c r="AP228" s="268"/>
    </row>
    <row r="229" spans="1:42" x14ac:dyDescent="0.25">
      <c r="A229" s="253">
        <v>227</v>
      </c>
      <c r="B229" s="243" t="s">
        <v>516</v>
      </c>
      <c r="C229" s="243" t="s">
        <v>517</v>
      </c>
      <c r="D229" s="243" t="s">
        <v>491</v>
      </c>
      <c r="E229" s="243" t="s">
        <v>496</v>
      </c>
      <c r="F229" s="243" t="s">
        <v>30</v>
      </c>
      <c r="G229" s="243" t="s">
        <v>36</v>
      </c>
      <c r="H229" s="243" t="s">
        <v>37</v>
      </c>
      <c r="I229" s="243" t="s">
        <v>72</v>
      </c>
      <c r="J229" s="243" t="s">
        <v>681</v>
      </c>
      <c r="K229" s="243" t="s">
        <v>704</v>
      </c>
      <c r="L229" s="265">
        <v>14.324369607545758</v>
      </c>
      <c r="M229" s="250">
        <v>2</v>
      </c>
      <c r="N229" s="250">
        <v>2</v>
      </c>
      <c r="O229" s="244">
        <v>15</v>
      </c>
      <c r="P229" s="242">
        <v>10</v>
      </c>
      <c r="Q229" s="242">
        <v>25</v>
      </c>
      <c r="R229" s="242">
        <v>0.5</v>
      </c>
      <c r="S229" s="245">
        <v>2050</v>
      </c>
      <c r="T229" s="242">
        <v>5</v>
      </c>
      <c r="U229" s="242">
        <v>0.8</v>
      </c>
      <c r="V229" s="242">
        <v>28</v>
      </c>
      <c r="W229" s="266">
        <v>177.45733333333342</v>
      </c>
      <c r="X229" s="266">
        <v>23.411257695690423</v>
      </c>
      <c r="Y229" s="266">
        <v>0</v>
      </c>
      <c r="Z229" s="266">
        <v>3.5491466666666684</v>
      </c>
      <c r="AA229" s="266">
        <v>0.88728666666666711</v>
      </c>
      <c r="AB229" s="267">
        <v>4.7362666666666655</v>
      </c>
      <c r="AC229" s="268"/>
      <c r="AD229" s="269">
        <v>6.45</v>
      </c>
      <c r="AE229" s="270">
        <f t="shared" si="24"/>
        <v>2.5589359999999992</v>
      </c>
      <c r="AF229" s="194">
        <f t="shared" si="20"/>
        <v>2.1773306666666663</v>
      </c>
      <c r="AH229" s="242">
        <v>229</v>
      </c>
      <c r="AI229" s="251">
        <f t="shared" si="21"/>
        <v>9.1727000000000007</v>
      </c>
      <c r="AJ229" s="251">
        <f>'5-04a'!O230</f>
        <v>9.1727000000000007</v>
      </c>
      <c r="AK229" s="251">
        <f t="shared" si="22"/>
        <v>0</v>
      </c>
      <c r="AM229" s="252">
        <f t="shared" si="23"/>
        <v>0.23737074870721447</v>
      </c>
      <c r="AP229" s="268"/>
    </row>
    <row r="230" spans="1:42" x14ac:dyDescent="0.25">
      <c r="A230" s="253">
        <v>228</v>
      </c>
      <c r="B230" s="243" t="s">
        <v>516</v>
      </c>
      <c r="C230" s="243" t="s">
        <v>517</v>
      </c>
      <c r="D230" s="243" t="s">
        <v>491</v>
      </c>
      <c r="E230" s="243" t="s">
        <v>472</v>
      </c>
      <c r="F230" s="243" t="s">
        <v>30</v>
      </c>
      <c r="G230" s="243" t="s">
        <v>36</v>
      </c>
      <c r="H230" s="243" t="s">
        <v>37</v>
      </c>
      <c r="I230" s="243" t="s">
        <v>72</v>
      </c>
      <c r="J230" s="243" t="s">
        <v>681</v>
      </c>
      <c r="K230" s="243" t="s">
        <v>706</v>
      </c>
      <c r="L230" s="265">
        <v>15.329524873394979</v>
      </c>
      <c r="M230" s="250">
        <v>3</v>
      </c>
      <c r="N230" s="250">
        <v>3</v>
      </c>
      <c r="O230" s="244">
        <v>16</v>
      </c>
      <c r="P230" s="242">
        <v>10</v>
      </c>
      <c r="Q230" s="242">
        <v>25</v>
      </c>
      <c r="R230" s="242">
        <v>0.5</v>
      </c>
      <c r="S230" s="245">
        <v>2050</v>
      </c>
      <c r="T230" s="242">
        <v>5</v>
      </c>
      <c r="U230" s="242">
        <v>0.8</v>
      </c>
      <c r="V230" s="242">
        <v>30</v>
      </c>
      <c r="W230" s="266">
        <v>441.13753600000001</v>
      </c>
      <c r="X230" s="266">
        <v>26.149231535269706</v>
      </c>
      <c r="Y230" s="266">
        <v>0</v>
      </c>
      <c r="Z230" s="266">
        <v>13.234126079999999</v>
      </c>
      <c r="AA230" s="266">
        <v>3.3085315200000003</v>
      </c>
      <c r="AB230" s="267">
        <v>14.343942400000003</v>
      </c>
      <c r="AC230" s="268"/>
      <c r="AD230" s="269">
        <v>5.55</v>
      </c>
      <c r="AE230" s="270">
        <f t="shared" si="24"/>
        <v>3.3636260000000018</v>
      </c>
      <c r="AF230" s="194">
        <f t="shared" si="20"/>
        <v>10.980316400000001</v>
      </c>
      <c r="AH230" s="242">
        <v>230</v>
      </c>
      <c r="AI230" s="251">
        <f t="shared" si="21"/>
        <v>30.886600000000001</v>
      </c>
      <c r="AJ230" s="251">
        <f>'5-04a'!O231</f>
        <v>30.886600000000001</v>
      </c>
      <c r="AK230" s="251">
        <f t="shared" si="22"/>
        <v>0</v>
      </c>
      <c r="AM230" s="252">
        <f t="shared" si="23"/>
        <v>0.3555042121826294</v>
      </c>
      <c r="AP230" s="268"/>
    </row>
    <row r="231" spans="1:42" x14ac:dyDescent="0.25">
      <c r="A231" s="253">
        <v>229</v>
      </c>
      <c r="B231" s="243" t="s">
        <v>516</v>
      </c>
      <c r="C231" s="243" t="s">
        <v>517</v>
      </c>
      <c r="D231" s="243" t="s">
        <v>491</v>
      </c>
      <c r="E231" s="243" t="s">
        <v>492</v>
      </c>
      <c r="F231" s="243" t="s">
        <v>30</v>
      </c>
      <c r="G231" s="243" t="s">
        <v>36</v>
      </c>
      <c r="H231" s="243" t="s">
        <v>37</v>
      </c>
      <c r="I231" s="243" t="s">
        <v>72</v>
      </c>
      <c r="J231" s="243" t="s">
        <v>681</v>
      </c>
      <c r="K231" s="243" t="s">
        <v>706</v>
      </c>
      <c r="L231" s="265">
        <v>15.339641490982988</v>
      </c>
      <c r="M231" s="250">
        <v>3</v>
      </c>
      <c r="N231" s="250">
        <v>3</v>
      </c>
      <c r="O231" s="244">
        <v>16</v>
      </c>
      <c r="P231" s="242">
        <v>10</v>
      </c>
      <c r="Q231" s="242">
        <v>25</v>
      </c>
      <c r="R231" s="242">
        <v>0.5</v>
      </c>
      <c r="S231" s="245">
        <v>2050</v>
      </c>
      <c r="T231" s="242">
        <v>5</v>
      </c>
      <c r="U231" s="242">
        <v>0.8</v>
      </c>
      <c r="V231" s="242">
        <v>30</v>
      </c>
      <c r="W231" s="266">
        <v>275.31200000000001</v>
      </c>
      <c r="X231" s="266">
        <v>27.753225806451614</v>
      </c>
      <c r="Y231" s="266">
        <v>0</v>
      </c>
      <c r="Z231" s="266">
        <v>8.2593600000000009</v>
      </c>
      <c r="AA231" s="266">
        <v>2.0648400000000002</v>
      </c>
      <c r="AB231" s="267">
        <v>9.8278000000000016</v>
      </c>
      <c r="AC231" s="268"/>
      <c r="AD231" s="269">
        <v>6.05</v>
      </c>
      <c r="AE231" s="270">
        <f t="shared" si="24"/>
        <v>2.9004960000000004</v>
      </c>
      <c r="AF231" s="194">
        <f t="shared" si="20"/>
        <v>6.9273040000000012</v>
      </c>
      <c r="AH231" s="242">
        <v>231</v>
      </c>
      <c r="AI231" s="251">
        <f t="shared" si="21"/>
        <v>20.152000000000001</v>
      </c>
      <c r="AJ231" s="251">
        <f>'5-04a'!O232</f>
        <v>20.152000000000001</v>
      </c>
      <c r="AK231" s="251">
        <f t="shared" si="22"/>
        <v>0</v>
      </c>
      <c r="AM231" s="252">
        <f t="shared" si="23"/>
        <v>0.34375267963477574</v>
      </c>
      <c r="AP231" s="268"/>
    </row>
    <row r="232" spans="1:42" x14ac:dyDescent="0.25">
      <c r="A232" s="253">
        <v>230</v>
      </c>
      <c r="B232" s="243" t="s">
        <v>516</v>
      </c>
      <c r="C232" s="243" t="s">
        <v>517</v>
      </c>
      <c r="D232" s="243" t="s">
        <v>491</v>
      </c>
      <c r="E232" s="243" t="s">
        <v>472</v>
      </c>
      <c r="F232" s="243" t="s">
        <v>30</v>
      </c>
      <c r="G232" s="243" t="s">
        <v>36</v>
      </c>
      <c r="H232" s="243" t="s">
        <v>37</v>
      </c>
      <c r="I232" s="243" t="s">
        <v>85</v>
      </c>
      <c r="J232" s="243" t="s">
        <v>1008</v>
      </c>
      <c r="K232" s="243" t="s">
        <v>707</v>
      </c>
      <c r="L232" s="265">
        <v>6.0625786770001042</v>
      </c>
      <c r="M232" s="250">
        <v>2</v>
      </c>
      <c r="N232" s="250">
        <v>2</v>
      </c>
      <c r="O232" s="244">
        <v>20</v>
      </c>
      <c r="P232" s="242">
        <v>10</v>
      </c>
      <c r="Q232" s="242">
        <v>25</v>
      </c>
      <c r="R232" s="242">
        <v>0.5</v>
      </c>
      <c r="S232" s="245">
        <v>2050</v>
      </c>
      <c r="T232" s="242">
        <v>5</v>
      </c>
      <c r="U232" s="242">
        <v>0.8</v>
      </c>
      <c r="V232" s="242">
        <v>28</v>
      </c>
      <c r="W232" s="266">
        <v>379.3703093333333</v>
      </c>
      <c r="X232" s="266">
        <v>22.487866587630901</v>
      </c>
      <c r="Y232" s="266">
        <v>0</v>
      </c>
      <c r="Z232" s="266">
        <v>7.5874061866666658</v>
      </c>
      <c r="AA232" s="266">
        <v>1.2351591466666667</v>
      </c>
      <c r="AB232" s="267">
        <v>20.960634666666664</v>
      </c>
      <c r="AC232" s="268"/>
      <c r="AD232" s="269">
        <v>5.55</v>
      </c>
      <c r="AE232" s="270">
        <f t="shared" si="24"/>
        <v>3.3636260000000018</v>
      </c>
      <c r="AF232" s="194">
        <f t="shared" si="20"/>
        <v>17.59700866666666</v>
      </c>
      <c r="AH232" s="242">
        <v>232</v>
      </c>
      <c r="AI232" s="251">
        <f t="shared" si="21"/>
        <v>29.783199999999997</v>
      </c>
      <c r="AJ232" s="251">
        <f>'5-04a'!O233</f>
        <v>29.783200000000001</v>
      </c>
      <c r="AK232" s="251">
        <f t="shared" si="22"/>
        <v>0</v>
      </c>
      <c r="AM232" s="252">
        <f t="shared" si="23"/>
        <v>0.59083673569887263</v>
      </c>
      <c r="AP232" s="268"/>
    </row>
    <row r="233" spans="1:42" x14ac:dyDescent="0.25">
      <c r="A233" s="253">
        <v>231</v>
      </c>
      <c r="B233" s="243" t="s">
        <v>516</v>
      </c>
      <c r="C233" s="243" t="s">
        <v>517</v>
      </c>
      <c r="D233" s="243" t="s">
        <v>491</v>
      </c>
      <c r="E233" s="243" t="s">
        <v>472</v>
      </c>
      <c r="F233" s="243" t="s">
        <v>30</v>
      </c>
      <c r="G233" s="243" t="s">
        <v>36</v>
      </c>
      <c r="H233" s="243" t="s">
        <v>42</v>
      </c>
      <c r="I233" s="243" t="s">
        <v>83</v>
      </c>
      <c r="J233" s="243" t="s">
        <v>84</v>
      </c>
      <c r="K233" s="243" t="s">
        <v>707</v>
      </c>
      <c r="L233" s="265">
        <v>4.6788772387778206</v>
      </c>
      <c r="M233" s="250">
        <v>2</v>
      </c>
      <c r="N233" s="250">
        <v>2</v>
      </c>
      <c r="O233" s="244">
        <v>20</v>
      </c>
      <c r="P233" s="242">
        <v>10</v>
      </c>
      <c r="Q233" s="242">
        <v>25</v>
      </c>
      <c r="R233" s="242">
        <v>0.5</v>
      </c>
      <c r="S233" s="245">
        <v>895</v>
      </c>
      <c r="T233" s="242">
        <v>5</v>
      </c>
      <c r="U233" s="242">
        <v>0.8</v>
      </c>
      <c r="V233" s="242">
        <v>28</v>
      </c>
      <c r="W233" s="266">
        <v>373.49302799999998</v>
      </c>
      <c r="X233" s="266">
        <v>22.139480023710728</v>
      </c>
      <c r="Y233" s="266">
        <v>0</v>
      </c>
      <c r="Z233" s="266">
        <v>7.4698605599999999</v>
      </c>
      <c r="AA233" s="266">
        <v>1.5299714400000002</v>
      </c>
      <c r="AB233" s="267">
        <v>21.315167999999996</v>
      </c>
      <c r="AC233" s="268"/>
      <c r="AD233" s="269">
        <v>5.55</v>
      </c>
      <c r="AE233" s="270">
        <f t="shared" si="24"/>
        <v>3.3636260000000018</v>
      </c>
      <c r="AF233" s="194">
        <f t="shared" si="20"/>
        <v>17.951541999999996</v>
      </c>
      <c r="AH233" s="242">
        <v>233</v>
      </c>
      <c r="AI233" s="251">
        <f t="shared" si="21"/>
        <v>30.314999999999998</v>
      </c>
      <c r="AJ233" s="251">
        <f>'5-04a'!O234</f>
        <v>30.315000000000001</v>
      </c>
      <c r="AK233" s="251">
        <f t="shared" si="22"/>
        <v>0</v>
      </c>
      <c r="AM233" s="252">
        <f t="shared" si="23"/>
        <v>0.59216698004288304</v>
      </c>
      <c r="AP233" s="268"/>
    </row>
    <row r="234" spans="1:42" x14ac:dyDescent="0.25">
      <c r="A234" s="253">
        <v>232</v>
      </c>
      <c r="B234" s="243" t="s">
        <v>516</v>
      </c>
      <c r="C234" s="243" t="s">
        <v>517</v>
      </c>
      <c r="D234" s="243" t="s">
        <v>491</v>
      </c>
      <c r="E234" s="243" t="s">
        <v>472</v>
      </c>
      <c r="F234" s="243" t="s">
        <v>30</v>
      </c>
      <c r="G234" s="243" t="s">
        <v>36</v>
      </c>
      <c r="H234" s="243" t="s">
        <v>37</v>
      </c>
      <c r="I234" s="243" t="s">
        <v>72</v>
      </c>
      <c r="J234" s="243" t="s">
        <v>681</v>
      </c>
      <c r="K234" s="243" t="s">
        <v>707</v>
      </c>
      <c r="L234" s="265">
        <v>14.308519204103636</v>
      </c>
      <c r="M234" s="250">
        <v>2</v>
      </c>
      <c r="N234" s="250">
        <v>2</v>
      </c>
      <c r="O234" s="244">
        <v>20</v>
      </c>
      <c r="P234" s="242">
        <v>10</v>
      </c>
      <c r="Q234" s="242">
        <v>25</v>
      </c>
      <c r="R234" s="242">
        <v>0.5</v>
      </c>
      <c r="S234" s="245">
        <v>2050</v>
      </c>
      <c r="T234" s="242">
        <v>5</v>
      </c>
      <c r="U234" s="242">
        <v>0.8</v>
      </c>
      <c r="V234" s="242">
        <v>28</v>
      </c>
      <c r="W234" s="266">
        <v>367.61461333333341</v>
      </c>
      <c r="X234" s="266">
        <v>21.791026279391428</v>
      </c>
      <c r="Y234" s="266">
        <v>0</v>
      </c>
      <c r="Z234" s="266">
        <v>7.3522922666666686</v>
      </c>
      <c r="AA234" s="266">
        <v>1.8380730666666671</v>
      </c>
      <c r="AB234" s="267">
        <v>21.696234666666669</v>
      </c>
      <c r="AC234" s="268"/>
      <c r="AD234" s="269">
        <v>5.55</v>
      </c>
      <c r="AE234" s="270">
        <f t="shared" si="24"/>
        <v>3.3636260000000018</v>
      </c>
      <c r="AF234" s="194">
        <f t="shared" si="20"/>
        <v>18.332608666666665</v>
      </c>
      <c r="AH234" s="242">
        <v>234</v>
      </c>
      <c r="AI234" s="251">
        <f t="shared" si="21"/>
        <v>30.886600000000005</v>
      </c>
      <c r="AJ234" s="251">
        <f>'5-04a'!O235</f>
        <v>30.886600000000001</v>
      </c>
      <c r="AK234" s="251">
        <f t="shared" si="22"/>
        <v>0</v>
      </c>
      <c r="AM234" s="252">
        <f t="shared" si="23"/>
        <v>0.59354570158795927</v>
      </c>
      <c r="AP234" s="268"/>
    </row>
    <row r="235" spans="1:42" x14ac:dyDescent="0.25">
      <c r="A235" s="253">
        <v>233</v>
      </c>
      <c r="B235" s="243" t="s">
        <v>516</v>
      </c>
      <c r="C235" s="243" t="s">
        <v>517</v>
      </c>
      <c r="D235" s="243" t="s">
        <v>491</v>
      </c>
      <c r="E235" s="243" t="s">
        <v>492</v>
      </c>
      <c r="F235" s="243" t="s">
        <v>30</v>
      </c>
      <c r="G235" s="243" t="s">
        <v>36</v>
      </c>
      <c r="H235" s="243" t="s">
        <v>37</v>
      </c>
      <c r="I235" s="243" t="s">
        <v>85</v>
      </c>
      <c r="J235" s="243" t="s">
        <v>1008</v>
      </c>
      <c r="K235" s="243" t="s">
        <v>707</v>
      </c>
      <c r="L235" s="265">
        <v>6.0726952945881107</v>
      </c>
      <c r="M235" s="250">
        <v>2</v>
      </c>
      <c r="N235" s="250">
        <v>2</v>
      </c>
      <c r="O235" s="244">
        <v>20</v>
      </c>
      <c r="P235" s="242">
        <v>10</v>
      </c>
      <c r="Q235" s="242">
        <v>25</v>
      </c>
      <c r="R235" s="242">
        <v>0.5</v>
      </c>
      <c r="S235" s="245">
        <v>2050</v>
      </c>
      <c r="T235" s="242">
        <v>5</v>
      </c>
      <c r="U235" s="242">
        <v>0.8</v>
      </c>
      <c r="V235" s="242">
        <v>28</v>
      </c>
      <c r="W235" s="266">
        <v>237.33420000000001</v>
      </c>
      <c r="X235" s="266">
        <v>23.924818548387098</v>
      </c>
      <c r="Y235" s="266">
        <v>0</v>
      </c>
      <c r="Z235" s="266">
        <v>4.7466840000000001</v>
      </c>
      <c r="AA235" s="266">
        <v>0.77271600000000007</v>
      </c>
      <c r="AB235" s="267">
        <v>13.983799999999999</v>
      </c>
      <c r="AC235" s="268"/>
      <c r="AD235" s="269">
        <v>6.05</v>
      </c>
      <c r="AE235" s="270">
        <f t="shared" si="24"/>
        <v>2.9004960000000004</v>
      </c>
      <c r="AF235" s="194">
        <f t="shared" si="20"/>
        <v>11.083303999999998</v>
      </c>
      <c r="AH235" s="242">
        <v>235</v>
      </c>
      <c r="AI235" s="251">
        <f t="shared" si="21"/>
        <v>19.5032</v>
      </c>
      <c r="AJ235" s="251">
        <f>'5-04a'!O236</f>
        <v>19.5032</v>
      </c>
      <c r="AK235" s="251">
        <f t="shared" si="22"/>
        <v>0</v>
      </c>
      <c r="AM235" s="252">
        <f t="shared" si="23"/>
        <v>0.56828130768284169</v>
      </c>
      <c r="AP235" s="268"/>
    </row>
    <row r="236" spans="1:42" x14ac:dyDescent="0.25">
      <c r="A236" s="253">
        <v>234</v>
      </c>
      <c r="B236" s="243" t="s">
        <v>516</v>
      </c>
      <c r="C236" s="243" t="s">
        <v>517</v>
      </c>
      <c r="D236" s="243" t="s">
        <v>491</v>
      </c>
      <c r="E236" s="243" t="s">
        <v>492</v>
      </c>
      <c r="F236" s="243" t="s">
        <v>30</v>
      </c>
      <c r="G236" s="243" t="s">
        <v>36</v>
      </c>
      <c r="H236" s="243" t="s">
        <v>42</v>
      </c>
      <c r="I236" s="243" t="s">
        <v>83</v>
      </c>
      <c r="J236" s="243" t="s">
        <v>84</v>
      </c>
      <c r="K236" s="243" t="s">
        <v>707</v>
      </c>
      <c r="L236" s="265">
        <v>4.6836215835777146</v>
      </c>
      <c r="M236" s="250">
        <v>2</v>
      </c>
      <c r="N236" s="250">
        <v>2</v>
      </c>
      <c r="O236" s="244">
        <v>20</v>
      </c>
      <c r="P236" s="242">
        <v>10</v>
      </c>
      <c r="Q236" s="242">
        <v>25</v>
      </c>
      <c r="R236" s="242">
        <v>0.5</v>
      </c>
      <c r="S236" s="245">
        <v>895</v>
      </c>
      <c r="T236" s="242">
        <v>5</v>
      </c>
      <c r="U236" s="242">
        <v>0.8</v>
      </c>
      <c r="V236" s="242">
        <v>28</v>
      </c>
      <c r="W236" s="266">
        <v>233.38078333333334</v>
      </c>
      <c r="X236" s="266">
        <v>23.526288642473116</v>
      </c>
      <c r="Y236" s="266">
        <v>0</v>
      </c>
      <c r="Z236" s="266">
        <v>4.6676156666666664</v>
      </c>
      <c r="AA236" s="266">
        <v>0.95601766666666665</v>
      </c>
      <c r="AB236" s="267">
        <v>14.192266666666665</v>
      </c>
      <c r="AC236" s="268"/>
      <c r="AD236" s="269">
        <v>6.05</v>
      </c>
      <c r="AE236" s="270">
        <f t="shared" si="24"/>
        <v>2.9004960000000004</v>
      </c>
      <c r="AF236" s="194">
        <f t="shared" si="20"/>
        <v>11.291770666666665</v>
      </c>
      <c r="AH236" s="242">
        <v>236</v>
      </c>
      <c r="AI236" s="251">
        <f t="shared" si="21"/>
        <v>19.815899999999999</v>
      </c>
      <c r="AJ236" s="251">
        <f>'5-04a'!O237</f>
        <v>19.815899999999999</v>
      </c>
      <c r="AK236" s="251">
        <f t="shared" si="22"/>
        <v>0</v>
      </c>
      <c r="AM236" s="252">
        <f t="shared" si="23"/>
        <v>0.56983385395902608</v>
      </c>
      <c r="AP236" s="268"/>
    </row>
    <row r="237" spans="1:42" x14ac:dyDescent="0.25">
      <c r="A237" s="253">
        <v>235</v>
      </c>
      <c r="B237" s="243" t="s">
        <v>516</v>
      </c>
      <c r="C237" s="243" t="s">
        <v>517</v>
      </c>
      <c r="D237" s="243" t="s">
        <v>491</v>
      </c>
      <c r="E237" s="243" t="s">
        <v>492</v>
      </c>
      <c r="F237" s="243" t="s">
        <v>30</v>
      </c>
      <c r="G237" s="243" t="s">
        <v>36</v>
      </c>
      <c r="H237" s="243" t="s">
        <v>37</v>
      </c>
      <c r="I237" s="243" t="s">
        <v>72</v>
      </c>
      <c r="J237" s="243" t="s">
        <v>681</v>
      </c>
      <c r="K237" s="243" t="s">
        <v>707</v>
      </c>
      <c r="L237" s="265">
        <v>14.318635821691645</v>
      </c>
      <c r="M237" s="250">
        <v>2</v>
      </c>
      <c r="N237" s="250">
        <v>2</v>
      </c>
      <c r="O237" s="244">
        <v>20</v>
      </c>
      <c r="P237" s="242">
        <v>10</v>
      </c>
      <c r="Q237" s="242">
        <v>25</v>
      </c>
      <c r="R237" s="242">
        <v>0.5</v>
      </c>
      <c r="S237" s="245">
        <v>2050</v>
      </c>
      <c r="T237" s="242">
        <v>5</v>
      </c>
      <c r="U237" s="242">
        <v>0.8</v>
      </c>
      <c r="V237" s="242">
        <v>28</v>
      </c>
      <c r="W237" s="266">
        <v>229.42666666666668</v>
      </c>
      <c r="X237" s="266">
        <v>23.127688172043012</v>
      </c>
      <c r="Y237" s="266">
        <v>0</v>
      </c>
      <c r="Z237" s="266">
        <v>4.5885333333333334</v>
      </c>
      <c r="AA237" s="266">
        <v>1.1471333333333336</v>
      </c>
      <c r="AB237" s="267">
        <v>14.416333333333334</v>
      </c>
      <c r="AC237" s="268"/>
      <c r="AD237" s="269">
        <v>6.05</v>
      </c>
      <c r="AE237" s="270">
        <f t="shared" si="24"/>
        <v>2.9004960000000004</v>
      </c>
      <c r="AF237" s="194">
        <f t="shared" si="20"/>
        <v>11.515837333333334</v>
      </c>
      <c r="AH237" s="242">
        <v>237</v>
      </c>
      <c r="AI237" s="251">
        <f t="shared" si="21"/>
        <v>20.152000000000001</v>
      </c>
      <c r="AJ237" s="251">
        <f>'5-04a'!O238</f>
        <v>20.152000000000001</v>
      </c>
      <c r="AK237" s="251">
        <f t="shared" si="22"/>
        <v>0</v>
      </c>
      <c r="AM237" s="252">
        <f t="shared" si="23"/>
        <v>0.57144885536588597</v>
      </c>
      <c r="AP237" s="268"/>
    </row>
    <row r="238" spans="1:42" x14ac:dyDescent="0.25">
      <c r="A238" s="253">
        <v>236</v>
      </c>
      <c r="B238" s="243" t="s">
        <v>518</v>
      </c>
      <c r="C238" s="243" t="s">
        <v>519</v>
      </c>
      <c r="D238" s="243" t="s">
        <v>471</v>
      </c>
      <c r="E238" s="243" t="s">
        <v>496</v>
      </c>
      <c r="F238" s="243" t="s">
        <v>30</v>
      </c>
      <c r="G238" s="243" t="s">
        <v>31</v>
      </c>
      <c r="H238" s="243" t="s">
        <v>32</v>
      </c>
      <c r="I238" s="243" t="s">
        <v>94</v>
      </c>
      <c r="J238" s="243" t="s">
        <v>2223</v>
      </c>
      <c r="K238" s="243" t="s">
        <v>664</v>
      </c>
      <c r="L238" s="265">
        <v>4.2426232399239767</v>
      </c>
      <c r="M238" s="250">
        <v>1.5</v>
      </c>
      <c r="N238" s="250">
        <v>1.5</v>
      </c>
      <c r="O238" s="244">
        <v>15</v>
      </c>
      <c r="P238" s="242">
        <v>15</v>
      </c>
      <c r="Q238" s="242">
        <v>35</v>
      </c>
      <c r="R238" s="242">
        <v>0.5</v>
      </c>
      <c r="S238" s="245">
        <v>475</v>
      </c>
      <c r="T238" s="242">
        <v>4.2</v>
      </c>
      <c r="U238" s="242">
        <v>0.8</v>
      </c>
      <c r="V238" s="242">
        <v>26</v>
      </c>
      <c r="W238" s="266">
        <v>114.51944640000004</v>
      </c>
      <c r="X238" s="266">
        <v>16.991015786350154</v>
      </c>
      <c r="Y238" s="266">
        <v>8.84</v>
      </c>
      <c r="Z238" s="266">
        <v>1.7177916960000006</v>
      </c>
      <c r="AA238" s="266">
        <v>0.28897430400000007</v>
      </c>
      <c r="AB238" s="267">
        <v>0.94593399999999939</v>
      </c>
      <c r="AC238" s="268"/>
      <c r="AD238" s="269">
        <v>9.15</v>
      </c>
      <c r="AE238" s="270">
        <f t="shared" si="24"/>
        <v>0.9263539999999999</v>
      </c>
      <c r="AF238" s="194">
        <f t="shared" si="20"/>
        <v>1.9579999999999487E-2</v>
      </c>
      <c r="AH238" s="242">
        <v>238</v>
      </c>
      <c r="AI238" s="251">
        <f t="shared" si="21"/>
        <v>11.7927</v>
      </c>
      <c r="AJ238" s="251">
        <f>'5-04a'!O239</f>
        <v>11.7927</v>
      </c>
      <c r="AK238" s="251">
        <f t="shared" si="22"/>
        <v>0</v>
      </c>
      <c r="AM238" s="252">
        <f t="shared" si="23"/>
        <v>1.6603491990807438E-3</v>
      </c>
      <c r="AP238" s="268"/>
    </row>
    <row r="239" spans="1:42" x14ac:dyDescent="0.25">
      <c r="A239" s="253">
        <v>237</v>
      </c>
      <c r="B239" s="243" t="s">
        <v>518</v>
      </c>
      <c r="C239" s="243" t="s">
        <v>519</v>
      </c>
      <c r="D239" s="243" t="s">
        <v>471</v>
      </c>
      <c r="E239" s="243" t="s">
        <v>496</v>
      </c>
      <c r="F239" s="243" t="s">
        <v>30</v>
      </c>
      <c r="G239" s="243" t="s">
        <v>31</v>
      </c>
      <c r="H239" s="243" t="s">
        <v>32</v>
      </c>
      <c r="I239" s="243" t="s">
        <v>62</v>
      </c>
      <c r="J239" s="243" t="s">
        <v>102</v>
      </c>
      <c r="K239" s="243" t="s">
        <v>708</v>
      </c>
      <c r="L239" s="265">
        <v>6.8333551771117182</v>
      </c>
      <c r="M239" s="250">
        <v>1</v>
      </c>
      <c r="N239" s="250">
        <v>1</v>
      </c>
      <c r="O239" s="244">
        <v>15</v>
      </c>
      <c r="P239" s="242">
        <v>15</v>
      </c>
      <c r="Q239" s="242">
        <v>35</v>
      </c>
      <c r="R239" s="242">
        <v>0.5</v>
      </c>
      <c r="S239" s="245">
        <v>219</v>
      </c>
      <c r="T239" s="242">
        <v>3.8</v>
      </c>
      <c r="U239" s="242">
        <v>0.8</v>
      </c>
      <c r="V239" s="242">
        <v>19</v>
      </c>
      <c r="W239" s="266">
        <v>92.821280000000144</v>
      </c>
      <c r="X239" s="266">
        <v>13.771703264094977</v>
      </c>
      <c r="Y239" s="266">
        <v>10.94</v>
      </c>
      <c r="Z239" s="266">
        <v>0.9282128000000015</v>
      </c>
      <c r="AA239" s="266">
        <v>0.23205320000000038</v>
      </c>
      <c r="AB239" s="267">
        <v>0.94593399999999939</v>
      </c>
      <c r="AC239" s="268"/>
      <c r="AD239" s="269">
        <v>9.15</v>
      </c>
      <c r="AE239" s="270">
        <f t="shared" si="24"/>
        <v>0.9263539999999999</v>
      </c>
      <c r="AF239" s="194">
        <f t="shared" si="20"/>
        <v>1.9579999999999487E-2</v>
      </c>
      <c r="AH239" s="242">
        <v>239</v>
      </c>
      <c r="AI239" s="251">
        <f t="shared" si="21"/>
        <v>13.046200000000001</v>
      </c>
      <c r="AJ239" s="251">
        <f>'5-04a'!O240</f>
        <v>13.046200000000001</v>
      </c>
      <c r="AK239" s="251">
        <f t="shared" si="22"/>
        <v>0</v>
      </c>
      <c r="AM239" s="252">
        <f t="shared" si="23"/>
        <v>1.500820162192783E-3</v>
      </c>
      <c r="AP239" s="268"/>
    </row>
    <row r="240" spans="1:42" x14ac:dyDescent="0.25">
      <c r="A240" s="253">
        <v>238</v>
      </c>
      <c r="B240" s="243" t="s">
        <v>518</v>
      </c>
      <c r="C240" s="243" t="s">
        <v>519</v>
      </c>
      <c r="D240" s="243" t="s">
        <v>471</v>
      </c>
      <c r="E240" s="243" t="s">
        <v>496</v>
      </c>
      <c r="F240" s="243" t="s">
        <v>30</v>
      </c>
      <c r="G240" s="243" t="s">
        <v>46</v>
      </c>
      <c r="H240" s="243" t="s">
        <v>47</v>
      </c>
      <c r="I240" s="243" t="s">
        <v>89</v>
      </c>
      <c r="J240" s="243" t="s">
        <v>44</v>
      </c>
      <c r="K240" s="243" t="s">
        <v>708</v>
      </c>
      <c r="L240" s="265">
        <v>2.4331517270029672</v>
      </c>
      <c r="M240" s="250">
        <v>1</v>
      </c>
      <c r="N240" s="250">
        <v>1</v>
      </c>
      <c r="O240" s="244">
        <v>15</v>
      </c>
      <c r="P240" s="242">
        <v>15</v>
      </c>
      <c r="Q240" s="242">
        <v>35</v>
      </c>
      <c r="R240" s="242">
        <v>0.5</v>
      </c>
      <c r="S240" s="245">
        <v>185</v>
      </c>
      <c r="T240" s="242">
        <v>3.2</v>
      </c>
      <c r="U240" s="242">
        <v>0.8</v>
      </c>
      <c r="V240" s="242">
        <v>19</v>
      </c>
      <c r="W240" s="266">
        <v>167.61293999999998</v>
      </c>
      <c r="X240" s="266">
        <v>24.868388724035604</v>
      </c>
      <c r="Y240" s="266">
        <v>8.0500000000000007</v>
      </c>
      <c r="Z240" s="266">
        <v>1.6761293999999998</v>
      </c>
      <c r="AA240" s="266">
        <v>0.18623659999999997</v>
      </c>
      <c r="AB240" s="267">
        <v>0.94593399999999939</v>
      </c>
      <c r="AC240" s="268"/>
      <c r="AD240" s="269">
        <v>9.15</v>
      </c>
      <c r="AE240" s="270">
        <f t="shared" si="24"/>
        <v>0.9263539999999999</v>
      </c>
      <c r="AF240" s="194">
        <f t="shared" si="20"/>
        <v>1.9579999999999487E-2</v>
      </c>
      <c r="AH240" s="242">
        <v>240</v>
      </c>
      <c r="AI240" s="251">
        <f t="shared" si="21"/>
        <v>10.858300000000002</v>
      </c>
      <c r="AJ240" s="251">
        <f>'5-04a'!O241</f>
        <v>10.8583</v>
      </c>
      <c r="AK240" s="251">
        <f t="shared" si="22"/>
        <v>0</v>
      </c>
      <c r="AM240" s="252">
        <f t="shared" si="23"/>
        <v>1.8032288663970865E-3</v>
      </c>
      <c r="AP240" s="268"/>
    </row>
    <row r="241" spans="1:42" x14ac:dyDescent="0.25">
      <c r="A241" s="253">
        <v>239</v>
      </c>
      <c r="B241" s="243" t="s">
        <v>518</v>
      </c>
      <c r="C241" s="243" t="s">
        <v>519</v>
      </c>
      <c r="D241" s="243" t="s">
        <v>491</v>
      </c>
      <c r="E241" s="243" t="s">
        <v>492</v>
      </c>
      <c r="F241" s="243" t="s">
        <v>30</v>
      </c>
      <c r="G241" s="243" t="s">
        <v>31</v>
      </c>
      <c r="H241" s="243" t="s">
        <v>32</v>
      </c>
      <c r="I241" s="243" t="s">
        <v>62</v>
      </c>
      <c r="J241" s="243" t="s">
        <v>102</v>
      </c>
      <c r="K241" s="243" t="s">
        <v>708</v>
      </c>
      <c r="L241" s="265">
        <v>6.8333551771117182</v>
      </c>
      <c r="M241" s="250">
        <v>1</v>
      </c>
      <c r="N241" s="250">
        <v>1</v>
      </c>
      <c r="O241" s="244">
        <v>15</v>
      </c>
      <c r="P241" s="242">
        <v>15</v>
      </c>
      <c r="Q241" s="242">
        <v>35</v>
      </c>
      <c r="R241" s="242">
        <v>0.5</v>
      </c>
      <c r="S241" s="245">
        <v>219</v>
      </c>
      <c r="T241" s="242">
        <v>3.8</v>
      </c>
      <c r="U241" s="242">
        <v>0.8</v>
      </c>
      <c r="V241" s="242">
        <v>19</v>
      </c>
      <c r="W241" s="266">
        <v>260.40000000000009</v>
      </c>
      <c r="X241" s="266">
        <v>26.250000000000007</v>
      </c>
      <c r="Y241" s="266">
        <v>10.94</v>
      </c>
      <c r="Z241" s="266">
        <v>2.604000000000001</v>
      </c>
      <c r="AA241" s="266">
        <v>0.65100000000000025</v>
      </c>
      <c r="AB241" s="267">
        <v>2.9450000000000003</v>
      </c>
      <c r="AC241" s="268"/>
      <c r="AD241" s="269">
        <v>6.05</v>
      </c>
      <c r="AE241" s="270">
        <f t="shared" si="24"/>
        <v>2.9004960000000004</v>
      </c>
      <c r="AF241" s="194">
        <f t="shared" si="20"/>
        <v>4.4503999999999877E-2</v>
      </c>
      <c r="AH241" s="242">
        <v>241</v>
      </c>
      <c r="AI241" s="251">
        <f t="shared" si="21"/>
        <v>17.14</v>
      </c>
      <c r="AJ241" s="251">
        <f>'5-04a'!O242</f>
        <v>17.14</v>
      </c>
      <c r="AK241" s="251">
        <f t="shared" si="22"/>
        <v>0</v>
      </c>
      <c r="AM241" s="252">
        <f t="shared" si="23"/>
        <v>2.5964994165694208E-3</v>
      </c>
      <c r="AP241" s="268"/>
    </row>
    <row r="242" spans="1:42" x14ac:dyDescent="0.25">
      <c r="A242" s="253">
        <v>240</v>
      </c>
      <c r="B242" s="243" t="s">
        <v>518</v>
      </c>
      <c r="C242" s="243" t="s">
        <v>519</v>
      </c>
      <c r="D242" s="243" t="s">
        <v>491</v>
      </c>
      <c r="E242" s="243" t="s">
        <v>492</v>
      </c>
      <c r="F242" s="243" t="s">
        <v>30</v>
      </c>
      <c r="G242" s="243" t="s">
        <v>46</v>
      </c>
      <c r="H242" s="243" t="s">
        <v>47</v>
      </c>
      <c r="I242" s="243" t="s">
        <v>89</v>
      </c>
      <c r="J242" s="243" t="s">
        <v>44</v>
      </c>
      <c r="K242" s="243" t="s">
        <v>708</v>
      </c>
      <c r="L242" s="265">
        <v>2.4330505161290321</v>
      </c>
      <c r="M242" s="250">
        <v>1</v>
      </c>
      <c r="N242" s="250">
        <v>1</v>
      </c>
      <c r="O242" s="244">
        <v>15</v>
      </c>
      <c r="P242" s="242">
        <v>15</v>
      </c>
      <c r="Q242" s="242">
        <v>35</v>
      </c>
      <c r="R242" s="242">
        <v>0.5</v>
      </c>
      <c r="S242" s="245">
        <v>185</v>
      </c>
      <c r="T242" s="242">
        <v>3.2</v>
      </c>
      <c r="U242" s="242">
        <v>0.8</v>
      </c>
      <c r="V242" s="242">
        <v>19</v>
      </c>
      <c r="W242" s="266">
        <v>230.9489999999999</v>
      </c>
      <c r="X242" s="266">
        <v>23.281149193548377</v>
      </c>
      <c r="Y242" s="266">
        <v>8.0500000000000007</v>
      </c>
      <c r="Z242" s="266">
        <v>2.3094899999999989</v>
      </c>
      <c r="AA242" s="266">
        <v>0.25660999999999989</v>
      </c>
      <c r="AB242" s="267">
        <v>2.9450000000000003</v>
      </c>
      <c r="AC242" s="268"/>
      <c r="AD242" s="269">
        <v>6.05</v>
      </c>
      <c r="AE242" s="270">
        <f t="shared" si="24"/>
        <v>2.9004960000000004</v>
      </c>
      <c r="AF242" s="194">
        <f t="shared" si="20"/>
        <v>4.4503999999999877E-2</v>
      </c>
      <c r="AH242" s="242">
        <v>242</v>
      </c>
      <c r="AI242" s="251">
        <f t="shared" si="21"/>
        <v>13.5611</v>
      </c>
      <c r="AJ242" s="251">
        <f>'5-04a'!O243</f>
        <v>13.5611</v>
      </c>
      <c r="AK242" s="251">
        <f t="shared" si="22"/>
        <v>0</v>
      </c>
      <c r="AM242" s="252">
        <f t="shared" si="23"/>
        <v>3.2817396818842041E-3</v>
      </c>
      <c r="AP242" s="268"/>
    </row>
    <row r="243" spans="1:42" x14ac:dyDescent="0.25">
      <c r="A243" s="253">
        <v>241</v>
      </c>
      <c r="B243" s="243" t="s">
        <v>518</v>
      </c>
      <c r="C243" s="243" t="s">
        <v>519</v>
      </c>
      <c r="D243" s="243" t="s">
        <v>471</v>
      </c>
      <c r="E243" s="243" t="s">
        <v>496</v>
      </c>
      <c r="F243" s="243" t="s">
        <v>30</v>
      </c>
      <c r="G243" s="243" t="s">
        <v>36</v>
      </c>
      <c r="H243" s="243" t="s">
        <v>32</v>
      </c>
      <c r="I243" s="243" t="s">
        <v>28</v>
      </c>
      <c r="J243" s="243" t="s">
        <v>74</v>
      </c>
      <c r="K243" s="243" t="s">
        <v>709</v>
      </c>
      <c r="L243" s="265">
        <v>4.6268824860595217</v>
      </c>
      <c r="M243" s="250">
        <v>3</v>
      </c>
      <c r="N243" s="250">
        <v>3</v>
      </c>
      <c r="O243" s="244">
        <v>10</v>
      </c>
      <c r="P243" s="242">
        <v>10</v>
      </c>
      <c r="Q243" s="242">
        <v>25</v>
      </c>
      <c r="R243" s="242">
        <v>0.5</v>
      </c>
      <c r="S243" s="245">
        <v>387</v>
      </c>
      <c r="T243" s="242">
        <v>4.2</v>
      </c>
      <c r="U243" s="242">
        <v>0.8</v>
      </c>
      <c r="V243" s="242">
        <v>23</v>
      </c>
      <c r="W243" s="266">
        <v>141.5100965333333</v>
      </c>
      <c r="X243" s="266">
        <v>20.995563283877345</v>
      </c>
      <c r="Y243" s="266">
        <v>11.99</v>
      </c>
      <c r="Z243" s="266">
        <v>4.2453028959999992</v>
      </c>
      <c r="AA243" s="266">
        <v>0.71416310399999983</v>
      </c>
      <c r="AB243" s="267">
        <v>0.94593399999999939</v>
      </c>
      <c r="AC243" s="268"/>
      <c r="AD243" s="269">
        <v>9.15</v>
      </c>
      <c r="AE243" s="270">
        <f t="shared" si="24"/>
        <v>0.9263539999999999</v>
      </c>
      <c r="AF243" s="194">
        <f t="shared" si="20"/>
        <v>1.9579999999999487E-2</v>
      </c>
      <c r="AH243" s="242">
        <v>243</v>
      </c>
      <c r="AI243" s="251">
        <f t="shared" si="21"/>
        <v>17.895400000000002</v>
      </c>
      <c r="AJ243" s="251">
        <f>'5-04a'!O244</f>
        <v>17.895399999999999</v>
      </c>
      <c r="AK243" s="251">
        <f t="shared" si="22"/>
        <v>0</v>
      </c>
      <c r="AM243" s="252">
        <f t="shared" si="23"/>
        <v>1.0941359231981115E-3</v>
      </c>
      <c r="AP243" s="268"/>
    </row>
    <row r="244" spans="1:42" x14ac:dyDescent="0.25">
      <c r="A244" s="253">
        <v>242</v>
      </c>
      <c r="B244" s="243" t="s">
        <v>518</v>
      </c>
      <c r="C244" s="243" t="s">
        <v>519</v>
      </c>
      <c r="D244" s="243" t="s">
        <v>471</v>
      </c>
      <c r="E244" s="243" t="s">
        <v>495</v>
      </c>
      <c r="F244" s="243" t="s">
        <v>30</v>
      </c>
      <c r="G244" s="243" t="s">
        <v>36</v>
      </c>
      <c r="H244" s="243" t="s">
        <v>32</v>
      </c>
      <c r="I244" s="243" t="s">
        <v>28</v>
      </c>
      <c r="J244" s="243" t="s">
        <v>74</v>
      </c>
      <c r="K244" s="243" t="s">
        <v>709</v>
      </c>
      <c r="L244" s="265">
        <v>4.6255863436262867</v>
      </c>
      <c r="M244" s="250">
        <v>3</v>
      </c>
      <c r="N244" s="250">
        <v>3</v>
      </c>
      <c r="O244" s="244">
        <v>10</v>
      </c>
      <c r="P244" s="242">
        <v>10</v>
      </c>
      <c r="Q244" s="242">
        <v>25</v>
      </c>
      <c r="R244" s="242">
        <v>0.5</v>
      </c>
      <c r="S244" s="245">
        <v>387</v>
      </c>
      <c r="T244" s="242">
        <v>4.2</v>
      </c>
      <c r="U244" s="242">
        <v>0.8</v>
      </c>
      <c r="V244" s="242">
        <v>23</v>
      </c>
      <c r="W244" s="266">
        <v>95.938083199999994</v>
      </c>
      <c r="X244" s="266">
        <v>20.028827390396657</v>
      </c>
      <c r="Y244" s="266">
        <v>11.99</v>
      </c>
      <c r="Z244" s="266">
        <v>2.8781424959999997</v>
      </c>
      <c r="AA244" s="266">
        <v>0.48417350399999992</v>
      </c>
      <c r="AB244" s="267">
        <v>0.83448400000000156</v>
      </c>
      <c r="AC244" s="268"/>
      <c r="AD244" s="269">
        <v>9.4</v>
      </c>
      <c r="AE244" s="270">
        <f t="shared" si="24"/>
        <v>0.83448400000000333</v>
      </c>
      <c r="AF244" s="194">
        <f t="shared" si="20"/>
        <v>-1.7763568394002505E-15</v>
      </c>
      <c r="AH244" s="242">
        <v>244</v>
      </c>
      <c r="AI244" s="251">
        <f t="shared" si="21"/>
        <v>16.186800000000002</v>
      </c>
      <c r="AJ244" s="251">
        <f>'5-04a'!O245</f>
        <v>16.186800000000002</v>
      </c>
      <c r="AK244" s="251">
        <f t="shared" si="22"/>
        <v>0</v>
      </c>
      <c r="AM244" s="252">
        <f t="shared" si="23"/>
        <v>-1.0974107540713731E-16</v>
      </c>
      <c r="AP244" s="268"/>
    </row>
    <row r="245" spans="1:42" x14ac:dyDescent="0.25">
      <c r="A245" s="253">
        <v>243</v>
      </c>
      <c r="B245" s="243" t="s">
        <v>518</v>
      </c>
      <c r="C245" s="243" t="s">
        <v>519</v>
      </c>
      <c r="D245" s="243" t="s">
        <v>494</v>
      </c>
      <c r="E245" s="243" t="s">
        <v>496</v>
      </c>
      <c r="F245" s="243" t="s">
        <v>30</v>
      </c>
      <c r="G245" s="243" t="s">
        <v>36</v>
      </c>
      <c r="H245" s="243" t="s">
        <v>37</v>
      </c>
      <c r="I245" s="243" t="s">
        <v>85</v>
      </c>
      <c r="J245" s="243" t="s">
        <v>102</v>
      </c>
      <c r="K245" s="243" t="s">
        <v>710</v>
      </c>
      <c r="L245" s="265">
        <v>2.9214246871470264</v>
      </c>
      <c r="M245" s="250">
        <v>3</v>
      </c>
      <c r="N245" s="250">
        <v>2.9214246871470264</v>
      </c>
      <c r="O245" s="244">
        <v>13.5</v>
      </c>
      <c r="P245" s="242">
        <v>10</v>
      </c>
      <c r="Q245" s="242">
        <v>25</v>
      </c>
      <c r="R245" s="242">
        <v>0.5</v>
      </c>
      <c r="S245" s="245">
        <v>2050</v>
      </c>
      <c r="T245" s="242">
        <v>5</v>
      </c>
      <c r="U245" s="242">
        <v>0.8</v>
      </c>
      <c r="V245" s="242">
        <v>26</v>
      </c>
      <c r="W245" s="266">
        <v>133.64119969194715</v>
      </c>
      <c r="X245" s="266">
        <v>18.084059498233714</v>
      </c>
      <c r="Y245" s="266">
        <v>10.68</v>
      </c>
      <c r="Z245" s="266">
        <v>3.9042269999999997</v>
      </c>
      <c r="AA245" s="266">
        <v>0.43380299999999999</v>
      </c>
      <c r="AB245" s="267">
        <v>1.8202700000000001</v>
      </c>
      <c r="AC245" s="268"/>
      <c r="AD245" s="269">
        <v>10.95</v>
      </c>
      <c r="AE245" s="270">
        <f t="shared" si="24"/>
        <v>0.48920599999999936</v>
      </c>
      <c r="AF245" s="194">
        <f t="shared" si="20"/>
        <v>1.3310640000000007</v>
      </c>
      <c r="AH245" s="242">
        <v>245</v>
      </c>
      <c r="AI245" s="251">
        <f t="shared" si="21"/>
        <v>16.838299999999997</v>
      </c>
      <c r="AJ245" s="251">
        <f>'5-04a'!O246</f>
        <v>16.8383</v>
      </c>
      <c r="AK245" s="251">
        <f t="shared" si="22"/>
        <v>0</v>
      </c>
      <c r="AM245" s="252">
        <f t="shared" si="23"/>
        <v>7.9049785310868731E-2</v>
      </c>
      <c r="AP245" s="268"/>
    </row>
    <row r="246" spans="1:42" x14ac:dyDescent="0.25">
      <c r="A246" s="253">
        <v>244</v>
      </c>
      <c r="B246" s="243" t="s">
        <v>518</v>
      </c>
      <c r="C246" s="243" t="s">
        <v>519</v>
      </c>
      <c r="D246" s="243" t="s">
        <v>494</v>
      </c>
      <c r="E246" s="243" t="s">
        <v>496</v>
      </c>
      <c r="F246" s="243" t="s">
        <v>30</v>
      </c>
      <c r="G246" s="243" t="s">
        <v>36</v>
      </c>
      <c r="H246" s="243" t="s">
        <v>37</v>
      </c>
      <c r="I246" s="243" t="s">
        <v>85</v>
      </c>
      <c r="J246" s="243" t="s">
        <v>1008</v>
      </c>
      <c r="K246" s="243" t="s">
        <v>710</v>
      </c>
      <c r="L246" s="265">
        <v>5.6432271664858717</v>
      </c>
      <c r="M246" s="250">
        <v>3</v>
      </c>
      <c r="N246" s="250">
        <v>3</v>
      </c>
      <c r="O246" s="244">
        <v>13.5</v>
      </c>
      <c r="P246" s="242">
        <v>10</v>
      </c>
      <c r="Q246" s="242">
        <v>25</v>
      </c>
      <c r="R246" s="242">
        <v>0.5</v>
      </c>
      <c r="S246" s="245">
        <v>2050</v>
      </c>
      <c r="T246" s="242">
        <v>5</v>
      </c>
      <c r="U246" s="242">
        <v>0.8</v>
      </c>
      <c r="V246" s="242">
        <v>26</v>
      </c>
      <c r="W246" s="266">
        <v>225.0810155555555</v>
      </c>
      <c r="X246" s="266">
        <v>30.457512253796416</v>
      </c>
      <c r="Y246" s="266">
        <v>10.68</v>
      </c>
      <c r="Z246" s="266">
        <v>6.7524304666666648</v>
      </c>
      <c r="AA246" s="266">
        <v>1.0992328666666664</v>
      </c>
      <c r="AB246" s="267">
        <v>2.8896366666666662</v>
      </c>
      <c r="AC246" s="268"/>
      <c r="AD246" s="269">
        <v>10.95</v>
      </c>
      <c r="AE246" s="270">
        <f t="shared" si="24"/>
        <v>0.48920599999999936</v>
      </c>
      <c r="AF246" s="194">
        <f t="shared" si="20"/>
        <v>2.4004306666666668</v>
      </c>
      <c r="AH246" s="242">
        <v>246</v>
      </c>
      <c r="AI246" s="251">
        <f t="shared" si="21"/>
        <v>21.421300000000002</v>
      </c>
      <c r="AJ246" s="251">
        <f>'5-04a'!O247</f>
        <v>21.421299999999999</v>
      </c>
      <c r="AK246" s="251">
        <f t="shared" si="22"/>
        <v>0</v>
      </c>
      <c r="AM246" s="252">
        <f t="shared" si="23"/>
        <v>0.11205812283412615</v>
      </c>
      <c r="AP246" s="268"/>
    </row>
    <row r="247" spans="1:42" x14ac:dyDescent="0.25">
      <c r="A247" s="253">
        <v>245</v>
      </c>
      <c r="B247" s="243" t="s">
        <v>518</v>
      </c>
      <c r="C247" s="243" t="s">
        <v>519</v>
      </c>
      <c r="D247" s="243" t="s">
        <v>471</v>
      </c>
      <c r="E247" s="243" t="s">
        <v>496</v>
      </c>
      <c r="F247" s="243" t="s">
        <v>30</v>
      </c>
      <c r="G247" s="243" t="s">
        <v>36</v>
      </c>
      <c r="H247" s="243" t="s">
        <v>37</v>
      </c>
      <c r="I247" s="243" t="s">
        <v>85</v>
      </c>
      <c r="J247" s="243" t="s">
        <v>102</v>
      </c>
      <c r="K247" s="243" t="s">
        <v>710</v>
      </c>
      <c r="L247" s="265">
        <v>2.924038018981288</v>
      </c>
      <c r="M247" s="250">
        <v>3</v>
      </c>
      <c r="N247" s="250">
        <v>2.924038018981288</v>
      </c>
      <c r="O247" s="244">
        <v>13.5</v>
      </c>
      <c r="P247" s="242">
        <v>10</v>
      </c>
      <c r="Q247" s="242">
        <v>25</v>
      </c>
      <c r="R247" s="242">
        <v>0.5</v>
      </c>
      <c r="S247" s="245">
        <v>2050</v>
      </c>
      <c r="T247" s="242">
        <v>5</v>
      </c>
      <c r="U247" s="242">
        <v>0.8</v>
      </c>
      <c r="V247" s="242">
        <v>26</v>
      </c>
      <c r="W247" s="266">
        <v>110.21842120653443</v>
      </c>
      <c r="X247" s="266">
        <v>16.352881484649025</v>
      </c>
      <c r="Y247" s="266">
        <v>10.68</v>
      </c>
      <c r="Z247" s="266">
        <v>3.2228285400000014</v>
      </c>
      <c r="AA247" s="266">
        <v>0.35809206000000016</v>
      </c>
      <c r="AB247" s="267">
        <v>2.0357794</v>
      </c>
      <c r="AC247" s="268"/>
      <c r="AD247" s="269">
        <v>9.15</v>
      </c>
      <c r="AE247" s="270">
        <f t="shared" si="24"/>
        <v>0.9263539999999999</v>
      </c>
      <c r="AF247" s="194">
        <f t="shared" si="20"/>
        <v>1.1094254000000001</v>
      </c>
      <c r="AH247" s="242">
        <v>247</v>
      </c>
      <c r="AI247" s="251">
        <f t="shared" si="21"/>
        <v>16.296700000000001</v>
      </c>
      <c r="AJ247" s="251">
        <f>'5-04a'!O248</f>
        <v>16.296700000000001</v>
      </c>
      <c r="AK247" s="251">
        <f t="shared" si="22"/>
        <v>0</v>
      </c>
      <c r="AM247" s="252">
        <f t="shared" si="23"/>
        <v>6.8076690372897583E-2</v>
      </c>
      <c r="AP247" s="268"/>
    </row>
    <row r="248" spans="1:42" x14ac:dyDescent="0.25">
      <c r="A248" s="253">
        <v>246</v>
      </c>
      <c r="B248" s="243" t="s">
        <v>518</v>
      </c>
      <c r="C248" s="243" t="s">
        <v>519</v>
      </c>
      <c r="D248" s="243" t="s">
        <v>471</v>
      </c>
      <c r="E248" s="243" t="s">
        <v>496</v>
      </c>
      <c r="F248" s="243" t="s">
        <v>30</v>
      </c>
      <c r="G248" s="243" t="s">
        <v>36</v>
      </c>
      <c r="H248" s="243" t="s">
        <v>37</v>
      </c>
      <c r="I248" s="243" t="s">
        <v>85</v>
      </c>
      <c r="J248" s="243" t="s">
        <v>1008</v>
      </c>
      <c r="K248" s="243" t="s">
        <v>710</v>
      </c>
      <c r="L248" s="265">
        <v>5.6458404983201325</v>
      </c>
      <c r="M248" s="250">
        <v>3</v>
      </c>
      <c r="N248" s="250">
        <v>3</v>
      </c>
      <c r="O248" s="244">
        <v>13.5</v>
      </c>
      <c r="P248" s="242">
        <v>10</v>
      </c>
      <c r="Q248" s="242">
        <v>25</v>
      </c>
      <c r="R248" s="242">
        <v>0.5</v>
      </c>
      <c r="S248" s="245">
        <v>2050</v>
      </c>
      <c r="T248" s="242">
        <v>5</v>
      </c>
      <c r="U248" s="242">
        <v>0.8</v>
      </c>
      <c r="V248" s="242">
        <v>26</v>
      </c>
      <c r="W248" s="266">
        <v>181.98</v>
      </c>
      <c r="X248" s="266">
        <v>27</v>
      </c>
      <c r="Y248" s="266">
        <v>10.68</v>
      </c>
      <c r="Z248" s="266">
        <v>5.4593999999999996</v>
      </c>
      <c r="AA248" s="266">
        <v>0.88873953488372093</v>
      </c>
      <c r="AB248" s="267">
        <v>2.8779764671385228</v>
      </c>
      <c r="AC248" s="268"/>
      <c r="AD248" s="269">
        <v>9.15</v>
      </c>
      <c r="AE248" s="270">
        <f t="shared" si="24"/>
        <v>0.9263539999999999</v>
      </c>
      <c r="AF248" s="194">
        <f t="shared" si="20"/>
        <v>1.9516224671385229</v>
      </c>
      <c r="AH248" s="242">
        <v>248</v>
      </c>
      <c r="AI248" s="251">
        <f t="shared" si="21"/>
        <v>19.906116002022245</v>
      </c>
      <c r="AJ248" s="251">
        <f>'5-04a'!O249</f>
        <v>20.476500000000001</v>
      </c>
      <c r="AK248" s="251">
        <f t="shared" si="22"/>
        <v>-0.57038399797775696</v>
      </c>
      <c r="AM248" s="252">
        <f t="shared" si="23"/>
        <v>9.8041349047712736E-2</v>
      </c>
      <c r="AO248" t="s">
        <v>2580</v>
      </c>
      <c r="AP248" s="268"/>
    </row>
    <row r="249" spans="1:42" x14ac:dyDescent="0.25">
      <c r="A249" s="253">
        <v>247</v>
      </c>
      <c r="B249" s="243" t="s">
        <v>518</v>
      </c>
      <c r="C249" s="243" t="s">
        <v>519</v>
      </c>
      <c r="D249" s="243" t="s">
        <v>494</v>
      </c>
      <c r="E249" s="243" t="s">
        <v>496</v>
      </c>
      <c r="F249" s="243" t="s">
        <v>30</v>
      </c>
      <c r="G249" s="243" t="s">
        <v>36</v>
      </c>
      <c r="H249" s="243" t="s">
        <v>37</v>
      </c>
      <c r="I249" s="243" t="s">
        <v>85</v>
      </c>
      <c r="J249" s="243" t="s">
        <v>102</v>
      </c>
      <c r="K249" s="243" t="s">
        <v>669</v>
      </c>
      <c r="L249" s="265">
        <v>4.8090288912433241</v>
      </c>
      <c r="M249" s="250">
        <v>2</v>
      </c>
      <c r="N249" s="250">
        <v>2</v>
      </c>
      <c r="O249" s="244">
        <v>13</v>
      </c>
      <c r="P249" s="242">
        <v>10</v>
      </c>
      <c r="Q249" s="242">
        <v>25</v>
      </c>
      <c r="R249" s="242">
        <v>0.5</v>
      </c>
      <c r="S249" s="245">
        <v>2050</v>
      </c>
      <c r="T249" s="242">
        <v>5</v>
      </c>
      <c r="U249" s="242">
        <v>0.8</v>
      </c>
      <c r="V249" s="242">
        <v>26</v>
      </c>
      <c r="W249" s="266">
        <v>203.69880000000006</v>
      </c>
      <c r="X249" s="266">
        <v>27.564113667117734</v>
      </c>
      <c r="Y249" s="266">
        <v>10.68</v>
      </c>
      <c r="Z249" s="266">
        <v>4.0739760000000009</v>
      </c>
      <c r="AA249" s="266">
        <v>0.45266400000000012</v>
      </c>
      <c r="AB249" s="267">
        <v>1.6316600000000003</v>
      </c>
      <c r="AC249" s="268"/>
      <c r="AD249" s="269">
        <v>10.95</v>
      </c>
      <c r="AE249" s="270">
        <f t="shared" ref="AE249:AE280" si="25">0.0804*AD249^2-1.8589*AD249+11.204</f>
        <v>0.48920599999999936</v>
      </c>
      <c r="AF249" s="194">
        <f t="shared" si="20"/>
        <v>1.142454000000001</v>
      </c>
      <c r="AH249" s="242">
        <v>249</v>
      </c>
      <c r="AI249" s="251">
        <f t="shared" si="21"/>
        <v>16.838300000000004</v>
      </c>
      <c r="AJ249" s="251">
        <f>'5-04a'!O250</f>
        <v>16.8383</v>
      </c>
      <c r="AK249" s="251">
        <f t="shared" si="22"/>
        <v>0</v>
      </c>
      <c r="AM249" s="252">
        <f t="shared" si="23"/>
        <v>6.7848535778552516E-2</v>
      </c>
      <c r="AP249" s="268"/>
    </row>
    <row r="250" spans="1:42" x14ac:dyDescent="0.25">
      <c r="A250" s="253">
        <v>248</v>
      </c>
      <c r="B250" s="243" t="s">
        <v>518</v>
      </c>
      <c r="C250" s="243" t="s">
        <v>519</v>
      </c>
      <c r="D250" s="243" t="s">
        <v>494</v>
      </c>
      <c r="E250" s="243" t="s">
        <v>496</v>
      </c>
      <c r="F250" s="243" t="s">
        <v>30</v>
      </c>
      <c r="G250" s="243" t="s">
        <v>31</v>
      </c>
      <c r="H250" s="243" t="s">
        <v>32</v>
      </c>
      <c r="I250" s="243" t="s">
        <v>53</v>
      </c>
      <c r="J250" s="243" t="s">
        <v>44</v>
      </c>
      <c r="K250" s="243" t="s">
        <v>711</v>
      </c>
      <c r="L250" s="265">
        <v>2.3924897407307171</v>
      </c>
      <c r="M250" s="250">
        <v>2</v>
      </c>
      <c r="N250" s="250">
        <v>2</v>
      </c>
      <c r="O250" s="244">
        <v>16</v>
      </c>
      <c r="P250" s="242">
        <v>15</v>
      </c>
      <c r="Q250" s="242">
        <v>35</v>
      </c>
      <c r="R250" s="242">
        <v>0.5</v>
      </c>
      <c r="S250" s="245">
        <v>390</v>
      </c>
      <c r="T250" s="242">
        <v>3.8</v>
      </c>
      <c r="U250" s="242">
        <v>0.8</v>
      </c>
      <c r="V250" s="242">
        <v>19</v>
      </c>
      <c r="W250" s="266">
        <v>241.89232500000003</v>
      </c>
      <c r="X250" s="266">
        <v>32.732384979702303</v>
      </c>
      <c r="Y250" s="266">
        <v>10.84</v>
      </c>
      <c r="Z250" s="266">
        <v>4.8378465000000004</v>
      </c>
      <c r="AA250" s="266">
        <v>0.53753850000000003</v>
      </c>
      <c r="AB250" s="267">
        <v>0.78291500000000003</v>
      </c>
      <c r="AC250" s="268"/>
      <c r="AD250" s="269">
        <v>10.95</v>
      </c>
      <c r="AE250" s="270">
        <f t="shared" si="25"/>
        <v>0.48920599999999936</v>
      </c>
      <c r="AF250" s="194">
        <f t="shared" si="20"/>
        <v>0.29370900000000066</v>
      </c>
      <c r="AH250" s="242">
        <v>250</v>
      </c>
      <c r="AI250" s="251">
        <f t="shared" si="21"/>
        <v>16.9983</v>
      </c>
      <c r="AJ250" s="251">
        <f>'5-04a'!O251</f>
        <v>16.9983</v>
      </c>
      <c r="AK250" s="251">
        <f t="shared" si="22"/>
        <v>0</v>
      </c>
      <c r="AM250" s="252">
        <f t="shared" si="23"/>
        <v>1.7278727872787319E-2</v>
      </c>
      <c r="AP250" s="268"/>
    </row>
    <row r="251" spans="1:42" x14ac:dyDescent="0.25">
      <c r="A251" s="253">
        <v>249</v>
      </c>
      <c r="B251" s="243" t="s">
        <v>518</v>
      </c>
      <c r="C251" s="243" t="s">
        <v>519</v>
      </c>
      <c r="D251" s="243" t="s">
        <v>471</v>
      </c>
      <c r="E251" s="243" t="s">
        <v>495</v>
      </c>
      <c r="F251" s="243" t="s">
        <v>30</v>
      </c>
      <c r="G251" s="243" t="s">
        <v>31</v>
      </c>
      <c r="H251" s="243" t="s">
        <v>32</v>
      </c>
      <c r="I251" s="243" t="s">
        <v>96</v>
      </c>
      <c r="J251" s="243" t="s">
        <v>1017</v>
      </c>
      <c r="K251" s="243" t="s">
        <v>711</v>
      </c>
      <c r="L251" s="265">
        <v>3.1636079161356374</v>
      </c>
      <c r="M251" s="250">
        <v>2</v>
      </c>
      <c r="N251" s="250">
        <v>2</v>
      </c>
      <c r="O251" s="244">
        <v>16</v>
      </c>
      <c r="P251" s="242">
        <v>15</v>
      </c>
      <c r="Q251" s="242">
        <v>35</v>
      </c>
      <c r="R251" s="242">
        <v>0.5</v>
      </c>
      <c r="S251" s="245">
        <v>498</v>
      </c>
      <c r="T251" s="242">
        <v>4.2</v>
      </c>
      <c r="U251" s="242">
        <v>0.8</v>
      </c>
      <c r="V251" s="242">
        <v>19</v>
      </c>
      <c r="W251" s="266">
        <v>79.674493599999948</v>
      </c>
      <c r="X251" s="266">
        <v>16.633505970772433</v>
      </c>
      <c r="Y251" s="266">
        <v>9</v>
      </c>
      <c r="Z251" s="266">
        <v>1.593489871999999</v>
      </c>
      <c r="AA251" s="266">
        <v>0.25940532799999988</v>
      </c>
      <c r="AB251" s="267">
        <v>0.93200480000000152</v>
      </c>
      <c r="AC251" s="268"/>
      <c r="AD251" s="269">
        <v>9.4</v>
      </c>
      <c r="AE251" s="270">
        <f t="shared" si="25"/>
        <v>0.83448400000000333</v>
      </c>
      <c r="AF251" s="194">
        <f t="shared" si="20"/>
        <v>9.7520799999998187E-2</v>
      </c>
      <c r="AH251" s="242">
        <v>251</v>
      </c>
      <c r="AI251" s="251">
        <f t="shared" si="21"/>
        <v>11.7849</v>
      </c>
      <c r="AJ251" s="251">
        <f>'5-04a'!O252</f>
        <v>11.7849</v>
      </c>
      <c r="AK251" s="251">
        <f t="shared" si="22"/>
        <v>0</v>
      </c>
      <c r="AM251" s="252">
        <f t="shared" si="23"/>
        <v>8.2750638528963482E-3</v>
      </c>
      <c r="AP251" s="268"/>
    </row>
    <row r="252" spans="1:42" x14ac:dyDescent="0.25">
      <c r="A252" s="253">
        <v>250</v>
      </c>
      <c r="B252" s="243" t="s">
        <v>520</v>
      </c>
      <c r="C252" s="243" t="s">
        <v>521</v>
      </c>
      <c r="D252" s="243" t="s">
        <v>494</v>
      </c>
      <c r="E252" s="243" t="s">
        <v>496</v>
      </c>
      <c r="F252" s="243" t="s">
        <v>30</v>
      </c>
      <c r="G252" s="243" t="s">
        <v>36</v>
      </c>
      <c r="H252" s="243" t="s">
        <v>37</v>
      </c>
      <c r="I252" s="243" t="s">
        <v>85</v>
      </c>
      <c r="J252" s="243" t="s">
        <v>1008</v>
      </c>
      <c r="K252" s="243" t="s">
        <v>712</v>
      </c>
      <c r="L252" s="265">
        <v>5.3081743640003296</v>
      </c>
      <c r="M252" s="250">
        <v>5</v>
      </c>
      <c r="N252" s="250">
        <v>5</v>
      </c>
      <c r="O252" s="244">
        <v>10</v>
      </c>
      <c r="P252" s="242">
        <v>10</v>
      </c>
      <c r="Q252" s="242">
        <v>25</v>
      </c>
      <c r="R252" s="242">
        <v>1.1000000000000001</v>
      </c>
      <c r="S252" s="245">
        <v>2050</v>
      </c>
      <c r="T252" s="242">
        <v>5</v>
      </c>
      <c r="U252" s="242">
        <v>0.8</v>
      </c>
      <c r="V252" s="242">
        <v>33</v>
      </c>
      <c r="W252" s="266">
        <v>176.15036000000001</v>
      </c>
      <c r="X252" s="266">
        <v>23.836313937753722</v>
      </c>
      <c r="Y252" s="266">
        <v>9.3699999999999992</v>
      </c>
      <c r="Z252" s="266">
        <v>8.807518</v>
      </c>
      <c r="AA252" s="266">
        <v>1.4337820000000001</v>
      </c>
      <c r="AB252" s="267">
        <v>0.5</v>
      </c>
      <c r="AC252" s="268"/>
      <c r="AD252" s="269">
        <v>10.95</v>
      </c>
      <c r="AE252" s="270">
        <f t="shared" si="25"/>
        <v>0.48920599999999936</v>
      </c>
      <c r="AF252" s="194">
        <f t="shared" si="20"/>
        <v>1.0794000000000636E-2</v>
      </c>
      <c r="AH252" s="242">
        <v>255</v>
      </c>
      <c r="AI252" s="251">
        <f t="shared" si="21"/>
        <v>20.1113</v>
      </c>
      <c r="AJ252" s="251">
        <f>'5-04a'!O253</f>
        <v>20.1113</v>
      </c>
      <c r="AK252" s="251">
        <f t="shared" si="22"/>
        <v>0</v>
      </c>
      <c r="AM252" s="252">
        <f t="shared" si="23"/>
        <v>5.3671319109160702E-4</v>
      </c>
      <c r="AP252" s="268"/>
    </row>
    <row r="253" spans="1:42" x14ac:dyDescent="0.25">
      <c r="A253" s="253">
        <v>251</v>
      </c>
      <c r="B253" s="243" t="s">
        <v>520</v>
      </c>
      <c r="C253" s="243" t="s">
        <v>521</v>
      </c>
      <c r="D253" s="243" t="s">
        <v>494</v>
      </c>
      <c r="E253" s="243" t="s">
        <v>496</v>
      </c>
      <c r="F253" s="243" t="s">
        <v>30</v>
      </c>
      <c r="G253" s="243" t="s">
        <v>36</v>
      </c>
      <c r="H253" s="243" t="s">
        <v>37</v>
      </c>
      <c r="I253" s="243" t="s">
        <v>72</v>
      </c>
      <c r="J253" s="243" t="s">
        <v>681</v>
      </c>
      <c r="K253" s="243" t="s">
        <v>712</v>
      </c>
      <c r="L253" s="265">
        <v>7.663088097246856</v>
      </c>
      <c r="M253" s="250">
        <v>5</v>
      </c>
      <c r="N253" s="250">
        <v>5</v>
      </c>
      <c r="O253" s="244">
        <v>10</v>
      </c>
      <c r="P253" s="242">
        <v>10</v>
      </c>
      <c r="Q253" s="242">
        <v>25</v>
      </c>
      <c r="R253" s="242">
        <v>1.1000000000000001</v>
      </c>
      <c r="S253" s="245">
        <v>2050</v>
      </c>
      <c r="T253" s="242">
        <v>5</v>
      </c>
      <c r="U253" s="242">
        <v>0.8</v>
      </c>
      <c r="V253" s="242">
        <v>33</v>
      </c>
      <c r="W253" s="266">
        <v>176.75040000000001</v>
      </c>
      <c r="X253" s="266">
        <v>23.9175101488498</v>
      </c>
      <c r="Y253" s="266">
        <v>10.11</v>
      </c>
      <c r="Z253" s="266">
        <v>8.8375199999999996</v>
      </c>
      <c r="AA253" s="266">
        <v>2.2093800000000003</v>
      </c>
      <c r="AB253" s="267">
        <v>0.5</v>
      </c>
      <c r="AC253" s="268"/>
      <c r="AD253" s="269">
        <v>10.95</v>
      </c>
      <c r="AE253" s="270">
        <f t="shared" si="25"/>
        <v>0.48920599999999936</v>
      </c>
      <c r="AF253" s="194">
        <f t="shared" si="20"/>
        <v>1.0794000000000636E-2</v>
      </c>
      <c r="AH253" s="242">
        <v>256</v>
      </c>
      <c r="AI253" s="251">
        <f t="shared" si="21"/>
        <v>21.656899999999997</v>
      </c>
      <c r="AJ253" s="251">
        <f>'5-04a'!O254</f>
        <v>21.6569</v>
      </c>
      <c r="AK253" s="251">
        <f t="shared" si="22"/>
        <v>0</v>
      </c>
      <c r="AM253" s="252">
        <f t="shared" si="23"/>
        <v>4.9840928295373011E-4</v>
      </c>
      <c r="AP253" s="268"/>
    </row>
    <row r="254" spans="1:42" x14ac:dyDescent="0.25">
      <c r="A254" s="253">
        <v>252</v>
      </c>
      <c r="B254" s="243" t="s">
        <v>520</v>
      </c>
      <c r="C254" s="243" t="s">
        <v>521</v>
      </c>
      <c r="D254" s="243" t="s">
        <v>491</v>
      </c>
      <c r="E254" s="243" t="s">
        <v>492</v>
      </c>
      <c r="F254" s="243" t="s">
        <v>30</v>
      </c>
      <c r="G254" s="243" t="s">
        <v>36</v>
      </c>
      <c r="H254" s="243" t="s">
        <v>37</v>
      </c>
      <c r="I254" s="243" t="s">
        <v>85</v>
      </c>
      <c r="J254" s="243" t="s">
        <v>1008</v>
      </c>
      <c r="K254" s="243" t="s">
        <v>712</v>
      </c>
      <c r="L254" s="265">
        <v>5.30658432296842</v>
      </c>
      <c r="M254" s="250">
        <v>5</v>
      </c>
      <c r="N254" s="250">
        <v>5</v>
      </c>
      <c r="O254" s="244">
        <v>10</v>
      </c>
      <c r="P254" s="242">
        <v>10</v>
      </c>
      <c r="Q254" s="242">
        <v>25</v>
      </c>
      <c r="R254" s="242">
        <v>1.1000000000000001</v>
      </c>
      <c r="S254" s="245">
        <v>2050</v>
      </c>
      <c r="T254" s="242">
        <v>5</v>
      </c>
      <c r="U254" s="242">
        <v>0.8</v>
      </c>
      <c r="V254" s="242">
        <v>33</v>
      </c>
      <c r="W254" s="266">
        <v>197.34591999999998</v>
      </c>
      <c r="X254" s="266">
        <v>19.89374193548387</v>
      </c>
      <c r="Y254" s="266">
        <v>9.3699999999999992</v>
      </c>
      <c r="Z254" s="266">
        <v>9.8672959999999978</v>
      </c>
      <c r="AA254" s="266">
        <v>1.606304</v>
      </c>
      <c r="AB254" s="267">
        <v>2.9450000000000003</v>
      </c>
      <c r="AC254" s="268"/>
      <c r="AD254" s="269">
        <v>6.05</v>
      </c>
      <c r="AE254" s="270">
        <f t="shared" si="25"/>
        <v>2.9004960000000004</v>
      </c>
      <c r="AF254" s="194">
        <f t="shared" si="20"/>
        <v>4.4503999999999877E-2</v>
      </c>
      <c r="AH254" s="242">
        <v>257</v>
      </c>
      <c r="AI254" s="251">
        <f t="shared" si="21"/>
        <v>23.788599999999999</v>
      </c>
      <c r="AJ254" s="251">
        <f>'5-04a'!O255</f>
        <v>23.788599999999999</v>
      </c>
      <c r="AK254" s="251">
        <f t="shared" si="22"/>
        <v>0</v>
      </c>
      <c r="AM254" s="252">
        <f t="shared" si="23"/>
        <v>1.8708120696468006E-3</v>
      </c>
      <c r="AP254" s="268"/>
    </row>
    <row r="255" spans="1:42" x14ac:dyDescent="0.25">
      <c r="A255" s="253">
        <v>253</v>
      </c>
      <c r="B255" s="243" t="s">
        <v>520</v>
      </c>
      <c r="C255" s="243" t="s">
        <v>521</v>
      </c>
      <c r="D255" s="243" t="s">
        <v>491</v>
      </c>
      <c r="E255" s="243" t="s">
        <v>492</v>
      </c>
      <c r="F255" s="243" t="s">
        <v>30</v>
      </c>
      <c r="G255" s="243" t="s">
        <v>36</v>
      </c>
      <c r="H255" s="243" t="s">
        <v>37</v>
      </c>
      <c r="I255" s="243" t="s">
        <v>72</v>
      </c>
      <c r="J255" s="243" t="s">
        <v>681</v>
      </c>
      <c r="K255" s="243" t="s">
        <v>712</v>
      </c>
      <c r="L255" s="265">
        <v>7.6616737513565933</v>
      </c>
      <c r="M255" s="250">
        <v>5</v>
      </c>
      <c r="N255" s="250">
        <v>5</v>
      </c>
      <c r="O255" s="244">
        <v>10</v>
      </c>
      <c r="P255" s="242">
        <v>10</v>
      </c>
      <c r="Q255" s="242">
        <v>25</v>
      </c>
      <c r="R255" s="242">
        <v>1.1000000000000001</v>
      </c>
      <c r="S255" s="245">
        <v>2050</v>
      </c>
      <c r="T255" s="242">
        <v>5</v>
      </c>
      <c r="U255" s="242">
        <v>0.8</v>
      </c>
      <c r="V255" s="242">
        <v>33</v>
      </c>
      <c r="W255" s="266">
        <v>200.88</v>
      </c>
      <c r="X255" s="266">
        <v>20.25</v>
      </c>
      <c r="Y255" s="266">
        <v>10.11</v>
      </c>
      <c r="Z255" s="266">
        <v>10.044</v>
      </c>
      <c r="AA255" s="266">
        <v>2.5110000000000001</v>
      </c>
      <c r="AB255" s="267">
        <v>2.9450000000000003</v>
      </c>
      <c r="AC255" s="268"/>
      <c r="AD255" s="269">
        <v>6.05</v>
      </c>
      <c r="AE255" s="270">
        <f t="shared" si="25"/>
        <v>2.9004960000000004</v>
      </c>
      <c r="AF255" s="194">
        <f t="shared" si="20"/>
        <v>4.4503999999999877E-2</v>
      </c>
      <c r="AH255" s="242">
        <v>258</v>
      </c>
      <c r="AI255" s="251">
        <f t="shared" si="21"/>
        <v>25.61</v>
      </c>
      <c r="AJ255" s="251">
        <f>'5-04a'!O256</f>
        <v>25.61</v>
      </c>
      <c r="AK255" s="251">
        <f t="shared" si="22"/>
        <v>0</v>
      </c>
      <c r="AM255" s="252">
        <f t="shared" si="23"/>
        <v>1.7377586880124904E-3</v>
      </c>
      <c r="AP255" s="268"/>
    </row>
    <row r="256" spans="1:42" x14ac:dyDescent="0.25">
      <c r="A256" s="253">
        <v>254</v>
      </c>
      <c r="B256" s="243" t="s">
        <v>520</v>
      </c>
      <c r="C256" s="243" t="s">
        <v>521</v>
      </c>
      <c r="D256" s="243" t="s">
        <v>494</v>
      </c>
      <c r="E256" s="243" t="s">
        <v>496</v>
      </c>
      <c r="F256" s="243" t="s">
        <v>30</v>
      </c>
      <c r="G256" s="243" t="s">
        <v>36</v>
      </c>
      <c r="H256" s="243" t="s">
        <v>37</v>
      </c>
      <c r="I256" s="243" t="s">
        <v>85</v>
      </c>
      <c r="J256" s="243" t="s">
        <v>102</v>
      </c>
      <c r="K256" s="243" t="s">
        <v>713</v>
      </c>
      <c r="L256" s="265">
        <v>4.1476590776338016</v>
      </c>
      <c r="M256" s="250">
        <v>4</v>
      </c>
      <c r="N256" s="250">
        <v>4</v>
      </c>
      <c r="O256" s="244">
        <v>10</v>
      </c>
      <c r="P256" s="242">
        <v>10</v>
      </c>
      <c r="Q256" s="242">
        <v>25</v>
      </c>
      <c r="R256" s="242">
        <v>1.1000000000000001</v>
      </c>
      <c r="S256" s="245">
        <v>2050</v>
      </c>
      <c r="T256" s="242">
        <v>5</v>
      </c>
      <c r="U256" s="242">
        <v>0.8</v>
      </c>
      <c r="V256" s="242">
        <v>28</v>
      </c>
      <c r="W256" s="266">
        <v>173.49975000000001</v>
      </c>
      <c r="X256" s="266">
        <v>23.477638700947224</v>
      </c>
      <c r="Y256" s="266">
        <v>9.3699999999999992</v>
      </c>
      <c r="Z256" s="266">
        <v>6.9399899999999999</v>
      </c>
      <c r="AA256" s="266">
        <v>0.77111000000000007</v>
      </c>
      <c r="AB256" s="267">
        <v>0.5</v>
      </c>
      <c r="AC256" s="268"/>
      <c r="AD256" s="269">
        <v>10.95</v>
      </c>
      <c r="AE256" s="270">
        <f t="shared" si="25"/>
        <v>0.48920599999999936</v>
      </c>
      <c r="AF256" s="194">
        <f t="shared" si="20"/>
        <v>1.0794000000000636E-2</v>
      </c>
      <c r="AH256" s="242">
        <v>259</v>
      </c>
      <c r="AI256" s="251">
        <f t="shared" si="21"/>
        <v>17.581099999999999</v>
      </c>
      <c r="AJ256" s="251">
        <f>'5-04a'!O257</f>
        <v>17.581099999999999</v>
      </c>
      <c r="AK256" s="251">
        <f t="shared" si="22"/>
        <v>0</v>
      </c>
      <c r="AM256" s="252">
        <f t="shared" si="23"/>
        <v>6.139547582347314E-4</v>
      </c>
      <c r="AP256" s="268"/>
    </row>
    <row r="257" spans="1:42" x14ac:dyDescent="0.25">
      <c r="A257" s="253">
        <v>255</v>
      </c>
      <c r="B257" s="243" t="s">
        <v>520</v>
      </c>
      <c r="C257" s="243" t="s">
        <v>521</v>
      </c>
      <c r="D257" s="243" t="s">
        <v>494</v>
      </c>
      <c r="E257" s="243" t="s">
        <v>496</v>
      </c>
      <c r="F257" s="243" t="s">
        <v>30</v>
      </c>
      <c r="G257" s="243" t="s">
        <v>36</v>
      </c>
      <c r="H257" s="243" t="s">
        <v>37</v>
      </c>
      <c r="I257" s="243" t="s">
        <v>85</v>
      </c>
      <c r="J257" s="243" t="s">
        <v>1008</v>
      </c>
      <c r="K257" s="243" t="s">
        <v>713</v>
      </c>
      <c r="L257" s="265">
        <v>4.5048501375130678</v>
      </c>
      <c r="M257" s="250">
        <v>4</v>
      </c>
      <c r="N257" s="250">
        <v>4</v>
      </c>
      <c r="O257" s="244">
        <v>10</v>
      </c>
      <c r="P257" s="242">
        <v>10</v>
      </c>
      <c r="Q257" s="242">
        <v>25</v>
      </c>
      <c r="R257" s="242">
        <v>1.1000000000000001</v>
      </c>
      <c r="S257" s="245">
        <v>2050</v>
      </c>
      <c r="T257" s="242">
        <v>5</v>
      </c>
      <c r="U257" s="242">
        <v>0.8</v>
      </c>
      <c r="V257" s="242">
        <v>28</v>
      </c>
      <c r="W257" s="266">
        <v>220.18795</v>
      </c>
      <c r="X257" s="266">
        <v>29.795392422192151</v>
      </c>
      <c r="Y257" s="266">
        <v>9.3699999999999992</v>
      </c>
      <c r="Z257" s="266">
        <v>8.807518</v>
      </c>
      <c r="AA257" s="266">
        <v>1.4337820000000001</v>
      </c>
      <c r="AB257" s="267">
        <v>0.5</v>
      </c>
      <c r="AC257" s="268"/>
      <c r="AD257" s="269">
        <v>10.95</v>
      </c>
      <c r="AE257" s="270">
        <f t="shared" si="25"/>
        <v>0.48920599999999936</v>
      </c>
      <c r="AF257" s="194">
        <f t="shared" si="20"/>
        <v>1.0794000000000636E-2</v>
      </c>
      <c r="AH257" s="242">
        <v>260</v>
      </c>
      <c r="AI257" s="251">
        <f t="shared" si="21"/>
        <v>20.1113</v>
      </c>
      <c r="AJ257" s="251">
        <f>'5-04a'!O258</f>
        <v>20.1113</v>
      </c>
      <c r="AK257" s="251">
        <f t="shared" si="22"/>
        <v>0</v>
      </c>
      <c r="AM257" s="252">
        <f t="shared" si="23"/>
        <v>5.3671319109160702E-4</v>
      </c>
      <c r="AP257" s="268"/>
    </row>
    <row r="258" spans="1:42" x14ac:dyDescent="0.25">
      <c r="A258" s="253">
        <v>256</v>
      </c>
      <c r="B258" s="243" t="s">
        <v>520</v>
      </c>
      <c r="C258" s="243" t="s">
        <v>521</v>
      </c>
      <c r="D258" s="243" t="s">
        <v>494</v>
      </c>
      <c r="E258" s="243" t="s">
        <v>496</v>
      </c>
      <c r="F258" s="243" t="s">
        <v>30</v>
      </c>
      <c r="G258" s="243" t="s">
        <v>36</v>
      </c>
      <c r="H258" s="243" t="s">
        <v>37</v>
      </c>
      <c r="I258" s="243" t="s">
        <v>72</v>
      </c>
      <c r="J258" s="243" t="s">
        <v>681</v>
      </c>
      <c r="K258" s="243" t="s">
        <v>713</v>
      </c>
      <c r="L258" s="265">
        <v>6.5028543821430613</v>
      </c>
      <c r="M258" s="250">
        <v>4</v>
      </c>
      <c r="N258" s="250">
        <v>4</v>
      </c>
      <c r="O258" s="244">
        <v>10</v>
      </c>
      <c r="P258" s="242">
        <v>10</v>
      </c>
      <c r="Q258" s="242">
        <v>25</v>
      </c>
      <c r="R258" s="242">
        <v>1.1000000000000001</v>
      </c>
      <c r="S258" s="245">
        <v>2050</v>
      </c>
      <c r="T258" s="242">
        <v>5</v>
      </c>
      <c r="U258" s="242">
        <v>0.8</v>
      </c>
      <c r="V258" s="242">
        <v>28</v>
      </c>
      <c r="W258" s="266">
        <v>220.93800000000002</v>
      </c>
      <c r="X258" s="266">
        <v>29.896887686062247</v>
      </c>
      <c r="Y258" s="266">
        <v>10.11</v>
      </c>
      <c r="Z258" s="266">
        <v>8.8375199999999996</v>
      </c>
      <c r="AA258" s="266">
        <v>2.2093800000000003</v>
      </c>
      <c r="AB258" s="267">
        <v>0.5</v>
      </c>
      <c r="AC258" s="268"/>
      <c r="AD258" s="269">
        <v>10.95</v>
      </c>
      <c r="AE258" s="270">
        <f t="shared" si="25"/>
        <v>0.48920599999999936</v>
      </c>
      <c r="AF258" s="194">
        <f t="shared" si="20"/>
        <v>1.0794000000000636E-2</v>
      </c>
      <c r="AH258" s="242">
        <v>261</v>
      </c>
      <c r="AI258" s="251">
        <f t="shared" si="21"/>
        <v>21.656899999999997</v>
      </c>
      <c r="AJ258" s="251">
        <f>'5-04a'!O259</f>
        <v>21.6569</v>
      </c>
      <c r="AK258" s="251">
        <f t="shared" si="22"/>
        <v>0</v>
      </c>
      <c r="AM258" s="252">
        <f t="shared" si="23"/>
        <v>4.9840928295373011E-4</v>
      </c>
      <c r="AP258" s="268"/>
    </row>
    <row r="259" spans="1:42" x14ac:dyDescent="0.25">
      <c r="A259" s="253">
        <v>257</v>
      </c>
      <c r="B259" s="243" t="s">
        <v>520</v>
      </c>
      <c r="C259" s="243" t="s">
        <v>521</v>
      </c>
      <c r="D259" s="243" t="s">
        <v>494</v>
      </c>
      <c r="E259" s="243" t="s">
        <v>496</v>
      </c>
      <c r="F259" s="243" t="s">
        <v>30</v>
      </c>
      <c r="G259" s="243" t="s">
        <v>36</v>
      </c>
      <c r="H259" s="243" t="s">
        <v>37</v>
      </c>
      <c r="I259" s="243" t="s">
        <v>71</v>
      </c>
      <c r="J259" s="243" t="s">
        <v>681</v>
      </c>
      <c r="K259" s="243" t="s">
        <v>713</v>
      </c>
      <c r="L259" s="265">
        <v>4.4413787034075529</v>
      </c>
      <c r="M259" s="250">
        <v>4</v>
      </c>
      <c r="N259" s="250">
        <v>4</v>
      </c>
      <c r="O259" s="244">
        <v>10</v>
      </c>
      <c r="P259" s="242">
        <v>10</v>
      </c>
      <c r="Q259" s="242">
        <v>25</v>
      </c>
      <c r="R259" s="242">
        <v>1.1000000000000001</v>
      </c>
      <c r="S259" s="245">
        <v>2050</v>
      </c>
      <c r="T259" s="242">
        <v>5</v>
      </c>
      <c r="U259" s="242">
        <v>0.8</v>
      </c>
      <c r="V259" s="242">
        <v>28</v>
      </c>
      <c r="W259" s="266">
        <v>175.99924999999996</v>
      </c>
      <c r="X259" s="266">
        <v>23.815866035182673</v>
      </c>
      <c r="Y259" s="266">
        <v>11.59</v>
      </c>
      <c r="Z259" s="266">
        <v>7.0399699999999985</v>
      </c>
      <c r="AA259" s="266">
        <v>3.0171299999999994</v>
      </c>
      <c r="AB259" s="267">
        <v>0.5</v>
      </c>
      <c r="AC259" s="268"/>
      <c r="AD259" s="269">
        <v>10.95</v>
      </c>
      <c r="AE259" s="270">
        <f t="shared" si="25"/>
        <v>0.48920599999999936</v>
      </c>
      <c r="AF259" s="194">
        <f t="shared" ref="AF259:AF322" si="26">AB259-AE259</f>
        <v>1.0794000000000636E-2</v>
      </c>
      <c r="AH259" s="242">
        <v>262</v>
      </c>
      <c r="AI259" s="251">
        <f t="shared" ref="AI259:AI322" si="27">SUM(Y259:AB259)</f>
        <v>22.147099999999998</v>
      </c>
      <c r="AJ259" s="251">
        <f>'5-04a'!O260</f>
        <v>22.147099999999998</v>
      </c>
      <c r="AK259" s="251">
        <f t="shared" ref="AK259:AK322" si="28">AI259-AJ259</f>
        <v>0</v>
      </c>
      <c r="AM259" s="252">
        <f t="shared" ref="AM259:AM322" si="29">AF259/AI259</f>
        <v>4.8737757990891076E-4</v>
      </c>
      <c r="AP259" s="268"/>
    </row>
    <row r="260" spans="1:42" x14ac:dyDescent="0.25">
      <c r="A260" s="253">
        <v>258</v>
      </c>
      <c r="B260" s="243" t="s">
        <v>520</v>
      </c>
      <c r="C260" s="243" t="s">
        <v>521</v>
      </c>
      <c r="D260" s="243" t="s">
        <v>471</v>
      </c>
      <c r="E260" s="243" t="s">
        <v>496</v>
      </c>
      <c r="F260" s="243" t="s">
        <v>30</v>
      </c>
      <c r="G260" s="243" t="s">
        <v>36</v>
      </c>
      <c r="H260" s="243" t="s">
        <v>37</v>
      </c>
      <c r="I260" s="243" t="s">
        <v>85</v>
      </c>
      <c r="J260" s="243" t="s">
        <v>102</v>
      </c>
      <c r="K260" s="243" t="s">
        <v>713</v>
      </c>
      <c r="L260" s="265">
        <v>4.1482603246619707</v>
      </c>
      <c r="M260" s="250">
        <v>4</v>
      </c>
      <c r="N260" s="250">
        <v>4</v>
      </c>
      <c r="O260" s="244">
        <v>10</v>
      </c>
      <c r="P260" s="242">
        <v>10</v>
      </c>
      <c r="Q260" s="242">
        <v>25</v>
      </c>
      <c r="R260" s="242">
        <v>1.1000000000000001</v>
      </c>
      <c r="S260" s="245">
        <v>2050</v>
      </c>
      <c r="T260" s="242">
        <v>5</v>
      </c>
      <c r="U260" s="242">
        <v>0.8</v>
      </c>
      <c r="V260" s="242">
        <v>28</v>
      </c>
      <c r="W260" s="266">
        <v>147.21673500000003</v>
      </c>
      <c r="X260" s="266">
        <v>21.842245548961429</v>
      </c>
      <c r="Y260" s="266">
        <v>9.3699999999999992</v>
      </c>
      <c r="Z260" s="266">
        <v>5.8886694000000004</v>
      </c>
      <c r="AA260" s="266">
        <v>0.65429660000000012</v>
      </c>
      <c r="AB260" s="267">
        <v>0.94593399999999939</v>
      </c>
      <c r="AC260" s="268"/>
      <c r="AD260" s="269">
        <v>9.15</v>
      </c>
      <c r="AE260" s="270">
        <f t="shared" si="25"/>
        <v>0.9263539999999999</v>
      </c>
      <c r="AF260" s="194">
        <f t="shared" si="26"/>
        <v>1.9579999999999487E-2</v>
      </c>
      <c r="AH260" s="242">
        <v>263</v>
      </c>
      <c r="AI260" s="251">
        <f t="shared" si="27"/>
        <v>16.858899999999998</v>
      </c>
      <c r="AJ260" s="251">
        <f>'5-04a'!O261</f>
        <v>16.858899999999998</v>
      </c>
      <c r="AK260" s="251">
        <f t="shared" si="28"/>
        <v>0</v>
      </c>
      <c r="AM260" s="252">
        <f t="shared" si="29"/>
        <v>1.1614043620876504E-3</v>
      </c>
      <c r="AP260" s="268"/>
    </row>
    <row r="261" spans="1:42" x14ac:dyDescent="0.25">
      <c r="A261" s="253">
        <v>259</v>
      </c>
      <c r="B261" s="243" t="s">
        <v>520</v>
      </c>
      <c r="C261" s="243" t="s">
        <v>521</v>
      </c>
      <c r="D261" s="243" t="s">
        <v>471</v>
      </c>
      <c r="E261" s="243" t="s">
        <v>496</v>
      </c>
      <c r="F261" s="243" t="s">
        <v>30</v>
      </c>
      <c r="G261" s="243" t="s">
        <v>36</v>
      </c>
      <c r="H261" s="243" t="s">
        <v>37</v>
      </c>
      <c r="I261" s="243" t="s">
        <v>85</v>
      </c>
      <c r="J261" s="243" t="s">
        <v>1008</v>
      </c>
      <c r="K261" s="243" t="s">
        <v>713</v>
      </c>
      <c r="L261" s="265">
        <v>4.5054513845412369</v>
      </c>
      <c r="M261" s="250">
        <v>4</v>
      </c>
      <c r="N261" s="250">
        <v>4</v>
      </c>
      <c r="O261" s="244">
        <v>10</v>
      </c>
      <c r="P261" s="242">
        <v>10</v>
      </c>
      <c r="Q261" s="242">
        <v>25</v>
      </c>
      <c r="R261" s="242">
        <v>1.1000000000000001</v>
      </c>
      <c r="S261" s="245">
        <v>2050</v>
      </c>
      <c r="T261" s="242">
        <v>5</v>
      </c>
      <c r="U261" s="242">
        <v>0.8</v>
      </c>
      <c r="V261" s="242">
        <v>28</v>
      </c>
      <c r="W261" s="266">
        <v>190.28716900000001</v>
      </c>
      <c r="X261" s="266">
        <v>28.232517655786349</v>
      </c>
      <c r="Y261" s="266">
        <v>9.3699999999999992</v>
      </c>
      <c r="Z261" s="266">
        <v>7.61148676</v>
      </c>
      <c r="AA261" s="266">
        <v>1.2390792400000001</v>
      </c>
      <c r="AB261" s="267">
        <v>0.94593399999999939</v>
      </c>
      <c r="AC261" s="268"/>
      <c r="AD261" s="269">
        <v>9.15</v>
      </c>
      <c r="AE261" s="270">
        <f t="shared" si="25"/>
        <v>0.9263539999999999</v>
      </c>
      <c r="AF261" s="194">
        <f t="shared" si="26"/>
        <v>1.9579999999999487E-2</v>
      </c>
      <c r="AH261" s="242">
        <v>264</v>
      </c>
      <c r="AI261" s="251">
        <f t="shared" si="27"/>
        <v>19.166499999999999</v>
      </c>
      <c r="AJ261" s="251">
        <f>'5-04a'!O262</f>
        <v>19.166499999999999</v>
      </c>
      <c r="AK261" s="251">
        <f t="shared" si="28"/>
        <v>0</v>
      </c>
      <c r="AM261" s="252">
        <f t="shared" si="29"/>
        <v>1.0215741006443268E-3</v>
      </c>
      <c r="AP261" s="268"/>
    </row>
    <row r="262" spans="1:42" x14ac:dyDescent="0.25">
      <c r="A262" s="253">
        <v>260</v>
      </c>
      <c r="B262" s="243" t="s">
        <v>520</v>
      </c>
      <c r="C262" s="243" t="s">
        <v>521</v>
      </c>
      <c r="D262" s="243" t="s">
        <v>471</v>
      </c>
      <c r="E262" s="243" t="s">
        <v>496</v>
      </c>
      <c r="F262" s="243" t="s">
        <v>30</v>
      </c>
      <c r="G262" s="243" t="s">
        <v>36</v>
      </c>
      <c r="H262" s="243" t="s">
        <v>37</v>
      </c>
      <c r="I262" s="243" t="s">
        <v>72</v>
      </c>
      <c r="J262" s="243" t="s">
        <v>681</v>
      </c>
      <c r="K262" s="243" t="s">
        <v>713</v>
      </c>
      <c r="L262" s="265">
        <v>6.5033891930355203</v>
      </c>
      <c r="M262" s="250">
        <v>4</v>
      </c>
      <c r="N262" s="250">
        <v>4</v>
      </c>
      <c r="O262" s="244">
        <v>10</v>
      </c>
      <c r="P262" s="242">
        <v>10</v>
      </c>
      <c r="Q262" s="242">
        <v>25</v>
      </c>
      <c r="R262" s="242">
        <v>1.1000000000000001</v>
      </c>
      <c r="S262" s="245">
        <v>2050</v>
      </c>
      <c r="T262" s="242">
        <v>5</v>
      </c>
      <c r="U262" s="242">
        <v>0.8</v>
      </c>
      <c r="V262" s="242">
        <v>28</v>
      </c>
      <c r="W262" s="266">
        <v>191.70532000000009</v>
      </c>
      <c r="X262" s="266">
        <v>28.442925816023752</v>
      </c>
      <c r="Y262" s="266">
        <v>10.11</v>
      </c>
      <c r="Z262" s="266">
        <v>7.6682128000000027</v>
      </c>
      <c r="AA262" s="266">
        <v>1.9170532000000007</v>
      </c>
      <c r="AB262" s="267">
        <v>0.94593399999999939</v>
      </c>
      <c r="AC262" s="268"/>
      <c r="AD262" s="269">
        <v>9.15</v>
      </c>
      <c r="AE262" s="270">
        <f t="shared" si="25"/>
        <v>0.9263539999999999</v>
      </c>
      <c r="AF262" s="194">
        <f t="shared" si="26"/>
        <v>1.9579999999999487E-2</v>
      </c>
      <c r="AH262" s="242">
        <v>265</v>
      </c>
      <c r="AI262" s="251">
        <f t="shared" si="27"/>
        <v>20.641200000000005</v>
      </c>
      <c r="AJ262" s="251">
        <f>'5-04a'!O263</f>
        <v>20.641200000000001</v>
      </c>
      <c r="AK262" s="251">
        <f t="shared" si="28"/>
        <v>0</v>
      </c>
      <c r="AM262" s="252">
        <f t="shared" si="29"/>
        <v>9.4858826037243389E-4</v>
      </c>
      <c r="AP262" s="268"/>
    </row>
    <row r="263" spans="1:42" x14ac:dyDescent="0.25">
      <c r="A263" s="253">
        <v>261</v>
      </c>
      <c r="B263" s="243" t="s">
        <v>520</v>
      </c>
      <c r="C263" s="243" t="s">
        <v>521</v>
      </c>
      <c r="D263" s="243" t="s">
        <v>471</v>
      </c>
      <c r="E263" s="243" t="s">
        <v>496</v>
      </c>
      <c r="F263" s="243" t="s">
        <v>30</v>
      </c>
      <c r="G263" s="243" t="s">
        <v>36</v>
      </c>
      <c r="H263" s="243" t="s">
        <v>37</v>
      </c>
      <c r="I263" s="243" t="s">
        <v>71</v>
      </c>
      <c r="J263" s="243" t="s">
        <v>681</v>
      </c>
      <c r="K263" s="243" t="s">
        <v>713</v>
      </c>
      <c r="L263" s="265">
        <v>4.4417806420285935</v>
      </c>
      <c r="M263" s="250">
        <v>4</v>
      </c>
      <c r="N263" s="250">
        <v>4</v>
      </c>
      <c r="O263" s="244">
        <v>10</v>
      </c>
      <c r="P263" s="242">
        <v>10</v>
      </c>
      <c r="Q263" s="242">
        <v>25</v>
      </c>
      <c r="R263" s="242">
        <v>1.1000000000000001</v>
      </c>
      <c r="S263" s="245">
        <v>2050</v>
      </c>
      <c r="T263" s="242">
        <v>5</v>
      </c>
      <c r="U263" s="242">
        <v>0.8</v>
      </c>
      <c r="V263" s="242">
        <v>28</v>
      </c>
      <c r="W263" s="266">
        <v>151.94665499999996</v>
      </c>
      <c r="X263" s="266">
        <v>22.544014094955482</v>
      </c>
      <c r="Y263" s="266">
        <v>11.59</v>
      </c>
      <c r="Z263" s="266">
        <v>6.077866199999999</v>
      </c>
      <c r="AA263" s="266">
        <v>2.6047997999999999</v>
      </c>
      <c r="AB263" s="267">
        <v>0.94593399999999939</v>
      </c>
      <c r="AC263" s="268"/>
      <c r="AD263" s="269">
        <v>9.15</v>
      </c>
      <c r="AE263" s="270">
        <f t="shared" si="25"/>
        <v>0.9263539999999999</v>
      </c>
      <c r="AF263" s="194">
        <f t="shared" si="26"/>
        <v>1.9579999999999487E-2</v>
      </c>
      <c r="AH263" s="242">
        <v>266</v>
      </c>
      <c r="AI263" s="251">
        <f t="shared" si="27"/>
        <v>21.218599999999995</v>
      </c>
      <c r="AJ263" s="251">
        <f>'5-04a'!O264</f>
        <v>21.218599999999999</v>
      </c>
      <c r="AK263" s="251">
        <f t="shared" si="28"/>
        <v>0</v>
      </c>
      <c r="AM263" s="252">
        <f t="shared" si="29"/>
        <v>9.2277530091521075E-4</v>
      </c>
      <c r="AP263" s="268"/>
    </row>
    <row r="264" spans="1:42" x14ac:dyDescent="0.25">
      <c r="A264" s="253">
        <v>262</v>
      </c>
      <c r="B264" s="243" t="s">
        <v>520</v>
      </c>
      <c r="C264" s="243" t="s">
        <v>521</v>
      </c>
      <c r="D264" s="243" t="s">
        <v>491</v>
      </c>
      <c r="E264" s="243" t="s">
        <v>492</v>
      </c>
      <c r="F264" s="243" t="s">
        <v>30</v>
      </c>
      <c r="G264" s="243" t="s">
        <v>36</v>
      </c>
      <c r="H264" s="243" t="s">
        <v>37</v>
      </c>
      <c r="I264" s="243" t="s">
        <v>85</v>
      </c>
      <c r="J264" s="243" t="s">
        <v>102</v>
      </c>
      <c r="K264" s="243" t="s">
        <v>713</v>
      </c>
      <c r="L264" s="265">
        <v>4.146069036601892</v>
      </c>
      <c r="M264" s="250">
        <v>4</v>
      </c>
      <c r="N264" s="250">
        <v>4</v>
      </c>
      <c r="O264" s="244">
        <v>10</v>
      </c>
      <c r="P264" s="242">
        <v>10</v>
      </c>
      <c r="Q264" s="242">
        <v>25</v>
      </c>
      <c r="R264" s="242">
        <v>1.1000000000000001</v>
      </c>
      <c r="S264" s="245">
        <v>2050</v>
      </c>
      <c r="T264" s="242">
        <v>5</v>
      </c>
      <c r="U264" s="242">
        <v>0.8</v>
      </c>
      <c r="V264" s="242">
        <v>28</v>
      </c>
      <c r="W264" s="266">
        <v>181.73699999999999</v>
      </c>
      <c r="X264" s="266">
        <v>18.320262096774194</v>
      </c>
      <c r="Y264" s="266">
        <v>9.3699999999999992</v>
      </c>
      <c r="Z264" s="266">
        <v>7.2694799999999997</v>
      </c>
      <c r="AA264" s="266">
        <v>0.80771999999999999</v>
      </c>
      <c r="AB264" s="267">
        <v>2.9450000000000003</v>
      </c>
      <c r="AC264" s="268"/>
      <c r="AD264" s="269">
        <v>6.05</v>
      </c>
      <c r="AE264" s="270">
        <f t="shared" si="25"/>
        <v>2.9004960000000004</v>
      </c>
      <c r="AF264" s="194">
        <f t="shared" si="26"/>
        <v>4.4503999999999877E-2</v>
      </c>
      <c r="AH264" s="242">
        <v>267</v>
      </c>
      <c r="AI264" s="251">
        <f t="shared" si="27"/>
        <v>20.392199999999999</v>
      </c>
      <c r="AJ264" s="251">
        <f>'5-04a'!O265</f>
        <v>20.392199999999999</v>
      </c>
      <c r="AK264" s="251">
        <f t="shared" si="28"/>
        <v>0</v>
      </c>
      <c r="AM264" s="252">
        <f t="shared" si="29"/>
        <v>2.1824030756857956E-3</v>
      </c>
      <c r="AP264" s="268"/>
    </row>
    <row r="265" spans="1:42" x14ac:dyDescent="0.25">
      <c r="A265" s="253">
        <v>263</v>
      </c>
      <c r="B265" s="243" t="s">
        <v>520</v>
      </c>
      <c r="C265" s="243" t="s">
        <v>521</v>
      </c>
      <c r="D265" s="243" t="s">
        <v>491</v>
      </c>
      <c r="E265" s="243" t="s">
        <v>492</v>
      </c>
      <c r="F265" s="243" t="s">
        <v>30</v>
      </c>
      <c r="G265" s="243" t="s">
        <v>36</v>
      </c>
      <c r="H265" s="243" t="s">
        <v>37</v>
      </c>
      <c r="I265" s="243" t="s">
        <v>85</v>
      </c>
      <c r="J265" s="243" t="s">
        <v>1008</v>
      </c>
      <c r="K265" s="243" t="s">
        <v>713</v>
      </c>
      <c r="L265" s="265">
        <v>4.5032600964811591</v>
      </c>
      <c r="M265" s="250">
        <v>4</v>
      </c>
      <c r="N265" s="250">
        <v>4</v>
      </c>
      <c r="O265" s="244">
        <v>10</v>
      </c>
      <c r="P265" s="242">
        <v>10</v>
      </c>
      <c r="Q265" s="242">
        <v>25</v>
      </c>
      <c r="R265" s="242">
        <v>1.1000000000000001</v>
      </c>
      <c r="S265" s="245">
        <v>2050</v>
      </c>
      <c r="T265" s="242">
        <v>5</v>
      </c>
      <c r="U265" s="242">
        <v>0.8</v>
      </c>
      <c r="V265" s="242">
        <v>28</v>
      </c>
      <c r="W265" s="266">
        <v>246.6824</v>
      </c>
      <c r="X265" s="266">
        <v>24.867177419354839</v>
      </c>
      <c r="Y265" s="266">
        <v>9.3699999999999992</v>
      </c>
      <c r="Z265" s="266">
        <v>9.8672959999999996</v>
      </c>
      <c r="AA265" s="266">
        <v>1.606304</v>
      </c>
      <c r="AB265" s="267">
        <v>2.9450000000000003</v>
      </c>
      <c r="AC265" s="268"/>
      <c r="AD265" s="269">
        <v>6.05</v>
      </c>
      <c r="AE265" s="270">
        <f t="shared" si="25"/>
        <v>2.9004960000000004</v>
      </c>
      <c r="AF265" s="194">
        <f t="shared" si="26"/>
        <v>4.4503999999999877E-2</v>
      </c>
      <c r="AH265" s="242">
        <v>268</v>
      </c>
      <c r="AI265" s="251">
        <f t="shared" si="27"/>
        <v>23.788600000000002</v>
      </c>
      <c r="AJ265" s="251">
        <f>'5-04a'!O266</f>
        <v>23.788599999999999</v>
      </c>
      <c r="AK265" s="251">
        <f t="shared" si="28"/>
        <v>0</v>
      </c>
      <c r="AM265" s="252">
        <f t="shared" si="29"/>
        <v>1.8708120696468002E-3</v>
      </c>
      <c r="AP265" s="268"/>
    </row>
    <row r="266" spans="1:42" x14ac:dyDescent="0.25">
      <c r="A266" s="253">
        <v>264</v>
      </c>
      <c r="B266" s="243" t="s">
        <v>520</v>
      </c>
      <c r="C266" s="243" t="s">
        <v>521</v>
      </c>
      <c r="D266" s="243" t="s">
        <v>491</v>
      </c>
      <c r="E266" s="243" t="s">
        <v>492</v>
      </c>
      <c r="F266" s="243" t="s">
        <v>30</v>
      </c>
      <c r="G266" s="243" t="s">
        <v>36</v>
      </c>
      <c r="H266" s="243" t="s">
        <v>37</v>
      </c>
      <c r="I266" s="243" t="s">
        <v>72</v>
      </c>
      <c r="J266" s="243" t="s">
        <v>681</v>
      </c>
      <c r="K266" s="243" t="s">
        <v>713</v>
      </c>
      <c r="L266" s="265">
        <v>6.5014400362527986</v>
      </c>
      <c r="M266" s="250">
        <v>4</v>
      </c>
      <c r="N266" s="250">
        <v>4</v>
      </c>
      <c r="O266" s="244">
        <v>10</v>
      </c>
      <c r="P266" s="242">
        <v>10</v>
      </c>
      <c r="Q266" s="242">
        <v>25</v>
      </c>
      <c r="R266" s="242">
        <v>1.1000000000000001</v>
      </c>
      <c r="S266" s="245">
        <v>2050</v>
      </c>
      <c r="T266" s="242">
        <v>5</v>
      </c>
      <c r="U266" s="242">
        <v>0.8</v>
      </c>
      <c r="V266" s="242">
        <v>28</v>
      </c>
      <c r="W266" s="266">
        <v>251.1</v>
      </c>
      <c r="X266" s="266">
        <v>25.3125</v>
      </c>
      <c r="Y266" s="266">
        <v>10.11</v>
      </c>
      <c r="Z266" s="266">
        <v>10.044</v>
      </c>
      <c r="AA266" s="266">
        <v>2.5110000000000001</v>
      </c>
      <c r="AB266" s="267">
        <v>2.9450000000000003</v>
      </c>
      <c r="AC266" s="268"/>
      <c r="AD266" s="269">
        <v>6.05</v>
      </c>
      <c r="AE266" s="270">
        <f t="shared" si="25"/>
        <v>2.9004960000000004</v>
      </c>
      <c r="AF266" s="194">
        <f t="shared" si="26"/>
        <v>4.4503999999999877E-2</v>
      </c>
      <c r="AH266" s="242">
        <v>269</v>
      </c>
      <c r="AI266" s="251">
        <f t="shared" si="27"/>
        <v>25.61</v>
      </c>
      <c r="AJ266" s="251">
        <f>'5-04a'!O267</f>
        <v>25.61</v>
      </c>
      <c r="AK266" s="251">
        <f t="shared" si="28"/>
        <v>0</v>
      </c>
      <c r="AM266" s="252">
        <f t="shared" si="29"/>
        <v>1.7377586880124904E-3</v>
      </c>
      <c r="AP266" s="268"/>
    </row>
    <row r="267" spans="1:42" x14ac:dyDescent="0.25">
      <c r="A267" s="253">
        <v>265</v>
      </c>
      <c r="B267" s="243" t="s">
        <v>520</v>
      </c>
      <c r="C267" s="243" t="s">
        <v>521</v>
      </c>
      <c r="D267" s="243" t="s">
        <v>491</v>
      </c>
      <c r="E267" s="243" t="s">
        <v>492</v>
      </c>
      <c r="F267" s="243" t="s">
        <v>30</v>
      </c>
      <c r="G267" s="243" t="s">
        <v>36</v>
      </c>
      <c r="H267" s="243" t="s">
        <v>37</v>
      </c>
      <c r="I267" s="243" t="s">
        <v>71</v>
      </c>
      <c r="J267" s="243" t="s">
        <v>681</v>
      </c>
      <c r="K267" s="243" t="s">
        <v>713</v>
      </c>
      <c r="L267" s="265">
        <v>4.440315747800585</v>
      </c>
      <c r="M267" s="250">
        <v>4</v>
      </c>
      <c r="N267" s="250">
        <v>4</v>
      </c>
      <c r="O267" s="244">
        <v>10</v>
      </c>
      <c r="P267" s="242">
        <v>10</v>
      </c>
      <c r="Q267" s="242">
        <v>25</v>
      </c>
      <c r="R267" s="242">
        <v>1.1000000000000001</v>
      </c>
      <c r="S267" s="245">
        <v>2050</v>
      </c>
      <c r="T267" s="242">
        <v>5</v>
      </c>
      <c r="U267" s="242">
        <v>0.8</v>
      </c>
      <c r="V267" s="242">
        <v>28</v>
      </c>
      <c r="W267" s="266">
        <v>196.46199999999993</v>
      </c>
      <c r="X267" s="266">
        <v>19.80463709677419</v>
      </c>
      <c r="Y267" s="266">
        <v>11.59</v>
      </c>
      <c r="Z267" s="266">
        <v>7.8584799999999975</v>
      </c>
      <c r="AA267" s="266">
        <v>3.3679199999999994</v>
      </c>
      <c r="AB267" s="267">
        <v>2.9450000000000003</v>
      </c>
      <c r="AC267" s="268"/>
      <c r="AD267" s="269">
        <v>6.05</v>
      </c>
      <c r="AE267" s="270">
        <f t="shared" si="25"/>
        <v>2.9004960000000004</v>
      </c>
      <c r="AF267" s="194">
        <f t="shared" si="26"/>
        <v>4.4503999999999877E-2</v>
      </c>
      <c r="AH267" s="242">
        <v>270</v>
      </c>
      <c r="AI267" s="251">
        <f t="shared" si="27"/>
        <v>25.761399999999995</v>
      </c>
      <c r="AJ267" s="251">
        <f>'5-04a'!O268</f>
        <v>25.761399999999998</v>
      </c>
      <c r="AK267" s="251">
        <f t="shared" si="28"/>
        <v>0</v>
      </c>
      <c r="AM267" s="252">
        <f t="shared" si="29"/>
        <v>1.7275458631906607E-3</v>
      </c>
      <c r="AP267" s="268"/>
    </row>
    <row r="268" spans="1:42" x14ac:dyDescent="0.25">
      <c r="A268" s="253">
        <v>266</v>
      </c>
      <c r="B268" s="243" t="s">
        <v>520</v>
      </c>
      <c r="C268" s="243" t="s">
        <v>521</v>
      </c>
      <c r="D268" s="243" t="s">
        <v>494</v>
      </c>
      <c r="E268" s="243" t="s">
        <v>496</v>
      </c>
      <c r="F268" s="243" t="s">
        <v>30</v>
      </c>
      <c r="G268" s="243" t="s">
        <v>36</v>
      </c>
      <c r="H268" s="243" t="s">
        <v>37</v>
      </c>
      <c r="I268" s="243" t="s">
        <v>85</v>
      </c>
      <c r="J268" s="243" t="s">
        <v>102</v>
      </c>
      <c r="K268" s="243" t="s">
        <v>714</v>
      </c>
      <c r="L268" s="265">
        <v>5.9225553383978315</v>
      </c>
      <c r="M268" s="250">
        <v>4</v>
      </c>
      <c r="N268" s="250">
        <v>4</v>
      </c>
      <c r="O268" s="244">
        <v>10</v>
      </c>
      <c r="P268" s="242">
        <v>10</v>
      </c>
      <c r="Q268" s="242">
        <v>25</v>
      </c>
      <c r="R268" s="242">
        <v>1.1000000000000001</v>
      </c>
      <c r="S268" s="245">
        <v>2050</v>
      </c>
      <c r="T268" s="242">
        <v>5</v>
      </c>
      <c r="U268" s="242">
        <v>0.8</v>
      </c>
      <c r="V268" s="242">
        <v>40</v>
      </c>
      <c r="W268" s="266">
        <v>173.49975000000001</v>
      </c>
      <c r="X268" s="266">
        <v>23.477638700947224</v>
      </c>
      <c r="Y268" s="266">
        <v>9.3699999999999992</v>
      </c>
      <c r="Z268" s="266">
        <v>6.9399899999999999</v>
      </c>
      <c r="AA268" s="266">
        <v>0.77111000000000007</v>
      </c>
      <c r="AB268" s="267">
        <v>0.5</v>
      </c>
      <c r="AC268" s="268"/>
      <c r="AD268" s="269">
        <v>10.95</v>
      </c>
      <c r="AE268" s="270">
        <f t="shared" si="25"/>
        <v>0.48920599999999936</v>
      </c>
      <c r="AF268" s="194">
        <f t="shared" si="26"/>
        <v>1.0794000000000636E-2</v>
      </c>
      <c r="AH268" s="242">
        <v>271</v>
      </c>
      <c r="AI268" s="251">
        <f t="shared" si="27"/>
        <v>17.581099999999999</v>
      </c>
      <c r="AJ268" s="251">
        <f>'5-04a'!O269</f>
        <v>17.581099999999999</v>
      </c>
      <c r="AK268" s="251">
        <f t="shared" si="28"/>
        <v>0</v>
      </c>
      <c r="AM268" s="252">
        <f t="shared" si="29"/>
        <v>6.139547582347314E-4</v>
      </c>
      <c r="AP268" s="268"/>
    </row>
    <row r="269" spans="1:42" x14ac:dyDescent="0.25">
      <c r="A269" s="253">
        <v>267</v>
      </c>
      <c r="B269" s="243" t="s">
        <v>520</v>
      </c>
      <c r="C269" s="243" t="s">
        <v>521</v>
      </c>
      <c r="D269" s="243" t="s">
        <v>494</v>
      </c>
      <c r="E269" s="243" t="s">
        <v>496</v>
      </c>
      <c r="F269" s="243" t="s">
        <v>30</v>
      </c>
      <c r="G269" s="243" t="s">
        <v>36</v>
      </c>
      <c r="H269" s="243" t="s">
        <v>37</v>
      </c>
      <c r="I269" s="243" t="s">
        <v>85</v>
      </c>
      <c r="J269" s="243" t="s">
        <v>1008</v>
      </c>
      <c r="K269" s="243" t="s">
        <v>714</v>
      </c>
      <c r="L269" s="265">
        <v>4.4245177148643418</v>
      </c>
      <c r="M269" s="250">
        <v>4</v>
      </c>
      <c r="N269" s="250">
        <v>4</v>
      </c>
      <c r="O269" s="244">
        <v>10</v>
      </c>
      <c r="P269" s="242">
        <v>10</v>
      </c>
      <c r="Q269" s="242">
        <v>25</v>
      </c>
      <c r="R269" s="242">
        <v>1.1000000000000001</v>
      </c>
      <c r="S269" s="245">
        <v>2050</v>
      </c>
      <c r="T269" s="242">
        <v>5</v>
      </c>
      <c r="U269" s="242">
        <v>0.8</v>
      </c>
      <c r="V269" s="242">
        <v>40</v>
      </c>
      <c r="W269" s="266">
        <v>220.18795</v>
      </c>
      <c r="X269" s="266">
        <v>29.795392422192151</v>
      </c>
      <c r="Y269" s="266">
        <v>9.3699999999999992</v>
      </c>
      <c r="Z269" s="266">
        <v>8.807518</v>
      </c>
      <c r="AA269" s="266">
        <v>1.4337820000000001</v>
      </c>
      <c r="AB269" s="267">
        <v>0.5</v>
      </c>
      <c r="AC269" s="268"/>
      <c r="AD269" s="269">
        <v>10.95</v>
      </c>
      <c r="AE269" s="270">
        <f t="shared" si="25"/>
        <v>0.48920599999999936</v>
      </c>
      <c r="AF269" s="194">
        <f t="shared" si="26"/>
        <v>1.0794000000000636E-2</v>
      </c>
      <c r="AH269" s="242">
        <v>272</v>
      </c>
      <c r="AI269" s="251">
        <f t="shared" si="27"/>
        <v>20.1113</v>
      </c>
      <c r="AJ269" s="251">
        <f>'5-04a'!O270</f>
        <v>20.1113</v>
      </c>
      <c r="AK269" s="251">
        <f t="shared" si="28"/>
        <v>0</v>
      </c>
      <c r="AM269" s="252">
        <f t="shared" si="29"/>
        <v>5.3671319109160702E-4</v>
      </c>
      <c r="AP269" s="268"/>
    </row>
    <row r="270" spans="1:42" x14ac:dyDescent="0.25">
      <c r="A270" s="253">
        <v>268</v>
      </c>
      <c r="B270" s="243" t="s">
        <v>520</v>
      </c>
      <c r="C270" s="243" t="s">
        <v>521</v>
      </c>
      <c r="D270" s="243" t="s">
        <v>494</v>
      </c>
      <c r="E270" s="243" t="s">
        <v>496</v>
      </c>
      <c r="F270" s="243" t="s">
        <v>30</v>
      </c>
      <c r="G270" s="243" t="s">
        <v>36</v>
      </c>
      <c r="H270" s="243" t="s">
        <v>37</v>
      </c>
      <c r="I270" s="243" t="s">
        <v>72</v>
      </c>
      <c r="J270" s="243" t="s">
        <v>681</v>
      </c>
      <c r="K270" s="243" t="s">
        <v>714</v>
      </c>
      <c r="L270" s="265">
        <v>9.2874152983921689</v>
      </c>
      <c r="M270" s="250">
        <v>4</v>
      </c>
      <c r="N270" s="250">
        <v>4</v>
      </c>
      <c r="O270" s="244">
        <v>10</v>
      </c>
      <c r="P270" s="242">
        <v>10</v>
      </c>
      <c r="Q270" s="242">
        <v>25</v>
      </c>
      <c r="R270" s="242">
        <v>1.1000000000000001</v>
      </c>
      <c r="S270" s="245">
        <v>2050</v>
      </c>
      <c r="T270" s="242">
        <v>5</v>
      </c>
      <c r="U270" s="242">
        <v>0.8</v>
      </c>
      <c r="V270" s="242">
        <v>40</v>
      </c>
      <c r="W270" s="266">
        <v>220.93800000000002</v>
      </c>
      <c r="X270" s="266">
        <v>29.896887686062247</v>
      </c>
      <c r="Y270" s="266">
        <v>10.11</v>
      </c>
      <c r="Z270" s="266">
        <v>8.8375199999999996</v>
      </c>
      <c r="AA270" s="266">
        <v>2.2093800000000003</v>
      </c>
      <c r="AB270" s="267">
        <v>0.5</v>
      </c>
      <c r="AC270" s="268"/>
      <c r="AD270" s="269">
        <v>10.95</v>
      </c>
      <c r="AE270" s="270">
        <f t="shared" si="25"/>
        <v>0.48920599999999936</v>
      </c>
      <c r="AF270" s="194">
        <f t="shared" si="26"/>
        <v>1.0794000000000636E-2</v>
      </c>
      <c r="AH270" s="242">
        <v>273</v>
      </c>
      <c r="AI270" s="251">
        <f t="shared" si="27"/>
        <v>21.656899999999997</v>
      </c>
      <c r="AJ270" s="251">
        <f>'5-04a'!O271</f>
        <v>21.6569</v>
      </c>
      <c r="AK270" s="251">
        <f t="shared" si="28"/>
        <v>0</v>
      </c>
      <c r="AM270" s="252">
        <f t="shared" si="29"/>
        <v>4.9840928295373011E-4</v>
      </c>
      <c r="AP270" s="268"/>
    </row>
    <row r="271" spans="1:42" x14ac:dyDescent="0.25">
      <c r="A271" s="253">
        <v>269</v>
      </c>
      <c r="B271" s="243" t="s">
        <v>520</v>
      </c>
      <c r="C271" s="243" t="s">
        <v>521</v>
      </c>
      <c r="D271" s="243" t="s">
        <v>471</v>
      </c>
      <c r="E271" s="243" t="s">
        <v>496</v>
      </c>
      <c r="F271" s="243" t="s">
        <v>30</v>
      </c>
      <c r="G271" s="243" t="s">
        <v>36</v>
      </c>
      <c r="H271" s="243" t="s">
        <v>37</v>
      </c>
      <c r="I271" s="243" t="s">
        <v>85</v>
      </c>
      <c r="J271" s="243" t="s">
        <v>102</v>
      </c>
      <c r="K271" s="243" t="s">
        <v>714</v>
      </c>
      <c r="L271" s="265">
        <v>5.9231565854259998</v>
      </c>
      <c r="M271" s="250">
        <v>4</v>
      </c>
      <c r="N271" s="250">
        <v>4</v>
      </c>
      <c r="O271" s="244">
        <v>10</v>
      </c>
      <c r="P271" s="242">
        <v>10</v>
      </c>
      <c r="Q271" s="242">
        <v>25</v>
      </c>
      <c r="R271" s="242">
        <v>1.1000000000000001</v>
      </c>
      <c r="S271" s="245">
        <v>2050</v>
      </c>
      <c r="T271" s="242">
        <v>5</v>
      </c>
      <c r="U271" s="242">
        <v>0.8</v>
      </c>
      <c r="V271" s="242">
        <v>40</v>
      </c>
      <c r="W271" s="266">
        <v>147.21673500000003</v>
      </c>
      <c r="X271" s="266">
        <v>21.842245548961429</v>
      </c>
      <c r="Y271" s="266">
        <v>9.3699999999999992</v>
      </c>
      <c r="Z271" s="266">
        <v>5.8886694000000004</v>
      </c>
      <c r="AA271" s="266">
        <v>0.65429660000000012</v>
      </c>
      <c r="AB271" s="267">
        <v>0.94593399999999939</v>
      </c>
      <c r="AC271" s="268"/>
      <c r="AD271" s="269">
        <v>9.15</v>
      </c>
      <c r="AE271" s="270">
        <f t="shared" si="25"/>
        <v>0.9263539999999999</v>
      </c>
      <c r="AF271" s="194">
        <f t="shared" si="26"/>
        <v>1.9579999999999487E-2</v>
      </c>
      <c r="AH271" s="242">
        <v>274</v>
      </c>
      <c r="AI271" s="251">
        <f t="shared" si="27"/>
        <v>16.858899999999998</v>
      </c>
      <c r="AJ271" s="251">
        <f>'5-04a'!O272</f>
        <v>16.858899999999998</v>
      </c>
      <c r="AK271" s="251">
        <f t="shared" si="28"/>
        <v>0</v>
      </c>
      <c r="AM271" s="252">
        <f t="shared" si="29"/>
        <v>1.1614043620876504E-3</v>
      </c>
      <c r="AP271" s="268"/>
    </row>
    <row r="272" spans="1:42" x14ac:dyDescent="0.25">
      <c r="A272" s="253">
        <v>270</v>
      </c>
      <c r="B272" s="243" t="s">
        <v>520</v>
      </c>
      <c r="C272" s="243" t="s">
        <v>521</v>
      </c>
      <c r="D272" s="243" t="s">
        <v>471</v>
      </c>
      <c r="E272" s="243" t="s">
        <v>496</v>
      </c>
      <c r="F272" s="243" t="s">
        <v>30</v>
      </c>
      <c r="G272" s="243" t="s">
        <v>36</v>
      </c>
      <c r="H272" s="243" t="s">
        <v>37</v>
      </c>
      <c r="I272" s="243" t="s">
        <v>85</v>
      </c>
      <c r="J272" s="243" t="s">
        <v>1008</v>
      </c>
      <c r="K272" s="243" t="s">
        <v>714</v>
      </c>
      <c r="L272" s="265">
        <v>4.4251189618925109</v>
      </c>
      <c r="M272" s="250">
        <v>4</v>
      </c>
      <c r="N272" s="250">
        <v>4</v>
      </c>
      <c r="O272" s="244">
        <v>10</v>
      </c>
      <c r="P272" s="242">
        <v>10</v>
      </c>
      <c r="Q272" s="242">
        <v>25</v>
      </c>
      <c r="R272" s="242">
        <v>1.1000000000000001</v>
      </c>
      <c r="S272" s="245">
        <v>2050</v>
      </c>
      <c r="T272" s="242">
        <v>5</v>
      </c>
      <c r="U272" s="242">
        <v>0.8</v>
      </c>
      <c r="V272" s="242">
        <v>40</v>
      </c>
      <c r="W272" s="266">
        <v>190.28716900000001</v>
      </c>
      <c r="X272" s="266">
        <v>28.232517655786349</v>
      </c>
      <c r="Y272" s="266">
        <v>9.3699999999999992</v>
      </c>
      <c r="Z272" s="266">
        <v>7.61148676</v>
      </c>
      <c r="AA272" s="266">
        <v>1.2390792400000001</v>
      </c>
      <c r="AB272" s="267">
        <v>0.94593399999999939</v>
      </c>
      <c r="AC272" s="268"/>
      <c r="AD272" s="269">
        <v>9.15</v>
      </c>
      <c r="AE272" s="270">
        <f t="shared" si="25"/>
        <v>0.9263539999999999</v>
      </c>
      <c r="AF272" s="194">
        <f t="shared" si="26"/>
        <v>1.9579999999999487E-2</v>
      </c>
      <c r="AH272" s="242">
        <v>275</v>
      </c>
      <c r="AI272" s="251">
        <f t="shared" si="27"/>
        <v>19.166499999999999</v>
      </c>
      <c r="AJ272" s="251">
        <f>'5-04a'!O273</f>
        <v>19.166499999999999</v>
      </c>
      <c r="AK272" s="251">
        <f t="shared" si="28"/>
        <v>0</v>
      </c>
      <c r="AM272" s="252">
        <f t="shared" si="29"/>
        <v>1.0215741006443268E-3</v>
      </c>
      <c r="AP272" s="268"/>
    </row>
    <row r="273" spans="1:42" x14ac:dyDescent="0.25">
      <c r="A273" s="253">
        <v>271</v>
      </c>
      <c r="B273" s="243" t="s">
        <v>520</v>
      </c>
      <c r="C273" s="243" t="s">
        <v>521</v>
      </c>
      <c r="D273" s="243" t="s">
        <v>471</v>
      </c>
      <c r="E273" s="243" t="s">
        <v>496</v>
      </c>
      <c r="F273" s="243" t="s">
        <v>30</v>
      </c>
      <c r="G273" s="243" t="s">
        <v>36</v>
      </c>
      <c r="H273" s="243" t="s">
        <v>37</v>
      </c>
      <c r="I273" s="243" t="s">
        <v>72</v>
      </c>
      <c r="J273" s="243" t="s">
        <v>681</v>
      </c>
      <c r="K273" s="243" t="s">
        <v>714</v>
      </c>
      <c r="L273" s="265">
        <v>9.2879501092846262</v>
      </c>
      <c r="M273" s="250">
        <v>4</v>
      </c>
      <c r="N273" s="250">
        <v>4</v>
      </c>
      <c r="O273" s="244">
        <v>10</v>
      </c>
      <c r="P273" s="242">
        <v>10</v>
      </c>
      <c r="Q273" s="242">
        <v>25</v>
      </c>
      <c r="R273" s="242">
        <v>1.1000000000000001</v>
      </c>
      <c r="S273" s="245">
        <v>2050</v>
      </c>
      <c r="T273" s="242">
        <v>5</v>
      </c>
      <c r="U273" s="242">
        <v>0.8</v>
      </c>
      <c r="V273" s="242">
        <v>40</v>
      </c>
      <c r="W273" s="266">
        <v>191.70532000000009</v>
      </c>
      <c r="X273" s="266">
        <v>28.442925816023752</v>
      </c>
      <c r="Y273" s="266">
        <v>10.11</v>
      </c>
      <c r="Z273" s="266">
        <v>7.6682128000000027</v>
      </c>
      <c r="AA273" s="266">
        <v>1.9170532000000007</v>
      </c>
      <c r="AB273" s="267">
        <v>0.94593399999999939</v>
      </c>
      <c r="AC273" s="268"/>
      <c r="AD273" s="269">
        <v>9.15</v>
      </c>
      <c r="AE273" s="270">
        <f t="shared" si="25"/>
        <v>0.9263539999999999</v>
      </c>
      <c r="AF273" s="194">
        <f t="shared" si="26"/>
        <v>1.9579999999999487E-2</v>
      </c>
      <c r="AH273" s="242">
        <v>276</v>
      </c>
      <c r="AI273" s="251">
        <f t="shared" si="27"/>
        <v>20.641200000000005</v>
      </c>
      <c r="AJ273" s="251">
        <f>'5-04a'!O274</f>
        <v>20.641200000000001</v>
      </c>
      <c r="AK273" s="251">
        <f t="shared" si="28"/>
        <v>0</v>
      </c>
      <c r="AM273" s="252">
        <f t="shared" si="29"/>
        <v>9.4858826037243389E-4</v>
      </c>
      <c r="AP273" s="268"/>
    </row>
    <row r="274" spans="1:42" x14ac:dyDescent="0.25">
      <c r="A274" s="253">
        <v>272</v>
      </c>
      <c r="B274" s="243" t="s">
        <v>520</v>
      </c>
      <c r="C274" s="243" t="s">
        <v>521</v>
      </c>
      <c r="D274" s="243" t="s">
        <v>491</v>
      </c>
      <c r="E274" s="243" t="s">
        <v>492</v>
      </c>
      <c r="F274" s="243" t="s">
        <v>30</v>
      </c>
      <c r="G274" s="243" t="s">
        <v>36</v>
      </c>
      <c r="H274" s="243" t="s">
        <v>37</v>
      </c>
      <c r="I274" s="243" t="s">
        <v>85</v>
      </c>
      <c r="J274" s="243" t="s">
        <v>102</v>
      </c>
      <c r="K274" s="243" t="s">
        <v>714</v>
      </c>
      <c r="L274" s="265">
        <v>5.9209652973659219</v>
      </c>
      <c r="M274" s="250">
        <v>4</v>
      </c>
      <c r="N274" s="250">
        <v>4</v>
      </c>
      <c r="O274" s="244">
        <v>10</v>
      </c>
      <c r="P274" s="242">
        <v>10</v>
      </c>
      <c r="Q274" s="242">
        <v>25</v>
      </c>
      <c r="R274" s="242">
        <v>1.1000000000000001</v>
      </c>
      <c r="S274" s="245">
        <v>2050</v>
      </c>
      <c r="T274" s="242">
        <v>5</v>
      </c>
      <c r="U274" s="242">
        <v>0.8</v>
      </c>
      <c r="V274" s="242">
        <v>40</v>
      </c>
      <c r="W274" s="266">
        <v>243.738</v>
      </c>
      <c r="X274" s="266">
        <v>24.570362903225806</v>
      </c>
      <c r="Y274" s="266">
        <v>9.3699999999999992</v>
      </c>
      <c r="Z274" s="266">
        <v>9.7495200000000004</v>
      </c>
      <c r="AA274" s="266">
        <v>1.08328</v>
      </c>
      <c r="AB274" s="267">
        <v>2.9450000000000003</v>
      </c>
      <c r="AC274" s="268"/>
      <c r="AD274" s="269">
        <v>6.05</v>
      </c>
      <c r="AE274" s="270">
        <f t="shared" si="25"/>
        <v>2.9004960000000004</v>
      </c>
      <c r="AF274" s="194">
        <f t="shared" si="26"/>
        <v>4.4503999999999877E-2</v>
      </c>
      <c r="AH274" s="242">
        <v>277</v>
      </c>
      <c r="AI274" s="251">
        <f t="shared" si="27"/>
        <v>23.1478</v>
      </c>
      <c r="AJ274" s="251">
        <f>'5-04a'!O275</f>
        <v>23.1478</v>
      </c>
      <c r="AK274" s="251">
        <f t="shared" si="28"/>
        <v>0</v>
      </c>
      <c r="AM274" s="252">
        <f t="shared" si="29"/>
        <v>1.9226017159298023E-3</v>
      </c>
      <c r="AP274" s="268"/>
    </row>
    <row r="275" spans="1:42" x14ac:dyDescent="0.25">
      <c r="A275" s="253">
        <v>273</v>
      </c>
      <c r="B275" s="243" t="s">
        <v>520</v>
      </c>
      <c r="C275" s="243" t="s">
        <v>521</v>
      </c>
      <c r="D275" s="243" t="s">
        <v>491</v>
      </c>
      <c r="E275" s="243" t="s">
        <v>492</v>
      </c>
      <c r="F275" s="243" t="s">
        <v>30</v>
      </c>
      <c r="G275" s="243" t="s">
        <v>36</v>
      </c>
      <c r="H275" s="243" t="s">
        <v>37</v>
      </c>
      <c r="I275" s="243" t="s">
        <v>85</v>
      </c>
      <c r="J275" s="243" t="s">
        <v>1008</v>
      </c>
      <c r="K275" s="243" t="s">
        <v>714</v>
      </c>
      <c r="L275" s="265">
        <v>4.422927673832433</v>
      </c>
      <c r="M275" s="250">
        <v>4</v>
      </c>
      <c r="N275" s="250">
        <v>4</v>
      </c>
      <c r="O275" s="244">
        <v>10</v>
      </c>
      <c r="P275" s="242">
        <v>10</v>
      </c>
      <c r="Q275" s="242">
        <v>25</v>
      </c>
      <c r="R275" s="242">
        <v>1.1000000000000001</v>
      </c>
      <c r="S275" s="245">
        <v>2050</v>
      </c>
      <c r="T275" s="242">
        <v>5</v>
      </c>
      <c r="U275" s="242">
        <v>0.8</v>
      </c>
      <c r="V275" s="242">
        <v>40</v>
      </c>
      <c r="W275" s="266">
        <v>246.6824</v>
      </c>
      <c r="X275" s="266">
        <v>24.867177419354839</v>
      </c>
      <c r="Y275" s="266">
        <v>9.3699999999999992</v>
      </c>
      <c r="Z275" s="266">
        <v>9.8672959999999996</v>
      </c>
      <c r="AA275" s="266">
        <v>1.606304</v>
      </c>
      <c r="AB275" s="267">
        <v>2.9450000000000003</v>
      </c>
      <c r="AC275" s="268"/>
      <c r="AD275" s="269">
        <v>6.05</v>
      </c>
      <c r="AE275" s="270">
        <f t="shared" si="25"/>
        <v>2.9004960000000004</v>
      </c>
      <c r="AF275" s="194">
        <f t="shared" si="26"/>
        <v>4.4503999999999877E-2</v>
      </c>
      <c r="AH275" s="242">
        <v>278</v>
      </c>
      <c r="AI275" s="251">
        <f t="shared" si="27"/>
        <v>23.788600000000002</v>
      </c>
      <c r="AJ275" s="251">
        <f>'5-04a'!O276</f>
        <v>23.788599999999999</v>
      </c>
      <c r="AK275" s="251">
        <f t="shared" si="28"/>
        <v>0</v>
      </c>
      <c r="AM275" s="252">
        <f t="shared" si="29"/>
        <v>1.8708120696468002E-3</v>
      </c>
      <c r="AP275" s="268"/>
    </row>
    <row r="276" spans="1:42" x14ac:dyDescent="0.25">
      <c r="A276" s="253">
        <v>274</v>
      </c>
      <c r="B276" s="243" t="s">
        <v>520</v>
      </c>
      <c r="C276" s="243" t="s">
        <v>521</v>
      </c>
      <c r="D276" s="243" t="s">
        <v>491</v>
      </c>
      <c r="E276" s="243" t="s">
        <v>492</v>
      </c>
      <c r="F276" s="243" t="s">
        <v>30</v>
      </c>
      <c r="G276" s="243" t="s">
        <v>36</v>
      </c>
      <c r="H276" s="243" t="s">
        <v>37</v>
      </c>
      <c r="I276" s="243" t="s">
        <v>72</v>
      </c>
      <c r="J276" s="243" t="s">
        <v>681</v>
      </c>
      <c r="K276" s="243" t="s">
        <v>714</v>
      </c>
      <c r="L276" s="265">
        <v>9.2860009525019045</v>
      </c>
      <c r="M276" s="250">
        <v>4</v>
      </c>
      <c r="N276" s="250">
        <v>4</v>
      </c>
      <c r="O276" s="244">
        <v>10</v>
      </c>
      <c r="P276" s="242">
        <v>10</v>
      </c>
      <c r="Q276" s="242">
        <v>25</v>
      </c>
      <c r="R276" s="242">
        <v>1.1000000000000001</v>
      </c>
      <c r="S276" s="245">
        <v>2050</v>
      </c>
      <c r="T276" s="242">
        <v>5</v>
      </c>
      <c r="U276" s="242">
        <v>0.8</v>
      </c>
      <c r="V276" s="242">
        <v>40</v>
      </c>
      <c r="W276" s="266">
        <v>251.1</v>
      </c>
      <c r="X276" s="266">
        <v>25.3125</v>
      </c>
      <c r="Y276" s="266">
        <v>10.11</v>
      </c>
      <c r="Z276" s="266">
        <v>10.044</v>
      </c>
      <c r="AA276" s="266">
        <v>2.5110000000000001</v>
      </c>
      <c r="AB276" s="267">
        <v>2.9450000000000003</v>
      </c>
      <c r="AC276" s="268"/>
      <c r="AD276" s="269">
        <v>6.05</v>
      </c>
      <c r="AE276" s="270">
        <f t="shared" si="25"/>
        <v>2.9004960000000004</v>
      </c>
      <c r="AF276" s="194">
        <f t="shared" si="26"/>
        <v>4.4503999999999877E-2</v>
      </c>
      <c r="AH276" s="242">
        <v>279</v>
      </c>
      <c r="AI276" s="251">
        <f t="shared" si="27"/>
        <v>25.61</v>
      </c>
      <c r="AJ276" s="251">
        <f>'5-04a'!O277</f>
        <v>25.61</v>
      </c>
      <c r="AK276" s="251">
        <f t="shared" si="28"/>
        <v>0</v>
      </c>
      <c r="AM276" s="252">
        <f t="shared" si="29"/>
        <v>1.7377586880124904E-3</v>
      </c>
      <c r="AP276" s="268"/>
    </row>
    <row r="277" spans="1:42" x14ac:dyDescent="0.25">
      <c r="A277" s="253">
        <v>275</v>
      </c>
      <c r="B277" s="243" t="s">
        <v>520</v>
      </c>
      <c r="C277" s="243" t="s">
        <v>521</v>
      </c>
      <c r="D277" s="243" t="s">
        <v>471</v>
      </c>
      <c r="E277" s="243" t="s">
        <v>495</v>
      </c>
      <c r="F277" s="243" t="s">
        <v>30</v>
      </c>
      <c r="G277" s="243" t="s">
        <v>36</v>
      </c>
      <c r="H277" s="243" t="s">
        <v>37</v>
      </c>
      <c r="I277" s="243" t="s">
        <v>72</v>
      </c>
      <c r="J277" s="243" t="s">
        <v>681</v>
      </c>
      <c r="K277" s="243" t="s">
        <v>715</v>
      </c>
      <c r="L277" s="265">
        <v>15.363018233524571</v>
      </c>
      <c r="M277" s="250">
        <v>3</v>
      </c>
      <c r="N277" s="250">
        <v>3</v>
      </c>
      <c r="O277" s="244">
        <v>20</v>
      </c>
      <c r="P277" s="242">
        <v>10</v>
      </c>
      <c r="Q277" s="242">
        <v>25</v>
      </c>
      <c r="R277" s="242">
        <v>0.5</v>
      </c>
      <c r="S277" s="245">
        <v>2050</v>
      </c>
      <c r="T277" s="242">
        <v>5</v>
      </c>
      <c r="U277" s="242">
        <v>0.8</v>
      </c>
      <c r="V277" s="242">
        <v>30</v>
      </c>
      <c r="W277" s="266">
        <v>109.43925333333334</v>
      </c>
      <c r="X277" s="266">
        <v>22.847443284620738</v>
      </c>
      <c r="Y277" s="266">
        <v>0</v>
      </c>
      <c r="Z277" s="266">
        <v>3.2831776000000001</v>
      </c>
      <c r="AA277" s="266">
        <v>0.82079440000000004</v>
      </c>
      <c r="AB277" s="267">
        <v>9.042428000000001</v>
      </c>
      <c r="AC277" s="268"/>
      <c r="AD277" s="269">
        <v>9.4</v>
      </c>
      <c r="AE277" s="270">
        <f t="shared" si="25"/>
        <v>0.83448400000000333</v>
      </c>
      <c r="AF277" s="194">
        <f t="shared" si="26"/>
        <v>8.2079439999999977</v>
      </c>
      <c r="AH277" s="242">
        <v>280</v>
      </c>
      <c r="AI277" s="251">
        <f t="shared" si="27"/>
        <v>13.146400000000002</v>
      </c>
      <c r="AJ277" s="251">
        <f>'5-04a'!O278</f>
        <v>13.1464</v>
      </c>
      <c r="AK277" s="251">
        <f t="shared" si="28"/>
        <v>0</v>
      </c>
      <c r="AM277" s="252">
        <f t="shared" si="29"/>
        <v>0.62434917543966384</v>
      </c>
      <c r="AP277" s="268"/>
    </row>
    <row r="278" spans="1:42" x14ac:dyDescent="0.25">
      <c r="A278" s="253">
        <v>276</v>
      </c>
      <c r="B278" s="243" t="s">
        <v>520</v>
      </c>
      <c r="C278" s="243" t="s">
        <v>521</v>
      </c>
      <c r="D278" s="243" t="s">
        <v>491</v>
      </c>
      <c r="E278" s="243" t="s">
        <v>496</v>
      </c>
      <c r="F278" s="243" t="s">
        <v>30</v>
      </c>
      <c r="G278" s="243" t="s">
        <v>36</v>
      </c>
      <c r="H278" s="243" t="s">
        <v>37</v>
      </c>
      <c r="I278" s="243" t="s">
        <v>72</v>
      </c>
      <c r="J278" s="243" t="s">
        <v>681</v>
      </c>
      <c r="K278" s="243" t="s">
        <v>715</v>
      </c>
      <c r="L278" s="265">
        <v>15.345375276837098</v>
      </c>
      <c r="M278" s="250">
        <v>3</v>
      </c>
      <c r="N278" s="250">
        <v>3</v>
      </c>
      <c r="O278" s="244">
        <v>20</v>
      </c>
      <c r="P278" s="242">
        <v>10</v>
      </c>
      <c r="Q278" s="242">
        <v>25</v>
      </c>
      <c r="R278" s="242">
        <v>0.5</v>
      </c>
      <c r="S278" s="245">
        <v>2050</v>
      </c>
      <c r="T278" s="242">
        <v>5</v>
      </c>
      <c r="U278" s="242">
        <v>0.8</v>
      </c>
      <c r="V278" s="242">
        <v>30</v>
      </c>
      <c r="W278" s="266">
        <v>183.83688888888892</v>
      </c>
      <c r="X278" s="266">
        <v>24.252887716212257</v>
      </c>
      <c r="Y278" s="266">
        <v>0</v>
      </c>
      <c r="Z278" s="266">
        <v>5.515106666666667</v>
      </c>
      <c r="AA278" s="266">
        <v>1.378776666666667</v>
      </c>
      <c r="AB278" s="267">
        <v>16.305816666666665</v>
      </c>
      <c r="AC278" s="268"/>
      <c r="AD278" s="269">
        <v>6.45</v>
      </c>
      <c r="AE278" s="270">
        <f t="shared" si="25"/>
        <v>2.5589359999999992</v>
      </c>
      <c r="AF278" s="194">
        <f t="shared" si="26"/>
        <v>13.746880666666666</v>
      </c>
      <c r="AH278" s="242">
        <v>281</v>
      </c>
      <c r="AI278" s="251">
        <f t="shared" si="27"/>
        <v>23.1997</v>
      </c>
      <c r="AJ278" s="251">
        <f>'5-04a'!O279</f>
        <v>23.1997</v>
      </c>
      <c r="AK278" s="251">
        <f t="shared" si="28"/>
        <v>0</v>
      </c>
      <c r="AM278" s="252">
        <f t="shared" si="29"/>
        <v>0.59254562199798555</v>
      </c>
      <c r="AP278" s="268"/>
    </row>
    <row r="279" spans="1:42" x14ac:dyDescent="0.25">
      <c r="A279" s="253">
        <v>277</v>
      </c>
      <c r="B279" s="243" t="s">
        <v>520</v>
      </c>
      <c r="C279" s="243" t="s">
        <v>521</v>
      </c>
      <c r="D279" s="243" t="s">
        <v>494</v>
      </c>
      <c r="E279" s="243" t="s">
        <v>496</v>
      </c>
      <c r="F279" s="243" t="s">
        <v>30</v>
      </c>
      <c r="G279" s="243" t="s">
        <v>36</v>
      </c>
      <c r="H279" s="243" t="s">
        <v>37</v>
      </c>
      <c r="I279" s="243" t="s">
        <v>85</v>
      </c>
      <c r="J279" s="243" t="s">
        <v>102</v>
      </c>
      <c r="K279" s="243" t="s">
        <v>716</v>
      </c>
      <c r="L279" s="265">
        <v>4.8871991862854811</v>
      </c>
      <c r="M279" s="250">
        <v>3</v>
      </c>
      <c r="N279" s="250">
        <v>3</v>
      </c>
      <c r="O279" s="244">
        <v>14</v>
      </c>
      <c r="P279" s="242">
        <v>10</v>
      </c>
      <c r="Q279" s="242">
        <v>25</v>
      </c>
      <c r="R279" s="242">
        <v>1.1000000000000001</v>
      </c>
      <c r="S279" s="245">
        <v>2050</v>
      </c>
      <c r="T279" s="242">
        <v>5</v>
      </c>
      <c r="U279" s="242">
        <v>0.8</v>
      </c>
      <c r="V279" s="242">
        <v>33</v>
      </c>
      <c r="W279" s="266">
        <v>214.80580000000003</v>
      </c>
      <c r="X279" s="266">
        <v>29.067090663058192</v>
      </c>
      <c r="Y279" s="266">
        <v>9.3699999999999992</v>
      </c>
      <c r="Z279" s="266">
        <v>6.4441740000000012</v>
      </c>
      <c r="AA279" s="266">
        <v>0.71601933333333356</v>
      </c>
      <c r="AB279" s="267">
        <v>3.1037066666666671</v>
      </c>
      <c r="AC279" s="268"/>
      <c r="AD279" s="269">
        <v>10.95</v>
      </c>
      <c r="AE279" s="270">
        <f t="shared" si="25"/>
        <v>0.48920599999999936</v>
      </c>
      <c r="AF279" s="194">
        <f t="shared" si="26"/>
        <v>2.6145006666666677</v>
      </c>
      <c r="AH279" s="242">
        <v>282</v>
      </c>
      <c r="AI279" s="251">
        <f t="shared" si="27"/>
        <v>19.633900000000004</v>
      </c>
      <c r="AJ279" s="251">
        <f>'5-04a'!O280</f>
        <v>19.633900000000001</v>
      </c>
      <c r="AK279" s="251">
        <f t="shared" si="28"/>
        <v>0</v>
      </c>
      <c r="AM279" s="252">
        <f t="shared" si="29"/>
        <v>0.13316257425507247</v>
      </c>
      <c r="AP279" s="268"/>
    </row>
    <row r="280" spans="1:42" x14ac:dyDescent="0.25">
      <c r="A280" s="253">
        <v>278</v>
      </c>
      <c r="B280" s="243" t="s">
        <v>520</v>
      </c>
      <c r="C280" s="243" t="s">
        <v>521</v>
      </c>
      <c r="D280" s="243" t="s">
        <v>494</v>
      </c>
      <c r="E280" s="243" t="s">
        <v>496</v>
      </c>
      <c r="F280" s="243" t="s">
        <v>30</v>
      </c>
      <c r="G280" s="243" t="s">
        <v>36</v>
      </c>
      <c r="H280" s="243" t="s">
        <v>37</v>
      </c>
      <c r="I280" s="243" t="s">
        <v>85</v>
      </c>
      <c r="J280" s="243" t="s">
        <v>1008</v>
      </c>
      <c r="K280" s="243" t="s">
        <v>716</v>
      </c>
      <c r="L280" s="265">
        <v>3.246308849349691</v>
      </c>
      <c r="M280" s="250">
        <v>3</v>
      </c>
      <c r="N280" s="250">
        <v>3</v>
      </c>
      <c r="O280" s="244">
        <v>14</v>
      </c>
      <c r="P280" s="242">
        <v>10</v>
      </c>
      <c r="Q280" s="242">
        <v>25</v>
      </c>
      <c r="R280" s="242">
        <v>1.1000000000000001</v>
      </c>
      <c r="S280" s="245">
        <v>2050</v>
      </c>
      <c r="T280" s="242">
        <v>5</v>
      </c>
      <c r="U280" s="242">
        <v>0.8</v>
      </c>
      <c r="V280" s="242">
        <v>33</v>
      </c>
      <c r="W280" s="266">
        <v>215.29488444444445</v>
      </c>
      <c r="X280" s="266">
        <v>29.133272590587882</v>
      </c>
      <c r="Y280" s="266">
        <v>9.3699999999999992</v>
      </c>
      <c r="Z280" s="266">
        <v>6.4588465333333334</v>
      </c>
      <c r="AA280" s="266">
        <v>1.0514401333333336</v>
      </c>
      <c r="AB280" s="267">
        <v>3.2310133333333333</v>
      </c>
      <c r="AC280" s="268"/>
      <c r="AD280" s="269">
        <v>10.95</v>
      </c>
      <c r="AE280" s="270">
        <f t="shared" si="25"/>
        <v>0.48920599999999936</v>
      </c>
      <c r="AF280" s="194">
        <f t="shared" si="26"/>
        <v>2.7418073333333339</v>
      </c>
      <c r="AH280" s="242">
        <v>283</v>
      </c>
      <c r="AI280" s="251">
        <f t="shared" si="27"/>
        <v>20.1113</v>
      </c>
      <c r="AJ280" s="251">
        <f>'5-04a'!O281</f>
        <v>20.1113</v>
      </c>
      <c r="AK280" s="251">
        <f t="shared" si="28"/>
        <v>0</v>
      </c>
      <c r="AM280" s="252">
        <f t="shared" si="29"/>
        <v>0.13633168086266595</v>
      </c>
      <c r="AP280" s="268"/>
    </row>
    <row r="281" spans="1:42" x14ac:dyDescent="0.25">
      <c r="A281" s="253">
        <v>279</v>
      </c>
      <c r="B281" s="243" t="s">
        <v>520</v>
      </c>
      <c r="C281" s="243" t="s">
        <v>521</v>
      </c>
      <c r="D281" s="243" t="s">
        <v>494</v>
      </c>
      <c r="E281" s="243" t="s">
        <v>496</v>
      </c>
      <c r="F281" s="243" t="s">
        <v>30</v>
      </c>
      <c r="G281" s="243" t="s">
        <v>36</v>
      </c>
      <c r="H281" s="243" t="s">
        <v>37</v>
      </c>
      <c r="I281" s="243" t="s">
        <v>72</v>
      </c>
      <c r="J281" s="243" t="s">
        <v>681</v>
      </c>
      <c r="K281" s="243" t="s">
        <v>716</v>
      </c>
      <c r="L281" s="265">
        <v>7.663088097246856</v>
      </c>
      <c r="M281" s="250">
        <v>3</v>
      </c>
      <c r="N281" s="250">
        <v>3</v>
      </c>
      <c r="O281" s="244">
        <v>14</v>
      </c>
      <c r="P281" s="242">
        <v>10</v>
      </c>
      <c r="Q281" s="242">
        <v>25</v>
      </c>
      <c r="R281" s="242">
        <v>1.1000000000000001</v>
      </c>
      <c r="S281" s="245">
        <v>2050</v>
      </c>
      <c r="T281" s="242">
        <v>5</v>
      </c>
      <c r="U281" s="242">
        <v>0.8</v>
      </c>
      <c r="V281" s="242">
        <v>33</v>
      </c>
      <c r="W281" s="266">
        <v>216.02826666666675</v>
      </c>
      <c r="X281" s="266">
        <v>29.232512404149762</v>
      </c>
      <c r="Y281" s="266">
        <v>10.11</v>
      </c>
      <c r="Z281" s="266">
        <v>6.4808480000000017</v>
      </c>
      <c r="AA281" s="266">
        <v>1.6202120000000007</v>
      </c>
      <c r="AB281" s="267">
        <v>3.4458400000000009</v>
      </c>
      <c r="AC281" s="268"/>
      <c r="AD281" s="269">
        <v>10.95</v>
      </c>
      <c r="AE281" s="270">
        <f t="shared" ref="AE281:AE312" si="30">0.0804*AD281^2-1.8589*AD281+11.204</f>
        <v>0.48920599999999936</v>
      </c>
      <c r="AF281" s="194">
        <f t="shared" si="26"/>
        <v>2.9566340000000015</v>
      </c>
      <c r="AH281" s="242">
        <v>284</v>
      </c>
      <c r="AI281" s="251">
        <f t="shared" si="27"/>
        <v>21.656900000000004</v>
      </c>
      <c r="AJ281" s="251">
        <f>'5-04a'!O282</f>
        <v>21.6569</v>
      </c>
      <c r="AK281" s="251">
        <f t="shared" si="28"/>
        <v>0</v>
      </c>
      <c r="AM281" s="252">
        <f t="shared" si="29"/>
        <v>0.13652157049254515</v>
      </c>
      <c r="AP281" s="268"/>
    </row>
    <row r="282" spans="1:42" x14ac:dyDescent="0.25">
      <c r="A282" s="253">
        <v>280</v>
      </c>
      <c r="B282" s="243" t="s">
        <v>520</v>
      </c>
      <c r="C282" s="243" t="s">
        <v>521</v>
      </c>
      <c r="D282" s="243" t="s">
        <v>471</v>
      </c>
      <c r="E282" s="243" t="s">
        <v>496</v>
      </c>
      <c r="F282" s="243" t="s">
        <v>30</v>
      </c>
      <c r="G282" s="243" t="s">
        <v>36</v>
      </c>
      <c r="H282" s="243" t="s">
        <v>37</v>
      </c>
      <c r="I282" s="243" t="s">
        <v>85</v>
      </c>
      <c r="J282" s="243" t="s">
        <v>102</v>
      </c>
      <c r="K282" s="243" t="s">
        <v>716</v>
      </c>
      <c r="L282" s="265">
        <v>4.8878004333136493</v>
      </c>
      <c r="M282" s="250">
        <v>3</v>
      </c>
      <c r="N282" s="250">
        <v>3</v>
      </c>
      <c r="O282" s="244">
        <v>14</v>
      </c>
      <c r="P282" s="242">
        <v>10</v>
      </c>
      <c r="Q282" s="242">
        <v>25</v>
      </c>
      <c r="R282" s="242">
        <v>1.1000000000000001</v>
      </c>
      <c r="S282" s="245">
        <v>2050</v>
      </c>
      <c r="T282" s="242">
        <v>5</v>
      </c>
      <c r="U282" s="242">
        <v>0.8</v>
      </c>
      <c r="V282" s="242">
        <v>33</v>
      </c>
      <c r="W282" s="266">
        <v>185.13365200000004</v>
      </c>
      <c r="X282" s="266">
        <v>27.467900890207726</v>
      </c>
      <c r="Y282" s="266">
        <v>9.3699999999999992</v>
      </c>
      <c r="Z282" s="266">
        <v>5.5540095600000017</v>
      </c>
      <c r="AA282" s="266">
        <v>0.61711217333333357</v>
      </c>
      <c r="AB282" s="267">
        <v>3.1899782666666665</v>
      </c>
      <c r="AC282" s="268"/>
      <c r="AD282" s="269">
        <v>9.15</v>
      </c>
      <c r="AE282" s="270">
        <f t="shared" si="30"/>
        <v>0.9263539999999999</v>
      </c>
      <c r="AF282" s="194">
        <f t="shared" si="26"/>
        <v>2.2636242666666666</v>
      </c>
      <c r="AH282" s="242">
        <v>285</v>
      </c>
      <c r="AI282" s="251">
        <f t="shared" si="27"/>
        <v>18.731100000000001</v>
      </c>
      <c r="AJ282" s="251">
        <f>'5-04a'!O283</f>
        <v>18.731100000000001</v>
      </c>
      <c r="AK282" s="251">
        <f t="shared" si="28"/>
        <v>0</v>
      </c>
      <c r="AM282" s="252">
        <f t="shared" si="29"/>
        <v>0.12084844278588372</v>
      </c>
      <c r="AP282" s="268"/>
    </row>
    <row r="283" spans="1:42" x14ac:dyDescent="0.25">
      <c r="A283" s="253">
        <v>281</v>
      </c>
      <c r="B283" s="243" t="s">
        <v>520</v>
      </c>
      <c r="C283" s="243" t="s">
        <v>521</v>
      </c>
      <c r="D283" s="243" t="s">
        <v>471</v>
      </c>
      <c r="E283" s="243" t="s">
        <v>496</v>
      </c>
      <c r="F283" s="243" t="s">
        <v>30</v>
      </c>
      <c r="G283" s="243" t="s">
        <v>36</v>
      </c>
      <c r="H283" s="243" t="s">
        <v>37</v>
      </c>
      <c r="I283" s="243" t="s">
        <v>85</v>
      </c>
      <c r="J283" s="243" t="s">
        <v>1008</v>
      </c>
      <c r="K283" s="243" t="s">
        <v>716</v>
      </c>
      <c r="L283" s="265">
        <v>3.2469100963778605</v>
      </c>
      <c r="M283" s="250">
        <v>3</v>
      </c>
      <c r="N283" s="250">
        <v>3</v>
      </c>
      <c r="O283" s="244">
        <v>14</v>
      </c>
      <c r="P283" s="242">
        <v>10</v>
      </c>
      <c r="Q283" s="242">
        <v>25</v>
      </c>
      <c r="R283" s="242">
        <v>1.1000000000000001</v>
      </c>
      <c r="S283" s="245">
        <v>2050</v>
      </c>
      <c r="T283" s="242">
        <v>5</v>
      </c>
      <c r="U283" s="242">
        <v>0.8</v>
      </c>
      <c r="V283" s="242">
        <v>33</v>
      </c>
      <c r="W283" s="266">
        <v>186.05856524444445</v>
      </c>
      <c r="X283" s="266">
        <v>27.605128374546656</v>
      </c>
      <c r="Y283" s="266">
        <v>9.3699999999999992</v>
      </c>
      <c r="Z283" s="266">
        <v>5.5817569573333339</v>
      </c>
      <c r="AA283" s="266">
        <v>0.90865810933333346</v>
      </c>
      <c r="AB283" s="267">
        <v>3.3060849333333326</v>
      </c>
      <c r="AC283" s="268"/>
      <c r="AD283" s="269">
        <v>9.15</v>
      </c>
      <c r="AE283" s="270">
        <f t="shared" si="30"/>
        <v>0.9263539999999999</v>
      </c>
      <c r="AF283" s="194">
        <f t="shared" si="26"/>
        <v>2.3797309333333327</v>
      </c>
      <c r="AH283" s="242">
        <v>286</v>
      </c>
      <c r="AI283" s="251">
        <f t="shared" si="27"/>
        <v>19.166499999999999</v>
      </c>
      <c r="AJ283" s="251">
        <f>'5-04a'!O284</f>
        <v>19.166499999999999</v>
      </c>
      <c r="AK283" s="251">
        <f t="shared" si="28"/>
        <v>0</v>
      </c>
      <c r="AM283" s="252">
        <f t="shared" si="29"/>
        <v>0.12416095444308209</v>
      </c>
      <c r="AP283" s="268"/>
    </row>
    <row r="284" spans="1:42" x14ac:dyDescent="0.25">
      <c r="A284" s="253">
        <v>282</v>
      </c>
      <c r="B284" s="243" t="s">
        <v>520</v>
      </c>
      <c r="C284" s="243" t="s">
        <v>521</v>
      </c>
      <c r="D284" s="243" t="s">
        <v>471</v>
      </c>
      <c r="E284" s="243" t="s">
        <v>496</v>
      </c>
      <c r="F284" s="243" t="s">
        <v>30</v>
      </c>
      <c r="G284" s="243" t="s">
        <v>36</v>
      </c>
      <c r="H284" s="243" t="s">
        <v>37</v>
      </c>
      <c r="I284" s="243" t="s">
        <v>72</v>
      </c>
      <c r="J284" s="243" t="s">
        <v>681</v>
      </c>
      <c r="K284" s="243" t="s">
        <v>716</v>
      </c>
      <c r="L284" s="265">
        <v>7.6636229081393141</v>
      </c>
      <c r="M284" s="250">
        <v>3</v>
      </c>
      <c r="N284" s="250">
        <v>3</v>
      </c>
      <c r="O284" s="244">
        <v>14</v>
      </c>
      <c r="P284" s="242">
        <v>10</v>
      </c>
      <c r="Q284" s="242">
        <v>25</v>
      </c>
      <c r="R284" s="242">
        <v>1.1000000000000001</v>
      </c>
      <c r="S284" s="245">
        <v>2050</v>
      </c>
      <c r="T284" s="242">
        <v>5</v>
      </c>
      <c r="U284" s="242">
        <v>0.8</v>
      </c>
      <c r="V284" s="242">
        <v>33</v>
      </c>
      <c r="W284" s="266">
        <v>187.44520177777787</v>
      </c>
      <c r="X284" s="266">
        <v>27.810860797889891</v>
      </c>
      <c r="Y284" s="266">
        <v>10.11</v>
      </c>
      <c r="Z284" s="266">
        <v>5.6233560533333362</v>
      </c>
      <c r="AA284" s="266">
        <v>1.4058390133333341</v>
      </c>
      <c r="AB284" s="267">
        <v>3.5020049333333336</v>
      </c>
      <c r="AC284" s="268"/>
      <c r="AD284" s="269">
        <v>9.15</v>
      </c>
      <c r="AE284" s="270">
        <f t="shared" si="30"/>
        <v>0.9263539999999999</v>
      </c>
      <c r="AF284" s="194">
        <f t="shared" si="26"/>
        <v>2.5756509333333337</v>
      </c>
      <c r="AH284" s="242">
        <v>287</v>
      </c>
      <c r="AI284" s="251">
        <f t="shared" si="27"/>
        <v>20.641200000000005</v>
      </c>
      <c r="AJ284" s="251">
        <f>'5-04a'!O285</f>
        <v>20.641200000000001</v>
      </c>
      <c r="AK284" s="251">
        <f t="shared" si="28"/>
        <v>0</v>
      </c>
      <c r="AM284" s="252">
        <f t="shared" si="29"/>
        <v>0.12478203463622915</v>
      </c>
      <c r="AP284" s="268"/>
    </row>
    <row r="285" spans="1:42" x14ac:dyDescent="0.25">
      <c r="A285" s="253">
        <v>283</v>
      </c>
      <c r="B285" s="243" t="s">
        <v>520</v>
      </c>
      <c r="C285" s="243" t="s">
        <v>521</v>
      </c>
      <c r="D285" s="243" t="s">
        <v>491</v>
      </c>
      <c r="E285" s="243" t="s">
        <v>492</v>
      </c>
      <c r="F285" s="243" t="s">
        <v>30</v>
      </c>
      <c r="G285" s="243" t="s">
        <v>36</v>
      </c>
      <c r="H285" s="243" t="s">
        <v>37</v>
      </c>
      <c r="I285" s="243" t="s">
        <v>85</v>
      </c>
      <c r="J285" s="243" t="s">
        <v>102</v>
      </c>
      <c r="K285" s="243" t="s">
        <v>716</v>
      </c>
      <c r="L285" s="265">
        <v>4.8856091452535715</v>
      </c>
      <c r="M285" s="250">
        <v>3</v>
      </c>
      <c r="N285" s="250">
        <v>3</v>
      </c>
      <c r="O285" s="244">
        <v>14</v>
      </c>
      <c r="P285" s="242">
        <v>10</v>
      </c>
      <c r="Q285" s="242">
        <v>25</v>
      </c>
      <c r="R285" s="242">
        <v>1.1000000000000001</v>
      </c>
      <c r="S285" s="245">
        <v>2050</v>
      </c>
      <c r="T285" s="242">
        <v>5</v>
      </c>
      <c r="U285" s="242">
        <v>0.8</v>
      </c>
      <c r="V285" s="242">
        <v>33</v>
      </c>
      <c r="W285" s="266">
        <v>238.32160000000005</v>
      </c>
      <c r="X285" s="266">
        <v>24.02435483870968</v>
      </c>
      <c r="Y285" s="266">
        <v>9.3699999999999992</v>
      </c>
      <c r="Z285" s="266">
        <v>7.1496480000000009</v>
      </c>
      <c r="AA285" s="266">
        <v>0.79440533333333352</v>
      </c>
      <c r="AB285" s="267">
        <v>5.8337466666666664</v>
      </c>
      <c r="AC285" s="268"/>
      <c r="AD285" s="269">
        <v>6.05</v>
      </c>
      <c r="AE285" s="270">
        <f t="shared" si="30"/>
        <v>2.9004960000000004</v>
      </c>
      <c r="AF285" s="194">
        <f t="shared" si="26"/>
        <v>2.933250666666666</v>
      </c>
      <c r="AH285" s="242">
        <v>288</v>
      </c>
      <c r="AI285" s="251">
        <f t="shared" si="27"/>
        <v>23.1478</v>
      </c>
      <c r="AJ285" s="251">
        <f>'5-04a'!O286</f>
        <v>23.1478</v>
      </c>
      <c r="AK285" s="251">
        <f t="shared" si="28"/>
        <v>0</v>
      </c>
      <c r="AM285" s="252">
        <f t="shared" si="29"/>
        <v>0.12671833464375301</v>
      </c>
      <c r="AP285" s="268"/>
    </row>
    <row r="286" spans="1:42" x14ac:dyDescent="0.25">
      <c r="A286" s="253">
        <v>284</v>
      </c>
      <c r="B286" s="243" t="s">
        <v>520</v>
      </c>
      <c r="C286" s="243" t="s">
        <v>521</v>
      </c>
      <c r="D286" s="243" t="s">
        <v>491</v>
      </c>
      <c r="E286" s="243" t="s">
        <v>492</v>
      </c>
      <c r="F286" s="243" t="s">
        <v>30</v>
      </c>
      <c r="G286" s="243" t="s">
        <v>36</v>
      </c>
      <c r="H286" s="243" t="s">
        <v>37</v>
      </c>
      <c r="I286" s="243" t="s">
        <v>85</v>
      </c>
      <c r="J286" s="243" t="s">
        <v>1008</v>
      </c>
      <c r="K286" s="243" t="s">
        <v>716</v>
      </c>
      <c r="L286" s="265">
        <v>3.2447188083177818</v>
      </c>
      <c r="M286" s="250">
        <v>3</v>
      </c>
      <c r="N286" s="250">
        <v>3</v>
      </c>
      <c r="O286" s="244">
        <v>14</v>
      </c>
      <c r="P286" s="242">
        <v>10</v>
      </c>
      <c r="Q286" s="242">
        <v>25</v>
      </c>
      <c r="R286" s="242">
        <v>1.1000000000000001</v>
      </c>
      <c r="S286" s="245">
        <v>2050</v>
      </c>
      <c r="T286" s="242">
        <v>5</v>
      </c>
      <c r="U286" s="242">
        <v>0.8</v>
      </c>
      <c r="V286" s="242">
        <v>33</v>
      </c>
      <c r="W286" s="266">
        <v>241.20056888888888</v>
      </c>
      <c r="X286" s="266">
        <v>24.31457347670251</v>
      </c>
      <c r="Y286" s="266">
        <v>9.3699999999999992</v>
      </c>
      <c r="Z286" s="266">
        <v>7.2360170666666672</v>
      </c>
      <c r="AA286" s="266">
        <v>1.1779562666666668</v>
      </c>
      <c r="AB286" s="267">
        <v>6.0046266666666668</v>
      </c>
      <c r="AC286" s="268"/>
      <c r="AD286" s="269">
        <v>6.05</v>
      </c>
      <c r="AE286" s="270">
        <f t="shared" si="30"/>
        <v>2.9004960000000004</v>
      </c>
      <c r="AF286" s="194">
        <f t="shared" si="26"/>
        <v>3.1041306666666664</v>
      </c>
      <c r="AH286" s="242">
        <v>289</v>
      </c>
      <c r="AI286" s="251">
        <f t="shared" si="27"/>
        <v>23.788599999999999</v>
      </c>
      <c r="AJ286" s="251">
        <f>'5-04a'!O287</f>
        <v>23.788599999999999</v>
      </c>
      <c r="AK286" s="251">
        <f t="shared" si="28"/>
        <v>0</v>
      </c>
      <c r="AM286" s="252">
        <f t="shared" si="29"/>
        <v>0.13048816099588317</v>
      </c>
      <c r="AP286" s="268"/>
    </row>
    <row r="287" spans="1:42" x14ac:dyDescent="0.25">
      <c r="A287" s="253">
        <v>285</v>
      </c>
      <c r="B287" s="243" t="s">
        <v>520</v>
      </c>
      <c r="C287" s="243" t="s">
        <v>521</v>
      </c>
      <c r="D287" s="243" t="s">
        <v>491</v>
      </c>
      <c r="E287" s="243" t="s">
        <v>492</v>
      </c>
      <c r="F287" s="243" t="s">
        <v>30</v>
      </c>
      <c r="G287" s="243" t="s">
        <v>36</v>
      </c>
      <c r="H287" s="243" t="s">
        <v>37</v>
      </c>
      <c r="I287" s="243" t="s">
        <v>72</v>
      </c>
      <c r="J287" s="243" t="s">
        <v>681</v>
      </c>
      <c r="K287" s="243" t="s">
        <v>716</v>
      </c>
      <c r="L287" s="265">
        <v>7.6616737513565933</v>
      </c>
      <c r="M287" s="250">
        <v>3</v>
      </c>
      <c r="N287" s="250">
        <v>3</v>
      </c>
      <c r="O287" s="244">
        <v>14</v>
      </c>
      <c r="P287" s="242">
        <v>10</v>
      </c>
      <c r="Q287" s="242">
        <v>25</v>
      </c>
      <c r="R287" s="242">
        <v>1.1000000000000001</v>
      </c>
      <c r="S287" s="245">
        <v>2050</v>
      </c>
      <c r="T287" s="242">
        <v>5</v>
      </c>
      <c r="U287" s="242">
        <v>0.8</v>
      </c>
      <c r="V287" s="242">
        <v>33</v>
      </c>
      <c r="W287" s="266">
        <v>245.52000000000004</v>
      </c>
      <c r="X287" s="266">
        <v>24.750000000000004</v>
      </c>
      <c r="Y287" s="266">
        <v>10.11</v>
      </c>
      <c r="Z287" s="266">
        <v>7.3656000000000006</v>
      </c>
      <c r="AA287" s="266">
        <v>1.8414000000000001</v>
      </c>
      <c r="AB287" s="267">
        <v>6.2930000000000001</v>
      </c>
      <c r="AC287" s="268"/>
      <c r="AD287" s="269">
        <v>6.05</v>
      </c>
      <c r="AE287" s="270">
        <f t="shared" si="30"/>
        <v>2.9004960000000004</v>
      </c>
      <c r="AF287" s="194">
        <f t="shared" si="26"/>
        <v>3.3925039999999997</v>
      </c>
      <c r="AH287" s="242">
        <v>290</v>
      </c>
      <c r="AI287" s="251">
        <f t="shared" si="27"/>
        <v>25.61</v>
      </c>
      <c r="AJ287" s="251">
        <f>'5-04a'!O288</f>
        <v>25.61</v>
      </c>
      <c r="AK287" s="251">
        <f t="shared" si="28"/>
        <v>0</v>
      </c>
      <c r="AM287" s="252">
        <f t="shared" si="29"/>
        <v>0.13246794221007419</v>
      </c>
      <c r="AP287" s="268"/>
    </row>
    <row r="288" spans="1:42" x14ac:dyDescent="0.25">
      <c r="A288" s="253">
        <v>286</v>
      </c>
      <c r="B288" s="243" t="s">
        <v>520</v>
      </c>
      <c r="C288" s="243" t="s">
        <v>521</v>
      </c>
      <c r="D288" s="243" t="s">
        <v>491</v>
      </c>
      <c r="E288" s="243" t="s">
        <v>492</v>
      </c>
      <c r="F288" s="243" t="s">
        <v>30</v>
      </c>
      <c r="G288" s="243" t="s">
        <v>31</v>
      </c>
      <c r="H288" s="243" t="s">
        <v>32</v>
      </c>
      <c r="I288" s="243" t="s">
        <v>98</v>
      </c>
      <c r="J288" s="243" t="s">
        <v>44</v>
      </c>
      <c r="K288" s="243" t="s">
        <v>717</v>
      </c>
      <c r="L288" s="265">
        <v>3.1063232922979798</v>
      </c>
      <c r="M288" s="250">
        <v>3</v>
      </c>
      <c r="N288" s="250">
        <v>3</v>
      </c>
      <c r="O288" s="244">
        <v>17</v>
      </c>
      <c r="P288" s="242">
        <v>15</v>
      </c>
      <c r="Q288" s="242">
        <v>35</v>
      </c>
      <c r="R288" s="242">
        <v>1.1000000000000001</v>
      </c>
      <c r="S288" s="245">
        <v>266</v>
      </c>
      <c r="T288" s="242">
        <v>4.2</v>
      </c>
      <c r="U288" s="242">
        <v>0.8</v>
      </c>
      <c r="V288" s="242">
        <v>28</v>
      </c>
      <c r="W288" s="266">
        <v>296.37287999999995</v>
      </c>
      <c r="X288" s="266">
        <v>29.876298387096767</v>
      </c>
      <c r="Y288" s="266">
        <v>9.81</v>
      </c>
      <c r="Z288" s="266">
        <v>8.8911863999999987</v>
      </c>
      <c r="AA288" s="266">
        <v>1.4957135999999998</v>
      </c>
      <c r="AB288" s="267">
        <v>4.0991</v>
      </c>
      <c r="AC288" s="268"/>
      <c r="AD288" s="269">
        <v>6.05</v>
      </c>
      <c r="AE288" s="270">
        <f t="shared" si="30"/>
        <v>2.9004960000000004</v>
      </c>
      <c r="AF288" s="194">
        <f t="shared" si="26"/>
        <v>1.1986039999999996</v>
      </c>
      <c r="AH288" s="242">
        <v>291</v>
      </c>
      <c r="AI288" s="251">
        <f t="shared" si="27"/>
        <v>24.295999999999996</v>
      </c>
      <c r="AJ288" s="251">
        <f>'5-04a'!O289</f>
        <v>24.295999999999999</v>
      </c>
      <c r="AK288" s="251">
        <f t="shared" si="28"/>
        <v>0</v>
      </c>
      <c r="AM288" s="252">
        <f t="shared" si="29"/>
        <v>4.9333388212051354E-2</v>
      </c>
      <c r="AP288" s="268"/>
    </row>
    <row r="289" spans="1:42" x14ac:dyDescent="0.25">
      <c r="A289" s="253">
        <v>287</v>
      </c>
      <c r="B289" s="243" t="s">
        <v>520</v>
      </c>
      <c r="C289" s="243" t="s">
        <v>521</v>
      </c>
      <c r="D289" s="243" t="s">
        <v>491</v>
      </c>
      <c r="E289" s="243" t="s">
        <v>492</v>
      </c>
      <c r="F289" s="243" t="s">
        <v>30</v>
      </c>
      <c r="G289" s="243" t="s">
        <v>31</v>
      </c>
      <c r="H289" s="243" t="s">
        <v>32</v>
      </c>
      <c r="I289" s="243" t="s">
        <v>53</v>
      </c>
      <c r="J289" s="243" t="s">
        <v>657</v>
      </c>
      <c r="K289" s="243" t="s">
        <v>717</v>
      </c>
      <c r="L289" s="265">
        <v>3.9696073461891643</v>
      </c>
      <c r="M289" s="250">
        <v>3</v>
      </c>
      <c r="N289" s="250">
        <v>3</v>
      </c>
      <c r="O289" s="244">
        <v>17</v>
      </c>
      <c r="P289" s="242">
        <v>10</v>
      </c>
      <c r="Q289" s="242">
        <v>25</v>
      </c>
      <c r="R289" s="242">
        <v>1.1000000000000001</v>
      </c>
      <c r="S289" s="245">
        <v>410</v>
      </c>
      <c r="T289" s="242">
        <v>4.2</v>
      </c>
      <c r="U289" s="242">
        <v>0.8</v>
      </c>
      <c r="V289" s="242">
        <v>28</v>
      </c>
      <c r="W289" s="266">
        <v>182.905744</v>
      </c>
      <c r="X289" s="266">
        <v>18.438079032258063</v>
      </c>
      <c r="Y289" s="266">
        <v>11.14</v>
      </c>
      <c r="Z289" s="266">
        <v>5.48717232</v>
      </c>
      <c r="AA289" s="266">
        <v>2.1657876799999998</v>
      </c>
      <c r="AB289" s="267">
        <v>9.6413399999999996</v>
      </c>
      <c r="AC289" s="268"/>
      <c r="AD289" s="269">
        <v>6.05</v>
      </c>
      <c r="AE289" s="270">
        <f t="shared" si="30"/>
        <v>2.9004960000000004</v>
      </c>
      <c r="AF289" s="194">
        <f t="shared" si="26"/>
        <v>6.7408439999999992</v>
      </c>
      <c r="AH289" s="242">
        <v>292</v>
      </c>
      <c r="AI289" s="251">
        <f t="shared" si="27"/>
        <v>28.4343</v>
      </c>
      <c r="AJ289" s="251">
        <f>'5-04a'!O290</f>
        <v>28.4343</v>
      </c>
      <c r="AK289" s="251">
        <f t="shared" si="28"/>
        <v>0</v>
      </c>
      <c r="AM289" s="252">
        <f t="shared" si="29"/>
        <v>0.23706734472098834</v>
      </c>
      <c r="AP289" s="268"/>
    </row>
    <row r="290" spans="1:42" x14ac:dyDescent="0.25">
      <c r="A290" s="253">
        <v>288</v>
      </c>
      <c r="B290" s="243" t="s">
        <v>520</v>
      </c>
      <c r="C290" s="243" t="s">
        <v>521</v>
      </c>
      <c r="D290" s="243" t="s">
        <v>491</v>
      </c>
      <c r="E290" s="243" t="s">
        <v>492</v>
      </c>
      <c r="F290" s="243" t="s">
        <v>30</v>
      </c>
      <c r="G290" s="243" t="s">
        <v>31</v>
      </c>
      <c r="H290" s="243" t="s">
        <v>32</v>
      </c>
      <c r="I290" s="243" t="s">
        <v>62</v>
      </c>
      <c r="J290" s="243" t="s">
        <v>657</v>
      </c>
      <c r="K290" s="243" t="s">
        <v>717</v>
      </c>
      <c r="L290" s="265">
        <v>5.4082636363636354</v>
      </c>
      <c r="M290" s="250">
        <v>3</v>
      </c>
      <c r="N290" s="250">
        <v>3</v>
      </c>
      <c r="O290" s="244">
        <v>17</v>
      </c>
      <c r="P290" s="242">
        <v>15</v>
      </c>
      <c r="Q290" s="242">
        <v>35</v>
      </c>
      <c r="R290" s="242">
        <v>1.1000000000000001</v>
      </c>
      <c r="S290" s="245">
        <v>195</v>
      </c>
      <c r="T290" s="242">
        <v>3.2</v>
      </c>
      <c r="U290" s="242">
        <v>0.8</v>
      </c>
      <c r="V290" s="242">
        <v>28</v>
      </c>
      <c r="W290" s="266">
        <v>297.43150799999995</v>
      </c>
      <c r="X290" s="266">
        <v>29.983014919354833</v>
      </c>
      <c r="Y290" s="266">
        <v>10.49</v>
      </c>
      <c r="Z290" s="266">
        <v>8.9229452399999971</v>
      </c>
      <c r="AA290" s="266">
        <v>1.6492647599999997</v>
      </c>
      <c r="AB290" s="267">
        <v>4.1196900000000003</v>
      </c>
      <c r="AC290" s="268"/>
      <c r="AD290" s="269">
        <v>6.05</v>
      </c>
      <c r="AE290" s="270">
        <f t="shared" si="30"/>
        <v>2.9004960000000004</v>
      </c>
      <c r="AF290" s="194">
        <f t="shared" si="26"/>
        <v>1.2191939999999999</v>
      </c>
      <c r="AH290" s="242">
        <v>293</v>
      </c>
      <c r="AI290" s="251">
        <f t="shared" si="27"/>
        <v>25.181899999999999</v>
      </c>
      <c r="AJ290" s="251">
        <f>'5-04a'!O291</f>
        <v>25.181899999999999</v>
      </c>
      <c r="AK290" s="251">
        <f t="shared" si="28"/>
        <v>0</v>
      </c>
      <c r="AM290" s="252">
        <f t="shared" si="29"/>
        <v>4.8415488902743636E-2</v>
      </c>
      <c r="AP290" s="268"/>
    </row>
    <row r="291" spans="1:42" x14ac:dyDescent="0.25">
      <c r="A291" s="253">
        <v>289</v>
      </c>
      <c r="B291" s="243" t="s">
        <v>520</v>
      </c>
      <c r="C291" s="243" t="s">
        <v>521</v>
      </c>
      <c r="D291" s="243" t="s">
        <v>491</v>
      </c>
      <c r="E291" s="243" t="s">
        <v>492</v>
      </c>
      <c r="F291" s="243" t="s">
        <v>30</v>
      </c>
      <c r="G291" s="243" t="s">
        <v>31</v>
      </c>
      <c r="H291" s="243" t="s">
        <v>32</v>
      </c>
      <c r="I291" s="243" t="s">
        <v>60</v>
      </c>
      <c r="J291" s="243" t="s">
        <v>1019</v>
      </c>
      <c r="K291" s="243" t="s">
        <v>717</v>
      </c>
      <c r="L291" s="265">
        <v>3.05768042929293</v>
      </c>
      <c r="M291" s="250">
        <v>3</v>
      </c>
      <c r="N291" s="250">
        <v>3</v>
      </c>
      <c r="O291" s="244">
        <v>17</v>
      </c>
      <c r="P291" s="242">
        <v>15</v>
      </c>
      <c r="Q291" s="242">
        <v>35</v>
      </c>
      <c r="R291" s="242">
        <v>1.1000000000000001</v>
      </c>
      <c r="S291" s="245">
        <v>390</v>
      </c>
      <c r="T291" s="242">
        <v>4.2</v>
      </c>
      <c r="U291" s="242">
        <v>0.8</v>
      </c>
      <c r="V291" s="242">
        <v>28</v>
      </c>
      <c r="W291" s="266">
        <v>292.48560000000003</v>
      </c>
      <c r="X291" s="266">
        <v>29.484435483870968</v>
      </c>
      <c r="Y291" s="266">
        <v>11.08</v>
      </c>
      <c r="Z291" s="266">
        <v>8.7745680000000004</v>
      </c>
      <c r="AA291" s="266">
        <v>0.97495200000000015</v>
      </c>
      <c r="AB291" s="267">
        <v>4.0282800000000005</v>
      </c>
      <c r="AC291" s="268"/>
      <c r="AD291" s="269">
        <v>6.05</v>
      </c>
      <c r="AE291" s="270">
        <f t="shared" si="30"/>
        <v>2.9004960000000004</v>
      </c>
      <c r="AF291" s="194">
        <f t="shared" si="26"/>
        <v>1.1277840000000001</v>
      </c>
      <c r="AH291" s="242">
        <v>294</v>
      </c>
      <c r="AI291" s="251">
        <f t="shared" si="27"/>
        <v>24.857800000000005</v>
      </c>
      <c r="AJ291" s="251">
        <f>'5-04a'!O292</f>
        <v>24.857800000000001</v>
      </c>
      <c r="AK291" s="251">
        <f t="shared" si="28"/>
        <v>0</v>
      </c>
      <c r="AM291" s="252">
        <f t="shared" si="29"/>
        <v>4.5369421268173366E-2</v>
      </c>
      <c r="AP291" s="268"/>
    </row>
    <row r="292" spans="1:42" x14ac:dyDescent="0.25">
      <c r="A292" s="253">
        <v>290</v>
      </c>
      <c r="B292" s="243" t="s">
        <v>524</v>
      </c>
      <c r="C292" s="243" t="s">
        <v>521</v>
      </c>
      <c r="D292" s="243" t="s">
        <v>494</v>
      </c>
      <c r="E292" s="243" t="s">
        <v>496</v>
      </c>
      <c r="F292" s="243" t="s">
        <v>30</v>
      </c>
      <c r="G292" s="243" t="s">
        <v>36</v>
      </c>
      <c r="H292" s="243" t="s">
        <v>37</v>
      </c>
      <c r="I292" s="243" t="s">
        <v>85</v>
      </c>
      <c r="J292" s="243" t="s">
        <v>102</v>
      </c>
      <c r="K292" s="243" t="s">
        <v>718</v>
      </c>
      <c r="L292" s="265">
        <v>5.5505757530376032</v>
      </c>
      <c r="M292" s="250">
        <v>5</v>
      </c>
      <c r="N292" s="250">
        <v>5</v>
      </c>
      <c r="O292" s="244">
        <v>17</v>
      </c>
      <c r="P292" s="242">
        <v>10</v>
      </c>
      <c r="Q292" s="242">
        <v>25</v>
      </c>
      <c r="R292" s="242">
        <v>0.5</v>
      </c>
      <c r="S292" s="245">
        <v>2050</v>
      </c>
      <c r="T292" s="242">
        <v>5</v>
      </c>
      <c r="U292" s="242">
        <v>0.8</v>
      </c>
      <c r="V292" s="242">
        <v>30</v>
      </c>
      <c r="W292" s="266">
        <v>185.78784000000002</v>
      </c>
      <c r="X292" s="266">
        <v>25.140438430311235</v>
      </c>
      <c r="Y292" s="266">
        <v>0</v>
      </c>
      <c r="Z292" s="266">
        <v>9.2893920000000012</v>
      </c>
      <c r="AA292" s="266">
        <v>1.0321546666666668</v>
      </c>
      <c r="AB292" s="267">
        <v>9.5313533333333353</v>
      </c>
      <c r="AC292" s="268"/>
      <c r="AD292" s="269">
        <v>10.95</v>
      </c>
      <c r="AE292" s="270">
        <f t="shared" si="30"/>
        <v>0.48920599999999936</v>
      </c>
      <c r="AF292" s="194">
        <f t="shared" si="26"/>
        <v>9.042147333333336</v>
      </c>
      <c r="AH292" s="242">
        <v>295</v>
      </c>
      <c r="AI292" s="251">
        <f t="shared" si="27"/>
        <v>19.852900000000005</v>
      </c>
      <c r="AJ292" s="251">
        <f>'5-04a'!O293</f>
        <v>19.852900000000002</v>
      </c>
      <c r="AK292" s="251">
        <f t="shared" si="28"/>
        <v>0</v>
      </c>
      <c r="AM292" s="252">
        <f t="shared" si="29"/>
        <v>0.45545725477554078</v>
      </c>
      <c r="AP292" s="268"/>
    </row>
    <row r="293" spans="1:42" x14ac:dyDescent="0.25">
      <c r="A293" s="253">
        <v>291</v>
      </c>
      <c r="B293" s="243" t="s">
        <v>524</v>
      </c>
      <c r="C293" s="243" t="s">
        <v>521</v>
      </c>
      <c r="D293" s="243" t="s">
        <v>494</v>
      </c>
      <c r="E293" s="243" t="s">
        <v>496</v>
      </c>
      <c r="F293" s="243" t="s">
        <v>30</v>
      </c>
      <c r="G293" s="243" t="s">
        <v>36</v>
      </c>
      <c r="H293" s="243" t="s">
        <v>37</v>
      </c>
      <c r="I293" s="243" t="s">
        <v>85</v>
      </c>
      <c r="J293" s="243" t="s">
        <v>1008</v>
      </c>
      <c r="K293" s="243" t="s">
        <v>718</v>
      </c>
      <c r="L293" s="265">
        <v>6.5131122244713104</v>
      </c>
      <c r="M293" s="250">
        <v>5</v>
      </c>
      <c r="N293" s="250">
        <v>5</v>
      </c>
      <c r="O293" s="244">
        <v>17</v>
      </c>
      <c r="P293" s="242">
        <v>10</v>
      </c>
      <c r="Q293" s="242">
        <v>25</v>
      </c>
      <c r="R293" s="242">
        <v>0.5</v>
      </c>
      <c r="S293" s="245">
        <v>2050</v>
      </c>
      <c r="T293" s="242">
        <v>5</v>
      </c>
      <c r="U293" s="242">
        <v>0.8</v>
      </c>
      <c r="V293" s="242">
        <v>30</v>
      </c>
      <c r="W293" s="266">
        <v>181.909952</v>
      </c>
      <c r="X293" s="266">
        <v>24.615690392422191</v>
      </c>
      <c r="Y293" s="266">
        <v>0</v>
      </c>
      <c r="Z293" s="266">
        <v>9.0954975999999998</v>
      </c>
      <c r="AA293" s="266">
        <v>1.4806624000000002</v>
      </c>
      <c r="AB293" s="267">
        <v>9.7541399999999996</v>
      </c>
      <c r="AC293" s="268"/>
      <c r="AD293" s="269">
        <v>10.95</v>
      </c>
      <c r="AE293" s="270">
        <f t="shared" si="30"/>
        <v>0.48920599999999936</v>
      </c>
      <c r="AF293" s="194">
        <f t="shared" si="26"/>
        <v>9.2649340000000002</v>
      </c>
      <c r="AH293" s="242">
        <v>296</v>
      </c>
      <c r="AI293" s="251">
        <f t="shared" si="27"/>
        <v>20.330300000000001</v>
      </c>
      <c r="AJ293" s="251">
        <f>'5-04a'!O294</f>
        <v>20.330300000000001</v>
      </c>
      <c r="AK293" s="251">
        <f t="shared" si="28"/>
        <v>0</v>
      </c>
      <c r="AM293" s="252">
        <f t="shared" si="29"/>
        <v>0.45572047633335461</v>
      </c>
      <c r="AP293" s="268"/>
    </row>
    <row r="294" spans="1:42" x14ac:dyDescent="0.25">
      <c r="A294" s="253">
        <v>292</v>
      </c>
      <c r="B294" s="243" t="s">
        <v>524</v>
      </c>
      <c r="C294" s="243" t="s">
        <v>521</v>
      </c>
      <c r="D294" s="243" t="s">
        <v>494</v>
      </c>
      <c r="E294" s="243" t="s">
        <v>496</v>
      </c>
      <c r="F294" s="243" t="s">
        <v>30</v>
      </c>
      <c r="G294" s="243" t="s">
        <v>36</v>
      </c>
      <c r="H294" s="243" t="s">
        <v>37</v>
      </c>
      <c r="I294" s="243" t="s">
        <v>72</v>
      </c>
      <c r="J294" s="243" t="s">
        <v>681</v>
      </c>
      <c r="K294" s="243" t="s">
        <v>718</v>
      </c>
      <c r="L294" s="265">
        <v>15.348048503510812</v>
      </c>
      <c r="M294" s="250">
        <v>5</v>
      </c>
      <c r="N294" s="250">
        <v>5</v>
      </c>
      <c r="O294" s="244">
        <v>17</v>
      </c>
      <c r="P294" s="242">
        <v>10</v>
      </c>
      <c r="Q294" s="242">
        <v>25</v>
      </c>
      <c r="R294" s="242">
        <v>0.5</v>
      </c>
      <c r="S294" s="245">
        <v>2050</v>
      </c>
      <c r="T294" s="242">
        <v>5</v>
      </c>
      <c r="U294" s="242">
        <v>0.8</v>
      </c>
      <c r="V294" s="242">
        <v>30</v>
      </c>
      <c r="W294" s="266">
        <v>176.09301333333335</v>
      </c>
      <c r="X294" s="266">
        <v>23.828553901668926</v>
      </c>
      <c r="Y294" s="266">
        <v>0</v>
      </c>
      <c r="Z294" s="266">
        <v>8.8046506666666691</v>
      </c>
      <c r="AA294" s="266">
        <v>2.2011626666666668</v>
      </c>
      <c r="AB294" s="267">
        <v>10.130086666666667</v>
      </c>
      <c r="AC294" s="268"/>
      <c r="AD294" s="269">
        <v>10.95</v>
      </c>
      <c r="AE294" s="270">
        <f t="shared" si="30"/>
        <v>0.48920599999999936</v>
      </c>
      <c r="AF294" s="194">
        <f t="shared" si="26"/>
        <v>9.6408806666666678</v>
      </c>
      <c r="AH294" s="242">
        <v>297</v>
      </c>
      <c r="AI294" s="251">
        <f t="shared" si="27"/>
        <v>21.135900000000003</v>
      </c>
      <c r="AJ294" s="251">
        <f>'5-04a'!O295</f>
        <v>21.135899999999999</v>
      </c>
      <c r="AK294" s="251">
        <f t="shared" si="28"/>
        <v>0</v>
      </c>
      <c r="AM294" s="252">
        <f t="shared" si="29"/>
        <v>0.45613769305620611</v>
      </c>
      <c r="AP294" s="268"/>
    </row>
    <row r="295" spans="1:42" x14ac:dyDescent="0.25">
      <c r="A295" s="253">
        <v>293</v>
      </c>
      <c r="B295" s="243" t="s">
        <v>524</v>
      </c>
      <c r="C295" s="243" t="s">
        <v>521</v>
      </c>
      <c r="D295" s="243" t="s">
        <v>471</v>
      </c>
      <c r="E295" s="243" t="s">
        <v>496</v>
      </c>
      <c r="F295" s="243" t="s">
        <v>30</v>
      </c>
      <c r="G295" s="243" t="s">
        <v>36</v>
      </c>
      <c r="H295" s="243" t="s">
        <v>37</v>
      </c>
      <c r="I295" s="243" t="s">
        <v>85</v>
      </c>
      <c r="J295" s="243" t="s">
        <v>102</v>
      </c>
      <c r="K295" s="243" t="s">
        <v>718</v>
      </c>
      <c r="L295" s="265">
        <v>5.5537547221312948</v>
      </c>
      <c r="M295" s="250">
        <v>5</v>
      </c>
      <c r="N295" s="250">
        <v>5</v>
      </c>
      <c r="O295" s="244">
        <v>17</v>
      </c>
      <c r="P295" s="242">
        <v>10</v>
      </c>
      <c r="Q295" s="242">
        <v>25</v>
      </c>
      <c r="R295" s="242">
        <v>0.5</v>
      </c>
      <c r="S295" s="245">
        <v>2050</v>
      </c>
      <c r="T295" s="242">
        <v>5</v>
      </c>
      <c r="U295" s="242">
        <v>0.8</v>
      </c>
      <c r="V295" s="242">
        <v>30</v>
      </c>
      <c r="W295" s="266">
        <v>174.41439359999998</v>
      </c>
      <c r="X295" s="266">
        <v>25.877506468842732</v>
      </c>
      <c r="Y295" s="266">
        <v>0</v>
      </c>
      <c r="Z295" s="266">
        <v>8.7207196800000002</v>
      </c>
      <c r="AA295" s="266">
        <v>0.96896885333333338</v>
      </c>
      <c r="AB295" s="267">
        <v>9.4244114666666654</v>
      </c>
      <c r="AC295" s="268"/>
      <c r="AD295" s="269">
        <v>9.15</v>
      </c>
      <c r="AE295" s="270">
        <f t="shared" si="30"/>
        <v>0.9263539999999999</v>
      </c>
      <c r="AF295" s="194">
        <f t="shared" si="26"/>
        <v>8.4980574666666655</v>
      </c>
      <c r="AH295" s="242">
        <v>298</v>
      </c>
      <c r="AI295" s="251">
        <f t="shared" si="27"/>
        <v>19.114100000000001</v>
      </c>
      <c r="AJ295" s="251">
        <f>'5-04a'!O296</f>
        <v>19.114100000000001</v>
      </c>
      <c r="AK295" s="251">
        <f t="shared" si="28"/>
        <v>0</v>
      </c>
      <c r="AM295" s="252">
        <f t="shared" si="29"/>
        <v>0.44459626488647991</v>
      </c>
      <c r="AP295" s="268"/>
    </row>
    <row r="296" spans="1:42" x14ac:dyDescent="0.25">
      <c r="A296" s="253">
        <v>294</v>
      </c>
      <c r="B296" s="243" t="s">
        <v>524</v>
      </c>
      <c r="C296" s="243" t="s">
        <v>521</v>
      </c>
      <c r="D296" s="243" t="s">
        <v>471</v>
      </c>
      <c r="E296" s="243" t="s">
        <v>496</v>
      </c>
      <c r="F296" s="243" t="s">
        <v>30</v>
      </c>
      <c r="G296" s="243" t="s">
        <v>36</v>
      </c>
      <c r="H296" s="243" t="s">
        <v>37</v>
      </c>
      <c r="I296" s="243" t="s">
        <v>85</v>
      </c>
      <c r="J296" s="243" t="s">
        <v>1008</v>
      </c>
      <c r="K296" s="243" t="s">
        <v>718</v>
      </c>
      <c r="L296" s="265">
        <v>6.5162911935650012</v>
      </c>
      <c r="M296" s="250">
        <v>5</v>
      </c>
      <c r="N296" s="250">
        <v>5</v>
      </c>
      <c r="O296" s="244">
        <v>17</v>
      </c>
      <c r="P296" s="242">
        <v>10</v>
      </c>
      <c r="Q296" s="242">
        <v>25</v>
      </c>
      <c r="R296" s="242">
        <v>0.5</v>
      </c>
      <c r="S296" s="245">
        <v>2050</v>
      </c>
      <c r="T296" s="242">
        <v>5</v>
      </c>
      <c r="U296" s="242">
        <v>0.8</v>
      </c>
      <c r="V296" s="242">
        <v>30</v>
      </c>
      <c r="W296" s="266">
        <v>170.65671210666667</v>
      </c>
      <c r="X296" s="266">
        <v>25.319986959446094</v>
      </c>
      <c r="Y296" s="266">
        <v>0</v>
      </c>
      <c r="Z296" s="266">
        <v>8.5328356053333341</v>
      </c>
      <c r="AA296" s="266">
        <v>1.3890662613333336</v>
      </c>
      <c r="AB296" s="267">
        <v>9.6275981333333327</v>
      </c>
      <c r="AC296" s="268"/>
      <c r="AD296" s="269">
        <v>9.15</v>
      </c>
      <c r="AE296" s="270">
        <f t="shared" si="30"/>
        <v>0.9263539999999999</v>
      </c>
      <c r="AF296" s="194">
        <f t="shared" si="26"/>
        <v>8.7012441333333328</v>
      </c>
      <c r="AH296" s="242">
        <v>299</v>
      </c>
      <c r="AI296" s="251">
        <f t="shared" si="27"/>
        <v>19.549500000000002</v>
      </c>
      <c r="AJ296" s="251">
        <f>'5-04a'!O297</f>
        <v>19.549499999999998</v>
      </c>
      <c r="AK296" s="251">
        <f t="shared" si="28"/>
        <v>0</v>
      </c>
      <c r="AM296" s="252">
        <f t="shared" si="29"/>
        <v>0.44508780957739746</v>
      </c>
      <c r="AP296" s="268"/>
    </row>
    <row r="297" spans="1:42" x14ac:dyDescent="0.25">
      <c r="A297" s="253">
        <v>295</v>
      </c>
      <c r="B297" s="243" t="s">
        <v>524</v>
      </c>
      <c r="C297" s="243" t="s">
        <v>521</v>
      </c>
      <c r="D297" s="243" t="s">
        <v>471</v>
      </c>
      <c r="E297" s="243" t="s">
        <v>496</v>
      </c>
      <c r="F297" s="243" t="s">
        <v>30</v>
      </c>
      <c r="G297" s="243" t="s">
        <v>36</v>
      </c>
      <c r="H297" s="243" t="s">
        <v>37</v>
      </c>
      <c r="I297" s="243" t="s">
        <v>72</v>
      </c>
      <c r="J297" s="243" t="s">
        <v>681</v>
      </c>
      <c r="K297" s="243" t="s">
        <v>718</v>
      </c>
      <c r="L297" s="265">
        <v>15.351227472604505</v>
      </c>
      <c r="M297" s="250">
        <v>5</v>
      </c>
      <c r="N297" s="250">
        <v>5</v>
      </c>
      <c r="O297" s="244">
        <v>17</v>
      </c>
      <c r="P297" s="242">
        <v>10</v>
      </c>
      <c r="Q297" s="242">
        <v>25</v>
      </c>
      <c r="R297" s="242">
        <v>0.5</v>
      </c>
      <c r="S297" s="245">
        <v>2050</v>
      </c>
      <c r="T297" s="242">
        <v>5</v>
      </c>
      <c r="U297" s="242">
        <v>0.8</v>
      </c>
      <c r="V297" s="242">
        <v>30</v>
      </c>
      <c r="W297" s="266">
        <v>165.01986986666665</v>
      </c>
      <c r="X297" s="266">
        <v>24.483660217606328</v>
      </c>
      <c r="Y297" s="266">
        <v>0</v>
      </c>
      <c r="Z297" s="266">
        <v>8.2509934933333327</v>
      </c>
      <c r="AA297" s="266">
        <v>2.0627483733333332</v>
      </c>
      <c r="AB297" s="267">
        <v>9.9704581333333326</v>
      </c>
      <c r="AC297" s="268"/>
      <c r="AD297" s="269">
        <v>9.15</v>
      </c>
      <c r="AE297" s="270">
        <f t="shared" si="30"/>
        <v>0.9263539999999999</v>
      </c>
      <c r="AF297" s="194">
        <f t="shared" si="26"/>
        <v>9.0441041333333327</v>
      </c>
      <c r="AH297" s="242">
        <v>300</v>
      </c>
      <c r="AI297" s="251">
        <f t="shared" si="27"/>
        <v>20.284199999999998</v>
      </c>
      <c r="AJ297" s="251">
        <f>'5-04a'!O298</f>
        <v>20.284199999999998</v>
      </c>
      <c r="AK297" s="251">
        <f t="shared" si="28"/>
        <v>0</v>
      </c>
      <c r="AM297" s="252">
        <f t="shared" si="29"/>
        <v>0.44586940245774215</v>
      </c>
      <c r="AP297" s="268"/>
    </row>
    <row r="298" spans="1:42" x14ac:dyDescent="0.25">
      <c r="A298" s="253">
        <v>296</v>
      </c>
      <c r="B298" s="243" t="s">
        <v>524</v>
      </c>
      <c r="C298" s="243" t="s">
        <v>521</v>
      </c>
      <c r="D298" s="243" t="s">
        <v>494</v>
      </c>
      <c r="E298" s="243" t="s">
        <v>496</v>
      </c>
      <c r="F298" s="243" t="s">
        <v>30</v>
      </c>
      <c r="G298" s="243" t="s">
        <v>36</v>
      </c>
      <c r="H298" s="243" t="s">
        <v>37</v>
      </c>
      <c r="I298" s="243" t="s">
        <v>85</v>
      </c>
      <c r="J298" s="243" t="s">
        <v>102</v>
      </c>
      <c r="K298" s="243" t="s">
        <v>719</v>
      </c>
      <c r="L298" s="265">
        <v>5.5505757530376032</v>
      </c>
      <c r="M298" s="250">
        <v>3</v>
      </c>
      <c r="N298" s="250">
        <v>3</v>
      </c>
      <c r="O298" s="244">
        <v>20</v>
      </c>
      <c r="P298" s="242">
        <v>10</v>
      </c>
      <c r="Q298" s="242">
        <v>25</v>
      </c>
      <c r="R298" s="242">
        <v>0.5</v>
      </c>
      <c r="S298" s="245">
        <v>2050</v>
      </c>
      <c r="T298" s="242">
        <v>5</v>
      </c>
      <c r="U298" s="242">
        <v>0.8</v>
      </c>
      <c r="V298" s="242">
        <v>30</v>
      </c>
      <c r="W298" s="266">
        <v>168.94900000000001</v>
      </c>
      <c r="X298" s="266">
        <v>22.861840324763197</v>
      </c>
      <c r="Y298" s="266">
        <v>0</v>
      </c>
      <c r="Z298" s="266">
        <v>5.0684700000000014</v>
      </c>
      <c r="AA298" s="266">
        <v>0.56316333333333346</v>
      </c>
      <c r="AB298" s="267">
        <v>11.763266666666667</v>
      </c>
      <c r="AC298" s="268"/>
      <c r="AD298" s="269">
        <v>10.95</v>
      </c>
      <c r="AE298" s="270">
        <f t="shared" si="30"/>
        <v>0.48920599999999936</v>
      </c>
      <c r="AF298" s="194">
        <f t="shared" si="26"/>
        <v>11.274060666666667</v>
      </c>
      <c r="AH298" s="242">
        <v>301</v>
      </c>
      <c r="AI298" s="251">
        <f t="shared" si="27"/>
        <v>17.3949</v>
      </c>
      <c r="AJ298" s="251">
        <f>'5-04a'!O299</f>
        <v>17.3949</v>
      </c>
      <c r="AK298" s="251">
        <f t="shared" si="28"/>
        <v>0</v>
      </c>
      <c r="AM298" s="252">
        <f t="shared" si="29"/>
        <v>0.64812448859531624</v>
      </c>
      <c r="AP298" s="268"/>
    </row>
    <row r="299" spans="1:42" x14ac:dyDescent="0.25">
      <c r="A299" s="253">
        <v>297</v>
      </c>
      <c r="B299" s="243" t="s">
        <v>524</v>
      </c>
      <c r="C299" s="243" t="s">
        <v>521</v>
      </c>
      <c r="D299" s="243" t="s">
        <v>494</v>
      </c>
      <c r="E299" s="243" t="s">
        <v>496</v>
      </c>
      <c r="F299" s="243" t="s">
        <v>30</v>
      </c>
      <c r="G299" s="243" t="s">
        <v>36</v>
      </c>
      <c r="H299" s="243" t="s">
        <v>37</v>
      </c>
      <c r="I299" s="243" t="s">
        <v>85</v>
      </c>
      <c r="J299" s="243" t="s">
        <v>1008</v>
      </c>
      <c r="K299" s="243" t="s">
        <v>719</v>
      </c>
      <c r="L299" s="265">
        <v>6.5131122244713104</v>
      </c>
      <c r="M299" s="250">
        <v>3</v>
      </c>
      <c r="N299" s="250">
        <v>3</v>
      </c>
      <c r="O299" s="244">
        <v>20</v>
      </c>
      <c r="P299" s="242">
        <v>10</v>
      </c>
      <c r="Q299" s="242">
        <v>25</v>
      </c>
      <c r="R299" s="242">
        <v>0.5</v>
      </c>
      <c r="S299" s="245">
        <v>2050</v>
      </c>
      <c r="T299" s="242">
        <v>5</v>
      </c>
      <c r="U299" s="242">
        <v>0.8</v>
      </c>
      <c r="V299" s="242">
        <v>30</v>
      </c>
      <c r="W299" s="266">
        <v>166.00197777777777</v>
      </c>
      <c r="X299" s="266">
        <v>22.463055179672232</v>
      </c>
      <c r="Y299" s="266">
        <v>0</v>
      </c>
      <c r="Z299" s="266">
        <v>4.9800593333333332</v>
      </c>
      <c r="AA299" s="266">
        <v>0.81070733333333334</v>
      </c>
      <c r="AB299" s="267">
        <v>12.081533333333331</v>
      </c>
      <c r="AC299" s="268"/>
      <c r="AD299" s="269">
        <v>10.95</v>
      </c>
      <c r="AE299" s="270">
        <f t="shared" si="30"/>
        <v>0.48920599999999936</v>
      </c>
      <c r="AF299" s="194">
        <f t="shared" si="26"/>
        <v>11.592327333333332</v>
      </c>
      <c r="AH299" s="242">
        <v>302</v>
      </c>
      <c r="AI299" s="251">
        <f t="shared" si="27"/>
        <v>17.872299999999996</v>
      </c>
      <c r="AJ299" s="251">
        <f>'5-04a'!O300</f>
        <v>17.872299999999999</v>
      </c>
      <c r="AK299" s="251">
        <f t="shared" si="28"/>
        <v>0</v>
      </c>
      <c r="AM299" s="252">
        <f t="shared" si="29"/>
        <v>0.64861978219553917</v>
      </c>
      <c r="AP299" s="268"/>
    </row>
    <row r="300" spans="1:42" x14ac:dyDescent="0.25">
      <c r="A300" s="253">
        <v>298</v>
      </c>
      <c r="B300" s="243" t="s">
        <v>524</v>
      </c>
      <c r="C300" s="243" t="s">
        <v>521</v>
      </c>
      <c r="D300" s="243" t="s">
        <v>494</v>
      </c>
      <c r="E300" s="243" t="s">
        <v>496</v>
      </c>
      <c r="F300" s="243" t="s">
        <v>30</v>
      </c>
      <c r="G300" s="243" t="s">
        <v>36</v>
      </c>
      <c r="H300" s="243" t="s">
        <v>42</v>
      </c>
      <c r="I300" s="243" t="s">
        <v>81</v>
      </c>
      <c r="J300" s="243" t="s">
        <v>2224</v>
      </c>
      <c r="K300" s="243" t="s">
        <v>719</v>
      </c>
      <c r="L300" s="265">
        <v>6.8726175765132211</v>
      </c>
      <c r="M300" s="250">
        <v>3</v>
      </c>
      <c r="N300" s="250">
        <v>3</v>
      </c>
      <c r="O300" s="244">
        <v>20</v>
      </c>
      <c r="P300" s="242">
        <v>10</v>
      </c>
      <c r="Q300" s="242">
        <v>25</v>
      </c>
      <c r="R300" s="242">
        <v>0.5</v>
      </c>
      <c r="S300" s="245">
        <v>802</v>
      </c>
      <c r="T300" s="242">
        <v>5</v>
      </c>
      <c r="U300" s="242">
        <v>0.8</v>
      </c>
      <c r="V300" s="242">
        <v>30</v>
      </c>
      <c r="W300" s="266">
        <v>166.29696000000001</v>
      </c>
      <c r="X300" s="266">
        <v>22.502971583220571</v>
      </c>
      <c r="Y300" s="266">
        <v>0</v>
      </c>
      <c r="Z300" s="266">
        <v>4.9889087999999999</v>
      </c>
      <c r="AA300" s="266">
        <v>0.78529120000000019</v>
      </c>
      <c r="AB300" s="267">
        <v>12.048400000000001</v>
      </c>
      <c r="AC300" s="268"/>
      <c r="AD300" s="269">
        <v>10.95</v>
      </c>
      <c r="AE300" s="270">
        <f t="shared" si="30"/>
        <v>0.48920599999999936</v>
      </c>
      <c r="AF300" s="194">
        <f t="shared" si="26"/>
        <v>11.559194000000002</v>
      </c>
      <c r="AH300" s="242">
        <v>303</v>
      </c>
      <c r="AI300" s="251">
        <f t="shared" si="27"/>
        <v>17.822600000000001</v>
      </c>
      <c r="AJ300" s="251">
        <f>'5-04a'!O301</f>
        <v>17.822600000000001</v>
      </c>
      <c r="AK300" s="251">
        <f t="shared" si="28"/>
        <v>0</v>
      </c>
      <c r="AM300" s="252">
        <f t="shared" si="29"/>
        <v>0.64856945675715105</v>
      </c>
      <c r="AP300" s="268"/>
    </row>
    <row r="301" spans="1:42" x14ac:dyDescent="0.25">
      <c r="A301" s="253">
        <v>299</v>
      </c>
      <c r="B301" s="243" t="s">
        <v>524</v>
      </c>
      <c r="C301" s="243" t="s">
        <v>521</v>
      </c>
      <c r="D301" s="243" t="s">
        <v>494</v>
      </c>
      <c r="E301" s="243" t="s">
        <v>496</v>
      </c>
      <c r="F301" s="243" t="s">
        <v>30</v>
      </c>
      <c r="G301" s="243" t="s">
        <v>36</v>
      </c>
      <c r="H301" s="243" t="s">
        <v>42</v>
      </c>
      <c r="I301" s="243" t="s">
        <v>83</v>
      </c>
      <c r="J301" s="243" t="s">
        <v>84</v>
      </c>
      <c r="K301" s="243" t="s">
        <v>719</v>
      </c>
      <c r="L301" s="265">
        <v>5.0212860007381002</v>
      </c>
      <c r="M301" s="250">
        <v>3</v>
      </c>
      <c r="N301" s="250">
        <v>3</v>
      </c>
      <c r="O301" s="244">
        <v>20</v>
      </c>
      <c r="P301" s="242">
        <v>10</v>
      </c>
      <c r="Q301" s="242">
        <v>25</v>
      </c>
      <c r="R301" s="242">
        <v>0.5</v>
      </c>
      <c r="S301" s="245">
        <v>895</v>
      </c>
      <c r="T301" s="242">
        <v>5</v>
      </c>
      <c r="U301" s="242">
        <v>0.8</v>
      </c>
      <c r="V301" s="242">
        <v>30</v>
      </c>
      <c r="W301" s="266">
        <v>163.79127777777779</v>
      </c>
      <c r="X301" s="266">
        <v>22.163907683055182</v>
      </c>
      <c r="Y301" s="266">
        <v>0</v>
      </c>
      <c r="Z301" s="266">
        <v>4.9137383333333338</v>
      </c>
      <c r="AA301" s="266">
        <v>1.0064283333333335</v>
      </c>
      <c r="AB301" s="267">
        <v>12.340333333333332</v>
      </c>
      <c r="AC301" s="268"/>
      <c r="AD301" s="269">
        <v>10.95</v>
      </c>
      <c r="AE301" s="270">
        <f t="shared" si="30"/>
        <v>0.48920599999999936</v>
      </c>
      <c r="AF301" s="194">
        <f t="shared" si="26"/>
        <v>11.851127333333332</v>
      </c>
      <c r="AH301" s="242">
        <v>304</v>
      </c>
      <c r="AI301" s="251">
        <f t="shared" si="27"/>
        <v>18.2605</v>
      </c>
      <c r="AJ301" s="251">
        <f>'5-04a'!O302</f>
        <v>18.2605</v>
      </c>
      <c r="AK301" s="251">
        <f t="shared" si="28"/>
        <v>0</v>
      </c>
      <c r="AM301" s="252">
        <f t="shared" si="29"/>
        <v>0.64900344094265394</v>
      </c>
      <c r="AP301" s="268"/>
    </row>
    <row r="302" spans="1:42" x14ac:dyDescent="0.25">
      <c r="A302" s="253">
        <v>300</v>
      </c>
      <c r="B302" s="243" t="s">
        <v>524</v>
      </c>
      <c r="C302" s="243" t="s">
        <v>521</v>
      </c>
      <c r="D302" s="243" t="s">
        <v>494</v>
      </c>
      <c r="E302" s="243" t="s">
        <v>496</v>
      </c>
      <c r="F302" s="243" t="s">
        <v>30</v>
      </c>
      <c r="G302" s="243" t="s">
        <v>36</v>
      </c>
      <c r="H302" s="243" t="s">
        <v>37</v>
      </c>
      <c r="I302" s="243" t="s">
        <v>72</v>
      </c>
      <c r="J302" s="243" t="s">
        <v>681</v>
      </c>
      <c r="K302" s="243" t="s">
        <v>719</v>
      </c>
      <c r="L302" s="265">
        <v>15.348048503510812</v>
      </c>
      <c r="M302" s="250">
        <v>3</v>
      </c>
      <c r="N302" s="250">
        <v>3</v>
      </c>
      <c r="O302" s="244">
        <v>20</v>
      </c>
      <c r="P302" s="242">
        <v>10</v>
      </c>
      <c r="Q302" s="242">
        <v>25</v>
      </c>
      <c r="R302" s="242">
        <v>0.5</v>
      </c>
      <c r="S302" s="245">
        <v>2050</v>
      </c>
      <c r="T302" s="242">
        <v>5</v>
      </c>
      <c r="U302" s="242">
        <v>0.8</v>
      </c>
      <c r="V302" s="242">
        <v>30</v>
      </c>
      <c r="W302" s="266">
        <v>161.58133333333336</v>
      </c>
      <c r="X302" s="266">
        <v>21.864862426702757</v>
      </c>
      <c r="Y302" s="266">
        <v>0</v>
      </c>
      <c r="Z302" s="266">
        <v>4.8474400000000015</v>
      </c>
      <c r="AA302" s="266">
        <v>1.2118600000000004</v>
      </c>
      <c r="AB302" s="267">
        <v>12.618600000000001</v>
      </c>
      <c r="AC302" s="268"/>
      <c r="AD302" s="269">
        <v>10.95</v>
      </c>
      <c r="AE302" s="270">
        <f t="shared" si="30"/>
        <v>0.48920599999999936</v>
      </c>
      <c r="AF302" s="194">
        <f t="shared" si="26"/>
        <v>12.129394000000001</v>
      </c>
      <c r="AH302" s="242">
        <v>305</v>
      </c>
      <c r="AI302" s="251">
        <f t="shared" si="27"/>
        <v>18.677900000000001</v>
      </c>
      <c r="AJ302" s="251">
        <f>'5-04a'!O303</f>
        <v>18.677900000000001</v>
      </c>
      <c r="AK302" s="251">
        <f t="shared" si="28"/>
        <v>0</v>
      </c>
      <c r="AM302" s="252">
        <f t="shared" si="29"/>
        <v>0.64939816574668463</v>
      </c>
      <c r="AP302" s="268"/>
    </row>
    <row r="303" spans="1:42" x14ac:dyDescent="0.25">
      <c r="A303" s="253">
        <v>301</v>
      </c>
      <c r="B303" s="243" t="s">
        <v>524</v>
      </c>
      <c r="C303" s="243" t="s">
        <v>521</v>
      </c>
      <c r="D303" s="243" t="s">
        <v>491</v>
      </c>
      <c r="E303" s="243" t="s">
        <v>492</v>
      </c>
      <c r="F303" s="243" t="s">
        <v>30</v>
      </c>
      <c r="G303" s="243" t="s">
        <v>36</v>
      </c>
      <c r="H303" s="243" t="s">
        <v>37</v>
      </c>
      <c r="I303" s="243" t="s">
        <v>85</v>
      </c>
      <c r="J303" s="243" t="s">
        <v>102</v>
      </c>
      <c r="K303" s="243" t="s">
        <v>719</v>
      </c>
      <c r="L303" s="265">
        <v>5.5421687405097764</v>
      </c>
      <c r="M303" s="250">
        <v>3</v>
      </c>
      <c r="N303" s="250">
        <v>3</v>
      </c>
      <c r="O303" s="244">
        <v>20</v>
      </c>
      <c r="P303" s="242">
        <v>10</v>
      </c>
      <c r="Q303" s="242">
        <v>25</v>
      </c>
      <c r="R303" s="242">
        <v>0.5</v>
      </c>
      <c r="S303" s="245">
        <v>2050</v>
      </c>
      <c r="T303" s="242">
        <v>5</v>
      </c>
      <c r="U303" s="242">
        <v>0.8</v>
      </c>
      <c r="V303" s="242">
        <v>30</v>
      </c>
      <c r="W303" s="266">
        <v>249.93800000000002</v>
      </c>
      <c r="X303" s="266">
        <v>25.19536290322581</v>
      </c>
      <c r="Y303" s="266">
        <v>0</v>
      </c>
      <c r="Z303" s="266">
        <v>7.4981400000000002</v>
      </c>
      <c r="AA303" s="266">
        <v>0.83312666666666679</v>
      </c>
      <c r="AB303" s="267">
        <v>19.607533333333333</v>
      </c>
      <c r="AC303" s="268"/>
      <c r="AD303" s="269">
        <v>6.05</v>
      </c>
      <c r="AE303" s="270">
        <f t="shared" si="30"/>
        <v>2.9004960000000004</v>
      </c>
      <c r="AF303" s="194">
        <f t="shared" si="26"/>
        <v>16.707037333333332</v>
      </c>
      <c r="AH303" s="242">
        <v>306</v>
      </c>
      <c r="AI303" s="251">
        <f t="shared" si="27"/>
        <v>27.938800000000001</v>
      </c>
      <c r="AJ303" s="251">
        <f>'5-04a'!O304</f>
        <v>27.938800000000001</v>
      </c>
      <c r="AK303" s="251">
        <f t="shared" si="28"/>
        <v>0</v>
      </c>
      <c r="AM303" s="252">
        <f t="shared" si="29"/>
        <v>0.59798693334478692</v>
      </c>
      <c r="AP303" s="268"/>
    </row>
    <row r="304" spans="1:42" x14ac:dyDescent="0.25">
      <c r="A304" s="253">
        <v>302</v>
      </c>
      <c r="B304" s="243" t="s">
        <v>524</v>
      </c>
      <c r="C304" s="243" t="s">
        <v>521</v>
      </c>
      <c r="D304" s="243" t="s">
        <v>491</v>
      </c>
      <c r="E304" s="243" t="s">
        <v>492</v>
      </c>
      <c r="F304" s="243" t="s">
        <v>30</v>
      </c>
      <c r="G304" s="243" t="s">
        <v>36</v>
      </c>
      <c r="H304" s="243" t="s">
        <v>37</v>
      </c>
      <c r="I304" s="243" t="s">
        <v>85</v>
      </c>
      <c r="J304" s="243" t="s">
        <v>1008</v>
      </c>
      <c r="K304" s="243" t="s">
        <v>719</v>
      </c>
      <c r="L304" s="265">
        <v>6.5047052119434845</v>
      </c>
      <c r="M304" s="250">
        <v>3</v>
      </c>
      <c r="N304" s="250">
        <v>3</v>
      </c>
      <c r="O304" s="244">
        <v>20</v>
      </c>
      <c r="P304" s="242">
        <v>10</v>
      </c>
      <c r="Q304" s="242">
        <v>25</v>
      </c>
      <c r="R304" s="242">
        <v>0.5</v>
      </c>
      <c r="S304" s="245">
        <v>2050</v>
      </c>
      <c r="T304" s="242">
        <v>5</v>
      </c>
      <c r="U304" s="242">
        <v>0.8</v>
      </c>
      <c r="V304" s="242">
        <v>30</v>
      </c>
      <c r="W304" s="266">
        <v>244.95284444444442</v>
      </c>
      <c r="X304" s="266">
        <v>24.692827060931897</v>
      </c>
      <c r="Y304" s="266">
        <v>0</v>
      </c>
      <c r="Z304" s="266">
        <v>7.3485853333333324</v>
      </c>
      <c r="AA304" s="266">
        <v>1.1962813333333333</v>
      </c>
      <c r="AB304" s="267">
        <v>20.034733333333328</v>
      </c>
      <c r="AC304" s="268"/>
      <c r="AD304" s="269">
        <v>6.05</v>
      </c>
      <c r="AE304" s="270">
        <f t="shared" si="30"/>
        <v>2.9004960000000004</v>
      </c>
      <c r="AF304" s="194">
        <f t="shared" si="26"/>
        <v>17.134237333333328</v>
      </c>
      <c r="AH304" s="242">
        <v>307</v>
      </c>
      <c r="AI304" s="251">
        <f t="shared" si="27"/>
        <v>28.579599999999992</v>
      </c>
      <c r="AJ304" s="251">
        <f>'5-04a'!O305</f>
        <v>28.579599999999999</v>
      </c>
      <c r="AK304" s="251">
        <f t="shared" si="28"/>
        <v>0</v>
      </c>
      <c r="AM304" s="252">
        <f t="shared" si="29"/>
        <v>0.59952684198985751</v>
      </c>
      <c r="AP304" s="268"/>
    </row>
    <row r="305" spans="1:42" x14ac:dyDescent="0.25">
      <c r="A305" s="253">
        <v>303</v>
      </c>
      <c r="B305" s="243" t="s">
        <v>524</v>
      </c>
      <c r="C305" s="243" t="s">
        <v>521</v>
      </c>
      <c r="D305" s="243" t="s">
        <v>491</v>
      </c>
      <c r="E305" s="243" t="s">
        <v>492</v>
      </c>
      <c r="F305" s="243" t="s">
        <v>30</v>
      </c>
      <c r="G305" s="243" t="s">
        <v>36</v>
      </c>
      <c r="H305" s="243" t="s">
        <v>42</v>
      </c>
      <c r="I305" s="243" t="s">
        <v>81</v>
      </c>
      <c r="J305" s="243" t="s">
        <v>2224</v>
      </c>
      <c r="K305" s="243" t="s">
        <v>719</v>
      </c>
      <c r="L305" s="265">
        <v>6.869034449794464</v>
      </c>
      <c r="M305" s="250">
        <v>3</v>
      </c>
      <c r="N305" s="250">
        <v>3</v>
      </c>
      <c r="O305" s="244">
        <v>20</v>
      </c>
      <c r="P305" s="242">
        <v>10</v>
      </c>
      <c r="Q305" s="242">
        <v>25</v>
      </c>
      <c r="R305" s="242">
        <v>0.5</v>
      </c>
      <c r="S305" s="245">
        <v>802</v>
      </c>
      <c r="T305" s="242">
        <v>5</v>
      </c>
      <c r="U305" s="242">
        <v>0.8</v>
      </c>
      <c r="V305" s="242">
        <v>30</v>
      </c>
      <c r="W305" s="266">
        <v>245.45184</v>
      </c>
      <c r="X305" s="266">
        <v>24.743129032258064</v>
      </c>
      <c r="Y305" s="266">
        <v>0</v>
      </c>
      <c r="Z305" s="266">
        <v>7.3635551999999995</v>
      </c>
      <c r="AA305" s="266">
        <v>1.1590781333333333</v>
      </c>
      <c r="AB305" s="267">
        <v>19.990266666666663</v>
      </c>
      <c r="AC305" s="268"/>
      <c r="AD305" s="269">
        <v>6.05</v>
      </c>
      <c r="AE305" s="270">
        <f t="shared" si="30"/>
        <v>2.9004960000000004</v>
      </c>
      <c r="AF305" s="194">
        <f t="shared" si="26"/>
        <v>17.089770666666663</v>
      </c>
      <c r="AH305" s="242">
        <v>308</v>
      </c>
      <c r="AI305" s="251">
        <f t="shared" si="27"/>
        <v>28.512899999999995</v>
      </c>
      <c r="AJ305" s="251">
        <f>'5-04a'!O306</f>
        <v>28.512899999999998</v>
      </c>
      <c r="AK305" s="251">
        <f t="shared" si="28"/>
        <v>0</v>
      </c>
      <c r="AM305" s="252">
        <f t="shared" si="29"/>
        <v>0.59936978233244131</v>
      </c>
      <c r="AP305" s="268"/>
    </row>
    <row r="306" spans="1:42" x14ac:dyDescent="0.25">
      <c r="A306" s="253">
        <v>304</v>
      </c>
      <c r="B306" s="243" t="s">
        <v>524</v>
      </c>
      <c r="C306" s="243" t="s">
        <v>521</v>
      </c>
      <c r="D306" s="243" t="s">
        <v>491</v>
      </c>
      <c r="E306" s="243" t="s">
        <v>492</v>
      </c>
      <c r="F306" s="243" t="s">
        <v>30</v>
      </c>
      <c r="G306" s="243" t="s">
        <v>36</v>
      </c>
      <c r="H306" s="243" t="s">
        <v>42</v>
      </c>
      <c r="I306" s="243" t="s">
        <v>83</v>
      </c>
      <c r="J306" s="243" t="s">
        <v>84</v>
      </c>
      <c r="K306" s="243" t="s">
        <v>719</v>
      </c>
      <c r="L306" s="265">
        <v>5.0173434017595326</v>
      </c>
      <c r="M306" s="250">
        <v>3</v>
      </c>
      <c r="N306" s="250">
        <v>3</v>
      </c>
      <c r="O306" s="244">
        <v>20</v>
      </c>
      <c r="P306" s="242">
        <v>10</v>
      </c>
      <c r="Q306" s="242">
        <v>25</v>
      </c>
      <c r="R306" s="242">
        <v>0.5</v>
      </c>
      <c r="S306" s="245">
        <v>895</v>
      </c>
      <c r="T306" s="242">
        <v>5</v>
      </c>
      <c r="U306" s="242">
        <v>0.8</v>
      </c>
      <c r="V306" s="242">
        <v>30</v>
      </c>
      <c r="W306" s="266">
        <v>241.21459999999996</v>
      </c>
      <c r="X306" s="266">
        <v>24.315987903225803</v>
      </c>
      <c r="Y306" s="266">
        <v>0</v>
      </c>
      <c r="Z306" s="266">
        <v>7.2364379999999988</v>
      </c>
      <c r="AA306" s="266">
        <v>1.4821620000000002</v>
      </c>
      <c r="AB306" s="267">
        <v>20.382199999999997</v>
      </c>
      <c r="AC306" s="268"/>
      <c r="AD306" s="269">
        <v>6.05</v>
      </c>
      <c r="AE306" s="270">
        <f t="shared" si="30"/>
        <v>2.9004960000000004</v>
      </c>
      <c r="AF306" s="194">
        <f t="shared" si="26"/>
        <v>17.481703999999997</v>
      </c>
      <c r="AH306" s="242">
        <v>309</v>
      </c>
      <c r="AI306" s="251">
        <f t="shared" si="27"/>
        <v>29.100799999999996</v>
      </c>
      <c r="AJ306" s="251">
        <f>'5-04a'!O307</f>
        <v>29.1008</v>
      </c>
      <c r="AK306" s="251">
        <f t="shared" si="28"/>
        <v>0</v>
      </c>
      <c r="AM306" s="252">
        <f t="shared" si="29"/>
        <v>0.60072932702881021</v>
      </c>
      <c r="AP306" s="268"/>
    </row>
    <row r="307" spans="1:42" x14ac:dyDescent="0.25">
      <c r="A307" s="253">
        <v>305</v>
      </c>
      <c r="B307" s="243" t="s">
        <v>524</v>
      </c>
      <c r="C307" s="243" t="s">
        <v>521</v>
      </c>
      <c r="D307" s="243" t="s">
        <v>491</v>
      </c>
      <c r="E307" s="243" t="s">
        <v>492</v>
      </c>
      <c r="F307" s="243" t="s">
        <v>30</v>
      </c>
      <c r="G307" s="243" t="s">
        <v>36</v>
      </c>
      <c r="H307" s="243" t="s">
        <v>37</v>
      </c>
      <c r="I307" s="243" t="s">
        <v>72</v>
      </c>
      <c r="J307" s="243" t="s">
        <v>681</v>
      </c>
      <c r="K307" s="243" t="s">
        <v>719</v>
      </c>
      <c r="L307" s="265">
        <v>15.339641490982988</v>
      </c>
      <c r="M307" s="250">
        <v>3</v>
      </c>
      <c r="N307" s="250">
        <v>3</v>
      </c>
      <c r="O307" s="244">
        <v>20</v>
      </c>
      <c r="P307" s="242">
        <v>10</v>
      </c>
      <c r="Q307" s="242">
        <v>25</v>
      </c>
      <c r="R307" s="242">
        <v>0.5</v>
      </c>
      <c r="S307" s="245">
        <v>2050</v>
      </c>
      <c r="T307" s="242">
        <v>5</v>
      </c>
      <c r="U307" s="242">
        <v>0.8</v>
      </c>
      <c r="V307" s="242">
        <v>30</v>
      </c>
      <c r="W307" s="266">
        <v>237.47555555555559</v>
      </c>
      <c r="X307" s="266">
        <v>23.939068100358426</v>
      </c>
      <c r="Y307" s="266">
        <v>0</v>
      </c>
      <c r="Z307" s="266">
        <v>7.1242666666666681</v>
      </c>
      <c r="AA307" s="266">
        <v>1.781066666666667</v>
      </c>
      <c r="AB307" s="267">
        <v>20.755666666666666</v>
      </c>
      <c r="AC307" s="268"/>
      <c r="AD307" s="269">
        <v>6.05</v>
      </c>
      <c r="AE307" s="270">
        <f t="shared" si="30"/>
        <v>2.9004960000000004</v>
      </c>
      <c r="AF307" s="194">
        <f t="shared" si="26"/>
        <v>17.855170666666666</v>
      </c>
      <c r="AH307" s="242">
        <v>310</v>
      </c>
      <c r="AI307" s="251">
        <f t="shared" si="27"/>
        <v>29.661000000000001</v>
      </c>
      <c r="AJ307" s="251">
        <f>'5-04a'!O308</f>
        <v>29.661000000000001</v>
      </c>
      <c r="AK307" s="251">
        <f t="shared" si="28"/>
        <v>0</v>
      </c>
      <c r="AM307" s="252">
        <f t="shared" si="29"/>
        <v>0.60197466931885857</v>
      </c>
      <c r="AP307" s="268"/>
    </row>
    <row r="308" spans="1:42" x14ac:dyDescent="0.25">
      <c r="A308" s="253">
        <v>306</v>
      </c>
      <c r="B308" s="243" t="s">
        <v>524</v>
      </c>
      <c r="C308" s="243" t="s">
        <v>521</v>
      </c>
      <c r="D308" s="243" t="s">
        <v>491</v>
      </c>
      <c r="E308" s="243" t="s">
        <v>496</v>
      </c>
      <c r="F308" s="243" t="s">
        <v>30</v>
      </c>
      <c r="G308" s="243" t="s">
        <v>36</v>
      </c>
      <c r="H308" s="243" t="s">
        <v>37</v>
      </c>
      <c r="I308" s="243" t="s">
        <v>85</v>
      </c>
      <c r="J308" s="243" t="s">
        <v>102</v>
      </c>
      <c r="K308" s="243" t="s">
        <v>719</v>
      </c>
      <c r="L308" s="265">
        <v>5.5479025263638917</v>
      </c>
      <c r="M308" s="250">
        <v>3</v>
      </c>
      <c r="N308" s="250">
        <v>3</v>
      </c>
      <c r="O308" s="244">
        <v>20</v>
      </c>
      <c r="P308" s="242">
        <v>10</v>
      </c>
      <c r="Q308" s="242">
        <v>25</v>
      </c>
      <c r="R308" s="242">
        <v>0.5</v>
      </c>
      <c r="S308" s="245">
        <v>2050</v>
      </c>
      <c r="T308" s="242">
        <v>5</v>
      </c>
      <c r="U308" s="242">
        <v>0.8</v>
      </c>
      <c r="V308" s="242">
        <v>30</v>
      </c>
      <c r="W308" s="266">
        <v>193.65750000000003</v>
      </c>
      <c r="X308" s="266">
        <v>25.548482849604227</v>
      </c>
      <c r="Y308" s="266">
        <v>0</v>
      </c>
      <c r="Z308" s="266">
        <v>5.8097250000000003</v>
      </c>
      <c r="AA308" s="266">
        <v>0.64552500000000013</v>
      </c>
      <c r="AB308" s="267">
        <v>15.428549999999998</v>
      </c>
      <c r="AC308" s="268"/>
      <c r="AD308" s="269">
        <v>6.45</v>
      </c>
      <c r="AE308" s="270">
        <f t="shared" si="30"/>
        <v>2.5589359999999992</v>
      </c>
      <c r="AF308" s="194">
        <f t="shared" si="26"/>
        <v>12.869613999999999</v>
      </c>
      <c r="AH308" s="242">
        <v>311</v>
      </c>
      <c r="AI308" s="251">
        <f t="shared" si="27"/>
        <v>21.883799999999997</v>
      </c>
      <c r="AJ308" s="251">
        <f>'5-04a'!O309</f>
        <v>21.883800000000001</v>
      </c>
      <c r="AK308" s="251">
        <f t="shared" si="28"/>
        <v>0</v>
      </c>
      <c r="AM308" s="252">
        <f t="shared" si="29"/>
        <v>0.58808863177327519</v>
      </c>
      <c r="AP308" s="268"/>
    </row>
    <row r="309" spans="1:42" x14ac:dyDescent="0.25">
      <c r="A309" s="253">
        <v>307</v>
      </c>
      <c r="B309" s="243" t="s">
        <v>524</v>
      </c>
      <c r="C309" s="243" t="s">
        <v>521</v>
      </c>
      <c r="D309" s="243" t="s">
        <v>491</v>
      </c>
      <c r="E309" s="243" t="s">
        <v>496</v>
      </c>
      <c r="F309" s="243" t="s">
        <v>30</v>
      </c>
      <c r="G309" s="243" t="s">
        <v>36</v>
      </c>
      <c r="H309" s="243" t="s">
        <v>37</v>
      </c>
      <c r="I309" s="243" t="s">
        <v>85</v>
      </c>
      <c r="J309" s="243" t="s">
        <v>1008</v>
      </c>
      <c r="K309" s="243" t="s">
        <v>719</v>
      </c>
      <c r="L309" s="265">
        <v>6.5104389977975989</v>
      </c>
      <c r="M309" s="250">
        <v>3</v>
      </c>
      <c r="N309" s="250">
        <v>3</v>
      </c>
      <c r="O309" s="244">
        <v>20</v>
      </c>
      <c r="P309" s="242">
        <v>10</v>
      </c>
      <c r="Q309" s="242">
        <v>25</v>
      </c>
      <c r="R309" s="242">
        <v>0.5</v>
      </c>
      <c r="S309" s="245">
        <v>2050</v>
      </c>
      <c r="T309" s="242">
        <v>5</v>
      </c>
      <c r="U309" s="242">
        <v>0.8</v>
      </c>
      <c r="V309" s="242">
        <v>30</v>
      </c>
      <c r="W309" s="266">
        <v>189.72890000000004</v>
      </c>
      <c r="X309" s="266">
        <v>25.030197889182066</v>
      </c>
      <c r="Y309" s="266">
        <v>0</v>
      </c>
      <c r="Z309" s="266">
        <v>5.6918670000000011</v>
      </c>
      <c r="AA309" s="266">
        <v>0.92658300000000027</v>
      </c>
      <c r="AB309" s="267">
        <v>15.754949999999997</v>
      </c>
      <c r="AC309" s="268"/>
      <c r="AD309" s="269">
        <v>6.45</v>
      </c>
      <c r="AE309" s="270">
        <f t="shared" si="30"/>
        <v>2.5589359999999992</v>
      </c>
      <c r="AF309" s="194">
        <f t="shared" si="26"/>
        <v>13.196013999999998</v>
      </c>
      <c r="AH309" s="242">
        <v>312</v>
      </c>
      <c r="AI309" s="251">
        <f t="shared" si="27"/>
        <v>22.373399999999997</v>
      </c>
      <c r="AJ309" s="251">
        <f>'5-04a'!O310</f>
        <v>22.3734</v>
      </c>
      <c r="AK309" s="251">
        <f t="shared" si="28"/>
        <v>0</v>
      </c>
      <c r="AM309" s="252">
        <f t="shared" si="29"/>
        <v>0.58980816505314348</v>
      </c>
      <c r="AP309" s="268"/>
    </row>
    <row r="310" spans="1:42" x14ac:dyDescent="0.25">
      <c r="A310" s="253">
        <v>308</v>
      </c>
      <c r="B310" s="243" t="s">
        <v>524</v>
      </c>
      <c r="C310" s="243" t="s">
        <v>521</v>
      </c>
      <c r="D310" s="243" t="s">
        <v>491</v>
      </c>
      <c r="E310" s="243" t="s">
        <v>496</v>
      </c>
      <c r="F310" s="243" t="s">
        <v>30</v>
      </c>
      <c r="G310" s="243" t="s">
        <v>36</v>
      </c>
      <c r="H310" s="243" t="s">
        <v>42</v>
      </c>
      <c r="I310" s="243" t="s">
        <v>81</v>
      </c>
      <c r="J310" s="243" t="s">
        <v>2224</v>
      </c>
      <c r="K310" s="243" t="s">
        <v>719</v>
      </c>
      <c r="L310" s="265">
        <v>6.8704184526883267</v>
      </c>
      <c r="M310" s="250">
        <v>3</v>
      </c>
      <c r="N310" s="250">
        <v>3</v>
      </c>
      <c r="O310" s="244">
        <v>20</v>
      </c>
      <c r="P310" s="242">
        <v>10</v>
      </c>
      <c r="Q310" s="242">
        <v>25</v>
      </c>
      <c r="R310" s="242">
        <v>0.5</v>
      </c>
      <c r="S310" s="245">
        <v>802</v>
      </c>
      <c r="T310" s="242">
        <v>5</v>
      </c>
      <c r="U310" s="242">
        <v>0.8</v>
      </c>
      <c r="V310" s="242">
        <v>30</v>
      </c>
      <c r="W310" s="266">
        <v>190.12176000000002</v>
      </c>
      <c r="X310" s="266">
        <v>25.082026385224275</v>
      </c>
      <c r="Y310" s="266">
        <v>0</v>
      </c>
      <c r="Z310" s="266">
        <v>5.7036528000000004</v>
      </c>
      <c r="AA310" s="266">
        <v>0.89779720000000007</v>
      </c>
      <c r="AB310" s="267">
        <v>15.720949999999997</v>
      </c>
      <c r="AC310" s="268"/>
      <c r="AD310" s="269">
        <v>6.45</v>
      </c>
      <c r="AE310" s="270">
        <f t="shared" si="30"/>
        <v>2.5589359999999992</v>
      </c>
      <c r="AF310" s="194">
        <f t="shared" si="26"/>
        <v>13.162013999999997</v>
      </c>
      <c r="AH310" s="242">
        <v>313</v>
      </c>
      <c r="AI310" s="251">
        <f t="shared" si="27"/>
        <v>22.322399999999998</v>
      </c>
      <c r="AJ310" s="251">
        <f>'5-04a'!O311</f>
        <v>22.322399999999998</v>
      </c>
      <c r="AK310" s="251">
        <f t="shared" si="28"/>
        <v>0</v>
      </c>
      <c r="AM310" s="252">
        <f t="shared" si="29"/>
        <v>0.5896325663907106</v>
      </c>
      <c r="AP310" s="268"/>
    </row>
    <row r="311" spans="1:42" x14ac:dyDescent="0.25">
      <c r="A311" s="253">
        <v>309</v>
      </c>
      <c r="B311" s="243" t="s">
        <v>524</v>
      </c>
      <c r="C311" s="243" t="s">
        <v>521</v>
      </c>
      <c r="D311" s="243" t="s">
        <v>491</v>
      </c>
      <c r="E311" s="243" t="s">
        <v>496</v>
      </c>
      <c r="F311" s="243" t="s">
        <v>30</v>
      </c>
      <c r="G311" s="243" t="s">
        <v>36</v>
      </c>
      <c r="H311" s="243" t="s">
        <v>42</v>
      </c>
      <c r="I311" s="243" t="s">
        <v>83</v>
      </c>
      <c r="J311" s="243" t="s">
        <v>84</v>
      </c>
      <c r="K311" s="243" t="s">
        <v>719</v>
      </c>
      <c r="L311" s="265">
        <v>5.0190515471336079</v>
      </c>
      <c r="M311" s="250">
        <v>3</v>
      </c>
      <c r="N311" s="250">
        <v>3</v>
      </c>
      <c r="O311" s="244">
        <v>20</v>
      </c>
      <c r="P311" s="242">
        <v>10</v>
      </c>
      <c r="Q311" s="242">
        <v>25</v>
      </c>
      <c r="R311" s="242">
        <v>0.5</v>
      </c>
      <c r="S311" s="245">
        <v>895</v>
      </c>
      <c r="T311" s="242">
        <v>5</v>
      </c>
      <c r="U311" s="242">
        <v>0.8</v>
      </c>
      <c r="V311" s="242">
        <v>30</v>
      </c>
      <c r="W311" s="266">
        <v>186.78366111111112</v>
      </c>
      <c r="X311" s="266">
        <v>24.641643946056874</v>
      </c>
      <c r="Y311" s="266">
        <v>0</v>
      </c>
      <c r="Z311" s="266">
        <v>5.6035098333333337</v>
      </c>
      <c r="AA311" s="266">
        <v>1.1477068333333336</v>
      </c>
      <c r="AB311" s="267">
        <v>16.020483333333331</v>
      </c>
      <c r="AC311" s="268"/>
      <c r="AD311" s="269">
        <v>6.45</v>
      </c>
      <c r="AE311" s="270">
        <f t="shared" si="30"/>
        <v>2.5589359999999992</v>
      </c>
      <c r="AF311" s="194">
        <f t="shared" si="26"/>
        <v>13.461547333333332</v>
      </c>
      <c r="AH311" s="242">
        <v>314</v>
      </c>
      <c r="AI311" s="251">
        <f t="shared" si="27"/>
        <v>22.771699999999999</v>
      </c>
      <c r="AJ311" s="251">
        <f>'5-04a'!O312</f>
        <v>22.771699999999999</v>
      </c>
      <c r="AK311" s="251">
        <f t="shared" si="28"/>
        <v>0</v>
      </c>
      <c r="AM311" s="252">
        <f t="shared" si="29"/>
        <v>0.59115249776403744</v>
      </c>
      <c r="AP311" s="268"/>
    </row>
    <row r="312" spans="1:42" x14ac:dyDescent="0.25">
      <c r="A312" s="253">
        <v>310</v>
      </c>
      <c r="B312" s="243" t="s">
        <v>524</v>
      </c>
      <c r="C312" s="243" t="s">
        <v>521</v>
      </c>
      <c r="D312" s="243" t="s">
        <v>491</v>
      </c>
      <c r="E312" s="243" t="s">
        <v>496</v>
      </c>
      <c r="F312" s="243" t="s">
        <v>30</v>
      </c>
      <c r="G312" s="243" t="s">
        <v>36</v>
      </c>
      <c r="H312" s="243" t="s">
        <v>37</v>
      </c>
      <c r="I312" s="243" t="s">
        <v>72</v>
      </c>
      <c r="J312" s="243" t="s">
        <v>681</v>
      </c>
      <c r="K312" s="243" t="s">
        <v>719</v>
      </c>
      <c r="L312" s="265">
        <v>15.345375276837098</v>
      </c>
      <c r="M312" s="250">
        <v>3</v>
      </c>
      <c r="N312" s="250">
        <v>3</v>
      </c>
      <c r="O312" s="244">
        <v>20</v>
      </c>
      <c r="P312" s="242">
        <v>10</v>
      </c>
      <c r="Q312" s="242">
        <v>25</v>
      </c>
      <c r="R312" s="242">
        <v>0.5</v>
      </c>
      <c r="S312" s="245">
        <v>2050</v>
      </c>
      <c r="T312" s="242">
        <v>5</v>
      </c>
      <c r="U312" s="242">
        <v>0.8</v>
      </c>
      <c r="V312" s="242">
        <v>30</v>
      </c>
      <c r="W312" s="266">
        <v>183.83688888888892</v>
      </c>
      <c r="X312" s="266">
        <v>24.252887716212257</v>
      </c>
      <c r="Y312" s="266">
        <v>0</v>
      </c>
      <c r="Z312" s="266">
        <v>5.515106666666667</v>
      </c>
      <c r="AA312" s="266">
        <v>1.378776666666667</v>
      </c>
      <c r="AB312" s="267">
        <v>16.305816666666665</v>
      </c>
      <c r="AC312" s="268"/>
      <c r="AD312" s="269">
        <v>6.45</v>
      </c>
      <c r="AE312" s="270">
        <f t="shared" si="30"/>
        <v>2.5589359999999992</v>
      </c>
      <c r="AF312" s="194">
        <f t="shared" si="26"/>
        <v>13.746880666666666</v>
      </c>
      <c r="AH312" s="242">
        <v>315</v>
      </c>
      <c r="AI312" s="251">
        <f t="shared" si="27"/>
        <v>23.1997</v>
      </c>
      <c r="AJ312" s="251">
        <f>'5-04a'!O313</f>
        <v>23.1997</v>
      </c>
      <c r="AK312" s="251">
        <f t="shared" si="28"/>
        <v>0</v>
      </c>
      <c r="AM312" s="252">
        <f t="shared" si="29"/>
        <v>0.59254562199798555</v>
      </c>
      <c r="AP312" s="268"/>
    </row>
    <row r="313" spans="1:42" x14ac:dyDescent="0.25">
      <c r="A313" s="253">
        <v>311</v>
      </c>
      <c r="B313" s="243" t="s">
        <v>524</v>
      </c>
      <c r="C313" s="243" t="s">
        <v>521</v>
      </c>
      <c r="D313" s="243" t="s">
        <v>471</v>
      </c>
      <c r="E313" s="243" t="s">
        <v>496</v>
      </c>
      <c r="F313" s="243" t="s">
        <v>30</v>
      </c>
      <c r="G313" s="243" t="s">
        <v>36</v>
      </c>
      <c r="H313" s="243" t="s">
        <v>37</v>
      </c>
      <c r="I313" s="243" t="s">
        <v>72</v>
      </c>
      <c r="J313" s="243" t="s">
        <v>681</v>
      </c>
      <c r="K313" s="243" t="s">
        <v>720</v>
      </c>
      <c r="L313" s="265">
        <v>15.351227472604505</v>
      </c>
      <c r="M313" s="250">
        <v>3</v>
      </c>
      <c r="N313" s="250">
        <v>3</v>
      </c>
      <c r="O313" s="244">
        <v>20</v>
      </c>
      <c r="P313" s="242">
        <v>10</v>
      </c>
      <c r="Q313" s="242">
        <v>25</v>
      </c>
      <c r="R313" s="242">
        <v>0.5</v>
      </c>
      <c r="S313" s="245">
        <v>2050</v>
      </c>
      <c r="T313" s="242">
        <v>5</v>
      </c>
      <c r="U313" s="242">
        <v>0.8</v>
      </c>
      <c r="V313" s="242">
        <v>30</v>
      </c>
      <c r="W313" s="266">
        <v>151.96769777777783</v>
      </c>
      <c r="X313" s="266">
        <v>22.547136168809768</v>
      </c>
      <c r="Y313" s="266">
        <v>0</v>
      </c>
      <c r="Z313" s="266">
        <v>4.559030933333335</v>
      </c>
      <c r="AA313" s="266">
        <v>1.1397577333333337</v>
      </c>
      <c r="AB313" s="267">
        <v>12.343511333333336</v>
      </c>
      <c r="AC313" s="268"/>
      <c r="AD313" s="269">
        <v>9.15</v>
      </c>
      <c r="AE313" s="270">
        <f t="shared" ref="AE313:AE343" si="31">0.0804*AD313^2-1.8589*AD313+11.204</f>
        <v>0.9263539999999999</v>
      </c>
      <c r="AF313" s="194">
        <f t="shared" si="26"/>
        <v>11.417157333333336</v>
      </c>
      <c r="AH313" s="242">
        <v>316</v>
      </c>
      <c r="AI313" s="251">
        <f t="shared" si="27"/>
        <v>18.042300000000004</v>
      </c>
      <c r="AJ313" s="251">
        <f>'5-04a'!O314</f>
        <v>18.042300000000001</v>
      </c>
      <c r="AK313" s="251">
        <f t="shared" si="28"/>
        <v>0</v>
      </c>
      <c r="AM313" s="252">
        <f t="shared" si="29"/>
        <v>0.6327994398349065</v>
      </c>
      <c r="AP313" s="268"/>
    </row>
    <row r="314" spans="1:42" x14ac:dyDescent="0.25">
      <c r="A314" s="253">
        <v>312</v>
      </c>
      <c r="B314" s="243" t="s">
        <v>524</v>
      </c>
      <c r="C314" s="243" t="s">
        <v>521</v>
      </c>
      <c r="D314" s="243" t="s">
        <v>491</v>
      </c>
      <c r="E314" s="243" t="s">
        <v>492</v>
      </c>
      <c r="F314" s="243" t="s">
        <v>30</v>
      </c>
      <c r="G314" s="243" t="s">
        <v>36</v>
      </c>
      <c r="H314" s="243" t="s">
        <v>37</v>
      </c>
      <c r="I314" s="243" t="s">
        <v>85</v>
      </c>
      <c r="J314" s="243" t="s">
        <v>102</v>
      </c>
      <c r="K314" s="243" t="s">
        <v>720</v>
      </c>
      <c r="L314" s="265">
        <v>5.5421687405097764</v>
      </c>
      <c r="M314" s="250">
        <v>3</v>
      </c>
      <c r="N314" s="250">
        <v>3</v>
      </c>
      <c r="O314" s="244">
        <v>20</v>
      </c>
      <c r="P314" s="242">
        <v>10</v>
      </c>
      <c r="Q314" s="242">
        <v>25</v>
      </c>
      <c r="R314" s="242">
        <v>0.5</v>
      </c>
      <c r="S314" s="245">
        <v>2050</v>
      </c>
      <c r="T314" s="242">
        <v>5</v>
      </c>
      <c r="U314" s="242">
        <v>0.8</v>
      </c>
      <c r="V314" s="242">
        <v>30</v>
      </c>
      <c r="W314" s="266">
        <v>249.93800000000002</v>
      </c>
      <c r="X314" s="266">
        <v>25.19536290322581</v>
      </c>
      <c r="Y314" s="266">
        <v>0</v>
      </c>
      <c r="Z314" s="266">
        <v>7.4981400000000002</v>
      </c>
      <c r="AA314" s="266">
        <v>0.83312666666666679</v>
      </c>
      <c r="AB314" s="267">
        <v>19.607533333333333</v>
      </c>
      <c r="AC314" s="268"/>
      <c r="AD314" s="269">
        <v>6.05</v>
      </c>
      <c r="AE314" s="270">
        <f t="shared" si="31"/>
        <v>2.9004960000000004</v>
      </c>
      <c r="AF314" s="194">
        <f t="shared" si="26"/>
        <v>16.707037333333332</v>
      </c>
      <c r="AH314" s="242">
        <v>317</v>
      </c>
      <c r="AI314" s="251">
        <f t="shared" si="27"/>
        <v>27.938800000000001</v>
      </c>
      <c r="AJ314" s="251">
        <f>'5-04a'!O315</f>
        <v>27.938800000000001</v>
      </c>
      <c r="AK314" s="251">
        <f t="shared" si="28"/>
        <v>0</v>
      </c>
      <c r="AM314" s="252">
        <f t="shared" si="29"/>
        <v>0.59798693334478692</v>
      </c>
      <c r="AP314" s="268"/>
    </row>
    <row r="315" spans="1:42" x14ac:dyDescent="0.25">
      <c r="A315" s="253">
        <v>313</v>
      </c>
      <c r="B315" s="243" t="s">
        <v>524</v>
      </c>
      <c r="C315" s="243" t="s">
        <v>521</v>
      </c>
      <c r="D315" s="243" t="s">
        <v>491</v>
      </c>
      <c r="E315" s="243" t="s">
        <v>492</v>
      </c>
      <c r="F315" s="243" t="s">
        <v>30</v>
      </c>
      <c r="G315" s="243" t="s">
        <v>36</v>
      </c>
      <c r="H315" s="243" t="s">
        <v>37</v>
      </c>
      <c r="I315" s="243" t="s">
        <v>85</v>
      </c>
      <c r="J315" s="243" t="s">
        <v>1008</v>
      </c>
      <c r="K315" s="243" t="s">
        <v>720</v>
      </c>
      <c r="L315" s="265">
        <v>6.5047052119434845</v>
      </c>
      <c r="M315" s="250">
        <v>3</v>
      </c>
      <c r="N315" s="250">
        <v>3</v>
      </c>
      <c r="O315" s="244">
        <v>20</v>
      </c>
      <c r="P315" s="242">
        <v>10</v>
      </c>
      <c r="Q315" s="242">
        <v>25</v>
      </c>
      <c r="R315" s="242">
        <v>0.5</v>
      </c>
      <c r="S315" s="245">
        <v>2050</v>
      </c>
      <c r="T315" s="242">
        <v>5</v>
      </c>
      <c r="U315" s="242">
        <v>0.8</v>
      </c>
      <c r="V315" s="242">
        <v>30</v>
      </c>
      <c r="W315" s="266">
        <v>244.95284444444442</v>
      </c>
      <c r="X315" s="266">
        <v>24.692827060931897</v>
      </c>
      <c r="Y315" s="266">
        <v>0</v>
      </c>
      <c r="Z315" s="266">
        <v>7.3485853333333324</v>
      </c>
      <c r="AA315" s="266">
        <v>1.1962813333333333</v>
      </c>
      <c r="AB315" s="267">
        <v>20.034733333333328</v>
      </c>
      <c r="AC315" s="268"/>
      <c r="AD315" s="269">
        <v>6.05</v>
      </c>
      <c r="AE315" s="270">
        <f t="shared" si="31"/>
        <v>2.9004960000000004</v>
      </c>
      <c r="AF315" s="194">
        <f t="shared" si="26"/>
        <v>17.134237333333328</v>
      </c>
      <c r="AH315" s="242">
        <v>318</v>
      </c>
      <c r="AI315" s="251">
        <f t="shared" si="27"/>
        <v>28.579599999999992</v>
      </c>
      <c r="AJ315" s="251">
        <f>'5-04a'!O316</f>
        <v>28.579599999999999</v>
      </c>
      <c r="AK315" s="251">
        <f t="shared" si="28"/>
        <v>0</v>
      </c>
      <c r="AM315" s="252">
        <f t="shared" si="29"/>
        <v>0.59952684198985751</v>
      </c>
      <c r="AP315" s="268"/>
    </row>
    <row r="316" spans="1:42" x14ac:dyDescent="0.25">
      <c r="A316" s="253">
        <v>314</v>
      </c>
      <c r="B316" s="243" t="s">
        <v>524</v>
      </c>
      <c r="C316" s="243" t="s">
        <v>521</v>
      </c>
      <c r="D316" s="243" t="s">
        <v>491</v>
      </c>
      <c r="E316" s="243" t="s">
        <v>492</v>
      </c>
      <c r="F316" s="243" t="s">
        <v>30</v>
      </c>
      <c r="G316" s="243" t="s">
        <v>36</v>
      </c>
      <c r="H316" s="243" t="s">
        <v>37</v>
      </c>
      <c r="I316" s="243" t="s">
        <v>72</v>
      </c>
      <c r="J316" s="243" t="s">
        <v>681</v>
      </c>
      <c r="K316" s="243" t="s">
        <v>720</v>
      </c>
      <c r="L316" s="265">
        <v>15.339641490982988</v>
      </c>
      <c r="M316" s="250">
        <v>3</v>
      </c>
      <c r="N316" s="250">
        <v>3</v>
      </c>
      <c r="O316" s="244">
        <v>20</v>
      </c>
      <c r="P316" s="242">
        <v>10</v>
      </c>
      <c r="Q316" s="242">
        <v>25</v>
      </c>
      <c r="R316" s="242">
        <v>0.5</v>
      </c>
      <c r="S316" s="245">
        <v>2050</v>
      </c>
      <c r="T316" s="242">
        <v>5</v>
      </c>
      <c r="U316" s="242">
        <v>0.8</v>
      </c>
      <c r="V316" s="242">
        <v>30</v>
      </c>
      <c r="W316" s="266">
        <v>237.47555555555559</v>
      </c>
      <c r="X316" s="266">
        <v>23.939068100358426</v>
      </c>
      <c r="Y316" s="266">
        <v>0</v>
      </c>
      <c r="Z316" s="266">
        <v>7.1242666666666681</v>
      </c>
      <c r="AA316" s="266">
        <v>1.781066666666667</v>
      </c>
      <c r="AB316" s="267">
        <v>20.755666666666666</v>
      </c>
      <c r="AC316" s="268"/>
      <c r="AD316" s="269">
        <v>6.05</v>
      </c>
      <c r="AE316" s="270">
        <f t="shared" si="31"/>
        <v>2.9004960000000004</v>
      </c>
      <c r="AF316" s="194">
        <f t="shared" si="26"/>
        <v>17.855170666666666</v>
      </c>
      <c r="AH316" s="242">
        <v>319</v>
      </c>
      <c r="AI316" s="251">
        <f t="shared" si="27"/>
        <v>29.661000000000001</v>
      </c>
      <c r="AJ316" s="251">
        <f>'5-04a'!O317</f>
        <v>29.661000000000001</v>
      </c>
      <c r="AK316" s="251">
        <f t="shared" si="28"/>
        <v>0</v>
      </c>
      <c r="AM316" s="252">
        <f t="shared" si="29"/>
        <v>0.60197466931885857</v>
      </c>
      <c r="AP316" s="268"/>
    </row>
    <row r="317" spans="1:42" x14ac:dyDescent="0.25">
      <c r="A317" s="253">
        <v>315</v>
      </c>
      <c r="B317" s="243" t="s">
        <v>524</v>
      </c>
      <c r="C317" s="243" t="s">
        <v>521</v>
      </c>
      <c r="D317" s="243" t="s">
        <v>491</v>
      </c>
      <c r="E317" s="243" t="s">
        <v>496</v>
      </c>
      <c r="F317" s="243" t="s">
        <v>30</v>
      </c>
      <c r="G317" s="243" t="s">
        <v>36</v>
      </c>
      <c r="H317" s="243" t="s">
        <v>37</v>
      </c>
      <c r="I317" s="243" t="s">
        <v>85</v>
      </c>
      <c r="J317" s="243" t="s">
        <v>102</v>
      </c>
      <c r="K317" s="243" t="s">
        <v>720</v>
      </c>
      <c r="L317" s="265">
        <v>5.5479025263638917</v>
      </c>
      <c r="M317" s="250">
        <v>3</v>
      </c>
      <c r="N317" s="250">
        <v>3</v>
      </c>
      <c r="O317" s="244">
        <v>20</v>
      </c>
      <c r="P317" s="242">
        <v>10</v>
      </c>
      <c r="Q317" s="242">
        <v>25</v>
      </c>
      <c r="R317" s="242">
        <v>0.5</v>
      </c>
      <c r="S317" s="245">
        <v>2050</v>
      </c>
      <c r="T317" s="242">
        <v>5</v>
      </c>
      <c r="U317" s="242">
        <v>0.8</v>
      </c>
      <c r="V317" s="242">
        <v>30</v>
      </c>
      <c r="W317" s="266">
        <v>193.65750000000003</v>
      </c>
      <c r="X317" s="266">
        <v>25.548482849604227</v>
      </c>
      <c r="Y317" s="266">
        <v>0</v>
      </c>
      <c r="Z317" s="266">
        <v>5.8097250000000003</v>
      </c>
      <c r="AA317" s="266">
        <v>0.64552500000000013</v>
      </c>
      <c r="AB317" s="267">
        <v>15.428549999999998</v>
      </c>
      <c r="AC317" s="268"/>
      <c r="AD317" s="269">
        <v>6.45</v>
      </c>
      <c r="AE317" s="270">
        <f t="shared" si="31"/>
        <v>2.5589359999999992</v>
      </c>
      <c r="AF317" s="194">
        <f t="shared" si="26"/>
        <v>12.869613999999999</v>
      </c>
      <c r="AH317" s="242">
        <v>320</v>
      </c>
      <c r="AI317" s="251">
        <f t="shared" si="27"/>
        <v>21.883799999999997</v>
      </c>
      <c r="AJ317" s="251">
        <f>'5-04a'!O318</f>
        <v>21.883800000000001</v>
      </c>
      <c r="AK317" s="251">
        <f t="shared" si="28"/>
        <v>0</v>
      </c>
      <c r="AM317" s="252">
        <f t="shared" si="29"/>
        <v>0.58808863177327519</v>
      </c>
      <c r="AP317" s="268"/>
    </row>
    <row r="318" spans="1:42" x14ac:dyDescent="0.25">
      <c r="A318" s="253">
        <v>316</v>
      </c>
      <c r="B318" s="243" t="s">
        <v>524</v>
      </c>
      <c r="C318" s="243" t="s">
        <v>521</v>
      </c>
      <c r="D318" s="243" t="s">
        <v>491</v>
      </c>
      <c r="E318" s="243" t="s">
        <v>496</v>
      </c>
      <c r="F318" s="243" t="s">
        <v>30</v>
      </c>
      <c r="G318" s="243" t="s">
        <v>36</v>
      </c>
      <c r="H318" s="243" t="s">
        <v>37</v>
      </c>
      <c r="I318" s="243" t="s">
        <v>85</v>
      </c>
      <c r="J318" s="243" t="s">
        <v>1008</v>
      </c>
      <c r="K318" s="243" t="s">
        <v>720</v>
      </c>
      <c r="L318" s="265">
        <v>6.5104389977975989</v>
      </c>
      <c r="M318" s="250">
        <v>3</v>
      </c>
      <c r="N318" s="250">
        <v>3</v>
      </c>
      <c r="O318" s="244">
        <v>20</v>
      </c>
      <c r="P318" s="242">
        <v>10</v>
      </c>
      <c r="Q318" s="242">
        <v>25</v>
      </c>
      <c r="R318" s="242">
        <v>0.5</v>
      </c>
      <c r="S318" s="245">
        <v>2050</v>
      </c>
      <c r="T318" s="242">
        <v>5</v>
      </c>
      <c r="U318" s="242">
        <v>0.8</v>
      </c>
      <c r="V318" s="242">
        <v>30</v>
      </c>
      <c r="W318" s="266">
        <v>189.72890000000004</v>
      </c>
      <c r="X318" s="266">
        <v>25.030197889182066</v>
      </c>
      <c r="Y318" s="266">
        <v>0</v>
      </c>
      <c r="Z318" s="266">
        <v>5.6918670000000011</v>
      </c>
      <c r="AA318" s="266">
        <v>0.92658300000000027</v>
      </c>
      <c r="AB318" s="267">
        <v>15.754949999999997</v>
      </c>
      <c r="AC318" s="268"/>
      <c r="AD318" s="269">
        <v>6.45</v>
      </c>
      <c r="AE318" s="270">
        <f t="shared" si="31"/>
        <v>2.5589359999999992</v>
      </c>
      <c r="AF318" s="194">
        <f t="shared" si="26"/>
        <v>13.196013999999998</v>
      </c>
      <c r="AH318" s="242">
        <v>321</v>
      </c>
      <c r="AI318" s="251">
        <f t="shared" si="27"/>
        <v>22.373399999999997</v>
      </c>
      <c r="AJ318" s="251">
        <f>'5-04a'!O319</f>
        <v>22.3734</v>
      </c>
      <c r="AK318" s="251">
        <f t="shared" si="28"/>
        <v>0</v>
      </c>
      <c r="AM318" s="252">
        <f t="shared" si="29"/>
        <v>0.58980816505314348</v>
      </c>
      <c r="AP318" s="268"/>
    </row>
    <row r="319" spans="1:42" x14ac:dyDescent="0.25">
      <c r="A319" s="253">
        <v>317</v>
      </c>
      <c r="B319" s="243" t="s">
        <v>524</v>
      </c>
      <c r="C319" s="243" t="s">
        <v>521</v>
      </c>
      <c r="D319" s="243" t="s">
        <v>491</v>
      </c>
      <c r="E319" s="243" t="s">
        <v>496</v>
      </c>
      <c r="F319" s="243" t="s">
        <v>30</v>
      </c>
      <c r="G319" s="243" t="s">
        <v>36</v>
      </c>
      <c r="H319" s="243" t="s">
        <v>37</v>
      </c>
      <c r="I319" s="243" t="s">
        <v>72</v>
      </c>
      <c r="J319" s="243" t="s">
        <v>681</v>
      </c>
      <c r="K319" s="243" t="s">
        <v>720</v>
      </c>
      <c r="L319" s="265">
        <v>15.345375276837098</v>
      </c>
      <c r="M319" s="250">
        <v>3</v>
      </c>
      <c r="N319" s="250">
        <v>3</v>
      </c>
      <c r="O319" s="244">
        <v>20</v>
      </c>
      <c r="P319" s="242">
        <v>10</v>
      </c>
      <c r="Q319" s="242">
        <v>25</v>
      </c>
      <c r="R319" s="242">
        <v>0.5</v>
      </c>
      <c r="S319" s="245">
        <v>2050</v>
      </c>
      <c r="T319" s="242">
        <v>5</v>
      </c>
      <c r="U319" s="242">
        <v>0.8</v>
      </c>
      <c r="V319" s="242">
        <v>30</v>
      </c>
      <c r="W319" s="266">
        <v>183.83688888888892</v>
      </c>
      <c r="X319" s="266">
        <v>24.252887716212257</v>
      </c>
      <c r="Y319" s="266">
        <v>0</v>
      </c>
      <c r="Z319" s="266">
        <v>5.515106666666667</v>
      </c>
      <c r="AA319" s="266">
        <v>1.378776666666667</v>
      </c>
      <c r="AB319" s="267">
        <v>16.305816666666665</v>
      </c>
      <c r="AC319" s="268"/>
      <c r="AD319" s="269">
        <v>6.45</v>
      </c>
      <c r="AE319" s="270">
        <f t="shared" si="31"/>
        <v>2.5589359999999992</v>
      </c>
      <c r="AF319" s="194">
        <f t="shared" si="26"/>
        <v>13.746880666666666</v>
      </c>
      <c r="AH319" s="242">
        <v>322</v>
      </c>
      <c r="AI319" s="251">
        <f t="shared" si="27"/>
        <v>23.1997</v>
      </c>
      <c r="AJ319" s="251">
        <f>'5-04a'!O320</f>
        <v>23.1997</v>
      </c>
      <c r="AK319" s="251">
        <f t="shared" si="28"/>
        <v>0</v>
      </c>
      <c r="AM319" s="252">
        <f t="shared" si="29"/>
        <v>0.59254562199798555</v>
      </c>
      <c r="AP319" s="268"/>
    </row>
    <row r="320" spans="1:42" x14ac:dyDescent="0.25">
      <c r="A320" s="253">
        <v>318</v>
      </c>
      <c r="B320" s="243" t="s">
        <v>524</v>
      </c>
      <c r="C320" s="243" t="s">
        <v>521</v>
      </c>
      <c r="D320" s="243" t="s">
        <v>494</v>
      </c>
      <c r="E320" s="243" t="s">
        <v>496</v>
      </c>
      <c r="F320" s="243" t="s">
        <v>30</v>
      </c>
      <c r="G320" s="243" t="s">
        <v>36</v>
      </c>
      <c r="H320" s="243" t="s">
        <v>37</v>
      </c>
      <c r="I320" s="243" t="s">
        <v>85</v>
      </c>
      <c r="J320" s="243" t="s">
        <v>102</v>
      </c>
      <c r="K320" s="243" t="s">
        <v>721</v>
      </c>
      <c r="L320" s="265">
        <v>5.5505757530376032</v>
      </c>
      <c r="M320" s="250">
        <v>3</v>
      </c>
      <c r="N320" s="250">
        <v>3</v>
      </c>
      <c r="O320" s="244">
        <v>20</v>
      </c>
      <c r="P320" s="242">
        <v>10</v>
      </c>
      <c r="Q320" s="242">
        <v>25</v>
      </c>
      <c r="R320" s="242">
        <v>0.5</v>
      </c>
      <c r="S320" s="245">
        <v>2050</v>
      </c>
      <c r="T320" s="242">
        <v>5</v>
      </c>
      <c r="U320" s="242">
        <v>0.8</v>
      </c>
      <c r="V320" s="242">
        <v>30</v>
      </c>
      <c r="W320" s="266">
        <v>168.94900000000001</v>
      </c>
      <c r="X320" s="266">
        <v>22.861840324763197</v>
      </c>
      <c r="Y320" s="266">
        <v>0</v>
      </c>
      <c r="Z320" s="266">
        <v>5.0684700000000014</v>
      </c>
      <c r="AA320" s="266">
        <v>0.56316333333333346</v>
      </c>
      <c r="AB320" s="267">
        <v>11.763266666666667</v>
      </c>
      <c r="AC320" s="268"/>
      <c r="AD320" s="269">
        <v>10.95</v>
      </c>
      <c r="AE320" s="270">
        <f t="shared" si="31"/>
        <v>0.48920599999999936</v>
      </c>
      <c r="AF320" s="194">
        <f t="shared" si="26"/>
        <v>11.274060666666667</v>
      </c>
      <c r="AH320" s="242">
        <v>323</v>
      </c>
      <c r="AI320" s="251">
        <f t="shared" si="27"/>
        <v>17.3949</v>
      </c>
      <c r="AJ320" s="251">
        <f>'5-04a'!O321</f>
        <v>17.3949</v>
      </c>
      <c r="AK320" s="251">
        <f t="shared" si="28"/>
        <v>0</v>
      </c>
      <c r="AM320" s="252">
        <f t="shared" si="29"/>
        <v>0.64812448859531624</v>
      </c>
      <c r="AP320" s="268"/>
    </row>
    <row r="321" spans="1:42" x14ac:dyDescent="0.25">
      <c r="A321" s="253">
        <v>319</v>
      </c>
      <c r="B321" s="243" t="s">
        <v>524</v>
      </c>
      <c r="C321" s="243" t="s">
        <v>521</v>
      </c>
      <c r="D321" s="243" t="s">
        <v>494</v>
      </c>
      <c r="E321" s="243" t="s">
        <v>496</v>
      </c>
      <c r="F321" s="243" t="s">
        <v>30</v>
      </c>
      <c r="G321" s="243" t="s">
        <v>36</v>
      </c>
      <c r="H321" s="243" t="s">
        <v>37</v>
      </c>
      <c r="I321" s="243" t="s">
        <v>85</v>
      </c>
      <c r="J321" s="243" t="s">
        <v>1008</v>
      </c>
      <c r="K321" s="243" t="s">
        <v>721</v>
      </c>
      <c r="L321" s="265">
        <v>6.5131122244713104</v>
      </c>
      <c r="M321" s="250">
        <v>3</v>
      </c>
      <c r="N321" s="250">
        <v>3</v>
      </c>
      <c r="O321" s="244">
        <v>20</v>
      </c>
      <c r="P321" s="242">
        <v>10</v>
      </c>
      <c r="Q321" s="242">
        <v>25</v>
      </c>
      <c r="R321" s="242">
        <v>0.5</v>
      </c>
      <c r="S321" s="245">
        <v>2050</v>
      </c>
      <c r="T321" s="242">
        <v>5</v>
      </c>
      <c r="U321" s="242">
        <v>0.8</v>
      </c>
      <c r="V321" s="242">
        <v>30</v>
      </c>
      <c r="W321" s="266">
        <v>166.00197777777777</v>
      </c>
      <c r="X321" s="266">
        <v>22.463055179672232</v>
      </c>
      <c r="Y321" s="266">
        <v>0</v>
      </c>
      <c r="Z321" s="266">
        <v>4.9800593333333332</v>
      </c>
      <c r="AA321" s="266">
        <v>0.81070733333333334</v>
      </c>
      <c r="AB321" s="267">
        <v>12.081533333333331</v>
      </c>
      <c r="AC321" s="268"/>
      <c r="AD321" s="269">
        <v>10.95</v>
      </c>
      <c r="AE321" s="270">
        <f t="shared" si="31"/>
        <v>0.48920599999999936</v>
      </c>
      <c r="AF321" s="194">
        <f t="shared" si="26"/>
        <v>11.592327333333332</v>
      </c>
      <c r="AH321" s="242">
        <v>324</v>
      </c>
      <c r="AI321" s="251">
        <f t="shared" si="27"/>
        <v>17.872299999999996</v>
      </c>
      <c r="AJ321" s="251">
        <f>'5-04a'!O322</f>
        <v>17.872299999999999</v>
      </c>
      <c r="AK321" s="251">
        <f t="shared" si="28"/>
        <v>0</v>
      </c>
      <c r="AM321" s="252">
        <f t="shared" si="29"/>
        <v>0.64861978219553917</v>
      </c>
      <c r="AP321" s="268"/>
    </row>
    <row r="322" spans="1:42" x14ac:dyDescent="0.25">
      <c r="A322" s="253">
        <v>320</v>
      </c>
      <c r="B322" s="243" t="s">
        <v>524</v>
      </c>
      <c r="C322" s="243" t="s">
        <v>521</v>
      </c>
      <c r="D322" s="243" t="s">
        <v>494</v>
      </c>
      <c r="E322" s="243" t="s">
        <v>496</v>
      </c>
      <c r="F322" s="243" t="s">
        <v>30</v>
      </c>
      <c r="G322" s="243" t="s">
        <v>36</v>
      </c>
      <c r="H322" s="243" t="s">
        <v>37</v>
      </c>
      <c r="I322" s="243" t="s">
        <v>72</v>
      </c>
      <c r="J322" s="243" t="s">
        <v>681</v>
      </c>
      <c r="K322" s="243" t="s">
        <v>721</v>
      </c>
      <c r="L322" s="265">
        <v>15.348048503510812</v>
      </c>
      <c r="M322" s="250">
        <v>3</v>
      </c>
      <c r="N322" s="250">
        <v>3</v>
      </c>
      <c r="O322" s="244">
        <v>20</v>
      </c>
      <c r="P322" s="242">
        <v>10</v>
      </c>
      <c r="Q322" s="242">
        <v>25</v>
      </c>
      <c r="R322" s="242">
        <v>0.5</v>
      </c>
      <c r="S322" s="245">
        <v>2050</v>
      </c>
      <c r="T322" s="242">
        <v>5</v>
      </c>
      <c r="U322" s="242">
        <v>0.8</v>
      </c>
      <c r="V322" s="242">
        <v>30</v>
      </c>
      <c r="W322" s="266">
        <v>161.58133333333336</v>
      </c>
      <c r="X322" s="266">
        <v>21.864862426702757</v>
      </c>
      <c r="Y322" s="266">
        <v>0</v>
      </c>
      <c r="Z322" s="266">
        <v>4.8474400000000015</v>
      </c>
      <c r="AA322" s="266">
        <v>1.2118600000000004</v>
      </c>
      <c r="AB322" s="267">
        <v>12.618600000000001</v>
      </c>
      <c r="AC322" s="268"/>
      <c r="AD322" s="269">
        <v>10.95</v>
      </c>
      <c r="AE322" s="270">
        <f t="shared" si="31"/>
        <v>0.48920599999999936</v>
      </c>
      <c r="AF322" s="194">
        <f t="shared" si="26"/>
        <v>12.129394000000001</v>
      </c>
      <c r="AH322" s="242">
        <v>325</v>
      </c>
      <c r="AI322" s="251">
        <f t="shared" si="27"/>
        <v>18.677900000000001</v>
      </c>
      <c r="AJ322" s="251">
        <f>'5-04a'!O323</f>
        <v>18.677900000000001</v>
      </c>
      <c r="AK322" s="251">
        <f t="shared" si="28"/>
        <v>0</v>
      </c>
      <c r="AM322" s="252">
        <f t="shared" si="29"/>
        <v>0.64939816574668463</v>
      </c>
      <c r="AP322" s="268"/>
    </row>
    <row r="323" spans="1:42" x14ac:dyDescent="0.25">
      <c r="A323" s="253">
        <v>321</v>
      </c>
      <c r="B323" s="243" t="s">
        <v>524</v>
      </c>
      <c r="C323" s="243" t="s">
        <v>521</v>
      </c>
      <c r="D323" s="243" t="s">
        <v>471</v>
      </c>
      <c r="E323" s="243" t="s">
        <v>496</v>
      </c>
      <c r="F323" s="243" t="s">
        <v>30</v>
      </c>
      <c r="G323" s="243" t="s">
        <v>36</v>
      </c>
      <c r="H323" s="243" t="s">
        <v>37</v>
      </c>
      <c r="I323" s="243" t="s">
        <v>85</v>
      </c>
      <c r="J323" s="243" t="s">
        <v>102</v>
      </c>
      <c r="K323" s="243" t="s">
        <v>721</v>
      </c>
      <c r="L323" s="265">
        <v>5.5537547221312948</v>
      </c>
      <c r="M323" s="250">
        <v>3</v>
      </c>
      <c r="N323" s="250">
        <v>3</v>
      </c>
      <c r="O323" s="244">
        <v>20</v>
      </c>
      <c r="P323" s="242">
        <v>10</v>
      </c>
      <c r="Q323" s="242">
        <v>25</v>
      </c>
      <c r="R323" s="242">
        <v>0.5</v>
      </c>
      <c r="S323" s="245">
        <v>2050</v>
      </c>
      <c r="T323" s="242">
        <v>5</v>
      </c>
      <c r="U323" s="242">
        <v>0.8</v>
      </c>
      <c r="V323" s="242">
        <v>30</v>
      </c>
      <c r="W323" s="266">
        <v>159.26166000000003</v>
      </c>
      <c r="X323" s="266">
        <v>23.629326409495555</v>
      </c>
      <c r="Y323" s="266">
        <v>0</v>
      </c>
      <c r="Z323" s="266">
        <v>4.7778498000000011</v>
      </c>
      <c r="AA323" s="266">
        <v>0.53087220000000013</v>
      </c>
      <c r="AB323" s="267">
        <v>11.563378</v>
      </c>
      <c r="AC323" s="268"/>
      <c r="AD323" s="269">
        <v>9.15</v>
      </c>
      <c r="AE323" s="270">
        <f t="shared" si="31"/>
        <v>0.9263539999999999</v>
      </c>
      <c r="AF323" s="194">
        <f t="shared" ref="AF323:AF386" si="32">AB323-AE323</f>
        <v>10.637024</v>
      </c>
      <c r="AH323" s="242">
        <v>326</v>
      </c>
      <c r="AI323" s="251">
        <f t="shared" ref="AI323:AI386" si="33">SUM(Y323:AB323)</f>
        <v>16.872100000000003</v>
      </c>
      <c r="AJ323" s="251">
        <f>'5-04a'!O324</f>
        <v>16.8721</v>
      </c>
      <c r="AK323" s="251">
        <f t="shared" ref="AK323:AK386" si="34">AI323-AJ323</f>
        <v>0</v>
      </c>
      <c r="AM323" s="252">
        <f t="shared" ref="AM323:AM386" si="35">AF323/AI323</f>
        <v>0.63045050705010031</v>
      </c>
      <c r="AP323" s="268"/>
    </row>
    <row r="324" spans="1:42" x14ac:dyDescent="0.25">
      <c r="A324" s="253">
        <v>322</v>
      </c>
      <c r="B324" s="243" t="s">
        <v>524</v>
      </c>
      <c r="C324" s="243" t="s">
        <v>521</v>
      </c>
      <c r="D324" s="243" t="s">
        <v>471</v>
      </c>
      <c r="E324" s="243" t="s">
        <v>496</v>
      </c>
      <c r="F324" s="243" t="s">
        <v>30</v>
      </c>
      <c r="G324" s="243" t="s">
        <v>36</v>
      </c>
      <c r="H324" s="243" t="s">
        <v>37</v>
      </c>
      <c r="I324" s="243" t="s">
        <v>85</v>
      </c>
      <c r="J324" s="243" t="s">
        <v>1008</v>
      </c>
      <c r="K324" s="243" t="s">
        <v>721</v>
      </c>
      <c r="L324" s="265">
        <v>6.5162911935650012</v>
      </c>
      <c r="M324" s="250">
        <v>3</v>
      </c>
      <c r="N324" s="250">
        <v>3</v>
      </c>
      <c r="O324" s="244">
        <v>20</v>
      </c>
      <c r="P324" s="242">
        <v>10</v>
      </c>
      <c r="Q324" s="242">
        <v>25</v>
      </c>
      <c r="R324" s="242">
        <v>0.5</v>
      </c>
      <c r="S324" s="245">
        <v>2050</v>
      </c>
      <c r="T324" s="242">
        <v>5</v>
      </c>
      <c r="U324" s="242">
        <v>0.8</v>
      </c>
      <c r="V324" s="242">
        <v>30</v>
      </c>
      <c r="W324" s="266">
        <v>156.34385288888893</v>
      </c>
      <c r="X324" s="266">
        <v>23.196417342565123</v>
      </c>
      <c r="Y324" s="266">
        <v>0</v>
      </c>
      <c r="Z324" s="266">
        <v>4.6903155866666673</v>
      </c>
      <c r="AA324" s="266">
        <v>0.76353974666666691</v>
      </c>
      <c r="AB324" s="267">
        <v>11.853644666666668</v>
      </c>
      <c r="AC324" s="268"/>
      <c r="AD324" s="269">
        <v>9.15</v>
      </c>
      <c r="AE324" s="270">
        <f t="shared" si="31"/>
        <v>0.9263539999999999</v>
      </c>
      <c r="AF324" s="194">
        <f t="shared" si="32"/>
        <v>10.927290666666668</v>
      </c>
      <c r="AH324" s="242">
        <v>327</v>
      </c>
      <c r="AI324" s="251">
        <f t="shared" si="33"/>
        <v>17.307500000000001</v>
      </c>
      <c r="AJ324" s="251">
        <f>'5-04a'!O325</f>
        <v>17.307500000000001</v>
      </c>
      <c r="AK324" s="251">
        <f t="shared" si="34"/>
        <v>0</v>
      </c>
      <c r="AM324" s="252">
        <f t="shared" si="35"/>
        <v>0.63136158698059608</v>
      </c>
      <c r="AP324" s="268"/>
    </row>
    <row r="325" spans="1:42" x14ac:dyDescent="0.25">
      <c r="A325" s="253">
        <v>323</v>
      </c>
      <c r="B325" s="243" t="s">
        <v>524</v>
      </c>
      <c r="C325" s="243" t="s">
        <v>521</v>
      </c>
      <c r="D325" s="243" t="s">
        <v>471</v>
      </c>
      <c r="E325" s="243" t="s">
        <v>496</v>
      </c>
      <c r="F325" s="243" t="s">
        <v>30</v>
      </c>
      <c r="G325" s="243" t="s">
        <v>36</v>
      </c>
      <c r="H325" s="243" t="s">
        <v>37</v>
      </c>
      <c r="I325" s="243" t="s">
        <v>72</v>
      </c>
      <c r="J325" s="243" t="s">
        <v>681</v>
      </c>
      <c r="K325" s="243" t="s">
        <v>721</v>
      </c>
      <c r="L325" s="265">
        <v>15.351227472604505</v>
      </c>
      <c r="M325" s="250">
        <v>3</v>
      </c>
      <c r="N325" s="250">
        <v>3</v>
      </c>
      <c r="O325" s="244">
        <v>20</v>
      </c>
      <c r="P325" s="242">
        <v>10</v>
      </c>
      <c r="Q325" s="242">
        <v>25</v>
      </c>
      <c r="R325" s="242">
        <v>0.5</v>
      </c>
      <c r="S325" s="245">
        <v>2050</v>
      </c>
      <c r="T325" s="242">
        <v>5</v>
      </c>
      <c r="U325" s="242">
        <v>0.8</v>
      </c>
      <c r="V325" s="242">
        <v>30</v>
      </c>
      <c r="W325" s="266">
        <v>151.96769777777783</v>
      </c>
      <c r="X325" s="266">
        <v>22.547136168809768</v>
      </c>
      <c r="Y325" s="266">
        <v>0</v>
      </c>
      <c r="Z325" s="266">
        <v>4.559030933333335</v>
      </c>
      <c r="AA325" s="266">
        <v>1.1397577333333337</v>
      </c>
      <c r="AB325" s="267">
        <v>12.343511333333336</v>
      </c>
      <c r="AC325" s="268"/>
      <c r="AD325" s="269">
        <v>9.15</v>
      </c>
      <c r="AE325" s="270">
        <f t="shared" si="31"/>
        <v>0.9263539999999999</v>
      </c>
      <c r="AF325" s="194">
        <f t="shared" si="32"/>
        <v>11.417157333333336</v>
      </c>
      <c r="AH325" s="242">
        <v>328</v>
      </c>
      <c r="AI325" s="251">
        <f t="shared" si="33"/>
        <v>18.042300000000004</v>
      </c>
      <c r="AJ325" s="251">
        <f>'5-04a'!O326</f>
        <v>18.042300000000001</v>
      </c>
      <c r="AK325" s="251">
        <f t="shared" si="34"/>
        <v>0</v>
      </c>
      <c r="AM325" s="252">
        <f t="shared" si="35"/>
        <v>0.6327994398349065</v>
      </c>
      <c r="AP325" s="268"/>
    </row>
    <row r="326" spans="1:42" x14ac:dyDescent="0.25">
      <c r="A326" s="253">
        <v>324</v>
      </c>
      <c r="B326" s="243" t="s">
        <v>524</v>
      </c>
      <c r="C326" s="243" t="s">
        <v>521</v>
      </c>
      <c r="D326" s="243" t="s">
        <v>491</v>
      </c>
      <c r="E326" s="243" t="s">
        <v>492</v>
      </c>
      <c r="F326" s="243" t="s">
        <v>30</v>
      </c>
      <c r="G326" s="243" t="s">
        <v>36</v>
      </c>
      <c r="H326" s="243" t="s">
        <v>37</v>
      </c>
      <c r="I326" s="243" t="s">
        <v>85</v>
      </c>
      <c r="J326" s="243" t="s">
        <v>102</v>
      </c>
      <c r="K326" s="243" t="s">
        <v>721</v>
      </c>
      <c r="L326" s="265">
        <v>5.5421687405097764</v>
      </c>
      <c r="M326" s="250">
        <v>3</v>
      </c>
      <c r="N326" s="250">
        <v>3</v>
      </c>
      <c r="O326" s="244">
        <v>20</v>
      </c>
      <c r="P326" s="242">
        <v>10</v>
      </c>
      <c r="Q326" s="242">
        <v>25</v>
      </c>
      <c r="R326" s="242">
        <v>0.5</v>
      </c>
      <c r="S326" s="245">
        <v>2050</v>
      </c>
      <c r="T326" s="242">
        <v>5</v>
      </c>
      <c r="U326" s="242">
        <v>0.8</v>
      </c>
      <c r="V326" s="242">
        <v>30</v>
      </c>
      <c r="W326" s="266">
        <v>249.93800000000002</v>
      </c>
      <c r="X326" s="266">
        <v>25.19536290322581</v>
      </c>
      <c r="Y326" s="266">
        <v>0</v>
      </c>
      <c r="Z326" s="266">
        <v>7.4981400000000002</v>
      </c>
      <c r="AA326" s="266">
        <v>0.83312666666666679</v>
      </c>
      <c r="AB326" s="267">
        <v>19.607533333333333</v>
      </c>
      <c r="AC326" s="268"/>
      <c r="AD326" s="269">
        <v>6.05</v>
      </c>
      <c r="AE326" s="270">
        <f t="shared" si="31"/>
        <v>2.9004960000000004</v>
      </c>
      <c r="AF326" s="194">
        <f t="shared" si="32"/>
        <v>16.707037333333332</v>
      </c>
      <c r="AH326" s="242">
        <v>329</v>
      </c>
      <c r="AI326" s="251">
        <f t="shared" si="33"/>
        <v>27.938800000000001</v>
      </c>
      <c r="AJ326" s="251">
        <f>'5-04a'!O327</f>
        <v>27.938800000000001</v>
      </c>
      <c r="AK326" s="251">
        <f t="shared" si="34"/>
        <v>0</v>
      </c>
      <c r="AM326" s="252">
        <f t="shared" si="35"/>
        <v>0.59798693334478692</v>
      </c>
      <c r="AP326" s="268"/>
    </row>
    <row r="327" spans="1:42" x14ac:dyDescent="0.25">
      <c r="A327" s="253">
        <v>325</v>
      </c>
      <c r="B327" s="243" t="s">
        <v>524</v>
      </c>
      <c r="C327" s="243" t="s">
        <v>521</v>
      </c>
      <c r="D327" s="243" t="s">
        <v>491</v>
      </c>
      <c r="E327" s="243" t="s">
        <v>492</v>
      </c>
      <c r="F327" s="243" t="s">
        <v>30</v>
      </c>
      <c r="G327" s="243" t="s">
        <v>36</v>
      </c>
      <c r="H327" s="243" t="s">
        <v>37</v>
      </c>
      <c r="I327" s="243" t="s">
        <v>85</v>
      </c>
      <c r="J327" s="243" t="s">
        <v>1008</v>
      </c>
      <c r="K327" s="243" t="s">
        <v>721</v>
      </c>
      <c r="L327" s="265">
        <v>6.5047052119434845</v>
      </c>
      <c r="M327" s="250">
        <v>3</v>
      </c>
      <c r="N327" s="250">
        <v>3</v>
      </c>
      <c r="O327" s="244">
        <v>20</v>
      </c>
      <c r="P327" s="242">
        <v>10</v>
      </c>
      <c r="Q327" s="242">
        <v>25</v>
      </c>
      <c r="R327" s="242">
        <v>0.5</v>
      </c>
      <c r="S327" s="245">
        <v>2050</v>
      </c>
      <c r="T327" s="242">
        <v>5</v>
      </c>
      <c r="U327" s="242">
        <v>0.8</v>
      </c>
      <c r="V327" s="242">
        <v>30</v>
      </c>
      <c r="W327" s="266">
        <v>244.95284444444442</v>
      </c>
      <c r="X327" s="266">
        <v>24.692827060931897</v>
      </c>
      <c r="Y327" s="266">
        <v>0</v>
      </c>
      <c r="Z327" s="266">
        <v>7.3485853333333324</v>
      </c>
      <c r="AA327" s="266">
        <v>1.1962813333333333</v>
      </c>
      <c r="AB327" s="267">
        <v>20.034733333333328</v>
      </c>
      <c r="AC327" s="268"/>
      <c r="AD327" s="269">
        <v>6.05</v>
      </c>
      <c r="AE327" s="270">
        <f t="shared" si="31"/>
        <v>2.9004960000000004</v>
      </c>
      <c r="AF327" s="194">
        <f t="shared" si="32"/>
        <v>17.134237333333328</v>
      </c>
      <c r="AH327" s="242">
        <v>330</v>
      </c>
      <c r="AI327" s="251">
        <f t="shared" si="33"/>
        <v>28.579599999999992</v>
      </c>
      <c r="AJ327" s="251">
        <f>'5-04a'!O328</f>
        <v>28.579599999999999</v>
      </c>
      <c r="AK327" s="251">
        <f t="shared" si="34"/>
        <v>0</v>
      </c>
      <c r="AM327" s="252">
        <f t="shared" si="35"/>
        <v>0.59952684198985751</v>
      </c>
      <c r="AP327" s="268"/>
    </row>
    <row r="328" spans="1:42" x14ac:dyDescent="0.25">
      <c r="A328" s="253">
        <v>326</v>
      </c>
      <c r="B328" s="243" t="s">
        <v>524</v>
      </c>
      <c r="C328" s="243" t="s">
        <v>521</v>
      </c>
      <c r="D328" s="243" t="s">
        <v>491</v>
      </c>
      <c r="E328" s="243" t="s">
        <v>492</v>
      </c>
      <c r="F328" s="243" t="s">
        <v>30</v>
      </c>
      <c r="G328" s="243" t="s">
        <v>36</v>
      </c>
      <c r="H328" s="243" t="s">
        <v>37</v>
      </c>
      <c r="I328" s="243" t="s">
        <v>72</v>
      </c>
      <c r="J328" s="243" t="s">
        <v>681</v>
      </c>
      <c r="K328" s="243" t="s">
        <v>721</v>
      </c>
      <c r="L328" s="265">
        <v>15.339641490982988</v>
      </c>
      <c r="M328" s="250">
        <v>3</v>
      </c>
      <c r="N328" s="250">
        <v>3</v>
      </c>
      <c r="O328" s="244">
        <v>20</v>
      </c>
      <c r="P328" s="242">
        <v>10</v>
      </c>
      <c r="Q328" s="242">
        <v>25</v>
      </c>
      <c r="R328" s="242">
        <v>0.5</v>
      </c>
      <c r="S328" s="245">
        <v>2050</v>
      </c>
      <c r="T328" s="242">
        <v>5</v>
      </c>
      <c r="U328" s="242">
        <v>0.8</v>
      </c>
      <c r="V328" s="242">
        <v>30</v>
      </c>
      <c r="W328" s="266">
        <v>237.47555555555559</v>
      </c>
      <c r="X328" s="266">
        <v>23.939068100358426</v>
      </c>
      <c r="Y328" s="266">
        <v>0</v>
      </c>
      <c r="Z328" s="266">
        <v>7.1242666666666681</v>
      </c>
      <c r="AA328" s="266">
        <v>1.781066666666667</v>
      </c>
      <c r="AB328" s="267">
        <v>20.755666666666666</v>
      </c>
      <c r="AC328" s="268"/>
      <c r="AD328" s="269">
        <v>6.05</v>
      </c>
      <c r="AE328" s="270">
        <f t="shared" si="31"/>
        <v>2.9004960000000004</v>
      </c>
      <c r="AF328" s="194">
        <f t="shared" si="32"/>
        <v>17.855170666666666</v>
      </c>
      <c r="AH328" s="242">
        <v>331</v>
      </c>
      <c r="AI328" s="251">
        <f t="shared" si="33"/>
        <v>29.661000000000001</v>
      </c>
      <c r="AJ328" s="251">
        <f>'5-04a'!O329</f>
        <v>29.661000000000001</v>
      </c>
      <c r="AK328" s="251">
        <f t="shared" si="34"/>
        <v>0</v>
      </c>
      <c r="AM328" s="252">
        <f t="shared" si="35"/>
        <v>0.60197466931885857</v>
      </c>
      <c r="AP328" s="268"/>
    </row>
    <row r="329" spans="1:42" x14ac:dyDescent="0.25">
      <c r="A329" s="253">
        <v>327</v>
      </c>
      <c r="B329" s="243" t="s">
        <v>524</v>
      </c>
      <c r="C329" s="243" t="s">
        <v>521</v>
      </c>
      <c r="D329" s="243" t="s">
        <v>471</v>
      </c>
      <c r="E329" s="243" t="s">
        <v>495</v>
      </c>
      <c r="F329" s="243" t="s">
        <v>30</v>
      </c>
      <c r="G329" s="243" t="s">
        <v>36</v>
      </c>
      <c r="H329" s="243" t="s">
        <v>37</v>
      </c>
      <c r="I329" s="243" t="s">
        <v>85</v>
      </c>
      <c r="J329" s="243" t="s">
        <v>102</v>
      </c>
      <c r="K329" s="243" t="s">
        <v>721</v>
      </c>
      <c r="L329" s="265">
        <v>5.5655454830513609</v>
      </c>
      <c r="M329" s="250">
        <v>3</v>
      </c>
      <c r="N329" s="250">
        <v>3</v>
      </c>
      <c r="O329" s="244">
        <v>20</v>
      </c>
      <c r="P329" s="242">
        <v>10</v>
      </c>
      <c r="Q329" s="242">
        <v>25</v>
      </c>
      <c r="R329" s="242">
        <v>0.5</v>
      </c>
      <c r="S329" s="245">
        <v>2050</v>
      </c>
      <c r="T329" s="242">
        <v>5</v>
      </c>
      <c r="U329" s="242">
        <v>0.8</v>
      </c>
      <c r="V329" s="242">
        <v>30</v>
      </c>
      <c r="W329" s="266">
        <v>114.80316000000001</v>
      </c>
      <c r="X329" s="266">
        <v>23.967256784968686</v>
      </c>
      <c r="Y329" s="266">
        <v>0</v>
      </c>
      <c r="Z329" s="266">
        <v>3.4440947999999998</v>
      </c>
      <c r="AA329" s="266">
        <v>0.38267720000000005</v>
      </c>
      <c r="AB329" s="267">
        <v>8.4880279999999999</v>
      </c>
      <c r="AC329" s="268"/>
      <c r="AD329" s="269">
        <v>9.4</v>
      </c>
      <c r="AE329" s="270">
        <f t="shared" si="31"/>
        <v>0.83448400000000333</v>
      </c>
      <c r="AF329" s="194">
        <f t="shared" si="32"/>
        <v>7.6535439999999966</v>
      </c>
      <c r="AH329" s="242">
        <v>332</v>
      </c>
      <c r="AI329" s="251">
        <f t="shared" si="33"/>
        <v>12.3148</v>
      </c>
      <c r="AJ329" s="251">
        <f>'5-04a'!O330</f>
        <v>12.3148</v>
      </c>
      <c r="AK329" s="251">
        <f t="shared" si="34"/>
        <v>0</v>
      </c>
      <c r="AM329" s="252">
        <f t="shared" si="35"/>
        <v>0.62149153863643714</v>
      </c>
      <c r="AP329" s="268"/>
    </row>
    <row r="330" spans="1:42" x14ac:dyDescent="0.25">
      <c r="A330" s="253">
        <v>328</v>
      </c>
      <c r="B330" s="243" t="s">
        <v>524</v>
      </c>
      <c r="C330" s="243" t="s">
        <v>521</v>
      </c>
      <c r="D330" s="243" t="s">
        <v>471</v>
      </c>
      <c r="E330" s="243" t="s">
        <v>495</v>
      </c>
      <c r="F330" s="243" t="s">
        <v>30</v>
      </c>
      <c r="G330" s="243" t="s">
        <v>36</v>
      </c>
      <c r="H330" s="243" t="s">
        <v>37</v>
      </c>
      <c r="I330" s="243" t="s">
        <v>85</v>
      </c>
      <c r="J330" s="243" t="s">
        <v>1008</v>
      </c>
      <c r="K330" s="243" t="s">
        <v>721</v>
      </c>
      <c r="L330" s="265">
        <v>6.528081954485069</v>
      </c>
      <c r="M330" s="250">
        <v>3</v>
      </c>
      <c r="N330" s="250">
        <v>3</v>
      </c>
      <c r="O330" s="244">
        <v>20</v>
      </c>
      <c r="P330" s="242">
        <v>10</v>
      </c>
      <c r="Q330" s="242">
        <v>25</v>
      </c>
      <c r="R330" s="242">
        <v>0.5</v>
      </c>
      <c r="S330" s="245">
        <v>2050</v>
      </c>
      <c r="T330" s="242">
        <v>5</v>
      </c>
      <c r="U330" s="242">
        <v>0.8</v>
      </c>
      <c r="V330" s="242">
        <v>30</v>
      </c>
      <c r="W330" s="266">
        <v>112.65728622222221</v>
      </c>
      <c r="X330" s="266">
        <v>23.519266434701922</v>
      </c>
      <c r="Y330" s="266">
        <v>0</v>
      </c>
      <c r="Z330" s="266">
        <v>3.3797185866666659</v>
      </c>
      <c r="AA330" s="266">
        <v>0.55018674666666667</v>
      </c>
      <c r="AB330" s="267">
        <v>8.6942946666666661</v>
      </c>
      <c r="AC330" s="268"/>
      <c r="AD330" s="269">
        <v>9.4</v>
      </c>
      <c r="AE330" s="270">
        <f t="shared" si="31"/>
        <v>0.83448400000000333</v>
      </c>
      <c r="AF330" s="194">
        <f t="shared" si="32"/>
        <v>7.8598106666666627</v>
      </c>
      <c r="AH330" s="242">
        <v>333</v>
      </c>
      <c r="AI330" s="251">
        <f t="shared" si="33"/>
        <v>12.624199999999998</v>
      </c>
      <c r="AJ330" s="251">
        <f>'5-04a'!O331</f>
        <v>12.6242</v>
      </c>
      <c r="AK330" s="251">
        <f t="shared" si="34"/>
        <v>0</v>
      </c>
      <c r="AM330" s="252">
        <f t="shared" si="35"/>
        <v>0.622598712525678</v>
      </c>
      <c r="AP330" s="268"/>
    </row>
    <row r="331" spans="1:42" x14ac:dyDescent="0.25">
      <c r="A331" s="253">
        <v>329</v>
      </c>
      <c r="B331" s="243" t="s">
        <v>524</v>
      </c>
      <c r="C331" s="243" t="s">
        <v>521</v>
      </c>
      <c r="D331" s="243" t="s">
        <v>471</v>
      </c>
      <c r="E331" s="243" t="s">
        <v>495</v>
      </c>
      <c r="F331" s="243" t="s">
        <v>30</v>
      </c>
      <c r="G331" s="243" t="s">
        <v>36</v>
      </c>
      <c r="H331" s="243" t="s">
        <v>37</v>
      </c>
      <c r="I331" s="243" t="s">
        <v>72</v>
      </c>
      <c r="J331" s="243" t="s">
        <v>681</v>
      </c>
      <c r="K331" s="243" t="s">
        <v>721</v>
      </c>
      <c r="L331" s="265">
        <v>15.363018233524571</v>
      </c>
      <c r="M331" s="250">
        <v>3</v>
      </c>
      <c r="N331" s="250">
        <v>3</v>
      </c>
      <c r="O331" s="244">
        <v>20</v>
      </c>
      <c r="P331" s="242">
        <v>10</v>
      </c>
      <c r="Q331" s="242">
        <v>25</v>
      </c>
      <c r="R331" s="242">
        <v>0.5</v>
      </c>
      <c r="S331" s="245">
        <v>2050</v>
      </c>
      <c r="T331" s="242">
        <v>5</v>
      </c>
      <c r="U331" s="242">
        <v>0.8</v>
      </c>
      <c r="V331" s="242">
        <v>30</v>
      </c>
      <c r="W331" s="266">
        <v>109.43925333333334</v>
      </c>
      <c r="X331" s="266">
        <v>22.847443284620738</v>
      </c>
      <c r="Y331" s="266">
        <v>0</v>
      </c>
      <c r="Z331" s="266">
        <v>3.2831776000000001</v>
      </c>
      <c r="AA331" s="266">
        <v>0.82079440000000004</v>
      </c>
      <c r="AB331" s="267">
        <v>9.042428000000001</v>
      </c>
      <c r="AC331" s="268"/>
      <c r="AD331" s="269">
        <v>9.4</v>
      </c>
      <c r="AE331" s="270">
        <f t="shared" si="31"/>
        <v>0.83448400000000333</v>
      </c>
      <c r="AF331" s="194">
        <f t="shared" si="32"/>
        <v>8.2079439999999977</v>
      </c>
      <c r="AH331" s="242">
        <v>334</v>
      </c>
      <c r="AI331" s="251">
        <f t="shared" si="33"/>
        <v>13.146400000000002</v>
      </c>
      <c r="AJ331" s="251">
        <f>'5-04a'!O332</f>
        <v>13.1464</v>
      </c>
      <c r="AK331" s="251">
        <f t="shared" si="34"/>
        <v>0</v>
      </c>
      <c r="AM331" s="252">
        <f t="shared" si="35"/>
        <v>0.62434917543966384</v>
      </c>
      <c r="AP331" s="268"/>
    </row>
    <row r="332" spans="1:42" x14ac:dyDescent="0.25">
      <c r="A332" s="253">
        <v>330</v>
      </c>
      <c r="B332" s="243" t="s">
        <v>524</v>
      </c>
      <c r="C332" s="243" t="s">
        <v>521</v>
      </c>
      <c r="D332" s="243" t="s">
        <v>471</v>
      </c>
      <c r="E332" s="243" t="s">
        <v>496</v>
      </c>
      <c r="F332" s="243" t="s">
        <v>30</v>
      </c>
      <c r="G332" s="243" t="s">
        <v>36</v>
      </c>
      <c r="H332" s="243" t="s">
        <v>37</v>
      </c>
      <c r="I332" s="243" t="s">
        <v>85</v>
      </c>
      <c r="J332" s="243" t="s">
        <v>102</v>
      </c>
      <c r="K332" s="243" t="s">
        <v>722</v>
      </c>
      <c r="L332" s="265">
        <v>5.5537547221312948</v>
      </c>
      <c r="M332" s="250">
        <v>0.5</v>
      </c>
      <c r="N332" s="250">
        <v>0.5</v>
      </c>
      <c r="O332" s="244">
        <v>24</v>
      </c>
      <c r="P332" s="242">
        <v>10</v>
      </c>
      <c r="Q332" s="242">
        <v>25</v>
      </c>
      <c r="R332" s="242">
        <v>0.5</v>
      </c>
      <c r="S332" s="245">
        <v>2050</v>
      </c>
      <c r="T332" s="242">
        <v>5</v>
      </c>
      <c r="U332" s="242">
        <v>0.8</v>
      </c>
      <c r="V332" s="242">
        <v>30</v>
      </c>
      <c r="W332" s="266">
        <v>176.67559199999999</v>
      </c>
      <c r="X332" s="266">
        <v>26.212995845697328</v>
      </c>
      <c r="Y332" s="266">
        <v>0</v>
      </c>
      <c r="Z332" s="266">
        <v>0.88337795999999991</v>
      </c>
      <c r="AA332" s="266">
        <v>9.8153106666666656E-2</v>
      </c>
      <c r="AB332" s="267">
        <v>14.687368933333335</v>
      </c>
      <c r="AC332" s="268"/>
      <c r="AD332" s="269">
        <v>9.15</v>
      </c>
      <c r="AE332" s="270">
        <f t="shared" si="31"/>
        <v>0.9263539999999999</v>
      </c>
      <c r="AF332" s="194">
        <f t="shared" si="32"/>
        <v>13.761014933333335</v>
      </c>
      <c r="AH332" s="242">
        <v>335</v>
      </c>
      <c r="AI332" s="251">
        <f t="shared" si="33"/>
        <v>15.668900000000002</v>
      </c>
      <c r="AJ332" s="251">
        <f>'5-04a'!O333</f>
        <v>15.668900000000001</v>
      </c>
      <c r="AK332" s="251">
        <f t="shared" si="34"/>
        <v>0</v>
      </c>
      <c r="AM332" s="252">
        <f t="shared" si="35"/>
        <v>0.87823745976637368</v>
      </c>
      <c r="AP332" s="268"/>
    </row>
    <row r="333" spans="1:42" x14ac:dyDescent="0.25">
      <c r="A333" s="253">
        <v>331</v>
      </c>
      <c r="B333" s="243" t="s">
        <v>524</v>
      </c>
      <c r="C333" s="243" t="s">
        <v>521</v>
      </c>
      <c r="D333" s="243" t="s">
        <v>471</v>
      </c>
      <c r="E333" s="243" t="s">
        <v>496</v>
      </c>
      <c r="F333" s="243" t="s">
        <v>30</v>
      </c>
      <c r="G333" s="243" t="s">
        <v>36</v>
      </c>
      <c r="H333" s="243" t="s">
        <v>37</v>
      </c>
      <c r="I333" s="243" t="s">
        <v>85</v>
      </c>
      <c r="J333" s="243" t="s">
        <v>1008</v>
      </c>
      <c r="K333" s="243" t="s">
        <v>722</v>
      </c>
      <c r="L333" s="265">
        <v>6.5162911935650012</v>
      </c>
      <c r="M333" s="250">
        <v>0.5</v>
      </c>
      <c r="N333" s="250">
        <v>0.5</v>
      </c>
      <c r="O333" s="244">
        <v>24</v>
      </c>
      <c r="P333" s="242">
        <v>10</v>
      </c>
      <c r="Q333" s="242">
        <v>25</v>
      </c>
      <c r="R333" s="242">
        <v>0.5</v>
      </c>
      <c r="S333" s="245">
        <v>2050</v>
      </c>
      <c r="T333" s="242">
        <v>5</v>
      </c>
      <c r="U333" s="242">
        <v>0.8</v>
      </c>
      <c r="V333" s="242">
        <v>30</v>
      </c>
      <c r="W333" s="266">
        <v>172.81718346666662</v>
      </c>
      <c r="X333" s="266">
        <v>25.640531671612258</v>
      </c>
      <c r="Y333" s="266">
        <v>0</v>
      </c>
      <c r="Z333" s="266">
        <v>0.86408591733333306</v>
      </c>
      <c r="AA333" s="266">
        <v>0.14066514933333329</v>
      </c>
      <c r="AB333" s="267">
        <v>15.012448933333332</v>
      </c>
      <c r="AC333" s="268"/>
      <c r="AD333" s="269">
        <v>9.15</v>
      </c>
      <c r="AE333" s="270">
        <f t="shared" si="31"/>
        <v>0.9263539999999999</v>
      </c>
      <c r="AF333" s="194">
        <f t="shared" si="32"/>
        <v>14.086094933333332</v>
      </c>
      <c r="AH333" s="242">
        <v>336</v>
      </c>
      <c r="AI333" s="251">
        <f t="shared" si="33"/>
        <v>16.017199999999999</v>
      </c>
      <c r="AJ333" s="251">
        <f>'5-04a'!O334</f>
        <v>16.017199999999999</v>
      </c>
      <c r="AK333" s="251">
        <f t="shared" si="34"/>
        <v>0</v>
      </c>
      <c r="AM333" s="252">
        <f t="shared" si="35"/>
        <v>0.87943554012769598</v>
      </c>
      <c r="AP333" s="268"/>
    </row>
    <row r="334" spans="1:42" x14ac:dyDescent="0.25">
      <c r="A334" s="253">
        <v>332</v>
      </c>
      <c r="B334" s="243" t="s">
        <v>524</v>
      </c>
      <c r="C334" s="243" t="s">
        <v>521</v>
      </c>
      <c r="D334" s="243" t="s">
        <v>471</v>
      </c>
      <c r="E334" s="243" t="s">
        <v>496</v>
      </c>
      <c r="F334" s="243" t="s">
        <v>30</v>
      </c>
      <c r="G334" s="243" t="s">
        <v>36</v>
      </c>
      <c r="H334" s="243" t="s">
        <v>37</v>
      </c>
      <c r="I334" s="243" t="s">
        <v>72</v>
      </c>
      <c r="J334" s="243" t="s">
        <v>681</v>
      </c>
      <c r="K334" s="243" t="s">
        <v>722</v>
      </c>
      <c r="L334" s="265">
        <v>15.351227472604505</v>
      </c>
      <c r="M334" s="250">
        <v>0.5</v>
      </c>
      <c r="N334" s="250">
        <v>0.5</v>
      </c>
      <c r="O334" s="244">
        <v>24</v>
      </c>
      <c r="P334" s="242">
        <v>10</v>
      </c>
      <c r="Q334" s="242">
        <v>25</v>
      </c>
      <c r="R334" s="242">
        <v>0.5</v>
      </c>
      <c r="S334" s="245">
        <v>2050</v>
      </c>
      <c r="T334" s="242">
        <v>5</v>
      </c>
      <c r="U334" s="242">
        <v>0.8</v>
      </c>
      <c r="V334" s="242">
        <v>30</v>
      </c>
      <c r="W334" s="266">
        <v>167.0300373333333</v>
      </c>
      <c r="X334" s="266">
        <v>24.781904648862508</v>
      </c>
      <c r="Y334" s="266">
        <v>0</v>
      </c>
      <c r="Z334" s="266">
        <v>0.83515018666666652</v>
      </c>
      <c r="AA334" s="266">
        <v>0.20878754666666663</v>
      </c>
      <c r="AB334" s="267">
        <v>15.561062266666665</v>
      </c>
      <c r="AC334" s="268"/>
      <c r="AD334" s="269">
        <v>9.15</v>
      </c>
      <c r="AE334" s="270">
        <f t="shared" si="31"/>
        <v>0.9263539999999999</v>
      </c>
      <c r="AF334" s="194">
        <f t="shared" si="32"/>
        <v>14.634708266666665</v>
      </c>
      <c r="AH334" s="242">
        <v>337</v>
      </c>
      <c r="AI334" s="251">
        <f t="shared" si="33"/>
        <v>16.604999999999997</v>
      </c>
      <c r="AJ334" s="251">
        <f>'5-04a'!O335</f>
        <v>16.605</v>
      </c>
      <c r="AK334" s="251">
        <f t="shared" si="34"/>
        <v>0</v>
      </c>
      <c r="AM334" s="252">
        <f t="shared" si="35"/>
        <v>0.88134346682726095</v>
      </c>
      <c r="AP334" s="268"/>
    </row>
    <row r="335" spans="1:42" x14ac:dyDescent="0.25">
      <c r="A335" s="253">
        <v>333</v>
      </c>
      <c r="B335" s="243" t="s">
        <v>524</v>
      </c>
      <c r="C335" s="243" t="s">
        <v>521</v>
      </c>
      <c r="D335" s="243" t="s">
        <v>491</v>
      </c>
      <c r="E335" s="243" t="s">
        <v>492</v>
      </c>
      <c r="F335" s="243" t="s">
        <v>30</v>
      </c>
      <c r="G335" s="243" t="s">
        <v>36</v>
      </c>
      <c r="H335" s="243" t="s">
        <v>37</v>
      </c>
      <c r="I335" s="243" t="s">
        <v>85</v>
      </c>
      <c r="J335" s="243" t="s">
        <v>102</v>
      </c>
      <c r="K335" s="243" t="s">
        <v>722</v>
      </c>
      <c r="L335" s="265">
        <v>5.5421687405097764</v>
      </c>
      <c r="M335" s="250">
        <v>0.5</v>
      </c>
      <c r="N335" s="250">
        <v>0.5</v>
      </c>
      <c r="O335" s="244">
        <v>24</v>
      </c>
      <c r="P335" s="242">
        <v>10</v>
      </c>
      <c r="Q335" s="242">
        <v>25</v>
      </c>
      <c r="R335" s="242">
        <v>0.5</v>
      </c>
      <c r="S335" s="245">
        <v>2050</v>
      </c>
      <c r="T335" s="242">
        <v>5</v>
      </c>
      <c r="U335" s="242">
        <v>0.8</v>
      </c>
      <c r="V335" s="242">
        <v>30</v>
      </c>
      <c r="W335" s="266">
        <v>278.66639999999995</v>
      </c>
      <c r="X335" s="266">
        <v>28.091370967741931</v>
      </c>
      <c r="Y335" s="266">
        <v>0</v>
      </c>
      <c r="Z335" s="266">
        <v>1.3933319999999996</v>
      </c>
      <c r="AA335" s="266">
        <v>0.15481466666666663</v>
      </c>
      <c r="AB335" s="267">
        <v>24.61905333333333</v>
      </c>
      <c r="AC335" s="268"/>
      <c r="AD335" s="269">
        <v>6.05</v>
      </c>
      <c r="AE335" s="270">
        <f t="shared" si="31"/>
        <v>2.9004960000000004</v>
      </c>
      <c r="AF335" s="194">
        <f t="shared" si="32"/>
        <v>21.718557333333329</v>
      </c>
      <c r="AH335" s="242">
        <v>338</v>
      </c>
      <c r="AI335" s="251">
        <f t="shared" si="33"/>
        <v>26.167199999999998</v>
      </c>
      <c r="AJ335" s="251">
        <f>'5-04a'!O336</f>
        <v>26.167200000000001</v>
      </c>
      <c r="AK335" s="251">
        <f t="shared" si="34"/>
        <v>0</v>
      </c>
      <c r="AM335" s="252">
        <f t="shared" si="35"/>
        <v>0.82999164348242571</v>
      </c>
      <c r="AP335" s="268"/>
    </row>
    <row r="336" spans="1:42" x14ac:dyDescent="0.25">
      <c r="A336" s="253">
        <v>334</v>
      </c>
      <c r="B336" s="243" t="s">
        <v>524</v>
      </c>
      <c r="C336" s="243" t="s">
        <v>521</v>
      </c>
      <c r="D336" s="243" t="s">
        <v>491</v>
      </c>
      <c r="E336" s="243" t="s">
        <v>492</v>
      </c>
      <c r="F336" s="243" t="s">
        <v>30</v>
      </c>
      <c r="G336" s="243" t="s">
        <v>36</v>
      </c>
      <c r="H336" s="243" t="s">
        <v>37</v>
      </c>
      <c r="I336" s="243" t="s">
        <v>85</v>
      </c>
      <c r="J336" s="243" t="s">
        <v>1008</v>
      </c>
      <c r="K336" s="243" t="s">
        <v>722</v>
      </c>
      <c r="L336" s="265">
        <v>6.5047052119434845</v>
      </c>
      <c r="M336" s="250">
        <v>0.5</v>
      </c>
      <c r="N336" s="250">
        <v>0.5</v>
      </c>
      <c r="O336" s="244">
        <v>24</v>
      </c>
      <c r="P336" s="242">
        <v>10</v>
      </c>
      <c r="Q336" s="242">
        <v>25</v>
      </c>
      <c r="R336" s="242">
        <v>0.5</v>
      </c>
      <c r="S336" s="245">
        <v>2050</v>
      </c>
      <c r="T336" s="242">
        <v>5</v>
      </c>
      <c r="U336" s="242">
        <v>0.8</v>
      </c>
      <c r="V336" s="242">
        <v>30</v>
      </c>
      <c r="W336" s="266">
        <v>272.16018666666662</v>
      </c>
      <c r="X336" s="266">
        <v>27.435502688172036</v>
      </c>
      <c r="Y336" s="266">
        <v>0</v>
      </c>
      <c r="Z336" s="266">
        <v>1.3608009333333331</v>
      </c>
      <c r="AA336" s="266">
        <v>0.22152573333333331</v>
      </c>
      <c r="AB336" s="267">
        <v>25.097573333333337</v>
      </c>
      <c r="AC336" s="268"/>
      <c r="AD336" s="269">
        <v>6.05</v>
      </c>
      <c r="AE336" s="270">
        <f t="shared" si="31"/>
        <v>2.9004960000000004</v>
      </c>
      <c r="AF336" s="194">
        <f t="shared" si="32"/>
        <v>22.197077333333336</v>
      </c>
      <c r="AH336" s="242">
        <v>339</v>
      </c>
      <c r="AI336" s="251">
        <f t="shared" si="33"/>
        <v>26.679900000000004</v>
      </c>
      <c r="AJ336" s="251">
        <f>'5-04a'!O337</f>
        <v>26.6799</v>
      </c>
      <c r="AK336" s="251">
        <f t="shared" si="34"/>
        <v>0</v>
      </c>
      <c r="AM336" s="252">
        <f t="shared" si="35"/>
        <v>0.8319775311501667</v>
      </c>
      <c r="AP336" s="268"/>
    </row>
    <row r="337" spans="1:42" x14ac:dyDescent="0.25">
      <c r="A337" s="253">
        <v>335</v>
      </c>
      <c r="B337" s="243" t="s">
        <v>524</v>
      </c>
      <c r="C337" s="243" t="s">
        <v>521</v>
      </c>
      <c r="D337" s="243" t="s">
        <v>491</v>
      </c>
      <c r="E337" s="243" t="s">
        <v>492</v>
      </c>
      <c r="F337" s="243" t="s">
        <v>30</v>
      </c>
      <c r="G337" s="243" t="s">
        <v>36</v>
      </c>
      <c r="H337" s="243" t="s">
        <v>37</v>
      </c>
      <c r="I337" s="243" t="s">
        <v>72</v>
      </c>
      <c r="J337" s="243" t="s">
        <v>681</v>
      </c>
      <c r="K337" s="243" t="s">
        <v>722</v>
      </c>
      <c r="L337" s="265">
        <v>15.339641490982988</v>
      </c>
      <c r="M337" s="250">
        <v>0.5</v>
      </c>
      <c r="N337" s="250">
        <v>0.5</v>
      </c>
      <c r="O337" s="244">
        <v>24</v>
      </c>
      <c r="P337" s="242">
        <v>10</v>
      </c>
      <c r="Q337" s="242">
        <v>25</v>
      </c>
      <c r="R337" s="242">
        <v>0.5</v>
      </c>
      <c r="S337" s="245">
        <v>2050</v>
      </c>
      <c r="T337" s="242">
        <v>5</v>
      </c>
      <c r="U337" s="242">
        <v>0.8</v>
      </c>
      <c r="V337" s="242">
        <v>30</v>
      </c>
      <c r="W337" s="266">
        <v>262.39999999999998</v>
      </c>
      <c r="X337" s="266">
        <v>26.451612903225801</v>
      </c>
      <c r="Y337" s="266">
        <v>0</v>
      </c>
      <c r="Z337" s="266">
        <v>1.3119999999999998</v>
      </c>
      <c r="AA337" s="266">
        <v>0.32799999999999996</v>
      </c>
      <c r="AB337" s="267">
        <v>25.905000000000001</v>
      </c>
      <c r="AC337" s="268"/>
      <c r="AD337" s="269">
        <v>6.05</v>
      </c>
      <c r="AE337" s="270">
        <f t="shared" si="31"/>
        <v>2.9004960000000004</v>
      </c>
      <c r="AF337" s="194">
        <f t="shared" si="32"/>
        <v>23.004504000000001</v>
      </c>
      <c r="AH337" s="242">
        <v>340</v>
      </c>
      <c r="AI337" s="251">
        <f t="shared" si="33"/>
        <v>27.545000000000002</v>
      </c>
      <c r="AJ337" s="251">
        <f>'5-04a'!O338</f>
        <v>27.545000000000002</v>
      </c>
      <c r="AK337" s="251">
        <f t="shared" si="34"/>
        <v>0</v>
      </c>
      <c r="AM337" s="252">
        <f t="shared" si="35"/>
        <v>0.83516079143220179</v>
      </c>
      <c r="AP337" s="268"/>
    </row>
    <row r="338" spans="1:42" x14ac:dyDescent="0.25">
      <c r="A338" s="253">
        <v>336</v>
      </c>
      <c r="B338" s="243" t="s">
        <v>524</v>
      </c>
      <c r="C338" s="243" t="s">
        <v>521</v>
      </c>
      <c r="D338" s="243" t="s">
        <v>471</v>
      </c>
      <c r="E338" s="243" t="s">
        <v>496</v>
      </c>
      <c r="F338" s="243" t="s">
        <v>30</v>
      </c>
      <c r="G338" s="243" t="s">
        <v>36</v>
      </c>
      <c r="H338" s="243" t="s">
        <v>37</v>
      </c>
      <c r="I338" s="243" t="s">
        <v>85</v>
      </c>
      <c r="J338" s="243" t="s">
        <v>102</v>
      </c>
      <c r="K338" s="243" t="s">
        <v>723</v>
      </c>
      <c r="L338" s="265">
        <v>5.5537547221312948</v>
      </c>
      <c r="M338" s="250">
        <v>5</v>
      </c>
      <c r="N338" s="250">
        <v>5</v>
      </c>
      <c r="O338" s="244">
        <v>16</v>
      </c>
      <c r="P338" s="242">
        <v>10</v>
      </c>
      <c r="Q338" s="242">
        <v>25</v>
      </c>
      <c r="R338" s="242">
        <v>0.5</v>
      </c>
      <c r="S338" s="245">
        <v>2050</v>
      </c>
      <c r="T338" s="242">
        <v>5</v>
      </c>
      <c r="U338" s="242">
        <v>0.8</v>
      </c>
      <c r="V338" s="242">
        <v>30</v>
      </c>
      <c r="W338" s="266">
        <v>159.00803280000002</v>
      </c>
      <c r="X338" s="266">
        <v>23.591696261127602</v>
      </c>
      <c r="Y338" s="266">
        <v>0</v>
      </c>
      <c r="Z338" s="266">
        <v>7.9504016400000008</v>
      </c>
      <c r="AA338" s="266">
        <v>0.88337796000000024</v>
      </c>
      <c r="AB338" s="267">
        <v>6.835120400000001</v>
      </c>
      <c r="AC338" s="268"/>
      <c r="AD338" s="269">
        <v>9.15</v>
      </c>
      <c r="AE338" s="270">
        <f t="shared" si="31"/>
        <v>0.9263539999999999</v>
      </c>
      <c r="AF338" s="194">
        <f t="shared" si="32"/>
        <v>5.9087664000000011</v>
      </c>
      <c r="AH338" s="242">
        <v>341</v>
      </c>
      <c r="AI338" s="251">
        <f t="shared" si="33"/>
        <v>15.668900000000002</v>
      </c>
      <c r="AJ338" s="251">
        <f>'5-04a'!O339</f>
        <v>15.668900000000001</v>
      </c>
      <c r="AK338" s="251">
        <f t="shared" si="34"/>
        <v>0</v>
      </c>
      <c r="AM338" s="252">
        <f t="shared" si="35"/>
        <v>0.37710154509889016</v>
      </c>
      <c r="AP338" s="268"/>
    </row>
    <row r="339" spans="1:42" x14ac:dyDescent="0.25">
      <c r="A339" s="253">
        <v>337</v>
      </c>
      <c r="B339" s="243" t="s">
        <v>524</v>
      </c>
      <c r="C339" s="243" t="s">
        <v>521</v>
      </c>
      <c r="D339" s="243" t="s">
        <v>471</v>
      </c>
      <c r="E339" s="243" t="s">
        <v>496</v>
      </c>
      <c r="F339" s="243" t="s">
        <v>30</v>
      </c>
      <c r="G339" s="243" t="s">
        <v>36</v>
      </c>
      <c r="H339" s="243" t="s">
        <v>37</v>
      </c>
      <c r="I339" s="243" t="s">
        <v>85</v>
      </c>
      <c r="J339" s="243" t="s">
        <v>1008</v>
      </c>
      <c r="K339" s="243" t="s">
        <v>723</v>
      </c>
      <c r="L339" s="265">
        <v>6.5162911935650012</v>
      </c>
      <c r="M339" s="250">
        <v>5</v>
      </c>
      <c r="N339" s="250">
        <v>5</v>
      </c>
      <c r="O339" s="244">
        <v>16</v>
      </c>
      <c r="P339" s="242">
        <v>10</v>
      </c>
      <c r="Q339" s="242">
        <v>25</v>
      </c>
      <c r="R339" s="242">
        <v>0.5</v>
      </c>
      <c r="S339" s="245">
        <v>2050</v>
      </c>
      <c r="T339" s="242">
        <v>5</v>
      </c>
      <c r="U339" s="242">
        <v>0.8</v>
      </c>
      <c r="V339" s="242">
        <v>30</v>
      </c>
      <c r="W339" s="266">
        <v>155.53546512</v>
      </c>
      <c r="X339" s="266">
        <v>23.076478504451039</v>
      </c>
      <c r="Y339" s="266">
        <v>0</v>
      </c>
      <c r="Z339" s="266">
        <v>7.7767732560000002</v>
      </c>
      <c r="AA339" s="266">
        <v>1.2659863440000001</v>
      </c>
      <c r="AB339" s="267">
        <v>6.9744403999999998</v>
      </c>
      <c r="AC339" s="268"/>
      <c r="AD339" s="269">
        <v>9.15</v>
      </c>
      <c r="AE339" s="270">
        <f t="shared" si="31"/>
        <v>0.9263539999999999</v>
      </c>
      <c r="AF339" s="194">
        <f t="shared" si="32"/>
        <v>6.0480863999999999</v>
      </c>
      <c r="AH339" s="242">
        <v>342</v>
      </c>
      <c r="AI339" s="251">
        <f t="shared" si="33"/>
        <v>16.017199999999999</v>
      </c>
      <c r="AJ339" s="251">
        <f>'5-04a'!O340</f>
        <v>16.017199999999999</v>
      </c>
      <c r="AK339" s="251">
        <f t="shared" si="34"/>
        <v>0</v>
      </c>
      <c r="AM339" s="252">
        <f t="shared" si="35"/>
        <v>0.37759948055839976</v>
      </c>
      <c r="AP339" s="268"/>
    </row>
    <row r="340" spans="1:42" x14ac:dyDescent="0.25">
      <c r="A340" s="253">
        <v>338</v>
      </c>
      <c r="B340" s="243" t="s">
        <v>524</v>
      </c>
      <c r="C340" s="243" t="s">
        <v>521</v>
      </c>
      <c r="D340" s="243" t="s">
        <v>471</v>
      </c>
      <c r="E340" s="243" t="s">
        <v>496</v>
      </c>
      <c r="F340" s="243" t="s">
        <v>30</v>
      </c>
      <c r="G340" s="243" t="s">
        <v>36</v>
      </c>
      <c r="H340" s="243" t="s">
        <v>37</v>
      </c>
      <c r="I340" s="243" t="s">
        <v>72</v>
      </c>
      <c r="J340" s="243" t="s">
        <v>681</v>
      </c>
      <c r="K340" s="243" t="s">
        <v>723</v>
      </c>
      <c r="L340" s="265">
        <v>15.351227472604505</v>
      </c>
      <c r="M340" s="250">
        <v>5</v>
      </c>
      <c r="N340" s="250">
        <v>5</v>
      </c>
      <c r="O340" s="244">
        <v>16</v>
      </c>
      <c r="P340" s="242">
        <v>10</v>
      </c>
      <c r="Q340" s="242">
        <v>25</v>
      </c>
      <c r="R340" s="242">
        <v>0.5</v>
      </c>
      <c r="S340" s="245">
        <v>2050</v>
      </c>
      <c r="T340" s="242">
        <v>5</v>
      </c>
      <c r="U340" s="242">
        <v>0.8</v>
      </c>
      <c r="V340" s="242">
        <v>30</v>
      </c>
      <c r="W340" s="266">
        <v>150.32703359999999</v>
      </c>
      <c r="X340" s="266">
        <v>22.303714183976261</v>
      </c>
      <c r="Y340" s="266">
        <v>0</v>
      </c>
      <c r="Z340" s="266">
        <v>7.5163516799999996</v>
      </c>
      <c r="AA340" s="266">
        <v>1.8790879200000001</v>
      </c>
      <c r="AB340" s="267">
        <v>7.2095604000000009</v>
      </c>
      <c r="AC340" s="268"/>
      <c r="AD340" s="269">
        <v>9.15</v>
      </c>
      <c r="AE340" s="270">
        <f t="shared" si="31"/>
        <v>0.9263539999999999</v>
      </c>
      <c r="AF340" s="194">
        <f t="shared" si="32"/>
        <v>6.283206400000001</v>
      </c>
      <c r="AH340" s="242">
        <v>343</v>
      </c>
      <c r="AI340" s="251">
        <f t="shared" si="33"/>
        <v>16.605</v>
      </c>
      <c r="AJ340" s="251">
        <f>'5-04a'!O341</f>
        <v>16.605</v>
      </c>
      <c r="AK340" s="251">
        <f t="shared" si="34"/>
        <v>0</v>
      </c>
      <c r="AM340" s="252">
        <f t="shared" si="35"/>
        <v>0.37839243601324907</v>
      </c>
      <c r="AP340" s="268"/>
    </row>
    <row r="341" spans="1:42" x14ac:dyDescent="0.25">
      <c r="A341" s="253">
        <v>339</v>
      </c>
      <c r="B341" s="243" t="s">
        <v>524</v>
      </c>
      <c r="C341" s="243" t="s">
        <v>521</v>
      </c>
      <c r="D341" s="243" t="s">
        <v>491</v>
      </c>
      <c r="E341" s="243" t="s">
        <v>492</v>
      </c>
      <c r="F341" s="243" t="s">
        <v>30</v>
      </c>
      <c r="G341" s="243" t="s">
        <v>36</v>
      </c>
      <c r="H341" s="243" t="s">
        <v>37</v>
      </c>
      <c r="I341" s="243" t="s">
        <v>85</v>
      </c>
      <c r="J341" s="243" t="s">
        <v>102</v>
      </c>
      <c r="K341" s="243" t="s">
        <v>723</v>
      </c>
      <c r="L341" s="265">
        <v>5.5421687405097764</v>
      </c>
      <c r="M341" s="250">
        <v>5</v>
      </c>
      <c r="N341" s="250">
        <v>5</v>
      </c>
      <c r="O341" s="244">
        <v>16</v>
      </c>
      <c r="P341" s="242">
        <v>10</v>
      </c>
      <c r="Q341" s="242">
        <v>25</v>
      </c>
      <c r="R341" s="242">
        <v>0.5</v>
      </c>
      <c r="S341" s="245">
        <v>2050</v>
      </c>
      <c r="T341" s="242">
        <v>5</v>
      </c>
      <c r="U341" s="242">
        <v>0.8</v>
      </c>
      <c r="V341" s="242">
        <v>30</v>
      </c>
      <c r="W341" s="266">
        <v>250.79976000000002</v>
      </c>
      <c r="X341" s="266">
        <v>25.28223387096774</v>
      </c>
      <c r="Y341" s="266">
        <v>0</v>
      </c>
      <c r="Z341" s="266">
        <v>12.539988000000001</v>
      </c>
      <c r="AA341" s="266">
        <v>1.3933320000000002</v>
      </c>
      <c r="AB341" s="267">
        <v>12.233880000000003</v>
      </c>
      <c r="AC341" s="268"/>
      <c r="AD341" s="269">
        <v>6.05</v>
      </c>
      <c r="AE341" s="270">
        <f t="shared" si="31"/>
        <v>2.9004960000000004</v>
      </c>
      <c r="AF341" s="194">
        <f t="shared" si="32"/>
        <v>9.3333840000000023</v>
      </c>
      <c r="AH341" s="242">
        <v>344</v>
      </c>
      <c r="AI341" s="251">
        <f t="shared" si="33"/>
        <v>26.167200000000005</v>
      </c>
      <c r="AJ341" s="251">
        <f>'5-04a'!O342</f>
        <v>26.167200000000001</v>
      </c>
      <c r="AK341" s="251">
        <f t="shared" si="34"/>
        <v>0</v>
      </c>
      <c r="AM341" s="252">
        <f t="shared" si="35"/>
        <v>0.35668256443180779</v>
      </c>
      <c r="AP341" s="268"/>
    </row>
    <row r="342" spans="1:42" x14ac:dyDescent="0.25">
      <c r="A342" s="253">
        <v>340</v>
      </c>
      <c r="B342" s="243" t="s">
        <v>524</v>
      </c>
      <c r="C342" s="243" t="s">
        <v>521</v>
      </c>
      <c r="D342" s="243" t="s">
        <v>491</v>
      </c>
      <c r="E342" s="243" t="s">
        <v>492</v>
      </c>
      <c r="F342" s="243" t="s">
        <v>30</v>
      </c>
      <c r="G342" s="243" t="s">
        <v>36</v>
      </c>
      <c r="H342" s="243" t="s">
        <v>37</v>
      </c>
      <c r="I342" s="243" t="s">
        <v>85</v>
      </c>
      <c r="J342" s="243" t="s">
        <v>1008</v>
      </c>
      <c r="K342" s="243" t="s">
        <v>723</v>
      </c>
      <c r="L342" s="265">
        <v>6.5047052119434845</v>
      </c>
      <c r="M342" s="250">
        <v>5</v>
      </c>
      <c r="N342" s="250">
        <v>5</v>
      </c>
      <c r="O342" s="244">
        <v>16</v>
      </c>
      <c r="P342" s="242">
        <v>10</v>
      </c>
      <c r="Q342" s="242">
        <v>25</v>
      </c>
      <c r="R342" s="242">
        <v>0.5</v>
      </c>
      <c r="S342" s="245">
        <v>2050</v>
      </c>
      <c r="T342" s="242">
        <v>5</v>
      </c>
      <c r="U342" s="242">
        <v>0.8</v>
      </c>
      <c r="V342" s="242">
        <v>30</v>
      </c>
      <c r="W342" s="266">
        <v>244.94416799999999</v>
      </c>
      <c r="X342" s="266">
        <v>24.691952419354838</v>
      </c>
      <c r="Y342" s="266">
        <v>0</v>
      </c>
      <c r="Z342" s="266">
        <v>12.2472084</v>
      </c>
      <c r="AA342" s="266">
        <v>1.9937316</v>
      </c>
      <c r="AB342" s="267">
        <v>12.438960000000002</v>
      </c>
      <c r="AC342" s="268"/>
      <c r="AD342" s="269">
        <v>6.05</v>
      </c>
      <c r="AE342" s="270">
        <f t="shared" si="31"/>
        <v>2.9004960000000004</v>
      </c>
      <c r="AF342" s="194">
        <f t="shared" si="32"/>
        <v>9.5384640000000012</v>
      </c>
      <c r="AH342" s="242">
        <v>345</v>
      </c>
      <c r="AI342" s="251">
        <f t="shared" si="33"/>
        <v>26.679900000000004</v>
      </c>
      <c r="AJ342" s="251">
        <f>'5-04a'!O343</f>
        <v>26.6799</v>
      </c>
      <c r="AK342" s="251">
        <f t="shared" si="34"/>
        <v>0</v>
      </c>
      <c r="AM342" s="252">
        <f t="shared" si="35"/>
        <v>0.35751498318959218</v>
      </c>
      <c r="AP342" s="268"/>
    </row>
    <row r="343" spans="1:42" x14ac:dyDescent="0.25">
      <c r="A343" s="253">
        <v>341</v>
      </c>
      <c r="B343" s="243" t="s">
        <v>524</v>
      </c>
      <c r="C343" s="243" t="s">
        <v>521</v>
      </c>
      <c r="D343" s="243" t="s">
        <v>491</v>
      </c>
      <c r="E343" s="243" t="s">
        <v>492</v>
      </c>
      <c r="F343" s="243" t="s">
        <v>30</v>
      </c>
      <c r="G343" s="243" t="s">
        <v>36</v>
      </c>
      <c r="H343" s="243" t="s">
        <v>37</v>
      </c>
      <c r="I343" s="243" t="s">
        <v>72</v>
      </c>
      <c r="J343" s="243" t="s">
        <v>681</v>
      </c>
      <c r="K343" s="243" t="s">
        <v>723</v>
      </c>
      <c r="L343" s="265">
        <v>15.339641490982988</v>
      </c>
      <c r="M343" s="250">
        <v>5</v>
      </c>
      <c r="N343" s="250">
        <v>5</v>
      </c>
      <c r="O343" s="244">
        <v>16</v>
      </c>
      <c r="P343" s="242">
        <v>10</v>
      </c>
      <c r="Q343" s="242">
        <v>25</v>
      </c>
      <c r="R343" s="242">
        <v>0.5</v>
      </c>
      <c r="S343" s="245">
        <v>2050</v>
      </c>
      <c r="T343" s="242">
        <v>5</v>
      </c>
      <c r="U343" s="242">
        <v>0.8</v>
      </c>
      <c r="V343" s="242">
        <v>30</v>
      </c>
      <c r="W343" s="266">
        <v>236.16</v>
      </c>
      <c r="X343" s="266">
        <v>23.806451612903228</v>
      </c>
      <c r="Y343" s="266">
        <v>0</v>
      </c>
      <c r="Z343" s="266">
        <v>11.808</v>
      </c>
      <c r="AA343" s="266">
        <v>2.952</v>
      </c>
      <c r="AB343" s="267">
        <v>12.785000000000002</v>
      </c>
      <c r="AC343" s="268"/>
      <c r="AD343" s="269">
        <v>6.05</v>
      </c>
      <c r="AE343" s="270">
        <f t="shared" si="31"/>
        <v>2.9004960000000004</v>
      </c>
      <c r="AF343" s="194">
        <f t="shared" si="32"/>
        <v>9.8845040000000015</v>
      </c>
      <c r="AH343" s="242">
        <v>346</v>
      </c>
      <c r="AI343" s="251">
        <f t="shared" si="33"/>
        <v>27.545000000000002</v>
      </c>
      <c r="AJ343" s="251">
        <f>'5-04a'!O344</f>
        <v>27.545000000000002</v>
      </c>
      <c r="AK343" s="251">
        <f t="shared" si="34"/>
        <v>0</v>
      </c>
      <c r="AM343" s="252">
        <f t="shared" si="35"/>
        <v>0.35884930114358327</v>
      </c>
      <c r="AP343" s="268"/>
    </row>
    <row r="344" spans="1:42" x14ac:dyDescent="0.25">
      <c r="A344" s="253">
        <v>342</v>
      </c>
      <c r="B344" s="243" t="s">
        <v>524</v>
      </c>
      <c r="C344" s="243" t="s">
        <v>521</v>
      </c>
      <c r="D344" s="243" t="s">
        <v>494</v>
      </c>
      <c r="E344" s="243" t="s">
        <v>495</v>
      </c>
      <c r="F344" s="243" t="s">
        <v>30</v>
      </c>
      <c r="G344" s="243" t="s">
        <v>36</v>
      </c>
      <c r="H344" s="243" t="s">
        <v>37</v>
      </c>
      <c r="I344" s="243" t="s">
        <v>85</v>
      </c>
      <c r="J344" s="243" t="s">
        <v>102</v>
      </c>
      <c r="K344" s="243" t="s">
        <v>723</v>
      </c>
      <c r="L344" s="265">
        <v>5.5563306700098574</v>
      </c>
      <c r="M344" s="250">
        <v>5</v>
      </c>
      <c r="N344" s="250">
        <v>5</v>
      </c>
      <c r="O344" s="244">
        <v>16</v>
      </c>
      <c r="P344" s="242">
        <v>10</v>
      </c>
      <c r="Q344" s="242">
        <v>25</v>
      </c>
      <c r="R344" s="242">
        <v>0.5</v>
      </c>
      <c r="S344" s="245">
        <v>2050</v>
      </c>
      <c r="T344" s="242">
        <v>5</v>
      </c>
      <c r="U344" s="242">
        <v>0.8</v>
      </c>
      <c r="V344" s="242">
        <v>30</v>
      </c>
      <c r="W344" s="266">
        <v>136.31652000000003</v>
      </c>
      <c r="X344" s="266">
        <v>22.987608768971334</v>
      </c>
      <c r="Y344" s="266">
        <v>0</v>
      </c>
      <c r="Z344" s="266">
        <v>6.8158260000000013</v>
      </c>
      <c r="AA344" s="266">
        <v>0.75731400000000015</v>
      </c>
      <c r="AB344" s="267">
        <v>5.5487600000000015</v>
      </c>
      <c r="AC344" s="268"/>
      <c r="AD344" s="269" t="s">
        <v>2546</v>
      </c>
      <c r="AE344" s="270">
        <v>0.5</v>
      </c>
      <c r="AF344" s="194">
        <f t="shared" si="32"/>
        <v>5.0487600000000015</v>
      </c>
      <c r="AH344" s="242">
        <v>347</v>
      </c>
      <c r="AI344" s="251">
        <f t="shared" si="33"/>
        <v>13.121900000000004</v>
      </c>
      <c r="AJ344" s="251">
        <f>'5-04a'!O345</f>
        <v>13.1219</v>
      </c>
      <c r="AK344" s="251">
        <f t="shared" si="34"/>
        <v>0</v>
      </c>
      <c r="AM344" s="252">
        <f t="shared" si="35"/>
        <v>0.38475830481866191</v>
      </c>
      <c r="AP344" s="268"/>
    </row>
    <row r="345" spans="1:42" x14ac:dyDescent="0.25">
      <c r="A345" s="253">
        <v>343</v>
      </c>
      <c r="B345" s="243" t="s">
        <v>524</v>
      </c>
      <c r="C345" s="243" t="s">
        <v>521</v>
      </c>
      <c r="D345" s="243" t="s">
        <v>494</v>
      </c>
      <c r="E345" s="243" t="s">
        <v>495</v>
      </c>
      <c r="F345" s="243" t="s">
        <v>30</v>
      </c>
      <c r="G345" s="243" t="s">
        <v>36</v>
      </c>
      <c r="H345" s="243" t="s">
        <v>37</v>
      </c>
      <c r="I345" s="243" t="s">
        <v>85</v>
      </c>
      <c r="J345" s="243" t="s">
        <v>1008</v>
      </c>
      <c r="K345" s="243" t="s">
        <v>723</v>
      </c>
      <c r="L345" s="265">
        <v>6.5188671414435655</v>
      </c>
      <c r="M345" s="250">
        <v>5</v>
      </c>
      <c r="N345" s="250">
        <v>5</v>
      </c>
      <c r="O345" s="244">
        <v>16</v>
      </c>
      <c r="P345" s="242">
        <v>10</v>
      </c>
      <c r="Q345" s="242">
        <v>25</v>
      </c>
      <c r="R345" s="242">
        <v>0.5</v>
      </c>
      <c r="S345" s="245">
        <v>2050</v>
      </c>
      <c r="T345" s="242">
        <v>5</v>
      </c>
      <c r="U345" s="242">
        <v>0.8</v>
      </c>
      <c r="V345" s="242">
        <v>30</v>
      </c>
      <c r="W345" s="266">
        <v>133.42005599999999</v>
      </c>
      <c r="X345" s="266">
        <v>22.499166273187186</v>
      </c>
      <c r="Y345" s="266">
        <v>0</v>
      </c>
      <c r="Z345" s="266">
        <v>6.6710028000000001</v>
      </c>
      <c r="AA345" s="266">
        <v>1.0859772000000001</v>
      </c>
      <c r="AB345" s="267">
        <v>5.6713200000000006</v>
      </c>
      <c r="AC345" s="268"/>
      <c r="AD345" s="269" t="s">
        <v>2546</v>
      </c>
      <c r="AE345" s="270">
        <v>0.5</v>
      </c>
      <c r="AF345" s="194">
        <f t="shared" si="32"/>
        <v>5.1713200000000006</v>
      </c>
      <c r="AH345" s="242">
        <v>348</v>
      </c>
      <c r="AI345" s="251">
        <f t="shared" si="33"/>
        <v>13.4283</v>
      </c>
      <c r="AJ345" s="251">
        <f>'5-04a'!O346</f>
        <v>13.4283</v>
      </c>
      <c r="AK345" s="251">
        <f t="shared" si="34"/>
        <v>0</v>
      </c>
      <c r="AM345" s="252">
        <f t="shared" si="35"/>
        <v>0.38510608193144336</v>
      </c>
      <c r="AP345" s="268"/>
    </row>
    <row r="346" spans="1:42" x14ac:dyDescent="0.25">
      <c r="A346" s="253">
        <v>344</v>
      </c>
      <c r="B346" s="243" t="s">
        <v>524</v>
      </c>
      <c r="C346" s="243" t="s">
        <v>521</v>
      </c>
      <c r="D346" s="243" t="s">
        <v>494</v>
      </c>
      <c r="E346" s="243" t="s">
        <v>495</v>
      </c>
      <c r="F346" s="243" t="s">
        <v>30</v>
      </c>
      <c r="G346" s="243" t="s">
        <v>36</v>
      </c>
      <c r="H346" s="243" t="s">
        <v>37</v>
      </c>
      <c r="I346" s="243" t="s">
        <v>72</v>
      </c>
      <c r="J346" s="243" t="s">
        <v>681</v>
      </c>
      <c r="K346" s="243" t="s">
        <v>723</v>
      </c>
      <c r="L346" s="265">
        <v>15.353803420483068</v>
      </c>
      <c r="M346" s="250">
        <v>5</v>
      </c>
      <c r="N346" s="250">
        <v>5</v>
      </c>
      <c r="O346" s="244">
        <v>16</v>
      </c>
      <c r="P346" s="242">
        <v>10</v>
      </c>
      <c r="Q346" s="242">
        <v>25</v>
      </c>
      <c r="R346" s="242">
        <v>0.5</v>
      </c>
      <c r="S346" s="245">
        <v>2050</v>
      </c>
      <c r="T346" s="242">
        <v>5</v>
      </c>
      <c r="U346" s="242">
        <v>0.8</v>
      </c>
      <c r="V346" s="242">
        <v>30</v>
      </c>
      <c r="W346" s="266">
        <v>129.07679999999999</v>
      </c>
      <c r="X346" s="266">
        <v>21.766745362563235</v>
      </c>
      <c r="Y346" s="266">
        <v>0</v>
      </c>
      <c r="Z346" s="266">
        <v>6.4538399999999996</v>
      </c>
      <c r="AA346" s="266">
        <v>1.6134599999999999</v>
      </c>
      <c r="AB346" s="267">
        <v>5.8782000000000005</v>
      </c>
      <c r="AC346" s="268"/>
      <c r="AD346" s="269" t="s">
        <v>2546</v>
      </c>
      <c r="AE346" s="270">
        <v>0.5</v>
      </c>
      <c r="AF346" s="194">
        <f t="shared" si="32"/>
        <v>5.3782000000000005</v>
      </c>
      <c r="AH346" s="242">
        <v>349</v>
      </c>
      <c r="AI346" s="251">
        <f t="shared" si="33"/>
        <v>13.945499999999999</v>
      </c>
      <c r="AJ346" s="251">
        <f>'5-04a'!O347</f>
        <v>13.945499999999999</v>
      </c>
      <c r="AK346" s="251">
        <f t="shared" si="34"/>
        <v>0</v>
      </c>
      <c r="AM346" s="252">
        <f t="shared" si="35"/>
        <v>0.38565845613280275</v>
      </c>
      <c r="AP346" s="268"/>
    </row>
    <row r="347" spans="1:42" x14ac:dyDescent="0.25">
      <c r="A347" s="253">
        <v>345</v>
      </c>
      <c r="B347" s="243" t="s">
        <v>524</v>
      </c>
      <c r="C347" s="243" t="s">
        <v>521</v>
      </c>
      <c r="D347" s="243" t="s">
        <v>471</v>
      </c>
      <c r="E347" s="243" t="s">
        <v>495</v>
      </c>
      <c r="F347" s="243" t="s">
        <v>30</v>
      </c>
      <c r="G347" s="243" t="s">
        <v>36</v>
      </c>
      <c r="H347" s="243" t="s">
        <v>37</v>
      </c>
      <c r="I347" s="243" t="s">
        <v>85</v>
      </c>
      <c r="J347" s="243" t="s">
        <v>102</v>
      </c>
      <c r="K347" s="243" t="s">
        <v>723</v>
      </c>
      <c r="L347" s="265">
        <v>5.5655454830513609</v>
      </c>
      <c r="M347" s="250">
        <v>5</v>
      </c>
      <c r="N347" s="250">
        <v>5</v>
      </c>
      <c r="O347" s="244">
        <v>16</v>
      </c>
      <c r="P347" s="242">
        <v>10</v>
      </c>
      <c r="Q347" s="242">
        <v>25</v>
      </c>
      <c r="R347" s="242">
        <v>0.5</v>
      </c>
      <c r="S347" s="245">
        <v>2050</v>
      </c>
      <c r="T347" s="242">
        <v>5</v>
      </c>
      <c r="U347" s="242">
        <v>0.8</v>
      </c>
      <c r="V347" s="242">
        <v>30</v>
      </c>
      <c r="W347" s="266">
        <v>114.7469328</v>
      </c>
      <c r="X347" s="266">
        <v>23.955518329853863</v>
      </c>
      <c r="Y347" s="266">
        <v>0</v>
      </c>
      <c r="Z347" s="266">
        <v>5.7373466400000002</v>
      </c>
      <c r="AA347" s="266">
        <v>0.63748295999999993</v>
      </c>
      <c r="AB347" s="267">
        <v>5.0843704000000018</v>
      </c>
      <c r="AC347" s="268"/>
      <c r="AD347" s="269">
        <v>9.4</v>
      </c>
      <c r="AE347" s="270">
        <f t="shared" ref="AE347:AE378" si="36">0.0804*AD347^2-1.8589*AD347+11.204</f>
        <v>0.83448400000000333</v>
      </c>
      <c r="AF347" s="194">
        <f t="shared" si="32"/>
        <v>4.2498863999999985</v>
      </c>
      <c r="AH347" s="242">
        <v>350</v>
      </c>
      <c r="AI347" s="251">
        <f t="shared" si="33"/>
        <v>11.459200000000003</v>
      </c>
      <c r="AJ347" s="251">
        <f>'5-04a'!O348</f>
        <v>11.459199999999999</v>
      </c>
      <c r="AK347" s="251">
        <f t="shared" si="34"/>
        <v>0</v>
      </c>
      <c r="AM347" s="252">
        <f t="shared" si="35"/>
        <v>0.37087112538397071</v>
      </c>
      <c r="AP347" s="268"/>
    </row>
    <row r="348" spans="1:42" x14ac:dyDescent="0.25">
      <c r="A348" s="253">
        <v>346</v>
      </c>
      <c r="B348" s="243" t="s">
        <v>524</v>
      </c>
      <c r="C348" s="243" t="s">
        <v>521</v>
      </c>
      <c r="D348" s="243" t="s">
        <v>471</v>
      </c>
      <c r="E348" s="243" t="s">
        <v>495</v>
      </c>
      <c r="F348" s="243" t="s">
        <v>30</v>
      </c>
      <c r="G348" s="243" t="s">
        <v>36</v>
      </c>
      <c r="H348" s="243" t="s">
        <v>37</v>
      </c>
      <c r="I348" s="243" t="s">
        <v>85</v>
      </c>
      <c r="J348" s="243" t="s">
        <v>1008</v>
      </c>
      <c r="K348" s="243" t="s">
        <v>723</v>
      </c>
      <c r="L348" s="265">
        <v>6.528081954485069</v>
      </c>
      <c r="M348" s="250">
        <v>5</v>
      </c>
      <c r="N348" s="250">
        <v>5</v>
      </c>
      <c r="O348" s="244">
        <v>16</v>
      </c>
      <c r="P348" s="242">
        <v>10</v>
      </c>
      <c r="Q348" s="242">
        <v>25</v>
      </c>
      <c r="R348" s="242">
        <v>0.5</v>
      </c>
      <c r="S348" s="245">
        <v>2050</v>
      </c>
      <c r="T348" s="242">
        <v>5</v>
      </c>
      <c r="U348" s="242">
        <v>0.8</v>
      </c>
      <c r="V348" s="242">
        <v>30</v>
      </c>
      <c r="W348" s="266">
        <v>112.20230111999997</v>
      </c>
      <c r="X348" s="266">
        <v>23.424279983298533</v>
      </c>
      <c r="Y348" s="266">
        <v>0</v>
      </c>
      <c r="Z348" s="266">
        <v>5.6101150559999988</v>
      </c>
      <c r="AA348" s="266">
        <v>0.91327454399999985</v>
      </c>
      <c r="AB348" s="267">
        <v>5.1834104000000014</v>
      </c>
      <c r="AC348" s="268"/>
      <c r="AD348" s="269">
        <v>9.4</v>
      </c>
      <c r="AE348" s="270">
        <f t="shared" si="36"/>
        <v>0.83448400000000333</v>
      </c>
      <c r="AF348" s="194">
        <f t="shared" si="32"/>
        <v>4.3489263999999981</v>
      </c>
      <c r="AH348" s="242">
        <v>351</v>
      </c>
      <c r="AI348" s="251">
        <f t="shared" si="33"/>
        <v>11.706800000000001</v>
      </c>
      <c r="AJ348" s="251">
        <f>'5-04a'!O349</f>
        <v>11.706799999999999</v>
      </c>
      <c r="AK348" s="251">
        <f t="shared" si="34"/>
        <v>0</v>
      </c>
      <c r="AM348" s="252">
        <f t="shared" si="35"/>
        <v>0.37148720401817725</v>
      </c>
      <c r="AP348" s="268"/>
    </row>
    <row r="349" spans="1:42" x14ac:dyDescent="0.25">
      <c r="A349" s="253">
        <v>347</v>
      </c>
      <c r="B349" s="243" t="s">
        <v>524</v>
      </c>
      <c r="C349" s="243" t="s">
        <v>521</v>
      </c>
      <c r="D349" s="243" t="s">
        <v>471</v>
      </c>
      <c r="E349" s="243" t="s">
        <v>495</v>
      </c>
      <c r="F349" s="243" t="s">
        <v>30</v>
      </c>
      <c r="G349" s="243" t="s">
        <v>36</v>
      </c>
      <c r="H349" s="243" t="s">
        <v>37</v>
      </c>
      <c r="I349" s="243" t="s">
        <v>72</v>
      </c>
      <c r="J349" s="243" t="s">
        <v>681</v>
      </c>
      <c r="K349" s="243" t="s">
        <v>723</v>
      </c>
      <c r="L349" s="265">
        <v>15.363018233524571</v>
      </c>
      <c r="M349" s="250">
        <v>5</v>
      </c>
      <c r="N349" s="250">
        <v>5</v>
      </c>
      <c r="O349" s="244">
        <v>16</v>
      </c>
      <c r="P349" s="242">
        <v>10</v>
      </c>
      <c r="Q349" s="242">
        <v>25</v>
      </c>
      <c r="R349" s="242">
        <v>0.5</v>
      </c>
      <c r="S349" s="245">
        <v>2050</v>
      </c>
      <c r="T349" s="242">
        <v>5</v>
      </c>
      <c r="U349" s="242">
        <v>0.8</v>
      </c>
      <c r="V349" s="242">
        <v>30</v>
      </c>
      <c r="W349" s="266">
        <v>108.38415359999996</v>
      </c>
      <c r="X349" s="266">
        <v>22.62717194154488</v>
      </c>
      <c r="Y349" s="266">
        <v>0</v>
      </c>
      <c r="Z349" s="266">
        <v>5.4192076799999986</v>
      </c>
      <c r="AA349" s="266">
        <v>1.3548019199999997</v>
      </c>
      <c r="AB349" s="267">
        <v>5.3504904000000009</v>
      </c>
      <c r="AC349" s="268"/>
      <c r="AD349" s="269">
        <v>9.4</v>
      </c>
      <c r="AE349" s="270">
        <f t="shared" si="36"/>
        <v>0.83448400000000333</v>
      </c>
      <c r="AF349" s="194">
        <f t="shared" si="32"/>
        <v>4.5160063999999975</v>
      </c>
      <c r="AH349" s="242">
        <v>352</v>
      </c>
      <c r="AI349" s="251">
        <f t="shared" si="33"/>
        <v>12.124499999999999</v>
      </c>
      <c r="AJ349" s="251">
        <f>'5-04a'!O350</f>
        <v>12.124499999999999</v>
      </c>
      <c r="AK349" s="251">
        <f t="shared" si="34"/>
        <v>0</v>
      </c>
      <c r="AM349" s="252">
        <f t="shared" si="35"/>
        <v>0.37246949564930493</v>
      </c>
      <c r="AP349" s="268"/>
    </row>
    <row r="350" spans="1:42" x14ac:dyDescent="0.25">
      <c r="A350" s="253">
        <v>348</v>
      </c>
      <c r="B350" s="243" t="s">
        <v>525</v>
      </c>
      <c r="C350" s="243" t="s">
        <v>521</v>
      </c>
      <c r="D350" s="243" t="s">
        <v>471</v>
      </c>
      <c r="E350" s="243" t="s">
        <v>496</v>
      </c>
      <c r="F350" s="243" t="s">
        <v>30</v>
      </c>
      <c r="G350" s="243" t="s">
        <v>31</v>
      </c>
      <c r="H350" s="243" t="s">
        <v>32</v>
      </c>
      <c r="I350" s="243" t="s">
        <v>53</v>
      </c>
      <c r="J350" s="243" t="s">
        <v>724</v>
      </c>
      <c r="K350" s="243" t="s">
        <v>725</v>
      </c>
      <c r="L350" s="265">
        <v>3.952082646892483</v>
      </c>
      <c r="M350" s="250">
        <v>4</v>
      </c>
      <c r="N350" s="250">
        <v>3.952082646892483</v>
      </c>
      <c r="O350" s="244">
        <v>10</v>
      </c>
      <c r="P350" s="242">
        <v>10</v>
      </c>
      <c r="Q350" s="242">
        <v>25</v>
      </c>
      <c r="R350" s="242">
        <v>0.5</v>
      </c>
      <c r="S350" s="245">
        <v>330</v>
      </c>
      <c r="T350" s="242">
        <v>4.2</v>
      </c>
      <c r="U350" s="242">
        <v>0.8</v>
      </c>
      <c r="V350" s="242">
        <v>24</v>
      </c>
      <c r="W350" s="266">
        <v>149.00167648645336</v>
      </c>
      <c r="X350" s="266">
        <v>22.107073662678538</v>
      </c>
      <c r="Y350" s="266">
        <v>11.99</v>
      </c>
      <c r="Z350" s="266">
        <v>5.8886694000000004</v>
      </c>
      <c r="AA350" s="266">
        <v>0.65429660000000012</v>
      </c>
      <c r="AB350" s="267">
        <v>0.94593399999999939</v>
      </c>
      <c r="AC350" s="268"/>
      <c r="AD350" s="269">
        <v>9.15</v>
      </c>
      <c r="AE350" s="270">
        <f t="shared" si="36"/>
        <v>0.9263539999999999</v>
      </c>
      <c r="AF350" s="194">
        <f t="shared" si="32"/>
        <v>1.9579999999999487E-2</v>
      </c>
      <c r="AH350" s="242">
        <v>353</v>
      </c>
      <c r="AI350" s="251">
        <f t="shared" si="33"/>
        <v>19.478899999999996</v>
      </c>
      <c r="AJ350" s="251">
        <f>'5-04a'!O351</f>
        <v>19.478899999999999</v>
      </c>
      <c r="AK350" s="251">
        <f t="shared" si="34"/>
        <v>0</v>
      </c>
      <c r="AM350" s="252">
        <f t="shared" si="35"/>
        <v>1.0051902314812176E-3</v>
      </c>
      <c r="AP350" s="268"/>
    </row>
    <row r="351" spans="1:42" x14ac:dyDescent="0.25">
      <c r="A351" s="253">
        <v>349</v>
      </c>
      <c r="B351" s="243" t="s">
        <v>525</v>
      </c>
      <c r="C351" s="243" t="s">
        <v>521</v>
      </c>
      <c r="D351" s="243" t="s">
        <v>471</v>
      </c>
      <c r="E351" s="243" t="s">
        <v>496</v>
      </c>
      <c r="F351" s="243" t="s">
        <v>30</v>
      </c>
      <c r="G351" s="243" t="s">
        <v>36</v>
      </c>
      <c r="H351" s="243" t="s">
        <v>42</v>
      </c>
      <c r="I351" s="243" t="s">
        <v>1002</v>
      </c>
      <c r="J351" s="243" t="s">
        <v>657</v>
      </c>
      <c r="K351" s="243" t="s">
        <v>725</v>
      </c>
      <c r="L351" s="265">
        <v>25.501663839989572</v>
      </c>
      <c r="M351" s="250">
        <v>4</v>
      </c>
      <c r="N351" s="250">
        <v>4</v>
      </c>
      <c r="O351" s="244">
        <v>10</v>
      </c>
      <c r="P351" s="242">
        <v>10</v>
      </c>
      <c r="Q351" s="242">
        <v>25</v>
      </c>
      <c r="R351" s="242">
        <v>0.5</v>
      </c>
      <c r="S351" s="245">
        <v>1230</v>
      </c>
      <c r="T351" s="242">
        <v>4.2</v>
      </c>
      <c r="U351" s="242">
        <v>0.8</v>
      </c>
      <c r="V351" s="242">
        <v>24</v>
      </c>
      <c r="W351" s="266">
        <v>154.90163624999997</v>
      </c>
      <c r="X351" s="266">
        <v>22.982438612759641</v>
      </c>
      <c r="Y351" s="266">
        <v>13.84</v>
      </c>
      <c r="Z351" s="266">
        <v>6.196065449999999</v>
      </c>
      <c r="AA351" s="266">
        <v>4.5797005499999992</v>
      </c>
      <c r="AB351" s="267">
        <v>0.94593399999999939</v>
      </c>
      <c r="AC351" s="268"/>
      <c r="AD351" s="269">
        <v>9.15</v>
      </c>
      <c r="AE351" s="270">
        <f t="shared" si="36"/>
        <v>0.9263539999999999</v>
      </c>
      <c r="AF351" s="194">
        <f t="shared" si="32"/>
        <v>1.9579999999999487E-2</v>
      </c>
      <c r="AH351" s="242">
        <v>354</v>
      </c>
      <c r="AI351" s="251">
        <f t="shared" si="33"/>
        <v>25.561699999999995</v>
      </c>
      <c r="AJ351" s="251">
        <f>'5-04a'!O352</f>
        <v>25.561699999999998</v>
      </c>
      <c r="AK351" s="251">
        <f t="shared" si="34"/>
        <v>0</v>
      </c>
      <c r="AM351" s="252">
        <f t="shared" si="35"/>
        <v>7.65989742466248E-4</v>
      </c>
      <c r="AP351" s="268"/>
    </row>
    <row r="352" spans="1:42" x14ac:dyDescent="0.25">
      <c r="A352" s="253">
        <v>350</v>
      </c>
      <c r="B352" s="243" t="s">
        <v>525</v>
      </c>
      <c r="C352" s="243" t="s">
        <v>521</v>
      </c>
      <c r="D352" s="243" t="s">
        <v>471</v>
      </c>
      <c r="E352" s="243" t="s">
        <v>496</v>
      </c>
      <c r="F352" s="243" t="s">
        <v>30</v>
      </c>
      <c r="G352" s="243" t="s">
        <v>36</v>
      </c>
      <c r="H352" s="243" t="s">
        <v>42</v>
      </c>
      <c r="I352" s="243" t="s">
        <v>53</v>
      </c>
      <c r="J352" s="243" t="s">
        <v>726</v>
      </c>
      <c r="K352" s="243" t="s">
        <v>725</v>
      </c>
      <c r="L352" s="265">
        <v>8.0584398753311177</v>
      </c>
      <c r="M352" s="250">
        <v>4</v>
      </c>
      <c r="N352" s="250">
        <v>4</v>
      </c>
      <c r="O352" s="244">
        <v>10</v>
      </c>
      <c r="P352" s="242">
        <v>10</v>
      </c>
      <c r="Q352" s="242">
        <v>25</v>
      </c>
      <c r="R352" s="242">
        <v>0.5</v>
      </c>
      <c r="S352" s="245">
        <v>615</v>
      </c>
      <c r="T352" s="242">
        <v>4.2</v>
      </c>
      <c r="U352" s="242">
        <v>0.8</v>
      </c>
      <c r="V352" s="242">
        <v>24</v>
      </c>
      <c r="W352" s="266">
        <v>149.58131999999998</v>
      </c>
      <c r="X352" s="266">
        <v>22.193074183976258</v>
      </c>
      <c r="Y352" s="266">
        <v>12.78</v>
      </c>
      <c r="Z352" s="266">
        <v>5.9832527999999989</v>
      </c>
      <c r="AA352" s="266">
        <v>1.4958132</v>
      </c>
      <c r="AB352" s="267">
        <v>0.94593399999999939</v>
      </c>
      <c r="AC352" s="268"/>
      <c r="AD352" s="269">
        <v>9.15</v>
      </c>
      <c r="AE352" s="270">
        <f t="shared" si="36"/>
        <v>0.9263539999999999</v>
      </c>
      <c r="AF352" s="194">
        <f t="shared" si="32"/>
        <v>1.9579999999999487E-2</v>
      </c>
      <c r="AH352" s="242">
        <v>355</v>
      </c>
      <c r="AI352" s="251">
        <f t="shared" si="33"/>
        <v>21.204999999999998</v>
      </c>
      <c r="AJ352" s="251">
        <f>'5-04a'!O353</f>
        <v>21.204999999999998</v>
      </c>
      <c r="AK352" s="251">
        <f t="shared" si="34"/>
        <v>0</v>
      </c>
      <c r="AM352" s="252">
        <f t="shared" si="35"/>
        <v>9.2336713039375094E-4</v>
      </c>
      <c r="AP352" s="268"/>
    </row>
    <row r="353" spans="1:42" x14ac:dyDescent="0.25">
      <c r="A353" s="253">
        <v>351</v>
      </c>
      <c r="B353" s="243" t="s">
        <v>525</v>
      </c>
      <c r="C353" s="243" t="s">
        <v>521</v>
      </c>
      <c r="D353" s="243" t="s">
        <v>471</v>
      </c>
      <c r="E353" s="243" t="s">
        <v>496</v>
      </c>
      <c r="F353" s="243" t="s">
        <v>30</v>
      </c>
      <c r="G353" s="243" t="s">
        <v>31</v>
      </c>
      <c r="H353" s="243" t="s">
        <v>32</v>
      </c>
      <c r="I353" s="243" t="s">
        <v>53</v>
      </c>
      <c r="J353" s="243" t="s">
        <v>66</v>
      </c>
      <c r="K353" s="243" t="s">
        <v>725</v>
      </c>
      <c r="L353" s="265">
        <v>3.1832428472682839</v>
      </c>
      <c r="M353" s="250">
        <v>4</v>
      </c>
      <c r="N353" s="250">
        <v>3.1832428472682839</v>
      </c>
      <c r="O353" s="244">
        <v>10</v>
      </c>
      <c r="P353" s="242">
        <v>15</v>
      </c>
      <c r="Q353" s="242">
        <v>35</v>
      </c>
      <c r="R353" s="242">
        <v>0.5</v>
      </c>
      <c r="S353" s="245">
        <v>398</v>
      </c>
      <c r="T353" s="242">
        <v>4.2</v>
      </c>
      <c r="U353" s="242">
        <v>0.8</v>
      </c>
      <c r="V353" s="242">
        <v>24</v>
      </c>
      <c r="W353" s="266">
        <v>133.09511065534258</v>
      </c>
      <c r="X353" s="266">
        <v>19.74704905865617</v>
      </c>
      <c r="Y353" s="266">
        <v>14.1</v>
      </c>
      <c r="Z353" s="266">
        <v>4.2367405899999993</v>
      </c>
      <c r="AA353" s="266">
        <v>0.66122541000000001</v>
      </c>
      <c r="AB353" s="267">
        <v>0.94599999999999995</v>
      </c>
      <c r="AC353" s="268"/>
      <c r="AD353" s="269">
        <v>9.15</v>
      </c>
      <c r="AE353" s="270">
        <f t="shared" si="36"/>
        <v>0.9263539999999999</v>
      </c>
      <c r="AF353" s="194">
        <f t="shared" si="32"/>
        <v>1.9646000000000052E-2</v>
      </c>
      <c r="AH353" s="242">
        <v>356</v>
      </c>
      <c r="AI353" s="251">
        <f t="shared" si="33"/>
        <v>19.943966</v>
      </c>
      <c r="AJ353" s="251">
        <f>'5-04a'!O354</f>
        <v>19.943899999999999</v>
      </c>
      <c r="AK353" s="251">
        <f t="shared" si="34"/>
        <v>6.6000000000343562E-5</v>
      </c>
      <c r="AM353" s="252">
        <f t="shared" si="35"/>
        <v>9.8505984215978173E-4</v>
      </c>
      <c r="AP353" s="268" t="s">
        <v>2554</v>
      </c>
    </row>
    <row r="354" spans="1:42" x14ac:dyDescent="0.25">
      <c r="A354" s="253">
        <v>352</v>
      </c>
      <c r="B354" s="243" t="s">
        <v>525</v>
      </c>
      <c r="C354" s="243" t="s">
        <v>521</v>
      </c>
      <c r="D354" s="243" t="s">
        <v>491</v>
      </c>
      <c r="E354" s="243" t="s">
        <v>492</v>
      </c>
      <c r="F354" s="243" t="s">
        <v>30</v>
      </c>
      <c r="G354" s="243" t="s">
        <v>31</v>
      </c>
      <c r="H354" s="243" t="s">
        <v>32</v>
      </c>
      <c r="I354" s="243" t="s">
        <v>53</v>
      </c>
      <c r="J354" s="243" t="s">
        <v>724</v>
      </c>
      <c r="K354" s="243" t="s">
        <v>725</v>
      </c>
      <c r="L354" s="265">
        <v>3.9519707822423444</v>
      </c>
      <c r="M354" s="250">
        <v>4</v>
      </c>
      <c r="N354" s="250">
        <v>3.9519707822423444</v>
      </c>
      <c r="O354" s="244">
        <v>10</v>
      </c>
      <c r="P354" s="242">
        <v>10</v>
      </c>
      <c r="Q354" s="242">
        <v>25</v>
      </c>
      <c r="R354" s="242">
        <v>0.5</v>
      </c>
      <c r="S354" s="245">
        <v>330</v>
      </c>
      <c r="T354" s="242">
        <v>4.2</v>
      </c>
      <c r="U354" s="242">
        <v>0.8</v>
      </c>
      <c r="V354" s="242">
        <v>24</v>
      </c>
      <c r="W354" s="266">
        <v>246.70020446021948</v>
      </c>
      <c r="X354" s="266">
        <v>24.868972223812449</v>
      </c>
      <c r="Y354" s="266">
        <v>11.99</v>
      </c>
      <c r="Z354" s="266">
        <v>9.7495199999999986</v>
      </c>
      <c r="AA354" s="266">
        <v>1.08328</v>
      </c>
      <c r="AB354" s="267">
        <v>2.9450000000000003</v>
      </c>
      <c r="AC354" s="268"/>
      <c r="AD354" s="269">
        <v>6.05</v>
      </c>
      <c r="AE354" s="270">
        <f t="shared" si="36"/>
        <v>2.9004960000000004</v>
      </c>
      <c r="AF354" s="194">
        <f t="shared" si="32"/>
        <v>4.4503999999999877E-2</v>
      </c>
      <c r="AH354" s="242">
        <v>357</v>
      </c>
      <c r="AI354" s="251">
        <f t="shared" si="33"/>
        <v>25.767799999999998</v>
      </c>
      <c r="AJ354" s="251">
        <f>'5-04a'!O355</f>
        <v>25.767800000000001</v>
      </c>
      <c r="AK354" s="251">
        <f t="shared" si="34"/>
        <v>0</v>
      </c>
      <c r="AM354" s="252">
        <f t="shared" si="35"/>
        <v>1.7271167891709763E-3</v>
      </c>
      <c r="AP354" s="268"/>
    </row>
    <row r="355" spans="1:42" x14ac:dyDescent="0.25">
      <c r="A355" s="253">
        <v>353</v>
      </c>
      <c r="B355" s="243" t="s">
        <v>525</v>
      </c>
      <c r="C355" s="243" t="s">
        <v>521</v>
      </c>
      <c r="D355" s="243" t="s">
        <v>491</v>
      </c>
      <c r="E355" s="243" t="s">
        <v>492</v>
      </c>
      <c r="F355" s="243" t="s">
        <v>30</v>
      </c>
      <c r="G355" s="243" t="s">
        <v>36</v>
      </c>
      <c r="H355" s="243" t="s">
        <v>42</v>
      </c>
      <c r="I355" s="243" t="s">
        <v>1002</v>
      </c>
      <c r="J355" s="243" t="s">
        <v>657</v>
      </c>
      <c r="K355" s="243" t="s">
        <v>725</v>
      </c>
      <c r="L355" s="265">
        <v>25.497114677550595</v>
      </c>
      <c r="M355" s="250">
        <v>4</v>
      </c>
      <c r="N355" s="250">
        <v>4</v>
      </c>
      <c r="O355" s="244">
        <v>10</v>
      </c>
      <c r="P355" s="242">
        <v>10</v>
      </c>
      <c r="Q355" s="242">
        <v>25</v>
      </c>
      <c r="R355" s="242">
        <v>0.5</v>
      </c>
      <c r="S355" s="245">
        <v>1230</v>
      </c>
      <c r="T355" s="242">
        <v>4.2</v>
      </c>
      <c r="U355" s="242">
        <v>0.8</v>
      </c>
      <c r="V355" s="242">
        <v>24</v>
      </c>
      <c r="W355" s="266">
        <v>267.66537499999998</v>
      </c>
      <c r="X355" s="266">
        <v>26.982396673387093</v>
      </c>
      <c r="Y355" s="266">
        <v>13.84</v>
      </c>
      <c r="Z355" s="266">
        <v>10.706614999999999</v>
      </c>
      <c r="AA355" s="266">
        <v>7.9135850000000003</v>
      </c>
      <c r="AB355" s="267">
        <v>2.9450000000000003</v>
      </c>
      <c r="AC355" s="268"/>
      <c r="AD355" s="269">
        <v>6.05</v>
      </c>
      <c r="AE355" s="270">
        <f t="shared" si="36"/>
        <v>2.9004960000000004</v>
      </c>
      <c r="AF355" s="194">
        <f t="shared" si="32"/>
        <v>4.4503999999999877E-2</v>
      </c>
      <c r="AH355" s="242">
        <v>358</v>
      </c>
      <c r="AI355" s="251">
        <f t="shared" si="33"/>
        <v>35.405200000000001</v>
      </c>
      <c r="AJ355" s="251">
        <f>'5-04a'!O356</f>
        <v>35.405200000000001</v>
      </c>
      <c r="AK355" s="251">
        <f t="shared" si="34"/>
        <v>0</v>
      </c>
      <c r="AM355" s="252">
        <f t="shared" si="35"/>
        <v>1.256990498570828E-3</v>
      </c>
      <c r="AP355" s="268"/>
    </row>
    <row r="356" spans="1:42" x14ac:dyDescent="0.25">
      <c r="A356" s="253">
        <v>354</v>
      </c>
      <c r="B356" s="243" t="s">
        <v>525</v>
      </c>
      <c r="C356" s="243" t="s">
        <v>521</v>
      </c>
      <c r="D356" s="243" t="s">
        <v>491</v>
      </c>
      <c r="E356" s="243" t="s">
        <v>492</v>
      </c>
      <c r="F356" s="243" t="s">
        <v>30</v>
      </c>
      <c r="G356" s="243" t="s">
        <v>36</v>
      </c>
      <c r="H356" s="243" t="s">
        <v>42</v>
      </c>
      <c r="I356" s="243" t="s">
        <v>53</v>
      </c>
      <c r="J356" s="243" t="s">
        <v>726</v>
      </c>
      <c r="K356" s="243" t="s">
        <v>725</v>
      </c>
      <c r="L356" s="265">
        <v>8.0569643273269076</v>
      </c>
      <c r="M356" s="250">
        <v>4</v>
      </c>
      <c r="N356" s="250">
        <v>4</v>
      </c>
      <c r="O356" s="244">
        <v>10</v>
      </c>
      <c r="P356" s="242">
        <v>10</v>
      </c>
      <c r="Q356" s="242">
        <v>25</v>
      </c>
      <c r="R356" s="242">
        <v>0.5</v>
      </c>
      <c r="S356" s="245">
        <v>615</v>
      </c>
      <c r="T356" s="242">
        <v>4.2</v>
      </c>
      <c r="U356" s="242">
        <v>0.8</v>
      </c>
      <c r="V356" s="242">
        <v>24</v>
      </c>
      <c r="W356" s="266">
        <v>251.10000000000005</v>
      </c>
      <c r="X356" s="266">
        <v>25.312500000000004</v>
      </c>
      <c r="Y356" s="266">
        <v>12.78</v>
      </c>
      <c r="Z356" s="266">
        <v>10.044000000000002</v>
      </c>
      <c r="AA356" s="266">
        <v>2.5110000000000006</v>
      </c>
      <c r="AB356" s="267">
        <v>2.9450000000000003</v>
      </c>
      <c r="AC356" s="268"/>
      <c r="AD356" s="269">
        <v>6.05</v>
      </c>
      <c r="AE356" s="270">
        <f t="shared" si="36"/>
        <v>2.9004960000000004</v>
      </c>
      <c r="AF356" s="194">
        <f t="shared" si="32"/>
        <v>4.4503999999999877E-2</v>
      </c>
      <c r="AH356" s="242">
        <v>359</v>
      </c>
      <c r="AI356" s="251">
        <f t="shared" si="33"/>
        <v>28.28</v>
      </c>
      <c r="AJ356" s="251">
        <f>'5-04a'!O357</f>
        <v>28.28</v>
      </c>
      <c r="AK356" s="251">
        <f t="shared" si="34"/>
        <v>0</v>
      </c>
      <c r="AM356" s="252">
        <f t="shared" si="35"/>
        <v>1.5736916548797692E-3</v>
      </c>
      <c r="AP356" s="268"/>
    </row>
    <row r="357" spans="1:42" x14ac:dyDescent="0.25">
      <c r="A357" s="253">
        <v>355</v>
      </c>
      <c r="B357" s="243" t="s">
        <v>525</v>
      </c>
      <c r="C357" s="243" t="s">
        <v>521</v>
      </c>
      <c r="D357" s="243" t="s">
        <v>491</v>
      </c>
      <c r="E357" s="243" t="s">
        <v>492</v>
      </c>
      <c r="F357" s="243" t="s">
        <v>30</v>
      </c>
      <c r="G357" s="243" t="s">
        <v>31</v>
      </c>
      <c r="H357" s="243" t="s">
        <v>32</v>
      </c>
      <c r="I357" s="243" t="s">
        <v>53</v>
      </c>
      <c r="J357" s="243" t="s">
        <v>66</v>
      </c>
      <c r="K357" s="243" t="s">
        <v>725</v>
      </c>
      <c r="L357" s="265">
        <v>3.18317359772296</v>
      </c>
      <c r="M357" s="250">
        <v>4</v>
      </c>
      <c r="N357" s="250">
        <v>3.18317359772296</v>
      </c>
      <c r="O357" s="244">
        <v>10</v>
      </c>
      <c r="P357" s="242">
        <v>15</v>
      </c>
      <c r="Q357" s="242">
        <v>35</v>
      </c>
      <c r="R357" s="242">
        <v>0.5</v>
      </c>
      <c r="S357" s="245">
        <v>398</v>
      </c>
      <c r="T357" s="242">
        <v>4.2</v>
      </c>
      <c r="U357" s="242">
        <v>0.8</v>
      </c>
      <c r="V357" s="242">
        <v>24</v>
      </c>
      <c r="W357" s="266">
        <v>153.70236180332307</v>
      </c>
      <c r="X357" s="266">
        <v>15.494189697915631</v>
      </c>
      <c r="Y357" s="266">
        <v>14.1</v>
      </c>
      <c r="Z357" s="266">
        <v>4.892612999999999</v>
      </c>
      <c r="AA357" s="266">
        <v>0.76358700000000002</v>
      </c>
      <c r="AB357" s="267">
        <v>2.9449999999999998</v>
      </c>
      <c r="AC357" s="268"/>
      <c r="AD357" s="269">
        <v>6.05</v>
      </c>
      <c r="AE357" s="270">
        <f t="shared" si="36"/>
        <v>2.9004960000000004</v>
      </c>
      <c r="AF357" s="194">
        <f t="shared" si="32"/>
        <v>4.4503999999999433E-2</v>
      </c>
      <c r="AH357" s="242">
        <v>360</v>
      </c>
      <c r="AI357" s="251">
        <f t="shared" si="33"/>
        <v>22.7012</v>
      </c>
      <c r="AJ357" s="251">
        <f>'5-04a'!O358</f>
        <v>22.7012</v>
      </c>
      <c r="AK357" s="251">
        <f t="shared" si="34"/>
        <v>0</v>
      </c>
      <c r="AM357" s="252">
        <f t="shared" si="35"/>
        <v>1.9604249995594696E-3</v>
      </c>
      <c r="AP357" s="268" t="s">
        <v>2554</v>
      </c>
    </row>
    <row r="358" spans="1:42" x14ac:dyDescent="0.25">
      <c r="A358" s="253">
        <v>356</v>
      </c>
      <c r="B358" s="243" t="s">
        <v>525</v>
      </c>
      <c r="C358" s="243" t="s">
        <v>521</v>
      </c>
      <c r="D358" s="243" t="s">
        <v>471</v>
      </c>
      <c r="E358" s="243" t="s">
        <v>496</v>
      </c>
      <c r="F358" s="243" t="s">
        <v>30</v>
      </c>
      <c r="G358" s="243" t="s">
        <v>31</v>
      </c>
      <c r="H358" s="243" t="s">
        <v>32</v>
      </c>
      <c r="I358" s="243" t="s">
        <v>96</v>
      </c>
      <c r="J358" s="243" t="s">
        <v>1017</v>
      </c>
      <c r="K358" s="243" t="s">
        <v>727</v>
      </c>
      <c r="L358" s="265">
        <v>3.8296975588055653</v>
      </c>
      <c r="M358" s="250">
        <v>2</v>
      </c>
      <c r="N358" s="250">
        <v>2</v>
      </c>
      <c r="O358" s="244">
        <v>15</v>
      </c>
      <c r="P358" s="242">
        <v>15</v>
      </c>
      <c r="Q358" s="242">
        <v>35</v>
      </c>
      <c r="R358" s="242">
        <v>0.5</v>
      </c>
      <c r="S358" s="245">
        <v>498</v>
      </c>
      <c r="T358" s="242">
        <v>4.2</v>
      </c>
      <c r="U358" s="242">
        <v>0.8</v>
      </c>
      <c r="V358" s="242">
        <v>23</v>
      </c>
      <c r="W358" s="266">
        <v>127.82463800000001</v>
      </c>
      <c r="X358" s="266">
        <v>18.965079821958458</v>
      </c>
      <c r="Y358" s="266">
        <v>9</v>
      </c>
      <c r="Z358" s="266">
        <v>2.5564927600000003</v>
      </c>
      <c r="AA358" s="266">
        <v>0.41617324000000006</v>
      </c>
      <c r="AB358" s="267">
        <v>0.94593399999999939</v>
      </c>
      <c r="AC358" s="268"/>
      <c r="AD358" s="269">
        <v>9.15</v>
      </c>
      <c r="AE358" s="270">
        <f t="shared" si="36"/>
        <v>0.9263539999999999</v>
      </c>
      <c r="AF358" s="194">
        <f t="shared" si="32"/>
        <v>1.9579999999999487E-2</v>
      </c>
      <c r="AH358" s="242">
        <v>361</v>
      </c>
      <c r="AI358" s="251">
        <f t="shared" si="33"/>
        <v>12.918600000000001</v>
      </c>
      <c r="AJ358" s="251">
        <f>'5-04a'!O359</f>
        <v>12.9186</v>
      </c>
      <c r="AK358" s="251">
        <f t="shared" si="34"/>
        <v>0</v>
      </c>
      <c r="AM358" s="252">
        <f t="shared" si="35"/>
        <v>1.515644110042844E-3</v>
      </c>
      <c r="AP358" s="268"/>
    </row>
    <row r="359" spans="1:42" x14ac:dyDescent="0.25">
      <c r="A359" s="253">
        <v>357</v>
      </c>
      <c r="B359" s="243" t="s">
        <v>525</v>
      </c>
      <c r="C359" s="243" t="s">
        <v>521</v>
      </c>
      <c r="D359" s="243" t="s">
        <v>494</v>
      </c>
      <c r="E359" s="243" t="s">
        <v>496</v>
      </c>
      <c r="F359" s="243" t="s">
        <v>30</v>
      </c>
      <c r="G359" s="243" t="s">
        <v>31</v>
      </c>
      <c r="H359" s="243" t="s">
        <v>32</v>
      </c>
      <c r="I359" s="243" t="s">
        <v>53</v>
      </c>
      <c r="J359" s="243" t="s">
        <v>44</v>
      </c>
      <c r="K359" s="243" t="s">
        <v>728</v>
      </c>
      <c r="L359" s="265">
        <v>2.9955695200410624</v>
      </c>
      <c r="M359" s="250">
        <v>3</v>
      </c>
      <c r="N359" s="250">
        <v>2.9955695200410624</v>
      </c>
      <c r="O359" s="244">
        <v>15</v>
      </c>
      <c r="P359" s="242">
        <v>15</v>
      </c>
      <c r="Q359" s="242">
        <v>35</v>
      </c>
      <c r="R359" s="242">
        <v>0.5</v>
      </c>
      <c r="S359" s="245">
        <v>390</v>
      </c>
      <c r="T359" s="242">
        <v>3.8</v>
      </c>
      <c r="U359" s="242">
        <v>0.8</v>
      </c>
      <c r="V359" s="242">
        <v>23</v>
      </c>
      <c r="W359" s="266">
        <v>170.00006062053251</v>
      </c>
      <c r="X359" s="266">
        <v>23.004067742967862</v>
      </c>
      <c r="Y359" s="266">
        <v>10.84</v>
      </c>
      <c r="Z359" s="266">
        <v>5.0924700000000014</v>
      </c>
      <c r="AA359" s="266">
        <v>0.56583000000000006</v>
      </c>
      <c r="AB359" s="267">
        <v>0.5</v>
      </c>
      <c r="AC359" s="268"/>
      <c r="AD359" s="269">
        <v>10.95</v>
      </c>
      <c r="AE359" s="270">
        <f t="shared" si="36"/>
        <v>0.48920599999999936</v>
      </c>
      <c r="AF359" s="194">
        <f t="shared" si="32"/>
        <v>1.0794000000000636E-2</v>
      </c>
      <c r="AH359" s="242">
        <v>362</v>
      </c>
      <c r="AI359" s="251">
        <f t="shared" si="33"/>
        <v>16.9983</v>
      </c>
      <c r="AJ359" s="251">
        <f>'5-04a'!O360</f>
        <v>16.9983</v>
      </c>
      <c r="AK359" s="251">
        <f t="shared" si="34"/>
        <v>0</v>
      </c>
      <c r="AM359" s="252">
        <f t="shared" si="35"/>
        <v>6.3500467693831952E-4</v>
      </c>
      <c r="AP359" s="268"/>
    </row>
    <row r="360" spans="1:42" x14ac:dyDescent="0.25">
      <c r="A360" s="253">
        <v>358</v>
      </c>
      <c r="B360" s="243" t="s">
        <v>525</v>
      </c>
      <c r="C360" s="243" t="s">
        <v>521</v>
      </c>
      <c r="D360" s="243" t="s">
        <v>494</v>
      </c>
      <c r="E360" s="243" t="s">
        <v>496</v>
      </c>
      <c r="F360" s="243" t="s">
        <v>30</v>
      </c>
      <c r="G360" s="243" t="s">
        <v>31</v>
      </c>
      <c r="H360" s="243" t="s">
        <v>42</v>
      </c>
      <c r="I360" s="243" t="s">
        <v>1006</v>
      </c>
      <c r="J360" s="243" t="s">
        <v>44</v>
      </c>
      <c r="K360" s="243" t="s">
        <v>728</v>
      </c>
      <c r="L360" s="265">
        <v>14.631260009680108</v>
      </c>
      <c r="M360" s="250">
        <v>3</v>
      </c>
      <c r="N360" s="250">
        <v>3</v>
      </c>
      <c r="O360" s="244">
        <v>15</v>
      </c>
      <c r="P360" s="242">
        <v>15</v>
      </c>
      <c r="Q360" s="242">
        <v>35</v>
      </c>
      <c r="R360" s="242">
        <v>0.5</v>
      </c>
      <c r="S360" s="245">
        <v>875</v>
      </c>
      <c r="T360" s="242">
        <v>4.2</v>
      </c>
      <c r="U360" s="242">
        <v>0.8</v>
      </c>
      <c r="V360" s="242">
        <v>23</v>
      </c>
      <c r="W360" s="266">
        <v>231.333</v>
      </c>
      <c r="X360" s="266">
        <v>31.303518267929633</v>
      </c>
      <c r="Y360" s="266">
        <v>9.26</v>
      </c>
      <c r="Z360" s="266">
        <v>6.9399899999999999</v>
      </c>
      <c r="AA360" s="266">
        <v>0.77111000000000007</v>
      </c>
      <c r="AB360" s="267">
        <v>0.5</v>
      </c>
      <c r="AC360" s="268"/>
      <c r="AD360" s="269">
        <v>10.95</v>
      </c>
      <c r="AE360" s="270">
        <f t="shared" si="36"/>
        <v>0.48920599999999936</v>
      </c>
      <c r="AF360" s="194">
        <f t="shared" si="32"/>
        <v>1.0794000000000636E-2</v>
      </c>
      <c r="AH360" s="242">
        <v>363</v>
      </c>
      <c r="AI360" s="251">
        <f t="shared" si="33"/>
        <v>17.4711</v>
      </c>
      <c r="AJ360" s="251">
        <f>'5-04a'!O361</f>
        <v>17.4711</v>
      </c>
      <c r="AK360" s="251">
        <f t="shared" si="34"/>
        <v>0</v>
      </c>
      <c r="AM360" s="252">
        <f t="shared" si="35"/>
        <v>6.1782028607246459E-4</v>
      </c>
      <c r="AP360" s="268"/>
    </row>
    <row r="361" spans="1:42" x14ac:dyDescent="0.25">
      <c r="A361" s="253">
        <v>359</v>
      </c>
      <c r="B361" s="243" t="s">
        <v>525</v>
      </c>
      <c r="C361" s="243" t="s">
        <v>521</v>
      </c>
      <c r="D361" s="243" t="s">
        <v>471</v>
      </c>
      <c r="E361" s="243" t="s">
        <v>496</v>
      </c>
      <c r="F361" s="243" t="s">
        <v>30</v>
      </c>
      <c r="G361" s="243" t="s">
        <v>31</v>
      </c>
      <c r="H361" s="243" t="s">
        <v>32</v>
      </c>
      <c r="I361" s="243" t="s">
        <v>53</v>
      </c>
      <c r="J361" s="243" t="s">
        <v>44</v>
      </c>
      <c r="K361" s="243" t="s">
        <v>728</v>
      </c>
      <c r="L361" s="265">
        <v>2.9957492962242913</v>
      </c>
      <c r="M361" s="250">
        <v>3</v>
      </c>
      <c r="N361" s="250">
        <v>2.9957492962242913</v>
      </c>
      <c r="O361" s="244">
        <v>15</v>
      </c>
      <c r="P361" s="242">
        <v>15</v>
      </c>
      <c r="Q361" s="242">
        <v>35</v>
      </c>
      <c r="R361" s="242">
        <v>0.5</v>
      </c>
      <c r="S361" s="245">
        <v>390</v>
      </c>
      <c r="T361" s="242">
        <v>3.8</v>
      </c>
      <c r="U361" s="242">
        <v>0.8</v>
      </c>
      <c r="V361" s="242">
        <v>23</v>
      </c>
      <c r="W361" s="266">
        <v>140.32180213805421</v>
      </c>
      <c r="X361" s="266">
        <v>20.819258477456113</v>
      </c>
      <c r="Y361" s="266">
        <v>10.84</v>
      </c>
      <c r="Z361" s="266">
        <v>4.2036894000000009</v>
      </c>
      <c r="AA361" s="266">
        <v>0.46707660000000023</v>
      </c>
      <c r="AB361" s="267">
        <v>0.94593399999999939</v>
      </c>
      <c r="AC361" s="268"/>
      <c r="AD361" s="269">
        <v>9.15</v>
      </c>
      <c r="AE361" s="270">
        <f t="shared" si="36"/>
        <v>0.9263539999999999</v>
      </c>
      <c r="AF361" s="194">
        <f t="shared" si="32"/>
        <v>1.9579999999999487E-2</v>
      </c>
      <c r="AH361" s="242">
        <v>364</v>
      </c>
      <c r="AI361" s="251">
        <f t="shared" si="33"/>
        <v>16.456700000000001</v>
      </c>
      <c r="AJ361" s="251">
        <f>'5-04a'!O362</f>
        <v>16.456700000000001</v>
      </c>
      <c r="AK361" s="251">
        <f t="shared" si="34"/>
        <v>0</v>
      </c>
      <c r="AM361" s="252">
        <f t="shared" si="35"/>
        <v>1.1897889613348657E-3</v>
      </c>
      <c r="AP361" s="268"/>
    </row>
    <row r="362" spans="1:42" x14ac:dyDescent="0.25">
      <c r="A362" s="253">
        <v>360</v>
      </c>
      <c r="B362" s="243" t="s">
        <v>525</v>
      </c>
      <c r="C362" s="243" t="s">
        <v>521</v>
      </c>
      <c r="D362" s="243" t="s">
        <v>471</v>
      </c>
      <c r="E362" s="243" t="s">
        <v>496</v>
      </c>
      <c r="F362" s="243" t="s">
        <v>30</v>
      </c>
      <c r="G362" s="243" t="s">
        <v>31</v>
      </c>
      <c r="H362" s="243" t="s">
        <v>42</v>
      </c>
      <c r="I362" s="243" t="s">
        <v>1006</v>
      </c>
      <c r="J362" s="243" t="s">
        <v>44</v>
      </c>
      <c r="K362" s="243" t="s">
        <v>728</v>
      </c>
      <c r="L362" s="265">
        <v>14.632231970345535</v>
      </c>
      <c r="M362" s="250">
        <v>3</v>
      </c>
      <c r="N362" s="250">
        <v>3</v>
      </c>
      <c r="O362" s="244">
        <v>15</v>
      </c>
      <c r="P362" s="242">
        <v>15</v>
      </c>
      <c r="Q362" s="242">
        <v>35</v>
      </c>
      <c r="R362" s="242">
        <v>0.5</v>
      </c>
      <c r="S362" s="245">
        <v>875</v>
      </c>
      <c r="T362" s="242">
        <v>4.2</v>
      </c>
      <c r="U362" s="242">
        <v>0.8</v>
      </c>
      <c r="V362" s="242">
        <v>23</v>
      </c>
      <c r="W362" s="266">
        <v>196.28898000000001</v>
      </c>
      <c r="X362" s="266">
        <v>29.122994065281897</v>
      </c>
      <c r="Y362" s="266">
        <v>9.26</v>
      </c>
      <c r="Z362" s="266">
        <v>5.8886694000000004</v>
      </c>
      <c r="AA362" s="266">
        <v>0.65429660000000012</v>
      </c>
      <c r="AB362" s="267">
        <v>0.94593399999999939</v>
      </c>
      <c r="AC362" s="268"/>
      <c r="AD362" s="269">
        <v>9.15</v>
      </c>
      <c r="AE362" s="270">
        <f t="shared" si="36"/>
        <v>0.9263539999999999</v>
      </c>
      <c r="AF362" s="194">
        <f t="shared" si="32"/>
        <v>1.9579999999999487E-2</v>
      </c>
      <c r="AH362" s="242">
        <v>365</v>
      </c>
      <c r="AI362" s="251">
        <f t="shared" si="33"/>
        <v>16.748899999999999</v>
      </c>
      <c r="AJ362" s="251">
        <f>'5-04a'!O363</f>
        <v>16.748899999999999</v>
      </c>
      <c r="AK362" s="251">
        <f t="shared" si="34"/>
        <v>0</v>
      </c>
      <c r="AM362" s="252">
        <f t="shared" si="35"/>
        <v>1.1690319961310586E-3</v>
      </c>
      <c r="AP362" s="268"/>
    </row>
    <row r="363" spans="1:42" x14ac:dyDescent="0.25">
      <c r="A363" s="253">
        <v>361</v>
      </c>
      <c r="B363" s="243" t="s">
        <v>526</v>
      </c>
      <c r="C363" s="243" t="s">
        <v>527</v>
      </c>
      <c r="D363" s="243" t="s">
        <v>491</v>
      </c>
      <c r="E363" s="243" t="s">
        <v>492</v>
      </c>
      <c r="F363" s="243" t="s">
        <v>30</v>
      </c>
      <c r="G363" s="243" t="s">
        <v>31</v>
      </c>
      <c r="H363" s="243" t="s">
        <v>32</v>
      </c>
      <c r="I363" s="243" t="s">
        <v>98</v>
      </c>
      <c r="J363" s="243" t="s">
        <v>44</v>
      </c>
      <c r="K363" s="243" t="s">
        <v>729</v>
      </c>
      <c r="L363" s="265">
        <v>4.4314718768809076</v>
      </c>
      <c r="M363" s="250">
        <v>0.4</v>
      </c>
      <c r="N363" s="250">
        <v>0.4</v>
      </c>
      <c r="O363" s="244">
        <v>29</v>
      </c>
      <c r="P363" s="242">
        <v>15</v>
      </c>
      <c r="Q363" s="242">
        <v>35</v>
      </c>
      <c r="R363" s="242">
        <v>0.7</v>
      </c>
      <c r="S363" s="245">
        <v>266</v>
      </c>
      <c r="T363" s="242">
        <v>4.2</v>
      </c>
      <c r="U363" s="242">
        <v>0.8</v>
      </c>
      <c r="V363" s="242">
        <v>28</v>
      </c>
      <c r="W363" s="266">
        <v>298.52357999999998</v>
      </c>
      <c r="X363" s="266">
        <v>30.09310282258064</v>
      </c>
      <c r="Y363" s="266">
        <v>6.8</v>
      </c>
      <c r="Z363" s="266">
        <v>1.1940943199999998</v>
      </c>
      <c r="AA363" s="266">
        <v>0.20087568</v>
      </c>
      <c r="AB363" s="267">
        <v>6.1999300000000002</v>
      </c>
      <c r="AC363" s="268"/>
      <c r="AD363" s="269">
        <v>6.05</v>
      </c>
      <c r="AE363" s="270">
        <f t="shared" si="36"/>
        <v>2.9004960000000004</v>
      </c>
      <c r="AF363" s="194">
        <f t="shared" si="32"/>
        <v>3.2994339999999998</v>
      </c>
      <c r="AH363" s="242">
        <v>366</v>
      </c>
      <c r="AI363" s="251">
        <f t="shared" si="33"/>
        <v>14.3949</v>
      </c>
      <c r="AJ363" s="251">
        <f>'5-04a'!O364</f>
        <v>14.3949</v>
      </c>
      <c r="AK363" s="251">
        <f t="shared" si="34"/>
        <v>0</v>
      </c>
      <c r="AM363" s="252">
        <f t="shared" si="35"/>
        <v>0.22920853913538822</v>
      </c>
      <c r="AP363" s="268"/>
    </row>
    <row r="364" spans="1:42" x14ac:dyDescent="0.25">
      <c r="A364" s="253">
        <v>362</v>
      </c>
      <c r="B364" s="243" t="s">
        <v>526</v>
      </c>
      <c r="C364" s="243" t="s">
        <v>527</v>
      </c>
      <c r="D364" s="243" t="s">
        <v>471</v>
      </c>
      <c r="E364" s="243" t="s">
        <v>492</v>
      </c>
      <c r="F364" s="243" t="s">
        <v>30</v>
      </c>
      <c r="G364" s="243" t="s">
        <v>31</v>
      </c>
      <c r="H364" s="243" t="s">
        <v>32</v>
      </c>
      <c r="I364" s="243" t="s">
        <v>62</v>
      </c>
      <c r="J364" s="243" t="s">
        <v>102</v>
      </c>
      <c r="K364" s="243" t="s">
        <v>730</v>
      </c>
      <c r="L364" s="265">
        <v>2.3390155726888762</v>
      </c>
      <c r="M364" s="250">
        <v>1</v>
      </c>
      <c r="N364" s="250">
        <v>1</v>
      </c>
      <c r="O364" s="244">
        <v>22.5</v>
      </c>
      <c r="P364" s="242">
        <v>15</v>
      </c>
      <c r="Q364" s="242">
        <v>35</v>
      </c>
      <c r="R364" s="242">
        <v>0.7</v>
      </c>
      <c r="S364" s="245">
        <v>219</v>
      </c>
      <c r="T364" s="242">
        <v>3.8</v>
      </c>
      <c r="U364" s="242">
        <v>0.8</v>
      </c>
      <c r="V364" s="242">
        <v>9.1</v>
      </c>
      <c r="W364" s="266">
        <v>242.24630000000008</v>
      </c>
      <c r="X364" s="266">
        <v>23.796296660117886</v>
      </c>
      <c r="Y364" s="266">
        <v>6.52</v>
      </c>
      <c r="Z364" s="266">
        <v>2.4224630000000005</v>
      </c>
      <c r="AA364" s="266">
        <v>0.60561575000000012</v>
      </c>
      <c r="AB364" s="267">
        <v>2.84512125</v>
      </c>
      <c r="AC364" s="268"/>
      <c r="AD364" s="269">
        <v>8.9499999999999993</v>
      </c>
      <c r="AE364" s="270">
        <f t="shared" si="36"/>
        <v>1.007086000000001</v>
      </c>
      <c r="AF364" s="194">
        <f t="shared" si="32"/>
        <v>1.838035249999999</v>
      </c>
      <c r="AH364" s="242">
        <v>367</v>
      </c>
      <c r="AI364" s="251">
        <f t="shared" si="33"/>
        <v>12.3932</v>
      </c>
      <c r="AJ364" s="251">
        <f>'5-04a'!O365</f>
        <v>12.3932</v>
      </c>
      <c r="AK364" s="251">
        <f t="shared" si="34"/>
        <v>0</v>
      </c>
      <c r="AM364" s="252">
        <f t="shared" si="35"/>
        <v>0.14830998047316263</v>
      </c>
      <c r="AP364" s="268"/>
    </row>
    <row r="365" spans="1:42" x14ac:dyDescent="0.25">
      <c r="A365" s="253">
        <v>363</v>
      </c>
      <c r="B365" s="243" t="s">
        <v>526</v>
      </c>
      <c r="C365" s="243" t="s">
        <v>527</v>
      </c>
      <c r="D365" s="243" t="s">
        <v>471</v>
      </c>
      <c r="E365" s="243" t="s">
        <v>492</v>
      </c>
      <c r="F365" s="243" t="s">
        <v>35</v>
      </c>
      <c r="G365" s="243" t="s">
        <v>46</v>
      </c>
      <c r="H365" s="243" t="s">
        <v>47</v>
      </c>
      <c r="I365" s="243" t="s">
        <v>101</v>
      </c>
      <c r="J365" s="243" t="s">
        <v>44</v>
      </c>
      <c r="K365" s="243" t="s">
        <v>730</v>
      </c>
      <c r="L365" s="265">
        <v>1.0235345064756192</v>
      </c>
      <c r="M365" s="250">
        <v>1</v>
      </c>
      <c r="N365" s="250">
        <v>1</v>
      </c>
      <c r="O365" s="244">
        <v>22.5</v>
      </c>
      <c r="P365" s="242">
        <v>15</v>
      </c>
      <c r="Q365" s="242">
        <v>35</v>
      </c>
      <c r="R365" s="242">
        <v>0.7</v>
      </c>
      <c r="S365" s="245">
        <v>187</v>
      </c>
      <c r="T365" s="242">
        <v>3.2</v>
      </c>
      <c r="U365" s="242">
        <v>0.8</v>
      </c>
      <c r="V365" s="242">
        <v>9.1</v>
      </c>
      <c r="W365" s="266">
        <v>211.05393749999999</v>
      </c>
      <c r="X365" s="266">
        <v>20.732213899803533</v>
      </c>
      <c r="Y365" s="266">
        <v>6.85</v>
      </c>
      <c r="Z365" s="266">
        <v>2.1105393749999997</v>
      </c>
      <c r="AA365" s="266">
        <v>2.1105393749999997</v>
      </c>
      <c r="AB365" s="267">
        <v>3.5609212499999994</v>
      </c>
      <c r="AC365" s="268"/>
      <c r="AD365" s="269">
        <v>8.9499999999999993</v>
      </c>
      <c r="AE365" s="270">
        <f t="shared" si="36"/>
        <v>1.007086000000001</v>
      </c>
      <c r="AF365" s="194">
        <f t="shared" si="32"/>
        <v>2.5538352499999983</v>
      </c>
      <c r="AH365" s="242">
        <v>368</v>
      </c>
      <c r="AI365" s="251">
        <f t="shared" si="33"/>
        <v>14.632</v>
      </c>
      <c r="AJ365" s="251">
        <f>'5-04a'!O366</f>
        <v>14.632</v>
      </c>
      <c r="AK365" s="251">
        <f t="shared" si="34"/>
        <v>0</v>
      </c>
      <c r="AM365" s="252">
        <f t="shared" si="35"/>
        <v>0.1745376742755603</v>
      </c>
      <c r="AP365" s="268"/>
    </row>
    <row r="366" spans="1:42" x14ac:dyDescent="0.25">
      <c r="A366" s="253">
        <v>364</v>
      </c>
      <c r="B366" s="243" t="s">
        <v>526</v>
      </c>
      <c r="C366" s="243" t="s">
        <v>527</v>
      </c>
      <c r="D366" s="243" t="s">
        <v>471</v>
      </c>
      <c r="E366" s="243" t="s">
        <v>492</v>
      </c>
      <c r="F366" s="243" t="s">
        <v>35</v>
      </c>
      <c r="G366" s="243" t="s">
        <v>31</v>
      </c>
      <c r="H366" s="243" t="s">
        <v>32</v>
      </c>
      <c r="I366" s="243" t="s">
        <v>93</v>
      </c>
      <c r="J366" s="243" t="s">
        <v>44</v>
      </c>
      <c r="K366" s="243" t="s">
        <v>730</v>
      </c>
      <c r="L366" s="265">
        <v>1.0239057118170192</v>
      </c>
      <c r="M366" s="250">
        <v>1</v>
      </c>
      <c r="N366" s="250">
        <v>1</v>
      </c>
      <c r="O366" s="244">
        <v>22.5</v>
      </c>
      <c r="P366" s="242">
        <v>15</v>
      </c>
      <c r="Q366" s="242">
        <v>35</v>
      </c>
      <c r="R366" s="242">
        <v>0.7</v>
      </c>
      <c r="S366" s="245">
        <v>185</v>
      </c>
      <c r="T366" s="242">
        <v>3.2</v>
      </c>
      <c r="U366" s="242">
        <v>0.8</v>
      </c>
      <c r="V366" s="242">
        <v>9.1</v>
      </c>
      <c r="W366" s="266">
        <v>221.45347500000003</v>
      </c>
      <c r="X366" s="266">
        <v>21.753779469548139</v>
      </c>
      <c r="Y366" s="266">
        <v>6.32</v>
      </c>
      <c r="Z366" s="266">
        <v>2.2145347500000003</v>
      </c>
      <c r="AA366" s="266">
        <v>1.4763565000000003</v>
      </c>
      <c r="AB366" s="267">
        <v>3.24280875</v>
      </c>
      <c r="AC366" s="268"/>
      <c r="AD366" s="269">
        <v>8.9499999999999993</v>
      </c>
      <c r="AE366" s="270">
        <f t="shared" si="36"/>
        <v>1.007086000000001</v>
      </c>
      <c r="AF366" s="194">
        <f t="shared" si="32"/>
        <v>2.235722749999999</v>
      </c>
      <c r="AH366" s="242">
        <v>369</v>
      </c>
      <c r="AI366" s="251">
        <f t="shared" si="33"/>
        <v>13.2537</v>
      </c>
      <c r="AJ366" s="251">
        <f>'5-04a'!O367</f>
        <v>13.2537</v>
      </c>
      <c r="AK366" s="251">
        <f t="shared" si="34"/>
        <v>0</v>
      </c>
      <c r="AM366" s="252">
        <f t="shared" si="35"/>
        <v>0.16868668749104015</v>
      </c>
      <c r="AP366" s="268"/>
    </row>
    <row r="367" spans="1:42" x14ac:dyDescent="0.25">
      <c r="A367" s="253">
        <v>365</v>
      </c>
      <c r="B367" s="243" t="s">
        <v>526</v>
      </c>
      <c r="C367" s="243" t="s">
        <v>527</v>
      </c>
      <c r="D367" s="243" t="s">
        <v>471</v>
      </c>
      <c r="E367" s="243" t="s">
        <v>496</v>
      </c>
      <c r="F367" s="243" t="s">
        <v>30</v>
      </c>
      <c r="G367" s="243" t="s">
        <v>31</v>
      </c>
      <c r="H367" s="243" t="s">
        <v>32</v>
      </c>
      <c r="I367" s="243" t="s">
        <v>62</v>
      </c>
      <c r="J367" s="243" t="s">
        <v>102</v>
      </c>
      <c r="K367" s="243" t="s">
        <v>730</v>
      </c>
      <c r="L367" s="265">
        <v>2.3381896791290364</v>
      </c>
      <c r="M367" s="250">
        <v>1</v>
      </c>
      <c r="N367" s="250">
        <v>1</v>
      </c>
      <c r="O367" s="244">
        <v>22.5</v>
      </c>
      <c r="P367" s="242">
        <v>15</v>
      </c>
      <c r="Q367" s="242">
        <v>35</v>
      </c>
      <c r="R367" s="242">
        <v>0.7</v>
      </c>
      <c r="S367" s="245">
        <v>219</v>
      </c>
      <c r="T367" s="242">
        <v>3.8</v>
      </c>
      <c r="U367" s="242">
        <v>0.8</v>
      </c>
      <c r="V367" s="242">
        <v>9.1</v>
      </c>
      <c r="W367" s="266">
        <v>173.66330000000002</v>
      </c>
      <c r="X367" s="266">
        <v>25.766068249258161</v>
      </c>
      <c r="Y367" s="266">
        <v>6.52</v>
      </c>
      <c r="Z367" s="266">
        <v>1.7366330000000003</v>
      </c>
      <c r="AA367" s="266">
        <v>0.43415825000000008</v>
      </c>
      <c r="AB367" s="267">
        <v>2.2484087499999994</v>
      </c>
      <c r="AC367" s="268"/>
      <c r="AD367" s="269">
        <v>9.15</v>
      </c>
      <c r="AE367" s="270">
        <f t="shared" si="36"/>
        <v>0.9263539999999999</v>
      </c>
      <c r="AF367" s="194">
        <f t="shared" si="32"/>
        <v>1.3220547499999995</v>
      </c>
      <c r="AH367" s="242">
        <v>370</v>
      </c>
      <c r="AI367" s="251">
        <f t="shared" si="33"/>
        <v>10.9392</v>
      </c>
      <c r="AJ367" s="251">
        <f>'5-04a'!O368</f>
        <v>10.9392</v>
      </c>
      <c r="AK367" s="251">
        <f t="shared" si="34"/>
        <v>0</v>
      </c>
      <c r="AM367" s="252">
        <f t="shared" si="35"/>
        <v>0.12085479285505335</v>
      </c>
      <c r="AP367" s="268"/>
    </row>
    <row r="368" spans="1:42" x14ac:dyDescent="0.25">
      <c r="A368" s="253">
        <v>366</v>
      </c>
      <c r="B368" s="243" t="s">
        <v>526</v>
      </c>
      <c r="C368" s="243" t="s">
        <v>527</v>
      </c>
      <c r="D368" s="243" t="s">
        <v>471</v>
      </c>
      <c r="E368" s="243" t="s">
        <v>496</v>
      </c>
      <c r="F368" s="243" t="s">
        <v>35</v>
      </c>
      <c r="G368" s="243" t="s">
        <v>46</v>
      </c>
      <c r="H368" s="243" t="s">
        <v>47</v>
      </c>
      <c r="I368" s="243" t="s">
        <v>101</v>
      </c>
      <c r="J368" s="243" t="s">
        <v>44</v>
      </c>
      <c r="K368" s="243" t="s">
        <v>730</v>
      </c>
      <c r="L368" s="265">
        <v>1.0226229151200199</v>
      </c>
      <c r="M368" s="250">
        <v>1</v>
      </c>
      <c r="N368" s="250">
        <v>1</v>
      </c>
      <c r="O368" s="244">
        <v>22.5</v>
      </c>
      <c r="P368" s="242">
        <v>15</v>
      </c>
      <c r="Q368" s="242">
        <v>35</v>
      </c>
      <c r="R368" s="242">
        <v>0.7</v>
      </c>
      <c r="S368" s="245">
        <v>187</v>
      </c>
      <c r="T368" s="242">
        <v>3.2</v>
      </c>
      <c r="U368" s="242">
        <v>0.8</v>
      </c>
      <c r="V368" s="242">
        <v>9.1</v>
      </c>
      <c r="W368" s="266">
        <v>148.03331250000002</v>
      </c>
      <c r="X368" s="266">
        <v>21.963399480712166</v>
      </c>
      <c r="Y368" s="266">
        <v>6.85</v>
      </c>
      <c r="Z368" s="266">
        <v>1.480333125</v>
      </c>
      <c r="AA368" s="266">
        <v>1.4803331250000002</v>
      </c>
      <c r="AB368" s="267">
        <v>2.7223337499999998</v>
      </c>
      <c r="AC368" s="268"/>
      <c r="AD368" s="269">
        <v>9.15</v>
      </c>
      <c r="AE368" s="270">
        <f t="shared" si="36"/>
        <v>0.9263539999999999</v>
      </c>
      <c r="AF368" s="194">
        <f t="shared" si="32"/>
        <v>1.7959797499999999</v>
      </c>
      <c r="AH368" s="242">
        <v>371</v>
      </c>
      <c r="AI368" s="251">
        <f t="shared" si="33"/>
        <v>12.532999999999998</v>
      </c>
      <c r="AJ368" s="251">
        <f>'5-04a'!O369</f>
        <v>12.532999999999999</v>
      </c>
      <c r="AK368" s="251">
        <f t="shared" si="34"/>
        <v>0</v>
      </c>
      <c r="AM368" s="252">
        <f t="shared" si="35"/>
        <v>0.1433000678209527</v>
      </c>
      <c r="AP368" s="268"/>
    </row>
    <row r="369" spans="1:42" x14ac:dyDescent="0.25">
      <c r="A369" s="253">
        <v>367</v>
      </c>
      <c r="B369" s="243" t="s">
        <v>526</v>
      </c>
      <c r="C369" s="243" t="s">
        <v>527</v>
      </c>
      <c r="D369" s="243" t="s">
        <v>471</v>
      </c>
      <c r="E369" s="243" t="s">
        <v>496</v>
      </c>
      <c r="F369" s="243" t="s">
        <v>35</v>
      </c>
      <c r="G369" s="243" t="s">
        <v>31</v>
      </c>
      <c r="H369" s="243" t="s">
        <v>32</v>
      </c>
      <c r="I369" s="243" t="s">
        <v>93</v>
      </c>
      <c r="J369" s="243" t="s">
        <v>44</v>
      </c>
      <c r="K369" s="243" t="s">
        <v>730</v>
      </c>
      <c r="L369" s="265">
        <v>1.0229795460063591</v>
      </c>
      <c r="M369" s="250">
        <v>1</v>
      </c>
      <c r="N369" s="250">
        <v>1</v>
      </c>
      <c r="O369" s="244">
        <v>22.5</v>
      </c>
      <c r="P369" s="242">
        <v>15</v>
      </c>
      <c r="Q369" s="242">
        <v>35</v>
      </c>
      <c r="R369" s="242">
        <v>0.7</v>
      </c>
      <c r="S369" s="245">
        <v>185</v>
      </c>
      <c r="T369" s="242">
        <v>3.2</v>
      </c>
      <c r="U369" s="242">
        <v>0.8</v>
      </c>
      <c r="V369" s="242">
        <v>9.1</v>
      </c>
      <c r="W369" s="266">
        <v>156.57622499999999</v>
      </c>
      <c r="X369" s="266">
        <v>23.230893916913946</v>
      </c>
      <c r="Y369" s="266">
        <v>6.32</v>
      </c>
      <c r="Z369" s="266">
        <v>1.5657622499999999</v>
      </c>
      <c r="AA369" s="266">
        <v>1.0438415000000003</v>
      </c>
      <c r="AB369" s="267">
        <v>2.51169625</v>
      </c>
      <c r="AC369" s="268"/>
      <c r="AD369" s="269">
        <v>9.15</v>
      </c>
      <c r="AE369" s="270">
        <f t="shared" si="36"/>
        <v>0.9263539999999999</v>
      </c>
      <c r="AF369" s="194">
        <f t="shared" si="32"/>
        <v>1.5853422500000001</v>
      </c>
      <c r="AH369" s="242">
        <v>372</v>
      </c>
      <c r="AI369" s="251">
        <f t="shared" si="33"/>
        <v>11.4413</v>
      </c>
      <c r="AJ369" s="251">
        <f>'5-04a'!O370</f>
        <v>11.4413</v>
      </c>
      <c r="AK369" s="251">
        <f t="shared" si="34"/>
        <v>0</v>
      </c>
      <c r="AM369" s="252">
        <f t="shared" si="35"/>
        <v>0.13856312219765238</v>
      </c>
      <c r="AP369" s="268"/>
    </row>
    <row r="370" spans="1:42" x14ac:dyDescent="0.25">
      <c r="A370" s="253">
        <v>368</v>
      </c>
      <c r="B370" s="243" t="s">
        <v>526</v>
      </c>
      <c r="C370" s="243" t="s">
        <v>527</v>
      </c>
      <c r="D370" s="243" t="s">
        <v>471</v>
      </c>
      <c r="E370" s="243" t="s">
        <v>495</v>
      </c>
      <c r="F370" s="243" t="s">
        <v>30</v>
      </c>
      <c r="G370" s="243" t="s">
        <v>31</v>
      </c>
      <c r="H370" s="243" t="s">
        <v>32</v>
      </c>
      <c r="I370" s="243" t="s">
        <v>62</v>
      </c>
      <c r="J370" s="243" t="s">
        <v>102</v>
      </c>
      <c r="K370" s="243" t="s">
        <v>730</v>
      </c>
      <c r="L370" s="265">
        <v>2.337726771117167</v>
      </c>
      <c r="M370" s="250">
        <v>1</v>
      </c>
      <c r="N370" s="250">
        <v>1</v>
      </c>
      <c r="O370" s="244">
        <v>22.5</v>
      </c>
      <c r="P370" s="242">
        <v>15</v>
      </c>
      <c r="Q370" s="242">
        <v>35</v>
      </c>
      <c r="R370" s="242">
        <v>0.7</v>
      </c>
      <c r="S370" s="245">
        <v>219</v>
      </c>
      <c r="T370" s="242">
        <v>3.8</v>
      </c>
      <c r="U370" s="242">
        <v>0.8</v>
      </c>
      <c r="V370" s="242">
        <v>9.1</v>
      </c>
      <c r="W370" s="266">
        <v>131.47079999999997</v>
      </c>
      <c r="X370" s="266">
        <v>27.446931106471805</v>
      </c>
      <c r="Y370" s="266">
        <v>6.52</v>
      </c>
      <c r="Z370" s="266">
        <v>1.3147079999999995</v>
      </c>
      <c r="AA370" s="266">
        <v>0.32867699999999994</v>
      </c>
      <c r="AB370" s="267">
        <v>1.8205150000000012</v>
      </c>
      <c r="AC370" s="268"/>
      <c r="AD370" s="269">
        <v>9.4</v>
      </c>
      <c r="AE370" s="270">
        <f t="shared" si="36"/>
        <v>0.83448400000000333</v>
      </c>
      <c r="AF370" s="194">
        <f t="shared" si="32"/>
        <v>0.98603099999999788</v>
      </c>
      <c r="AH370" s="242">
        <v>373</v>
      </c>
      <c r="AI370" s="251">
        <f t="shared" si="33"/>
        <v>9.983900000000002</v>
      </c>
      <c r="AJ370" s="251">
        <f>'5-04a'!O371</f>
        <v>9.9839000000000002</v>
      </c>
      <c r="AK370" s="251">
        <f t="shared" si="34"/>
        <v>0</v>
      </c>
      <c r="AM370" s="252">
        <f t="shared" si="35"/>
        <v>9.8762106992257306E-2</v>
      </c>
      <c r="AP370" s="268"/>
    </row>
    <row r="371" spans="1:42" x14ac:dyDescent="0.25">
      <c r="A371" s="253">
        <v>369</v>
      </c>
      <c r="B371" s="243" t="s">
        <v>526</v>
      </c>
      <c r="C371" s="243" t="s">
        <v>527</v>
      </c>
      <c r="D371" s="243" t="s">
        <v>471</v>
      </c>
      <c r="E371" s="243" t="s">
        <v>495</v>
      </c>
      <c r="F371" s="243" t="s">
        <v>35</v>
      </c>
      <c r="G371" s="243" t="s">
        <v>46</v>
      </c>
      <c r="H371" s="243" t="s">
        <v>47</v>
      </c>
      <c r="I371" s="243" t="s">
        <v>101</v>
      </c>
      <c r="J371" s="243" t="s">
        <v>44</v>
      </c>
      <c r="K371" s="243" t="s">
        <v>730</v>
      </c>
      <c r="L371" s="265">
        <v>1.0226229151200199</v>
      </c>
      <c r="M371" s="250">
        <v>1</v>
      </c>
      <c r="N371" s="250">
        <v>1</v>
      </c>
      <c r="O371" s="244">
        <v>22.5</v>
      </c>
      <c r="P371" s="242">
        <v>15</v>
      </c>
      <c r="Q371" s="242">
        <v>35</v>
      </c>
      <c r="R371" s="242">
        <v>0.7</v>
      </c>
      <c r="S371" s="245">
        <v>187</v>
      </c>
      <c r="T371" s="242">
        <v>3.2</v>
      </c>
      <c r="U371" s="242">
        <v>0.8</v>
      </c>
      <c r="V371" s="242">
        <v>9.1</v>
      </c>
      <c r="W371" s="266">
        <v>110.23487499999995</v>
      </c>
      <c r="X371" s="266">
        <v>23.013543841336105</v>
      </c>
      <c r="Y371" s="266">
        <v>6.85</v>
      </c>
      <c r="Z371" s="266">
        <v>1.1023487499999993</v>
      </c>
      <c r="AA371" s="266">
        <v>1.1023487499999995</v>
      </c>
      <c r="AB371" s="267">
        <v>2.157302500000001</v>
      </c>
      <c r="AC371" s="268"/>
      <c r="AD371" s="269">
        <v>9.4</v>
      </c>
      <c r="AE371" s="270">
        <f t="shared" si="36"/>
        <v>0.83448400000000333</v>
      </c>
      <c r="AF371" s="194">
        <f t="shared" si="32"/>
        <v>1.3228184999999977</v>
      </c>
      <c r="AH371" s="242">
        <v>374</v>
      </c>
      <c r="AI371" s="251">
        <f t="shared" si="33"/>
        <v>11.212</v>
      </c>
      <c r="AJ371" s="251">
        <f>'5-04a'!O372</f>
        <v>11.212</v>
      </c>
      <c r="AK371" s="251">
        <f t="shared" si="34"/>
        <v>0</v>
      </c>
      <c r="AM371" s="252">
        <f t="shared" si="35"/>
        <v>0.1179823849447019</v>
      </c>
      <c r="AP371" s="268"/>
    </row>
    <row r="372" spans="1:42" x14ac:dyDescent="0.25">
      <c r="A372" s="253">
        <v>370</v>
      </c>
      <c r="B372" s="243" t="s">
        <v>526</v>
      </c>
      <c r="C372" s="243" t="s">
        <v>527</v>
      </c>
      <c r="D372" s="243" t="s">
        <v>471</v>
      </c>
      <c r="E372" s="243" t="s">
        <v>495</v>
      </c>
      <c r="F372" s="243" t="s">
        <v>35</v>
      </c>
      <c r="G372" s="243" t="s">
        <v>31</v>
      </c>
      <c r="H372" s="243" t="s">
        <v>32</v>
      </c>
      <c r="I372" s="243" t="s">
        <v>93</v>
      </c>
      <c r="J372" s="243" t="s">
        <v>44</v>
      </c>
      <c r="K372" s="243" t="s">
        <v>730</v>
      </c>
      <c r="L372" s="265">
        <v>1.0228133738995342</v>
      </c>
      <c r="M372" s="250">
        <v>1</v>
      </c>
      <c r="N372" s="250">
        <v>1</v>
      </c>
      <c r="O372" s="244">
        <v>22.5</v>
      </c>
      <c r="P372" s="242">
        <v>15</v>
      </c>
      <c r="Q372" s="242">
        <v>35</v>
      </c>
      <c r="R372" s="242">
        <v>0.7</v>
      </c>
      <c r="S372" s="245">
        <v>185</v>
      </c>
      <c r="T372" s="242">
        <v>3.2</v>
      </c>
      <c r="U372" s="242">
        <v>0.8</v>
      </c>
      <c r="V372" s="242">
        <v>9.1</v>
      </c>
      <c r="W372" s="266">
        <v>117.31184999999994</v>
      </c>
      <c r="X372" s="266">
        <v>24.490991649269297</v>
      </c>
      <c r="Y372" s="266">
        <v>6.32</v>
      </c>
      <c r="Z372" s="266">
        <v>1.1731184999999993</v>
      </c>
      <c r="AA372" s="266">
        <v>0.78207899999999964</v>
      </c>
      <c r="AB372" s="267">
        <v>2.0076025000000008</v>
      </c>
      <c r="AC372" s="268"/>
      <c r="AD372" s="269">
        <v>9.4</v>
      </c>
      <c r="AE372" s="270">
        <f t="shared" si="36"/>
        <v>0.83448400000000333</v>
      </c>
      <c r="AF372" s="194">
        <f t="shared" si="32"/>
        <v>1.1731184999999975</v>
      </c>
      <c r="AH372" s="242">
        <v>375</v>
      </c>
      <c r="AI372" s="251">
        <f t="shared" si="33"/>
        <v>10.2828</v>
      </c>
      <c r="AJ372" s="251">
        <f>'5-04a'!O373</f>
        <v>10.2828</v>
      </c>
      <c r="AK372" s="251">
        <f t="shared" si="34"/>
        <v>0</v>
      </c>
      <c r="AM372" s="252">
        <f t="shared" si="35"/>
        <v>0.11408551172832278</v>
      </c>
      <c r="AP372" s="268"/>
    </row>
    <row r="373" spans="1:42" x14ac:dyDescent="0.25">
      <c r="A373" s="253">
        <v>371</v>
      </c>
      <c r="B373" s="243" t="s">
        <v>526</v>
      </c>
      <c r="C373" s="243" t="s">
        <v>527</v>
      </c>
      <c r="D373" s="243" t="s">
        <v>491</v>
      </c>
      <c r="E373" s="243" t="s">
        <v>496</v>
      </c>
      <c r="F373" s="243" t="s">
        <v>30</v>
      </c>
      <c r="G373" s="243" t="s">
        <v>31</v>
      </c>
      <c r="H373" s="243" t="s">
        <v>32</v>
      </c>
      <c r="I373" s="243" t="s">
        <v>62</v>
      </c>
      <c r="J373" s="243" t="s">
        <v>102</v>
      </c>
      <c r="K373" s="243" t="s">
        <v>730</v>
      </c>
      <c r="L373" s="265">
        <v>2.337726771117167</v>
      </c>
      <c r="M373" s="250">
        <v>1</v>
      </c>
      <c r="N373" s="250">
        <v>1</v>
      </c>
      <c r="O373" s="244">
        <v>22.5</v>
      </c>
      <c r="P373" s="242">
        <v>15</v>
      </c>
      <c r="Q373" s="242">
        <v>35</v>
      </c>
      <c r="R373" s="242">
        <v>0.7</v>
      </c>
      <c r="S373" s="245">
        <v>219</v>
      </c>
      <c r="T373" s="242">
        <v>3.8</v>
      </c>
      <c r="U373" s="242">
        <v>0.8</v>
      </c>
      <c r="V373" s="242">
        <v>9.1</v>
      </c>
      <c r="W373" s="266">
        <v>268.03750000000002</v>
      </c>
      <c r="X373" s="266">
        <v>35.361147757255942</v>
      </c>
      <c r="Y373" s="266">
        <v>6.52</v>
      </c>
      <c r="Z373" s="266">
        <v>2.6803750000000006</v>
      </c>
      <c r="AA373" s="266">
        <v>0.67009375000000015</v>
      </c>
      <c r="AB373" s="267">
        <v>4.528331249999999</v>
      </c>
      <c r="AC373" s="268"/>
      <c r="AD373" s="269">
        <v>6.45</v>
      </c>
      <c r="AE373" s="270">
        <f t="shared" si="36"/>
        <v>2.5589359999999992</v>
      </c>
      <c r="AF373" s="194">
        <f t="shared" si="32"/>
        <v>1.9693952499999998</v>
      </c>
      <c r="AH373" s="242">
        <v>376</v>
      </c>
      <c r="AI373" s="251">
        <f t="shared" si="33"/>
        <v>14.3988</v>
      </c>
      <c r="AJ373" s="251">
        <f>'5-04a'!O374</f>
        <v>14.3988</v>
      </c>
      <c r="AK373" s="251">
        <f t="shared" si="34"/>
        <v>0</v>
      </c>
      <c r="AM373" s="252">
        <f t="shared" si="35"/>
        <v>0.13677495694085617</v>
      </c>
      <c r="AP373" s="268"/>
    </row>
    <row r="374" spans="1:42" x14ac:dyDescent="0.25">
      <c r="A374" s="253">
        <v>372</v>
      </c>
      <c r="B374" s="243" t="s">
        <v>526</v>
      </c>
      <c r="C374" s="243" t="s">
        <v>527</v>
      </c>
      <c r="D374" s="243" t="s">
        <v>491</v>
      </c>
      <c r="E374" s="243" t="s">
        <v>496</v>
      </c>
      <c r="F374" s="243" t="s">
        <v>35</v>
      </c>
      <c r="G374" s="243" t="s">
        <v>46</v>
      </c>
      <c r="H374" s="243" t="s">
        <v>47</v>
      </c>
      <c r="I374" s="243" t="s">
        <v>101</v>
      </c>
      <c r="J374" s="243" t="s">
        <v>44</v>
      </c>
      <c r="K374" s="243" t="s">
        <v>730</v>
      </c>
      <c r="L374" s="265">
        <v>1.0226229151200199</v>
      </c>
      <c r="M374" s="250">
        <v>1</v>
      </c>
      <c r="N374" s="250">
        <v>1</v>
      </c>
      <c r="O374" s="244">
        <v>22.5</v>
      </c>
      <c r="P374" s="242">
        <v>15</v>
      </c>
      <c r="Q374" s="242">
        <v>35</v>
      </c>
      <c r="R374" s="242">
        <v>0.7</v>
      </c>
      <c r="S374" s="245">
        <v>187</v>
      </c>
      <c r="T374" s="242">
        <v>3.2</v>
      </c>
      <c r="U374" s="242">
        <v>0.8</v>
      </c>
      <c r="V374" s="242">
        <v>9.1</v>
      </c>
      <c r="W374" s="266">
        <v>211.93593749999999</v>
      </c>
      <c r="X374" s="266">
        <v>27.959886213720313</v>
      </c>
      <c r="Y374" s="266">
        <v>6.85</v>
      </c>
      <c r="Z374" s="266">
        <v>2.1193593750000002</v>
      </c>
      <c r="AA374" s="266">
        <v>2.1193593750000002</v>
      </c>
      <c r="AB374" s="267">
        <v>5.0612812499999986</v>
      </c>
      <c r="AC374" s="268"/>
      <c r="AD374" s="269">
        <v>6.45</v>
      </c>
      <c r="AE374" s="270">
        <f t="shared" si="36"/>
        <v>2.5589359999999992</v>
      </c>
      <c r="AF374" s="194">
        <f t="shared" si="32"/>
        <v>2.5023452499999994</v>
      </c>
      <c r="AH374" s="242">
        <v>377</v>
      </c>
      <c r="AI374" s="251">
        <f t="shared" si="33"/>
        <v>16.149999999999999</v>
      </c>
      <c r="AJ374" s="251">
        <f>'5-04a'!O375</f>
        <v>16.149999999999999</v>
      </c>
      <c r="AK374" s="251">
        <f t="shared" si="34"/>
        <v>0</v>
      </c>
      <c r="AM374" s="252">
        <f t="shared" si="35"/>
        <v>0.15494397832817336</v>
      </c>
      <c r="AP374" s="268"/>
    </row>
    <row r="375" spans="1:42" x14ac:dyDescent="0.25">
      <c r="A375" s="253">
        <v>373</v>
      </c>
      <c r="B375" s="243" t="s">
        <v>526</v>
      </c>
      <c r="C375" s="243" t="s">
        <v>527</v>
      </c>
      <c r="D375" s="243" t="s">
        <v>491</v>
      </c>
      <c r="E375" s="243" t="s">
        <v>496</v>
      </c>
      <c r="F375" s="243" t="s">
        <v>35</v>
      </c>
      <c r="G375" s="243" t="s">
        <v>31</v>
      </c>
      <c r="H375" s="243" t="s">
        <v>32</v>
      </c>
      <c r="I375" s="243" t="s">
        <v>93</v>
      </c>
      <c r="J375" s="243" t="s">
        <v>44</v>
      </c>
      <c r="K375" s="243" t="s">
        <v>730</v>
      </c>
      <c r="L375" s="265">
        <v>1.0228133738995342</v>
      </c>
      <c r="M375" s="250">
        <v>1</v>
      </c>
      <c r="N375" s="250">
        <v>1</v>
      </c>
      <c r="O375" s="244">
        <v>22.5</v>
      </c>
      <c r="P375" s="242">
        <v>15</v>
      </c>
      <c r="Q375" s="242">
        <v>35</v>
      </c>
      <c r="R375" s="242">
        <v>0.7</v>
      </c>
      <c r="S375" s="245">
        <v>185</v>
      </c>
      <c r="T375" s="242">
        <v>3.2</v>
      </c>
      <c r="U375" s="242">
        <v>0.8</v>
      </c>
      <c r="V375" s="242">
        <v>9.1</v>
      </c>
      <c r="W375" s="266">
        <v>230.63437500000009</v>
      </c>
      <c r="X375" s="266">
        <v>30.426698548812674</v>
      </c>
      <c r="Y375" s="266">
        <v>6.32</v>
      </c>
      <c r="Z375" s="266">
        <v>2.3063437500000008</v>
      </c>
      <c r="AA375" s="266">
        <v>1.5375625000000006</v>
      </c>
      <c r="AB375" s="267">
        <v>4.8243937499999996</v>
      </c>
      <c r="AC375" s="268"/>
      <c r="AD375" s="269">
        <v>6.45</v>
      </c>
      <c r="AE375" s="270">
        <f t="shared" si="36"/>
        <v>2.5589359999999992</v>
      </c>
      <c r="AF375" s="194">
        <f t="shared" si="32"/>
        <v>2.2654577500000004</v>
      </c>
      <c r="AH375" s="242">
        <v>378</v>
      </c>
      <c r="AI375" s="251">
        <f t="shared" si="33"/>
        <v>14.988299999999999</v>
      </c>
      <c r="AJ375" s="251">
        <f>'5-04a'!O376</f>
        <v>14.988300000000001</v>
      </c>
      <c r="AK375" s="251">
        <f t="shared" si="34"/>
        <v>0</v>
      </c>
      <c r="AM375" s="252">
        <f t="shared" si="35"/>
        <v>0.15114841242836083</v>
      </c>
      <c r="AP375" s="268"/>
    </row>
    <row r="376" spans="1:42" x14ac:dyDescent="0.25">
      <c r="A376" s="253">
        <v>374</v>
      </c>
      <c r="B376" s="243" t="s">
        <v>526</v>
      </c>
      <c r="C376" s="243" t="s">
        <v>527</v>
      </c>
      <c r="D376" s="243" t="s">
        <v>471</v>
      </c>
      <c r="E376" s="243" t="s">
        <v>492</v>
      </c>
      <c r="F376" s="243" t="s">
        <v>30</v>
      </c>
      <c r="G376" s="243" t="s">
        <v>46</v>
      </c>
      <c r="H376" s="243" t="s">
        <v>47</v>
      </c>
      <c r="I376" s="243" t="s">
        <v>60</v>
      </c>
      <c r="J376" s="243" t="s">
        <v>58</v>
      </c>
      <c r="K376" s="243" t="s">
        <v>731</v>
      </c>
      <c r="L376" s="265">
        <v>1.911302043425946</v>
      </c>
      <c r="M376" s="250">
        <v>0.6</v>
      </c>
      <c r="N376" s="250">
        <v>0.6</v>
      </c>
      <c r="O376" s="244">
        <v>23</v>
      </c>
      <c r="P376" s="242">
        <v>15</v>
      </c>
      <c r="Q376" s="242">
        <v>35</v>
      </c>
      <c r="R376" s="242">
        <v>0.7</v>
      </c>
      <c r="S376" s="245">
        <v>195</v>
      </c>
      <c r="T376" s="242">
        <v>3.2</v>
      </c>
      <c r="U376" s="242">
        <v>0.8</v>
      </c>
      <c r="V376" s="242">
        <v>11</v>
      </c>
      <c r="W376" s="266">
        <v>245.67188800000008</v>
      </c>
      <c r="X376" s="266">
        <v>24.132798428290776</v>
      </c>
      <c r="Y376" s="266">
        <v>8.16</v>
      </c>
      <c r="Z376" s="266">
        <v>1.4740313280000006</v>
      </c>
      <c r="AA376" s="266">
        <v>0.20100427200000004</v>
      </c>
      <c r="AB376" s="267">
        <v>2.1449644000000001</v>
      </c>
      <c r="AC376" s="268"/>
      <c r="AD376" s="269">
        <v>8.9499999999999993</v>
      </c>
      <c r="AE376" s="270">
        <f t="shared" si="36"/>
        <v>1.007086000000001</v>
      </c>
      <c r="AF376" s="194">
        <f t="shared" si="32"/>
        <v>1.1378783999999991</v>
      </c>
      <c r="AH376" s="242">
        <v>379</v>
      </c>
      <c r="AI376" s="251">
        <f t="shared" si="33"/>
        <v>11.98</v>
      </c>
      <c r="AJ376" s="251">
        <f>'5-04a'!O377</f>
        <v>11.98</v>
      </c>
      <c r="AK376" s="251">
        <f t="shared" si="34"/>
        <v>0</v>
      </c>
      <c r="AM376" s="252">
        <f t="shared" si="35"/>
        <v>9.4981502504173546E-2</v>
      </c>
      <c r="AP376" s="268"/>
    </row>
    <row r="377" spans="1:42" x14ac:dyDescent="0.25">
      <c r="A377" s="253">
        <v>375</v>
      </c>
      <c r="B377" s="243" t="s">
        <v>526</v>
      </c>
      <c r="C377" s="243" t="s">
        <v>527</v>
      </c>
      <c r="D377" s="243" t="s">
        <v>491</v>
      </c>
      <c r="E377" s="243" t="s">
        <v>472</v>
      </c>
      <c r="F377" s="243" t="s">
        <v>30</v>
      </c>
      <c r="G377" s="243" t="s">
        <v>46</v>
      </c>
      <c r="H377" s="243" t="s">
        <v>47</v>
      </c>
      <c r="I377" s="243" t="s">
        <v>60</v>
      </c>
      <c r="J377" s="243" t="s">
        <v>58</v>
      </c>
      <c r="K377" s="243" t="s">
        <v>731</v>
      </c>
      <c r="L377" s="265">
        <v>1.9108069550173017</v>
      </c>
      <c r="M377" s="250">
        <v>0.6</v>
      </c>
      <c r="N377" s="250">
        <v>0.6</v>
      </c>
      <c r="O377" s="244">
        <v>23</v>
      </c>
      <c r="P377" s="242">
        <v>15</v>
      </c>
      <c r="Q377" s="242">
        <v>35</v>
      </c>
      <c r="R377" s="242">
        <v>0.7</v>
      </c>
      <c r="S377" s="245">
        <v>195</v>
      </c>
      <c r="T377" s="242">
        <v>3.2</v>
      </c>
      <c r="U377" s="242">
        <v>0.8</v>
      </c>
      <c r="V377" s="242">
        <v>11</v>
      </c>
      <c r="W377" s="266">
        <v>549.10204799999997</v>
      </c>
      <c r="X377" s="266">
        <v>32.549024777711907</v>
      </c>
      <c r="Y377" s="266">
        <v>8.16</v>
      </c>
      <c r="Z377" s="266">
        <v>3.2946122879999993</v>
      </c>
      <c r="AA377" s="266">
        <v>0.44926531199999986</v>
      </c>
      <c r="AB377" s="267">
        <v>5.8114224000000005</v>
      </c>
      <c r="AC377" s="268"/>
      <c r="AD377" s="269">
        <v>5.55</v>
      </c>
      <c r="AE377" s="270">
        <f t="shared" si="36"/>
        <v>3.3636260000000018</v>
      </c>
      <c r="AF377" s="194">
        <f t="shared" si="32"/>
        <v>2.4477963999999988</v>
      </c>
      <c r="AH377" s="242">
        <v>380</v>
      </c>
      <c r="AI377" s="251">
        <f t="shared" si="33"/>
        <v>17.715299999999999</v>
      </c>
      <c r="AJ377" s="251">
        <f>'5-04a'!O378</f>
        <v>17.715299999999999</v>
      </c>
      <c r="AK377" s="251">
        <f t="shared" si="34"/>
        <v>0</v>
      </c>
      <c r="AM377" s="252">
        <f t="shared" si="35"/>
        <v>0.13817414325470068</v>
      </c>
      <c r="AP377" s="268"/>
    </row>
    <row r="378" spans="1:42" x14ac:dyDescent="0.25">
      <c r="A378" s="253">
        <v>376</v>
      </c>
      <c r="B378" s="243" t="s">
        <v>526</v>
      </c>
      <c r="C378" s="243" t="s">
        <v>527</v>
      </c>
      <c r="D378" s="243" t="s">
        <v>471</v>
      </c>
      <c r="E378" s="243" t="s">
        <v>496</v>
      </c>
      <c r="F378" s="243" t="s">
        <v>30</v>
      </c>
      <c r="G378" s="243" t="s">
        <v>46</v>
      </c>
      <c r="H378" s="243" t="s">
        <v>47</v>
      </c>
      <c r="I378" s="243" t="s">
        <v>60</v>
      </c>
      <c r="J378" s="243" t="s">
        <v>58</v>
      </c>
      <c r="K378" s="243" t="s">
        <v>731</v>
      </c>
      <c r="L378" s="265">
        <v>1.9108069550173017</v>
      </c>
      <c r="M378" s="250">
        <v>0.6</v>
      </c>
      <c r="N378" s="250">
        <v>0.6</v>
      </c>
      <c r="O378" s="244">
        <v>23</v>
      </c>
      <c r="P378" s="242">
        <v>15</v>
      </c>
      <c r="Q378" s="242">
        <v>35</v>
      </c>
      <c r="R378" s="242">
        <v>0.7</v>
      </c>
      <c r="S378" s="245">
        <v>195</v>
      </c>
      <c r="T378" s="242">
        <v>3.2</v>
      </c>
      <c r="U378" s="242">
        <v>0.8</v>
      </c>
      <c r="V378" s="242">
        <v>11</v>
      </c>
      <c r="W378" s="266">
        <v>186.07300800000004</v>
      </c>
      <c r="X378" s="266">
        <v>27.607271216617217</v>
      </c>
      <c r="Y378" s="266">
        <v>8.16</v>
      </c>
      <c r="Z378" s="266">
        <v>1.1164380480000002</v>
      </c>
      <c r="AA378" s="266">
        <v>0.15224155200000003</v>
      </c>
      <c r="AB378" s="267">
        <v>1.7917203999999995</v>
      </c>
      <c r="AC378" s="268"/>
      <c r="AD378" s="269">
        <v>9.15</v>
      </c>
      <c r="AE378" s="270">
        <f t="shared" si="36"/>
        <v>0.9263539999999999</v>
      </c>
      <c r="AF378" s="194">
        <f t="shared" si="32"/>
        <v>0.86536639999999965</v>
      </c>
      <c r="AH378" s="242">
        <v>381</v>
      </c>
      <c r="AI378" s="251">
        <f t="shared" si="33"/>
        <v>11.2204</v>
      </c>
      <c r="AJ378" s="251">
        <f>'5-04a'!O379</f>
        <v>11.2204</v>
      </c>
      <c r="AK378" s="251">
        <f t="shared" si="34"/>
        <v>0</v>
      </c>
      <c r="AM378" s="252">
        <f t="shared" si="35"/>
        <v>7.7124380592492214E-2</v>
      </c>
      <c r="AP378" s="268"/>
    </row>
    <row r="379" spans="1:42" x14ac:dyDescent="0.25">
      <c r="A379" s="253">
        <v>377</v>
      </c>
      <c r="B379" s="243" t="s">
        <v>526</v>
      </c>
      <c r="C379" s="243" t="s">
        <v>527</v>
      </c>
      <c r="D379" s="243" t="s">
        <v>491</v>
      </c>
      <c r="E379" s="243" t="s">
        <v>492</v>
      </c>
      <c r="F379" s="243" t="s">
        <v>30</v>
      </c>
      <c r="G379" s="243" t="s">
        <v>46</v>
      </c>
      <c r="H379" s="243" t="s">
        <v>47</v>
      </c>
      <c r="I379" s="243" t="s">
        <v>60</v>
      </c>
      <c r="J379" s="243" t="s">
        <v>58</v>
      </c>
      <c r="K379" s="243" t="s">
        <v>731</v>
      </c>
      <c r="L379" s="265">
        <v>1.9108069550173017</v>
      </c>
      <c r="M379" s="250">
        <v>0.6</v>
      </c>
      <c r="N379" s="250">
        <v>0.6</v>
      </c>
      <c r="O379" s="244">
        <v>23</v>
      </c>
      <c r="P379" s="242">
        <v>15</v>
      </c>
      <c r="Q379" s="242">
        <v>35</v>
      </c>
      <c r="R379" s="242">
        <v>0.7</v>
      </c>
      <c r="S379" s="245">
        <v>195</v>
      </c>
      <c r="T379" s="242">
        <v>3.2</v>
      </c>
      <c r="U379" s="242">
        <v>0.8</v>
      </c>
      <c r="V379" s="242">
        <v>11</v>
      </c>
      <c r="W379" s="266">
        <v>410.44079999999997</v>
      </c>
      <c r="X379" s="266">
        <v>41.375080645161283</v>
      </c>
      <c r="Y379" s="266">
        <v>8.16</v>
      </c>
      <c r="Z379" s="266">
        <v>2.4626447999999996</v>
      </c>
      <c r="AA379" s="266">
        <v>0.33581519999999992</v>
      </c>
      <c r="AB379" s="267">
        <v>4.8106400000000002</v>
      </c>
      <c r="AC379" s="268"/>
      <c r="AD379" s="269">
        <v>6.05</v>
      </c>
      <c r="AE379" s="270">
        <f t="shared" ref="AE379:AE410" si="37">0.0804*AD379^2-1.8589*AD379+11.204</f>
        <v>2.9004960000000004</v>
      </c>
      <c r="AF379" s="194">
        <f t="shared" si="32"/>
        <v>1.9101439999999998</v>
      </c>
      <c r="AH379" s="242">
        <v>382</v>
      </c>
      <c r="AI379" s="251">
        <f t="shared" si="33"/>
        <v>15.769100000000002</v>
      </c>
      <c r="AJ379" s="251">
        <f>'5-04a'!O380</f>
        <v>15.7691</v>
      </c>
      <c r="AK379" s="251">
        <f t="shared" si="34"/>
        <v>0</v>
      </c>
      <c r="AM379" s="252">
        <f t="shared" si="35"/>
        <v>0.12113208743682262</v>
      </c>
      <c r="AP379" s="268"/>
    </row>
    <row r="380" spans="1:42" x14ac:dyDescent="0.25">
      <c r="A380" s="253">
        <v>378</v>
      </c>
      <c r="B380" s="243" t="s">
        <v>526</v>
      </c>
      <c r="C380" s="243" t="s">
        <v>527</v>
      </c>
      <c r="D380" s="243" t="s">
        <v>471</v>
      </c>
      <c r="E380" s="243" t="s">
        <v>492</v>
      </c>
      <c r="F380" s="243" t="s">
        <v>30</v>
      </c>
      <c r="G380" s="243" t="s">
        <v>31</v>
      </c>
      <c r="H380" s="243" t="s">
        <v>32</v>
      </c>
      <c r="I380" s="243" t="s">
        <v>62</v>
      </c>
      <c r="J380" s="243" t="s">
        <v>102</v>
      </c>
      <c r="K380" s="243" t="s">
        <v>732</v>
      </c>
      <c r="L380" s="265">
        <v>4.3684706816807024</v>
      </c>
      <c r="M380" s="250">
        <v>1</v>
      </c>
      <c r="N380" s="250">
        <v>1</v>
      </c>
      <c r="O380" s="244">
        <v>23</v>
      </c>
      <c r="P380" s="242">
        <v>15</v>
      </c>
      <c r="Q380" s="242">
        <v>35</v>
      </c>
      <c r="R380" s="242">
        <v>0.7</v>
      </c>
      <c r="S380" s="245">
        <v>219</v>
      </c>
      <c r="T380" s="242">
        <v>3.8</v>
      </c>
      <c r="U380" s="242">
        <v>0.8</v>
      </c>
      <c r="V380" s="242">
        <v>17</v>
      </c>
      <c r="W380" s="266">
        <v>250.892448</v>
      </c>
      <c r="X380" s="266">
        <v>24.64562357563851</v>
      </c>
      <c r="Y380" s="266">
        <v>6.52</v>
      </c>
      <c r="Z380" s="266">
        <v>2.5089244800000001</v>
      </c>
      <c r="AA380" s="266">
        <v>0.62723112000000003</v>
      </c>
      <c r="AB380" s="267">
        <v>3.1190444000000004</v>
      </c>
      <c r="AC380" s="268"/>
      <c r="AD380" s="269">
        <v>8.9499999999999993</v>
      </c>
      <c r="AE380" s="270">
        <f t="shared" si="37"/>
        <v>1.007086000000001</v>
      </c>
      <c r="AF380" s="194">
        <f t="shared" si="32"/>
        <v>2.1119583999999993</v>
      </c>
      <c r="AH380" s="242">
        <v>383</v>
      </c>
      <c r="AI380" s="251">
        <f t="shared" si="33"/>
        <v>12.7752</v>
      </c>
      <c r="AJ380" s="251">
        <f>'5-04a'!O381</f>
        <v>12.7752</v>
      </c>
      <c r="AK380" s="251">
        <f t="shared" si="34"/>
        <v>0</v>
      </c>
      <c r="AM380" s="252">
        <f t="shared" si="35"/>
        <v>0.1653170517878389</v>
      </c>
      <c r="AP380" s="268"/>
    </row>
    <row r="381" spans="1:42" x14ac:dyDescent="0.25">
      <c r="A381" s="253">
        <v>379</v>
      </c>
      <c r="B381" s="243" t="s">
        <v>526</v>
      </c>
      <c r="C381" s="243" t="s">
        <v>527</v>
      </c>
      <c r="D381" s="243" t="s">
        <v>471</v>
      </c>
      <c r="E381" s="243" t="s">
        <v>492</v>
      </c>
      <c r="F381" s="243" t="s">
        <v>35</v>
      </c>
      <c r="G381" s="243" t="s">
        <v>46</v>
      </c>
      <c r="H381" s="243" t="s">
        <v>47</v>
      </c>
      <c r="I381" s="243" t="s">
        <v>101</v>
      </c>
      <c r="J381" s="243" t="s">
        <v>44</v>
      </c>
      <c r="K381" s="243" t="s">
        <v>732</v>
      </c>
      <c r="L381" s="265">
        <v>1.9113060481732191</v>
      </c>
      <c r="M381" s="250">
        <v>1</v>
      </c>
      <c r="N381" s="250">
        <v>1</v>
      </c>
      <c r="O381" s="244">
        <v>23</v>
      </c>
      <c r="P381" s="242">
        <v>15</v>
      </c>
      <c r="Q381" s="242">
        <v>35</v>
      </c>
      <c r="R381" s="242">
        <v>0.7</v>
      </c>
      <c r="S381" s="245">
        <v>187</v>
      </c>
      <c r="T381" s="242">
        <v>3.2</v>
      </c>
      <c r="U381" s="242">
        <v>0.8</v>
      </c>
      <c r="V381" s="242">
        <v>17</v>
      </c>
      <c r="W381" s="266">
        <v>214.07177999999999</v>
      </c>
      <c r="X381" s="266">
        <v>21.028662082514735</v>
      </c>
      <c r="Y381" s="266">
        <v>6.85</v>
      </c>
      <c r="Z381" s="266">
        <v>2.1407178</v>
      </c>
      <c r="AA381" s="266">
        <v>2.1407178</v>
      </c>
      <c r="AB381" s="267">
        <v>3.8825644000000001</v>
      </c>
      <c r="AC381" s="268"/>
      <c r="AD381" s="269">
        <v>8.9499999999999993</v>
      </c>
      <c r="AE381" s="270">
        <f t="shared" si="37"/>
        <v>1.007086000000001</v>
      </c>
      <c r="AF381" s="194">
        <f t="shared" si="32"/>
        <v>2.8754783999999991</v>
      </c>
      <c r="AH381" s="242">
        <v>384</v>
      </c>
      <c r="AI381" s="251">
        <f t="shared" si="33"/>
        <v>15.013999999999999</v>
      </c>
      <c r="AJ381" s="251">
        <f>'5-04a'!O382</f>
        <v>15.013999999999999</v>
      </c>
      <c r="AK381" s="251">
        <f t="shared" si="34"/>
        <v>0</v>
      </c>
      <c r="AM381" s="252">
        <f t="shared" si="35"/>
        <v>0.19151980817903286</v>
      </c>
      <c r="AP381" s="268"/>
    </row>
    <row r="382" spans="1:42" x14ac:dyDescent="0.25">
      <c r="A382" s="253">
        <v>380</v>
      </c>
      <c r="B382" s="243" t="s">
        <v>526</v>
      </c>
      <c r="C382" s="243" t="s">
        <v>527</v>
      </c>
      <c r="D382" s="243" t="s">
        <v>471</v>
      </c>
      <c r="E382" s="243" t="s">
        <v>492</v>
      </c>
      <c r="F382" s="243" t="s">
        <v>35</v>
      </c>
      <c r="G382" s="243" t="s">
        <v>31</v>
      </c>
      <c r="H382" s="243" t="s">
        <v>32</v>
      </c>
      <c r="I382" s="243" t="s">
        <v>93</v>
      </c>
      <c r="J382" s="243" t="s">
        <v>44</v>
      </c>
      <c r="K382" s="243" t="s">
        <v>732</v>
      </c>
      <c r="L382" s="265">
        <v>1.9118425968506809</v>
      </c>
      <c r="M382" s="250">
        <v>1</v>
      </c>
      <c r="N382" s="250">
        <v>1</v>
      </c>
      <c r="O382" s="244">
        <v>23</v>
      </c>
      <c r="P382" s="242">
        <v>15</v>
      </c>
      <c r="Q382" s="242">
        <v>35</v>
      </c>
      <c r="R382" s="242">
        <v>0.7</v>
      </c>
      <c r="S382" s="245">
        <v>185</v>
      </c>
      <c r="T382" s="242">
        <v>3.2</v>
      </c>
      <c r="U382" s="242">
        <v>0.8</v>
      </c>
      <c r="V382" s="242">
        <v>17</v>
      </c>
      <c r="W382" s="266">
        <v>226.34733599999998</v>
      </c>
      <c r="X382" s="266">
        <v>22.234512377210216</v>
      </c>
      <c r="Y382" s="266">
        <v>6.32</v>
      </c>
      <c r="Z382" s="266">
        <v>2.2634733599999999</v>
      </c>
      <c r="AA382" s="266">
        <v>1.5089822400000001</v>
      </c>
      <c r="AB382" s="267">
        <v>3.5432443999999998</v>
      </c>
      <c r="AC382" s="268"/>
      <c r="AD382" s="269">
        <v>8.9499999999999993</v>
      </c>
      <c r="AE382" s="270">
        <f t="shared" si="37"/>
        <v>1.007086000000001</v>
      </c>
      <c r="AF382" s="194">
        <f t="shared" si="32"/>
        <v>2.5361583999999988</v>
      </c>
      <c r="AH382" s="242">
        <v>385</v>
      </c>
      <c r="AI382" s="251">
        <f t="shared" si="33"/>
        <v>13.6357</v>
      </c>
      <c r="AJ382" s="251">
        <f>'5-04a'!O383</f>
        <v>13.6357</v>
      </c>
      <c r="AK382" s="251">
        <f t="shared" si="34"/>
        <v>0</v>
      </c>
      <c r="AM382" s="252">
        <f t="shared" si="35"/>
        <v>0.18599400104138392</v>
      </c>
      <c r="AP382" s="268"/>
    </row>
    <row r="383" spans="1:42" x14ac:dyDescent="0.25">
      <c r="A383" s="253">
        <v>381</v>
      </c>
      <c r="B383" s="243" t="s">
        <v>526</v>
      </c>
      <c r="C383" s="243" t="s">
        <v>527</v>
      </c>
      <c r="D383" s="243" t="s">
        <v>471</v>
      </c>
      <c r="E383" s="243" t="s">
        <v>496</v>
      </c>
      <c r="F383" s="243" t="s">
        <v>30</v>
      </c>
      <c r="G383" s="243" t="s">
        <v>31</v>
      </c>
      <c r="H383" s="243" t="s">
        <v>32</v>
      </c>
      <c r="I383" s="243" t="s">
        <v>62</v>
      </c>
      <c r="J383" s="243" t="s">
        <v>102</v>
      </c>
      <c r="K383" s="243" t="s">
        <v>732</v>
      </c>
      <c r="L383" s="265">
        <v>4.3676447881208622</v>
      </c>
      <c r="M383" s="250">
        <v>1</v>
      </c>
      <c r="N383" s="250">
        <v>1</v>
      </c>
      <c r="O383" s="244">
        <v>23</v>
      </c>
      <c r="P383" s="242">
        <v>15</v>
      </c>
      <c r="Q383" s="242">
        <v>35</v>
      </c>
      <c r="R383" s="242">
        <v>0.7</v>
      </c>
      <c r="S383" s="245">
        <v>219</v>
      </c>
      <c r="T383" s="242">
        <v>3.8</v>
      </c>
      <c r="U383" s="242">
        <v>0.8</v>
      </c>
      <c r="V383" s="242">
        <v>17</v>
      </c>
      <c r="W383" s="266">
        <v>178.86076800000004</v>
      </c>
      <c r="X383" s="266">
        <v>26.537205934718106</v>
      </c>
      <c r="Y383" s="266">
        <v>6.52</v>
      </c>
      <c r="Z383" s="266">
        <v>1.7886076800000004</v>
      </c>
      <c r="AA383" s="266">
        <v>0.44715192000000009</v>
      </c>
      <c r="AB383" s="267">
        <v>2.4364404</v>
      </c>
      <c r="AC383" s="268"/>
      <c r="AD383" s="269">
        <v>9.15</v>
      </c>
      <c r="AE383" s="270">
        <f t="shared" si="37"/>
        <v>0.9263539999999999</v>
      </c>
      <c r="AF383" s="194">
        <f t="shared" si="32"/>
        <v>1.5100864000000001</v>
      </c>
      <c r="AH383" s="242">
        <v>386</v>
      </c>
      <c r="AI383" s="251">
        <f t="shared" si="33"/>
        <v>11.1922</v>
      </c>
      <c r="AJ383" s="251">
        <f>'5-04a'!O384</f>
        <v>11.1922</v>
      </c>
      <c r="AK383" s="251">
        <f t="shared" si="34"/>
        <v>0</v>
      </c>
      <c r="AM383" s="252">
        <f t="shared" si="35"/>
        <v>0.13492310716391773</v>
      </c>
      <c r="AP383" s="268"/>
    </row>
    <row r="384" spans="1:42" x14ac:dyDescent="0.25">
      <c r="A384" s="253">
        <v>382</v>
      </c>
      <c r="B384" s="243" t="s">
        <v>526</v>
      </c>
      <c r="C384" s="243" t="s">
        <v>527</v>
      </c>
      <c r="D384" s="243" t="s">
        <v>471</v>
      </c>
      <c r="E384" s="243" t="s">
        <v>496</v>
      </c>
      <c r="F384" s="243" t="s">
        <v>35</v>
      </c>
      <c r="G384" s="243" t="s">
        <v>46</v>
      </c>
      <c r="H384" s="243" t="s">
        <v>47</v>
      </c>
      <c r="I384" s="243" t="s">
        <v>101</v>
      </c>
      <c r="J384" s="243" t="s">
        <v>44</v>
      </c>
      <c r="K384" s="243" t="s">
        <v>732</v>
      </c>
      <c r="L384" s="265">
        <v>1.9103944568176199</v>
      </c>
      <c r="M384" s="250">
        <v>1</v>
      </c>
      <c r="N384" s="250">
        <v>1</v>
      </c>
      <c r="O384" s="244">
        <v>23</v>
      </c>
      <c r="P384" s="242">
        <v>15</v>
      </c>
      <c r="Q384" s="242">
        <v>35</v>
      </c>
      <c r="R384" s="242">
        <v>0.7</v>
      </c>
      <c r="S384" s="245">
        <v>187</v>
      </c>
      <c r="T384" s="242">
        <v>3.2</v>
      </c>
      <c r="U384" s="242">
        <v>0.8</v>
      </c>
      <c r="V384" s="242">
        <v>17</v>
      </c>
      <c r="W384" s="266">
        <v>149.70197999999999</v>
      </c>
      <c r="X384" s="266">
        <v>22.210976261127595</v>
      </c>
      <c r="Y384" s="266">
        <v>6.85</v>
      </c>
      <c r="Z384" s="266">
        <v>1.4970198000000001</v>
      </c>
      <c r="AA384" s="266">
        <v>1.4970198000000001</v>
      </c>
      <c r="AB384" s="267">
        <v>2.9419603999999997</v>
      </c>
      <c r="AC384" s="268"/>
      <c r="AD384" s="269">
        <v>9.15</v>
      </c>
      <c r="AE384" s="270">
        <f t="shared" si="37"/>
        <v>0.9263539999999999</v>
      </c>
      <c r="AF384" s="194">
        <f t="shared" si="32"/>
        <v>2.0156063999999998</v>
      </c>
      <c r="AH384" s="242">
        <v>387</v>
      </c>
      <c r="AI384" s="251">
        <f t="shared" si="33"/>
        <v>12.786</v>
      </c>
      <c r="AJ384" s="251">
        <f>'5-04a'!O385</f>
        <v>12.786</v>
      </c>
      <c r="AK384" s="251">
        <f t="shared" si="34"/>
        <v>0</v>
      </c>
      <c r="AM384" s="252">
        <f t="shared" si="35"/>
        <v>0.1576416705771938</v>
      </c>
      <c r="AP384" s="268"/>
    </row>
    <row r="385" spans="1:42" x14ac:dyDescent="0.25">
      <c r="A385" s="253">
        <v>383</v>
      </c>
      <c r="B385" s="243" t="s">
        <v>526</v>
      </c>
      <c r="C385" s="243" t="s">
        <v>527</v>
      </c>
      <c r="D385" s="243" t="s">
        <v>471</v>
      </c>
      <c r="E385" s="243" t="s">
        <v>496</v>
      </c>
      <c r="F385" s="243" t="s">
        <v>35</v>
      </c>
      <c r="G385" s="243" t="s">
        <v>31</v>
      </c>
      <c r="H385" s="243" t="s">
        <v>32</v>
      </c>
      <c r="I385" s="243" t="s">
        <v>93</v>
      </c>
      <c r="J385" s="243" t="s">
        <v>44</v>
      </c>
      <c r="K385" s="243" t="s">
        <v>732</v>
      </c>
      <c r="L385" s="265">
        <v>1.9109164310400204</v>
      </c>
      <c r="M385" s="250">
        <v>1</v>
      </c>
      <c r="N385" s="250">
        <v>1</v>
      </c>
      <c r="O385" s="244">
        <v>23</v>
      </c>
      <c r="P385" s="242">
        <v>15</v>
      </c>
      <c r="Q385" s="242">
        <v>35</v>
      </c>
      <c r="R385" s="242">
        <v>0.7</v>
      </c>
      <c r="S385" s="245">
        <v>185</v>
      </c>
      <c r="T385" s="242">
        <v>3.2</v>
      </c>
      <c r="U385" s="242">
        <v>0.8</v>
      </c>
      <c r="V385" s="242">
        <v>17</v>
      </c>
      <c r="W385" s="266">
        <v>159.421176</v>
      </c>
      <c r="X385" s="266">
        <v>23.652993471810092</v>
      </c>
      <c r="Y385" s="266">
        <v>6.32</v>
      </c>
      <c r="Z385" s="266">
        <v>1.5942117600000001</v>
      </c>
      <c r="AA385" s="266">
        <v>1.0628078400000003</v>
      </c>
      <c r="AB385" s="267">
        <v>2.7172803999999999</v>
      </c>
      <c r="AC385" s="268"/>
      <c r="AD385" s="269">
        <v>9.15</v>
      </c>
      <c r="AE385" s="270">
        <f t="shared" si="37"/>
        <v>0.9263539999999999</v>
      </c>
      <c r="AF385" s="194">
        <f t="shared" si="32"/>
        <v>1.7909264</v>
      </c>
      <c r="AH385" s="242">
        <v>388</v>
      </c>
      <c r="AI385" s="251">
        <f t="shared" si="33"/>
        <v>11.6943</v>
      </c>
      <c r="AJ385" s="251">
        <f>'5-04a'!O386</f>
        <v>11.6943</v>
      </c>
      <c r="AK385" s="251">
        <f t="shared" si="34"/>
        <v>0</v>
      </c>
      <c r="AM385" s="252">
        <f t="shared" si="35"/>
        <v>0.15314524169894736</v>
      </c>
      <c r="AP385" s="268"/>
    </row>
    <row r="386" spans="1:42" x14ac:dyDescent="0.25">
      <c r="A386" s="253">
        <v>384</v>
      </c>
      <c r="B386" s="243" t="s">
        <v>526</v>
      </c>
      <c r="C386" s="243" t="s">
        <v>527</v>
      </c>
      <c r="D386" s="243" t="s">
        <v>471</v>
      </c>
      <c r="E386" s="243" t="s">
        <v>492</v>
      </c>
      <c r="F386" s="243" t="s">
        <v>30</v>
      </c>
      <c r="G386" s="243" t="s">
        <v>31</v>
      </c>
      <c r="H386" s="243" t="s">
        <v>32</v>
      </c>
      <c r="I386" s="243" t="s">
        <v>62</v>
      </c>
      <c r="J386" s="243" t="s">
        <v>102</v>
      </c>
      <c r="K386" s="243" t="s">
        <v>695</v>
      </c>
      <c r="L386" s="265">
        <v>2.3390155726888762</v>
      </c>
      <c r="M386" s="250">
        <v>0.4</v>
      </c>
      <c r="N386" s="250">
        <v>0.4</v>
      </c>
      <c r="O386" s="244">
        <v>26</v>
      </c>
      <c r="P386" s="242">
        <v>15</v>
      </c>
      <c r="Q386" s="242">
        <v>35</v>
      </c>
      <c r="R386" s="242">
        <v>0.7</v>
      </c>
      <c r="S386" s="245">
        <v>219</v>
      </c>
      <c r="T386" s="242">
        <v>3.8</v>
      </c>
      <c r="U386" s="242">
        <v>0.8</v>
      </c>
      <c r="V386" s="242">
        <v>9.1</v>
      </c>
      <c r="W386" s="266">
        <v>243.65034</v>
      </c>
      <c r="X386" s="266">
        <v>23.934218074656187</v>
      </c>
      <c r="Y386" s="266">
        <v>6.52</v>
      </c>
      <c r="Z386" s="266">
        <v>0.97460136000000008</v>
      </c>
      <c r="AA386" s="266">
        <v>0.24365034000000002</v>
      </c>
      <c r="AB386" s="267">
        <v>2.5172483000000003</v>
      </c>
      <c r="AC386" s="268"/>
      <c r="AD386" s="269">
        <v>8.9499999999999993</v>
      </c>
      <c r="AE386" s="270">
        <f t="shared" si="37"/>
        <v>1.007086000000001</v>
      </c>
      <c r="AF386" s="194">
        <f t="shared" si="32"/>
        <v>1.5101622999999993</v>
      </c>
      <c r="AH386" s="242">
        <v>389</v>
      </c>
      <c r="AI386" s="251">
        <f t="shared" si="33"/>
        <v>10.255500000000001</v>
      </c>
      <c r="AJ386" s="251">
        <f>'5-04a'!O387</f>
        <v>10.2555</v>
      </c>
      <c r="AK386" s="251">
        <f t="shared" si="34"/>
        <v>0</v>
      </c>
      <c r="AM386" s="252">
        <f t="shared" si="35"/>
        <v>0.14725389303300659</v>
      </c>
      <c r="AP386" s="268"/>
    </row>
    <row r="387" spans="1:42" x14ac:dyDescent="0.25">
      <c r="A387" s="253">
        <v>385</v>
      </c>
      <c r="B387" s="243" t="s">
        <v>526</v>
      </c>
      <c r="C387" s="243" t="s">
        <v>527</v>
      </c>
      <c r="D387" s="243" t="s">
        <v>471</v>
      </c>
      <c r="E387" s="243" t="s">
        <v>492</v>
      </c>
      <c r="F387" s="243" t="s">
        <v>35</v>
      </c>
      <c r="G387" s="243" t="s">
        <v>46</v>
      </c>
      <c r="H387" s="243" t="s">
        <v>47</v>
      </c>
      <c r="I387" s="243" t="s">
        <v>101</v>
      </c>
      <c r="J387" s="243" t="s">
        <v>44</v>
      </c>
      <c r="K387" s="243" t="s">
        <v>695</v>
      </c>
      <c r="L387" s="265">
        <v>1.0235345064756192</v>
      </c>
      <c r="M387" s="250">
        <v>0.4</v>
      </c>
      <c r="N387" s="250">
        <v>0.4</v>
      </c>
      <c r="O387" s="244">
        <v>26</v>
      </c>
      <c r="P387" s="242">
        <v>15</v>
      </c>
      <c r="Q387" s="242">
        <v>35</v>
      </c>
      <c r="R387" s="242">
        <v>0.7</v>
      </c>
      <c r="S387" s="245">
        <v>187</v>
      </c>
      <c r="T387" s="242">
        <v>3.2</v>
      </c>
      <c r="U387" s="242">
        <v>0.8</v>
      </c>
      <c r="V387" s="242">
        <v>9.1</v>
      </c>
      <c r="W387" s="266">
        <v>195.22833750000004</v>
      </c>
      <c r="X387" s="266">
        <v>19.177636296660122</v>
      </c>
      <c r="Y387" s="266">
        <v>6.85</v>
      </c>
      <c r="Z387" s="266">
        <v>0.78091335000000028</v>
      </c>
      <c r="AA387" s="266">
        <v>0.78091335000000017</v>
      </c>
      <c r="AB387" s="267">
        <v>2.9371733000000004</v>
      </c>
      <c r="AC387" s="268"/>
      <c r="AD387" s="269">
        <v>8.9499999999999993</v>
      </c>
      <c r="AE387" s="270">
        <f t="shared" si="37"/>
        <v>1.007086000000001</v>
      </c>
      <c r="AF387" s="194">
        <f t="shared" ref="AF387:AF450" si="38">AB387-AE387</f>
        <v>1.9300872999999994</v>
      </c>
      <c r="AH387" s="242">
        <v>390</v>
      </c>
      <c r="AI387" s="251">
        <f t="shared" ref="AI387:AI450" si="39">SUM(Y387:AB387)</f>
        <v>11.349</v>
      </c>
      <c r="AJ387" s="251">
        <f>'5-04a'!O388</f>
        <v>11.349</v>
      </c>
      <c r="AK387" s="251">
        <f t="shared" ref="AK387:AK450" si="40">AI387-AJ387</f>
        <v>0</v>
      </c>
      <c r="AM387" s="252">
        <f t="shared" ref="AM387:AM450" si="41">AF387/AI387</f>
        <v>0.17006672834610972</v>
      </c>
      <c r="AP387" s="268"/>
    </row>
    <row r="388" spans="1:42" x14ac:dyDescent="0.25">
      <c r="A388" s="253">
        <v>386</v>
      </c>
      <c r="B388" s="243" t="s">
        <v>526</v>
      </c>
      <c r="C388" s="243" t="s">
        <v>527</v>
      </c>
      <c r="D388" s="243" t="s">
        <v>471</v>
      </c>
      <c r="E388" s="243" t="s">
        <v>492</v>
      </c>
      <c r="F388" s="243" t="s">
        <v>35</v>
      </c>
      <c r="G388" s="243" t="s">
        <v>31</v>
      </c>
      <c r="H388" s="243" t="s">
        <v>32</v>
      </c>
      <c r="I388" s="243" t="s">
        <v>93</v>
      </c>
      <c r="J388" s="243" t="s">
        <v>44</v>
      </c>
      <c r="K388" s="243" t="s">
        <v>695</v>
      </c>
      <c r="L388" s="265">
        <v>1.0239057118170192</v>
      </c>
      <c r="M388" s="250">
        <v>0.4</v>
      </c>
      <c r="N388" s="250">
        <v>0.4</v>
      </c>
      <c r="O388" s="244">
        <v>26</v>
      </c>
      <c r="P388" s="242">
        <v>15</v>
      </c>
      <c r="Q388" s="242">
        <v>35</v>
      </c>
      <c r="R388" s="242">
        <v>0.7</v>
      </c>
      <c r="S388" s="245">
        <v>185</v>
      </c>
      <c r="T388" s="242">
        <v>3.2</v>
      </c>
      <c r="U388" s="242">
        <v>0.8</v>
      </c>
      <c r="V388" s="242">
        <v>9.1</v>
      </c>
      <c r="W388" s="266">
        <v>211.37125499999993</v>
      </c>
      <c r="X388" s="266">
        <v>20.763384577603137</v>
      </c>
      <c r="Y388" s="266">
        <v>6.32</v>
      </c>
      <c r="Z388" s="266">
        <v>0.8454850199999997</v>
      </c>
      <c r="AA388" s="266">
        <v>0.56365667999999991</v>
      </c>
      <c r="AB388" s="267">
        <v>2.7505582999999998</v>
      </c>
      <c r="AC388" s="268"/>
      <c r="AD388" s="269">
        <v>8.9499999999999993</v>
      </c>
      <c r="AE388" s="270">
        <f t="shared" si="37"/>
        <v>1.007086000000001</v>
      </c>
      <c r="AF388" s="194">
        <f t="shared" si="38"/>
        <v>1.7434722999999988</v>
      </c>
      <c r="AH388" s="242">
        <v>391</v>
      </c>
      <c r="AI388" s="251">
        <f t="shared" si="39"/>
        <v>10.479700000000001</v>
      </c>
      <c r="AJ388" s="251">
        <f>'5-04a'!O389</f>
        <v>10.479699999999999</v>
      </c>
      <c r="AK388" s="251">
        <f t="shared" si="40"/>
        <v>0</v>
      </c>
      <c r="AM388" s="252">
        <f t="shared" si="41"/>
        <v>0.16636662309035549</v>
      </c>
      <c r="AP388" s="268"/>
    </row>
    <row r="389" spans="1:42" x14ac:dyDescent="0.25">
      <c r="A389" s="253">
        <v>387</v>
      </c>
      <c r="B389" s="243" t="s">
        <v>526</v>
      </c>
      <c r="C389" s="243" t="s">
        <v>527</v>
      </c>
      <c r="D389" s="243" t="s">
        <v>491</v>
      </c>
      <c r="E389" s="243" t="s">
        <v>472</v>
      </c>
      <c r="F389" s="243" t="s">
        <v>30</v>
      </c>
      <c r="G389" s="243" t="s">
        <v>31</v>
      </c>
      <c r="H389" s="243" t="s">
        <v>32</v>
      </c>
      <c r="I389" s="243" t="s">
        <v>62</v>
      </c>
      <c r="J389" s="243" t="s">
        <v>102</v>
      </c>
      <c r="K389" s="243" t="s">
        <v>695</v>
      </c>
      <c r="L389" s="265">
        <v>2.3379117148041852</v>
      </c>
      <c r="M389" s="250">
        <v>0.4</v>
      </c>
      <c r="N389" s="250">
        <v>0.4</v>
      </c>
      <c r="O389" s="244">
        <v>26</v>
      </c>
      <c r="P389" s="242">
        <v>15</v>
      </c>
      <c r="Q389" s="242">
        <v>35</v>
      </c>
      <c r="R389" s="242">
        <v>0.7</v>
      </c>
      <c r="S389" s="245">
        <v>219</v>
      </c>
      <c r="T389" s="242">
        <v>3.8</v>
      </c>
      <c r="U389" s="242">
        <v>0.8</v>
      </c>
      <c r="V389" s="242">
        <v>9.1</v>
      </c>
      <c r="W389" s="266">
        <v>549.02663999999993</v>
      </c>
      <c r="X389" s="266">
        <v>32.544554831061049</v>
      </c>
      <c r="Y389" s="266">
        <v>6.52</v>
      </c>
      <c r="Z389" s="266">
        <v>2.1961065599999996</v>
      </c>
      <c r="AA389" s="266">
        <v>0.54902664000000001</v>
      </c>
      <c r="AB389" s="267">
        <v>6.6706668000000011</v>
      </c>
      <c r="AC389" s="268"/>
      <c r="AD389" s="269">
        <v>5.55</v>
      </c>
      <c r="AE389" s="270">
        <f t="shared" si="37"/>
        <v>3.3636260000000018</v>
      </c>
      <c r="AF389" s="194">
        <f t="shared" si="38"/>
        <v>3.3070407999999993</v>
      </c>
      <c r="AH389" s="242">
        <v>392</v>
      </c>
      <c r="AI389" s="251">
        <f t="shared" si="39"/>
        <v>15.9358</v>
      </c>
      <c r="AJ389" s="251">
        <f>'5-04a'!O390</f>
        <v>15.9358</v>
      </c>
      <c r="AK389" s="251">
        <f t="shared" si="40"/>
        <v>0</v>
      </c>
      <c r="AM389" s="252">
        <f t="shared" si="41"/>
        <v>0.20752273497408347</v>
      </c>
      <c r="AP389" s="268"/>
    </row>
    <row r="390" spans="1:42" x14ac:dyDescent="0.25">
      <c r="A390" s="253">
        <v>388</v>
      </c>
      <c r="B390" s="243" t="s">
        <v>526</v>
      </c>
      <c r="C390" s="243" t="s">
        <v>527</v>
      </c>
      <c r="D390" s="243" t="s">
        <v>491</v>
      </c>
      <c r="E390" s="243" t="s">
        <v>472</v>
      </c>
      <c r="F390" s="243" t="s">
        <v>35</v>
      </c>
      <c r="G390" s="243" t="s">
        <v>46</v>
      </c>
      <c r="H390" s="243" t="s">
        <v>47</v>
      </c>
      <c r="I390" s="243" t="s">
        <v>101</v>
      </c>
      <c r="J390" s="243" t="s">
        <v>44</v>
      </c>
      <c r="K390" s="243" t="s">
        <v>695</v>
      </c>
      <c r="L390" s="265">
        <v>1.0226229151200199</v>
      </c>
      <c r="M390" s="250">
        <v>0.4</v>
      </c>
      <c r="N390" s="250">
        <v>0.4</v>
      </c>
      <c r="O390" s="244">
        <v>26</v>
      </c>
      <c r="P390" s="242">
        <v>15</v>
      </c>
      <c r="Q390" s="242">
        <v>35</v>
      </c>
      <c r="R390" s="242">
        <v>0.7</v>
      </c>
      <c r="S390" s="245">
        <v>187</v>
      </c>
      <c r="T390" s="242">
        <v>3.2</v>
      </c>
      <c r="U390" s="242">
        <v>0.8</v>
      </c>
      <c r="V390" s="242">
        <v>9.1</v>
      </c>
      <c r="W390" s="266">
        <v>414.30914999999987</v>
      </c>
      <c r="X390" s="266">
        <v>24.558930053349133</v>
      </c>
      <c r="Y390" s="266">
        <v>6.85</v>
      </c>
      <c r="Z390" s="266">
        <v>1.6572365999999994</v>
      </c>
      <c r="AA390" s="266">
        <v>1.6572365999999996</v>
      </c>
      <c r="AB390" s="267">
        <v>7.3665268000000008</v>
      </c>
      <c r="AC390" s="268"/>
      <c r="AD390" s="269">
        <v>5.55</v>
      </c>
      <c r="AE390" s="270">
        <f t="shared" si="37"/>
        <v>3.3636260000000018</v>
      </c>
      <c r="AF390" s="194">
        <f t="shared" si="38"/>
        <v>4.002900799999999</v>
      </c>
      <c r="AH390" s="242">
        <v>393</v>
      </c>
      <c r="AI390" s="251">
        <f t="shared" si="39"/>
        <v>17.530999999999999</v>
      </c>
      <c r="AJ390" s="251">
        <f>'5-04a'!O391</f>
        <v>17.530999999999999</v>
      </c>
      <c r="AK390" s="251">
        <f t="shared" si="40"/>
        <v>0</v>
      </c>
      <c r="AM390" s="252">
        <f t="shared" si="41"/>
        <v>0.22833271347898004</v>
      </c>
      <c r="AP390" s="268"/>
    </row>
    <row r="391" spans="1:42" x14ac:dyDescent="0.25">
      <c r="A391" s="253">
        <v>389</v>
      </c>
      <c r="B391" s="243" t="s">
        <v>526</v>
      </c>
      <c r="C391" s="243" t="s">
        <v>527</v>
      </c>
      <c r="D391" s="243" t="s">
        <v>491</v>
      </c>
      <c r="E391" s="243" t="s">
        <v>472</v>
      </c>
      <c r="F391" s="243" t="s">
        <v>35</v>
      </c>
      <c r="G391" s="243" t="s">
        <v>31</v>
      </c>
      <c r="H391" s="243" t="s">
        <v>32</v>
      </c>
      <c r="I391" s="243" t="s">
        <v>93</v>
      </c>
      <c r="J391" s="243" t="s">
        <v>44</v>
      </c>
      <c r="K391" s="243" t="s">
        <v>695</v>
      </c>
      <c r="L391" s="265">
        <v>1.0228797639410279</v>
      </c>
      <c r="M391" s="250">
        <v>0.4</v>
      </c>
      <c r="N391" s="250">
        <v>0.4</v>
      </c>
      <c r="O391" s="244">
        <v>26</v>
      </c>
      <c r="P391" s="242">
        <v>15</v>
      </c>
      <c r="Q391" s="242">
        <v>35</v>
      </c>
      <c r="R391" s="242">
        <v>0.7</v>
      </c>
      <c r="S391" s="245">
        <v>185</v>
      </c>
      <c r="T391" s="242">
        <v>3.2</v>
      </c>
      <c r="U391" s="242">
        <v>0.8</v>
      </c>
      <c r="V391" s="242">
        <v>9.1</v>
      </c>
      <c r="W391" s="266">
        <v>459.21572999999989</v>
      </c>
      <c r="X391" s="266">
        <v>27.220849436870175</v>
      </c>
      <c r="Y391" s="266">
        <v>6.32</v>
      </c>
      <c r="Z391" s="266">
        <v>1.8368629199999995</v>
      </c>
      <c r="AA391" s="266">
        <v>1.22457528</v>
      </c>
      <c r="AB391" s="267">
        <v>7.0572618000000009</v>
      </c>
      <c r="AC391" s="268"/>
      <c r="AD391" s="269">
        <v>5.55</v>
      </c>
      <c r="AE391" s="270">
        <f t="shared" si="37"/>
        <v>3.3636260000000018</v>
      </c>
      <c r="AF391" s="194">
        <f t="shared" si="38"/>
        <v>3.6936357999999991</v>
      </c>
      <c r="AH391" s="242">
        <v>394</v>
      </c>
      <c r="AI391" s="251">
        <f t="shared" si="39"/>
        <v>16.438700000000001</v>
      </c>
      <c r="AJ391" s="251">
        <f>'5-04a'!O392</f>
        <v>16.438700000000001</v>
      </c>
      <c r="AK391" s="251">
        <f t="shared" si="40"/>
        <v>0</v>
      </c>
      <c r="AM391" s="252">
        <f t="shared" si="41"/>
        <v>0.22469147803658435</v>
      </c>
      <c r="AP391" s="268"/>
    </row>
    <row r="392" spans="1:42" x14ac:dyDescent="0.25">
      <c r="A392" s="253">
        <v>390</v>
      </c>
      <c r="B392" s="243" t="s">
        <v>526</v>
      </c>
      <c r="C392" s="243" t="s">
        <v>527</v>
      </c>
      <c r="D392" s="243" t="s">
        <v>471</v>
      </c>
      <c r="E392" s="243" t="s">
        <v>496</v>
      </c>
      <c r="F392" s="243" t="s">
        <v>30</v>
      </c>
      <c r="G392" s="243" t="s">
        <v>31</v>
      </c>
      <c r="H392" s="243" t="s">
        <v>32</v>
      </c>
      <c r="I392" s="243" t="s">
        <v>62</v>
      </c>
      <c r="J392" s="243" t="s">
        <v>102</v>
      </c>
      <c r="K392" s="243" t="s">
        <v>695</v>
      </c>
      <c r="L392" s="265">
        <v>2.3381896791290364</v>
      </c>
      <c r="M392" s="250">
        <v>0.4</v>
      </c>
      <c r="N392" s="250">
        <v>0.4</v>
      </c>
      <c r="O392" s="244">
        <v>26</v>
      </c>
      <c r="P392" s="242">
        <v>15</v>
      </c>
      <c r="Q392" s="242">
        <v>35</v>
      </c>
      <c r="R392" s="242">
        <v>0.7</v>
      </c>
      <c r="S392" s="245">
        <v>219</v>
      </c>
      <c r="T392" s="242">
        <v>3.8</v>
      </c>
      <c r="U392" s="242">
        <v>0.8</v>
      </c>
      <c r="V392" s="242">
        <v>9.1</v>
      </c>
      <c r="W392" s="266">
        <v>185.27094000000005</v>
      </c>
      <c r="X392" s="266">
        <v>27.488270029673593</v>
      </c>
      <c r="Y392" s="266">
        <v>6.52</v>
      </c>
      <c r="Z392" s="266">
        <v>0.7410837600000002</v>
      </c>
      <c r="AA392" s="266">
        <v>0.18527094000000005</v>
      </c>
      <c r="AB392" s="267">
        <v>2.0781453000000001</v>
      </c>
      <c r="AC392" s="268"/>
      <c r="AD392" s="269">
        <v>9.15</v>
      </c>
      <c r="AE392" s="270">
        <f t="shared" si="37"/>
        <v>0.9263539999999999</v>
      </c>
      <c r="AF392" s="194">
        <f t="shared" si="38"/>
        <v>1.1517913000000002</v>
      </c>
      <c r="AH392" s="242">
        <v>395</v>
      </c>
      <c r="AI392" s="251">
        <f t="shared" si="39"/>
        <v>9.5244999999999997</v>
      </c>
      <c r="AJ392" s="251">
        <f>'5-04a'!O393</f>
        <v>9.5244999999999997</v>
      </c>
      <c r="AK392" s="251">
        <f t="shared" si="40"/>
        <v>0</v>
      </c>
      <c r="AM392" s="252">
        <f t="shared" si="41"/>
        <v>0.12092931912436351</v>
      </c>
      <c r="AP392" s="268"/>
    </row>
    <row r="393" spans="1:42" x14ac:dyDescent="0.25">
      <c r="A393" s="253">
        <v>391</v>
      </c>
      <c r="B393" s="243" t="s">
        <v>526</v>
      </c>
      <c r="C393" s="243" t="s">
        <v>527</v>
      </c>
      <c r="D393" s="243" t="s">
        <v>471</v>
      </c>
      <c r="E393" s="243" t="s">
        <v>496</v>
      </c>
      <c r="F393" s="243" t="s">
        <v>35</v>
      </c>
      <c r="G393" s="243" t="s">
        <v>46</v>
      </c>
      <c r="H393" s="243" t="s">
        <v>47</v>
      </c>
      <c r="I393" s="243" t="s">
        <v>101</v>
      </c>
      <c r="J393" s="243" t="s">
        <v>44</v>
      </c>
      <c r="K393" s="243" t="s">
        <v>695</v>
      </c>
      <c r="L393" s="265">
        <v>1.0226229151200199</v>
      </c>
      <c r="M393" s="250">
        <v>0.4</v>
      </c>
      <c r="N393" s="250">
        <v>0.4</v>
      </c>
      <c r="O393" s="244">
        <v>26</v>
      </c>
      <c r="P393" s="242">
        <v>15</v>
      </c>
      <c r="Q393" s="242">
        <v>35</v>
      </c>
      <c r="R393" s="242">
        <v>0.7</v>
      </c>
      <c r="S393" s="245">
        <v>187</v>
      </c>
      <c r="T393" s="242">
        <v>3.2</v>
      </c>
      <c r="U393" s="242">
        <v>0.8</v>
      </c>
      <c r="V393" s="242">
        <v>9.1</v>
      </c>
      <c r="W393" s="266">
        <v>144.22871249999997</v>
      </c>
      <c r="X393" s="266">
        <v>21.39891876854599</v>
      </c>
      <c r="Y393" s="266">
        <v>6.85</v>
      </c>
      <c r="Z393" s="266">
        <v>0.57691484999999998</v>
      </c>
      <c r="AA393" s="266">
        <v>0.57691484999999998</v>
      </c>
      <c r="AB393" s="267">
        <v>2.3561702999999996</v>
      </c>
      <c r="AC393" s="268"/>
      <c r="AD393" s="269">
        <v>9.15</v>
      </c>
      <c r="AE393" s="270">
        <f t="shared" si="37"/>
        <v>0.9263539999999999</v>
      </c>
      <c r="AF393" s="194">
        <f t="shared" si="38"/>
        <v>1.4298162999999997</v>
      </c>
      <c r="AH393" s="242">
        <v>396</v>
      </c>
      <c r="AI393" s="251">
        <f t="shared" si="39"/>
        <v>10.36</v>
      </c>
      <c r="AJ393" s="251">
        <f>'5-04a'!O394</f>
        <v>10.36</v>
      </c>
      <c r="AK393" s="251">
        <f t="shared" si="40"/>
        <v>0</v>
      </c>
      <c r="AM393" s="252">
        <f t="shared" si="41"/>
        <v>0.13801315637065634</v>
      </c>
      <c r="AP393" s="268"/>
    </row>
    <row r="394" spans="1:42" x14ac:dyDescent="0.25">
      <c r="A394" s="253">
        <v>392</v>
      </c>
      <c r="B394" s="243" t="s">
        <v>526</v>
      </c>
      <c r="C394" s="243" t="s">
        <v>527</v>
      </c>
      <c r="D394" s="243" t="s">
        <v>471</v>
      </c>
      <c r="E394" s="243" t="s">
        <v>496</v>
      </c>
      <c r="F394" s="243" t="s">
        <v>35</v>
      </c>
      <c r="G394" s="243" t="s">
        <v>31</v>
      </c>
      <c r="H394" s="243" t="s">
        <v>32</v>
      </c>
      <c r="I394" s="243" t="s">
        <v>93</v>
      </c>
      <c r="J394" s="243" t="s">
        <v>44</v>
      </c>
      <c r="K394" s="243" t="s">
        <v>695</v>
      </c>
      <c r="L394" s="265">
        <v>1.0229795460063591</v>
      </c>
      <c r="M394" s="250">
        <v>0.4</v>
      </c>
      <c r="N394" s="250">
        <v>0.4</v>
      </c>
      <c r="O394" s="244">
        <v>26</v>
      </c>
      <c r="P394" s="242">
        <v>15</v>
      </c>
      <c r="Q394" s="242">
        <v>35</v>
      </c>
      <c r="R394" s="242">
        <v>0.7</v>
      </c>
      <c r="S394" s="245">
        <v>185</v>
      </c>
      <c r="T394" s="242">
        <v>3.2</v>
      </c>
      <c r="U394" s="242">
        <v>0.8</v>
      </c>
      <c r="V394" s="242">
        <v>9.1</v>
      </c>
      <c r="W394" s="266">
        <v>157.90720499999998</v>
      </c>
      <c r="X394" s="266">
        <v>23.428368694362014</v>
      </c>
      <c r="Y394" s="266">
        <v>6.32</v>
      </c>
      <c r="Z394" s="266">
        <v>0.63162881999999987</v>
      </c>
      <c r="AA394" s="266">
        <v>0.42108588000000002</v>
      </c>
      <c r="AB394" s="267">
        <v>2.2325852999999998</v>
      </c>
      <c r="AC394" s="268"/>
      <c r="AD394" s="269">
        <v>9.15</v>
      </c>
      <c r="AE394" s="270">
        <f t="shared" si="37"/>
        <v>0.9263539999999999</v>
      </c>
      <c r="AF394" s="194">
        <f t="shared" si="38"/>
        <v>1.3062312999999999</v>
      </c>
      <c r="AH394" s="242">
        <v>397</v>
      </c>
      <c r="AI394" s="251">
        <f t="shared" si="39"/>
        <v>9.6052999999999997</v>
      </c>
      <c r="AJ394" s="251">
        <f>'5-04a'!O395</f>
        <v>9.6052999999999997</v>
      </c>
      <c r="AK394" s="251">
        <f t="shared" si="40"/>
        <v>0</v>
      </c>
      <c r="AM394" s="252">
        <f t="shared" si="41"/>
        <v>0.13599068222752023</v>
      </c>
      <c r="AP394" s="268"/>
    </row>
    <row r="395" spans="1:42" x14ac:dyDescent="0.25">
      <c r="A395" s="253">
        <v>393</v>
      </c>
      <c r="B395" s="243" t="s">
        <v>526</v>
      </c>
      <c r="C395" s="243" t="s">
        <v>527</v>
      </c>
      <c r="D395" s="243" t="s">
        <v>491</v>
      </c>
      <c r="E395" s="243" t="s">
        <v>492</v>
      </c>
      <c r="F395" s="243" t="s">
        <v>30</v>
      </c>
      <c r="G395" s="243" t="s">
        <v>31</v>
      </c>
      <c r="H395" s="243" t="s">
        <v>32</v>
      </c>
      <c r="I395" s="243" t="s">
        <v>62</v>
      </c>
      <c r="J395" s="243" t="s">
        <v>102</v>
      </c>
      <c r="K395" s="243" t="s">
        <v>695</v>
      </c>
      <c r="L395" s="265">
        <v>2.3380412872461993</v>
      </c>
      <c r="M395" s="250">
        <v>0.4</v>
      </c>
      <c r="N395" s="250">
        <v>0.4</v>
      </c>
      <c r="O395" s="244">
        <v>26</v>
      </c>
      <c r="P395" s="242">
        <v>15</v>
      </c>
      <c r="Q395" s="242">
        <v>35</v>
      </c>
      <c r="R395" s="242">
        <v>0.7</v>
      </c>
      <c r="S395" s="245">
        <v>219</v>
      </c>
      <c r="T395" s="242">
        <v>3.8</v>
      </c>
      <c r="U395" s="242">
        <v>0.8</v>
      </c>
      <c r="V395" s="242">
        <v>9.1</v>
      </c>
      <c r="W395" s="266">
        <v>412.38</v>
      </c>
      <c r="X395" s="266">
        <v>41.570564516129032</v>
      </c>
      <c r="Y395" s="266">
        <v>6.52</v>
      </c>
      <c r="Z395" s="266">
        <v>1.6495200000000003</v>
      </c>
      <c r="AA395" s="266">
        <v>0.41238000000000002</v>
      </c>
      <c r="AB395" s="267">
        <v>5.4651000000000014</v>
      </c>
      <c r="AC395" s="268"/>
      <c r="AD395" s="269">
        <v>6.05</v>
      </c>
      <c r="AE395" s="270">
        <f t="shared" si="37"/>
        <v>2.9004960000000004</v>
      </c>
      <c r="AF395" s="194">
        <f t="shared" si="38"/>
        <v>2.564604000000001</v>
      </c>
      <c r="AH395" s="242">
        <v>398</v>
      </c>
      <c r="AI395" s="251">
        <f t="shared" si="39"/>
        <v>14.047000000000002</v>
      </c>
      <c r="AJ395" s="251">
        <f>'5-04a'!O396</f>
        <v>14.047000000000001</v>
      </c>
      <c r="AK395" s="251">
        <f t="shared" si="40"/>
        <v>0</v>
      </c>
      <c r="AM395" s="252">
        <f t="shared" si="41"/>
        <v>0.18257307610165877</v>
      </c>
      <c r="AP395" s="268"/>
    </row>
    <row r="396" spans="1:42" x14ac:dyDescent="0.25">
      <c r="A396" s="253">
        <v>394</v>
      </c>
      <c r="B396" s="243" t="s">
        <v>526</v>
      </c>
      <c r="C396" s="243" t="s">
        <v>527</v>
      </c>
      <c r="D396" s="243" t="s">
        <v>491</v>
      </c>
      <c r="E396" s="243" t="s">
        <v>492</v>
      </c>
      <c r="F396" s="243" t="s">
        <v>35</v>
      </c>
      <c r="G396" s="243" t="s">
        <v>46</v>
      </c>
      <c r="H396" s="243" t="s">
        <v>47</v>
      </c>
      <c r="I396" s="243" t="s">
        <v>101</v>
      </c>
      <c r="J396" s="243" t="s">
        <v>44</v>
      </c>
      <c r="K396" s="243" t="s">
        <v>695</v>
      </c>
      <c r="L396" s="265">
        <v>1.0226229151200199</v>
      </c>
      <c r="M396" s="250">
        <v>0.4</v>
      </c>
      <c r="N396" s="250">
        <v>0.4</v>
      </c>
      <c r="O396" s="244">
        <v>26</v>
      </c>
      <c r="P396" s="242">
        <v>15</v>
      </c>
      <c r="Q396" s="242">
        <v>35</v>
      </c>
      <c r="R396" s="242">
        <v>0.7</v>
      </c>
      <c r="S396" s="245">
        <v>187</v>
      </c>
      <c r="T396" s="242">
        <v>3.2</v>
      </c>
      <c r="U396" s="242">
        <v>0.8</v>
      </c>
      <c r="V396" s="242">
        <v>9.1</v>
      </c>
      <c r="W396" s="266">
        <v>299.58749999999998</v>
      </c>
      <c r="X396" s="266">
        <v>30.200352822580644</v>
      </c>
      <c r="Y396" s="266">
        <v>6.85</v>
      </c>
      <c r="Z396" s="266">
        <v>1.19835</v>
      </c>
      <c r="AA396" s="266">
        <v>1.19835</v>
      </c>
      <c r="AB396" s="267">
        <v>5.8743000000000016</v>
      </c>
      <c r="AC396" s="268"/>
      <c r="AD396" s="269">
        <v>6.05</v>
      </c>
      <c r="AE396" s="270">
        <f t="shared" si="37"/>
        <v>2.9004960000000004</v>
      </c>
      <c r="AF396" s="194">
        <f t="shared" si="38"/>
        <v>2.9738040000000012</v>
      </c>
      <c r="AH396" s="242">
        <v>399</v>
      </c>
      <c r="AI396" s="251">
        <f t="shared" si="39"/>
        <v>15.121</v>
      </c>
      <c r="AJ396" s="251">
        <f>'5-04a'!O397</f>
        <v>15.121</v>
      </c>
      <c r="AK396" s="251">
        <f t="shared" si="40"/>
        <v>0</v>
      </c>
      <c r="AM396" s="252">
        <f t="shared" si="41"/>
        <v>0.19666715164340989</v>
      </c>
      <c r="AP396" s="268"/>
    </row>
    <row r="397" spans="1:42" x14ac:dyDescent="0.25">
      <c r="A397" s="253">
        <v>395</v>
      </c>
      <c r="B397" s="243" t="s">
        <v>526</v>
      </c>
      <c r="C397" s="243" t="s">
        <v>527</v>
      </c>
      <c r="D397" s="243" t="s">
        <v>491</v>
      </c>
      <c r="E397" s="243" t="s">
        <v>492</v>
      </c>
      <c r="F397" s="243" t="s">
        <v>35</v>
      </c>
      <c r="G397" s="243" t="s">
        <v>31</v>
      </c>
      <c r="H397" s="243" t="s">
        <v>32</v>
      </c>
      <c r="I397" s="243" t="s">
        <v>93</v>
      </c>
      <c r="J397" s="243" t="s">
        <v>44</v>
      </c>
      <c r="K397" s="243" t="s">
        <v>695</v>
      </c>
      <c r="L397" s="265">
        <v>1.0229262771253405</v>
      </c>
      <c r="M397" s="250">
        <v>0.4</v>
      </c>
      <c r="N397" s="250">
        <v>0.4</v>
      </c>
      <c r="O397" s="244">
        <v>26</v>
      </c>
      <c r="P397" s="242">
        <v>15</v>
      </c>
      <c r="Q397" s="242">
        <v>35</v>
      </c>
      <c r="R397" s="242">
        <v>0.7</v>
      </c>
      <c r="S397" s="245">
        <v>185</v>
      </c>
      <c r="T397" s="242">
        <v>3.2</v>
      </c>
      <c r="U397" s="242">
        <v>0.8</v>
      </c>
      <c r="V397" s="242">
        <v>9.1</v>
      </c>
      <c r="W397" s="266">
        <v>337.18274999999994</v>
      </c>
      <c r="X397" s="266">
        <v>33.990196572580636</v>
      </c>
      <c r="Y397" s="266">
        <v>6.32</v>
      </c>
      <c r="Z397" s="266">
        <v>1.3487309999999997</v>
      </c>
      <c r="AA397" s="266">
        <v>0.89915400000000001</v>
      </c>
      <c r="AB397" s="267">
        <v>5.6924150000000013</v>
      </c>
      <c r="AC397" s="268"/>
      <c r="AD397" s="269">
        <v>6.05</v>
      </c>
      <c r="AE397" s="270">
        <f t="shared" si="37"/>
        <v>2.9004960000000004</v>
      </c>
      <c r="AF397" s="194">
        <f t="shared" si="38"/>
        <v>2.7919190000000009</v>
      </c>
      <c r="AH397" s="242">
        <v>400</v>
      </c>
      <c r="AI397" s="251">
        <f t="shared" si="39"/>
        <v>14.260300000000001</v>
      </c>
      <c r="AJ397" s="251">
        <f>'5-04a'!O398</f>
        <v>14.260300000000001</v>
      </c>
      <c r="AK397" s="251">
        <f t="shared" si="40"/>
        <v>0</v>
      </c>
      <c r="AM397" s="252">
        <f t="shared" si="41"/>
        <v>0.19578262729395601</v>
      </c>
      <c r="AP397" s="268"/>
    </row>
    <row r="398" spans="1:42" x14ac:dyDescent="0.25">
      <c r="A398" s="253">
        <v>396</v>
      </c>
      <c r="B398" s="243" t="s">
        <v>526</v>
      </c>
      <c r="C398" s="243" t="s">
        <v>527</v>
      </c>
      <c r="D398" s="243" t="s">
        <v>491</v>
      </c>
      <c r="E398" s="243" t="s">
        <v>472</v>
      </c>
      <c r="F398" s="243" t="s">
        <v>30</v>
      </c>
      <c r="G398" s="243" t="s">
        <v>31</v>
      </c>
      <c r="H398" s="243" t="s">
        <v>32</v>
      </c>
      <c r="I398" s="243" t="s">
        <v>53</v>
      </c>
      <c r="J398" s="243" t="s">
        <v>65</v>
      </c>
      <c r="K398" s="243" t="s">
        <v>734</v>
      </c>
      <c r="L398" s="265">
        <v>3.1084075000000002</v>
      </c>
      <c r="M398" s="250">
        <v>0.4</v>
      </c>
      <c r="N398" s="250">
        <v>0.4</v>
      </c>
      <c r="O398" s="244">
        <v>22</v>
      </c>
      <c r="P398" s="242">
        <v>15</v>
      </c>
      <c r="Q398" s="242">
        <v>35</v>
      </c>
      <c r="R398" s="242">
        <v>0.7</v>
      </c>
      <c r="S398" s="245">
        <v>195</v>
      </c>
      <c r="T398" s="242">
        <v>3.2</v>
      </c>
      <c r="U398" s="242">
        <v>0.8</v>
      </c>
      <c r="V398" s="242">
        <v>11</v>
      </c>
      <c r="W398" s="266">
        <v>612.02647999999976</v>
      </c>
      <c r="X398" s="266">
        <v>36.278985180794301</v>
      </c>
      <c r="Y398" s="266">
        <v>7.03</v>
      </c>
      <c r="Z398" s="266">
        <v>2.4481059199999997</v>
      </c>
      <c r="AA398" s="266">
        <v>0.61202647999999982</v>
      </c>
      <c r="AB398" s="267">
        <v>4.9632676</v>
      </c>
      <c r="AC398" s="268"/>
      <c r="AD398" s="269">
        <v>5.55</v>
      </c>
      <c r="AE398" s="270">
        <f t="shared" si="37"/>
        <v>3.3636260000000018</v>
      </c>
      <c r="AF398" s="194">
        <f t="shared" si="38"/>
        <v>1.5996415999999982</v>
      </c>
      <c r="AH398" s="242">
        <v>401</v>
      </c>
      <c r="AI398" s="251">
        <f t="shared" si="39"/>
        <v>15.0534</v>
      </c>
      <c r="AJ398" s="251">
        <f>'5-04a'!O399</f>
        <v>15.0534</v>
      </c>
      <c r="AK398" s="251">
        <f t="shared" si="40"/>
        <v>0</v>
      </c>
      <c r="AM398" s="252">
        <f t="shared" si="41"/>
        <v>0.10626447181367653</v>
      </c>
      <c r="AP398" s="268"/>
    </row>
    <row r="399" spans="1:42" x14ac:dyDescent="0.25">
      <c r="A399" s="253">
        <v>397</v>
      </c>
      <c r="B399" s="243" t="s">
        <v>526</v>
      </c>
      <c r="C399" s="243" t="s">
        <v>527</v>
      </c>
      <c r="D399" s="243" t="s">
        <v>491</v>
      </c>
      <c r="E399" s="243" t="s">
        <v>472</v>
      </c>
      <c r="F399" s="243" t="s">
        <v>30</v>
      </c>
      <c r="G399" s="243" t="s">
        <v>46</v>
      </c>
      <c r="H399" s="243" t="s">
        <v>47</v>
      </c>
      <c r="I399" s="243" t="s">
        <v>62</v>
      </c>
      <c r="J399" s="243" t="s">
        <v>65</v>
      </c>
      <c r="K399" s="243" t="s">
        <v>734</v>
      </c>
      <c r="L399" s="265">
        <v>1.8177822643746298</v>
      </c>
      <c r="M399" s="250">
        <v>0.4</v>
      </c>
      <c r="N399" s="250">
        <v>0.4</v>
      </c>
      <c r="O399" s="244">
        <v>22</v>
      </c>
      <c r="P399" s="242">
        <v>15</v>
      </c>
      <c r="Q399" s="242">
        <v>35</v>
      </c>
      <c r="R399" s="242">
        <v>0.7</v>
      </c>
      <c r="S399" s="245">
        <v>195</v>
      </c>
      <c r="T399" s="242">
        <v>3.2</v>
      </c>
      <c r="U399" s="242">
        <v>0.8</v>
      </c>
      <c r="V399" s="242">
        <v>11</v>
      </c>
      <c r="W399" s="266">
        <v>671.38928999999996</v>
      </c>
      <c r="X399" s="266">
        <v>39.797823947836399</v>
      </c>
      <c r="Y399" s="266">
        <v>6.18</v>
      </c>
      <c r="Z399" s="266">
        <v>2.6855571600000001</v>
      </c>
      <c r="AA399" s="266">
        <v>0.29839524000000001</v>
      </c>
      <c r="AB399" s="267">
        <v>4.9222476000000004</v>
      </c>
      <c r="AC399" s="268"/>
      <c r="AD399" s="269">
        <v>5.55</v>
      </c>
      <c r="AE399" s="270">
        <f t="shared" si="37"/>
        <v>3.3636260000000018</v>
      </c>
      <c r="AF399" s="194">
        <f t="shared" si="38"/>
        <v>1.5586215999999986</v>
      </c>
      <c r="AH399" s="242">
        <v>402</v>
      </c>
      <c r="AI399" s="251">
        <f t="shared" si="39"/>
        <v>14.0862</v>
      </c>
      <c r="AJ399" s="251">
        <f>'5-04a'!O400</f>
        <v>14.0862</v>
      </c>
      <c r="AK399" s="251">
        <f t="shared" si="40"/>
        <v>0</v>
      </c>
      <c r="AM399" s="252">
        <f t="shared" si="41"/>
        <v>0.11064883361019996</v>
      </c>
      <c r="AP399" s="268"/>
    </row>
    <row r="400" spans="1:42" x14ac:dyDescent="0.25">
      <c r="A400" s="253">
        <v>398</v>
      </c>
      <c r="B400" s="243" t="s">
        <v>526</v>
      </c>
      <c r="C400" s="243" t="s">
        <v>527</v>
      </c>
      <c r="D400" s="243" t="s">
        <v>491</v>
      </c>
      <c r="E400" s="243" t="s">
        <v>472</v>
      </c>
      <c r="F400" s="243" t="s">
        <v>30</v>
      </c>
      <c r="G400" s="243" t="s">
        <v>31</v>
      </c>
      <c r="H400" s="243" t="s">
        <v>32</v>
      </c>
      <c r="I400" s="243" t="s">
        <v>53</v>
      </c>
      <c r="J400" s="243" t="s">
        <v>657</v>
      </c>
      <c r="K400" s="243" t="s">
        <v>734</v>
      </c>
      <c r="L400" s="265">
        <v>2.4513647180587315</v>
      </c>
      <c r="M400" s="250">
        <v>0.4</v>
      </c>
      <c r="N400" s="250">
        <v>0.4</v>
      </c>
      <c r="O400" s="244">
        <v>22</v>
      </c>
      <c r="P400" s="242">
        <v>10</v>
      </c>
      <c r="Q400" s="242">
        <v>25</v>
      </c>
      <c r="R400" s="242">
        <v>0.7</v>
      </c>
      <c r="S400" s="245">
        <v>410</v>
      </c>
      <c r="T400" s="242">
        <v>4.2</v>
      </c>
      <c r="U400" s="242">
        <v>0.8</v>
      </c>
      <c r="V400" s="242">
        <v>11</v>
      </c>
      <c r="W400" s="266">
        <v>187.27667159999987</v>
      </c>
      <c r="X400" s="266">
        <v>11.101166069946643</v>
      </c>
      <c r="Y400" s="266">
        <v>8.08</v>
      </c>
      <c r="Z400" s="266">
        <v>0.74910668639999944</v>
      </c>
      <c r="AA400" s="266">
        <v>0.29567251359999974</v>
      </c>
      <c r="AB400" s="267">
        <v>7.494620799999999</v>
      </c>
      <c r="AC400" s="268"/>
      <c r="AD400" s="269">
        <v>5.55</v>
      </c>
      <c r="AE400" s="270">
        <f t="shared" si="37"/>
        <v>3.3636260000000018</v>
      </c>
      <c r="AF400" s="194">
        <f t="shared" si="38"/>
        <v>4.1309947999999972</v>
      </c>
      <c r="AH400" s="242">
        <v>403</v>
      </c>
      <c r="AI400" s="251">
        <f t="shared" si="39"/>
        <v>16.619399999999999</v>
      </c>
      <c r="AJ400" s="251">
        <f>'5-04a'!O401</f>
        <v>16.619399999999999</v>
      </c>
      <c r="AK400" s="251">
        <f t="shared" si="40"/>
        <v>0</v>
      </c>
      <c r="AM400" s="252">
        <f t="shared" si="41"/>
        <v>0.24856461725453372</v>
      </c>
      <c r="AP400" s="268"/>
    </row>
    <row r="401" spans="1:42" x14ac:dyDescent="0.25">
      <c r="A401" s="253">
        <v>399</v>
      </c>
      <c r="B401" s="243" t="s">
        <v>526</v>
      </c>
      <c r="C401" s="243" t="s">
        <v>527</v>
      </c>
      <c r="D401" s="243" t="s">
        <v>491</v>
      </c>
      <c r="E401" s="243" t="s">
        <v>492</v>
      </c>
      <c r="F401" s="243" t="s">
        <v>30</v>
      </c>
      <c r="G401" s="243" t="s">
        <v>31</v>
      </c>
      <c r="H401" s="243" t="s">
        <v>32</v>
      </c>
      <c r="I401" s="243" t="s">
        <v>53</v>
      </c>
      <c r="J401" s="243" t="s">
        <v>65</v>
      </c>
      <c r="K401" s="243" t="s">
        <v>734</v>
      </c>
      <c r="L401" s="265">
        <v>3.1084075000000002</v>
      </c>
      <c r="M401" s="250">
        <v>0.4</v>
      </c>
      <c r="N401" s="250">
        <v>0.4</v>
      </c>
      <c r="O401" s="244">
        <v>22</v>
      </c>
      <c r="P401" s="242">
        <v>15</v>
      </c>
      <c r="Q401" s="242">
        <v>35</v>
      </c>
      <c r="R401" s="242">
        <v>0.7</v>
      </c>
      <c r="S401" s="245">
        <v>195</v>
      </c>
      <c r="T401" s="242">
        <v>3.2</v>
      </c>
      <c r="U401" s="242">
        <v>0.8</v>
      </c>
      <c r="V401" s="242">
        <v>11</v>
      </c>
      <c r="W401" s="266">
        <v>489.18999999999988</v>
      </c>
      <c r="X401" s="266">
        <v>49.313508064516114</v>
      </c>
      <c r="Y401" s="266">
        <v>7.03</v>
      </c>
      <c r="Z401" s="266">
        <v>1.9567599999999996</v>
      </c>
      <c r="AA401" s="266">
        <v>0.4891899999999999</v>
      </c>
      <c r="AB401" s="267">
        <v>4.2620500000000003</v>
      </c>
      <c r="AC401" s="268"/>
      <c r="AD401" s="269">
        <v>6.05</v>
      </c>
      <c r="AE401" s="270">
        <f t="shared" si="37"/>
        <v>2.9004960000000004</v>
      </c>
      <c r="AF401" s="194">
        <f t="shared" si="38"/>
        <v>1.3615539999999999</v>
      </c>
      <c r="AH401" s="242">
        <v>404</v>
      </c>
      <c r="AI401" s="251">
        <f t="shared" si="39"/>
        <v>13.738000000000001</v>
      </c>
      <c r="AJ401" s="251">
        <f>'5-04a'!O402</f>
        <v>13.738</v>
      </c>
      <c r="AK401" s="251">
        <f t="shared" si="40"/>
        <v>0</v>
      </c>
      <c r="AM401" s="252">
        <f t="shared" si="41"/>
        <v>9.9108603872470502E-2</v>
      </c>
      <c r="AP401" s="268"/>
    </row>
    <row r="402" spans="1:42" x14ac:dyDescent="0.25">
      <c r="A402" s="253">
        <v>400</v>
      </c>
      <c r="B402" s="243" t="s">
        <v>526</v>
      </c>
      <c r="C402" s="243" t="s">
        <v>527</v>
      </c>
      <c r="D402" s="243" t="s">
        <v>491</v>
      </c>
      <c r="E402" s="243" t="s">
        <v>492</v>
      </c>
      <c r="F402" s="243" t="s">
        <v>30</v>
      </c>
      <c r="G402" s="243" t="s">
        <v>46</v>
      </c>
      <c r="H402" s="243" t="s">
        <v>47</v>
      </c>
      <c r="I402" s="243" t="s">
        <v>62</v>
      </c>
      <c r="J402" s="243" t="s">
        <v>65</v>
      </c>
      <c r="K402" s="243" t="s">
        <v>734</v>
      </c>
      <c r="L402" s="265">
        <v>1.8178819354838713</v>
      </c>
      <c r="M402" s="250">
        <v>0.4</v>
      </c>
      <c r="N402" s="250">
        <v>0.4</v>
      </c>
      <c r="O402" s="244">
        <v>22</v>
      </c>
      <c r="P402" s="242">
        <v>15</v>
      </c>
      <c r="Q402" s="242">
        <v>35</v>
      </c>
      <c r="R402" s="242">
        <v>0.7</v>
      </c>
      <c r="S402" s="245">
        <v>195</v>
      </c>
      <c r="T402" s="242">
        <v>3.2</v>
      </c>
      <c r="U402" s="242">
        <v>0.8</v>
      </c>
      <c r="V402" s="242">
        <v>11</v>
      </c>
      <c r="W402" s="266">
        <v>540.26212500000008</v>
      </c>
      <c r="X402" s="266">
        <v>54.461907762096786</v>
      </c>
      <c r="Y402" s="266">
        <v>6.18</v>
      </c>
      <c r="Z402" s="266">
        <v>2.1610485000000001</v>
      </c>
      <c r="AA402" s="266">
        <v>0.24011650000000009</v>
      </c>
      <c r="AB402" s="267">
        <v>4.2379350000000002</v>
      </c>
      <c r="AC402" s="268"/>
      <c r="AD402" s="269">
        <v>6.05</v>
      </c>
      <c r="AE402" s="270">
        <f t="shared" si="37"/>
        <v>2.9004960000000004</v>
      </c>
      <c r="AF402" s="194">
        <f t="shared" si="38"/>
        <v>1.3374389999999998</v>
      </c>
      <c r="AH402" s="242">
        <v>405</v>
      </c>
      <c r="AI402" s="251">
        <f t="shared" si="39"/>
        <v>12.819100000000001</v>
      </c>
      <c r="AJ402" s="251">
        <f>'5-04a'!O403</f>
        <v>12.819100000000001</v>
      </c>
      <c r="AK402" s="251">
        <f t="shared" si="40"/>
        <v>0</v>
      </c>
      <c r="AM402" s="252">
        <f t="shared" si="41"/>
        <v>0.1043317393576772</v>
      </c>
      <c r="AP402" s="268"/>
    </row>
    <row r="403" spans="1:42" x14ac:dyDescent="0.25">
      <c r="A403" s="253">
        <v>401</v>
      </c>
      <c r="B403" s="243" t="s">
        <v>526</v>
      </c>
      <c r="C403" s="243" t="s">
        <v>527</v>
      </c>
      <c r="D403" s="243" t="s">
        <v>491</v>
      </c>
      <c r="E403" s="243" t="s">
        <v>492</v>
      </c>
      <c r="F403" s="243" t="s">
        <v>30</v>
      </c>
      <c r="G403" s="243" t="s">
        <v>31</v>
      </c>
      <c r="H403" s="243" t="s">
        <v>32</v>
      </c>
      <c r="I403" s="243" t="s">
        <v>53</v>
      </c>
      <c r="J403" s="243" t="s">
        <v>657</v>
      </c>
      <c r="K403" s="243" t="s">
        <v>734</v>
      </c>
      <c r="L403" s="265">
        <v>2.4518830078267868</v>
      </c>
      <c r="M403" s="250">
        <v>0.4</v>
      </c>
      <c r="N403" s="250">
        <v>0.4</v>
      </c>
      <c r="O403" s="244">
        <v>22</v>
      </c>
      <c r="P403" s="242">
        <v>10</v>
      </c>
      <c r="Q403" s="242">
        <v>25</v>
      </c>
      <c r="R403" s="242">
        <v>0.7</v>
      </c>
      <c r="S403" s="245">
        <v>410</v>
      </c>
      <c r="T403" s="242">
        <v>4.2</v>
      </c>
      <c r="U403" s="242">
        <v>0.8</v>
      </c>
      <c r="V403" s="242">
        <v>11</v>
      </c>
      <c r="W403" s="266">
        <v>210.32477999999986</v>
      </c>
      <c r="X403" s="266">
        <v>21.202094758064504</v>
      </c>
      <c r="Y403" s="266">
        <v>6.28</v>
      </c>
      <c r="Z403" s="266">
        <v>0.84129911999999951</v>
      </c>
      <c r="AA403" s="266">
        <v>0.33206087999999973</v>
      </c>
      <c r="AB403" s="267">
        <v>7.6384399999999983</v>
      </c>
      <c r="AC403" s="268"/>
      <c r="AD403" s="269">
        <v>6.05</v>
      </c>
      <c r="AE403" s="270">
        <f t="shared" si="37"/>
        <v>2.9004960000000004</v>
      </c>
      <c r="AF403" s="194">
        <f t="shared" si="38"/>
        <v>4.7379439999999979</v>
      </c>
      <c r="AH403" s="242">
        <v>406</v>
      </c>
      <c r="AI403" s="251">
        <f t="shared" si="39"/>
        <v>15.091799999999997</v>
      </c>
      <c r="AJ403" s="251">
        <f>'5-04a'!O404</f>
        <v>15.091799999999999</v>
      </c>
      <c r="AK403" s="251">
        <f t="shared" si="40"/>
        <v>0</v>
      </c>
      <c r="AM403" s="252">
        <f t="shared" si="41"/>
        <v>0.31394161067599613</v>
      </c>
      <c r="AP403" s="268"/>
    </row>
    <row r="404" spans="1:42" x14ac:dyDescent="0.25">
      <c r="A404" s="253">
        <v>402</v>
      </c>
      <c r="B404" s="243" t="s">
        <v>526</v>
      </c>
      <c r="C404" s="243" t="s">
        <v>527</v>
      </c>
      <c r="D404" s="243" t="s">
        <v>494</v>
      </c>
      <c r="E404" s="243" t="s">
        <v>492</v>
      </c>
      <c r="F404" s="243" t="s">
        <v>30</v>
      </c>
      <c r="G404" s="243" t="s">
        <v>46</v>
      </c>
      <c r="H404" s="243" t="s">
        <v>47</v>
      </c>
      <c r="I404" s="243" t="s">
        <v>89</v>
      </c>
      <c r="J404" s="243" t="s">
        <v>44</v>
      </c>
      <c r="K404" s="243" t="s">
        <v>627</v>
      </c>
      <c r="L404" s="265">
        <v>1.1652003999999998</v>
      </c>
      <c r="M404" s="250">
        <v>1</v>
      </c>
      <c r="N404" s="250">
        <v>1</v>
      </c>
      <c r="O404" s="244">
        <v>15</v>
      </c>
      <c r="P404" s="242">
        <v>15</v>
      </c>
      <c r="Q404" s="242">
        <v>35</v>
      </c>
      <c r="R404" s="242">
        <v>0.5</v>
      </c>
      <c r="S404" s="245">
        <v>185</v>
      </c>
      <c r="T404" s="242">
        <v>3.2</v>
      </c>
      <c r="U404" s="242">
        <v>0.8</v>
      </c>
      <c r="V404" s="242">
        <v>9.1</v>
      </c>
      <c r="W404" s="266">
        <v>292.73075999999963</v>
      </c>
      <c r="X404" s="266">
        <v>32.453521064301512</v>
      </c>
      <c r="Y404" s="266">
        <v>8.0500000000000007</v>
      </c>
      <c r="Z404" s="266">
        <v>2.9273075999999962</v>
      </c>
      <c r="AA404" s="266">
        <v>0.32525639999999967</v>
      </c>
      <c r="AB404" s="267">
        <v>0.50573600000000241</v>
      </c>
      <c r="AC404" s="268"/>
      <c r="AD404" s="269">
        <v>10.85</v>
      </c>
      <c r="AE404" s="270">
        <f t="shared" si="37"/>
        <v>0.49982400000000027</v>
      </c>
      <c r="AF404" s="194">
        <f t="shared" si="38"/>
        <v>5.9120000000021378E-3</v>
      </c>
      <c r="AH404" s="242">
        <v>407</v>
      </c>
      <c r="AI404" s="251">
        <f t="shared" si="39"/>
        <v>11.808299999999997</v>
      </c>
      <c r="AJ404" s="251">
        <f>'5-04a'!O405</f>
        <v>11.808299999999999</v>
      </c>
      <c r="AK404" s="251">
        <f t="shared" si="40"/>
        <v>0</v>
      </c>
      <c r="AM404" s="252">
        <f t="shared" si="41"/>
        <v>5.0066478663331204E-4</v>
      </c>
      <c r="AP404" s="268"/>
    </row>
    <row r="405" spans="1:42" x14ac:dyDescent="0.25">
      <c r="A405" s="253">
        <v>403</v>
      </c>
      <c r="B405" s="243" t="s">
        <v>526</v>
      </c>
      <c r="C405" s="243" t="s">
        <v>527</v>
      </c>
      <c r="D405" s="243" t="s">
        <v>494</v>
      </c>
      <c r="E405" s="243" t="s">
        <v>492</v>
      </c>
      <c r="F405" s="243" t="s">
        <v>30</v>
      </c>
      <c r="G405" s="243" t="s">
        <v>46</v>
      </c>
      <c r="H405" s="243" t="s">
        <v>47</v>
      </c>
      <c r="I405" s="243" t="s">
        <v>88</v>
      </c>
      <c r="J405" s="243" t="s">
        <v>44</v>
      </c>
      <c r="K405" s="243" t="s">
        <v>627</v>
      </c>
      <c r="L405" s="265">
        <v>2.3084879999999997</v>
      </c>
      <c r="M405" s="250">
        <v>1</v>
      </c>
      <c r="N405" s="250">
        <v>1</v>
      </c>
      <c r="O405" s="244">
        <v>15</v>
      </c>
      <c r="P405" s="242">
        <v>15</v>
      </c>
      <c r="Q405" s="242">
        <v>35</v>
      </c>
      <c r="R405" s="242">
        <v>0.5</v>
      </c>
      <c r="S405" s="245">
        <v>185</v>
      </c>
      <c r="T405" s="242">
        <v>3.2</v>
      </c>
      <c r="U405" s="242">
        <v>0.8</v>
      </c>
      <c r="V405" s="242">
        <v>9.1</v>
      </c>
      <c r="W405" s="266">
        <v>292.7307599999998</v>
      </c>
      <c r="X405" s="266">
        <v>32.453521064301526</v>
      </c>
      <c r="Y405" s="266">
        <v>8.73</v>
      </c>
      <c r="Z405" s="266">
        <v>2.927307599999998</v>
      </c>
      <c r="AA405" s="266">
        <v>0.32525639999999978</v>
      </c>
      <c r="AB405" s="267">
        <v>0.50573600000000241</v>
      </c>
      <c r="AC405" s="268"/>
      <c r="AD405" s="269">
        <v>10.85</v>
      </c>
      <c r="AE405" s="270">
        <f t="shared" si="37"/>
        <v>0.49982400000000027</v>
      </c>
      <c r="AF405" s="194">
        <f t="shared" si="38"/>
        <v>5.9120000000021378E-3</v>
      </c>
      <c r="AH405" s="242">
        <v>408</v>
      </c>
      <c r="AI405" s="251">
        <f t="shared" si="39"/>
        <v>12.488300000000002</v>
      </c>
      <c r="AJ405" s="251">
        <f>'5-04a'!O406</f>
        <v>12.488300000000001</v>
      </c>
      <c r="AK405" s="251">
        <f t="shared" si="40"/>
        <v>0</v>
      </c>
      <c r="AM405" s="252">
        <f t="shared" si="41"/>
        <v>4.7340310530673805E-4</v>
      </c>
      <c r="AP405" s="268"/>
    </row>
    <row r="406" spans="1:42" x14ac:dyDescent="0.25">
      <c r="A406" s="253">
        <v>404</v>
      </c>
      <c r="B406" s="243" t="s">
        <v>526</v>
      </c>
      <c r="C406" s="243" t="s">
        <v>527</v>
      </c>
      <c r="D406" s="243" t="s">
        <v>494</v>
      </c>
      <c r="E406" s="243" t="s">
        <v>492</v>
      </c>
      <c r="F406" s="243" t="s">
        <v>30</v>
      </c>
      <c r="G406" s="243" t="s">
        <v>46</v>
      </c>
      <c r="H406" s="243" t="s">
        <v>47</v>
      </c>
      <c r="I406" s="243" t="s">
        <v>1016</v>
      </c>
      <c r="J406" s="243" t="s">
        <v>44</v>
      </c>
      <c r="K406" s="243" t="s">
        <v>627</v>
      </c>
      <c r="L406" s="265">
        <v>1.0821720000000001</v>
      </c>
      <c r="M406" s="250">
        <v>1</v>
      </c>
      <c r="N406" s="250">
        <v>1</v>
      </c>
      <c r="O406" s="244">
        <v>15</v>
      </c>
      <c r="P406" s="242">
        <v>15</v>
      </c>
      <c r="Q406" s="242">
        <v>35</v>
      </c>
      <c r="R406" s="242">
        <v>0.5</v>
      </c>
      <c r="S406" s="245">
        <v>175</v>
      </c>
      <c r="T406" s="242">
        <v>3.2</v>
      </c>
      <c r="U406" s="242">
        <v>0.8</v>
      </c>
      <c r="V406" s="242">
        <v>9.1</v>
      </c>
      <c r="W406" s="266">
        <v>292.73075999999963</v>
      </c>
      <c r="X406" s="266">
        <v>38</v>
      </c>
      <c r="Y406" s="266">
        <v>8.0500000000000007</v>
      </c>
      <c r="Z406" s="266">
        <v>2.9273075999999962</v>
      </c>
      <c r="AA406" s="266">
        <v>0.32525639999999967</v>
      </c>
      <c r="AB406" s="267">
        <v>0.50573600000000241</v>
      </c>
      <c r="AC406" s="268"/>
      <c r="AD406" s="269">
        <v>10.85</v>
      </c>
      <c r="AE406" s="270">
        <f t="shared" si="37"/>
        <v>0.49982400000000027</v>
      </c>
      <c r="AF406" s="194">
        <f t="shared" si="38"/>
        <v>5.9120000000021378E-3</v>
      </c>
      <c r="AH406" s="242">
        <v>409</v>
      </c>
      <c r="AI406" s="251">
        <f t="shared" si="39"/>
        <v>11.808299999999997</v>
      </c>
      <c r="AJ406" s="251">
        <f>'5-04a'!O407</f>
        <v>11.808299999999999</v>
      </c>
      <c r="AK406" s="251">
        <f t="shared" si="40"/>
        <v>0</v>
      </c>
      <c r="AM406" s="252">
        <f t="shared" si="41"/>
        <v>5.0066478663331204E-4</v>
      </c>
      <c r="AP406" s="268"/>
    </row>
    <row r="407" spans="1:42" x14ac:dyDescent="0.25">
      <c r="A407" s="253">
        <v>405</v>
      </c>
      <c r="B407" s="243" t="s">
        <v>526</v>
      </c>
      <c r="C407" s="243" t="s">
        <v>527</v>
      </c>
      <c r="D407" s="243" t="s">
        <v>494</v>
      </c>
      <c r="E407" s="243" t="s">
        <v>492</v>
      </c>
      <c r="F407" s="243" t="s">
        <v>30</v>
      </c>
      <c r="G407" s="243" t="s">
        <v>31</v>
      </c>
      <c r="H407" s="243" t="s">
        <v>32</v>
      </c>
      <c r="I407" s="243" t="s">
        <v>53</v>
      </c>
      <c r="J407" s="243" t="s">
        <v>65</v>
      </c>
      <c r="K407" s="243" t="s">
        <v>627</v>
      </c>
      <c r="L407" s="265">
        <v>1.0286002999999999</v>
      </c>
      <c r="M407" s="250">
        <v>1</v>
      </c>
      <c r="N407" s="250">
        <v>1</v>
      </c>
      <c r="O407" s="244">
        <v>15</v>
      </c>
      <c r="P407" s="242">
        <v>15</v>
      </c>
      <c r="Q407" s="242">
        <v>35</v>
      </c>
      <c r="R407" s="242">
        <v>0.5</v>
      </c>
      <c r="S407" s="245">
        <v>195</v>
      </c>
      <c r="T407" s="242">
        <v>3.2</v>
      </c>
      <c r="U407" s="242">
        <v>0.8</v>
      </c>
      <c r="V407" s="242">
        <v>9.1</v>
      </c>
      <c r="W407" s="266">
        <v>185.04511999999977</v>
      </c>
      <c r="X407" s="266">
        <v>20.514980044345872</v>
      </c>
      <c r="Y407" s="266">
        <v>11.89</v>
      </c>
      <c r="Z407" s="266">
        <v>1.8504511999999977</v>
      </c>
      <c r="AA407" s="266">
        <v>0.46261279999999944</v>
      </c>
      <c r="AB407" s="267">
        <v>0.50573600000000241</v>
      </c>
      <c r="AC407" s="268"/>
      <c r="AD407" s="269">
        <v>10.85</v>
      </c>
      <c r="AE407" s="270">
        <f t="shared" si="37"/>
        <v>0.49982400000000027</v>
      </c>
      <c r="AF407" s="194">
        <f t="shared" si="38"/>
        <v>5.9120000000021378E-3</v>
      </c>
      <c r="AH407" s="242">
        <v>410</v>
      </c>
      <c r="AI407" s="251">
        <f t="shared" si="39"/>
        <v>14.7088</v>
      </c>
      <c r="AJ407" s="251">
        <f>'5-04a'!O408</f>
        <v>14.7088</v>
      </c>
      <c r="AK407" s="251">
        <f t="shared" si="40"/>
        <v>0</v>
      </c>
      <c r="AM407" s="252">
        <f t="shared" si="41"/>
        <v>4.0193625584698534E-4</v>
      </c>
      <c r="AP407" s="268"/>
    </row>
    <row r="408" spans="1:42" x14ac:dyDescent="0.25">
      <c r="A408" s="253">
        <v>406</v>
      </c>
      <c r="B408" s="243" t="s">
        <v>526</v>
      </c>
      <c r="C408" s="243" t="s">
        <v>527</v>
      </c>
      <c r="D408" s="243" t="s">
        <v>494</v>
      </c>
      <c r="E408" s="243" t="s">
        <v>492</v>
      </c>
      <c r="F408" s="243" t="s">
        <v>30</v>
      </c>
      <c r="G408" s="243" t="s">
        <v>46</v>
      </c>
      <c r="H408" s="243" t="s">
        <v>47</v>
      </c>
      <c r="I408" s="243" t="s">
        <v>62</v>
      </c>
      <c r="J408" s="243" t="s">
        <v>65</v>
      </c>
      <c r="K408" s="243" t="s">
        <v>627</v>
      </c>
      <c r="L408" s="265">
        <v>0.52628940000000002</v>
      </c>
      <c r="M408" s="250">
        <v>1</v>
      </c>
      <c r="N408" s="250">
        <v>0.52628940000000002</v>
      </c>
      <c r="O408" s="244">
        <v>15</v>
      </c>
      <c r="P408" s="242">
        <v>15</v>
      </c>
      <c r="Q408" s="242">
        <v>35</v>
      </c>
      <c r="R408" s="242">
        <v>0.5</v>
      </c>
      <c r="S408" s="245">
        <v>195</v>
      </c>
      <c r="T408" s="242">
        <v>3.2</v>
      </c>
      <c r="U408" s="242">
        <v>0.8</v>
      </c>
      <c r="V408" s="242">
        <v>9.1</v>
      </c>
      <c r="W408" s="266">
        <v>341.99389157372303</v>
      </c>
      <c r="X408" s="266">
        <v>38</v>
      </c>
      <c r="Y408" s="266">
        <v>10.31</v>
      </c>
      <c r="Z408" s="266">
        <v>1.7998775999999976</v>
      </c>
      <c r="AA408" s="266">
        <v>0.19998639999999973</v>
      </c>
      <c r="AB408" s="267">
        <v>0.50573600000000241</v>
      </c>
      <c r="AC408" s="268"/>
      <c r="AD408" s="269">
        <v>10.85</v>
      </c>
      <c r="AE408" s="270">
        <f t="shared" si="37"/>
        <v>0.49982400000000027</v>
      </c>
      <c r="AF408" s="194">
        <f t="shared" si="38"/>
        <v>5.9120000000021378E-3</v>
      </c>
      <c r="AH408" s="242">
        <v>411</v>
      </c>
      <c r="AI408" s="251">
        <f t="shared" si="39"/>
        <v>12.8156</v>
      </c>
      <c r="AJ408" s="251">
        <f>'5-04a'!O409</f>
        <v>12.8156</v>
      </c>
      <c r="AK408" s="251">
        <f t="shared" si="40"/>
        <v>0</v>
      </c>
      <c r="AM408" s="252">
        <f t="shared" si="41"/>
        <v>4.6131277505556803E-4</v>
      </c>
      <c r="AP408" s="268"/>
    </row>
    <row r="409" spans="1:42" x14ac:dyDescent="0.25">
      <c r="A409" s="253">
        <v>407</v>
      </c>
      <c r="B409" s="243" t="s">
        <v>526</v>
      </c>
      <c r="C409" s="243" t="s">
        <v>527</v>
      </c>
      <c r="D409" s="243" t="s">
        <v>494</v>
      </c>
      <c r="E409" s="243" t="s">
        <v>492</v>
      </c>
      <c r="F409" s="243" t="s">
        <v>30</v>
      </c>
      <c r="G409" s="243" t="s">
        <v>31</v>
      </c>
      <c r="H409" s="243" t="s">
        <v>32</v>
      </c>
      <c r="I409" s="243" t="s">
        <v>62</v>
      </c>
      <c r="J409" s="243" t="s">
        <v>657</v>
      </c>
      <c r="K409" s="243" t="s">
        <v>627</v>
      </c>
      <c r="L409" s="265">
        <v>0.64448475000000005</v>
      </c>
      <c r="M409" s="250">
        <v>1</v>
      </c>
      <c r="N409" s="250">
        <v>0.64448475000000005</v>
      </c>
      <c r="O409" s="244">
        <v>15</v>
      </c>
      <c r="P409" s="242">
        <v>15</v>
      </c>
      <c r="Q409" s="242">
        <v>35</v>
      </c>
      <c r="R409" s="242">
        <v>0.5</v>
      </c>
      <c r="S409" s="245">
        <v>195</v>
      </c>
      <c r="T409" s="242">
        <v>3.2</v>
      </c>
      <c r="U409" s="242">
        <v>0.8</v>
      </c>
      <c r="V409" s="242">
        <v>9.1</v>
      </c>
      <c r="W409" s="266">
        <v>108.7160582154967</v>
      </c>
      <c r="X409" s="266">
        <v>12.052778072671474</v>
      </c>
      <c r="Y409" s="266">
        <v>12.68</v>
      </c>
      <c r="Z409" s="266">
        <v>0.70065841599999845</v>
      </c>
      <c r="AA409" s="266">
        <v>0.1295055839999997</v>
      </c>
      <c r="AB409" s="267">
        <v>0.50573600000000241</v>
      </c>
      <c r="AC409" s="268"/>
      <c r="AD409" s="269">
        <v>10.85</v>
      </c>
      <c r="AE409" s="270">
        <f t="shared" si="37"/>
        <v>0.49982400000000027</v>
      </c>
      <c r="AF409" s="194">
        <f t="shared" si="38"/>
        <v>5.9120000000021378E-3</v>
      </c>
      <c r="AH409" s="242">
        <v>412</v>
      </c>
      <c r="AI409" s="251">
        <f t="shared" si="39"/>
        <v>14.0159</v>
      </c>
      <c r="AJ409" s="251">
        <f>'5-04a'!O410</f>
        <v>14.0159</v>
      </c>
      <c r="AK409" s="251">
        <f t="shared" si="40"/>
        <v>0</v>
      </c>
      <c r="AM409" s="252">
        <f t="shared" si="41"/>
        <v>4.2180666243353174E-4</v>
      </c>
      <c r="AP409" s="268"/>
    </row>
    <row r="410" spans="1:42" x14ac:dyDescent="0.25">
      <c r="A410" s="253">
        <v>408</v>
      </c>
      <c r="B410" s="243" t="s">
        <v>526</v>
      </c>
      <c r="C410" s="243" t="s">
        <v>527</v>
      </c>
      <c r="D410" s="243" t="s">
        <v>494</v>
      </c>
      <c r="E410" s="243" t="s">
        <v>492</v>
      </c>
      <c r="F410" s="243" t="s">
        <v>30</v>
      </c>
      <c r="G410" s="243" t="s">
        <v>46</v>
      </c>
      <c r="H410" s="243" t="s">
        <v>47</v>
      </c>
      <c r="I410" s="243" t="s">
        <v>60</v>
      </c>
      <c r="J410" s="243" t="s">
        <v>58</v>
      </c>
      <c r="K410" s="243" t="s">
        <v>627</v>
      </c>
      <c r="L410" s="265">
        <v>0.63230339238754341</v>
      </c>
      <c r="M410" s="250">
        <v>1</v>
      </c>
      <c r="N410" s="250">
        <v>0.63230339238754341</v>
      </c>
      <c r="O410" s="244">
        <v>15</v>
      </c>
      <c r="P410" s="242">
        <v>15</v>
      </c>
      <c r="Q410" s="242">
        <v>35</v>
      </c>
      <c r="R410" s="242">
        <v>0.5</v>
      </c>
      <c r="S410" s="245">
        <v>195</v>
      </c>
      <c r="T410" s="242">
        <v>3.2</v>
      </c>
      <c r="U410" s="242">
        <v>0.8</v>
      </c>
      <c r="V410" s="242">
        <v>9.1</v>
      </c>
      <c r="W410" s="266">
        <v>107.92419085769271</v>
      </c>
      <c r="X410" s="266">
        <v>11.964987899965932</v>
      </c>
      <c r="Y410" s="266">
        <v>13.99</v>
      </c>
      <c r="Z410" s="266">
        <v>0.68240831999999796</v>
      </c>
      <c r="AA410" s="266">
        <v>9.305567999999971E-2</v>
      </c>
      <c r="AB410" s="267">
        <v>0.50573600000000241</v>
      </c>
      <c r="AC410" s="268"/>
      <c r="AD410" s="269">
        <v>10.85</v>
      </c>
      <c r="AE410" s="270">
        <f t="shared" si="37"/>
        <v>0.49982400000000027</v>
      </c>
      <c r="AF410" s="194">
        <f t="shared" si="38"/>
        <v>5.9120000000021378E-3</v>
      </c>
      <c r="AH410" s="242">
        <v>413</v>
      </c>
      <c r="AI410" s="251">
        <f t="shared" si="39"/>
        <v>15.2712</v>
      </c>
      <c r="AJ410" s="251">
        <f>'5-04a'!O411</f>
        <v>15.2712</v>
      </c>
      <c r="AK410" s="251">
        <f t="shared" si="40"/>
        <v>0</v>
      </c>
      <c r="AM410" s="252">
        <f t="shared" si="41"/>
        <v>3.8713395149052711E-4</v>
      </c>
      <c r="AP410" s="268"/>
    </row>
    <row r="411" spans="1:42" x14ac:dyDescent="0.25">
      <c r="A411" s="253">
        <v>409</v>
      </c>
      <c r="B411" s="243" t="s">
        <v>526</v>
      </c>
      <c r="C411" s="243" t="s">
        <v>527</v>
      </c>
      <c r="D411" s="243" t="s">
        <v>494</v>
      </c>
      <c r="E411" s="243" t="s">
        <v>492</v>
      </c>
      <c r="F411" s="243" t="s">
        <v>30</v>
      </c>
      <c r="G411" s="243" t="s">
        <v>46</v>
      </c>
      <c r="H411" s="243" t="s">
        <v>47</v>
      </c>
      <c r="I411" s="243" t="s">
        <v>59</v>
      </c>
      <c r="J411" s="243" t="s">
        <v>58</v>
      </c>
      <c r="K411" s="243" t="s">
        <v>627</v>
      </c>
      <c r="L411" s="265">
        <v>0.5067207600000001</v>
      </c>
      <c r="M411" s="250">
        <v>1</v>
      </c>
      <c r="N411" s="250">
        <v>0.5067207600000001</v>
      </c>
      <c r="O411" s="244">
        <v>15</v>
      </c>
      <c r="P411" s="242">
        <v>15</v>
      </c>
      <c r="Q411" s="242">
        <v>35</v>
      </c>
      <c r="R411" s="242">
        <v>0.5</v>
      </c>
      <c r="S411" s="245">
        <v>195</v>
      </c>
      <c r="T411" s="242">
        <v>3.2</v>
      </c>
      <c r="U411" s="242">
        <v>0.8</v>
      </c>
      <c r="V411" s="242">
        <v>9.1</v>
      </c>
      <c r="W411" s="266">
        <v>355.20107761126633</v>
      </c>
      <c r="X411" s="266">
        <v>38</v>
      </c>
      <c r="Y411" s="266">
        <v>11.28</v>
      </c>
      <c r="Z411" s="266">
        <v>1.799877599999999</v>
      </c>
      <c r="AA411" s="266">
        <v>0.1999863999999999</v>
      </c>
      <c r="AB411" s="267">
        <v>0.50573600000000241</v>
      </c>
      <c r="AC411" s="268"/>
      <c r="AD411" s="269">
        <v>10.85</v>
      </c>
      <c r="AE411" s="270">
        <f t="shared" ref="AE411:AE442" si="42">0.0804*AD411^2-1.8589*AD411+11.204</f>
        <v>0.49982400000000027</v>
      </c>
      <c r="AF411" s="194">
        <f t="shared" si="38"/>
        <v>5.9120000000021378E-3</v>
      </c>
      <c r="AH411" s="242">
        <v>414</v>
      </c>
      <c r="AI411" s="251">
        <f t="shared" si="39"/>
        <v>13.785600000000001</v>
      </c>
      <c r="AJ411" s="251">
        <f>'5-04a'!O412</f>
        <v>13.785600000000001</v>
      </c>
      <c r="AK411" s="251">
        <f t="shared" si="40"/>
        <v>0</v>
      </c>
      <c r="AM411" s="252">
        <f t="shared" si="41"/>
        <v>4.2885329619328413E-4</v>
      </c>
      <c r="AP411" s="268"/>
    </row>
    <row r="412" spans="1:42" x14ac:dyDescent="0.25">
      <c r="A412" s="253">
        <v>410</v>
      </c>
      <c r="B412" s="243" t="s">
        <v>526</v>
      </c>
      <c r="C412" s="243" t="s">
        <v>527</v>
      </c>
      <c r="D412" s="243" t="s">
        <v>471</v>
      </c>
      <c r="E412" s="243" t="s">
        <v>492</v>
      </c>
      <c r="F412" s="243" t="s">
        <v>30</v>
      </c>
      <c r="G412" s="243" t="s">
        <v>46</v>
      </c>
      <c r="H412" s="243" t="s">
        <v>47</v>
      </c>
      <c r="I412" s="243" t="s">
        <v>89</v>
      </c>
      <c r="J412" s="243" t="s">
        <v>44</v>
      </c>
      <c r="K412" s="243" t="s">
        <v>627</v>
      </c>
      <c r="L412" s="265">
        <v>1.166784682907662</v>
      </c>
      <c r="M412" s="250">
        <v>1</v>
      </c>
      <c r="N412" s="250">
        <v>1</v>
      </c>
      <c r="O412" s="244">
        <v>15</v>
      </c>
      <c r="P412" s="242">
        <v>15</v>
      </c>
      <c r="Q412" s="242">
        <v>35</v>
      </c>
      <c r="R412" s="242">
        <v>0.5</v>
      </c>
      <c r="S412" s="245">
        <v>185</v>
      </c>
      <c r="T412" s="242">
        <v>3.2</v>
      </c>
      <c r="U412" s="242">
        <v>0.8</v>
      </c>
      <c r="V412" s="242">
        <v>9.1</v>
      </c>
      <c r="W412" s="266">
        <v>289.20834000000002</v>
      </c>
      <c r="X412" s="266">
        <v>28.40946365422397</v>
      </c>
      <c r="Y412" s="266">
        <v>8.0500000000000007</v>
      </c>
      <c r="Z412" s="266">
        <v>2.8920834000000002</v>
      </c>
      <c r="AA412" s="266">
        <v>0.32134260000000003</v>
      </c>
      <c r="AB412" s="267">
        <v>1.0282739999999997</v>
      </c>
      <c r="AC412" s="268"/>
      <c r="AD412" s="269">
        <v>8.9499999999999993</v>
      </c>
      <c r="AE412" s="270">
        <f t="shared" si="42"/>
        <v>1.007086000000001</v>
      </c>
      <c r="AF412" s="194">
        <f t="shared" si="38"/>
        <v>2.1187999999998652E-2</v>
      </c>
      <c r="AH412" s="242">
        <v>415</v>
      </c>
      <c r="AI412" s="251">
        <f t="shared" si="39"/>
        <v>12.291700000000001</v>
      </c>
      <c r="AJ412" s="251">
        <f>'5-04a'!O413</f>
        <v>12.291700000000001</v>
      </c>
      <c r="AK412" s="251">
        <f t="shared" si="40"/>
        <v>0</v>
      </c>
      <c r="AM412" s="252">
        <f t="shared" si="41"/>
        <v>1.7237648169088613E-3</v>
      </c>
      <c r="AP412" s="268"/>
    </row>
    <row r="413" spans="1:42" x14ac:dyDescent="0.25">
      <c r="A413" s="253">
        <v>411</v>
      </c>
      <c r="B413" s="243" t="s">
        <v>526</v>
      </c>
      <c r="C413" s="243" t="s">
        <v>527</v>
      </c>
      <c r="D413" s="243" t="s">
        <v>471</v>
      </c>
      <c r="E413" s="243" t="s">
        <v>492</v>
      </c>
      <c r="F413" s="243" t="s">
        <v>30</v>
      </c>
      <c r="G413" s="243" t="s">
        <v>46</v>
      </c>
      <c r="H413" s="243" t="s">
        <v>47</v>
      </c>
      <c r="I413" s="243" t="s">
        <v>88</v>
      </c>
      <c r="J413" s="243" t="s">
        <v>44</v>
      </c>
      <c r="K413" s="243" t="s">
        <v>627</v>
      </c>
      <c r="L413" s="265">
        <v>2.3097972337917483</v>
      </c>
      <c r="M413" s="250">
        <v>1</v>
      </c>
      <c r="N413" s="250">
        <v>1</v>
      </c>
      <c r="O413" s="244">
        <v>15</v>
      </c>
      <c r="P413" s="242">
        <v>15</v>
      </c>
      <c r="Q413" s="242">
        <v>35</v>
      </c>
      <c r="R413" s="242">
        <v>0.5</v>
      </c>
      <c r="S413" s="245">
        <v>185</v>
      </c>
      <c r="T413" s="242">
        <v>3.2</v>
      </c>
      <c r="U413" s="242">
        <v>0.8</v>
      </c>
      <c r="V413" s="242">
        <v>9.1</v>
      </c>
      <c r="W413" s="266">
        <v>289.20834000000002</v>
      </c>
      <c r="X413" s="266">
        <v>28.40946365422397</v>
      </c>
      <c r="Y413" s="266">
        <v>8.73</v>
      </c>
      <c r="Z413" s="266">
        <v>2.8920834000000002</v>
      </c>
      <c r="AA413" s="266">
        <v>0.32134260000000003</v>
      </c>
      <c r="AB413" s="267">
        <v>1.0282739999999997</v>
      </c>
      <c r="AC413" s="268"/>
      <c r="AD413" s="269">
        <v>8.9499999999999993</v>
      </c>
      <c r="AE413" s="270">
        <f t="shared" si="42"/>
        <v>1.007086000000001</v>
      </c>
      <c r="AF413" s="194">
        <f t="shared" si="38"/>
        <v>2.1187999999998652E-2</v>
      </c>
      <c r="AH413" s="242">
        <v>416</v>
      </c>
      <c r="AI413" s="251">
        <f t="shared" si="39"/>
        <v>12.9717</v>
      </c>
      <c r="AJ413" s="251">
        <f>'5-04a'!O414</f>
        <v>12.9717</v>
      </c>
      <c r="AK413" s="251">
        <f t="shared" si="40"/>
        <v>0</v>
      </c>
      <c r="AM413" s="252">
        <f t="shared" si="41"/>
        <v>1.6334019442323406E-3</v>
      </c>
      <c r="AP413" s="268"/>
    </row>
    <row r="414" spans="1:42" x14ac:dyDescent="0.25">
      <c r="A414" s="253">
        <v>412</v>
      </c>
      <c r="B414" s="243" t="s">
        <v>526</v>
      </c>
      <c r="C414" s="243" t="s">
        <v>527</v>
      </c>
      <c r="D414" s="243" t="s">
        <v>471</v>
      </c>
      <c r="E414" s="243" t="s">
        <v>492</v>
      </c>
      <c r="F414" s="243" t="s">
        <v>30</v>
      </c>
      <c r="G414" s="243" t="s">
        <v>46</v>
      </c>
      <c r="H414" s="243" t="s">
        <v>47</v>
      </c>
      <c r="I414" s="243" t="s">
        <v>1016</v>
      </c>
      <c r="J414" s="243" t="s">
        <v>44</v>
      </c>
      <c r="K414" s="243" t="s">
        <v>627</v>
      </c>
      <c r="L414" s="265">
        <v>1.0836462632612966</v>
      </c>
      <c r="M414" s="250">
        <v>1</v>
      </c>
      <c r="N414" s="250">
        <v>1</v>
      </c>
      <c r="O414" s="244">
        <v>15</v>
      </c>
      <c r="P414" s="242">
        <v>15</v>
      </c>
      <c r="Q414" s="242">
        <v>35</v>
      </c>
      <c r="R414" s="242">
        <v>0.5</v>
      </c>
      <c r="S414" s="245">
        <v>175</v>
      </c>
      <c r="T414" s="242">
        <v>3.2</v>
      </c>
      <c r="U414" s="242">
        <v>0.8</v>
      </c>
      <c r="V414" s="242">
        <v>9.1</v>
      </c>
      <c r="W414" s="266">
        <v>289.20834000000002</v>
      </c>
      <c r="X414" s="266">
        <v>28.40946365422397</v>
      </c>
      <c r="Y414" s="266">
        <v>8.0500000000000007</v>
      </c>
      <c r="Z414" s="266">
        <v>2.8920834000000002</v>
      </c>
      <c r="AA414" s="266">
        <v>0.32134260000000003</v>
      </c>
      <c r="AB414" s="267">
        <v>1.0282739999999997</v>
      </c>
      <c r="AC414" s="268"/>
      <c r="AD414" s="269">
        <v>8.9499999999999993</v>
      </c>
      <c r="AE414" s="270">
        <f t="shared" si="42"/>
        <v>1.007086000000001</v>
      </c>
      <c r="AF414" s="194">
        <f t="shared" si="38"/>
        <v>2.1187999999998652E-2</v>
      </c>
      <c r="AH414" s="242">
        <v>417</v>
      </c>
      <c r="AI414" s="251">
        <f t="shared" si="39"/>
        <v>12.291700000000001</v>
      </c>
      <c r="AJ414" s="251">
        <f>'5-04a'!O415</f>
        <v>12.291700000000001</v>
      </c>
      <c r="AK414" s="251">
        <f t="shared" si="40"/>
        <v>0</v>
      </c>
      <c r="AM414" s="252">
        <f t="shared" si="41"/>
        <v>1.7237648169088613E-3</v>
      </c>
      <c r="AP414" s="268"/>
    </row>
    <row r="415" spans="1:42" x14ac:dyDescent="0.25">
      <c r="A415" s="253">
        <v>413</v>
      </c>
      <c r="B415" s="243" t="s">
        <v>526</v>
      </c>
      <c r="C415" s="243" t="s">
        <v>527</v>
      </c>
      <c r="D415" s="243" t="s">
        <v>491</v>
      </c>
      <c r="E415" s="243" t="s">
        <v>472</v>
      </c>
      <c r="F415" s="243" t="s">
        <v>30</v>
      </c>
      <c r="G415" s="243" t="s">
        <v>31</v>
      </c>
      <c r="H415" s="243" t="s">
        <v>32</v>
      </c>
      <c r="I415" s="243" t="s">
        <v>53</v>
      </c>
      <c r="J415" s="243" t="s">
        <v>65</v>
      </c>
      <c r="K415" s="243" t="s">
        <v>627</v>
      </c>
      <c r="L415" s="265">
        <v>1.0286002999999999</v>
      </c>
      <c r="M415" s="250">
        <v>1</v>
      </c>
      <c r="N415" s="250">
        <v>1</v>
      </c>
      <c r="O415" s="244">
        <v>15</v>
      </c>
      <c r="P415" s="242">
        <v>15</v>
      </c>
      <c r="Q415" s="242">
        <v>35</v>
      </c>
      <c r="R415" s="242">
        <v>0.5</v>
      </c>
      <c r="S415" s="245">
        <v>195</v>
      </c>
      <c r="T415" s="242">
        <v>3.2</v>
      </c>
      <c r="U415" s="242">
        <v>0.8</v>
      </c>
      <c r="V415" s="242">
        <v>9.1</v>
      </c>
      <c r="W415" s="266">
        <v>18.7</v>
      </c>
      <c r="X415" s="266">
        <v>3</v>
      </c>
      <c r="Y415" s="266">
        <v>11</v>
      </c>
      <c r="Z415" s="266">
        <v>0.187</v>
      </c>
      <c r="AA415" s="266">
        <v>4.675E-2</v>
      </c>
      <c r="AB415" s="267">
        <v>3.3155040000000007</v>
      </c>
      <c r="AC415" s="268"/>
      <c r="AD415" s="269">
        <v>5.55</v>
      </c>
      <c r="AE415" s="270">
        <f t="shared" si="42"/>
        <v>3.3636260000000018</v>
      </c>
      <c r="AF415" s="194">
        <f t="shared" si="38"/>
        <v>-4.8122000000001108E-2</v>
      </c>
      <c r="AH415" s="242">
        <v>418</v>
      </c>
      <c r="AI415" s="251">
        <f t="shared" si="39"/>
        <v>14.549253999999999</v>
      </c>
      <c r="AJ415" s="251">
        <f>'5-04a'!O416</f>
        <v>14.5259</v>
      </c>
      <c r="AK415" s="251">
        <f t="shared" si="40"/>
        <v>2.3353999999999431E-2</v>
      </c>
      <c r="AM415" s="252">
        <f t="shared" si="41"/>
        <v>-3.3075235335090795E-3</v>
      </c>
      <c r="AP415" s="268"/>
    </row>
    <row r="416" spans="1:42" x14ac:dyDescent="0.25">
      <c r="A416" s="253">
        <v>414</v>
      </c>
      <c r="B416" s="243" t="s">
        <v>526</v>
      </c>
      <c r="C416" s="243" t="s">
        <v>527</v>
      </c>
      <c r="D416" s="243" t="s">
        <v>491</v>
      </c>
      <c r="E416" s="243" t="s">
        <v>472</v>
      </c>
      <c r="F416" s="243" t="s">
        <v>30</v>
      </c>
      <c r="G416" s="243" t="s">
        <v>46</v>
      </c>
      <c r="H416" s="243" t="s">
        <v>47</v>
      </c>
      <c r="I416" s="243" t="s">
        <v>62</v>
      </c>
      <c r="J416" s="243" t="s">
        <v>65</v>
      </c>
      <c r="K416" s="243" t="s">
        <v>627</v>
      </c>
      <c r="L416" s="265">
        <v>0.20049120000000001</v>
      </c>
      <c r="M416" s="250">
        <v>1</v>
      </c>
      <c r="N416" s="250">
        <v>0.20049120000000001</v>
      </c>
      <c r="O416" s="244">
        <v>15</v>
      </c>
      <c r="P416" s="242">
        <v>15</v>
      </c>
      <c r="Q416" s="242">
        <v>35</v>
      </c>
      <c r="R416" s="242">
        <v>0.5</v>
      </c>
      <c r="S416" s="245">
        <v>195</v>
      </c>
      <c r="T416" s="242">
        <v>3.2</v>
      </c>
      <c r="U416" s="242">
        <v>0.8</v>
      </c>
      <c r="V416" s="242">
        <v>9.1</v>
      </c>
      <c r="W416" s="266">
        <v>18.7</v>
      </c>
      <c r="X416" s="266">
        <v>3</v>
      </c>
      <c r="Y416" s="266">
        <v>10</v>
      </c>
      <c r="Z416" s="266">
        <v>3.7491854400000003E-2</v>
      </c>
      <c r="AA416" s="266">
        <v>4.1657616000000007E-3</v>
      </c>
      <c r="AB416" s="267">
        <v>3.3155040000000007</v>
      </c>
      <c r="AC416" s="268"/>
      <c r="AD416" s="269">
        <v>5.55</v>
      </c>
      <c r="AE416" s="270">
        <f t="shared" si="42"/>
        <v>3.3636260000000018</v>
      </c>
      <c r="AF416" s="194">
        <f t="shared" si="38"/>
        <v>-4.8122000000001108E-2</v>
      </c>
      <c r="AH416" s="242">
        <v>419</v>
      </c>
      <c r="AI416" s="251">
        <f t="shared" si="39"/>
        <v>13.357161616000001</v>
      </c>
      <c r="AJ416" s="251">
        <f>'5-04a'!O417</f>
        <v>12.6531</v>
      </c>
      <c r="AK416" s="251">
        <f t="shared" si="40"/>
        <v>0.70406161600000061</v>
      </c>
      <c r="AM416" s="252">
        <f t="shared" si="41"/>
        <v>-3.6027115178690148E-3</v>
      </c>
      <c r="AP416" s="268"/>
    </row>
    <row r="417" spans="1:42" x14ac:dyDescent="0.25">
      <c r="A417" s="253">
        <v>415</v>
      </c>
      <c r="B417" s="243" t="s">
        <v>526</v>
      </c>
      <c r="C417" s="243" t="s">
        <v>527</v>
      </c>
      <c r="D417" s="243" t="s">
        <v>491</v>
      </c>
      <c r="E417" s="243" t="s">
        <v>472</v>
      </c>
      <c r="F417" s="243" t="s">
        <v>30</v>
      </c>
      <c r="G417" s="243" t="s">
        <v>31</v>
      </c>
      <c r="H417" s="243" t="s">
        <v>32</v>
      </c>
      <c r="I417" s="243" t="s">
        <v>62</v>
      </c>
      <c r="J417" s="243" t="s">
        <v>657</v>
      </c>
      <c r="K417" s="243" t="s">
        <v>627</v>
      </c>
      <c r="L417" s="265">
        <v>0.64448475000000005</v>
      </c>
      <c r="M417" s="250">
        <v>1</v>
      </c>
      <c r="N417" s="250">
        <v>0.64448475000000005</v>
      </c>
      <c r="O417" s="244">
        <v>15</v>
      </c>
      <c r="P417" s="242">
        <v>15</v>
      </c>
      <c r="Q417" s="242">
        <v>35</v>
      </c>
      <c r="R417" s="242">
        <v>0.5</v>
      </c>
      <c r="S417" s="245">
        <v>195</v>
      </c>
      <c r="T417" s="242">
        <v>3.2</v>
      </c>
      <c r="U417" s="242">
        <v>0.8</v>
      </c>
      <c r="V417" s="242">
        <v>9.1</v>
      </c>
      <c r="W417" s="266">
        <v>18.7</v>
      </c>
      <c r="X417" s="266">
        <v>3</v>
      </c>
      <c r="Y417" s="266">
        <v>12</v>
      </c>
      <c r="Z417" s="266">
        <v>0.12051864825000001</v>
      </c>
      <c r="AA417" s="266">
        <v>2.2275958681279621E-2</v>
      </c>
      <c r="AB417" s="267">
        <v>3.3155040000000007</v>
      </c>
      <c r="AC417" s="268"/>
      <c r="AD417" s="269">
        <v>5.55</v>
      </c>
      <c r="AE417" s="270">
        <f t="shared" si="42"/>
        <v>3.3636260000000018</v>
      </c>
      <c r="AF417" s="194">
        <f t="shared" si="38"/>
        <v>-4.8122000000001108E-2</v>
      </c>
      <c r="AH417" s="242">
        <v>420</v>
      </c>
      <c r="AI417" s="251">
        <f t="shared" si="39"/>
        <v>15.45829860693128</v>
      </c>
      <c r="AJ417" s="251">
        <f>'5-04a'!O418</f>
        <v>15.1785</v>
      </c>
      <c r="AK417" s="251">
        <f t="shared" si="40"/>
        <v>0.27979860693127989</v>
      </c>
      <c r="AM417" s="252">
        <f t="shared" si="41"/>
        <v>-3.113020470339724E-3</v>
      </c>
      <c r="AP417" s="268"/>
    </row>
    <row r="418" spans="1:42" x14ac:dyDescent="0.25">
      <c r="A418" s="253">
        <v>416</v>
      </c>
      <c r="B418" s="243" t="s">
        <v>526</v>
      </c>
      <c r="C418" s="243" t="s">
        <v>527</v>
      </c>
      <c r="D418" s="243" t="s">
        <v>491</v>
      </c>
      <c r="E418" s="243" t="s">
        <v>472</v>
      </c>
      <c r="F418" s="243" t="s">
        <v>30</v>
      </c>
      <c r="G418" s="243" t="s">
        <v>46</v>
      </c>
      <c r="H418" s="243" t="s">
        <v>47</v>
      </c>
      <c r="I418" s="243" t="s">
        <v>60</v>
      </c>
      <c r="J418" s="243" t="s">
        <v>58</v>
      </c>
      <c r="K418" s="243" t="s">
        <v>627</v>
      </c>
      <c r="L418" s="265">
        <v>0.63230339238754341</v>
      </c>
      <c r="M418" s="250">
        <v>1</v>
      </c>
      <c r="N418" s="250">
        <v>0.63230339238754341</v>
      </c>
      <c r="O418" s="244">
        <v>15</v>
      </c>
      <c r="P418" s="242">
        <v>15</v>
      </c>
      <c r="Q418" s="242">
        <v>35</v>
      </c>
      <c r="R418" s="242">
        <v>0.5</v>
      </c>
      <c r="S418" s="245">
        <v>195</v>
      </c>
      <c r="T418" s="242">
        <v>3.2</v>
      </c>
      <c r="U418" s="242">
        <v>0.8</v>
      </c>
      <c r="V418" s="242">
        <v>9.1</v>
      </c>
      <c r="W418" s="266">
        <v>18.7</v>
      </c>
      <c r="X418" s="266">
        <v>3</v>
      </c>
      <c r="Y418" s="266">
        <v>13</v>
      </c>
      <c r="Z418" s="266">
        <v>0.11824073437647062</v>
      </c>
      <c r="AA418" s="266">
        <v>1.6123736505882356E-2</v>
      </c>
      <c r="AB418" s="267">
        <v>3.3155040000000007</v>
      </c>
      <c r="AC418" s="268"/>
      <c r="AD418" s="269">
        <v>5.55</v>
      </c>
      <c r="AE418" s="270">
        <f t="shared" si="42"/>
        <v>3.3636260000000018</v>
      </c>
      <c r="AF418" s="194">
        <f t="shared" si="38"/>
        <v>-4.8122000000001108E-2</v>
      </c>
      <c r="AH418" s="242">
        <v>421</v>
      </c>
      <c r="AI418" s="251">
        <f t="shared" si="39"/>
        <v>16.449868470882354</v>
      </c>
      <c r="AJ418" s="251">
        <f>'5-04a'!O419</f>
        <v>16.386299999999999</v>
      </c>
      <c r="AK418" s="251">
        <f t="shared" si="40"/>
        <v>6.3568470882355399E-2</v>
      </c>
      <c r="AM418" s="252">
        <f t="shared" si="41"/>
        <v>-2.925372934451183E-3</v>
      </c>
      <c r="AP418" s="268"/>
    </row>
    <row r="419" spans="1:42" x14ac:dyDescent="0.25">
      <c r="A419" s="253">
        <v>417</v>
      </c>
      <c r="B419" s="243" t="s">
        <v>526</v>
      </c>
      <c r="C419" s="243" t="s">
        <v>527</v>
      </c>
      <c r="D419" s="243" t="s">
        <v>491</v>
      </c>
      <c r="E419" s="243" t="s">
        <v>472</v>
      </c>
      <c r="F419" s="243" t="s">
        <v>30</v>
      </c>
      <c r="G419" s="243" t="s">
        <v>46</v>
      </c>
      <c r="H419" s="243" t="s">
        <v>47</v>
      </c>
      <c r="I419" s="243" t="s">
        <v>59</v>
      </c>
      <c r="J419" s="243" t="s">
        <v>58</v>
      </c>
      <c r="K419" s="243" t="s">
        <v>627</v>
      </c>
      <c r="L419" s="265">
        <v>0.19303648000000004</v>
      </c>
      <c r="M419" s="250">
        <v>1</v>
      </c>
      <c r="N419" s="250">
        <v>0.19303648000000004</v>
      </c>
      <c r="O419" s="244">
        <v>15</v>
      </c>
      <c r="P419" s="242">
        <v>15</v>
      </c>
      <c r="Q419" s="242">
        <v>35</v>
      </c>
      <c r="R419" s="242">
        <v>0.5</v>
      </c>
      <c r="S419" s="245">
        <v>195</v>
      </c>
      <c r="T419" s="242">
        <v>3.2</v>
      </c>
      <c r="U419" s="242">
        <v>0.8</v>
      </c>
      <c r="V419" s="242">
        <v>9.1</v>
      </c>
      <c r="W419" s="266">
        <v>18.7</v>
      </c>
      <c r="X419" s="266">
        <v>3</v>
      </c>
      <c r="Y419" s="266">
        <v>11</v>
      </c>
      <c r="Z419" s="266">
        <v>3.609782176000001E-2</v>
      </c>
      <c r="AA419" s="266">
        <v>4.0108690844444456E-3</v>
      </c>
      <c r="AB419" s="267">
        <v>3.3155040000000007</v>
      </c>
      <c r="AC419" s="268"/>
      <c r="AD419" s="269">
        <v>5.55</v>
      </c>
      <c r="AE419" s="270">
        <f t="shared" si="42"/>
        <v>3.3636260000000018</v>
      </c>
      <c r="AF419" s="194">
        <f t="shared" si="38"/>
        <v>-4.8122000000001108E-2</v>
      </c>
      <c r="AH419" s="242">
        <v>422</v>
      </c>
      <c r="AI419" s="251">
        <f t="shared" si="39"/>
        <v>14.355612690844445</v>
      </c>
      <c r="AJ419" s="251">
        <f>'5-04a'!O420</f>
        <v>13.623100000000001</v>
      </c>
      <c r="AK419" s="251">
        <f t="shared" si="40"/>
        <v>0.73251269084444459</v>
      </c>
      <c r="AM419" s="252">
        <f t="shared" si="41"/>
        <v>-3.3521383612342645E-3</v>
      </c>
      <c r="AP419" s="268"/>
    </row>
    <row r="420" spans="1:42" x14ac:dyDescent="0.25">
      <c r="A420" s="253">
        <v>418</v>
      </c>
      <c r="B420" s="243" t="s">
        <v>526</v>
      </c>
      <c r="C420" s="243" t="s">
        <v>527</v>
      </c>
      <c r="D420" s="243" t="s">
        <v>471</v>
      </c>
      <c r="E420" s="243" t="s">
        <v>496</v>
      </c>
      <c r="F420" s="243" t="s">
        <v>30</v>
      </c>
      <c r="G420" s="243" t="s">
        <v>46</v>
      </c>
      <c r="H420" s="243" t="s">
        <v>47</v>
      </c>
      <c r="I420" s="243" t="s">
        <v>89</v>
      </c>
      <c r="J420" s="243" t="s">
        <v>44</v>
      </c>
      <c r="K420" s="243" t="s">
        <v>627</v>
      </c>
      <c r="L420" s="265">
        <v>1.1655161270029673</v>
      </c>
      <c r="M420" s="250">
        <v>1</v>
      </c>
      <c r="N420" s="250">
        <v>1</v>
      </c>
      <c r="O420" s="244">
        <v>15</v>
      </c>
      <c r="P420" s="242">
        <v>15</v>
      </c>
      <c r="Q420" s="242">
        <v>35</v>
      </c>
      <c r="R420" s="242">
        <v>0.5</v>
      </c>
      <c r="S420" s="245">
        <v>185</v>
      </c>
      <c r="T420" s="242">
        <v>3.2</v>
      </c>
      <c r="U420" s="242">
        <v>0.8</v>
      </c>
      <c r="V420" s="242">
        <v>9.1</v>
      </c>
      <c r="W420" s="266">
        <v>167.61293999999998</v>
      </c>
      <c r="X420" s="266">
        <v>24.868388724035604</v>
      </c>
      <c r="Y420" s="266">
        <v>8.0500000000000007</v>
      </c>
      <c r="Z420" s="266">
        <v>1.6761293999999998</v>
      </c>
      <c r="AA420" s="266">
        <v>0.18623659999999997</v>
      </c>
      <c r="AB420" s="267">
        <v>0.94593399999999939</v>
      </c>
      <c r="AC420" s="268"/>
      <c r="AD420" s="269">
        <v>9.15</v>
      </c>
      <c r="AE420" s="270">
        <f t="shared" si="42"/>
        <v>0.9263539999999999</v>
      </c>
      <c r="AF420" s="194">
        <f t="shared" si="38"/>
        <v>1.9579999999999487E-2</v>
      </c>
      <c r="AH420" s="242">
        <v>423</v>
      </c>
      <c r="AI420" s="251">
        <f t="shared" si="39"/>
        <v>10.858300000000002</v>
      </c>
      <c r="AJ420" s="251">
        <f>'5-04a'!O421</f>
        <v>10.8583</v>
      </c>
      <c r="AK420" s="251">
        <f t="shared" si="40"/>
        <v>0</v>
      </c>
      <c r="AM420" s="252">
        <f t="shared" si="41"/>
        <v>1.8032288663970865E-3</v>
      </c>
      <c r="AP420" s="268"/>
    </row>
    <row r="421" spans="1:42" x14ac:dyDescent="0.25">
      <c r="A421" s="253">
        <v>419</v>
      </c>
      <c r="B421" s="243" t="s">
        <v>526</v>
      </c>
      <c r="C421" s="243" t="s">
        <v>527</v>
      </c>
      <c r="D421" s="243" t="s">
        <v>471</v>
      </c>
      <c r="E421" s="243" t="s">
        <v>496</v>
      </c>
      <c r="F421" s="243" t="s">
        <v>30</v>
      </c>
      <c r="G421" s="243" t="s">
        <v>46</v>
      </c>
      <c r="H421" s="243" t="s">
        <v>47</v>
      </c>
      <c r="I421" s="243" t="s">
        <v>88</v>
      </c>
      <c r="J421" s="243" t="s">
        <v>44</v>
      </c>
      <c r="K421" s="243" t="s">
        <v>627</v>
      </c>
      <c r="L421" s="265">
        <v>2.3084879999999997</v>
      </c>
      <c r="M421" s="250">
        <v>1</v>
      </c>
      <c r="N421" s="250">
        <v>1</v>
      </c>
      <c r="O421" s="244">
        <v>15</v>
      </c>
      <c r="P421" s="242">
        <v>15</v>
      </c>
      <c r="Q421" s="242">
        <v>35</v>
      </c>
      <c r="R421" s="242">
        <v>0.5</v>
      </c>
      <c r="S421" s="245">
        <v>185</v>
      </c>
      <c r="T421" s="242">
        <v>3.2</v>
      </c>
      <c r="U421" s="242">
        <v>0.8</v>
      </c>
      <c r="V421" s="242">
        <v>9.1</v>
      </c>
      <c r="W421" s="266">
        <v>167.61293999999998</v>
      </c>
      <c r="X421" s="266">
        <v>24.868388724035604</v>
      </c>
      <c r="Y421" s="266">
        <v>8.73</v>
      </c>
      <c r="Z421" s="266">
        <v>1.6761293999999998</v>
      </c>
      <c r="AA421" s="266">
        <v>0.18623659999999997</v>
      </c>
      <c r="AB421" s="267">
        <v>0.94593399999999939</v>
      </c>
      <c r="AC421" s="268"/>
      <c r="AD421" s="269">
        <v>9.15</v>
      </c>
      <c r="AE421" s="270">
        <f t="shared" si="42"/>
        <v>0.9263539999999999</v>
      </c>
      <c r="AF421" s="194">
        <f t="shared" si="38"/>
        <v>1.9579999999999487E-2</v>
      </c>
      <c r="AH421" s="242">
        <v>424</v>
      </c>
      <c r="AI421" s="251">
        <f t="shared" si="39"/>
        <v>11.538300000000001</v>
      </c>
      <c r="AJ421" s="251">
        <f>'5-04a'!O422</f>
        <v>11.5383</v>
      </c>
      <c r="AK421" s="251">
        <f t="shared" si="40"/>
        <v>0</v>
      </c>
      <c r="AM421" s="252">
        <f t="shared" si="41"/>
        <v>1.6969570907325589E-3</v>
      </c>
      <c r="AP421" s="268"/>
    </row>
    <row r="422" spans="1:42" x14ac:dyDescent="0.25">
      <c r="A422" s="253">
        <v>420</v>
      </c>
      <c r="B422" s="243" t="s">
        <v>526</v>
      </c>
      <c r="C422" s="243" t="s">
        <v>527</v>
      </c>
      <c r="D422" s="243" t="s">
        <v>471</v>
      </c>
      <c r="E422" s="243" t="s">
        <v>496</v>
      </c>
      <c r="F422" s="243" t="s">
        <v>30</v>
      </c>
      <c r="G422" s="243" t="s">
        <v>46</v>
      </c>
      <c r="H422" s="243" t="s">
        <v>47</v>
      </c>
      <c r="I422" s="243" t="s">
        <v>1016</v>
      </c>
      <c r="J422" s="243" t="s">
        <v>44</v>
      </c>
      <c r="K422" s="243" t="s">
        <v>627</v>
      </c>
      <c r="L422" s="265">
        <v>1.0823215548961422</v>
      </c>
      <c r="M422" s="250">
        <v>1</v>
      </c>
      <c r="N422" s="250">
        <v>1</v>
      </c>
      <c r="O422" s="244">
        <v>15</v>
      </c>
      <c r="P422" s="242">
        <v>15</v>
      </c>
      <c r="Q422" s="242">
        <v>35</v>
      </c>
      <c r="R422" s="242">
        <v>0.5</v>
      </c>
      <c r="S422" s="245">
        <v>175</v>
      </c>
      <c r="T422" s="242">
        <v>3.2</v>
      </c>
      <c r="U422" s="242">
        <v>0.8</v>
      </c>
      <c r="V422" s="242">
        <v>9.1</v>
      </c>
      <c r="W422" s="266">
        <v>167.61293999999998</v>
      </c>
      <c r="X422" s="266">
        <v>24.868388724035604</v>
      </c>
      <c r="Y422" s="266">
        <v>8.0500000000000007</v>
      </c>
      <c r="Z422" s="266">
        <v>1.6761293999999998</v>
      </c>
      <c r="AA422" s="266">
        <v>0.18623659999999997</v>
      </c>
      <c r="AB422" s="267">
        <v>0.94593399999999939</v>
      </c>
      <c r="AC422" s="268"/>
      <c r="AD422" s="269">
        <v>9.15</v>
      </c>
      <c r="AE422" s="270">
        <f t="shared" si="42"/>
        <v>0.9263539999999999</v>
      </c>
      <c r="AF422" s="194">
        <f t="shared" si="38"/>
        <v>1.9579999999999487E-2</v>
      </c>
      <c r="AH422" s="242">
        <v>425</v>
      </c>
      <c r="AI422" s="251">
        <f t="shared" si="39"/>
        <v>10.858300000000002</v>
      </c>
      <c r="AJ422" s="251">
        <f>'5-04a'!O423</f>
        <v>10.8583</v>
      </c>
      <c r="AK422" s="251">
        <f t="shared" si="40"/>
        <v>0</v>
      </c>
      <c r="AM422" s="252">
        <f t="shared" si="41"/>
        <v>1.8032288663970865E-3</v>
      </c>
      <c r="AP422" s="268"/>
    </row>
    <row r="423" spans="1:42" x14ac:dyDescent="0.25">
      <c r="A423" s="253">
        <v>421</v>
      </c>
      <c r="B423" s="243" t="s">
        <v>526</v>
      </c>
      <c r="C423" s="243" t="s">
        <v>527</v>
      </c>
      <c r="D423" s="243" t="s">
        <v>491</v>
      </c>
      <c r="E423" s="243" t="s">
        <v>492</v>
      </c>
      <c r="F423" s="243" t="s">
        <v>30</v>
      </c>
      <c r="G423" s="243" t="s">
        <v>31</v>
      </c>
      <c r="H423" s="243" t="s">
        <v>32</v>
      </c>
      <c r="I423" s="243" t="s">
        <v>53</v>
      </c>
      <c r="J423" s="243" t="s">
        <v>65</v>
      </c>
      <c r="K423" s="243" t="s">
        <v>627</v>
      </c>
      <c r="L423" s="265">
        <v>0.74484849310344825</v>
      </c>
      <c r="M423" s="250">
        <v>1</v>
      </c>
      <c r="N423" s="250">
        <v>0.74484849310344825</v>
      </c>
      <c r="O423" s="244">
        <v>15</v>
      </c>
      <c r="P423" s="242">
        <v>15</v>
      </c>
      <c r="Q423" s="242">
        <v>35</v>
      </c>
      <c r="R423" s="242">
        <v>0.5</v>
      </c>
      <c r="S423" s="245">
        <v>195</v>
      </c>
      <c r="T423" s="242">
        <v>3.2</v>
      </c>
      <c r="U423" s="242">
        <v>0.8</v>
      </c>
      <c r="V423" s="242">
        <v>9.1</v>
      </c>
      <c r="W423" s="266">
        <v>14.88</v>
      </c>
      <c r="X423" s="266">
        <v>1.5</v>
      </c>
      <c r="Y423" s="266">
        <v>11</v>
      </c>
      <c r="Z423" s="266">
        <v>0.11083345577379311</v>
      </c>
      <c r="AA423" s="266">
        <v>2.7708363943448278E-2</v>
      </c>
      <c r="AB423" s="267">
        <v>2.9450000000000003</v>
      </c>
      <c r="AC423" s="268"/>
      <c r="AD423" s="269">
        <v>6.05</v>
      </c>
      <c r="AE423" s="270">
        <f t="shared" si="42"/>
        <v>2.9004960000000004</v>
      </c>
      <c r="AF423" s="194">
        <f t="shared" si="38"/>
        <v>4.4503999999999877E-2</v>
      </c>
      <c r="AH423" s="242">
        <v>426</v>
      </c>
      <c r="AI423" s="251">
        <f t="shared" si="39"/>
        <v>14.083541819717242</v>
      </c>
      <c r="AJ423" s="251">
        <f>'5-04a'!O424</f>
        <v>13.44</v>
      </c>
      <c r="AK423" s="251">
        <f t="shared" si="40"/>
        <v>0.64354181971724245</v>
      </c>
      <c r="AM423" s="252">
        <f t="shared" si="41"/>
        <v>3.1600005573664278E-3</v>
      </c>
      <c r="AP423" s="268"/>
    </row>
    <row r="424" spans="1:42" x14ac:dyDescent="0.25">
      <c r="A424" s="253">
        <v>422</v>
      </c>
      <c r="B424" s="243" t="s">
        <v>526</v>
      </c>
      <c r="C424" s="243" t="s">
        <v>527</v>
      </c>
      <c r="D424" s="243" t="s">
        <v>491</v>
      </c>
      <c r="E424" s="243" t="s">
        <v>492</v>
      </c>
      <c r="F424" s="243" t="s">
        <v>30</v>
      </c>
      <c r="G424" s="243" t="s">
        <v>46</v>
      </c>
      <c r="H424" s="243" t="s">
        <v>47</v>
      </c>
      <c r="I424" s="243" t="s">
        <v>62</v>
      </c>
      <c r="J424" s="243" t="s">
        <v>65</v>
      </c>
      <c r="K424" s="243" t="s">
        <v>627</v>
      </c>
      <c r="L424" s="265">
        <v>0.14518328275862072</v>
      </c>
      <c r="M424" s="250">
        <v>1</v>
      </c>
      <c r="N424" s="250">
        <v>0.14518328275862072</v>
      </c>
      <c r="O424" s="244">
        <v>15</v>
      </c>
      <c r="P424" s="242">
        <v>15</v>
      </c>
      <c r="Q424" s="242">
        <v>35</v>
      </c>
      <c r="R424" s="242">
        <v>0.5</v>
      </c>
      <c r="S424" s="245">
        <v>195</v>
      </c>
      <c r="T424" s="242">
        <v>3.2</v>
      </c>
      <c r="U424" s="242">
        <v>0.8</v>
      </c>
      <c r="V424" s="242">
        <v>9.1</v>
      </c>
      <c r="W424" s="266">
        <v>14.88</v>
      </c>
      <c r="X424" s="266">
        <v>1.5</v>
      </c>
      <c r="Y424" s="266">
        <v>10</v>
      </c>
      <c r="Z424" s="266">
        <v>2.1603272474482765E-2</v>
      </c>
      <c r="AA424" s="266">
        <v>2.4003636082758628E-3</v>
      </c>
      <c r="AB424" s="267">
        <v>2.9450000000000003</v>
      </c>
      <c r="AC424" s="268"/>
      <c r="AD424" s="269">
        <v>6.05</v>
      </c>
      <c r="AE424" s="270">
        <f t="shared" si="42"/>
        <v>2.9004960000000004</v>
      </c>
      <c r="AF424" s="194">
        <f t="shared" si="38"/>
        <v>4.4503999999999877E-2</v>
      </c>
      <c r="AH424" s="242">
        <v>427</v>
      </c>
      <c r="AI424" s="251">
        <f t="shared" si="39"/>
        <v>12.969003636082759</v>
      </c>
      <c r="AJ424" s="251">
        <f>'5-04a'!O425</f>
        <v>11.687799999999999</v>
      </c>
      <c r="AK424" s="251">
        <f t="shared" si="40"/>
        <v>1.2812036360827594</v>
      </c>
      <c r="AM424" s="252">
        <f t="shared" si="41"/>
        <v>3.4315666221404616E-3</v>
      </c>
      <c r="AP424" s="268"/>
    </row>
    <row r="425" spans="1:42" x14ac:dyDescent="0.25">
      <c r="A425" s="253">
        <v>423</v>
      </c>
      <c r="B425" s="243" t="s">
        <v>526</v>
      </c>
      <c r="C425" s="243" t="s">
        <v>527</v>
      </c>
      <c r="D425" s="243" t="s">
        <v>491</v>
      </c>
      <c r="E425" s="243" t="s">
        <v>492</v>
      </c>
      <c r="F425" s="243" t="s">
        <v>30</v>
      </c>
      <c r="G425" s="243" t="s">
        <v>31</v>
      </c>
      <c r="H425" s="243" t="s">
        <v>32</v>
      </c>
      <c r="I425" s="243" t="s">
        <v>62</v>
      </c>
      <c r="J425" s="243" t="s">
        <v>657</v>
      </c>
      <c r="K425" s="243" t="s">
        <v>627</v>
      </c>
      <c r="L425" s="265">
        <v>0.46669585344827597</v>
      </c>
      <c r="M425" s="250">
        <v>1</v>
      </c>
      <c r="N425" s="250">
        <v>0.46669585344827597</v>
      </c>
      <c r="O425" s="244">
        <v>15</v>
      </c>
      <c r="P425" s="242">
        <v>15</v>
      </c>
      <c r="Q425" s="242">
        <v>35</v>
      </c>
      <c r="R425" s="242">
        <v>0.5</v>
      </c>
      <c r="S425" s="245">
        <v>195</v>
      </c>
      <c r="T425" s="242">
        <v>3.2</v>
      </c>
      <c r="U425" s="242">
        <v>0.8</v>
      </c>
      <c r="V425" s="242">
        <v>9.1</v>
      </c>
      <c r="W425" s="266">
        <v>14.88</v>
      </c>
      <c r="X425" s="266">
        <v>1.5</v>
      </c>
      <c r="Y425" s="266">
        <v>12</v>
      </c>
      <c r="Z425" s="266">
        <v>6.9444342993103481E-2</v>
      </c>
      <c r="AA425" s="266">
        <v>1.2835684249910119E-2</v>
      </c>
      <c r="AB425" s="267">
        <v>2.9450000000000003</v>
      </c>
      <c r="AC425" s="268"/>
      <c r="AD425" s="269">
        <v>6.05</v>
      </c>
      <c r="AE425" s="270">
        <f t="shared" si="42"/>
        <v>2.9004960000000004</v>
      </c>
      <c r="AF425" s="194">
        <f t="shared" si="38"/>
        <v>4.4503999999999877E-2</v>
      </c>
      <c r="AH425" s="242">
        <v>428</v>
      </c>
      <c r="AI425" s="251">
        <f t="shared" si="39"/>
        <v>15.027280027243014</v>
      </c>
      <c r="AJ425" s="251">
        <f>'5-04a'!O426</f>
        <v>14.1492</v>
      </c>
      <c r="AK425" s="251">
        <f t="shared" si="40"/>
        <v>0.87808002724301382</v>
      </c>
      <c r="AM425" s="252">
        <f t="shared" si="41"/>
        <v>2.9615472606698218E-3</v>
      </c>
      <c r="AP425" s="268"/>
    </row>
    <row r="426" spans="1:42" x14ac:dyDescent="0.25">
      <c r="A426" s="253">
        <v>424</v>
      </c>
      <c r="B426" s="243" t="s">
        <v>526</v>
      </c>
      <c r="C426" s="243" t="s">
        <v>527</v>
      </c>
      <c r="D426" s="243" t="s">
        <v>491</v>
      </c>
      <c r="E426" s="243" t="s">
        <v>492</v>
      </c>
      <c r="F426" s="243" t="s">
        <v>30</v>
      </c>
      <c r="G426" s="243" t="s">
        <v>46</v>
      </c>
      <c r="H426" s="243" t="s">
        <v>47</v>
      </c>
      <c r="I426" s="243" t="s">
        <v>60</v>
      </c>
      <c r="J426" s="243" t="s">
        <v>58</v>
      </c>
      <c r="K426" s="243" t="s">
        <v>627</v>
      </c>
      <c r="L426" s="265">
        <v>0.45787487034960028</v>
      </c>
      <c r="M426" s="250">
        <v>1</v>
      </c>
      <c r="N426" s="250">
        <v>0.45787487034960028</v>
      </c>
      <c r="O426" s="244">
        <v>15</v>
      </c>
      <c r="P426" s="242">
        <v>15</v>
      </c>
      <c r="Q426" s="242">
        <v>35</v>
      </c>
      <c r="R426" s="242">
        <v>0.5</v>
      </c>
      <c r="S426" s="245">
        <v>195</v>
      </c>
      <c r="T426" s="242">
        <v>3.2</v>
      </c>
      <c r="U426" s="242">
        <v>0.8</v>
      </c>
      <c r="V426" s="242">
        <v>9.1</v>
      </c>
      <c r="W426" s="266">
        <v>14.88</v>
      </c>
      <c r="X426" s="266">
        <v>1.5</v>
      </c>
      <c r="Y426" s="266">
        <v>13</v>
      </c>
      <c r="Z426" s="266">
        <v>6.8131780708020534E-2</v>
      </c>
      <c r="AA426" s="266">
        <v>9.2906973692755256E-3</v>
      </c>
      <c r="AB426" s="267">
        <v>2.9450000000000003</v>
      </c>
      <c r="AC426" s="268"/>
      <c r="AD426" s="269">
        <v>6.05</v>
      </c>
      <c r="AE426" s="270">
        <f t="shared" si="42"/>
        <v>2.9004960000000004</v>
      </c>
      <c r="AF426" s="194">
        <f t="shared" si="38"/>
        <v>4.4503999999999877E-2</v>
      </c>
      <c r="AH426" s="242">
        <v>429</v>
      </c>
      <c r="AI426" s="251">
        <f t="shared" si="39"/>
        <v>16.022422478077296</v>
      </c>
      <c r="AJ426" s="251">
        <f>'5-04a'!O427</f>
        <v>15.399100000000001</v>
      </c>
      <c r="AK426" s="251">
        <f t="shared" si="40"/>
        <v>0.62332247807729502</v>
      </c>
      <c r="AM426" s="252">
        <f t="shared" si="41"/>
        <v>2.7776074473689944E-3</v>
      </c>
      <c r="AP426" s="268"/>
    </row>
    <row r="427" spans="1:42" x14ac:dyDescent="0.25">
      <c r="A427" s="253">
        <v>425</v>
      </c>
      <c r="B427" s="243" t="s">
        <v>526</v>
      </c>
      <c r="C427" s="243" t="s">
        <v>527</v>
      </c>
      <c r="D427" s="243" t="s">
        <v>491</v>
      </c>
      <c r="E427" s="243" t="s">
        <v>492</v>
      </c>
      <c r="F427" s="243" t="s">
        <v>30</v>
      </c>
      <c r="G427" s="243" t="s">
        <v>46</v>
      </c>
      <c r="H427" s="243" t="s">
        <v>47</v>
      </c>
      <c r="I427" s="243" t="s">
        <v>59</v>
      </c>
      <c r="J427" s="243" t="s">
        <v>58</v>
      </c>
      <c r="K427" s="243" t="s">
        <v>627</v>
      </c>
      <c r="L427" s="265">
        <v>0.13978503724137933</v>
      </c>
      <c r="M427" s="250">
        <v>1</v>
      </c>
      <c r="N427" s="250">
        <v>0.13978503724137933</v>
      </c>
      <c r="O427" s="244">
        <v>15</v>
      </c>
      <c r="P427" s="242">
        <v>15</v>
      </c>
      <c r="Q427" s="242">
        <v>35</v>
      </c>
      <c r="R427" s="242">
        <v>0.5</v>
      </c>
      <c r="S427" s="245">
        <v>195</v>
      </c>
      <c r="T427" s="242">
        <v>3.2</v>
      </c>
      <c r="U427" s="242">
        <v>0.8</v>
      </c>
      <c r="V427" s="242">
        <v>9.1</v>
      </c>
      <c r="W427" s="266">
        <v>14.88</v>
      </c>
      <c r="X427" s="266">
        <v>1.5</v>
      </c>
      <c r="Y427" s="266">
        <v>11</v>
      </c>
      <c r="Z427" s="266">
        <v>2.0800013541517247E-2</v>
      </c>
      <c r="AA427" s="266">
        <v>2.3111126157241385E-3</v>
      </c>
      <c r="AB427" s="267">
        <v>2.9450000000000003</v>
      </c>
      <c r="AC427" s="268"/>
      <c r="AD427" s="269">
        <v>6.05</v>
      </c>
      <c r="AE427" s="270">
        <f t="shared" si="42"/>
        <v>2.9004960000000004</v>
      </c>
      <c r="AF427" s="194">
        <f t="shared" si="38"/>
        <v>4.4503999999999877E-2</v>
      </c>
      <c r="AH427" s="242">
        <v>430</v>
      </c>
      <c r="AI427" s="251">
        <f t="shared" si="39"/>
        <v>13.968111126157241</v>
      </c>
      <c r="AJ427" s="251">
        <f>'5-04a'!O428</f>
        <v>12.6578</v>
      </c>
      <c r="AK427" s="251">
        <f t="shared" si="40"/>
        <v>1.3103111261572415</v>
      </c>
      <c r="AM427" s="252">
        <f t="shared" si="41"/>
        <v>3.186114400010744E-3</v>
      </c>
      <c r="AP427" s="268"/>
    </row>
    <row r="428" spans="1:42" x14ac:dyDescent="0.25">
      <c r="A428" s="253">
        <v>426</v>
      </c>
      <c r="B428" s="243" t="s">
        <v>526</v>
      </c>
      <c r="C428" s="243" t="s">
        <v>527</v>
      </c>
      <c r="D428" s="243" t="s">
        <v>491</v>
      </c>
      <c r="E428" s="243" t="s">
        <v>472</v>
      </c>
      <c r="F428" s="243" t="s">
        <v>30</v>
      </c>
      <c r="G428" s="243" t="s">
        <v>46</v>
      </c>
      <c r="H428" s="243" t="s">
        <v>47</v>
      </c>
      <c r="I428" s="243" t="s">
        <v>60</v>
      </c>
      <c r="J428" s="243" t="s">
        <v>58</v>
      </c>
      <c r="K428" s="243" t="s">
        <v>735</v>
      </c>
      <c r="L428" s="265">
        <v>3.9953236332179931</v>
      </c>
      <c r="M428" s="250">
        <v>0.5</v>
      </c>
      <c r="N428" s="250">
        <v>0.5</v>
      </c>
      <c r="O428" s="244">
        <v>28</v>
      </c>
      <c r="P428" s="242">
        <v>15</v>
      </c>
      <c r="Q428" s="242">
        <v>35</v>
      </c>
      <c r="R428" s="242">
        <v>0.7</v>
      </c>
      <c r="S428" s="245">
        <v>195</v>
      </c>
      <c r="T428" s="242">
        <v>3.2</v>
      </c>
      <c r="U428" s="242">
        <v>0.8</v>
      </c>
      <c r="V428" s="242">
        <v>23</v>
      </c>
      <c r="W428" s="266">
        <v>423.36423359999981</v>
      </c>
      <c r="X428" s="266">
        <v>25.095686639004139</v>
      </c>
      <c r="Y428" s="266">
        <v>8.16</v>
      </c>
      <c r="Z428" s="266">
        <v>2.1168211679999991</v>
      </c>
      <c r="AA428" s="266">
        <v>0.28865743199999988</v>
      </c>
      <c r="AB428" s="267">
        <v>7.7828213999999996</v>
      </c>
      <c r="AC428" s="268"/>
      <c r="AD428" s="269">
        <v>5.55</v>
      </c>
      <c r="AE428" s="270">
        <f t="shared" si="42"/>
        <v>3.3636260000000018</v>
      </c>
      <c r="AF428" s="194">
        <f t="shared" si="38"/>
        <v>4.4191953999999978</v>
      </c>
      <c r="AH428" s="242">
        <v>431</v>
      </c>
      <c r="AI428" s="251">
        <f t="shared" si="39"/>
        <v>18.348299999999998</v>
      </c>
      <c r="AJ428" s="251">
        <f>'5-04a'!O429</f>
        <v>18.348299999999998</v>
      </c>
      <c r="AK428" s="251">
        <f t="shared" si="40"/>
        <v>0</v>
      </c>
      <c r="AM428" s="252">
        <f t="shared" si="41"/>
        <v>0.24085040030956537</v>
      </c>
      <c r="AP428" s="268"/>
    </row>
    <row r="429" spans="1:42" x14ac:dyDescent="0.25">
      <c r="A429" s="253">
        <v>427</v>
      </c>
      <c r="B429" s="243" t="s">
        <v>526</v>
      </c>
      <c r="C429" s="243" t="s">
        <v>527</v>
      </c>
      <c r="D429" s="243" t="s">
        <v>491</v>
      </c>
      <c r="E429" s="243" t="s">
        <v>472</v>
      </c>
      <c r="F429" s="243" t="s">
        <v>30</v>
      </c>
      <c r="G429" s="243" t="s">
        <v>31</v>
      </c>
      <c r="H429" s="243" t="s">
        <v>32</v>
      </c>
      <c r="I429" s="243" t="s">
        <v>53</v>
      </c>
      <c r="J429" s="243" t="s">
        <v>44</v>
      </c>
      <c r="K429" s="243" t="s">
        <v>736</v>
      </c>
      <c r="L429" s="265">
        <v>2.5474110491997624</v>
      </c>
      <c r="M429" s="250">
        <v>0.5</v>
      </c>
      <c r="N429" s="250">
        <v>0.5</v>
      </c>
      <c r="O429" s="244">
        <v>27</v>
      </c>
      <c r="P429" s="242">
        <v>15</v>
      </c>
      <c r="Q429" s="242">
        <v>35</v>
      </c>
      <c r="R429" s="242">
        <v>0.7</v>
      </c>
      <c r="S429" s="245">
        <v>390</v>
      </c>
      <c r="T429" s="242">
        <v>3.8</v>
      </c>
      <c r="U429" s="242">
        <v>0.8</v>
      </c>
      <c r="V429" s="242">
        <v>17</v>
      </c>
      <c r="W429" s="266">
        <v>475.81891200000001</v>
      </c>
      <c r="X429" s="266">
        <v>28.20503331357439</v>
      </c>
      <c r="Y429" s="266">
        <v>6.46</v>
      </c>
      <c r="Z429" s="266">
        <v>2.37909456</v>
      </c>
      <c r="AA429" s="266">
        <v>0.26434384</v>
      </c>
      <c r="AB429" s="267">
        <v>7.2806616000000002</v>
      </c>
      <c r="AC429" s="268"/>
      <c r="AD429" s="269">
        <v>5.55</v>
      </c>
      <c r="AE429" s="270">
        <f t="shared" si="42"/>
        <v>3.3636260000000018</v>
      </c>
      <c r="AF429" s="194">
        <f t="shared" si="38"/>
        <v>3.9170355999999984</v>
      </c>
      <c r="AH429" s="242">
        <v>432</v>
      </c>
      <c r="AI429" s="251">
        <f t="shared" si="39"/>
        <v>16.3841</v>
      </c>
      <c r="AJ429" s="251">
        <f>'5-04a'!O430</f>
        <v>16.3841</v>
      </c>
      <c r="AK429" s="251">
        <f t="shared" si="40"/>
        <v>0</v>
      </c>
      <c r="AM429" s="252">
        <f t="shared" si="41"/>
        <v>0.23907542068224671</v>
      </c>
      <c r="AP429" s="268"/>
    </row>
    <row r="430" spans="1:42" x14ac:dyDescent="0.25">
      <c r="A430" s="253">
        <v>428</v>
      </c>
      <c r="B430" s="243" t="s">
        <v>531</v>
      </c>
      <c r="C430" s="243" t="s">
        <v>532</v>
      </c>
      <c r="D430" s="243" t="s">
        <v>494</v>
      </c>
      <c r="E430" s="243" t="s">
        <v>496</v>
      </c>
      <c r="F430" s="243" t="s">
        <v>30</v>
      </c>
      <c r="G430" s="243" t="s">
        <v>36</v>
      </c>
      <c r="H430" s="243" t="s">
        <v>37</v>
      </c>
      <c r="I430" s="243" t="s">
        <v>100</v>
      </c>
      <c r="J430" s="243" t="s">
        <v>996</v>
      </c>
      <c r="K430" s="243" t="s">
        <v>737</v>
      </c>
      <c r="L430" s="265">
        <v>3.0081758314602984</v>
      </c>
      <c r="M430" s="250">
        <v>3</v>
      </c>
      <c r="N430" s="250">
        <v>3</v>
      </c>
      <c r="O430" s="244">
        <v>15</v>
      </c>
      <c r="P430" s="242">
        <v>15</v>
      </c>
      <c r="Q430" s="242">
        <v>35</v>
      </c>
      <c r="R430" s="242">
        <v>1.1000000000000001</v>
      </c>
      <c r="S430" s="245">
        <v>2050</v>
      </c>
      <c r="T430" s="242">
        <v>5</v>
      </c>
      <c r="U430" s="242">
        <v>0.8</v>
      </c>
      <c r="V430" s="242">
        <v>28</v>
      </c>
      <c r="W430" s="266">
        <v>233.00000000000006</v>
      </c>
      <c r="X430" s="266">
        <v>31.529093369418138</v>
      </c>
      <c r="Y430" s="266">
        <v>12.52</v>
      </c>
      <c r="Z430" s="266">
        <v>6.990000000000002</v>
      </c>
      <c r="AA430" s="266">
        <v>1.7475000000000003</v>
      </c>
      <c r="AB430" s="267">
        <v>0.5</v>
      </c>
      <c r="AC430" s="268"/>
      <c r="AD430" s="269">
        <v>10.95</v>
      </c>
      <c r="AE430" s="270">
        <f t="shared" si="42"/>
        <v>0.48920599999999936</v>
      </c>
      <c r="AF430" s="194">
        <f t="shared" si="38"/>
        <v>1.0794000000000636E-2</v>
      </c>
      <c r="AH430" s="242">
        <v>433</v>
      </c>
      <c r="AI430" s="251">
        <f t="shared" si="39"/>
        <v>21.7575</v>
      </c>
      <c r="AJ430" s="251">
        <f>'5-04a'!O431</f>
        <v>21.7575</v>
      </c>
      <c r="AK430" s="251">
        <f t="shared" si="40"/>
        <v>0</v>
      </c>
      <c r="AM430" s="252">
        <f t="shared" si="41"/>
        <v>4.9610479145125298E-4</v>
      </c>
      <c r="AP430" s="268"/>
    </row>
    <row r="431" spans="1:42" x14ac:dyDescent="0.25">
      <c r="A431" s="253">
        <v>429</v>
      </c>
      <c r="B431" s="243" t="s">
        <v>531</v>
      </c>
      <c r="C431" s="243" t="s">
        <v>532</v>
      </c>
      <c r="D431" s="243" t="s">
        <v>494</v>
      </c>
      <c r="E431" s="243" t="s">
        <v>496</v>
      </c>
      <c r="F431" s="243" t="s">
        <v>30</v>
      </c>
      <c r="G431" s="243" t="s">
        <v>36</v>
      </c>
      <c r="H431" s="243" t="s">
        <v>42</v>
      </c>
      <c r="I431" s="243" t="s">
        <v>81</v>
      </c>
      <c r="J431" s="243" t="s">
        <v>2224</v>
      </c>
      <c r="K431" s="243" t="s">
        <v>737</v>
      </c>
      <c r="L431" s="265">
        <v>3.028728655146506</v>
      </c>
      <c r="M431" s="250">
        <v>3</v>
      </c>
      <c r="N431" s="250">
        <v>3</v>
      </c>
      <c r="O431" s="244">
        <v>15</v>
      </c>
      <c r="P431" s="242">
        <v>10</v>
      </c>
      <c r="Q431" s="242">
        <v>25</v>
      </c>
      <c r="R431" s="242">
        <v>1.1000000000000001</v>
      </c>
      <c r="S431" s="245">
        <v>802</v>
      </c>
      <c r="T431" s="242">
        <v>5</v>
      </c>
      <c r="U431" s="242">
        <v>0.8</v>
      </c>
      <c r="V431" s="242">
        <v>28</v>
      </c>
      <c r="W431" s="266">
        <v>195.67872000000006</v>
      </c>
      <c r="X431" s="266">
        <v>26.478852503382953</v>
      </c>
      <c r="Y431" s="266">
        <v>11.14</v>
      </c>
      <c r="Z431" s="266">
        <v>5.8703616000000007</v>
      </c>
      <c r="AA431" s="266">
        <v>0.92403840000000026</v>
      </c>
      <c r="AB431" s="267">
        <v>3.8972000000000002</v>
      </c>
      <c r="AC431" s="268"/>
      <c r="AD431" s="269">
        <v>10.95</v>
      </c>
      <c r="AE431" s="270">
        <f t="shared" si="42"/>
        <v>0.48920599999999936</v>
      </c>
      <c r="AF431" s="194">
        <f t="shared" si="38"/>
        <v>3.4079940000000009</v>
      </c>
      <c r="AH431" s="242">
        <v>434</v>
      </c>
      <c r="AI431" s="251">
        <f t="shared" si="39"/>
        <v>21.831600000000005</v>
      </c>
      <c r="AJ431" s="251">
        <f>'5-04a'!O432</f>
        <v>21.831600000000002</v>
      </c>
      <c r="AK431" s="251">
        <f t="shared" si="40"/>
        <v>0</v>
      </c>
      <c r="AM431" s="252">
        <f t="shared" si="41"/>
        <v>0.15610372121145497</v>
      </c>
      <c r="AP431" s="268"/>
    </row>
    <row r="432" spans="1:42" x14ac:dyDescent="0.25">
      <c r="A432" s="253">
        <v>430</v>
      </c>
      <c r="B432" s="243" t="s">
        <v>531</v>
      </c>
      <c r="C432" s="243" t="s">
        <v>532</v>
      </c>
      <c r="D432" s="243" t="s">
        <v>494</v>
      </c>
      <c r="E432" s="243" t="s">
        <v>496</v>
      </c>
      <c r="F432" s="243" t="s">
        <v>30</v>
      </c>
      <c r="G432" s="243" t="s">
        <v>36</v>
      </c>
      <c r="H432" s="243" t="s">
        <v>42</v>
      </c>
      <c r="I432" s="243" t="s">
        <v>83</v>
      </c>
      <c r="J432" s="243" t="s">
        <v>84</v>
      </c>
      <c r="K432" s="243" t="s">
        <v>737</v>
      </c>
      <c r="L432" s="265">
        <v>3.0793422314049592</v>
      </c>
      <c r="M432" s="250">
        <v>3</v>
      </c>
      <c r="N432" s="250">
        <v>3</v>
      </c>
      <c r="O432" s="244">
        <v>15</v>
      </c>
      <c r="P432" s="242">
        <v>10</v>
      </c>
      <c r="Q432" s="242">
        <v>25</v>
      </c>
      <c r="R432" s="242">
        <v>1.1000000000000001</v>
      </c>
      <c r="S432" s="245">
        <v>895</v>
      </c>
      <c r="T432" s="242">
        <v>5</v>
      </c>
      <c r="U432" s="242">
        <v>0.8</v>
      </c>
      <c r="V432" s="242">
        <v>28</v>
      </c>
      <c r="W432" s="266">
        <v>196.05522222222223</v>
      </c>
      <c r="X432" s="266">
        <v>26.529800030070668</v>
      </c>
      <c r="Y432" s="266">
        <v>11.59</v>
      </c>
      <c r="Z432" s="266">
        <v>5.8816566666666663</v>
      </c>
      <c r="AA432" s="266">
        <v>1.2046766666666668</v>
      </c>
      <c r="AB432" s="267">
        <v>4.0431666666666661</v>
      </c>
      <c r="AC432" s="268"/>
      <c r="AD432" s="269">
        <v>10.95</v>
      </c>
      <c r="AE432" s="270">
        <f t="shared" si="42"/>
        <v>0.48920599999999936</v>
      </c>
      <c r="AF432" s="194">
        <f t="shared" si="38"/>
        <v>3.5539606666666668</v>
      </c>
      <c r="AH432" s="242">
        <v>435</v>
      </c>
      <c r="AI432" s="251">
        <f t="shared" si="39"/>
        <v>22.719500000000004</v>
      </c>
      <c r="AJ432" s="251">
        <f>'5-04a'!O433</f>
        <v>22.7195</v>
      </c>
      <c r="AK432" s="251">
        <f t="shared" si="40"/>
        <v>0</v>
      </c>
      <c r="AM432" s="252">
        <f t="shared" si="41"/>
        <v>0.15642776762986271</v>
      </c>
      <c r="AP432" s="268"/>
    </row>
    <row r="433" spans="1:42" x14ac:dyDescent="0.25">
      <c r="A433" s="253">
        <v>431</v>
      </c>
      <c r="B433" s="243" t="s">
        <v>531</v>
      </c>
      <c r="C433" s="243" t="s">
        <v>532</v>
      </c>
      <c r="D433" s="243" t="s">
        <v>494</v>
      </c>
      <c r="E433" s="243" t="s">
        <v>496</v>
      </c>
      <c r="F433" s="243" t="s">
        <v>30</v>
      </c>
      <c r="G433" s="243" t="s">
        <v>36</v>
      </c>
      <c r="H433" s="243" t="s">
        <v>37</v>
      </c>
      <c r="I433" s="243" t="s">
        <v>72</v>
      </c>
      <c r="J433" s="243" t="s">
        <v>681</v>
      </c>
      <c r="K433" s="243" t="s">
        <v>737</v>
      </c>
      <c r="L433" s="265">
        <v>6.5028543821430613</v>
      </c>
      <c r="M433" s="250">
        <v>3</v>
      </c>
      <c r="N433" s="250">
        <v>3</v>
      </c>
      <c r="O433" s="244">
        <v>15</v>
      </c>
      <c r="P433" s="242">
        <v>10</v>
      </c>
      <c r="Q433" s="242">
        <v>25</v>
      </c>
      <c r="R433" s="242">
        <v>1.1000000000000001</v>
      </c>
      <c r="S433" s="245">
        <v>2050</v>
      </c>
      <c r="T433" s="242">
        <v>5</v>
      </c>
      <c r="U433" s="242">
        <v>0.8</v>
      </c>
      <c r="V433" s="242">
        <v>28</v>
      </c>
      <c r="W433" s="266">
        <v>196.38933333333338</v>
      </c>
      <c r="X433" s="266">
        <v>26.575011276499783</v>
      </c>
      <c r="Y433" s="266">
        <v>10.11</v>
      </c>
      <c r="Z433" s="266">
        <v>5.8916800000000018</v>
      </c>
      <c r="AA433" s="266">
        <v>1.4729200000000005</v>
      </c>
      <c r="AB433" s="267">
        <v>4.1822999999999997</v>
      </c>
      <c r="AC433" s="268"/>
      <c r="AD433" s="269">
        <v>10.95</v>
      </c>
      <c r="AE433" s="270">
        <f t="shared" si="42"/>
        <v>0.48920599999999936</v>
      </c>
      <c r="AF433" s="194">
        <f t="shared" si="38"/>
        <v>3.6930940000000003</v>
      </c>
      <c r="AH433" s="242">
        <v>436</v>
      </c>
      <c r="AI433" s="251">
        <f t="shared" si="39"/>
        <v>21.6569</v>
      </c>
      <c r="AJ433" s="251">
        <f>'5-04a'!O434</f>
        <v>21.6569</v>
      </c>
      <c r="AK433" s="251">
        <f t="shared" si="40"/>
        <v>0</v>
      </c>
      <c r="AM433" s="252">
        <f t="shared" si="41"/>
        <v>0.17052736079494296</v>
      </c>
      <c r="AP433" s="268"/>
    </row>
    <row r="434" spans="1:42" x14ac:dyDescent="0.25">
      <c r="A434" s="253">
        <v>432</v>
      </c>
      <c r="B434" s="243" t="s">
        <v>531</v>
      </c>
      <c r="C434" s="243" t="s">
        <v>532</v>
      </c>
      <c r="D434" s="243" t="s">
        <v>494</v>
      </c>
      <c r="E434" s="243" t="s">
        <v>496</v>
      </c>
      <c r="F434" s="243" t="s">
        <v>30</v>
      </c>
      <c r="G434" s="243" t="s">
        <v>36</v>
      </c>
      <c r="H434" s="243" t="s">
        <v>42</v>
      </c>
      <c r="I434" s="243" t="s">
        <v>56</v>
      </c>
      <c r="J434" s="243" t="s">
        <v>681</v>
      </c>
      <c r="K434" s="243" t="s">
        <v>737</v>
      </c>
      <c r="L434" s="265">
        <v>4.9593345454545457</v>
      </c>
      <c r="M434" s="250">
        <v>3</v>
      </c>
      <c r="N434" s="250">
        <v>3</v>
      </c>
      <c r="O434" s="244">
        <v>15</v>
      </c>
      <c r="P434" s="242">
        <v>10</v>
      </c>
      <c r="Q434" s="242">
        <v>25</v>
      </c>
      <c r="R434" s="242">
        <v>1.1000000000000001</v>
      </c>
      <c r="S434" s="245">
        <v>732</v>
      </c>
      <c r="T434" s="242">
        <v>5</v>
      </c>
      <c r="U434" s="242">
        <v>0.8</v>
      </c>
      <c r="V434" s="242">
        <v>28</v>
      </c>
      <c r="W434" s="266">
        <v>155.61138888888891</v>
      </c>
      <c r="X434" s="266">
        <v>21.057021500526236</v>
      </c>
      <c r="Y434" s="266">
        <v>11.44</v>
      </c>
      <c r="Z434" s="266">
        <v>4.6683416666666675</v>
      </c>
      <c r="AA434" s="266">
        <v>1.3553250000000003</v>
      </c>
      <c r="AB434" s="267">
        <v>3.5118333333333331</v>
      </c>
      <c r="AC434" s="268"/>
      <c r="AD434" s="269">
        <v>10.95</v>
      </c>
      <c r="AE434" s="270">
        <f t="shared" si="42"/>
        <v>0.48920599999999936</v>
      </c>
      <c r="AF434" s="194">
        <f t="shared" si="38"/>
        <v>3.0226273333333338</v>
      </c>
      <c r="AH434" s="242">
        <v>437</v>
      </c>
      <c r="AI434" s="251">
        <f t="shared" si="39"/>
        <v>20.9755</v>
      </c>
      <c r="AJ434" s="251">
        <f>'5-04a'!O435</f>
        <v>20.9755</v>
      </c>
      <c r="AK434" s="251">
        <f t="shared" si="40"/>
        <v>0</v>
      </c>
      <c r="AM434" s="252">
        <f t="shared" si="41"/>
        <v>0.14410275480123638</v>
      </c>
      <c r="AP434" s="268"/>
    </row>
    <row r="435" spans="1:42" x14ac:dyDescent="0.25">
      <c r="A435" s="253">
        <v>433</v>
      </c>
      <c r="B435" s="243" t="s">
        <v>531</v>
      </c>
      <c r="C435" s="243" t="s">
        <v>532</v>
      </c>
      <c r="D435" s="243" t="s">
        <v>471</v>
      </c>
      <c r="E435" s="243" t="s">
        <v>496</v>
      </c>
      <c r="F435" s="243" t="s">
        <v>30</v>
      </c>
      <c r="G435" s="243" t="s">
        <v>36</v>
      </c>
      <c r="H435" s="243" t="s">
        <v>42</v>
      </c>
      <c r="I435" s="243" t="s">
        <v>76</v>
      </c>
      <c r="J435" s="243" t="s">
        <v>996</v>
      </c>
      <c r="K435" s="243" t="s">
        <v>737</v>
      </c>
      <c r="L435" s="265">
        <v>5.0685852272727265</v>
      </c>
      <c r="M435" s="250">
        <v>3</v>
      </c>
      <c r="N435" s="250">
        <v>3</v>
      </c>
      <c r="O435" s="244">
        <v>15</v>
      </c>
      <c r="P435" s="242">
        <v>15</v>
      </c>
      <c r="Q435" s="242">
        <v>35</v>
      </c>
      <c r="R435" s="242">
        <v>1.1000000000000001</v>
      </c>
      <c r="S435" s="245">
        <v>872</v>
      </c>
      <c r="T435" s="242">
        <v>5</v>
      </c>
      <c r="U435" s="242">
        <v>0.8</v>
      </c>
      <c r="V435" s="242">
        <v>28</v>
      </c>
      <c r="W435" s="266">
        <v>178.10876820000001</v>
      </c>
      <c r="X435" s="266">
        <v>26.425633264094955</v>
      </c>
      <c r="Y435" s="266">
        <v>15.22</v>
      </c>
      <c r="Z435" s="266">
        <v>5.3432630459999997</v>
      </c>
      <c r="AA435" s="266">
        <v>1.4983029540000001</v>
      </c>
      <c r="AB435" s="267">
        <v>0.94593399999999939</v>
      </c>
      <c r="AC435" s="268"/>
      <c r="AD435" s="269">
        <v>9.15</v>
      </c>
      <c r="AE435" s="270">
        <f t="shared" si="42"/>
        <v>0.9263539999999999</v>
      </c>
      <c r="AF435" s="194">
        <f t="shared" si="38"/>
        <v>1.9579999999999487E-2</v>
      </c>
      <c r="AH435" s="242">
        <v>438</v>
      </c>
      <c r="AI435" s="251">
        <f t="shared" si="39"/>
        <v>23.0075</v>
      </c>
      <c r="AJ435" s="251">
        <f>'5-04a'!O436</f>
        <v>23.0075</v>
      </c>
      <c r="AK435" s="251">
        <f t="shared" si="40"/>
        <v>0</v>
      </c>
      <c r="AM435" s="252">
        <f t="shared" si="41"/>
        <v>8.5102683907419257E-4</v>
      </c>
      <c r="AP435" s="268"/>
    </row>
    <row r="436" spans="1:42" x14ac:dyDescent="0.25">
      <c r="A436" s="253">
        <v>434</v>
      </c>
      <c r="B436" s="243" t="s">
        <v>531</v>
      </c>
      <c r="C436" s="243" t="s">
        <v>532</v>
      </c>
      <c r="D436" s="243" t="s">
        <v>471</v>
      </c>
      <c r="E436" s="243" t="s">
        <v>496</v>
      </c>
      <c r="F436" s="243" t="s">
        <v>30</v>
      </c>
      <c r="G436" s="243" t="s">
        <v>36</v>
      </c>
      <c r="H436" s="243" t="s">
        <v>37</v>
      </c>
      <c r="I436" s="243" t="s">
        <v>100</v>
      </c>
      <c r="J436" s="243" t="s">
        <v>996</v>
      </c>
      <c r="K436" s="243" t="s">
        <v>737</v>
      </c>
      <c r="L436" s="265">
        <v>3.0084940605503463</v>
      </c>
      <c r="M436" s="250">
        <v>3</v>
      </c>
      <c r="N436" s="250">
        <v>3</v>
      </c>
      <c r="O436" s="244">
        <v>15</v>
      </c>
      <c r="P436" s="242">
        <v>15</v>
      </c>
      <c r="Q436" s="242">
        <v>35</v>
      </c>
      <c r="R436" s="242">
        <v>1.1000000000000001</v>
      </c>
      <c r="S436" s="245">
        <v>2050</v>
      </c>
      <c r="T436" s="242">
        <v>5</v>
      </c>
      <c r="U436" s="242">
        <v>0.8</v>
      </c>
      <c r="V436" s="242">
        <v>28</v>
      </c>
      <c r="W436" s="266">
        <v>199.44176000000004</v>
      </c>
      <c r="X436" s="266">
        <v>29.590765578635018</v>
      </c>
      <c r="Y436" s="266">
        <v>12.52</v>
      </c>
      <c r="Z436" s="266">
        <v>5.9832528000000007</v>
      </c>
      <c r="AA436" s="266">
        <v>1.4958132000000004</v>
      </c>
      <c r="AB436" s="267">
        <v>0.94593399999999939</v>
      </c>
      <c r="AC436" s="268"/>
      <c r="AD436" s="269">
        <v>9.15</v>
      </c>
      <c r="AE436" s="270">
        <f t="shared" si="42"/>
        <v>0.9263539999999999</v>
      </c>
      <c r="AF436" s="194">
        <f t="shared" si="38"/>
        <v>1.9579999999999487E-2</v>
      </c>
      <c r="AH436" s="242">
        <v>439</v>
      </c>
      <c r="AI436" s="251">
        <f t="shared" si="39"/>
        <v>20.945</v>
      </c>
      <c r="AJ436" s="251">
        <f>'5-04a'!O437</f>
        <v>20.945</v>
      </c>
      <c r="AK436" s="251">
        <f t="shared" si="40"/>
        <v>0</v>
      </c>
      <c r="AM436" s="252">
        <f t="shared" si="41"/>
        <v>9.3482931487226008E-4</v>
      </c>
      <c r="AP436" s="268"/>
    </row>
    <row r="437" spans="1:42" x14ac:dyDescent="0.25">
      <c r="A437" s="253">
        <v>435</v>
      </c>
      <c r="B437" s="243" t="s">
        <v>531</v>
      </c>
      <c r="C437" s="243" t="s">
        <v>532</v>
      </c>
      <c r="D437" s="243" t="s">
        <v>471</v>
      </c>
      <c r="E437" s="243" t="s">
        <v>496</v>
      </c>
      <c r="F437" s="243" t="s">
        <v>30</v>
      </c>
      <c r="G437" s="243" t="s">
        <v>36</v>
      </c>
      <c r="H437" s="243" t="s">
        <v>37</v>
      </c>
      <c r="I437" s="243" t="s">
        <v>85</v>
      </c>
      <c r="J437" s="243" t="s">
        <v>1008</v>
      </c>
      <c r="K437" s="243" t="s">
        <v>737</v>
      </c>
      <c r="L437" s="265">
        <v>3.0996339881885291</v>
      </c>
      <c r="M437" s="250">
        <v>3</v>
      </c>
      <c r="N437" s="250">
        <v>3</v>
      </c>
      <c r="O437" s="244">
        <v>15</v>
      </c>
      <c r="P437" s="242">
        <v>10</v>
      </c>
      <c r="Q437" s="242">
        <v>25</v>
      </c>
      <c r="R437" s="242">
        <v>1.1000000000000001</v>
      </c>
      <c r="S437" s="245">
        <v>2050</v>
      </c>
      <c r="T437" s="242">
        <v>5</v>
      </c>
      <c r="U437" s="242">
        <v>0.8</v>
      </c>
      <c r="V437" s="242">
        <v>28</v>
      </c>
      <c r="W437" s="266">
        <v>169.14415022222224</v>
      </c>
      <c r="X437" s="266">
        <v>25.095571249587874</v>
      </c>
      <c r="Y437" s="266">
        <v>9.3699999999999992</v>
      </c>
      <c r="Z437" s="266">
        <v>5.0743245066666676</v>
      </c>
      <c r="AA437" s="266">
        <v>0.82605282666666691</v>
      </c>
      <c r="AB437" s="267">
        <v>3.8961226666666664</v>
      </c>
      <c r="AC437" s="268"/>
      <c r="AD437" s="269">
        <v>9.15</v>
      </c>
      <c r="AE437" s="270">
        <f t="shared" si="42"/>
        <v>0.9263539999999999</v>
      </c>
      <c r="AF437" s="194">
        <f t="shared" si="38"/>
        <v>2.9697686666666665</v>
      </c>
      <c r="AH437" s="242">
        <v>440</v>
      </c>
      <c r="AI437" s="251">
        <f t="shared" si="39"/>
        <v>19.166499999999999</v>
      </c>
      <c r="AJ437" s="251">
        <f>'5-04a'!O438</f>
        <v>19.166499999999999</v>
      </c>
      <c r="AK437" s="251">
        <f t="shared" si="40"/>
        <v>0</v>
      </c>
      <c r="AM437" s="252">
        <f t="shared" si="41"/>
        <v>0.15494579952869156</v>
      </c>
      <c r="AP437" s="268"/>
    </row>
    <row r="438" spans="1:42" x14ac:dyDescent="0.25">
      <c r="A438" s="253">
        <v>436</v>
      </c>
      <c r="B438" s="243" t="s">
        <v>531</v>
      </c>
      <c r="C438" s="243" t="s">
        <v>532</v>
      </c>
      <c r="D438" s="243" t="s">
        <v>471</v>
      </c>
      <c r="E438" s="243" t="s">
        <v>496</v>
      </c>
      <c r="F438" s="243" t="s">
        <v>30</v>
      </c>
      <c r="G438" s="243" t="s">
        <v>36</v>
      </c>
      <c r="H438" s="243" t="s">
        <v>42</v>
      </c>
      <c r="I438" s="243" t="s">
        <v>81</v>
      </c>
      <c r="J438" s="243" t="s">
        <v>2224</v>
      </c>
      <c r="K438" s="243" t="s">
        <v>737</v>
      </c>
      <c r="L438" s="265">
        <v>3.028728655146506</v>
      </c>
      <c r="M438" s="250">
        <v>3</v>
      </c>
      <c r="N438" s="250">
        <v>3</v>
      </c>
      <c r="O438" s="244">
        <v>15</v>
      </c>
      <c r="P438" s="242">
        <v>10</v>
      </c>
      <c r="Q438" s="242">
        <v>25</v>
      </c>
      <c r="R438" s="242">
        <v>1.1000000000000001</v>
      </c>
      <c r="S438" s="245">
        <v>802</v>
      </c>
      <c r="T438" s="242">
        <v>5</v>
      </c>
      <c r="U438" s="242">
        <v>0.8</v>
      </c>
      <c r="V438" s="242">
        <v>28</v>
      </c>
      <c r="W438" s="266">
        <v>195.99166080000003</v>
      </c>
      <c r="X438" s="266">
        <v>29.078881424332348</v>
      </c>
      <c r="Y438" s="266">
        <v>13.14</v>
      </c>
      <c r="Z438" s="266">
        <v>5.8797498240000001</v>
      </c>
      <c r="AA438" s="266">
        <v>0.92551617600000013</v>
      </c>
      <c r="AB438" s="267">
        <v>0.94593399999999939</v>
      </c>
      <c r="AC438" s="268"/>
      <c r="AD438" s="269">
        <v>9.15</v>
      </c>
      <c r="AE438" s="270">
        <f t="shared" si="42"/>
        <v>0.9263539999999999</v>
      </c>
      <c r="AF438" s="194">
        <f t="shared" si="38"/>
        <v>1.9579999999999487E-2</v>
      </c>
      <c r="AH438" s="242">
        <v>441</v>
      </c>
      <c r="AI438" s="251">
        <f t="shared" si="39"/>
        <v>20.891199999999998</v>
      </c>
      <c r="AJ438" s="251">
        <f>'5-04a'!O439</f>
        <v>20.891200000000001</v>
      </c>
      <c r="AK438" s="251">
        <f t="shared" si="40"/>
        <v>0</v>
      </c>
      <c r="AM438" s="252">
        <f t="shared" si="41"/>
        <v>9.3723673125524086E-4</v>
      </c>
      <c r="AP438" s="268"/>
    </row>
    <row r="439" spans="1:42" x14ac:dyDescent="0.25">
      <c r="A439" s="253">
        <v>437</v>
      </c>
      <c r="B439" s="243" t="s">
        <v>531</v>
      </c>
      <c r="C439" s="243" t="s">
        <v>532</v>
      </c>
      <c r="D439" s="243" t="s">
        <v>471</v>
      </c>
      <c r="E439" s="243" t="s">
        <v>496</v>
      </c>
      <c r="F439" s="243" t="s">
        <v>30</v>
      </c>
      <c r="G439" s="243" t="s">
        <v>36</v>
      </c>
      <c r="H439" s="243" t="s">
        <v>42</v>
      </c>
      <c r="I439" s="243" t="s">
        <v>83</v>
      </c>
      <c r="J439" s="243" t="s">
        <v>84</v>
      </c>
      <c r="K439" s="243" t="s">
        <v>737</v>
      </c>
      <c r="L439" s="265">
        <v>3.0793422314049592</v>
      </c>
      <c r="M439" s="250">
        <v>3</v>
      </c>
      <c r="N439" s="250">
        <v>3</v>
      </c>
      <c r="O439" s="244">
        <v>15</v>
      </c>
      <c r="P439" s="242">
        <v>10</v>
      </c>
      <c r="Q439" s="242">
        <v>25</v>
      </c>
      <c r="R439" s="242">
        <v>1.1000000000000001</v>
      </c>
      <c r="S439" s="245">
        <v>895</v>
      </c>
      <c r="T439" s="242">
        <v>5</v>
      </c>
      <c r="U439" s="242">
        <v>0.8</v>
      </c>
      <c r="V439" s="242">
        <v>28</v>
      </c>
      <c r="W439" s="266">
        <v>199.3290926666667</v>
      </c>
      <c r="X439" s="266">
        <v>29.574049357072212</v>
      </c>
      <c r="Y439" s="266">
        <v>13.59</v>
      </c>
      <c r="Z439" s="266">
        <v>5.9798727800000018</v>
      </c>
      <c r="AA439" s="266">
        <v>1.2247932200000002</v>
      </c>
      <c r="AB439" s="267">
        <v>0.94593399999999939</v>
      </c>
      <c r="AC439" s="268"/>
      <c r="AD439" s="269">
        <v>9.15</v>
      </c>
      <c r="AE439" s="270">
        <f t="shared" si="42"/>
        <v>0.9263539999999999</v>
      </c>
      <c r="AF439" s="194">
        <f t="shared" si="38"/>
        <v>1.9579999999999487E-2</v>
      </c>
      <c r="AH439" s="242">
        <v>442</v>
      </c>
      <c r="AI439" s="251">
        <f t="shared" si="39"/>
        <v>21.740600000000001</v>
      </c>
      <c r="AJ439" s="251">
        <f>'5-04a'!O440</f>
        <v>21.740600000000001</v>
      </c>
      <c r="AK439" s="251">
        <f t="shared" si="40"/>
        <v>0</v>
      </c>
      <c r="AM439" s="252">
        <f t="shared" si="41"/>
        <v>9.0061911814758955E-4</v>
      </c>
      <c r="AP439" s="268"/>
    </row>
    <row r="440" spans="1:42" x14ac:dyDescent="0.25">
      <c r="A440" s="253">
        <v>438</v>
      </c>
      <c r="B440" s="243" t="s">
        <v>531</v>
      </c>
      <c r="C440" s="243" t="s">
        <v>532</v>
      </c>
      <c r="D440" s="243" t="s">
        <v>471</v>
      </c>
      <c r="E440" s="243" t="s">
        <v>496</v>
      </c>
      <c r="F440" s="243" t="s">
        <v>30</v>
      </c>
      <c r="G440" s="243" t="s">
        <v>36</v>
      </c>
      <c r="H440" s="243" t="s">
        <v>37</v>
      </c>
      <c r="I440" s="243" t="s">
        <v>72</v>
      </c>
      <c r="J440" s="243" t="s">
        <v>681</v>
      </c>
      <c r="K440" s="243" t="s">
        <v>737</v>
      </c>
      <c r="L440" s="265">
        <v>6.5033891930355203</v>
      </c>
      <c r="M440" s="250">
        <v>3</v>
      </c>
      <c r="N440" s="250">
        <v>3</v>
      </c>
      <c r="O440" s="244">
        <v>15</v>
      </c>
      <c r="P440" s="242">
        <v>10</v>
      </c>
      <c r="Q440" s="242">
        <v>25</v>
      </c>
      <c r="R440" s="242">
        <v>1.1000000000000001</v>
      </c>
      <c r="S440" s="245">
        <v>2050</v>
      </c>
      <c r="T440" s="242">
        <v>5</v>
      </c>
      <c r="U440" s="242">
        <v>0.8</v>
      </c>
      <c r="V440" s="242">
        <v>28</v>
      </c>
      <c r="W440" s="266">
        <v>170.404728888889</v>
      </c>
      <c r="X440" s="266">
        <v>25.282600725354449</v>
      </c>
      <c r="Y440" s="266">
        <v>10.11</v>
      </c>
      <c r="Z440" s="266">
        <v>5.1121418666666694</v>
      </c>
      <c r="AA440" s="266">
        <v>1.2780354666666673</v>
      </c>
      <c r="AB440" s="267">
        <v>4.1410226666666663</v>
      </c>
      <c r="AC440" s="268"/>
      <c r="AD440" s="269">
        <v>9.15</v>
      </c>
      <c r="AE440" s="270">
        <f t="shared" si="42"/>
        <v>0.9263539999999999</v>
      </c>
      <c r="AF440" s="194">
        <f t="shared" si="38"/>
        <v>3.2146686666666664</v>
      </c>
      <c r="AH440" s="242">
        <v>443</v>
      </c>
      <c r="AI440" s="251">
        <f t="shared" si="39"/>
        <v>20.641200000000005</v>
      </c>
      <c r="AJ440" s="251">
        <f>'5-04a'!O441</f>
        <v>20.641200000000001</v>
      </c>
      <c r="AK440" s="251">
        <f t="shared" si="40"/>
        <v>0</v>
      </c>
      <c r="AM440" s="252">
        <f t="shared" si="41"/>
        <v>0.15574039623019328</v>
      </c>
      <c r="AP440" s="268"/>
    </row>
    <row r="441" spans="1:42" x14ac:dyDescent="0.25">
      <c r="A441" s="253">
        <v>439</v>
      </c>
      <c r="B441" s="243" t="s">
        <v>531</v>
      </c>
      <c r="C441" s="243" t="s">
        <v>532</v>
      </c>
      <c r="D441" s="243" t="s">
        <v>471</v>
      </c>
      <c r="E441" s="243" t="s">
        <v>496</v>
      </c>
      <c r="F441" s="243" t="s">
        <v>30</v>
      </c>
      <c r="G441" s="243" t="s">
        <v>36</v>
      </c>
      <c r="H441" s="243" t="s">
        <v>42</v>
      </c>
      <c r="I441" s="243" t="s">
        <v>56</v>
      </c>
      <c r="J441" s="243" t="s">
        <v>681</v>
      </c>
      <c r="K441" s="243" t="s">
        <v>737</v>
      </c>
      <c r="L441" s="265">
        <v>4.9593345454545457</v>
      </c>
      <c r="M441" s="250">
        <v>3</v>
      </c>
      <c r="N441" s="250">
        <v>3</v>
      </c>
      <c r="O441" s="244">
        <v>15</v>
      </c>
      <c r="P441" s="242">
        <v>10</v>
      </c>
      <c r="Q441" s="242">
        <v>25</v>
      </c>
      <c r="R441" s="242">
        <v>1.1000000000000001</v>
      </c>
      <c r="S441" s="245">
        <v>732</v>
      </c>
      <c r="T441" s="242">
        <v>5</v>
      </c>
      <c r="U441" s="242">
        <v>0.8</v>
      </c>
      <c r="V441" s="242">
        <v>28</v>
      </c>
      <c r="W441" s="266">
        <v>133.48713666666669</v>
      </c>
      <c r="X441" s="266">
        <v>19.805213155291796</v>
      </c>
      <c r="Y441" s="266">
        <v>11.44</v>
      </c>
      <c r="Z441" s="266">
        <v>4.0046141000000004</v>
      </c>
      <c r="AA441" s="266">
        <v>1.1626299000000004</v>
      </c>
      <c r="AB441" s="267">
        <v>3.5295559999999999</v>
      </c>
      <c r="AC441" s="268"/>
      <c r="AD441" s="269">
        <v>9.15</v>
      </c>
      <c r="AE441" s="270">
        <f t="shared" si="42"/>
        <v>0.9263539999999999</v>
      </c>
      <c r="AF441" s="194">
        <f t="shared" si="38"/>
        <v>2.603202</v>
      </c>
      <c r="AH441" s="242">
        <v>444</v>
      </c>
      <c r="AI441" s="251">
        <f t="shared" si="39"/>
        <v>20.136799999999997</v>
      </c>
      <c r="AJ441" s="251">
        <f>'5-04a'!O442</f>
        <v>20.136800000000001</v>
      </c>
      <c r="AK441" s="251">
        <f t="shared" si="40"/>
        <v>0</v>
      </c>
      <c r="AM441" s="252">
        <f t="shared" si="41"/>
        <v>0.12927585316435583</v>
      </c>
      <c r="AP441" s="268"/>
    </row>
    <row r="442" spans="1:42" x14ac:dyDescent="0.25">
      <c r="A442" s="253">
        <v>440</v>
      </c>
      <c r="B442" s="243" t="s">
        <v>531</v>
      </c>
      <c r="C442" s="243" t="s">
        <v>532</v>
      </c>
      <c r="D442" s="243" t="s">
        <v>471</v>
      </c>
      <c r="E442" s="243" t="s">
        <v>496</v>
      </c>
      <c r="F442" s="243" t="s">
        <v>30</v>
      </c>
      <c r="G442" s="243" t="s">
        <v>31</v>
      </c>
      <c r="H442" s="243" t="s">
        <v>42</v>
      </c>
      <c r="I442" s="243" t="s">
        <v>1006</v>
      </c>
      <c r="J442" s="243" t="s">
        <v>44</v>
      </c>
      <c r="K442" s="243" t="s">
        <v>737</v>
      </c>
      <c r="L442" s="265">
        <v>8.0907723855092275</v>
      </c>
      <c r="M442" s="250">
        <v>3</v>
      </c>
      <c r="N442" s="250">
        <v>3</v>
      </c>
      <c r="O442" s="244">
        <v>15</v>
      </c>
      <c r="P442" s="242">
        <v>15</v>
      </c>
      <c r="Q442" s="242">
        <v>35</v>
      </c>
      <c r="R442" s="242">
        <v>1.1000000000000001</v>
      </c>
      <c r="S442" s="245">
        <v>875</v>
      </c>
      <c r="T442" s="242">
        <v>4.2</v>
      </c>
      <c r="U442" s="242">
        <v>0.8</v>
      </c>
      <c r="V442" s="242">
        <v>28</v>
      </c>
      <c r="W442" s="266">
        <v>196.28898000000004</v>
      </c>
      <c r="X442" s="266">
        <v>29.122994065281905</v>
      </c>
      <c r="Y442" s="266">
        <v>8.57</v>
      </c>
      <c r="Z442" s="266">
        <v>5.8886694000000004</v>
      </c>
      <c r="AA442" s="266">
        <v>0.65429660000000023</v>
      </c>
      <c r="AB442" s="267">
        <v>0.94593399999999939</v>
      </c>
      <c r="AC442" s="268"/>
      <c r="AD442" s="269">
        <v>9.15</v>
      </c>
      <c r="AE442" s="270">
        <f t="shared" si="42"/>
        <v>0.9263539999999999</v>
      </c>
      <c r="AF442" s="194">
        <f t="shared" si="38"/>
        <v>1.9579999999999487E-2</v>
      </c>
      <c r="AH442" s="242">
        <v>445</v>
      </c>
      <c r="AI442" s="251">
        <f t="shared" si="39"/>
        <v>16.058900000000001</v>
      </c>
      <c r="AJ442" s="251">
        <f>'5-04a'!O443</f>
        <v>16.058900000000001</v>
      </c>
      <c r="AK442" s="251">
        <f t="shared" si="40"/>
        <v>0</v>
      </c>
      <c r="AM442" s="252">
        <f t="shared" si="41"/>
        <v>1.2192615932597802E-3</v>
      </c>
      <c r="AP442" s="268"/>
    </row>
    <row r="443" spans="1:42" x14ac:dyDescent="0.25">
      <c r="A443" s="253">
        <v>441</v>
      </c>
      <c r="B443" s="243" t="s">
        <v>531</v>
      </c>
      <c r="C443" s="243" t="s">
        <v>532</v>
      </c>
      <c r="D443" s="243" t="s">
        <v>491</v>
      </c>
      <c r="E443" s="243" t="s">
        <v>492</v>
      </c>
      <c r="F443" s="243" t="s">
        <v>30</v>
      </c>
      <c r="G443" s="243" t="s">
        <v>36</v>
      </c>
      <c r="H443" s="243" t="s">
        <v>37</v>
      </c>
      <c r="I443" s="243" t="s">
        <v>100</v>
      </c>
      <c r="J443" s="243" t="s">
        <v>996</v>
      </c>
      <c r="K443" s="243" t="s">
        <v>737</v>
      </c>
      <c r="L443" s="265">
        <v>3.007334251731808</v>
      </c>
      <c r="M443" s="250">
        <v>3</v>
      </c>
      <c r="N443" s="250">
        <v>3</v>
      </c>
      <c r="O443" s="244">
        <v>15</v>
      </c>
      <c r="P443" s="242">
        <v>15</v>
      </c>
      <c r="Q443" s="242">
        <v>35</v>
      </c>
      <c r="R443" s="242">
        <v>1.1000000000000001</v>
      </c>
      <c r="S443" s="245">
        <v>2050</v>
      </c>
      <c r="T443" s="242">
        <v>5</v>
      </c>
      <c r="U443" s="242">
        <v>0.8</v>
      </c>
      <c r="V443" s="242">
        <v>28</v>
      </c>
      <c r="W443" s="266">
        <v>252.13333333333338</v>
      </c>
      <c r="X443" s="266">
        <v>25.416666666666671</v>
      </c>
      <c r="Y443" s="266">
        <v>12.52</v>
      </c>
      <c r="Z443" s="266">
        <v>7.5640000000000018</v>
      </c>
      <c r="AA443" s="266">
        <v>1.8910000000000005</v>
      </c>
      <c r="AB443" s="267">
        <v>2.9450000000000003</v>
      </c>
      <c r="AC443" s="268"/>
      <c r="AD443" s="269">
        <v>6.05</v>
      </c>
      <c r="AE443" s="270">
        <f t="shared" ref="AE443:AE464" si="43">0.0804*AD443^2-1.8589*AD443+11.204</f>
        <v>2.9004960000000004</v>
      </c>
      <c r="AF443" s="194">
        <f t="shared" si="38"/>
        <v>4.4503999999999877E-2</v>
      </c>
      <c r="AH443" s="242">
        <v>446</v>
      </c>
      <c r="AI443" s="251">
        <f t="shared" si="39"/>
        <v>24.920000000000005</v>
      </c>
      <c r="AJ443" s="251">
        <f>'5-04a'!O444</f>
        <v>24.92</v>
      </c>
      <c r="AK443" s="251">
        <f t="shared" si="40"/>
        <v>0</v>
      </c>
      <c r="AM443" s="252">
        <f t="shared" si="41"/>
        <v>1.7858747993579401E-3</v>
      </c>
      <c r="AP443" s="268"/>
    </row>
    <row r="444" spans="1:42" x14ac:dyDescent="0.25">
      <c r="A444" s="253">
        <v>442</v>
      </c>
      <c r="B444" s="243" t="s">
        <v>531</v>
      </c>
      <c r="C444" s="243" t="s">
        <v>532</v>
      </c>
      <c r="D444" s="243" t="s">
        <v>491</v>
      </c>
      <c r="E444" s="243" t="s">
        <v>492</v>
      </c>
      <c r="F444" s="243" t="s">
        <v>30</v>
      </c>
      <c r="G444" s="243" t="s">
        <v>36</v>
      </c>
      <c r="H444" s="243" t="s">
        <v>37</v>
      </c>
      <c r="I444" s="243" t="s">
        <v>85</v>
      </c>
      <c r="J444" s="243" t="s">
        <v>1008</v>
      </c>
      <c r="K444" s="243" t="s">
        <v>737</v>
      </c>
      <c r="L444" s="265">
        <v>3.0974427001284508</v>
      </c>
      <c r="M444" s="250">
        <v>3</v>
      </c>
      <c r="N444" s="250">
        <v>3</v>
      </c>
      <c r="O444" s="244">
        <v>15</v>
      </c>
      <c r="P444" s="242">
        <v>10</v>
      </c>
      <c r="Q444" s="242">
        <v>25</v>
      </c>
      <c r="R444" s="242">
        <v>1.1000000000000001</v>
      </c>
      <c r="S444" s="245">
        <v>2050</v>
      </c>
      <c r="T444" s="242">
        <v>5</v>
      </c>
      <c r="U444" s="242">
        <v>0.8</v>
      </c>
      <c r="V444" s="242">
        <v>28</v>
      </c>
      <c r="W444" s="266">
        <v>219.27324444444443</v>
      </c>
      <c r="X444" s="266">
        <v>22.10415770609319</v>
      </c>
      <c r="Y444" s="266">
        <v>9.3699999999999992</v>
      </c>
      <c r="Z444" s="266">
        <v>6.5781973333333337</v>
      </c>
      <c r="AA444" s="266">
        <v>1.0708693333333332</v>
      </c>
      <c r="AB444" s="267">
        <v>6.7695333333333325</v>
      </c>
      <c r="AC444" s="268"/>
      <c r="AD444" s="269">
        <v>6.05</v>
      </c>
      <c r="AE444" s="270">
        <f t="shared" si="43"/>
        <v>2.9004960000000004</v>
      </c>
      <c r="AF444" s="194">
        <f t="shared" si="38"/>
        <v>3.8690373333333321</v>
      </c>
      <c r="AH444" s="242">
        <v>447</v>
      </c>
      <c r="AI444" s="251">
        <f t="shared" si="39"/>
        <v>23.788599999999999</v>
      </c>
      <c r="AJ444" s="251">
        <f>'5-04a'!O445</f>
        <v>23.788599999999999</v>
      </c>
      <c r="AK444" s="251">
        <f t="shared" si="40"/>
        <v>0</v>
      </c>
      <c r="AM444" s="252">
        <f t="shared" si="41"/>
        <v>0.16264249822744223</v>
      </c>
      <c r="AP444" s="268"/>
    </row>
    <row r="445" spans="1:42" x14ac:dyDescent="0.25">
      <c r="A445" s="253">
        <v>443</v>
      </c>
      <c r="B445" s="243" t="s">
        <v>531</v>
      </c>
      <c r="C445" s="243" t="s">
        <v>532</v>
      </c>
      <c r="D445" s="243" t="s">
        <v>491</v>
      </c>
      <c r="E445" s="243" t="s">
        <v>492</v>
      </c>
      <c r="F445" s="243" t="s">
        <v>30</v>
      </c>
      <c r="G445" s="243" t="s">
        <v>36</v>
      </c>
      <c r="H445" s="243" t="s">
        <v>42</v>
      </c>
      <c r="I445" s="243" t="s">
        <v>81</v>
      </c>
      <c r="J445" s="243" t="s">
        <v>2224</v>
      </c>
      <c r="K445" s="243" t="s">
        <v>737</v>
      </c>
      <c r="L445" s="265">
        <v>3.028728655146506</v>
      </c>
      <c r="M445" s="250">
        <v>3</v>
      </c>
      <c r="N445" s="250">
        <v>3</v>
      </c>
      <c r="O445" s="244">
        <v>15</v>
      </c>
      <c r="P445" s="242">
        <v>10</v>
      </c>
      <c r="Q445" s="242">
        <v>25</v>
      </c>
      <c r="R445" s="242">
        <v>1.1000000000000001</v>
      </c>
      <c r="S445" s="245">
        <v>802</v>
      </c>
      <c r="T445" s="242">
        <v>5</v>
      </c>
      <c r="U445" s="242">
        <v>0.8</v>
      </c>
      <c r="V445" s="242">
        <v>28</v>
      </c>
      <c r="W445" s="266">
        <v>219.01248000000004</v>
      </c>
      <c r="X445" s="266">
        <v>22.077870967741941</v>
      </c>
      <c r="Y445" s="266">
        <v>11.14</v>
      </c>
      <c r="Z445" s="266">
        <v>6.5703744000000013</v>
      </c>
      <c r="AA445" s="266">
        <v>1.0342256000000003</v>
      </c>
      <c r="AB445" s="267">
        <v>6.7473000000000001</v>
      </c>
      <c r="AC445" s="268"/>
      <c r="AD445" s="269">
        <v>6.05</v>
      </c>
      <c r="AE445" s="270">
        <f t="shared" si="43"/>
        <v>2.9004960000000004</v>
      </c>
      <c r="AF445" s="194">
        <f t="shared" si="38"/>
        <v>3.8468039999999997</v>
      </c>
      <c r="AH445" s="242">
        <v>448</v>
      </c>
      <c r="AI445" s="251">
        <f t="shared" si="39"/>
        <v>25.491900000000001</v>
      </c>
      <c r="AJ445" s="251">
        <f>'5-04a'!O446</f>
        <v>25.491900000000001</v>
      </c>
      <c r="AK445" s="251">
        <f t="shared" si="40"/>
        <v>0</v>
      </c>
      <c r="AM445" s="252">
        <f t="shared" si="41"/>
        <v>0.15090299271533308</v>
      </c>
      <c r="AP445" s="268"/>
    </row>
    <row r="446" spans="1:42" x14ac:dyDescent="0.25">
      <c r="A446" s="253">
        <v>444</v>
      </c>
      <c r="B446" s="243" t="s">
        <v>531</v>
      </c>
      <c r="C446" s="243" t="s">
        <v>532</v>
      </c>
      <c r="D446" s="243" t="s">
        <v>491</v>
      </c>
      <c r="E446" s="243" t="s">
        <v>492</v>
      </c>
      <c r="F446" s="243" t="s">
        <v>30</v>
      </c>
      <c r="G446" s="243" t="s">
        <v>36</v>
      </c>
      <c r="H446" s="243" t="s">
        <v>42</v>
      </c>
      <c r="I446" s="243" t="s">
        <v>83</v>
      </c>
      <c r="J446" s="243" t="s">
        <v>84</v>
      </c>
      <c r="K446" s="243" t="s">
        <v>737</v>
      </c>
      <c r="L446" s="265">
        <v>3.0793422314049592</v>
      </c>
      <c r="M446" s="250">
        <v>3</v>
      </c>
      <c r="N446" s="250">
        <v>3</v>
      </c>
      <c r="O446" s="244">
        <v>15</v>
      </c>
      <c r="P446" s="242">
        <v>10</v>
      </c>
      <c r="Q446" s="242">
        <v>25</v>
      </c>
      <c r="R446" s="242">
        <v>1.1000000000000001</v>
      </c>
      <c r="S446" s="245">
        <v>895</v>
      </c>
      <c r="T446" s="242">
        <v>5</v>
      </c>
      <c r="U446" s="242">
        <v>0.8</v>
      </c>
      <c r="V446" s="242">
        <v>28</v>
      </c>
      <c r="W446" s="266">
        <v>221.23742222222222</v>
      </c>
      <c r="X446" s="266">
        <v>22.302159498207885</v>
      </c>
      <c r="Y446" s="266">
        <v>11.59</v>
      </c>
      <c r="Z446" s="266">
        <v>6.6371226666666665</v>
      </c>
      <c r="AA446" s="266">
        <v>1.3594106666666668</v>
      </c>
      <c r="AB446" s="267">
        <v>6.9432666666666663</v>
      </c>
      <c r="AC446" s="268"/>
      <c r="AD446" s="269">
        <v>6.05</v>
      </c>
      <c r="AE446" s="270">
        <f t="shared" si="43"/>
        <v>2.9004960000000004</v>
      </c>
      <c r="AF446" s="194">
        <f t="shared" si="38"/>
        <v>4.0427706666666658</v>
      </c>
      <c r="AH446" s="242">
        <v>449</v>
      </c>
      <c r="AI446" s="251">
        <f t="shared" si="39"/>
        <v>26.529799999999998</v>
      </c>
      <c r="AJ446" s="251">
        <f>'5-04a'!O447</f>
        <v>26.529800000000002</v>
      </c>
      <c r="AK446" s="251">
        <f t="shared" si="40"/>
        <v>0</v>
      </c>
      <c r="AM446" s="252">
        <f t="shared" si="41"/>
        <v>0.15238602125408657</v>
      </c>
      <c r="AP446" s="268"/>
    </row>
    <row r="447" spans="1:42" x14ac:dyDescent="0.25">
      <c r="A447" s="253">
        <v>445</v>
      </c>
      <c r="B447" s="243" t="s">
        <v>531</v>
      </c>
      <c r="C447" s="243" t="s">
        <v>532</v>
      </c>
      <c r="D447" s="243" t="s">
        <v>491</v>
      </c>
      <c r="E447" s="243" t="s">
        <v>492</v>
      </c>
      <c r="F447" s="243" t="s">
        <v>30</v>
      </c>
      <c r="G447" s="243" t="s">
        <v>36</v>
      </c>
      <c r="H447" s="243" t="s">
        <v>37</v>
      </c>
      <c r="I447" s="243" t="s">
        <v>72</v>
      </c>
      <c r="J447" s="243" t="s">
        <v>681</v>
      </c>
      <c r="K447" s="243" t="s">
        <v>737</v>
      </c>
      <c r="L447" s="265">
        <v>6.5014400362527986</v>
      </c>
      <c r="M447" s="250">
        <v>3</v>
      </c>
      <c r="N447" s="250">
        <v>3</v>
      </c>
      <c r="O447" s="244">
        <v>15</v>
      </c>
      <c r="P447" s="242">
        <v>10</v>
      </c>
      <c r="Q447" s="242">
        <v>25</v>
      </c>
      <c r="R447" s="242">
        <v>1.1000000000000001</v>
      </c>
      <c r="S447" s="245">
        <v>2050</v>
      </c>
      <c r="T447" s="242">
        <v>5</v>
      </c>
      <c r="U447" s="242">
        <v>0.8</v>
      </c>
      <c r="V447" s="242">
        <v>28</v>
      </c>
      <c r="W447" s="266">
        <v>223.20000000000005</v>
      </c>
      <c r="X447" s="266">
        <v>22.500000000000004</v>
      </c>
      <c r="Y447" s="266">
        <v>10.11</v>
      </c>
      <c r="Z447" s="266">
        <v>6.6960000000000015</v>
      </c>
      <c r="AA447" s="266">
        <v>1.6740000000000004</v>
      </c>
      <c r="AB447" s="267">
        <v>7.13</v>
      </c>
      <c r="AC447" s="268"/>
      <c r="AD447" s="269">
        <v>6.05</v>
      </c>
      <c r="AE447" s="270">
        <f t="shared" si="43"/>
        <v>2.9004960000000004</v>
      </c>
      <c r="AF447" s="194">
        <f t="shared" si="38"/>
        <v>4.2295039999999995</v>
      </c>
      <c r="AH447" s="242">
        <v>450</v>
      </c>
      <c r="AI447" s="251">
        <f t="shared" si="39"/>
        <v>25.61</v>
      </c>
      <c r="AJ447" s="251">
        <f>'5-04a'!O448</f>
        <v>25.61</v>
      </c>
      <c r="AK447" s="251">
        <f t="shared" si="40"/>
        <v>0</v>
      </c>
      <c r="AM447" s="252">
        <f t="shared" si="41"/>
        <v>0.1651504880905896</v>
      </c>
      <c r="AP447" s="268"/>
    </row>
    <row r="448" spans="1:42" x14ac:dyDescent="0.25">
      <c r="A448" s="253">
        <v>446</v>
      </c>
      <c r="B448" s="243" t="s">
        <v>531</v>
      </c>
      <c r="C448" s="243" t="s">
        <v>532</v>
      </c>
      <c r="D448" s="243" t="s">
        <v>471</v>
      </c>
      <c r="E448" s="243" t="s">
        <v>495</v>
      </c>
      <c r="F448" s="243" t="s">
        <v>30</v>
      </c>
      <c r="G448" s="243" t="s">
        <v>36</v>
      </c>
      <c r="H448" s="243" t="s">
        <v>37</v>
      </c>
      <c r="I448" s="243" t="s">
        <v>100</v>
      </c>
      <c r="J448" s="243" t="s">
        <v>996</v>
      </c>
      <c r="K448" s="243" t="s">
        <v>737</v>
      </c>
      <c r="L448" s="265">
        <v>3.0086384243421458</v>
      </c>
      <c r="M448" s="250">
        <v>3</v>
      </c>
      <c r="N448" s="250">
        <v>3</v>
      </c>
      <c r="O448" s="244">
        <v>15</v>
      </c>
      <c r="P448" s="242">
        <v>15</v>
      </c>
      <c r="Q448" s="242">
        <v>35</v>
      </c>
      <c r="R448" s="242">
        <v>1.1000000000000001</v>
      </c>
      <c r="S448" s="245">
        <v>2050</v>
      </c>
      <c r="T448" s="242">
        <v>5</v>
      </c>
      <c r="U448" s="242">
        <v>0.8</v>
      </c>
      <c r="V448" s="242">
        <v>28</v>
      </c>
      <c r="W448" s="266">
        <v>137.41375999999997</v>
      </c>
      <c r="X448" s="266">
        <v>28.687632567849679</v>
      </c>
      <c r="Y448" s="266">
        <v>12.52</v>
      </c>
      <c r="Z448" s="266">
        <v>4.1224127999999993</v>
      </c>
      <c r="AA448" s="266">
        <v>1.0306031999999998</v>
      </c>
      <c r="AB448" s="267">
        <v>0.83448400000000156</v>
      </c>
      <c r="AC448" s="268"/>
      <c r="AD448" s="269">
        <v>9.4</v>
      </c>
      <c r="AE448" s="270">
        <f t="shared" si="43"/>
        <v>0.83448400000000333</v>
      </c>
      <c r="AF448" s="194">
        <f t="shared" si="38"/>
        <v>-1.7763568394002505E-15</v>
      </c>
      <c r="AH448" s="242">
        <v>451</v>
      </c>
      <c r="AI448" s="251">
        <f t="shared" si="39"/>
        <v>18.5075</v>
      </c>
      <c r="AJ448" s="251">
        <f>'5-04a'!O449</f>
        <v>18.5075</v>
      </c>
      <c r="AK448" s="251">
        <f t="shared" si="40"/>
        <v>0</v>
      </c>
      <c r="AM448" s="252">
        <f t="shared" si="41"/>
        <v>-9.5980377652316655E-17</v>
      </c>
      <c r="AP448" s="268"/>
    </row>
    <row r="449" spans="1:42" x14ac:dyDescent="0.25">
      <c r="A449" s="253">
        <v>447</v>
      </c>
      <c r="B449" s="243" t="s">
        <v>531</v>
      </c>
      <c r="C449" s="243" t="s">
        <v>532</v>
      </c>
      <c r="D449" s="243" t="s">
        <v>471</v>
      </c>
      <c r="E449" s="243" t="s">
        <v>495</v>
      </c>
      <c r="F449" s="243" t="s">
        <v>30</v>
      </c>
      <c r="G449" s="243" t="s">
        <v>36</v>
      </c>
      <c r="H449" s="243" t="s">
        <v>42</v>
      </c>
      <c r="I449" s="243" t="s">
        <v>81</v>
      </c>
      <c r="J449" s="243" t="s">
        <v>2224</v>
      </c>
      <c r="K449" s="243" t="s">
        <v>737</v>
      </c>
      <c r="L449" s="265">
        <v>3.028728655146506</v>
      </c>
      <c r="M449" s="250">
        <v>3</v>
      </c>
      <c r="N449" s="250">
        <v>3</v>
      </c>
      <c r="O449" s="244">
        <v>15</v>
      </c>
      <c r="P449" s="242">
        <v>10</v>
      </c>
      <c r="Q449" s="242">
        <v>25</v>
      </c>
      <c r="R449" s="242">
        <v>1.1000000000000001</v>
      </c>
      <c r="S449" s="245">
        <v>802</v>
      </c>
      <c r="T449" s="242">
        <v>5</v>
      </c>
      <c r="U449" s="242">
        <v>0.8</v>
      </c>
      <c r="V449" s="242">
        <v>28</v>
      </c>
      <c r="W449" s="266">
        <v>117.03390719999997</v>
      </c>
      <c r="X449" s="266">
        <v>24.432966012526091</v>
      </c>
      <c r="Y449" s="266">
        <v>11.14</v>
      </c>
      <c r="Z449" s="266">
        <v>3.5110172159999995</v>
      </c>
      <c r="AA449" s="266">
        <v>0.55266011733333331</v>
      </c>
      <c r="AB449" s="267">
        <v>2.8663226666666675</v>
      </c>
      <c r="AC449" s="268"/>
      <c r="AD449" s="269">
        <v>9.4</v>
      </c>
      <c r="AE449" s="270">
        <f t="shared" si="43"/>
        <v>0.83448400000000333</v>
      </c>
      <c r="AF449" s="194">
        <f t="shared" si="38"/>
        <v>2.0318386666666641</v>
      </c>
      <c r="AH449" s="242">
        <v>452</v>
      </c>
      <c r="AI449" s="251">
        <f t="shared" si="39"/>
        <v>18.07</v>
      </c>
      <c r="AJ449" s="251">
        <f>'5-04a'!O450</f>
        <v>18.07</v>
      </c>
      <c r="AK449" s="251">
        <f t="shared" si="40"/>
        <v>0</v>
      </c>
      <c r="AM449" s="252">
        <f t="shared" si="41"/>
        <v>0.11244264895775673</v>
      </c>
      <c r="AP449" s="268"/>
    </row>
    <row r="450" spans="1:42" x14ac:dyDescent="0.25">
      <c r="A450" s="253">
        <v>448</v>
      </c>
      <c r="B450" s="243" t="s">
        <v>531</v>
      </c>
      <c r="C450" s="243" t="s">
        <v>532</v>
      </c>
      <c r="D450" s="243" t="s">
        <v>471</v>
      </c>
      <c r="E450" s="243" t="s">
        <v>495</v>
      </c>
      <c r="F450" s="243" t="s">
        <v>30</v>
      </c>
      <c r="G450" s="243" t="s">
        <v>36</v>
      </c>
      <c r="H450" s="243" t="s">
        <v>37</v>
      </c>
      <c r="I450" s="243" t="s">
        <v>72</v>
      </c>
      <c r="J450" s="243" t="s">
        <v>681</v>
      </c>
      <c r="K450" s="243" t="s">
        <v>737</v>
      </c>
      <c r="L450" s="265">
        <v>6.5045359824138504</v>
      </c>
      <c r="M450" s="250">
        <v>3</v>
      </c>
      <c r="N450" s="250">
        <v>3</v>
      </c>
      <c r="O450" s="244">
        <v>15</v>
      </c>
      <c r="P450" s="242">
        <v>10</v>
      </c>
      <c r="Q450" s="242">
        <v>25</v>
      </c>
      <c r="R450" s="242">
        <v>1.1000000000000001</v>
      </c>
      <c r="S450" s="245">
        <v>2050</v>
      </c>
      <c r="T450" s="242">
        <v>5</v>
      </c>
      <c r="U450" s="242">
        <v>0.8</v>
      </c>
      <c r="V450" s="242">
        <v>28</v>
      </c>
      <c r="W450" s="266">
        <v>118.2207288888889</v>
      </c>
      <c r="X450" s="266">
        <v>24.680736720018558</v>
      </c>
      <c r="Y450" s="266">
        <v>10.11</v>
      </c>
      <c r="Z450" s="266">
        <v>3.5466218666666673</v>
      </c>
      <c r="AA450" s="266">
        <v>0.88665546666666684</v>
      </c>
      <c r="AB450" s="267">
        <v>3.0511226666666684</v>
      </c>
      <c r="AC450" s="268"/>
      <c r="AD450" s="269">
        <v>9.4</v>
      </c>
      <c r="AE450" s="270">
        <f t="shared" si="43"/>
        <v>0.83448400000000333</v>
      </c>
      <c r="AF450" s="194">
        <f t="shared" si="38"/>
        <v>2.2166386666666651</v>
      </c>
      <c r="AH450" s="242">
        <v>453</v>
      </c>
      <c r="AI450" s="251">
        <f t="shared" si="39"/>
        <v>17.594400000000004</v>
      </c>
      <c r="AJ450" s="251">
        <f>'5-04a'!O451</f>
        <v>17.5944</v>
      </c>
      <c r="AK450" s="251">
        <f t="shared" si="40"/>
        <v>0</v>
      </c>
      <c r="AM450" s="252">
        <f t="shared" si="41"/>
        <v>0.12598546507221983</v>
      </c>
      <c r="AP450" s="268"/>
    </row>
    <row r="451" spans="1:42" x14ac:dyDescent="0.25">
      <c r="A451" s="253">
        <v>449</v>
      </c>
      <c r="B451" s="243" t="s">
        <v>531</v>
      </c>
      <c r="C451" s="243" t="s">
        <v>532</v>
      </c>
      <c r="D451" s="243" t="s">
        <v>471</v>
      </c>
      <c r="E451" s="243" t="s">
        <v>495</v>
      </c>
      <c r="F451" s="243" t="s">
        <v>30</v>
      </c>
      <c r="G451" s="243" t="s">
        <v>31</v>
      </c>
      <c r="H451" s="243" t="s">
        <v>42</v>
      </c>
      <c r="I451" s="243" t="s">
        <v>1006</v>
      </c>
      <c r="J451" s="243" t="s">
        <v>44</v>
      </c>
      <c r="K451" s="243" t="s">
        <v>737</v>
      </c>
      <c r="L451" s="265">
        <v>8.0907723855092275</v>
      </c>
      <c r="M451" s="250">
        <v>3</v>
      </c>
      <c r="N451" s="250">
        <v>3</v>
      </c>
      <c r="O451" s="244">
        <v>15</v>
      </c>
      <c r="P451" s="242">
        <v>15</v>
      </c>
      <c r="Q451" s="242">
        <v>35</v>
      </c>
      <c r="R451" s="242">
        <v>1.1000000000000001</v>
      </c>
      <c r="S451" s="245">
        <v>875</v>
      </c>
      <c r="T451" s="242">
        <v>4.2</v>
      </c>
      <c r="U451" s="242">
        <v>0.8</v>
      </c>
      <c r="V451" s="242">
        <v>28</v>
      </c>
      <c r="W451" s="266">
        <v>134.63147999999995</v>
      </c>
      <c r="X451" s="266">
        <v>28.106780793319409</v>
      </c>
      <c r="Y451" s="266">
        <v>8.57</v>
      </c>
      <c r="Z451" s="266">
        <v>4.0389443999999992</v>
      </c>
      <c r="AA451" s="266">
        <v>0.44877159999999994</v>
      </c>
      <c r="AB451" s="267">
        <v>0.83448400000000156</v>
      </c>
      <c r="AC451" s="268"/>
      <c r="AD451" s="269">
        <v>9.4</v>
      </c>
      <c r="AE451" s="270">
        <f t="shared" si="43"/>
        <v>0.83448400000000333</v>
      </c>
      <c r="AF451" s="194">
        <f t="shared" ref="AF451:AF514" si="44">AB451-AE451</f>
        <v>-1.7763568394002505E-15</v>
      </c>
      <c r="AH451" s="242">
        <v>454</v>
      </c>
      <c r="AI451" s="251">
        <f t="shared" ref="AI451:AI514" si="45">SUM(Y451:AB451)</f>
        <v>13.892200000000001</v>
      </c>
      <c r="AJ451" s="251">
        <f>'5-04a'!O452</f>
        <v>13.892200000000001</v>
      </c>
      <c r="AK451" s="251">
        <f t="shared" ref="AK451:AK514" si="46">AI451-AJ451</f>
        <v>0</v>
      </c>
      <c r="AM451" s="252">
        <f t="shared" ref="AM451:AM514" si="47">AF451/AI451</f>
        <v>-1.2786720889421763E-16</v>
      </c>
      <c r="AP451" s="268"/>
    </row>
    <row r="452" spans="1:42" x14ac:dyDescent="0.25">
      <c r="A452" s="253">
        <v>450</v>
      </c>
      <c r="B452" s="243" t="s">
        <v>531</v>
      </c>
      <c r="C452" s="243" t="s">
        <v>532</v>
      </c>
      <c r="D452" s="243" t="s">
        <v>491</v>
      </c>
      <c r="E452" s="243" t="s">
        <v>496</v>
      </c>
      <c r="F452" s="243" t="s">
        <v>30</v>
      </c>
      <c r="G452" s="243" t="s">
        <v>36</v>
      </c>
      <c r="H452" s="243" t="s">
        <v>37</v>
      </c>
      <c r="I452" s="243" t="s">
        <v>100</v>
      </c>
      <c r="J452" s="243" t="s">
        <v>996</v>
      </c>
      <c r="K452" s="243" t="s">
        <v>737</v>
      </c>
      <c r="L452" s="265">
        <v>3.0072535891609125</v>
      </c>
      <c r="M452" s="250">
        <v>3</v>
      </c>
      <c r="N452" s="250">
        <v>3</v>
      </c>
      <c r="O452" s="244">
        <v>15</v>
      </c>
      <c r="P452" s="242">
        <v>15</v>
      </c>
      <c r="Q452" s="242">
        <v>35</v>
      </c>
      <c r="R452" s="242">
        <v>1.1000000000000001</v>
      </c>
      <c r="S452" s="245">
        <v>2050</v>
      </c>
      <c r="T452" s="242">
        <v>5</v>
      </c>
      <c r="U452" s="242">
        <v>0.8</v>
      </c>
      <c r="V452" s="242">
        <v>28</v>
      </c>
      <c r="W452" s="266">
        <v>185.51866666666675</v>
      </c>
      <c r="X452" s="266">
        <v>24.474758135444162</v>
      </c>
      <c r="Y452" s="266">
        <v>12.52</v>
      </c>
      <c r="Z452" s="266">
        <v>5.5655600000000023</v>
      </c>
      <c r="AA452" s="266">
        <v>1.3913900000000006</v>
      </c>
      <c r="AB452" s="267">
        <v>2.5180499999999988</v>
      </c>
      <c r="AC452" s="268"/>
      <c r="AD452" s="269">
        <v>6.45</v>
      </c>
      <c r="AE452" s="270">
        <f t="shared" si="43"/>
        <v>2.5589359999999992</v>
      </c>
      <c r="AF452" s="194">
        <f t="shared" si="44"/>
        <v>-4.0886000000000422E-2</v>
      </c>
      <c r="AH452" s="242">
        <v>455</v>
      </c>
      <c r="AI452" s="251">
        <f t="shared" si="45"/>
        <v>21.995000000000001</v>
      </c>
      <c r="AJ452" s="251">
        <f>'5-04a'!O453</f>
        <v>21.995000000000001</v>
      </c>
      <c r="AK452" s="251">
        <f t="shared" si="46"/>
        <v>0</v>
      </c>
      <c r="AM452" s="252">
        <f t="shared" si="47"/>
        <v>-1.8588770175039973E-3</v>
      </c>
      <c r="AP452" s="268"/>
    </row>
    <row r="453" spans="1:42" x14ac:dyDescent="0.25">
      <c r="A453" s="253">
        <v>451</v>
      </c>
      <c r="B453" s="243" t="s">
        <v>531</v>
      </c>
      <c r="C453" s="243" t="s">
        <v>532</v>
      </c>
      <c r="D453" s="243" t="s">
        <v>491</v>
      </c>
      <c r="E453" s="243" t="s">
        <v>496</v>
      </c>
      <c r="F453" s="243" t="s">
        <v>30</v>
      </c>
      <c r="G453" s="243" t="s">
        <v>36</v>
      </c>
      <c r="H453" s="243" t="s">
        <v>37</v>
      </c>
      <c r="I453" s="243" t="s">
        <v>85</v>
      </c>
      <c r="J453" s="243" t="s">
        <v>1008</v>
      </c>
      <c r="K453" s="243" t="s">
        <v>737</v>
      </c>
      <c r="L453" s="265">
        <v>3.0980369383228039</v>
      </c>
      <c r="M453" s="250">
        <v>3</v>
      </c>
      <c r="N453" s="250">
        <v>3</v>
      </c>
      <c r="O453" s="244">
        <v>15</v>
      </c>
      <c r="P453" s="242">
        <v>10</v>
      </c>
      <c r="Q453" s="242">
        <v>25</v>
      </c>
      <c r="R453" s="242">
        <v>1.1000000000000001</v>
      </c>
      <c r="S453" s="245">
        <v>2050</v>
      </c>
      <c r="T453" s="242">
        <v>5</v>
      </c>
      <c r="U453" s="242">
        <v>0.8</v>
      </c>
      <c r="V453" s="242">
        <v>28</v>
      </c>
      <c r="W453" s="266">
        <v>162.43202222222226</v>
      </c>
      <c r="X453" s="266">
        <v>21.429026678393438</v>
      </c>
      <c r="Y453" s="266">
        <v>9.3699999999999992</v>
      </c>
      <c r="Z453" s="266">
        <v>4.8729606666666676</v>
      </c>
      <c r="AA453" s="266">
        <v>0.79327266666666685</v>
      </c>
      <c r="AB453" s="267">
        <v>5.351166666666666</v>
      </c>
      <c r="AC453" s="268"/>
      <c r="AD453" s="269">
        <v>6.45</v>
      </c>
      <c r="AE453" s="270">
        <f t="shared" si="43"/>
        <v>2.5589359999999992</v>
      </c>
      <c r="AF453" s="194">
        <f t="shared" si="44"/>
        <v>2.7922306666666667</v>
      </c>
      <c r="AH453" s="242">
        <v>456</v>
      </c>
      <c r="AI453" s="251">
        <f t="shared" si="45"/>
        <v>20.3874</v>
      </c>
      <c r="AJ453" s="251">
        <f>'5-04a'!O454</f>
        <v>20.3874</v>
      </c>
      <c r="AK453" s="251">
        <f t="shared" si="46"/>
        <v>0</v>
      </c>
      <c r="AM453" s="252">
        <f t="shared" si="47"/>
        <v>0.13695864439147057</v>
      </c>
      <c r="AP453" s="268"/>
    </row>
    <row r="454" spans="1:42" x14ac:dyDescent="0.25">
      <c r="A454" s="253">
        <v>452</v>
      </c>
      <c r="B454" s="243" t="s">
        <v>531</v>
      </c>
      <c r="C454" s="243" t="s">
        <v>532</v>
      </c>
      <c r="D454" s="243" t="s">
        <v>491</v>
      </c>
      <c r="E454" s="243" t="s">
        <v>496</v>
      </c>
      <c r="F454" s="243" t="s">
        <v>30</v>
      </c>
      <c r="G454" s="243" t="s">
        <v>36</v>
      </c>
      <c r="H454" s="243" t="s">
        <v>42</v>
      </c>
      <c r="I454" s="243" t="s">
        <v>81</v>
      </c>
      <c r="J454" s="243" t="s">
        <v>2224</v>
      </c>
      <c r="K454" s="243" t="s">
        <v>737</v>
      </c>
      <c r="L454" s="265">
        <v>3.028728655146506</v>
      </c>
      <c r="M454" s="250">
        <v>3</v>
      </c>
      <c r="N454" s="250">
        <v>3</v>
      </c>
      <c r="O454" s="244">
        <v>15</v>
      </c>
      <c r="P454" s="242">
        <v>10</v>
      </c>
      <c r="Q454" s="242">
        <v>25</v>
      </c>
      <c r="R454" s="242">
        <v>1.1000000000000001</v>
      </c>
      <c r="S454" s="245">
        <v>802</v>
      </c>
      <c r="T454" s="242">
        <v>5</v>
      </c>
      <c r="U454" s="242">
        <v>0.8</v>
      </c>
      <c r="V454" s="242">
        <v>28</v>
      </c>
      <c r="W454" s="266">
        <v>162.20832000000004</v>
      </c>
      <c r="X454" s="266">
        <v>21.399514511873356</v>
      </c>
      <c r="Y454" s="266">
        <v>11.14</v>
      </c>
      <c r="Z454" s="266">
        <v>4.8662496000000006</v>
      </c>
      <c r="AA454" s="266">
        <v>0.76598373333333358</v>
      </c>
      <c r="AB454" s="267">
        <v>5.3341666666666665</v>
      </c>
      <c r="AC454" s="268"/>
      <c r="AD454" s="269">
        <v>6.45</v>
      </c>
      <c r="AE454" s="270">
        <f t="shared" si="43"/>
        <v>2.5589359999999992</v>
      </c>
      <c r="AF454" s="194">
        <f t="shared" si="44"/>
        <v>2.7752306666666673</v>
      </c>
      <c r="AH454" s="242">
        <v>457</v>
      </c>
      <c r="AI454" s="251">
        <f t="shared" si="45"/>
        <v>22.106400000000001</v>
      </c>
      <c r="AJ454" s="251">
        <f>'5-04a'!O455</f>
        <v>22.106400000000001</v>
      </c>
      <c r="AK454" s="251">
        <f t="shared" si="46"/>
        <v>0</v>
      </c>
      <c r="AM454" s="252">
        <f t="shared" si="47"/>
        <v>0.12553969287928687</v>
      </c>
      <c r="AP454" s="268"/>
    </row>
    <row r="455" spans="1:42" x14ac:dyDescent="0.25">
      <c r="A455" s="253">
        <v>453</v>
      </c>
      <c r="B455" s="243" t="s">
        <v>531</v>
      </c>
      <c r="C455" s="243" t="s">
        <v>532</v>
      </c>
      <c r="D455" s="243" t="s">
        <v>491</v>
      </c>
      <c r="E455" s="243" t="s">
        <v>496</v>
      </c>
      <c r="F455" s="243" t="s">
        <v>30</v>
      </c>
      <c r="G455" s="243" t="s">
        <v>36</v>
      </c>
      <c r="H455" s="243" t="s">
        <v>42</v>
      </c>
      <c r="I455" s="243" t="s">
        <v>83</v>
      </c>
      <c r="J455" s="243" t="s">
        <v>84</v>
      </c>
      <c r="K455" s="243" t="s">
        <v>737</v>
      </c>
      <c r="L455" s="265">
        <v>3.0793422314049592</v>
      </c>
      <c r="M455" s="250">
        <v>3</v>
      </c>
      <c r="N455" s="250">
        <v>3</v>
      </c>
      <c r="O455" s="244">
        <v>15</v>
      </c>
      <c r="P455" s="242">
        <v>10</v>
      </c>
      <c r="Q455" s="242">
        <v>25</v>
      </c>
      <c r="R455" s="242">
        <v>1.1000000000000001</v>
      </c>
      <c r="S455" s="245">
        <v>895</v>
      </c>
      <c r="T455" s="242">
        <v>5</v>
      </c>
      <c r="U455" s="242">
        <v>0.8</v>
      </c>
      <c r="V455" s="242">
        <v>28</v>
      </c>
      <c r="W455" s="266">
        <v>164.11221111111115</v>
      </c>
      <c r="X455" s="266">
        <v>21.650687481676933</v>
      </c>
      <c r="Y455" s="266">
        <v>11.59</v>
      </c>
      <c r="Z455" s="266">
        <v>4.923366333333334</v>
      </c>
      <c r="AA455" s="266">
        <v>1.0084003333333338</v>
      </c>
      <c r="AB455" s="267">
        <v>5.4839333333333329</v>
      </c>
      <c r="AC455" s="268"/>
      <c r="AD455" s="269">
        <v>6.45</v>
      </c>
      <c r="AE455" s="270">
        <f t="shared" si="43"/>
        <v>2.5589359999999992</v>
      </c>
      <c r="AF455" s="194">
        <f t="shared" si="44"/>
        <v>2.9249973333333337</v>
      </c>
      <c r="AH455" s="242">
        <v>458</v>
      </c>
      <c r="AI455" s="251">
        <f t="shared" si="45"/>
        <v>23.005700000000001</v>
      </c>
      <c r="AJ455" s="251">
        <f>'5-04a'!O456</f>
        <v>23.005700000000001</v>
      </c>
      <c r="AK455" s="251">
        <f t="shared" si="46"/>
        <v>0</v>
      </c>
      <c r="AM455" s="252">
        <f t="shared" si="47"/>
        <v>0.12714228792574594</v>
      </c>
      <c r="AP455" s="268"/>
    </row>
    <row r="456" spans="1:42" x14ac:dyDescent="0.25">
      <c r="A456" s="253">
        <v>454</v>
      </c>
      <c r="B456" s="243" t="s">
        <v>531</v>
      </c>
      <c r="C456" s="243" t="s">
        <v>532</v>
      </c>
      <c r="D456" s="243" t="s">
        <v>491</v>
      </c>
      <c r="E456" s="243" t="s">
        <v>496</v>
      </c>
      <c r="F456" s="243" t="s">
        <v>30</v>
      </c>
      <c r="G456" s="243" t="s">
        <v>36</v>
      </c>
      <c r="H456" s="243" t="s">
        <v>37</v>
      </c>
      <c r="I456" s="243" t="s">
        <v>72</v>
      </c>
      <c r="J456" s="243" t="s">
        <v>681</v>
      </c>
      <c r="K456" s="243" t="s">
        <v>737</v>
      </c>
      <c r="L456" s="265">
        <v>6.5018758470374696</v>
      </c>
      <c r="M456" s="250">
        <v>3</v>
      </c>
      <c r="N456" s="250">
        <v>3</v>
      </c>
      <c r="O456" s="244">
        <v>15</v>
      </c>
      <c r="P456" s="242">
        <v>10</v>
      </c>
      <c r="Q456" s="242">
        <v>25</v>
      </c>
      <c r="R456" s="242">
        <v>1.1000000000000001</v>
      </c>
      <c r="S456" s="245">
        <v>2050</v>
      </c>
      <c r="T456" s="242">
        <v>5</v>
      </c>
      <c r="U456" s="242">
        <v>0.8</v>
      </c>
      <c r="V456" s="242">
        <v>28</v>
      </c>
      <c r="W456" s="266">
        <v>165.79111111111121</v>
      </c>
      <c r="X456" s="266">
        <v>21.872178246848442</v>
      </c>
      <c r="Y456" s="266">
        <v>10.11</v>
      </c>
      <c r="Z456" s="266">
        <v>4.9737333333333353</v>
      </c>
      <c r="AA456" s="266">
        <v>1.2434333333333341</v>
      </c>
      <c r="AB456" s="267">
        <v>5.6266333333333325</v>
      </c>
      <c r="AC456" s="268"/>
      <c r="AD456" s="269">
        <v>6.45</v>
      </c>
      <c r="AE456" s="270">
        <f t="shared" si="43"/>
        <v>2.5589359999999992</v>
      </c>
      <c r="AF456" s="194">
        <f t="shared" si="44"/>
        <v>3.0676973333333333</v>
      </c>
      <c r="AH456" s="242">
        <v>459</v>
      </c>
      <c r="AI456" s="251">
        <f t="shared" si="45"/>
        <v>21.953800000000001</v>
      </c>
      <c r="AJ456" s="251">
        <f>'5-04a'!O457</f>
        <v>21.953800000000001</v>
      </c>
      <c r="AK456" s="251">
        <f t="shared" si="46"/>
        <v>0</v>
      </c>
      <c r="AM456" s="252">
        <f t="shared" si="47"/>
        <v>0.13973422976128658</v>
      </c>
      <c r="AP456" s="268"/>
    </row>
    <row r="457" spans="1:42" x14ac:dyDescent="0.25">
      <c r="A457" s="253">
        <v>455</v>
      </c>
      <c r="B457" s="243" t="s">
        <v>531</v>
      </c>
      <c r="C457" s="243" t="s">
        <v>532</v>
      </c>
      <c r="D457" s="243" t="s">
        <v>491</v>
      </c>
      <c r="E457" s="243" t="s">
        <v>496</v>
      </c>
      <c r="F457" s="243" t="s">
        <v>30</v>
      </c>
      <c r="G457" s="243" t="s">
        <v>36</v>
      </c>
      <c r="H457" s="243" t="s">
        <v>42</v>
      </c>
      <c r="I457" s="243" t="s">
        <v>56</v>
      </c>
      <c r="J457" s="243" t="s">
        <v>681</v>
      </c>
      <c r="K457" s="243" t="s">
        <v>737</v>
      </c>
      <c r="L457" s="265">
        <v>4.9593345454545457</v>
      </c>
      <c r="M457" s="250">
        <v>3</v>
      </c>
      <c r="N457" s="250">
        <v>3</v>
      </c>
      <c r="O457" s="244">
        <v>15</v>
      </c>
      <c r="P457" s="242">
        <v>10</v>
      </c>
      <c r="Q457" s="242">
        <v>25</v>
      </c>
      <c r="R457" s="242">
        <v>1.1000000000000001</v>
      </c>
      <c r="S457" s="245">
        <v>732</v>
      </c>
      <c r="T457" s="242">
        <v>5</v>
      </c>
      <c r="U457" s="242">
        <v>0.8</v>
      </c>
      <c r="V457" s="242">
        <v>28</v>
      </c>
      <c r="W457" s="266">
        <v>125.07725000000008</v>
      </c>
      <c r="X457" s="266">
        <v>16.500956464379957</v>
      </c>
      <c r="Y457" s="266">
        <v>11.44</v>
      </c>
      <c r="Z457" s="266">
        <v>3.752317500000002</v>
      </c>
      <c r="AA457" s="266">
        <v>1.0893825000000008</v>
      </c>
      <c r="AB457" s="267">
        <v>4.9389000000000003</v>
      </c>
      <c r="AC457" s="268"/>
      <c r="AD457" s="269">
        <v>6.45</v>
      </c>
      <c r="AE457" s="270">
        <f t="shared" si="43"/>
        <v>2.5589359999999992</v>
      </c>
      <c r="AF457" s="194">
        <f t="shared" si="44"/>
        <v>2.3799640000000011</v>
      </c>
      <c r="AH457" s="242">
        <v>460</v>
      </c>
      <c r="AI457" s="251">
        <f t="shared" si="45"/>
        <v>21.220600000000001</v>
      </c>
      <c r="AJ457" s="251">
        <f>'5-04a'!O458</f>
        <v>21.220600000000001</v>
      </c>
      <c r="AK457" s="251">
        <f t="shared" si="46"/>
        <v>0</v>
      </c>
      <c r="AM457" s="252">
        <f t="shared" si="47"/>
        <v>0.11215347351158785</v>
      </c>
      <c r="AP457" s="268"/>
    </row>
    <row r="458" spans="1:42" x14ac:dyDescent="0.25">
      <c r="A458" s="253">
        <v>456</v>
      </c>
      <c r="B458" s="243" t="s">
        <v>531</v>
      </c>
      <c r="C458" s="243" t="s">
        <v>532</v>
      </c>
      <c r="D458" s="243" t="s">
        <v>494</v>
      </c>
      <c r="E458" s="243" t="s">
        <v>496</v>
      </c>
      <c r="F458" s="243" t="s">
        <v>30</v>
      </c>
      <c r="G458" s="243" t="s">
        <v>36</v>
      </c>
      <c r="H458" s="243" t="s">
        <v>37</v>
      </c>
      <c r="I458" s="243" t="s">
        <v>85</v>
      </c>
      <c r="J458" s="243" t="s">
        <v>1008</v>
      </c>
      <c r="K458" s="243" t="s">
        <v>738</v>
      </c>
      <c r="L458" s="265">
        <v>4.247786385037144</v>
      </c>
      <c r="M458" s="250">
        <v>5</v>
      </c>
      <c r="N458" s="250">
        <v>4.247786385037144</v>
      </c>
      <c r="O458" s="244">
        <v>10</v>
      </c>
      <c r="P458" s="242">
        <v>10</v>
      </c>
      <c r="Q458" s="242">
        <v>25</v>
      </c>
      <c r="R458" s="242">
        <v>1.1000000000000001</v>
      </c>
      <c r="S458" s="245">
        <v>2050</v>
      </c>
      <c r="T458" s="242">
        <v>5</v>
      </c>
      <c r="U458" s="242">
        <v>0.8</v>
      </c>
      <c r="V458" s="242">
        <v>24</v>
      </c>
      <c r="W458" s="266">
        <v>207.34371273999423</v>
      </c>
      <c r="X458" s="266">
        <v>28.057335959403819</v>
      </c>
      <c r="Y458" s="266">
        <v>9.3699999999999992</v>
      </c>
      <c r="Z458" s="266">
        <v>8.807518</v>
      </c>
      <c r="AA458" s="266">
        <v>1.4337820000000001</v>
      </c>
      <c r="AB458" s="267">
        <v>0.5</v>
      </c>
      <c r="AC458" s="268"/>
      <c r="AD458" s="269">
        <v>10.95</v>
      </c>
      <c r="AE458" s="270">
        <f t="shared" si="43"/>
        <v>0.48920599999999936</v>
      </c>
      <c r="AF458" s="194">
        <f t="shared" si="44"/>
        <v>1.0794000000000636E-2</v>
      </c>
      <c r="AH458" s="242">
        <v>461</v>
      </c>
      <c r="AI458" s="251">
        <f t="shared" si="45"/>
        <v>20.1113</v>
      </c>
      <c r="AJ458" s="251">
        <f>'5-04a'!O459</f>
        <v>20.1113</v>
      </c>
      <c r="AK458" s="251">
        <f t="shared" si="46"/>
        <v>0</v>
      </c>
      <c r="AM458" s="252">
        <f t="shared" si="47"/>
        <v>5.3671319109160702E-4</v>
      </c>
      <c r="AP458" s="268"/>
    </row>
    <row r="459" spans="1:42" x14ac:dyDescent="0.25">
      <c r="A459" s="253">
        <v>457</v>
      </c>
      <c r="B459" s="243" t="s">
        <v>531</v>
      </c>
      <c r="C459" s="243" t="s">
        <v>532</v>
      </c>
      <c r="D459" s="243" t="s">
        <v>494</v>
      </c>
      <c r="E459" s="243" t="s">
        <v>496</v>
      </c>
      <c r="F459" s="243" t="s">
        <v>30</v>
      </c>
      <c r="G459" s="243" t="s">
        <v>36</v>
      </c>
      <c r="H459" s="243" t="s">
        <v>37</v>
      </c>
      <c r="I459" s="243" t="s">
        <v>72</v>
      </c>
      <c r="J459" s="243" t="s">
        <v>681</v>
      </c>
      <c r="K459" s="243" t="s">
        <v>738</v>
      </c>
      <c r="L459" s="265">
        <v>5.5746674100600258</v>
      </c>
      <c r="M459" s="250">
        <v>5</v>
      </c>
      <c r="N459" s="250">
        <v>5</v>
      </c>
      <c r="O459" s="244">
        <v>10</v>
      </c>
      <c r="P459" s="242">
        <v>10</v>
      </c>
      <c r="Q459" s="242">
        <v>25</v>
      </c>
      <c r="R459" s="242">
        <v>1.1000000000000001</v>
      </c>
      <c r="S459" s="245">
        <v>2050</v>
      </c>
      <c r="T459" s="242">
        <v>5</v>
      </c>
      <c r="U459" s="242">
        <v>0.8</v>
      </c>
      <c r="V459" s="242">
        <v>24</v>
      </c>
      <c r="W459" s="266">
        <v>176.75040000000001</v>
      </c>
      <c r="X459" s="266">
        <v>23.9175101488498</v>
      </c>
      <c r="Y459" s="266">
        <v>10.11</v>
      </c>
      <c r="Z459" s="266">
        <v>8.8375199999999996</v>
      </c>
      <c r="AA459" s="266">
        <v>2.2093800000000003</v>
      </c>
      <c r="AB459" s="267">
        <v>0.5</v>
      </c>
      <c r="AC459" s="268"/>
      <c r="AD459" s="269">
        <v>10.95</v>
      </c>
      <c r="AE459" s="270">
        <f t="shared" si="43"/>
        <v>0.48920599999999936</v>
      </c>
      <c r="AF459" s="194">
        <f t="shared" si="44"/>
        <v>1.0794000000000636E-2</v>
      </c>
      <c r="AH459" s="242">
        <v>462</v>
      </c>
      <c r="AI459" s="251">
        <f t="shared" si="45"/>
        <v>21.656899999999997</v>
      </c>
      <c r="AJ459" s="251">
        <f>'5-04a'!O460</f>
        <v>21.6569</v>
      </c>
      <c r="AK459" s="251">
        <f t="shared" si="46"/>
        <v>0</v>
      </c>
      <c r="AM459" s="252">
        <f t="shared" si="47"/>
        <v>4.9840928295373011E-4</v>
      </c>
      <c r="AP459" s="268"/>
    </row>
    <row r="460" spans="1:42" x14ac:dyDescent="0.25">
      <c r="A460" s="253">
        <v>458</v>
      </c>
      <c r="B460" s="243" t="s">
        <v>531</v>
      </c>
      <c r="C460" s="243" t="s">
        <v>532</v>
      </c>
      <c r="D460" s="243" t="s">
        <v>494</v>
      </c>
      <c r="E460" s="243" t="s">
        <v>496</v>
      </c>
      <c r="F460" s="243" t="s">
        <v>30</v>
      </c>
      <c r="G460" s="243" t="s">
        <v>36</v>
      </c>
      <c r="H460" s="243" t="s">
        <v>37</v>
      </c>
      <c r="I460" s="243" t="s">
        <v>71</v>
      </c>
      <c r="J460" s="243" t="s">
        <v>681</v>
      </c>
      <c r="K460" s="243" t="s">
        <v>738</v>
      </c>
      <c r="L460" s="265">
        <v>3.8074914306802792</v>
      </c>
      <c r="M460" s="250">
        <v>5</v>
      </c>
      <c r="N460" s="250">
        <v>3.8074914306802792</v>
      </c>
      <c r="O460" s="244">
        <v>10</v>
      </c>
      <c r="P460" s="242">
        <v>10</v>
      </c>
      <c r="Q460" s="242">
        <v>25</v>
      </c>
      <c r="R460" s="242">
        <v>1.1000000000000001</v>
      </c>
      <c r="S460" s="245">
        <v>2050</v>
      </c>
      <c r="T460" s="242">
        <v>5</v>
      </c>
      <c r="U460" s="242">
        <v>0.8</v>
      </c>
      <c r="V460" s="242">
        <v>24</v>
      </c>
      <c r="W460" s="266">
        <v>184.89785540350323</v>
      </c>
      <c r="X460" s="266">
        <v>25.020007497091097</v>
      </c>
      <c r="Y460" s="266">
        <v>11.59</v>
      </c>
      <c r="Z460" s="266">
        <v>7.0399699999999985</v>
      </c>
      <c r="AA460" s="266">
        <v>3.0171299999999994</v>
      </c>
      <c r="AB460" s="267">
        <v>0.5</v>
      </c>
      <c r="AC460" s="268"/>
      <c r="AD460" s="269">
        <v>10.95</v>
      </c>
      <c r="AE460" s="270">
        <f t="shared" si="43"/>
        <v>0.48920599999999936</v>
      </c>
      <c r="AF460" s="194">
        <f t="shared" si="44"/>
        <v>1.0794000000000636E-2</v>
      </c>
      <c r="AH460" s="242">
        <v>463</v>
      </c>
      <c r="AI460" s="251">
        <f t="shared" si="45"/>
        <v>22.147099999999998</v>
      </c>
      <c r="AJ460" s="251">
        <f>'5-04a'!O461</f>
        <v>22.147099999999998</v>
      </c>
      <c r="AK460" s="251">
        <f t="shared" si="46"/>
        <v>0</v>
      </c>
      <c r="AM460" s="252">
        <f t="shared" si="47"/>
        <v>4.8737757990891076E-4</v>
      </c>
      <c r="AP460" s="268"/>
    </row>
    <row r="461" spans="1:42" x14ac:dyDescent="0.25">
      <c r="A461" s="253">
        <v>459</v>
      </c>
      <c r="B461" s="243" t="s">
        <v>531</v>
      </c>
      <c r="C461" s="243" t="s">
        <v>532</v>
      </c>
      <c r="D461" s="243" t="s">
        <v>491</v>
      </c>
      <c r="E461" s="243" t="s">
        <v>492</v>
      </c>
      <c r="F461" s="243" t="s">
        <v>30</v>
      </c>
      <c r="G461" s="243" t="s">
        <v>36</v>
      </c>
      <c r="H461" s="243" t="s">
        <v>37</v>
      </c>
      <c r="I461" s="243" t="s">
        <v>71</v>
      </c>
      <c r="J461" s="243" t="s">
        <v>681</v>
      </c>
      <c r="K461" s="243" t="s">
        <v>739</v>
      </c>
      <c r="L461" s="265">
        <v>4.1233721114369484</v>
      </c>
      <c r="M461" s="250">
        <v>3</v>
      </c>
      <c r="N461" s="250">
        <v>3</v>
      </c>
      <c r="O461" s="244">
        <v>10</v>
      </c>
      <c r="P461" s="242">
        <v>10</v>
      </c>
      <c r="Q461" s="242">
        <v>25</v>
      </c>
      <c r="R461" s="242">
        <v>1.1000000000000001</v>
      </c>
      <c r="S461" s="245">
        <v>2050</v>
      </c>
      <c r="T461" s="242">
        <v>5</v>
      </c>
      <c r="U461" s="242">
        <v>0.8</v>
      </c>
      <c r="V461" s="242">
        <v>26</v>
      </c>
      <c r="W461" s="266">
        <v>261.9493333333333</v>
      </c>
      <c r="X461" s="266">
        <v>26.406182795698918</v>
      </c>
      <c r="Y461" s="266">
        <v>11.59</v>
      </c>
      <c r="Z461" s="266">
        <v>7.8584799999999984</v>
      </c>
      <c r="AA461" s="266">
        <v>3.3679199999999998</v>
      </c>
      <c r="AB461" s="267">
        <v>2.9450000000000003</v>
      </c>
      <c r="AC461" s="268"/>
      <c r="AD461" s="269">
        <v>6.05</v>
      </c>
      <c r="AE461" s="270">
        <f t="shared" si="43"/>
        <v>2.9004960000000004</v>
      </c>
      <c r="AF461" s="194">
        <f t="shared" si="44"/>
        <v>4.4503999999999877E-2</v>
      </c>
      <c r="AH461" s="242">
        <v>252</v>
      </c>
      <c r="AI461" s="251">
        <f t="shared" si="45"/>
        <v>25.761399999999995</v>
      </c>
      <c r="AJ461" s="251">
        <f>'5-04a'!O462</f>
        <v>25.761399999999998</v>
      </c>
      <c r="AK461" s="251">
        <f t="shared" si="46"/>
        <v>0</v>
      </c>
      <c r="AM461" s="252">
        <f t="shared" si="47"/>
        <v>1.7275458631906607E-3</v>
      </c>
      <c r="AP461" s="268"/>
    </row>
    <row r="462" spans="1:42" x14ac:dyDescent="0.25">
      <c r="A462" s="253">
        <v>460</v>
      </c>
      <c r="B462" s="243" t="s">
        <v>531</v>
      </c>
      <c r="C462" s="243" t="s">
        <v>532</v>
      </c>
      <c r="D462" s="243" t="s">
        <v>491</v>
      </c>
      <c r="E462" s="243" t="s">
        <v>492</v>
      </c>
      <c r="F462" s="243" t="s">
        <v>30</v>
      </c>
      <c r="G462" s="243" t="s">
        <v>36</v>
      </c>
      <c r="H462" s="243" t="s">
        <v>42</v>
      </c>
      <c r="I462" s="243" t="s">
        <v>56</v>
      </c>
      <c r="J462" s="243" t="s">
        <v>681</v>
      </c>
      <c r="K462" s="243" t="s">
        <v>739</v>
      </c>
      <c r="L462" s="265">
        <v>4.6050963636363642</v>
      </c>
      <c r="M462" s="250">
        <v>3</v>
      </c>
      <c r="N462" s="250">
        <v>3</v>
      </c>
      <c r="O462" s="244">
        <v>10</v>
      </c>
      <c r="P462" s="242">
        <v>10</v>
      </c>
      <c r="Q462" s="242">
        <v>25</v>
      </c>
      <c r="R462" s="242">
        <v>1.1000000000000001</v>
      </c>
      <c r="S462" s="245">
        <v>732</v>
      </c>
      <c r="T462" s="242">
        <v>5</v>
      </c>
      <c r="U462" s="242">
        <v>0.8</v>
      </c>
      <c r="V462" s="242">
        <v>26</v>
      </c>
      <c r="W462" s="266">
        <v>254.58749999999995</v>
      </c>
      <c r="X462" s="266">
        <v>25.664062499999996</v>
      </c>
      <c r="Y462" s="266">
        <v>11.44</v>
      </c>
      <c r="Z462" s="266">
        <v>7.6376249999999981</v>
      </c>
      <c r="AA462" s="266">
        <v>2.2173749999999997</v>
      </c>
      <c r="AB462" s="267">
        <v>2.9450000000000003</v>
      </c>
      <c r="AC462" s="268"/>
      <c r="AD462" s="269">
        <v>6.05</v>
      </c>
      <c r="AE462" s="270">
        <f t="shared" si="43"/>
        <v>2.9004960000000004</v>
      </c>
      <c r="AF462" s="194">
        <f t="shared" si="44"/>
        <v>4.4503999999999877E-2</v>
      </c>
      <c r="AH462" s="242">
        <v>253</v>
      </c>
      <c r="AI462" s="251">
        <f t="shared" si="45"/>
        <v>24.24</v>
      </c>
      <c r="AJ462" s="251">
        <f>'5-04a'!O463</f>
        <v>24.24</v>
      </c>
      <c r="AK462" s="251">
        <f t="shared" si="46"/>
        <v>0</v>
      </c>
      <c r="AM462" s="252">
        <f t="shared" si="47"/>
        <v>1.835973597359731E-3</v>
      </c>
      <c r="AP462" s="268"/>
    </row>
    <row r="463" spans="1:42" x14ac:dyDescent="0.25">
      <c r="A463" s="253">
        <v>461</v>
      </c>
      <c r="B463" s="243" t="s">
        <v>531</v>
      </c>
      <c r="C463" s="243" t="s">
        <v>532</v>
      </c>
      <c r="D463" s="243" t="s">
        <v>494</v>
      </c>
      <c r="E463" s="243" t="s">
        <v>496</v>
      </c>
      <c r="F463" s="243" t="s">
        <v>30</v>
      </c>
      <c r="G463" s="243" t="s">
        <v>36</v>
      </c>
      <c r="H463" s="243" t="s">
        <v>37</v>
      </c>
      <c r="I463" s="243" t="s">
        <v>85</v>
      </c>
      <c r="J463" s="243" t="s">
        <v>1008</v>
      </c>
      <c r="K463" s="243" t="s">
        <v>740</v>
      </c>
      <c r="L463" s="265">
        <v>4.954711704345935</v>
      </c>
      <c r="M463" s="250">
        <v>5</v>
      </c>
      <c r="N463" s="250">
        <v>4.954711704345935</v>
      </c>
      <c r="O463" s="244">
        <v>10</v>
      </c>
      <c r="P463" s="242">
        <v>10</v>
      </c>
      <c r="Q463" s="242">
        <v>25</v>
      </c>
      <c r="R463" s="242">
        <v>1.1000000000000001</v>
      </c>
      <c r="S463" s="245">
        <v>2050</v>
      </c>
      <c r="T463" s="242">
        <v>5</v>
      </c>
      <c r="U463" s="242">
        <v>0.8</v>
      </c>
      <c r="V463" s="242">
        <v>28</v>
      </c>
      <c r="W463" s="266">
        <v>177.76045359560769</v>
      </c>
      <c r="X463" s="266">
        <v>24.05418857856667</v>
      </c>
      <c r="Y463" s="266">
        <v>9.3699999999999992</v>
      </c>
      <c r="Z463" s="266">
        <v>8.8075179999999982</v>
      </c>
      <c r="AA463" s="266">
        <v>1.4337820000000001</v>
      </c>
      <c r="AB463" s="267">
        <v>0.5</v>
      </c>
      <c r="AC463" s="268"/>
      <c r="AD463" s="269">
        <v>10.95</v>
      </c>
      <c r="AE463" s="270">
        <f t="shared" si="43"/>
        <v>0.48920599999999936</v>
      </c>
      <c r="AF463" s="194">
        <f t="shared" si="44"/>
        <v>1.0794000000000636E-2</v>
      </c>
      <c r="AH463" s="242">
        <v>254</v>
      </c>
      <c r="AI463" s="251">
        <f t="shared" si="45"/>
        <v>20.1113</v>
      </c>
      <c r="AJ463" s="251">
        <f>'5-04a'!O464</f>
        <v>20.1113</v>
      </c>
      <c r="AK463" s="251">
        <f t="shared" si="46"/>
        <v>0</v>
      </c>
      <c r="AM463" s="252">
        <f t="shared" si="47"/>
        <v>5.3671319109160702E-4</v>
      </c>
      <c r="AP463" s="268"/>
    </row>
    <row r="464" spans="1:42" x14ac:dyDescent="0.25">
      <c r="A464" s="253">
        <v>462</v>
      </c>
      <c r="B464" s="243" t="s">
        <v>531</v>
      </c>
      <c r="C464" s="243" t="s">
        <v>532</v>
      </c>
      <c r="D464" s="243" t="s">
        <v>471</v>
      </c>
      <c r="E464" s="243" t="s">
        <v>496</v>
      </c>
      <c r="F464" s="243" t="s">
        <v>30</v>
      </c>
      <c r="G464" s="243" t="s">
        <v>36</v>
      </c>
      <c r="H464" s="243" t="s">
        <v>37</v>
      </c>
      <c r="I464" s="243" t="s">
        <v>85</v>
      </c>
      <c r="J464" s="243" t="s">
        <v>1008</v>
      </c>
      <c r="K464" s="243" t="s">
        <v>740</v>
      </c>
      <c r="L464" s="265">
        <v>4.955312951374105</v>
      </c>
      <c r="M464" s="250">
        <v>5</v>
      </c>
      <c r="N464" s="250">
        <v>4.955312951374105</v>
      </c>
      <c r="O464" s="244">
        <v>10</v>
      </c>
      <c r="P464" s="242">
        <v>10</v>
      </c>
      <c r="Q464" s="242">
        <v>25</v>
      </c>
      <c r="R464" s="242">
        <v>1.1000000000000001</v>
      </c>
      <c r="S464" s="245">
        <v>2050</v>
      </c>
      <c r="T464" s="242">
        <v>5</v>
      </c>
      <c r="U464" s="242">
        <v>0.8</v>
      </c>
      <c r="V464" s="242">
        <v>28</v>
      </c>
      <c r="W464" s="266">
        <v>153.60254407119413</v>
      </c>
      <c r="X464" s="266">
        <v>22.78969496605254</v>
      </c>
      <c r="Y464" s="266">
        <v>9.3699999999999992</v>
      </c>
      <c r="Z464" s="266">
        <v>7.61148676</v>
      </c>
      <c r="AA464" s="266">
        <v>1.2390792400000001</v>
      </c>
      <c r="AB464" s="267">
        <v>0.94593399999999939</v>
      </c>
      <c r="AC464" s="268"/>
      <c r="AD464" s="269">
        <v>9.15</v>
      </c>
      <c r="AE464" s="270">
        <f t="shared" si="43"/>
        <v>0.9263539999999999</v>
      </c>
      <c r="AF464" s="194">
        <f t="shared" si="44"/>
        <v>1.9579999999999487E-2</v>
      </c>
      <c r="AH464" s="242">
        <v>1978</v>
      </c>
      <c r="AI464" s="251">
        <f t="shared" si="45"/>
        <v>19.166499999999999</v>
      </c>
      <c r="AJ464" s="251">
        <f>'5-04a'!O465</f>
        <v>19.166499999999999</v>
      </c>
      <c r="AK464" s="251">
        <f t="shared" si="46"/>
        <v>0</v>
      </c>
      <c r="AM464" s="252">
        <f t="shared" si="47"/>
        <v>1.0215741006443268E-3</v>
      </c>
      <c r="AP464" s="268"/>
    </row>
    <row r="465" spans="1:42" x14ac:dyDescent="0.25">
      <c r="A465" s="253">
        <v>463</v>
      </c>
      <c r="B465" s="243" t="s">
        <v>531</v>
      </c>
      <c r="C465" s="243" t="s">
        <v>532</v>
      </c>
      <c r="D465" s="243" t="s">
        <v>494</v>
      </c>
      <c r="E465" s="243" t="s">
        <v>495</v>
      </c>
      <c r="F465" s="243" t="s">
        <v>30</v>
      </c>
      <c r="G465" s="243" t="s">
        <v>36</v>
      </c>
      <c r="H465" s="243" t="s">
        <v>37</v>
      </c>
      <c r="I465" s="243" t="s">
        <v>85</v>
      </c>
      <c r="J465" s="243" t="s">
        <v>1008</v>
      </c>
      <c r="K465" s="243" t="s">
        <v>740</v>
      </c>
      <c r="L465" s="265">
        <v>4.9551735405424937</v>
      </c>
      <c r="M465" s="250">
        <v>5</v>
      </c>
      <c r="N465" s="250">
        <v>4.9551735405424937</v>
      </c>
      <c r="O465" s="244">
        <v>10</v>
      </c>
      <c r="P465" s="242">
        <v>10</v>
      </c>
      <c r="Q465" s="242">
        <v>25</v>
      </c>
      <c r="R465" s="242">
        <v>1.1000000000000001</v>
      </c>
      <c r="S465" s="245">
        <v>2050</v>
      </c>
      <c r="T465" s="242">
        <v>5</v>
      </c>
      <c r="U465" s="242">
        <v>0.8</v>
      </c>
      <c r="V465" s="242">
        <v>28</v>
      </c>
      <c r="W465" s="266">
        <v>140.91357129816191</v>
      </c>
      <c r="X465" s="266">
        <v>23.762828212168955</v>
      </c>
      <c r="Y465" s="266">
        <v>9.3699999999999992</v>
      </c>
      <c r="Z465" s="266">
        <v>6.9825120000000007</v>
      </c>
      <c r="AA465" s="266">
        <v>1.1366880000000001</v>
      </c>
      <c r="AB465" s="267">
        <v>0.5</v>
      </c>
      <c r="AC465" s="268"/>
      <c r="AD465" s="269" t="s">
        <v>2546</v>
      </c>
      <c r="AE465" s="270">
        <v>0.5</v>
      </c>
      <c r="AF465" s="194">
        <f t="shared" si="44"/>
        <v>0</v>
      </c>
      <c r="AH465" s="242">
        <v>1979</v>
      </c>
      <c r="AI465" s="251">
        <f t="shared" si="45"/>
        <v>17.9892</v>
      </c>
      <c r="AJ465" s="251">
        <f>'5-04a'!O466</f>
        <v>17.9892</v>
      </c>
      <c r="AK465" s="251">
        <f t="shared" si="46"/>
        <v>0</v>
      </c>
      <c r="AM465" s="252">
        <f t="shared" si="47"/>
        <v>0</v>
      </c>
      <c r="AP465" s="268"/>
    </row>
    <row r="466" spans="1:42" x14ac:dyDescent="0.25">
      <c r="A466" s="253">
        <v>464</v>
      </c>
      <c r="B466" s="243" t="s">
        <v>531</v>
      </c>
      <c r="C466" s="243" t="s">
        <v>532</v>
      </c>
      <c r="D466" s="243" t="s">
        <v>471</v>
      </c>
      <c r="E466" s="243" t="s">
        <v>495</v>
      </c>
      <c r="F466" s="243" t="s">
        <v>30</v>
      </c>
      <c r="G466" s="243" t="s">
        <v>36</v>
      </c>
      <c r="H466" s="243" t="s">
        <v>37</v>
      </c>
      <c r="I466" s="243" t="s">
        <v>85</v>
      </c>
      <c r="J466" s="243" t="s">
        <v>1008</v>
      </c>
      <c r="K466" s="243" t="s">
        <v>740</v>
      </c>
      <c r="L466" s="265">
        <v>4.9567672332636405</v>
      </c>
      <c r="M466" s="250">
        <v>5</v>
      </c>
      <c r="N466" s="250">
        <v>4.9567672332636405</v>
      </c>
      <c r="O466" s="244">
        <v>10</v>
      </c>
      <c r="P466" s="242">
        <v>10</v>
      </c>
      <c r="Q466" s="242">
        <v>25</v>
      </c>
      <c r="R466" s="242">
        <v>1.1000000000000001</v>
      </c>
      <c r="S466" s="245">
        <v>2050</v>
      </c>
      <c r="T466" s="242">
        <v>5</v>
      </c>
      <c r="U466" s="242">
        <v>0.8</v>
      </c>
      <c r="V466" s="242">
        <v>28</v>
      </c>
      <c r="W466" s="266">
        <v>106.31598201011809</v>
      </c>
      <c r="X466" s="266">
        <v>22.195403342404614</v>
      </c>
      <c r="Y466" s="266">
        <v>9.3699999999999992</v>
      </c>
      <c r="Z466" s="266">
        <v>5.2698357600000003</v>
      </c>
      <c r="AA466" s="266">
        <v>0.85788024000000007</v>
      </c>
      <c r="AB466" s="267">
        <v>0.83448400000000156</v>
      </c>
      <c r="AC466" s="268"/>
      <c r="AD466" s="269">
        <v>9.4</v>
      </c>
      <c r="AE466" s="270">
        <f t="shared" ref="AE466:AE497" si="48">0.0804*AD466^2-1.8589*AD466+11.204</f>
        <v>0.83448400000000333</v>
      </c>
      <c r="AF466" s="194">
        <f t="shared" si="44"/>
        <v>-1.7763568394002505E-15</v>
      </c>
      <c r="AH466" s="242">
        <v>1980</v>
      </c>
      <c r="AI466" s="251">
        <f t="shared" si="45"/>
        <v>16.3322</v>
      </c>
      <c r="AJ466" s="251">
        <f>'5-04a'!O467</f>
        <v>16.3322</v>
      </c>
      <c r="AK466" s="251">
        <f t="shared" si="46"/>
        <v>0</v>
      </c>
      <c r="AM466" s="252">
        <f t="shared" si="47"/>
        <v>-1.0876408808367828E-16</v>
      </c>
      <c r="AP466" s="268"/>
    </row>
    <row r="467" spans="1:42" x14ac:dyDescent="0.25">
      <c r="A467" s="253">
        <v>465</v>
      </c>
      <c r="B467" s="243" t="s">
        <v>531</v>
      </c>
      <c r="C467" s="243" t="s">
        <v>532</v>
      </c>
      <c r="D467" s="243" t="s">
        <v>494</v>
      </c>
      <c r="E467" s="243" t="s">
        <v>496</v>
      </c>
      <c r="F467" s="243" t="s">
        <v>30</v>
      </c>
      <c r="G467" s="243" t="s">
        <v>36</v>
      </c>
      <c r="H467" s="243" t="s">
        <v>37</v>
      </c>
      <c r="I467" s="243" t="s">
        <v>85</v>
      </c>
      <c r="J467" s="243" t="s">
        <v>1008</v>
      </c>
      <c r="K467" s="243" t="s">
        <v>741</v>
      </c>
      <c r="L467" s="265">
        <v>6.1918310131363175</v>
      </c>
      <c r="M467" s="250">
        <v>5</v>
      </c>
      <c r="N467" s="250">
        <v>5</v>
      </c>
      <c r="O467" s="244">
        <v>10</v>
      </c>
      <c r="P467" s="242">
        <v>10</v>
      </c>
      <c r="Q467" s="242">
        <v>25</v>
      </c>
      <c r="R467" s="242">
        <v>1.1000000000000001</v>
      </c>
      <c r="S467" s="245">
        <v>2050</v>
      </c>
      <c r="T467" s="242">
        <v>5</v>
      </c>
      <c r="U467" s="242">
        <v>0.8</v>
      </c>
      <c r="V467" s="242">
        <v>35</v>
      </c>
      <c r="W467" s="266">
        <v>176.15036000000001</v>
      </c>
      <c r="X467" s="266">
        <v>23.836313937753722</v>
      </c>
      <c r="Y467" s="266">
        <v>9.3699999999999992</v>
      </c>
      <c r="Z467" s="266">
        <v>8.807518</v>
      </c>
      <c r="AA467" s="266">
        <v>1.4337820000000001</v>
      </c>
      <c r="AB467" s="267">
        <v>0.5</v>
      </c>
      <c r="AC467" s="268"/>
      <c r="AD467" s="269">
        <v>10.95</v>
      </c>
      <c r="AE467" s="270">
        <f t="shared" si="48"/>
        <v>0.48920599999999936</v>
      </c>
      <c r="AF467" s="194">
        <f t="shared" si="44"/>
        <v>1.0794000000000636E-2</v>
      </c>
      <c r="AH467" s="242">
        <v>464</v>
      </c>
      <c r="AI467" s="251">
        <f t="shared" si="45"/>
        <v>20.1113</v>
      </c>
      <c r="AJ467" s="251">
        <f>'5-04a'!O468</f>
        <v>20.1113</v>
      </c>
      <c r="AK467" s="251">
        <f t="shared" si="46"/>
        <v>0</v>
      </c>
      <c r="AM467" s="252">
        <f t="shared" si="47"/>
        <v>5.3671319109160702E-4</v>
      </c>
      <c r="AP467" s="268"/>
    </row>
    <row r="468" spans="1:42" x14ac:dyDescent="0.25">
      <c r="A468" s="253">
        <v>466</v>
      </c>
      <c r="B468" s="243" t="s">
        <v>531</v>
      </c>
      <c r="C468" s="243" t="s">
        <v>532</v>
      </c>
      <c r="D468" s="243" t="s">
        <v>494</v>
      </c>
      <c r="E468" s="243" t="s">
        <v>496</v>
      </c>
      <c r="F468" s="243" t="s">
        <v>30</v>
      </c>
      <c r="G468" s="243" t="s">
        <v>31</v>
      </c>
      <c r="H468" s="243" t="s">
        <v>32</v>
      </c>
      <c r="I468" s="243" t="s">
        <v>53</v>
      </c>
      <c r="J468" s="243" t="s">
        <v>724</v>
      </c>
      <c r="K468" s="243" t="s">
        <v>743</v>
      </c>
      <c r="L468" s="265">
        <v>4.2613360531238307</v>
      </c>
      <c r="M468" s="250">
        <v>4</v>
      </c>
      <c r="N468" s="250">
        <v>4</v>
      </c>
      <c r="O468" s="244">
        <v>12</v>
      </c>
      <c r="P468" s="242">
        <v>10</v>
      </c>
      <c r="Q468" s="242">
        <v>25</v>
      </c>
      <c r="R468" s="242">
        <v>1.1000000000000001</v>
      </c>
      <c r="S468" s="245">
        <v>330</v>
      </c>
      <c r="T468" s="242">
        <v>4.2</v>
      </c>
      <c r="U468" s="242">
        <v>0.8</v>
      </c>
      <c r="V468" s="242">
        <v>29</v>
      </c>
      <c r="W468" s="266">
        <v>190.39605</v>
      </c>
      <c r="X468" s="266">
        <v>25.764012178619755</v>
      </c>
      <c r="Y468" s="266">
        <v>10.11</v>
      </c>
      <c r="Z468" s="266">
        <v>7.6158419999999998</v>
      </c>
      <c r="AA468" s="266">
        <v>0.84620466666666672</v>
      </c>
      <c r="AB468" s="267">
        <v>1.8018533333333331</v>
      </c>
      <c r="AC468" s="268"/>
      <c r="AD468" s="269">
        <v>10.95</v>
      </c>
      <c r="AE468" s="270">
        <f t="shared" si="48"/>
        <v>0.48920599999999936</v>
      </c>
      <c r="AF468" s="194">
        <f t="shared" si="44"/>
        <v>1.3126473333333337</v>
      </c>
      <c r="AH468" s="242">
        <v>465</v>
      </c>
      <c r="AI468" s="251">
        <f t="shared" si="45"/>
        <v>20.373899999999999</v>
      </c>
      <c r="AJ468" s="251">
        <f>'5-04a'!O469</f>
        <v>20.373899999999999</v>
      </c>
      <c r="AK468" s="251">
        <f t="shared" si="46"/>
        <v>0</v>
      </c>
      <c r="AM468" s="252">
        <f t="shared" si="47"/>
        <v>6.4427887313343729E-2</v>
      </c>
      <c r="AP468" s="268"/>
    </row>
    <row r="469" spans="1:42" x14ac:dyDescent="0.25">
      <c r="A469" s="253">
        <v>467</v>
      </c>
      <c r="B469" s="243" t="s">
        <v>531</v>
      </c>
      <c r="C469" s="243" t="s">
        <v>532</v>
      </c>
      <c r="D469" s="243" t="s">
        <v>494</v>
      </c>
      <c r="E469" s="243" t="s">
        <v>496</v>
      </c>
      <c r="F469" s="243" t="s">
        <v>30</v>
      </c>
      <c r="G469" s="243" t="s">
        <v>36</v>
      </c>
      <c r="H469" s="243" t="s">
        <v>37</v>
      </c>
      <c r="I469" s="243" t="s">
        <v>72</v>
      </c>
      <c r="J469" s="243" t="s">
        <v>681</v>
      </c>
      <c r="K469" s="243" t="s">
        <v>743</v>
      </c>
      <c r="L469" s="265">
        <v>6.7349011251638196</v>
      </c>
      <c r="M469" s="250">
        <v>4</v>
      </c>
      <c r="N469" s="250">
        <v>4</v>
      </c>
      <c r="O469" s="244">
        <v>12</v>
      </c>
      <c r="P469" s="242">
        <v>10</v>
      </c>
      <c r="Q469" s="242">
        <v>25</v>
      </c>
      <c r="R469" s="242">
        <v>1.1000000000000001</v>
      </c>
      <c r="S469" s="245">
        <v>2050</v>
      </c>
      <c r="T469" s="242">
        <v>5</v>
      </c>
      <c r="U469" s="242">
        <v>0.8</v>
      </c>
      <c r="V469" s="242">
        <v>29</v>
      </c>
      <c r="W469" s="266">
        <v>191.4796</v>
      </c>
      <c r="X469" s="266">
        <v>25.910635994587285</v>
      </c>
      <c r="Y469" s="266">
        <v>10.11</v>
      </c>
      <c r="Z469" s="266">
        <v>7.6591839999999998</v>
      </c>
      <c r="AA469" s="266">
        <v>1.9147960000000002</v>
      </c>
      <c r="AB469" s="267">
        <v>1.97292</v>
      </c>
      <c r="AC469" s="268"/>
      <c r="AD469" s="269">
        <v>10.95</v>
      </c>
      <c r="AE469" s="270">
        <f t="shared" si="48"/>
        <v>0.48920599999999936</v>
      </c>
      <c r="AF469" s="194">
        <f t="shared" si="44"/>
        <v>1.4837140000000006</v>
      </c>
      <c r="AH469" s="242">
        <v>466</v>
      </c>
      <c r="AI469" s="251">
        <f t="shared" si="45"/>
        <v>21.656899999999997</v>
      </c>
      <c r="AJ469" s="251">
        <f>'5-04a'!O470</f>
        <v>21.6569</v>
      </c>
      <c r="AK469" s="251">
        <f t="shared" si="46"/>
        <v>0</v>
      </c>
      <c r="AM469" s="252">
        <f t="shared" si="47"/>
        <v>6.8509989887749437E-2</v>
      </c>
      <c r="AP469" s="268"/>
    </row>
    <row r="470" spans="1:42" x14ac:dyDescent="0.25">
      <c r="A470" s="253">
        <v>468</v>
      </c>
      <c r="B470" s="243" t="s">
        <v>531</v>
      </c>
      <c r="C470" s="243" t="s">
        <v>532</v>
      </c>
      <c r="D470" s="243" t="s">
        <v>494</v>
      </c>
      <c r="E470" s="243" t="s">
        <v>496</v>
      </c>
      <c r="F470" s="243" t="s">
        <v>30</v>
      </c>
      <c r="G470" s="243" t="s">
        <v>36</v>
      </c>
      <c r="H470" s="243" t="s">
        <v>42</v>
      </c>
      <c r="I470" s="243" t="s">
        <v>1002</v>
      </c>
      <c r="J470" s="243" t="s">
        <v>657</v>
      </c>
      <c r="K470" s="243" t="s">
        <v>743</v>
      </c>
      <c r="L470" s="265">
        <v>13.998801316665434</v>
      </c>
      <c r="M470" s="250">
        <v>4</v>
      </c>
      <c r="N470" s="250">
        <v>4</v>
      </c>
      <c r="O470" s="244">
        <v>12</v>
      </c>
      <c r="P470" s="242">
        <v>10</v>
      </c>
      <c r="Q470" s="242">
        <v>25</v>
      </c>
      <c r="R470" s="242">
        <v>1.1000000000000001</v>
      </c>
      <c r="S470" s="245">
        <v>1230</v>
      </c>
      <c r="T470" s="242">
        <v>4.2</v>
      </c>
      <c r="U470" s="242">
        <v>0.8</v>
      </c>
      <c r="V470" s="242">
        <v>29</v>
      </c>
      <c r="W470" s="266">
        <v>193.91645</v>
      </c>
      <c r="X470" s="266">
        <v>26.240385656292286</v>
      </c>
      <c r="Y470" s="266">
        <v>11.14</v>
      </c>
      <c r="Z470" s="266">
        <v>7.7566579999999998</v>
      </c>
      <c r="AA470" s="266">
        <v>5.7331820000000002</v>
      </c>
      <c r="AB470" s="267">
        <v>2.5753599999999999</v>
      </c>
      <c r="AC470" s="268"/>
      <c r="AD470" s="269">
        <v>10.95</v>
      </c>
      <c r="AE470" s="270">
        <f t="shared" si="48"/>
        <v>0.48920599999999936</v>
      </c>
      <c r="AF470" s="194">
        <f t="shared" si="44"/>
        <v>2.0861540000000005</v>
      </c>
      <c r="AH470" s="242">
        <v>467</v>
      </c>
      <c r="AI470" s="251">
        <f t="shared" si="45"/>
        <v>27.205200000000001</v>
      </c>
      <c r="AJ470" s="251">
        <f>'5-04a'!O471</f>
        <v>27.205200000000001</v>
      </c>
      <c r="AK470" s="251">
        <f t="shared" si="46"/>
        <v>0</v>
      </c>
      <c r="AM470" s="252">
        <f t="shared" si="47"/>
        <v>7.6682178407069257E-2</v>
      </c>
      <c r="AP470" s="268"/>
    </row>
    <row r="471" spans="1:42" x14ac:dyDescent="0.25">
      <c r="A471" s="253">
        <v>469</v>
      </c>
      <c r="B471" s="243" t="s">
        <v>531</v>
      </c>
      <c r="C471" s="243" t="s">
        <v>532</v>
      </c>
      <c r="D471" s="243" t="s">
        <v>494</v>
      </c>
      <c r="E471" s="243" t="s">
        <v>496</v>
      </c>
      <c r="F471" s="243" t="s">
        <v>30</v>
      </c>
      <c r="G471" s="243" t="s">
        <v>31</v>
      </c>
      <c r="H471" s="243" t="s">
        <v>32</v>
      </c>
      <c r="I471" s="243" t="s">
        <v>53</v>
      </c>
      <c r="J471" s="243" t="s">
        <v>657</v>
      </c>
      <c r="K471" s="243" t="s">
        <v>743</v>
      </c>
      <c r="L471" s="265">
        <v>4.1113790371244914</v>
      </c>
      <c r="M471" s="250">
        <v>4</v>
      </c>
      <c r="N471" s="250">
        <v>4</v>
      </c>
      <c r="O471" s="244">
        <v>12</v>
      </c>
      <c r="P471" s="242">
        <v>10</v>
      </c>
      <c r="Q471" s="242">
        <v>25</v>
      </c>
      <c r="R471" s="242">
        <v>1.1000000000000001</v>
      </c>
      <c r="S471" s="245">
        <v>410</v>
      </c>
      <c r="T471" s="242">
        <v>4.2</v>
      </c>
      <c r="U471" s="242">
        <v>0.8</v>
      </c>
      <c r="V471" s="242">
        <v>29</v>
      </c>
      <c r="W471" s="266">
        <v>152.34863799999999</v>
      </c>
      <c r="X471" s="266">
        <v>20.61551258457375</v>
      </c>
      <c r="Y471" s="266">
        <v>11.14</v>
      </c>
      <c r="Z471" s="266">
        <v>6.0939455200000001</v>
      </c>
      <c r="AA471" s="266">
        <v>2.4052811466666664</v>
      </c>
      <c r="AB471" s="267">
        <v>1.8075733333333333</v>
      </c>
      <c r="AC471" s="268"/>
      <c r="AD471" s="269">
        <v>10.95</v>
      </c>
      <c r="AE471" s="270">
        <f t="shared" si="48"/>
        <v>0.48920599999999936</v>
      </c>
      <c r="AF471" s="194">
        <f t="shared" si="44"/>
        <v>1.3183673333333339</v>
      </c>
      <c r="AH471" s="242">
        <v>468</v>
      </c>
      <c r="AI471" s="251">
        <f t="shared" si="45"/>
        <v>21.4468</v>
      </c>
      <c r="AJ471" s="251">
        <f>'5-04a'!O472</f>
        <v>21.4468</v>
      </c>
      <c r="AK471" s="251">
        <f t="shared" si="46"/>
        <v>0</v>
      </c>
      <c r="AM471" s="252">
        <f t="shared" si="47"/>
        <v>6.1471517118326928E-2</v>
      </c>
      <c r="AP471" s="268"/>
    </row>
    <row r="472" spans="1:42" x14ac:dyDescent="0.25">
      <c r="A472" s="253">
        <v>470</v>
      </c>
      <c r="B472" s="243" t="s">
        <v>531</v>
      </c>
      <c r="C472" s="243" t="s">
        <v>532</v>
      </c>
      <c r="D472" s="243" t="s">
        <v>494</v>
      </c>
      <c r="E472" s="243" t="s">
        <v>496</v>
      </c>
      <c r="F472" s="243" t="s">
        <v>30</v>
      </c>
      <c r="G472" s="243" t="s">
        <v>31</v>
      </c>
      <c r="H472" s="243" t="s">
        <v>42</v>
      </c>
      <c r="I472" s="243" t="s">
        <v>52</v>
      </c>
      <c r="J472" s="243" t="s">
        <v>678</v>
      </c>
      <c r="K472" s="243" t="s">
        <v>743</v>
      </c>
      <c r="L472" s="265">
        <v>3.4683899567099572</v>
      </c>
      <c r="M472" s="250">
        <v>4</v>
      </c>
      <c r="N472" s="250">
        <v>3.4683899567099572</v>
      </c>
      <c r="O472" s="244">
        <v>12</v>
      </c>
      <c r="P472" s="242">
        <v>10</v>
      </c>
      <c r="Q472" s="242">
        <v>25</v>
      </c>
      <c r="R472" s="242">
        <v>1.1000000000000001</v>
      </c>
      <c r="S472" s="245">
        <v>780</v>
      </c>
      <c r="T472" s="242">
        <v>4.2</v>
      </c>
      <c r="U472" s="242">
        <v>0.8</v>
      </c>
      <c r="V472" s="242">
        <v>29</v>
      </c>
      <c r="W472" s="266">
        <v>175.91180373272988</v>
      </c>
      <c r="X472" s="266">
        <v>23.804032981424879</v>
      </c>
      <c r="Y472" s="266">
        <v>8.6300000000000008</v>
      </c>
      <c r="Z472" s="266">
        <v>6.1013073333333345</v>
      </c>
      <c r="AA472" s="266">
        <v>2.6148460000000004</v>
      </c>
      <c r="AB472" s="267">
        <v>1.8409466666666667</v>
      </c>
      <c r="AC472" s="268"/>
      <c r="AD472" s="269">
        <v>10.95</v>
      </c>
      <c r="AE472" s="270">
        <f t="shared" si="48"/>
        <v>0.48920599999999936</v>
      </c>
      <c r="AF472" s="194">
        <f t="shared" si="44"/>
        <v>1.3517406666666674</v>
      </c>
      <c r="AH472" s="242">
        <v>469</v>
      </c>
      <c r="AI472" s="251">
        <f t="shared" si="45"/>
        <v>19.187100000000004</v>
      </c>
      <c r="AJ472" s="251">
        <f>'5-04a'!O473</f>
        <v>19.187100000000001</v>
      </c>
      <c r="AK472" s="251">
        <f t="shared" si="46"/>
        <v>0</v>
      </c>
      <c r="AM472" s="252">
        <f t="shared" si="47"/>
        <v>7.0450493647641749E-2</v>
      </c>
      <c r="AP472" s="268"/>
    </row>
    <row r="473" spans="1:42" x14ac:dyDescent="0.25">
      <c r="A473" s="253">
        <v>471</v>
      </c>
      <c r="B473" s="243" t="s">
        <v>531</v>
      </c>
      <c r="C473" s="243" t="s">
        <v>532</v>
      </c>
      <c r="D473" s="243" t="s">
        <v>491</v>
      </c>
      <c r="E473" s="243" t="s">
        <v>492</v>
      </c>
      <c r="F473" s="243" t="s">
        <v>30</v>
      </c>
      <c r="G473" s="243" t="s">
        <v>31</v>
      </c>
      <c r="H473" s="243" t="s">
        <v>32</v>
      </c>
      <c r="I473" s="243" t="s">
        <v>53</v>
      </c>
      <c r="J473" s="243" t="s">
        <v>724</v>
      </c>
      <c r="K473" s="243" t="s">
        <v>743</v>
      </c>
      <c r="L473" s="265">
        <v>4.2613360531238307</v>
      </c>
      <c r="M473" s="250">
        <v>4</v>
      </c>
      <c r="N473" s="250">
        <v>4</v>
      </c>
      <c r="O473" s="244">
        <v>12</v>
      </c>
      <c r="P473" s="242">
        <v>10</v>
      </c>
      <c r="Q473" s="242">
        <v>25</v>
      </c>
      <c r="R473" s="242">
        <v>1.1000000000000001</v>
      </c>
      <c r="S473" s="245">
        <v>330</v>
      </c>
      <c r="T473" s="242">
        <v>4.2</v>
      </c>
      <c r="U473" s="242">
        <v>0.8</v>
      </c>
      <c r="V473" s="242">
        <v>29</v>
      </c>
      <c r="W473" s="266">
        <v>211.23959999999997</v>
      </c>
      <c r="X473" s="266">
        <v>21.294314516129027</v>
      </c>
      <c r="Y473" s="266">
        <v>10.11</v>
      </c>
      <c r="Z473" s="266">
        <v>8.4495839999999998</v>
      </c>
      <c r="AA473" s="266">
        <v>0.93884266666666671</v>
      </c>
      <c r="AB473" s="267">
        <v>4.3893733333333333</v>
      </c>
      <c r="AC473" s="268"/>
      <c r="AD473" s="269">
        <v>6.05</v>
      </c>
      <c r="AE473" s="270">
        <f t="shared" si="48"/>
        <v>2.9004960000000004</v>
      </c>
      <c r="AF473" s="194">
        <f t="shared" si="44"/>
        <v>1.4888773333333329</v>
      </c>
      <c r="AH473" s="242">
        <v>470</v>
      </c>
      <c r="AI473" s="251">
        <f t="shared" si="45"/>
        <v>23.887799999999999</v>
      </c>
      <c r="AJ473" s="251">
        <f>'5-04a'!O474</f>
        <v>23.887799999999999</v>
      </c>
      <c r="AK473" s="251">
        <f t="shared" si="46"/>
        <v>0</v>
      </c>
      <c r="AM473" s="252">
        <f t="shared" si="47"/>
        <v>6.2327938668832336E-2</v>
      </c>
      <c r="AP473" s="268"/>
    </row>
    <row r="474" spans="1:42" x14ac:dyDescent="0.25">
      <c r="A474" s="253">
        <v>472</v>
      </c>
      <c r="B474" s="243" t="s">
        <v>531</v>
      </c>
      <c r="C474" s="243" t="s">
        <v>532</v>
      </c>
      <c r="D474" s="243" t="s">
        <v>491</v>
      </c>
      <c r="E474" s="243" t="s">
        <v>492</v>
      </c>
      <c r="F474" s="243" t="s">
        <v>30</v>
      </c>
      <c r="G474" s="243" t="s">
        <v>36</v>
      </c>
      <c r="H474" s="243" t="s">
        <v>37</v>
      </c>
      <c r="I474" s="243" t="s">
        <v>72</v>
      </c>
      <c r="J474" s="243" t="s">
        <v>681</v>
      </c>
      <c r="K474" s="243" t="s">
        <v>743</v>
      </c>
      <c r="L474" s="265">
        <v>6.7334867792735578</v>
      </c>
      <c r="M474" s="250">
        <v>4</v>
      </c>
      <c r="N474" s="250">
        <v>4</v>
      </c>
      <c r="O474" s="244">
        <v>12</v>
      </c>
      <c r="P474" s="242">
        <v>10</v>
      </c>
      <c r="Q474" s="242">
        <v>25</v>
      </c>
      <c r="R474" s="242">
        <v>1.1000000000000001</v>
      </c>
      <c r="S474" s="245">
        <v>2050</v>
      </c>
      <c r="T474" s="242">
        <v>5</v>
      </c>
      <c r="U474" s="242">
        <v>0.8</v>
      </c>
      <c r="V474" s="242">
        <v>29</v>
      </c>
      <c r="W474" s="266">
        <v>217.62000000000003</v>
      </c>
      <c r="X474" s="266">
        <v>21.9375</v>
      </c>
      <c r="Y474" s="266">
        <v>10.11</v>
      </c>
      <c r="Z474" s="266">
        <v>8.7048000000000005</v>
      </c>
      <c r="AA474" s="266">
        <v>2.1762000000000001</v>
      </c>
      <c r="AB474" s="267">
        <v>4.6189999999999998</v>
      </c>
      <c r="AC474" s="268"/>
      <c r="AD474" s="269">
        <v>6.05</v>
      </c>
      <c r="AE474" s="270">
        <f t="shared" si="48"/>
        <v>2.9004960000000004</v>
      </c>
      <c r="AF474" s="194">
        <f t="shared" si="44"/>
        <v>1.7185039999999994</v>
      </c>
      <c r="AH474" s="242">
        <v>471</v>
      </c>
      <c r="AI474" s="251">
        <f t="shared" si="45"/>
        <v>25.61</v>
      </c>
      <c r="AJ474" s="251">
        <f>'5-04a'!O475</f>
        <v>25.61</v>
      </c>
      <c r="AK474" s="251">
        <f t="shared" si="46"/>
        <v>0</v>
      </c>
      <c r="AM474" s="252">
        <f t="shared" si="47"/>
        <v>6.7102850449043322E-2</v>
      </c>
      <c r="AP474" s="268"/>
    </row>
    <row r="475" spans="1:42" x14ac:dyDescent="0.25">
      <c r="A475" s="253">
        <v>473</v>
      </c>
      <c r="B475" s="243" t="s">
        <v>531</v>
      </c>
      <c r="C475" s="243" t="s">
        <v>532</v>
      </c>
      <c r="D475" s="243" t="s">
        <v>491</v>
      </c>
      <c r="E475" s="243" t="s">
        <v>492</v>
      </c>
      <c r="F475" s="243" t="s">
        <v>30</v>
      </c>
      <c r="G475" s="243" t="s">
        <v>36</v>
      </c>
      <c r="H475" s="243" t="s">
        <v>42</v>
      </c>
      <c r="I475" s="243" t="s">
        <v>1002</v>
      </c>
      <c r="J475" s="243" t="s">
        <v>657</v>
      </c>
      <c r="K475" s="243" t="s">
        <v>743</v>
      </c>
      <c r="L475" s="265">
        <v>13.998801316665434</v>
      </c>
      <c r="M475" s="250">
        <v>4</v>
      </c>
      <c r="N475" s="250">
        <v>4</v>
      </c>
      <c r="O475" s="244">
        <v>12</v>
      </c>
      <c r="P475" s="242">
        <v>10</v>
      </c>
      <c r="Q475" s="242">
        <v>25</v>
      </c>
      <c r="R475" s="242">
        <v>1.1000000000000001</v>
      </c>
      <c r="S475" s="245">
        <v>1230</v>
      </c>
      <c r="T475" s="242">
        <v>4.2</v>
      </c>
      <c r="U475" s="242">
        <v>0.8</v>
      </c>
      <c r="V475" s="242">
        <v>29</v>
      </c>
      <c r="W475" s="266">
        <v>231.97665833333326</v>
      </c>
      <c r="X475" s="266">
        <v>23.384743783602143</v>
      </c>
      <c r="Y475" s="266">
        <v>11.14</v>
      </c>
      <c r="Z475" s="266">
        <v>9.279066333333331</v>
      </c>
      <c r="AA475" s="266">
        <v>6.8584403333333324</v>
      </c>
      <c r="AB475" s="267">
        <v>5.4276933333333321</v>
      </c>
      <c r="AC475" s="268"/>
      <c r="AD475" s="269">
        <v>6.05</v>
      </c>
      <c r="AE475" s="270">
        <f t="shared" si="48"/>
        <v>2.9004960000000004</v>
      </c>
      <c r="AF475" s="194">
        <f t="shared" si="44"/>
        <v>2.5271973333333317</v>
      </c>
      <c r="AH475" s="242">
        <v>472</v>
      </c>
      <c r="AI475" s="251">
        <f t="shared" si="45"/>
        <v>32.705199999999998</v>
      </c>
      <c r="AJ475" s="251">
        <f>'5-04a'!O476</f>
        <v>32.705199999999998</v>
      </c>
      <c r="AK475" s="251">
        <f t="shared" si="46"/>
        <v>0</v>
      </c>
      <c r="AM475" s="252">
        <f t="shared" si="47"/>
        <v>7.7272034212704149E-2</v>
      </c>
      <c r="AP475" s="268"/>
    </row>
    <row r="476" spans="1:42" x14ac:dyDescent="0.25">
      <c r="A476" s="253">
        <v>474</v>
      </c>
      <c r="B476" s="243" t="s">
        <v>531</v>
      </c>
      <c r="C476" s="243" t="s">
        <v>532</v>
      </c>
      <c r="D476" s="243" t="s">
        <v>491</v>
      </c>
      <c r="E476" s="243" t="s">
        <v>492</v>
      </c>
      <c r="F476" s="243" t="s">
        <v>30</v>
      </c>
      <c r="G476" s="243" t="s">
        <v>31</v>
      </c>
      <c r="H476" s="243" t="s">
        <v>32</v>
      </c>
      <c r="I476" s="243" t="s">
        <v>53</v>
      </c>
      <c r="J476" s="243" t="s">
        <v>657</v>
      </c>
      <c r="K476" s="243" t="s">
        <v>743</v>
      </c>
      <c r="L476" s="265">
        <v>4.1113790371244914</v>
      </c>
      <c r="M476" s="250">
        <v>4</v>
      </c>
      <c r="N476" s="250">
        <v>4</v>
      </c>
      <c r="O476" s="244">
        <v>12</v>
      </c>
      <c r="P476" s="242">
        <v>10</v>
      </c>
      <c r="Q476" s="242">
        <v>25</v>
      </c>
      <c r="R476" s="242">
        <v>1.1000000000000001</v>
      </c>
      <c r="S476" s="245">
        <v>410</v>
      </c>
      <c r="T476" s="242">
        <v>4.2</v>
      </c>
      <c r="U476" s="242">
        <v>0.8</v>
      </c>
      <c r="V476" s="242">
        <v>29</v>
      </c>
      <c r="W476" s="266">
        <v>169.18236400000001</v>
      </c>
      <c r="X476" s="266">
        <v>17.054673790322582</v>
      </c>
      <c r="Y476" s="266">
        <v>11.14</v>
      </c>
      <c r="Z476" s="266">
        <v>6.7672945599999998</v>
      </c>
      <c r="AA476" s="266">
        <v>2.6710521066666666</v>
      </c>
      <c r="AB476" s="267">
        <v>4.3970533333333339</v>
      </c>
      <c r="AC476" s="268"/>
      <c r="AD476" s="269">
        <v>6.05</v>
      </c>
      <c r="AE476" s="270">
        <f t="shared" si="48"/>
        <v>2.9004960000000004</v>
      </c>
      <c r="AF476" s="194">
        <f t="shared" si="44"/>
        <v>1.4965573333333335</v>
      </c>
      <c r="AH476" s="242">
        <v>473</v>
      </c>
      <c r="AI476" s="251">
        <f t="shared" si="45"/>
        <v>24.9754</v>
      </c>
      <c r="AJ476" s="251">
        <f>'5-04a'!O477</f>
        <v>24.9754</v>
      </c>
      <c r="AK476" s="251">
        <f t="shared" si="46"/>
        <v>0</v>
      </c>
      <c r="AM476" s="252">
        <f t="shared" si="47"/>
        <v>5.9921255849088841E-2</v>
      </c>
      <c r="AP476" s="268"/>
    </row>
    <row r="477" spans="1:42" x14ac:dyDescent="0.25">
      <c r="A477" s="253">
        <v>475</v>
      </c>
      <c r="B477" s="243" t="s">
        <v>531</v>
      </c>
      <c r="C477" s="243" t="s">
        <v>532</v>
      </c>
      <c r="D477" s="243" t="s">
        <v>491</v>
      </c>
      <c r="E477" s="243" t="s">
        <v>492</v>
      </c>
      <c r="F477" s="243" t="s">
        <v>30</v>
      </c>
      <c r="G477" s="243" t="s">
        <v>31</v>
      </c>
      <c r="H477" s="243" t="s">
        <v>42</v>
      </c>
      <c r="I477" s="243" t="s">
        <v>52</v>
      </c>
      <c r="J477" s="243" t="s">
        <v>678</v>
      </c>
      <c r="K477" s="243" t="s">
        <v>743</v>
      </c>
      <c r="L477" s="265">
        <v>3.4683899567099572</v>
      </c>
      <c r="M477" s="250">
        <v>4</v>
      </c>
      <c r="N477" s="250">
        <v>3.4683899567099572</v>
      </c>
      <c r="O477" s="244">
        <v>12</v>
      </c>
      <c r="P477" s="242">
        <v>10</v>
      </c>
      <c r="Q477" s="242">
        <v>25</v>
      </c>
      <c r="R477" s="242">
        <v>1.1000000000000001</v>
      </c>
      <c r="S477" s="245">
        <v>780</v>
      </c>
      <c r="T477" s="242">
        <v>4.2</v>
      </c>
      <c r="U477" s="242">
        <v>0.8</v>
      </c>
      <c r="V477" s="242">
        <v>29</v>
      </c>
      <c r="W477" s="266">
        <v>196.36438669448631</v>
      </c>
      <c r="X477" s="266">
        <v>19.794797045815155</v>
      </c>
      <c r="Y477" s="266">
        <v>8.6300000000000008</v>
      </c>
      <c r="Z477" s="266">
        <v>6.8106826666666676</v>
      </c>
      <c r="AA477" s="266">
        <v>2.9188640000000001</v>
      </c>
      <c r="AB477" s="267">
        <v>4.4418533333333334</v>
      </c>
      <c r="AC477" s="268"/>
      <c r="AD477" s="269">
        <v>6.05</v>
      </c>
      <c r="AE477" s="270">
        <f t="shared" si="48"/>
        <v>2.9004960000000004</v>
      </c>
      <c r="AF477" s="194">
        <f t="shared" si="44"/>
        <v>1.541357333333333</v>
      </c>
      <c r="AH477" s="242">
        <v>474</v>
      </c>
      <c r="AI477" s="251">
        <f t="shared" si="45"/>
        <v>22.801400000000001</v>
      </c>
      <c r="AJ477" s="251">
        <f>'5-04a'!O478</f>
        <v>22.801400000000001</v>
      </c>
      <c r="AK477" s="251">
        <f t="shared" si="46"/>
        <v>0</v>
      </c>
      <c r="AM477" s="252">
        <f t="shared" si="47"/>
        <v>6.7599240982278846E-2</v>
      </c>
      <c r="AP477" s="268"/>
    </row>
    <row r="478" spans="1:42" x14ac:dyDescent="0.25">
      <c r="A478" s="253">
        <v>476</v>
      </c>
      <c r="B478" s="243" t="s">
        <v>531</v>
      </c>
      <c r="C478" s="243" t="s">
        <v>532</v>
      </c>
      <c r="D478" s="243" t="s">
        <v>491</v>
      </c>
      <c r="E478" s="243" t="s">
        <v>496</v>
      </c>
      <c r="F478" s="243" t="s">
        <v>30</v>
      </c>
      <c r="G478" s="243" t="s">
        <v>31</v>
      </c>
      <c r="H478" s="243" t="s">
        <v>32</v>
      </c>
      <c r="I478" s="243" t="s">
        <v>53</v>
      </c>
      <c r="J478" s="243" t="s">
        <v>724</v>
      </c>
      <c r="K478" s="243" t="s">
        <v>743</v>
      </c>
      <c r="L478" s="265">
        <v>4.2613360531238307</v>
      </c>
      <c r="M478" s="250">
        <v>4</v>
      </c>
      <c r="N478" s="250">
        <v>4</v>
      </c>
      <c r="O478" s="244">
        <v>12</v>
      </c>
      <c r="P478" s="242">
        <v>10</v>
      </c>
      <c r="Q478" s="242">
        <v>25</v>
      </c>
      <c r="R478" s="242">
        <v>1.1000000000000001</v>
      </c>
      <c r="S478" s="245">
        <v>330</v>
      </c>
      <c r="T478" s="242">
        <v>4.2</v>
      </c>
      <c r="U478" s="242">
        <v>0.8</v>
      </c>
      <c r="V478" s="242">
        <v>29</v>
      </c>
      <c r="W478" s="266">
        <v>156.19012499999999</v>
      </c>
      <c r="X478" s="266">
        <v>20.605557387862795</v>
      </c>
      <c r="Y478" s="266">
        <v>10.11</v>
      </c>
      <c r="Z478" s="266">
        <v>6.2476049999999992</v>
      </c>
      <c r="AA478" s="266">
        <v>0.69417833333333334</v>
      </c>
      <c r="AB478" s="267">
        <v>3.5860166666666653</v>
      </c>
      <c r="AC478" s="268"/>
      <c r="AD478" s="269">
        <v>6.45</v>
      </c>
      <c r="AE478" s="270">
        <f t="shared" si="48"/>
        <v>2.5589359999999992</v>
      </c>
      <c r="AF478" s="194">
        <f t="shared" si="44"/>
        <v>1.0270806666666661</v>
      </c>
      <c r="AH478" s="242">
        <v>475</v>
      </c>
      <c r="AI478" s="251">
        <f t="shared" si="45"/>
        <v>20.637799999999999</v>
      </c>
      <c r="AJ478" s="251">
        <f>'5-04a'!O479</f>
        <v>20.637799999999999</v>
      </c>
      <c r="AK478" s="251">
        <f t="shared" si="46"/>
        <v>0</v>
      </c>
      <c r="AM478" s="252">
        <f t="shared" si="47"/>
        <v>4.9766964825062078E-2</v>
      </c>
      <c r="AP478" s="268"/>
    </row>
    <row r="479" spans="1:42" x14ac:dyDescent="0.25">
      <c r="A479" s="253">
        <v>477</v>
      </c>
      <c r="B479" s="243" t="s">
        <v>531</v>
      </c>
      <c r="C479" s="243" t="s">
        <v>532</v>
      </c>
      <c r="D479" s="243" t="s">
        <v>491</v>
      </c>
      <c r="E479" s="243" t="s">
        <v>496</v>
      </c>
      <c r="F479" s="243" t="s">
        <v>30</v>
      </c>
      <c r="G479" s="243" t="s">
        <v>36</v>
      </c>
      <c r="H479" s="243" t="s">
        <v>37</v>
      </c>
      <c r="I479" s="243" t="s">
        <v>72</v>
      </c>
      <c r="J479" s="243" t="s">
        <v>681</v>
      </c>
      <c r="K479" s="243" t="s">
        <v>743</v>
      </c>
      <c r="L479" s="265">
        <v>6.7339225900582287</v>
      </c>
      <c r="M479" s="250">
        <v>4</v>
      </c>
      <c r="N479" s="250">
        <v>4</v>
      </c>
      <c r="O479" s="244">
        <v>12</v>
      </c>
      <c r="P479" s="242">
        <v>10</v>
      </c>
      <c r="Q479" s="242">
        <v>25</v>
      </c>
      <c r="R479" s="242">
        <v>1.1000000000000001</v>
      </c>
      <c r="S479" s="245">
        <v>2050</v>
      </c>
      <c r="T479" s="242">
        <v>5</v>
      </c>
      <c r="U479" s="242">
        <v>0.8</v>
      </c>
      <c r="V479" s="242">
        <v>29</v>
      </c>
      <c r="W479" s="266">
        <v>161.64633333333339</v>
      </c>
      <c r="X479" s="266">
        <v>21.325373790677226</v>
      </c>
      <c r="Y479" s="266">
        <v>10.11</v>
      </c>
      <c r="Z479" s="266">
        <v>6.4658533333333352</v>
      </c>
      <c r="AA479" s="266">
        <v>1.6164633333333338</v>
      </c>
      <c r="AB479" s="267">
        <v>3.7614833333333326</v>
      </c>
      <c r="AC479" s="268"/>
      <c r="AD479" s="269">
        <v>6.45</v>
      </c>
      <c r="AE479" s="270">
        <f t="shared" si="48"/>
        <v>2.5589359999999992</v>
      </c>
      <c r="AF479" s="194">
        <f t="shared" si="44"/>
        <v>1.2025473333333334</v>
      </c>
      <c r="AH479" s="242">
        <v>476</v>
      </c>
      <c r="AI479" s="251">
        <f t="shared" si="45"/>
        <v>21.953800000000001</v>
      </c>
      <c r="AJ479" s="251">
        <f>'5-04a'!O480</f>
        <v>21.953800000000001</v>
      </c>
      <c r="AK479" s="251">
        <f t="shared" si="46"/>
        <v>0</v>
      </c>
      <c r="AM479" s="252">
        <f t="shared" si="47"/>
        <v>5.4776272596695486E-2</v>
      </c>
      <c r="AP479" s="268"/>
    </row>
    <row r="480" spans="1:42" x14ac:dyDescent="0.25">
      <c r="A480" s="253">
        <v>478</v>
      </c>
      <c r="B480" s="243" t="s">
        <v>531</v>
      </c>
      <c r="C480" s="243" t="s">
        <v>532</v>
      </c>
      <c r="D480" s="243" t="s">
        <v>491</v>
      </c>
      <c r="E480" s="243" t="s">
        <v>496</v>
      </c>
      <c r="F480" s="243" t="s">
        <v>30</v>
      </c>
      <c r="G480" s="243" t="s">
        <v>36</v>
      </c>
      <c r="H480" s="243" t="s">
        <v>42</v>
      </c>
      <c r="I480" s="243" t="s">
        <v>1002</v>
      </c>
      <c r="J480" s="243" t="s">
        <v>657</v>
      </c>
      <c r="K480" s="243" t="s">
        <v>743</v>
      </c>
      <c r="L480" s="265">
        <v>13.998801316665434</v>
      </c>
      <c r="M480" s="250">
        <v>4</v>
      </c>
      <c r="N480" s="250">
        <v>4</v>
      </c>
      <c r="O480" s="244">
        <v>12</v>
      </c>
      <c r="P480" s="242">
        <v>10</v>
      </c>
      <c r="Q480" s="242">
        <v>25</v>
      </c>
      <c r="R480" s="242">
        <v>1.1000000000000001</v>
      </c>
      <c r="S480" s="245">
        <v>1230</v>
      </c>
      <c r="T480" s="242">
        <v>4.2</v>
      </c>
      <c r="U480" s="242">
        <v>0.8</v>
      </c>
      <c r="V480" s="242">
        <v>29</v>
      </c>
      <c r="W480" s="266">
        <v>173.92144791666666</v>
      </c>
      <c r="X480" s="266">
        <v>22.94478204705365</v>
      </c>
      <c r="Y480" s="266">
        <v>11.14</v>
      </c>
      <c r="Z480" s="266">
        <v>6.9568579166666664</v>
      </c>
      <c r="AA480" s="266">
        <v>5.1420254166666677</v>
      </c>
      <c r="AB480" s="267">
        <v>4.3794166666666658</v>
      </c>
      <c r="AC480" s="268"/>
      <c r="AD480" s="269">
        <v>6.45</v>
      </c>
      <c r="AE480" s="270">
        <f t="shared" si="48"/>
        <v>2.5589359999999992</v>
      </c>
      <c r="AF480" s="194">
        <f t="shared" si="44"/>
        <v>1.8204806666666666</v>
      </c>
      <c r="AH480" s="242">
        <v>477</v>
      </c>
      <c r="AI480" s="251">
        <f t="shared" si="45"/>
        <v>27.618299999999998</v>
      </c>
      <c r="AJ480" s="251">
        <f>'5-04a'!O481</f>
        <v>27.618300000000001</v>
      </c>
      <c r="AK480" s="251">
        <f t="shared" si="46"/>
        <v>0</v>
      </c>
      <c r="AM480" s="252">
        <f t="shared" si="47"/>
        <v>6.5915739443291835E-2</v>
      </c>
      <c r="AP480" s="268"/>
    </row>
    <row r="481" spans="1:42" x14ac:dyDescent="0.25">
      <c r="A481" s="253">
        <v>479</v>
      </c>
      <c r="B481" s="243" t="s">
        <v>531</v>
      </c>
      <c r="C481" s="243" t="s">
        <v>532</v>
      </c>
      <c r="D481" s="243" t="s">
        <v>491</v>
      </c>
      <c r="E481" s="243" t="s">
        <v>496</v>
      </c>
      <c r="F481" s="243" t="s">
        <v>30</v>
      </c>
      <c r="G481" s="243" t="s">
        <v>31</v>
      </c>
      <c r="H481" s="243" t="s">
        <v>32</v>
      </c>
      <c r="I481" s="243" t="s">
        <v>53</v>
      </c>
      <c r="J481" s="243" t="s">
        <v>657</v>
      </c>
      <c r="K481" s="243" t="s">
        <v>743</v>
      </c>
      <c r="L481" s="265">
        <v>4.1113790371244914</v>
      </c>
      <c r="M481" s="250">
        <v>4</v>
      </c>
      <c r="N481" s="250">
        <v>4</v>
      </c>
      <c r="O481" s="244">
        <v>12</v>
      </c>
      <c r="P481" s="242">
        <v>10</v>
      </c>
      <c r="Q481" s="242">
        <v>25</v>
      </c>
      <c r="R481" s="242">
        <v>1.1000000000000001</v>
      </c>
      <c r="S481" s="245">
        <v>410</v>
      </c>
      <c r="T481" s="242">
        <v>4.2</v>
      </c>
      <c r="U481" s="242">
        <v>0.8</v>
      </c>
      <c r="V481" s="242">
        <v>29</v>
      </c>
      <c r="W481" s="266">
        <v>125.11500625000004</v>
      </c>
      <c r="X481" s="266">
        <v>16.505937500000005</v>
      </c>
      <c r="Y481" s="266">
        <v>11.14</v>
      </c>
      <c r="Z481" s="266">
        <v>5.0046002500000011</v>
      </c>
      <c r="AA481" s="266">
        <v>1.9753164166666668</v>
      </c>
      <c r="AB481" s="267">
        <v>3.5918833333333322</v>
      </c>
      <c r="AC481" s="268"/>
      <c r="AD481" s="269">
        <v>6.45</v>
      </c>
      <c r="AE481" s="270">
        <f t="shared" si="48"/>
        <v>2.5589359999999992</v>
      </c>
      <c r="AF481" s="194">
        <f t="shared" si="44"/>
        <v>1.032947333333333</v>
      </c>
      <c r="AH481" s="242">
        <v>478</v>
      </c>
      <c r="AI481" s="251">
        <f t="shared" si="45"/>
        <v>21.7118</v>
      </c>
      <c r="AJ481" s="251">
        <f>'5-04a'!O482</f>
        <v>21.7118</v>
      </c>
      <c r="AK481" s="251">
        <f t="shared" si="46"/>
        <v>0</v>
      </c>
      <c r="AM481" s="252">
        <f t="shared" si="47"/>
        <v>4.7575389112525582E-2</v>
      </c>
      <c r="AP481" s="268"/>
    </row>
    <row r="482" spans="1:42" x14ac:dyDescent="0.25">
      <c r="A482" s="253">
        <v>480</v>
      </c>
      <c r="B482" s="243" t="s">
        <v>531</v>
      </c>
      <c r="C482" s="243" t="s">
        <v>532</v>
      </c>
      <c r="D482" s="243" t="s">
        <v>491</v>
      </c>
      <c r="E482" s="243" t="s">
        <v>496</v>
      </c>
      <c r="F482" s="243" t="s">
        <v>30</v>
      </c>
      <c r="G482" s="243" t="s">
        <v>31</v>
      </c>
      <c r="H482" s="243" t="s">
        <v>42</v>
      </c>
      <c r="I482" s="243" t="s">
        <v>52</v>
      </c>
      <c r="J482" s="243" t="s">
        <v>678</v>
      </c>
      <c r="K482" s="243" t="s">
        <v>743</v>
      </c>
      <c r="L482" s="265">
        <v>3.4683899567099572</v>
      </c>
      <c r="M482" s="250">
        <v>4</v>
      </c>
      <c r="N482" s="250">
        <v>3.4683899567099572</v>
      </c>
      <c r="O482" s="244">
        <v>12</v>
      </c>
      <c r="P482" s="242">
        <v>10</v>
      </c>
      <c r="Q482" s="242">
        <v>25</v>
      </c>
      <c r="R482" s="242">
        <v>1.1000000000000001</v>
      </c>
      <c r="S482" s="245">
        <v>780</v>
      </c>
      <c r="T482" s="242">
        <v>4.2</v>
      </c>
      <c r="U482" s="242">
        <v>0.8</v>
      </c>
      <c r="V482" s="242">
        <v>29</v>
      </c>
      <c r="W482" s="266">
        <v>145.362364947255</v>
      </c>
      <c r="X482" s="266">
        <v>19.177093000957125</v>
      </c>
      <c r="Y482" s="266">
        <v>8.6300000000000008</v>
      </c>
      <c r="Z482" s="266">
        <v>5.0417336666666666</v>
      </c>
      <c r="AA482" s="266">
        <v>2.1607430000000005</v>
      </c>
      <c r="AB482" s="267">
        <v>3.6261233333333323</v>
      </c>
      <c r="AC482" s="268"/>
      <c r="AD482" s="269">
        <v>6.45</v>
      </c>
      <c r="AE482" s="270">
        <f t="shared" si="48"/>
        <v>2.5589359999999992</v>
      </c>
      <c r="AF482" s="194">
        <f t="shared" si="44"/>
        <v>1.067187333333333</v>
      </c>
      <c r="AH482" s="242">
        <v>479</v>
      </c>
      <c r="AI482" s="251">
        <f t="shared" si="45"/>
        <v>19.458600000000001</v>
      </c>
      <c r="AJ482" s="251">
        <f>'5-04a'!O483</f>
        <v>19.458600000000001</v>
      </c>
      <c r="AK482" s="251">
        <f t="shared" si="46"/>
        <v>0</v>
      </c>
      <c r="AM482" s="252">
        <f t="shared" si="47"/>
        <v>5.4843993572679071E-2</v>
      </c>
      <c r="AP482" s="268"/>
    </row>
    <row r="483" spans="1:42" x14ac:dyDescent="0.25">
      <c r="A483" s="253">
        <v>481</v>
      </c>
      <c r="B483" s="243" t="s">
        <v>531</v>
      </c>
      <c r="C483" s="243" t="s">
        <v>532</v>
      </c>
      <c r="D483" s="243" t="s">
        <v>494</v>
      </c>
      <c r="E483" s="243" t="s">
        <v>496</v>
      </c>
      <c r="F483" s="243" t="s">
        <v>30</v>
      </c>
      <c r="G483" s="243" t="s">
        <v>36</v>
      </c>
      <c r="H483" s="243" t="s">
        <v>42</v>
      </c>
      <c r="I483" s="243" t="s">
        <v>76</v>
      </c>
      <c r="J483" s="243" t="s">
        <v>996</v>
      </c>
      <c r="K483" s="243" t="s">
        <v>744</v>
      </c>
      <c r="L483" s="265">
        <v>3.8014389204545447</v>
      </c>
      <c r="M483" s="250">
        <v>3</v>
      </c>
      <c r="N483" s="250">
        <v>3</v>
      </c>
      <c r="O483" s="244">
        <v>20</v>
      </c>
      <c r="P483" s="242">
        <v>15</v>
      </c>
      <c r="Q483" s="242">
        <v>35</v>
      </c>
      <c r="R483" s="242">
        <v>1.1000000000000001</v>
      </c>
      <c r="S483" s="245">
        <v>872</v>
      </c>
      <c r="T483" s="242">
        <v>5</v>
      </c>
      <c r="U483" s="242">
        <v>0.8</v>
      </c>
      <c r="V483" s="242">
        <v>21</v>
      </c>
      <c r="W483" s="266">
        <v>221.17529499999995</v>
      </c>
      <c r="X483" s="266">
        <v>29.928997970230036</v>
      </c>
      <c r="Y483" s="266">
        <v>12.22</v>
      </c>
      <c r="Z483" s="266">
        <v>6.6352588499999987</v>
      </c>
      <c r="AA483" s="266">
        <v>1.8605911499999996</v>
      </c>
      <c r="AB483" s="267">
        <v>3.3319499999999995</v>
      </c>
      <c r="AC483" s="268"/>
      <c r="AD483" s="269">
        <v>10.95</v>
      </c>
      <c r="AE483" s="270">
        <f t="shared" si="48"/>
        <v>0.48920599999999936</v>
      </c>
      <c r="AF483" s="194">
        <f t="shared" si="44"/>
        <v>2.8427440000000002</v>
      </c>
      <c r="AH483" s="242">
        <v>480</v>
      </c>
      <c r="AI483" s="251">
        <f t="shared" si="45"/>
        <v>24.047799999999999</v>
      </c>
      <c r="AJ483" s="251">
        <f>'5-04a'!O484</f>
        <v>24.047799999999999</v>
      </c>
      <c r="AK483" s="251">
        <f t="shared" si="46"/>
        <v>0</v>
      </c>
      <c r="AM483" s="252">
        <f t="shared" si="47"/>
        <v>0.11821222731393309</v>
      </c>
      <c r="AP483" s="268"/>
    </row>
    <row r="484" spans="1:42" x14ac:dyDescent="0.25">
      <c r="A484" s="253">
        <v>482</v>
      </c>
      <c r="B484" s="243" t="s">
        <v>531</v>
      </c>
      <c r="C484" s="243" t="s">
        <v>532</v>
      </c>
      <c r="D484" s="243" t="s">
        <v>494</v>
      </c>
      <c r="E484" s="243" t="s">
        <v>496</v>
      </c>
      <c r="F484" s="243" t="s">
        <v>30</v>
      </c>
      <c r="G484" s="243" t="s">
        <v>36</v>
      </c>
      <c r="H484" s="243" t="s">
        <v>37</v>
      </c>
      <c r="I484" s="243" t="s">
        <v>100</v>
      </c>
      <c r="J484" s="243" t="s">
        <v>996</v>
      </c>
      <c r="K484" s="243" t="s">
        <v>744</v>
      </c>
      <c r="L484" s="265">
        <v>3.0474703642987588</v>
      </c>
      <c r="M484" s="250">
        <v>3</v>
      </c>
      <c r="N484" s="250">
        <v>3</v>
      </c>
      <c r="O484" s="244">
        <v>20</v>
      </c>
      <c r="P484" s="242">
        <v>15</v>
      </c>
      <c r="Q484" s="242">
        <v>35</v>
      </c>
      <c r="R484" s="242">
        <v>1.1000000000000001</v>
      </c>
      <c r="S484" s="245">
        <v>2050</v>
      </c>
      <c r="T484" s="242">
        <v>5</v>
      </c>
      <c r="U484" s="242">
        <v>0.8</v>
      </c>
      <c r="V484" s="242">
        <v>21</v>
      </c>
      <c r="W484" s="266">
        <v>174.75000000000006</v>
      </c>
      <c r="X484" s="266">
        <v>23.646820027063605</v>
      </c>
      <c r="Y484" s="266">
        <v>12.52</v>
      </c>
      <c r="Z484" s="266">
        <v>5.2425000000000015</v>
      </c>
      <c r="AA484" s="266">
        <v>1.3106250000000004</v>
      </c>
      <c r="AB484" s="267">
        <v>2.6843750000000002</v>
      </c>
      <c r="AC484" s="268"/>
      <c r="AD484" s="269">
        <v>10.95</v>
      </c>
      <c r="AE484" s="270">
        <f t="shared" si="48"/>
        <v>0.48920599999999936</v>
      </c>
      <c r="AF484" s="194">
        <f t="shared" si="44"/>
        <v>2.1951690000000008</v>
      </c>
      <c r="AH484" s="242">
        <v>481</v>
      </c>
      <c r="AI484" s="251">
        <f t="shared" si="45"/>
        <v>21.757500000000004</v>
      </c>
      <c r="AJ484" s="251">
        <f>'5-04a'!O485</f>
        <v>21.7575</v>
      </c>
      <c r="AK484" s="251">
        <f t="shared" si="46"/>
        <v>0</v>
      </c>
      <c r="AM484" s="252">
        <f t="shared" si="47"/>
        <v>0.10089251982075148</v>
      </c>
      <c r="AP484" s="268"/>
    </row>
    <row r="485" spans="1:42" x14ac:dyDescent="0.25">
      <c r="A485" s="253">
        <v>483</v>
      </c>
      <c r="B485" s="243" t="s">
        <v>531</v>
      </c>
      <c r="C485" s="243" t="s">
        <v>532</v>
      </c>
      <c r="D485" s="243" t="s">
        <v>494</v>
      </c>
      <c r="E485" s="243" t="s">
        <v>496</v>
      </c>
      <c r="F485" s="243" t="s">
        <v>30</v>
      </c>
      <c r="G485" s="243" t="s">
        <v>31</v>
      </c>
      <c r="H485" s="243" t="s">
        <v>42</v>
      </c>
      <c r="I485" s="243" t="s">
        <v>1006</v>
      </c>
      <c r="J485" s="243" t="s">
        <v>44</v>
      </c>
      <c r="K485" s="243" t="s">
        <v>744</v>
      </c>
      <c r="L485" s="265">
        <v>6.0680792891319202</v>
      </c>
      <c r="M485" s="250">
        <v>3</v>
      </c>
      <c r="N485" s="250">
        <v>3</v>
      </c>
      <c r="O485" s="244">
        <v>20</v>
      </c>
      <c r="P485" s="242">
        <v>15</v>
      </c>
      <c r="Q485" s="242">
        <v>35</v>
      </c>
      <c r="R485" s="242">
        <v>1.1000000000000001</v>
      </c>
      <c r="S485" s="245">
        <v>875</v>
      </c>
      <c r="T485" s="242">
        <v>4.2</v>
      </c>
      <c r="U485" s="242">
        <v>0.8</v>
      </c>
      <c r="V485" s="242">
        <v>21</v>
      </c>
      <c r="W485" s="266">
        <v>173.49974999999998</v>
      </c>
      <c r="X485" s="266">
        <v>23.477638700947224</v>
      </c>
      <c r="Y485" s="266">
        <v>8.57</v>
      </c>
      <c r="Z485" s="266">
        <v>5.2049924999999995</v>
      </c>
      <c r="AA485" s="266">
        <v>0.57833250000000003</v>
      </c>
      <c r="AB485" s="267">
        <v>2.4277749999999996</v>
      </c>
      <c r="AC485" s="268"/>
      <c r="AD485" s="269">
        <v>10.95</v>
      </c>
      <c r="AE485" s="270">
        <f t="shared" si="48"/>
        <v>0.48920599999999936</v>
      </c>
      <c r="AF485" s="194">
        <f t="shared" si="44"/>
        <v>1.9385690000000002</v>
      </c>
      <c r="AH485" s="242">
        <v>482</v>
      </c>
      <c r="AI485" s="251">
        <f t="shared" si="45"/>
        <v>16.781099999999999</v>
      </c>
      <c r="AJ485" s="251">
        <f>'5-04a'!O486</f>
        <v>16.781099999999999</v>
      </c>
      <c r="AK485" s="251">
        <f t="shared" si="46"/>
        <v>0</v>
      </c>
      <c r="AM485" s="252">
        <f t="shared" si="47"/>
        <v>0.11552097299938624</v>
      </c>
      <c r="AP485" s="268"/>
    </row>
    <row r="486" spans="1:42" x14ac:dyDescent="0.25">
      <c r="A486" s="253">
        <v>484</v>
      </c>
      <c r="B486" s="243" t="s">
        <v>531</v>
      </c>
      <c r="C486" s="243" t="s">
        <v>532</v>
      </c>
      <c r="D486" s="243" t="s">
        <v>471</v>
      </c>
      <c r="E486" s="243" t="s">
        <v>496</v>
      </c>
      <c r="F486" s="243" t="s">
        <v>30</v>
      </c>
      <c r="G486" s="243" t="s">
        <v>36</v>
      </c>
      <c r="H486" s="243" t="s">
        <v>42</v>
      </c>
      <c r="I486" s="243" t="s">
        <v>76</v>
      </c>
      <c r="J486" s="243" t="s">
        <v>996</v>
      </c>
      <c r="K486" s="243" t="s">
        <v>744</v>
      </c>
      <c r="L486" s="265">
        <v>3.8014389204545447</v>
      </c>
      <c r="M486" s="250">
        <v>3</v>
      </c>
      <c r="N486" s="250">
        <v>3</v>
      </c>
      <c r="O486" s="244">
        <v>20</v>
      </c>
      <c r="P486" s="242">
        <v>15</v>
      </c>
      <c r="Q486" s="242">
        <v>35</v>
      </c>
      <c r="R486" s="242">
        <v>1.1000000000000001</v>
      </c>
      <c r="S486" s="245">
        <v>872</v>
      </c>
      <c r="T486" s="242">
        <v>5</v>
      </c>
      <c r="U486" s="242">
        <v>0.8</v>
      </c>
      <c r="V486" s="242">
        <v>21</v>
      </c>
      <c r="W486" s="266">
        <v>192.15657615000001</v>
      </c>
      <c r="X486" s="266">
        <v>28.509877767062314</v>
      </c>
      <c r="Y486" s="266">
        <v>12.22</v>
      </c>
      <c r="Z486" s="266">
        <v>5.7646972845000004</v>
      </c>
      <c r="AA486" s="266">
        <v>1.6164772155</v>
      </c>
      <c r="AB486" s="267">
        <v>3.4063254999999995</v>
      </c>
      <c r="AC486" s="268"/>
      <c r="AD486" s="269">
        <v>9.15</v>
      </c>
      <c r="AE486" s="270">
        <f t="shared" si="48"/>
        <v>0.9263539999999999</v>
      </c>
      <c r="AF486" s="194">
        <f t="shared" si="44"/>
        <v>2.4799714999999996</v>
      </c>
      <c r="AH486" s="242">
        <v>483</v>
      </c>
      <c r="AI486" s="251">
        <f t="shared" si="45"/>
        <v>23.0075</v>
      </c>
      <c r="AJ486" s="251">
        <f>'5-04a'!O487</f>
        <v>23.0075</v>
      </c>
      <c r="AK486" s="251">
        <f t="shared" si="46"/>
        <v>0</v>
      </c>
      <c r="AM486" s="252">
        <f t="shared" si="47"/>
        <v>0.10778969901119198</v>
      </c>
      <c r="AP486" s="268"/>
    </row>
    <row r="487" spans="1:42" x14ac:dyDescent="0.25">
      <c r="A487" s="253">
        <v>485</v>
      </c>
      <c r="B487" s="243" t="s">
        <v>531</v>
      </c>
      <c r="C487" s="243" t="s">
        <v>532</v>
      </c>
      <c r="D487" s="243" t="s">
        <v>471</v>
      </c>
      <c r="E487" s="243" t="s">
        <v>496</v>
      </c>
      <c r="F487" s="243" t="s">
        <v>30</v>
      </c>
      <c r="G487" s="243" t="s">
        <v>36</v>
      </c>
      <c r="H487" s="243" t="s">
        <v>37</v>
      </c>
      <c r="I487" s="243" t="s">
        <v>100</v>
      </c>
      <c r="J487" s="243" t="s">
        <v>996</v>
      </c>
      <c r="K487" s="243" t="s">
        <v>744</v>
      </c>
      <c r="L487" s="265">
        <v>3.0477885933888067</v>
      </c>
      <c r="M487" s="250">
        <v>3</v>
      </c>
      <c r="N487" s="250">
        <v>3</v>
      </c>
      <c r="O487" s="244">
        <v>20</v>
      </c>
      <c r="P487" s="242">
        <v>15</v>
      </c>
      <c r="Q487" s="242">
        <v>35</v>
      </c>
      <c r="R487" s="242">
        <v>1.1000000000000001</v>
      </c>
      <c r="S487" s="245">
        <v>2050</v>
      </c>
      <c r="T487" s="242">
        <v>5</v>
      </c>
      <c r="U487" s="242">
        <v>0.8</v>
      </c>
      <c r="V487" s="242">
        <v>21</v>
      </c>
      <c r="W487" s="266">
        <v>149.58132000000006</v>
      </c>
      <c r="X487" s="266">
        <v>22.193074183976268</v>
      </c>
      <c r="Y487" s="266">
        <v>12.52</v>
      </c>
      <c r="Z487" s="266">
        <v>4.4874396000000019</v>
      </c>
      <c r="AA487" s="266">
        <v>1.1218599000000005</v>
      </c>
      <c r="AB487" s="267">
        <v>2.8157005000000002</v>
      </c>
      <c r="AC487" s="268"/>
      <c r="AD487" s="269">
        <v>9.15</v>
      </c>
      <c r="AE487" s="270">
        <f t="shared" si="48"/>
        <v>0.9263539999999999</v>
      </c>
      <c r="AF487" s="194">
        <f t="shared" si="44"/>
        <v>1.8893465000000003</v>
      </c>
      <c r="AH487" s="242">
        <v>484</v>
      </c>
      <c r="AI487" s="251">
        <f t="shared" si="45"/>
        <v>20.945</v>
      </c>
      <c r="AJ487" s="251">
        <f>'5-04a'!O488</f>
        <v>20.945</v>
      </c>
      <c r="AK487" s="251">
        <f t="shared" si="46"/>
        <v>0</v>
      </c>
      <c r="AM487" s="252">
        <f t="shared" si="47"/>
        <v>9.0205132489854387E-2</v>
      </c>
      <c r="AP487" s="268"/>
    </row>
    <row r="488" spans="1:42" x14ac:dyDescent="0.25">
      <c r="A488" s="253">
        <v>486</v>
      </c>
      <c r="B488" s="243" t="s">
        <v>531</v>
      </c>
      <c r="C488" s="243" t="s">
        <v>532</v>
      </c>
      <c r="D488" s="243" t="s">
        <v>471</v>
      </c>
      <c r="E488" s="243" t="s">
        <v>496</v>
      </c>
      <c r="F488" s="243" t="s">
        <v>30</v>
      </c>
      <c r="G488" s="243" t="s">
        <v>31</v>
      </c>
      <c r="H488" s="243" t="s">
        <v>42</v>
      </c>
      <c r="I488" s="243" t="s">
        <v>1006</v>
      </c>
      <c r="J488" s="243" t="s">
        <v>44</v>
      </c>
      <c r="K488" s="243" t="s">
        <v>744</v>
      </c>
      <c r="L488" s="265">
        <v>6.0680792891319202</v>
      </c>
      <c r="M488" s="250">
        <v>3</v>
      </c>
      <c r="N488" s="250">
        <v>3</v>
      </c>
      <c r="O488" s="244">
        <v>20</v>
      </c>
      <c r="P488" s="242">
        <v>15</v>
      </c>
      <c r="Q488" s="242">
        <v>35</v>
      </c>
      <c r="R488" s="242">
        <v>1.1000000000000001</v>
      </c>
      <c r="S488" s="245">
        <v>875</v>
      </c>
      <c r="T488" s="242">
        <v>4.2</v>
      </c>
      <c r="U488" s="242">
        <v>0.8</v>
      </c>
      <c r="V488" s="242">
        <v>21</v>
      </c>
      <c r="W488" s="266">
        <v>147.21673500000003</v>
      </c>
      <c r="X488" s="266">
        <v>21.842245548961429</v>
      </c>
      <c r="Y488" s="266">
        <v>8.57</v>
      </c>
      <c r="Z488" s="266">
        <v>4.416502050000001</v>
      </c>
      <c r="AA488" s="266">
        <v>0.49072245000000014</v>
      </c>
      <c r="AB488" s="267">
        <v>2.5816754999999993</v>
      </c>
      <c r="AC488" s="268"/>
      <c r="AD488" s="269">
        <v>9.15</v>
      </c>
      <c r="AE488" s="270">
        <f t="shared" si="48"/>
        <v>0.9263539999999999</v>
      </c>
      <c r="AF488" s="194">
        <f t="shared" si="44"/>
        <v>1.6553214999999994</v>
      </c>
      <c r="AH488" s="242">
        <v>485</v>
      </c>
      <c r="AI488" s="251">
        <f t="shared" si="45"/>
        <v>16.058900000000001</v>
      </c>
      <c r="AJ488" s="251">
        <f>'5-04a'!O489</f>
        <v>16.058900000000001</v>
      </c>
      <c r="AK488" s="251">
        <f t="shared" si="46"/>
        <v>0</v>
      </c>
      <c r="AM488" s="252">
        <f t="shared" si="47"/>
        <v>0.10307813735685503</v>
      </c>
      <c r="AP488" s="268"/>
    </row>
    <row r="489" spans="1:42" x14ac:dyDescent="0.25">
      <c r="A489" s="253">
        <v>487</v>
      </c>
      <c r="B489" s="243" t="s">
        <v>531</v>
      </c>
      <c r="C489" s="243" t="s">
        <v>532</v>
      </c>
      <c r="D489" s="243" t="s">
        <v>491</v>
      </c>
      <c r="E489" s="243" t="s">
        <v>492</v>
      </c>
      <c r="F489" s="243" t="s">
        <v>30</v>
      </c>
      <c r="G489" s="243" t="s">
        <v>36</v>
      </c>
      <c r="H489" s="243" t="s">
        <v>42</v>
      </c>
      <c r="I489" s="243" t="s">
        <v>76</v>
      </c>
      <c r="J489" s="243" t="s">
        <v>996</v>
      </c>
      <c r="K489" s="243" t="s">
        <v>744</v>
      </c>
      <c r="L489" s="265">
        <v>3.8014389204545447</v>
      </c>
      <c r="M489" s="250">
        <v>3</v>
      </c>
      <c r="N489" s="250">
        <v>3</v>
      </c>
      <c r="O489" s="244">
        <v>20</v>
      </c>
      <c r="P489" s="242">
        <v>15</v>
      </c>
      <c r="Q489" s="242">
        <v>35</v>
      </c>
      <c r="R489" s="242">
        <v>1.1000000000000001</v>
      </c>
      <c r="S489" s="245">
        <v>872</v>
      </c>
      <c r="T489" s="242">
        <v>5</v>
      </c>
      <c r="U489" s="242">
        <v>0.8</v>
      </c>
      <c r="V489" s="242">
        <v>21</v>
      </c>
      <c r="W489" s="266">
        <v>252.49925250000001</v>
      </c>
      <c r="X489" s="266">
        <v>25.453553679435487</v>
      </c>
      <c r="Y489" s="266">
        <v>12.22</v>
      </c>
      <c r="Z489" s="266">
        <v>7.574977575000001</v>
      </c>
      <c r="AA489" s="266">
        <v>2.124097425</v>
      </c>
      <c r="AB489" s="267">
        <v>6.1780249999999999</v>
      </c>
      <c r="AC489" s="268"/>
      <c r="AD489" s="269">
        <v>6.05</v>
      </c>
      <c r="AE489" s="270">
        <f t="shared" si="48"/>
        <v>2.9004960000000004</v>
      </c>
      <c r="AF489" s="194">
        <f t="shared" si="44"/>
        <v>3.2775289999999995</v>
      </c>
      <c r="AH489" s="242">
        <v>486</v>
      </c>
      <c r="AI489" s="251">
        <f t="shared" si="45"/>
        <v>28.097099999999998</v>
      </c>
      <c r="AJ489" s="251">
        <f>'5-04a'!O490</f>
        <v>28.097100000000001</v>
      </c>
      <c r="AK489" s="251">
        <f t="shared" si="46"/>
        <v>0</v>
      </c>
      <c r="AM489" s="252">
        <f t="shared" si="47"/>
        <v>0.11665008132511895</v>
      </c>
      <c r="AP489" s="268"/>
    </row>
    <row r="490" spans="1:42" x14ac:dyDescent="0.25">
      <c r="A490" s="253">
        <v>488</v>
      </c>
      <c r="B490" s="243" t="s">
        <v>531</v>
      </c>
      <c r="C490" s="243" t="s">
        <v>532</v>
      </c>
      <c r="D490" s="243" t="s">
        <v>491</v>
      </c>
      <c r="E490" s="243" t="s">
        <v>492</v>
      </c>
      <c r="F490" s="243" t="s">
        <v>30</v>
      </c>
      <c r="G490" s="243" t="s">
        <v>36</v>
      </c>
      <c r="H490" s="243" t="s">
        <v>37</v>
      </c>
      <c r="I490" s="243" t="s">
        <v>100</v>
      </c>
      <c r="J490" s="243" t="s">
        <v>996</v>
      </c>
      <c r="K490" s="243" t="s">
        <v>744</v>
      </c>
      <c r="L490" s="265">
        <v>3.046628784570268</v>
      </c>
      <c r="M490" s="250">
        <v>3</v>
      </c>
      <c r="N490" s="250">
        <v>3</v>
      </c>
      <c r="O490" s="244">
        <v>20</v>
      </c>
      <c r="P490" s="242">
        <v>15</v>
      </c>
      <c r="Q490" s="242">
        <v>35</v>
      </c>
      <c r="R490" s="242">
        <v>1.1000000000000001</v>
      </c>
      <c r="S490" s="245">
        <v>2050</v>
      </c>
      <c r="T490" s="242">
        <v>5</v>
      </c>
      <c r="U490" s="242">
        <v>0.8</v>
      </c>
      <c r="V490" s="242">
        <v>21</v>
      </c>
      <c r="W490" s="266">
        <v>189.10000000000005</v>
      </c>
      <c r="X490" s="266">
        <v>19.062500000000004</v>
      </c>
      <c r="Y490" s="266">
        <v>12.52</v>
      </c>
      <c r="Z490" s="266">
        <v>5.6730000000000018</v>
      </c>
      <c r="AA490" s="266">
        <v>1.4182500000000005</v>
      </c>
      <c r="AB490" s="267">
        <v>5.3087500000000007</v>
      </c>
      <c r="AC490" s="268"/>
      <c r="AD490" s="269">
        <v>6.05</v>
      </c>
      <c r="AE490" s="270">
        <f t="shared" si="48"/>
        <v>2.9004960000000004</v>
      </c>
      <c r="AF490" s="194">
        <f t="shared" si="44"/>
        <v>2.4082540000000003</v>
      </c>
      <c r="AH490" s="242">
        <v>487</v>
      </c>
      <c r="AI490" s="251">
        <f t="shared" si="45"/>
        <v>24.92</v>
      </c>
      <c r="AJ490" s="251">
        <f>'5-04a'!O491</f>
        <v>24.92</v>
      </c>
      <c r="AK490" s="251">
        <f t="shared" si="46"/>
        <v>0</v>
      </c>
      <c r="AM490" s="252">
        <f t="shared" si="47"/>
        <v>9.663940609951846E-2</v>
      </c>
      <c r="AP490" s="268"/>
    </row>
    <row r="491" spans="1:42" x14ac:dyDescent="0.25">
      <c r="A491" s="253">
        <v>489</v>
      </c>
      <c r="B491" s="243" t="s">
        <v>531</v>
      </c>
      <c r="C491" s="243" t="s">
        <v>532</v>
      </c>
      <c r="D491" s="243" t="s">
        <v>491</v>
      </c>
      <c r="E491" s="243" t="s">
        <v>492</v>
      </c>
      <c r="F491" s="243" t="s">
        <v>30</v>
      </c>
      <c r="G491" s="243" t="s">
        <v>31</v>
      </c>
      <c r="H491" s="243" t="s">
        <v>42</v>
      </c>
      <c r="I491" s="243" t="s">
        <v>1006</v>
      </c>
      <c r="J491" s="243" t="s">
        <v>44</v>
      </c>
      <c r="K491" s="243" t="s">
        <v>744</v>
      </c>
      <c r="L491" s="265">
        <v>6.0680792891319202</v>
      </c>
      <c r="M491" s="250">
        <v>3</v>
      </c>
      <c r="N491" s="250">
        <v>3</v>
      </c>
      <c r="O491" s="244">
        <v>20</v>
      </c>
      <c r="P491" s="242">
        <v>15</v>
      </c>
      <c r="Q491" s="242">
        <v>35</v>
      </c>
      <c r="R491" s="242">
        <v>1.1000000000000001</v>
      </c>
      <c r="S491" s="245">
        <v>875</v>
      </c>
      <c r="T491" s="242">
        <v>4.2</v>
      </c>
      <c r="U491" s="242">
        <v>0.8</v>
      </c>
      <c r="V491" s="242">
        <v>21</v>
      </c>
      <c r="W491" s="266">
        <v>243.73799999999997</v>
      </c>
      <c r="X491" s="266">
        <v>24.570362903225803</v>
      </c>
      <c r="Y491" s="266">
        <v>8.57</v>
      </c>
      <c r="Z491" s="266">
        <v>7.3121399999999994</v>
      </c>
      <c r="AA491" s="266">
        <v>0.81245999999999996</v>
      </c>
      <c r="AB491" s="267">
        <v>5.6532</v>
      </c>
      <c r="AC491" s="268"/>
      <c r="AD491" s="269">
        <v>6.05</v>
      </c>
      <c r="AE491" s="270">
        <f t="shared" si="48"/>
        <v>2.9004960000000004</v>
      </c>
      <c r="AF491" s="194">
        <f t="shared" si="44"/>
        <v>2.7527039999999996</v>
      </c>
      <c r="AH491" s="242">
        <v>488</v>
      </c>
      <c r="AI491" s="251">
        <f t="shared" si="45"/>
        <v>22.347799999999999</v>
      </c>
      <c r="AJ491" s="251">
        <f>'5-04a'!O492</f>
        <v>22.347799999999999</v>
      </c>
      <c r="AK491" s="251">
        <f t="shared" si="46"/>
        <v>0</v>
      </c>
      <c r="AM491" s="252">
        <f t="shared" si="47"/>
        <v>0.12317561460188474</v>
      </c>
      <c r="AP491" s="268"/>
    </row>
    <row r="492" spans="1:42" x14ac:dyDescent="0.25">
      <c r="A492" s="253">
        <v>490</v>
      </c>
      <c r="B492" s="243" t="s">
        <v>531</v>
      </c>
      <c r="C492" s="243" t="s">
        <v>532</v>
      </c>
      <c r="D492" s="243" t="s">
        <v>471</v>
      </c>
      <c r="E492" s="243" t="s">
        <v>495</v>
      </c>
      <c r="F492" s="243" t="s">
        <v>30</v>
      </c>
      <c r="G492" s="243" t="s">
        <v>36</v>
      </c>
      <c r="H492" s="243" t="s">
        <v>42</v>
      </c>
      <c r="I492" s="243" t="s">
        <v>76</v>
      </c>
      <c r="J492" s="243" t="s">
        <v>996</v>
      </c>
      <c r="K492" s="243" t="s">
        <v>744</v>
      </c>
      <c r="L492" s="265">
        <v>3.8014389204545447</v>
      </c>
      <c r="M492" s="250">
        <v>3</v>
      </c>
      <c r="N492" s="250">
        <v>3</v>
      </c>
      <c r="O492" s="244">
        <v>20</v>
      </c>
      <c r="P492" s="242">
        <v>15</v>
      </c>
      <c r="Q492" s="242">
        <v>35</v>
      </c>
      <c r="R492" s="242">
        <v>1.1000000000000001</v>
      </c>
      <c r="S492" s="245">
        <v>872</v>
      </c>
      <c r="T492" s="242">
        <v>5</v>
      </c>
      <c r="U492" s="242">
        <v>0.8</v>
      </c>
      <c r="V492" s="242">
        <v>21</v>
      </c>
      <c r="W492" s="266">
        <v>133.39511239999996</v>
      </c>
      <c r="X492" s="266">
        <v>27.84866647181628</v>
      </c>
      <c r="Y492" s="266">
        <v>12.22</v>
      </c>
      <c r="Z492" s="266">
        <v>4.0018533719999994</v>
      </c>
      <c r="AA492" s="266">
        <v>1.1221586279999998</v>
      </c>
      <c r="AB492" s="267">
        <v>2.542488000000001</v>
      </c>
      <c r="AC492" s="268"/>
      <c r="AD492" s="269">
        <v>9.4</v>
      </c>
      <c r="AE492" s="270">
        <f t="shared" si="48"/>
        <v>0.83448400000000333</v>
      </c>
      <c r="AF492" s="194">
        <f t="shared" si="44"/>
        <v>1.7080039999999976</v>
      </c>
      <c r="AH492" s="242">
        <v>489</v>
      </c>
      <c r="AI492" s="251">
        <f t="shared" si="45"/>
        <v>19.886500000000002</v>
      </c>
      <c r="AJ492" s="251">
        <f>'5-04a'!O493</f>
        <v>19.886500000000002</v>
      </c>
      <c r="AK492" s="251">
        <f t="shared" si="46"/>
        <v>0</v>
      </c>
      <c r="AM492" s="252">
        <f t="shared" si="47"/>
        <v>8.5887612199230509E-2</v>
      </c>
      <c r="AP492" s="268"/>
    </row>
    <row r="493" spans="1:42" x14ac:dyDescent="0.25">
      <c r="A493" s="253">
        <v>491</v>
      </c>
      <c r="B493" s="243" t="s">
        <v>531</v>
      </c>
      <c r="C493" s="243" t="s">
        <v>532</v>
      </c>
      <c r="D493" s="243" t="s">
        <v>471</v>
      </c>
      <c r="E493" s="243" t="s">
        <v>495</v>
      </c>
      <c r="F493" s="243" t="s">
        <v>30</v>
      </c>
      <c r="G493" s="243" t="s">
        <v>36</v>
      </c>
      <c r="H493" s="243" t="s">
        <v>37</v>
      </c>
      <c r="I493" s="243" t="s">
        <v>100</v>
      </c>
      <c r="J493" s="243" t="s">
        <v>996</v>
      </c>
      <c r="K493" s="243" t="s">
        <v>744</v>
      </c>
      <c r="L493" s="265">
        <v>3.0479329571806053</v>
      </c>
      <c r="M493" s="250">
        <v>3</v>
      </c>
      <c r="N493" s="250">
        <v>3</v>
      </c>
      <c r="O493" s="244">
        <v>20</v>
      </c>
      <c r="P493" s="242">
        <v>15</v>
      </c>
      <c r="Q493" s="242">
        <v>35</v>
      </c>
      <c r="R493" s="242">
        <v>1.1000000000000001</v>
      </c>
      <c r="S493" s="245">
        <v>2050</v>
      </c>
      <c r="T493" s="242">
        <v>5</v>
      </c>
      <c r="U493" s="242">
        <v>0.8</v>
      </c>
      <c r="V493" s="242">
        <v>21</v>
      </c>
      <c r="W493" s="266">
        <v>103.06032</v>
      </c>
      <c r="X493" s="266">
        <v>21.515724425887264</v>
      </c>
      <c r="Y493" s="266">
        <v>12.52</v>
      </c>
      <c r="Z493" s="266">
        <v>3.0918095999999999</v>
      </c>
      <c r="AA493" s="266">
        <v>0.77295239999999998</v>
      </c>
      <c r="AB493" s="267">
        <v>2.1227380000000013</v>
      </c>
      <c r="AC493" s="268"/>
      <c r="AD493" s="269">
        <v>9.4</v>
      </c>
      <c r="AE493" s="270">
        <f t="shared" si="48"/>
        <v>0.83448400000000333</v>
      </c>
      <c r="AF493" s="194">
        <f t="shared" si="44"/>
        <v>1.288253999999998</v>
      </c>
      <c r="AH493" s="242">
        <v>490</v>
      </c>
      <c r="AI493" s="251">
        <f t="shared" si="45"/>
        <v>18.5075</v>
      </c>
      <c r="AJ493" s="251">
        <f>'5-04a'!O494</f>
        <v>18.5075</v>
      </c>
      <c r="AK493" s="251">
        <f t="shared" si="46"/>
        <v>0</v>
      </c>
      <c r="AM493" s="252">
        <f t="shared" si="47"/>
        <v>6.960713224368488E-2</v>
      </c>
      <c r="AP493" s="268"/>
    </row>
    <row r="494" spans="1:42" x14ac:dyDescent="0.25">
      <c r="A494" s="253">
        <v>492</v>
      </c>
      <c r="B494" s="243" t="s">
        <v>531</v>
      </c>
      <c r="C494" s="243" t="s">
        <v>532</v>
      </c>
      <c r="D494" s="243" t="s">
        <v>471</v>
      </c>
      <c r="E494" s="243" t="s">
        <v>495</v>
      </c>
      <c r="F494" s="243" t="s">
        <v>30</v>
      </c>
      <c r="G494" s="243" t="s">
        <v>31</v>
      </c>
      <c r="H494" s="243" t="s">
        <v>42</v>
      </c>
      <c r="I494" s="243" t="s">
        <v>1006</v>
      </c>
      <c r="J494" s="243" t="s">
        <v>44</v>
      </c>
      <c r="K494" s="243" t="s">
        <v>744</v>
      </c>
      <c r="L494" s="265">
        <v>6.0680792891319202</v>
      </c>
      <c r="M494" s="250">
        <v>3</v>
      </c>
      <c r="N494" s="250">
        <v>3</v>
      </c>
      <c r="O494" s="244">
        <v>20</v>
      </c>
      <c r="P494" s="242">
        <v>15</v>
      </c>
      <c r="Q494" s="242">
        <v>35</v>
      </c>
      <c r="R494" s="242">
        <v>1.1000000000000001</v>
      </c>
      <c r="S494" s="245">
        <v>875</v>
      </c>
      <c r="T494" s="242">
        <v>4.2</v>
      </c>
      <c r="U494" s="242">
        <v>0.8</v>
      </c>
      <c r="V494" s="242">
        <v>21</v>
      </c>
      <c r="W494" s="266">
        <v>100.97360999999998</v>
      </c>
      <c r="X494" s="266">
        <v>21.080085594989558</v>
      </c>
      <c r="Y494" s="266">
        <v>8.57</v>
      </c>
      <c r="Z494" s="266">
        <v>3.0292082999999992</v>
      </c>
      <c r="AA494" s="266">
        <v>0.33657870000000001</v>
      </c>
      <c r="AB494" s="267">
        <v>1.9564130000000013</v>
      </c>
      <c r="AC494" s="268"/>
      <c r="AD494" s="269">
        <v>9.4</v>
      </c>
      <c r="AE494" s="270">
        <f t="shared" si="48"/>
        <v>0.83448400000000333</v>
      </c>
      <c r="AF494" s="194">
        <f t="shared" si="44"/>
        <v>1.121928999999998</v>
      </c>
      <c r="AH494" s="242">
        <v>491</v>
      </c>
      <c r="AI494" s="251">
        <f t="shared" si="45"/>
        <v>13.892200000000001</v>
      </c>
      <c r="AJ494" s="251">
        <f>'5-04a'!O495</f>
        <v>13.892200000000001</v>
      </c>
      <c r="AK494" s="251">
        <f t="shared" si="46"/>
        <v>0</v>
      </c>
      <c r="AM494" s="252">
        <f t="shared" si="47"/>
        <v>8.075963490303896E-2</v>
      </c>
      <c r="AP494" s="268"/>
    </row>
    <row r="495" spans="1:42" x14ac:dyDescent="0.25">
      <c r="A495" s="253">
        <v>493</v>
      </c>
      <c r="B495" s="243" t="s">
        <v>531</v>
      </c>
      <c r="C495" s="243" t="s">
        <v>532</v>
      </c>
      <c r="D495" s="243" t="s">
        <v>491</v>
      </c>
      <c r="E495" s="243" t="s">
        <v>496</v>
      </c>
      <c r="F495" s="243" t="s">
        <v>30</v>
      </c>
      <c r="G495" s="243" t="s">
        <v>36</v>
      </c>
      <c r="H495" s="243" t="s">
        <v>42</v>
      </c>
      <c r="I495" s="243" t="s">
        <v>76</v>
      </c>
      <c r="J495" s="243" t="s">
        <v>996</v>
      </c>
      <c r="K495" s="243" t="s">
        <v>744</v>
      </c>
      <c r="L495" s="265">
        <v>3.8014389204545447</v>
      </c>
      <c r="M495" s="250">
        <v>3</v>
      </c>
      <c r="N495" s="250">
        <v>3</v>
      </c>
      <c r="O495" s="244">
        <v>20</v>
      </c>
      <c r="P495" s="242">
        <v>15</v>
      </c>
      <c r="Q495" s="242">
        <v>35</v>
      </c>
      <c r="R495" s="242">
        <v>1.1000000000000001</v>
      </c>
      <c r="S495" s="245">
        <v>872</v>
      </c>
      <c r="T495" s="242">
        <v>5</v>
      </c>
      <c r="U495" s="242">
        <v>0.8</v>
      </c>
      <c r="V495" s="242">
        <v>21</v>
      </c>
      <c r="W495" s="266">
        <v>187.71042125000002</v>
      </c>
      <c r="X495" s="266">
        <v>24.763907816622694</v>
      </c>
      <c r="Y495" s="266">
        <v>12.22</v>
      </c>
      <c r="Z495" s="266">
        <v>5.6313126374999998</v>
      </c>
      <c r="AA495" s="266">
        <v>1.5790748625000002</v>
      </c>
      <c r="AB495" s="267">
        <v>4.9215124999999986</v>
      </c>
      <c r="AC495" s="268"/>
      <c r="AD495" s="269">
        <v>6.45</v>
      </c>
      <c r="AE495" s="270">
        <f t="shared" si="48"/>
        <v>2.5589359999999992</v>
      </c>
      <c r="AF495" s="194">
        <f t="shared" si="44"/>
        <v>2.3625764999999994</v>
      </c>
      <c r="AH495" s="242">
        <v>492</v>
      </c>
      <c r="AI495" s="251">
        <f t="shared" si="45"/>
        <v>24.351900000000001</v>
      </c>
      <c r="AJ495" s="251">
        <f>'5-04a'!O496</f>
        <v>24.351900000000001</v>
      </c>
      <c r="AK495" s="251">
        <f t="shared" si="46"/>
        <v>0</v>
      </c>
      <c r="AM495" s="252">
        <f t="shared" si="47"/>
        <v>9.7018158747366703E-2</v>
      </c>
      <c r="AP495" s="268"/>
    </row>
    <row r="496" spans="1:42" x14ac:dyDescent="0.25">
      <c r="A496" s="253">
        <v>494</v>
      </c>
      <c r="B496" s="243" t="s">
        <v>531</v>
      </c>
      <c r="C496" s="243" t="s">
        <v>532</v>
      </c>
      <c r="D496" s="243" t="s">
        <v>491</v>
      </c>
      <c r="E496" s="243" t="s">
        <v>496</v>
      </c>
      <c r="F496" s="243" t="s">
        <v>30</v>
      </c>
      <c r="G496" s="243" t="s">
        <v>36</v>
      </c>
      <c r="H496" s="243" t="s">
        <v>37</v>
      </c>
      <c r="I496" s="243" t="s">
        <v>100</v>
      </c>
      <c r="J496" s="243" t="s">
        <v>996</v>
      </c>
      <c r="K496" s="243" t="s">
        <v>744</v>
      </c>
      <c r="L496" s="265">
        <v>3.046548121999372</v>
      </c>
      <c r="M496" s="250">
        <v>3</v>
      </c>
      <c r="N496" s="250">
        <v>3</v>
      </c>
      <c r="O496" s="244">
        <v>20</v>
      </c>
      <c r="P496" s="242">
        <v>15</v>
      </c>
      <c r="Q496" s="242">
        <v>35</v>
      </c>
      <c r="R496" s="242">
        <v>1.1000000000000001</v>
      </c>
      <c r="S496" s="245">
        <v>2050</v>
      </c>
      <c r="T496" s="242">
        <v>5</v>
      </c>
      <c r="U496" s="242">
        <v>0.8</v>
      </c>
      <c r="V496" s="242">
        <v>21</v>
      </c>
      <c r="W496" s="266">
        <v>139.13900000000007</v>
      </c>
      <c r="X496" s="266">
        <v>18.356068601583118</v>
      </c>
      <c r="Y496" s="266">
        <v>12.52</v>
      </c>
      <c r="Z496" s="266">
        <v>4.1741700000000019</v>
      </c>
      <c r="AA496" s="266">
        <v>1.0435425000000005</v>
      </c>
      <c r="AB496" s="267">
        <v>4.2572874999999994</v>
      </c>
      <c r="AC496" s="268"/>
      <c r="AD496" s="269">
        <v>6.45</v>
      </c>
      <c r="AE496" s="270">
        <f t="shared" si="48"/>
        <v>2.5589359999999992</v>
      </c>
      <c r="AF496" s="194">
        <f t="shared" si="44"/>
        <v>1.6983515000000002</v>
      </c>
      <c r="AH496" s="242">
        <v>493</v>
      </c>
      <c r="AI496" s="251">
        <f t="shared" si="45"/>
        <v>21.995000000000001</v>
      </c>
      <c r="AJ496" s="251">
        <f>'5-04a'!O497</f>
        <v>21.995000000000001</v>
      </c>
      <c r="AK496" s="251">
        <f t="shared" si="46"/>
        <v>0</v>
      </c>
      <c r="AM496" s="252">
        <f t="shared" si="47"/>
        <v>7.721534439645375E-2</v>
      </c>
      <c r="AP496" s="268"/>
    </row>
    <row r="497" spans="1:42" x14ac:dyDescent="0.25">
      <c r="A497" s="253">
        <v>495</v>
      </c>
      <c r="B497" s="243" t="s">
        <v>531</v>
      </c>
      <c r="C497" s="243" t="s">
        <v>532</v>
      </c>
      <c r="D497" s="243" t="s">
        <v>491</v>
      </c>
      <c r="E497" s="243" t="s">
        <v>496</v>
      </c>
      <c r="F497" s="243" t="s">
        <v>30</v>
      </c>
      <c r="G497" s="243" t="s">
        <v>31</v>
      </c>
      <c r="H497" s="243" t="s">
        <v>42</v>
      </c>
      <c r="I497" s="243" t="s">
        <v>1006</v>
      </c>
      <c r="J497" s="243" t="s">
        <v>44</v>
      </c>
      <c r="K497" s="243" t="s">
        <v>744</v>
      </c>
      <c r="L497" s="265">
        <v>6.0680792891319202</v>
      </c>
      <c r="M497" s="250">
        <v>3</v>
      </c>
      <c r="N497" s="250">
        <v>3</v>
      </c>
      <c r="O497" s="244">
        <v>20</v>
      </c>
      <c r="P497" s="242">
        <v>15</v>
      </c>
      <c r="Q497" s="242">
        <v>35</v>
      </c>
      <c r="R497" s="242">
        <v>1.1000000000000001</v>
      </c>
      <c r="S497" s="245">
        <v>875</v>
      </c>
      <c r="T497" s="242">
        <v>4.2</v>
      </c>
      <c r="U497" s="242">
        <v>0.8</v>
      </c>
      <c r="V497" s="242">
        <v>21</v>
      </c>
      <c r="W497" s="266">
        <v>132.84337500000004</v>
      </c>
      <c r="X497" s="266">
        <v>17.525511213720321</v>
      </c>
      <c r="Y497" s="266">
        <v>8.57</v>
      </c>
      <c r="Z497" s="266">
        <v>3.9853012500000013</v>
      </c>
      <c r="AA497" s="266">
        <v>0.44281125000000016</v>
      </c>
      <c r="AB497" s="267">
        <v>3.9940874999999991</v>
      </c>
      <c r="AC497" s="268"/>
      <c r="AD497" s="269">
        <v>6.45</v>
      </c>
      <c r="AE497" s="270">
        <f t="shared" si="48"/>
        <v>2.5589359999999992</v>
      </c>
      <c r="AF497" s="194">
        <f t="shared" si="44"/>
        <v>1.4351514999999999</v>
      </c>
      <c r="AH497" s="242">
        <v>494</v>
      </c>
      <c r="AI497" s="251">
        <f t="shared" si="45"/>
        <v>16.9922</v>
      </c>
      <c r="AJ497" s="251">
        <f>'5-04a'!O498</f>
        <v>16.9922</v>
      </c>
      <c r="AK497" s="251">
        <f t="shared" si="46"/>
        <v>0</v>
      </c>
      <c r="AM497" s="252">
        <f t="shared" si="47"/>
        <v>8.4459428443638837E-2</v>
      </c>
      <c r="AP497" s="268"/>
    </row>
    <row r="498" spans="1:42" x14ac:dyDescent="0.25">
      <c r="A498" s="253">
        <v>496</v>
      </c>
      <c r="B498" s="243" t="s">
        <v>533</v>
      </c>
      <c r="C498" s="243" t="s">
        <v>534</v>
      </c>
      <c r="D498" s="243" t="s">
        <v>508</v>
      </c>
      <c r="E498" s="243" t="s">
        <v>472</v>
      </c>
      <c r="F498" s="243" t="s">
        <v>35</v>
      </c>
      <c r="G498" s="243" t="s">
        <v>36</v>
      </c>
      <c r="H498" s="243" t="s">
        <v>32</v>
      </c>
      <c r="I498" s="243" t="s">
        <v>55</v>
      </c>
      <c r="J498" s="243" t="s">
        <v>73</v>
      </c>
      <c r="K498" s="243" t="s">
        <v>745</v>
      </c>
      <c r="L498" s="265">
        <v>2.7984186766448964</v>
      </c>
      <c r="M498" s="250">
        <v>2</v>
      </c>
      <c r="N498" s="250">
        <v>2</v>
      </c>
      <c r="O498" s="244">
        <v>14</v>
      </c>
      <c r="P498" s="242">
        <v>10</v>
      </c>
      <c r="Q498" s="242">
        <v>25</v>
      </c>
      <c r="R498" s="242">
        <v>0.6</v>
      </c>
      <c r="S498" s="245">
        <v>712</v>
      </c>
      <c r="T498" s="242">
        <v>4.2</v>
      </c>
      <c r="U498" s="242">
        <v>0.8</v>
      </c>
      <c r="V498" s="242">
        <v>23</v>
      </c>
      <c r="W498" s="266">
        <v>509.69159999999999</v>
      </c>
      <c r="X498" s="266">
        <v>25.257264618434093</v>
      </c>
      <c r="Y498" s="266">
        <v>6.11</v>
      </c>
      <c r="Z498" s="266">
        <v>10.193832</v>
      </c>
      <c r="AA498" s="266">
        <v>6.7958880000000015</v>
      </c>
      <c r="AB498" s="267">
        <v>12.528980000000001</v>
      </c>
      <c r="AC498" s="268"/>
      <c r="AD498" s="269" t="s">
        <v>2545</v>
      </c>
      <c r="AE498" s="270">
        <v>6</v>
      </c>
      <c r="AF498" s="194">
        <f t="shared" si="44"/>
        <v>6.5289800000000007</v>
      </c>
      <c r="AH498" s="242">
        <v>495</v>
      </c>
      <c r="AI498" s="251">
        <f t="shared" si="45"/>
        <v>35.628700000000002</v>
      </c>
      <c r="AJ498" s="251">
        <f>'5-04a'!O499</f>
        <v>35.628700000000002</v>
      </c>
      <c r="AK498" s="251">
        <f t="shared" si="46"/>
        <v>0</v>
      </c>
      <c r="AM498" s="252">
        <f t="shared" si="47"/>
        <v>0.18325058169397143</v>
      </c>
      <c r="AP498" s="268"/>
    </row>
    <row r="499" spans="1:42" x14ac:dyDescent="0.25">
      <c r="A499" s="253">
        <v>497</v>
      </c>
      <c r="B499" s="243" t="s">
        <v>533</v>
      </c>
      <c r="C499" s="243" t="s">
        <v>534</v>
      </c>
      <c r="D499" s="243" t="s">
        <v>491</v>
      </c>
      <c r="E499" s="243" t="s">
        <v>472</v>
      </c>
      <c r="F499" s="243" t="s">
        <v>35</v>
      </c>
      <c r="G499" s="243" t="s">
        <v>36</v>
      </c>
      <c r="H499" s="243" t="s">
        <v>32</v>
      </c>
      <c r="I499" s="243" t="s">
        <v>55</v>
      </c>
      <c r="J499" s="243" t="s">
        <v>73</v>
      </c>
      <c r="K499" s="243" t="s">
        <v>745</v>
      </c>
      <c r="L499" s="265">
        <v>2.798859703256019</v>
      </c>
      <c r="M499" s="250">
        <v>2</v>
      </c>
      <c r="N499" s="250">
        <v>2</v>
      </c>
      <c r="O499" s="244">
        <v>14</v>
      </c>
      <c r="P499" s="242">
        <v>10</v>
      </c>
      <c r="Q499" s="242">
        <v>25</v>
      </c>
      <c r="R499" s="242">
        <v>0.6</v>
      </c>
      <c r="S499" s="245">
        <v>712</v>
      </c>
      <c r="T499" s="242">
        <v>4.2</v>
      </c>
      <c r="U499" s="242">
        <v>0.8</v>
      </c>
      <c r="V499" s="242">
        <v>23</v>
      </c>
      <c r="W499" s="266">
        <v>382.24551199999996</v>
      </c>
      <c r="X499" s="266">
        <v>22.658299466508595</v>
      </c>
      <c r="Y499" s="266">
        <v>6.11</v>
      </c>
      <c r="Z499" s="266">
        <v>7.6449102399999989</v>
      </c>
      <c r="AA499" s="266">
        <v>5.0966068266666671</v>
      </c>
      <c r="AB499" s="267">
        <v>7.9487829333333337</v>
      </c>
      <c r="AC499" s="268"/>
      <c r="AD499" s="269">
        <v>5.55</v>
      </c>
      <c r="AE499" s="270">
        <f t="shared" ref="AE499:AE530" si="49">0.0804*AD499^2-1.8589*AD499+11.204</f>
        <v>3.3636260000000018</v>
      </c>
      <c r="AF499" s="194">
        <f t="shared" si="44"/>
        <v>4.585156933333332</v>
      </c>
      <c r="AH499" s="242">
        <v>496</v>
      </c>
      <c r="AI499" s="251">
        <f t="shared" si="45"/>
        <v>26.8003</v>
      </c>
      <c r="AJ499" s="251">
        <f>'5-04a'!O500</f>
        <v>26.8003</v>
      </c>
      <c r="AK499" s="251">
        <f t="shared" si="46"/>
        <v>0</v>
      </c>
      <c r="AM499" s="252">
        <f t="shared" si="47"/>
        <v>0.17108603013150345</v>
      </c>
      <c r="AP499" s="268"/>
    </row>
    <row r="500" spans="1:42" x14ac:dyDescent="0.25">
      <c r="A500" s="253">
        <v>498</v>
      </c>
      <c r="B500" s="243" t="s">
        <v>533</v>
      </c>
      <c r="C500" s="243" t="s">
        <v>534</v>
      </c>
      <c r="D500" s="243" t="s">
        <v>491</v>
      </c>
      <c r="E500" s="243" t="s">
        <v>492</v>
      </c>
      <c r="F500" s="243" t="s">
        <v>35</v>
      </c>
      <c r="G500" s="243" t="s">
        <v>36</v>
      </c>
      <c r="H500" s="243" t="s">
        <v>32</v>
      </c>
      <c r="I500" s="243" t="s">
        <v>55</v>
      </c>
      <c r="J500" s="243" t="s">
        <v>73</v>
      </c>
      <c r="K500" s="243" t="s">
        <v>745</v>
      </c>
      <c r="L500" s="265">
        <v>2.8007434872206818</v>
      </c>
      <c r="M500" s="250">
        <v>2</v>
      </c>
      <c r="N500" s="250">
        <v>2</v>
      </c>
      <c r="O500" s="244">
        <v>14</v>
      </c>
      <c r="P500" s="242">
        <v>10</v>
      </c>
      <c r="Q500" s="242">
        <v>25</v>
      </c>
      <c r="R500" s="242">
        <v>0.6</v>
      </c>
      <c r="S500" s="245">
        <v>712</v>
      </c>
      <c r="T500" s="242">
        <v>4.2</v>
      </c>
      <c r="U500" s="242">
        <v>0.8</v>
      </c>
      <c r="V500" s="242">
        <v>23</v>
      </c>
      <c r="W500" s="266">
        <v>246.6574</v>
      </c>
      <c r="X500" s="266">
        <v>24.864657258064518</v>
      </c>
      <c r="Y500" s="266">
        <v>6.11</v>
      </c>
      <c r="Z500" s="266">
        <v>4.9331480000000001</v>
      </c>
      <c r="AA500" s="266">
        <v>3.2887653333333335</v>
      </c>
      <c r="AB500" s="267">
        <v>5.9347866666666667</v>
      </c>
      <c r="AC500" s="268"/>
      <c r="AD500" s="269">
        <v>6.05</v>
      </c>
      <c r="AE500" s="270">
        <f t="shared" si="49"/>
        <v>2.9004960000000004</v>
      </c>
      <c r="AF500" s="194">
        <f t="shared" si="44"/>
        <v>3.0342906666666662</v>
      </c>
      <c r="AH500" s="242">
        <v>497</v>
      </c>
      <c r="AI500" s="251">
        <f t="shared" si="45"/>
        <v>20.2667</v>
      </c>
      <c r="AJ500" s="251">
        <f>'5-04a'!O501</f>
        <v>20.2667</v>
      </c>
      <c r="AK500" s="251">
        <f t="shared" si="46"/>
        <v>0</v>
      </c>
      <c r="AM500" s="252">
        <f t="shared" si="47"/>
        <v>0.14971804322690258</v>
      </c>
      <c r="AP500" s="268"/>
    </row>
    <row r="501" spans="1:42" x14ac:dyDescent="0.25">
      <c r="A501" s="253">
        <v>499</v>
      </c>
      <c r="B501" s="243" t="s">
        <v>533</v>
      </c>
      <c r="C501" s="243" t="s">
        <v>534</v>
      </c>
      <c r="D501" s="243" t="s">
        <v>471</v>
      </c>
      <c r="E501" s="243" t="s">
        <v>495</v>
      </c>
      <c r="F501" s="243" t="s">
        <v>35</v>
      </c>
      <c r="G501" s="243" t="s">
        <v>36</v>
      </c>
      <c r="H501" s="243" t="s">
        <v>42</v>
      </c>
      <c r="I501" s="243" t="s">
        <v>99</v>
      </c>
      <c r="J501" s="243" t="s">
        <v>996</v>
      </c>
      <c r="K501" s="243" t="s">
        <v>746</v>
      </c>
      <c r="L501" s="265">
        <v>5.059086770734484</v>
      </c>
      <c r="M501" s="250">
        <v>3</v>
      </c>
      <c r="N501" s="250">
        <v>3</v>
      </c>
      <c r="O501" s="244">
        <v>12</v>
      </c>
      <c r="P501" s="242">
        <v>10</v>
      </c>
      <c r="Q501" s="242">
        <v>25</v>
      </c>
      <c r="R501" s="242">
        <v>0.6</v>
      </c>
      <c r="S501" s="245">
        <v>704</v>
      </c>
      <c r="T501" s="242">
        <v>5</v>
      </c>
      <c r="U501" s="242">
        <v>0.8</v>
      </c>
      <c r="V501" s="242">
        <v>28</v>
      </c>
      <c r="W501" s="266">
        <v>118.23094399999998</v>
      </c>
      <c r="X501" s="266">
        <v>24.682869311064714</v>
      </c>
      <c r="Y501" s="266">
        <v>8.26</v>
      </c>
      <c r="Z501" s="266">
        <v>3.5469283199999992</v>
      </c>
      <c r="AA501" s="266">
        <v>2.3646188799999996</v>
      </c>
      <c r="AB501" s="267">
        <v>1.7439528000000013</v>
      </c>
      <c r="AC501" s="268"/>
      <c r="AD501" s="269">
        <v>9.4</v>
      </c>
      <c r="AE501" s="270">
        <f t="shared" si="49"/>
        <v>0.83448400000000333</v>
      </c>
      <c r="AF501" s="194">
        <f t="shared" si="44"/>
        <v>0.90946879999999797</v>
      </c>
      <c r="AH501" s="242">
        <v>498</v>
      </c>
      <c r="AI501" s="251">
        <f t="shared" si="45"/>
        <v>15.9155</v>
      </c>
      <c r="AJ501" s="251">
        <f>'5-04a'!O502</f>
        <v>15.9155</v>
      </c>
      <c r="AK501" s="251">
        <f t="shared" si="46"/>
        <v>0</v>
      </c>
      <c r="AM501" s="252">
        <f t="shared" si="47"/>
        <v>5.7143589582482356E-2</v>
      </c>
      <c r="AP501" s="268"/>
    </row>
    <row r="502" spans="1:42" x14ac:dyDescent="0.25">
      <c r="A502" s="253">
        <v>500</v>
      </c>
      <c r="B502" s="243" t="s">
        <v>533</v>
      </c>
      <c r="C502" s="243" t="s">
        <v>534</v>
      </c>
      <c r="D502" s="243" t="s">
        <v>471</v>
      </c>
      <c r="E502" s="243" t="s">
        <v>495</v>
      </c>
      <c r="F502" s="243" t="s">
        <v>35</v>
      </c>
      <c r="G502" s="243" t="s">
        <v>36</v>
      </c>
      <c r="H502" s="243" t="s">
        <v>37</v>
      </c>
      <c r="I502" s="243" t="s">
        <v>39</v>
      </c>
      <c r="J502" s="243" t="s">
        <v>34</v>
      </c>
      <c r="K502" s="243" t="s">
        <v>746</v>
      </c>
      <c r="L502" s="265">
        <v>3.5148235874785043</v>
      </c>
      <c r="M502" s="250">
        <v>3</v>
      </c>
      <c r="N502" s="250">
        <v>3</v>
      </c>
      <c r="O502" s="244">
        <v>12</v>
      </c>
      <c r="P502" s="242">
        <v>10</v>
      </c>
      <c r="Q502" s="242">
        <v>20</v>
      </c>
      <c r="R502" s="242">
        <v>0.6</v>
      </c>
      <c r="S502" s="245">
        <v>2150</v>
      </c>
      <c r="T502" s="242">
        <v>5</v>
      </c>
      <c r="U502" s="242">
        <v>0.8</v>
      </c>
      <c r="V502" s="242">
        <v>28</v>
      </c>
      <c r="W502" s="266">
        <v>104.69030400000001</v>
      </c>
      <c r="X502" s="266">
        <v>21.856013361169104</v>
      </c>
      <c r="Y502" s="266">
        <v>7.29</v>
      </c>
      <c r="Z502" s="266">
        <v>3.1407091200000004</v>
      </c>
      <c r="AA502" s="266">
        <v>4.7110636799999996</v>
      </c>
      <c r="AB502" s="267">
        <v>2.7974272000000013</v>
      </c>
      <c r="AC502" s="268"/>
      <c r="AD502" s="269">
        <v>9.4</v>
      </c>
      <c r="AE502" s="270">
        <f t="shared" si="49"/>
        <v>0.83448400000000333</v>
      </c>
      <c r="AF502" s="194">
        <f t="shared" si="44"/>
        <v>1.962943199999998</v>
      </c>
      <c r="AH502" s="242">
        <v>499</v>
      </c>
      <c r="AI502" s="251">
        <f t="shared" si="45"/>
        <v>17.9392</v>
      </c>
      <c r="AJ502" s="251">
        <f>'5-04a'!O503</f>
        <v>17.9392</v>
      </c>
      <c r="AK502" s="251">
        <f t="shared" si="46"/>
        <v>0</v>
      </c>
      <c r="AM502" s="252">
        <f t="shared" si="47"/>
        <v>0.10942200321084541</v>
      </c>
      <c r="AP502" s="268"/>
    </row>
    <row r="503" spans="1:42" x14ac:dyDescent="0.25">
      <c r="A503" s="253">
        <v>501</v>
      </c>
      <c r="B503" s="243" t="s">
        <v>533</v>
      </c>
      <c r="C503" s="243" t="s">
        <v>534</v>
      </c>
      <c r="D503" s="243" t="s">
        <v>491</v>
      </c>
      <c r="E503" s="243" t="s">
        <v>496</v>
      </c>
      <c r="F503" s="243" t="s">
        <v>35</v>
      </c>
      <c r="G503" s="243" t="s">
        <v>36</v>
      </c>
      <c r="H503" s="243" t="s">
        <v>42</v>
      </c>
      <c r="I503" s="243" t="s">
        <v>99</v>
      </c>
      <c r="J503" s="243" t="s">
        <v>996</v>
      </c>
      <c r="K503" s="243" t="s">
        <v>746</v>
      </c>
      <c r="L503" s="265">
        <v>5.0574443979371537</v>
      </c>
      <c r="M503" s="250">
        <v>3</v>
      </c>
      <c r="N503" s="250">
        <v>3</v>
      </c>
      <c r="O503" s="244">
        <v>12</v>
      </c>
      <c r="P503" s="242">
        <v>10</v>
      </c>
      <c r="Q503" s="242">
        <v>25</v>
      </c>
      <c r="R503" s="242">
        <v>0.6</v>
      </c>
      <c r="S503" s="245">
        <v>704</v>
      </c>
      <c r="T503" s="242">
        <v>5</v>
      </c>
      <c r="U503" s="242">
        <v>0.8</v>
      </c>
      <c r="V503" s="242">
        <v>28</v>
      </c>
      <c r="W503" s="266">
        <v>207.87780000000004</v>
      </c>
      <c r="X503" s="266">
        <v>27.424511873350927</v>
      </c>
      <c r="Y503" s="266">
        <v>8.26</v>
      </c>
      <c r="Z503" s="266">
        <v>6.2363340000000012</v>
      </c>
      <c r="AA503" s="266">
        <v>4.1575560000000014</v>
      </c>
      <c r="AB503" s="267">
        <v>4.1171099999999985</v>
      </c>
      <c r="AC503" s="268"/>
      <c r="AD503" s="269">
        <v>6.45</v>
      </c>
      <c r="AE503" s="270">
        <f t="shared" si="49"/>
        <v>2.5589359999999992</v>
      </c>
      <c r="AF503" s="194">
        <f t="shared" si="44"/>
        <v>1.5581739999999993</v>
      </c>
      <c r="AH503" s="242">
        <v>500</v>
      </c>
      <c r="AI503" s="251">
        <f t="shared" si="45"/>
        <v>22.771000000000001</v>
      </c>
      <c r="AJ503" s="251">
        <f>'5-04a'!O504</f>
        <v>22.771000000000001</v>
      </c>
      <c r="AK503" s="251">
        <f t="shared" si="46"/>
        <v>0</v>
      </c>
      <c r="AM503" s="252">
        <f t="shared" si="47"/>
        <v>6.8428000526986041E-2</v>
      </c>
      <c r="AP503" s="268"/>
    </row>
    <row r="504" spans="1:42" x14ac:dyDescent="0.25">
      <c r="A504" s="253">
        <v>502</v>
      </c>
      <c r="B504" s="243" t="s">
        <v>533</v>
      </c>
      <c r="C504" s="243" t="s">
        <v>534</v>
      </c>
      <c r="D504" s="243" t="s">
        <v>491</v>
      </c>
      <c r="E504" s="243" t="s">
        <v>496</v>
      </c>
      <c r="F504" s="243" t="s">
        <v>35</v>
      </c>
      <c r="G504" s="243" t="s">
        <v>36</v>
      </c>
      <c r="H504" s="243" t="s">
        <v>37</v>
      </c>
      <c r="I504" s="243" t="s">
        <v>39</v>
      </c>
      <c r="J504" s="243" t="s">
        <v>34</v>
      </c>
      <c r="K504" s="243" t="s">
        <v>746</v>
      </c>
      <c r="L504" s="265">
        <v>3.5024089703947601</v>
      </c>
      <c r="M504" s="250">
        <v>3</v>
      </c>
      <c r="N504" s="250">
        <v>3</v>
      </c>
      <c r="O504" s="244">
        <v>12</v>
      </c>
      <c r="P504" s="242">
        <v>10</v>
      </c>
      <c r="Q504" s="242">
        <v>20</v>
      </c>
      <c r="R504" s="242">
        <v>0.6</v>
      </c>
      <c r="S504" s="245">
        <v>2150</v>
      </c>
      <c r="T504" s="242">
        <v>5</v>
      </c>
      <c r="U504" s="242">
        <v>0.8</v>
      </c>
      <c r="V504" s="242">
        <v>28</v>
      </c>
      <c r="W504" s="266">
        <v>178.45813333333336</v>
      </c>
      <c r="X504" s="266">
        <v>23.543289357959548</v>
      </c>
      <c r="Y504" s="266">
        <v>7.29</v>
      </c>
      <c r="Z504" s="266">
        <v>5.3537440000000016</v>
      </c>
      <c r="AA504" s="266">
        <v>8.030616000000002</v>
      </c>
      <c r="AB504" s="267">
        <v>5.8641399999999999</v>
      </c>
      <c r="AC504" s="268"/>
      <c r="AD504" s="269">
        <v>6.45</v>
      </c>
      <c r="AE504" s="270">
        <f t="shared" si="49"/>
        <v>2.5589359999999992</v>
      </c>
      <c r="AF504" s="194">
        <f t="shared" si="44"/>
        <v>3.3052040000000007</v>
      </c>
      <c r="AH504" s="242">
        <v>501</v>
      </c>
      <c r="AI504" s="251">
        <f t="shared" si="45"/>
        <v>26.538500000000003</v>
      </c>
      <c r="AJ504" s="251">
        <f>'5-04a'!O505</f>
        <v>26.538499999999999</v>
      </c>
      <c r="AK504" s="251">
        <f t="shared" si="46"/>
        <v>0</v>
      </c>
      <c r="AM504" s="252">
        <f t="shared" si="47"/>
        <v>0.12454373834240821</v>
      </c>
      <c r="AP504" s="268"/>
    </row>
    <row r="505" spans="1:42" x14ac:dyDescent="0.25">
      <c r="A505" s="253">
        <v>503</v>
      </c>
      <c r="B505" s="243" t="s">
        <v>533</v>
      </c>
      <c r="C505" s="243" t="s">
        <v>534</v>
      </c>
      <c r="D505" s="243" t="s">
        <v>471</v>
      </c>
      <c r="E505" s="243" t="s">
        <v>496</v>
      </c>
      <c r="F505" s="243" t="s">
        <v>35</v>
      </c>
      <c r="G505" s="243" t="s">
        <v>31</v>
      </c>
      <c r="H505" s="243" t="s">
        <v>42</v>
      </c>
      <c r="I505" s="243" t="s">
        <v>55</v>
      </c>
      <c r="J505" s="243" t="s">
        <v>996</v>
      </c>
      <c r="K505" s="243" t="s">
        <v>747</v>
      </c>
      <c r="L505" s="265">
        <v>9.0171658882537642</v>
      </c>
      <c r="M505" s="250">
        <v>1</v>
      </c>
      <c r="N505" s="250">
        <v>1</v>
      </c>
      <c r="O505" s="244">
        <v>17</v>
      </c>
      <c r="P505" s="242">
        <v>15</v>
      </c>
      <c r="Q505" s="242">
        <v>35</v>
      </c>
      <c r="R505" s="242">
        <v>0.6</v>
      </c>
      <c r="S505" s="245">
        <v>649</v>
      </c>
      <c r="T505" s="242">
        <v>4.2</v>
      </c>
      <c r="U505" s="242">
        <v>0.8</v>
      </c>
      <c r="V505" s="242">
        <v>28</v>
      </c>
      <c r="W505" s="266">
        <v>185.70837600000002</v>
      </c>
      <c r="X505" s="266">
        <v>27.553171513353121</v>
      </c>
      <c r="Y505" s="266">
        <v>7.42</v>
      </c>
      <c r="Z505" s="266">
        <v>1.8570837600000003</v>
      </c>
      <c r="AA505" s="266">
        <v>2.7856256400000001</v>
      </c>
      <c r="AB505" s="267">
        <v>1.4617905999999996</v>
      </c>
      <c r="AC505" s="268"/>
      <c r="AD505" s="269">
        <v>9.15</v>
      </c>
      <c r="AE505" s="270">
        <f t="shared" si="49"/>
        <v>0.9263539999999999</v>
      </c>
      <c r="AF505" s="194">
        <f t="shared" si="44"/>
        <v>0.53543659999999971</v>
      </c>
      <c r="AH505" s="242">
        <v>502</v>
      </c>
      <c r="AI505" s="251">
        <f t="shared" si="45"/>
        <v>13.5245</v>
      </c>
      <c r="AJ505" s="251">
        <f>'5-04a'!O506</f>
        <v>13.5245</v>
      </c>
      <c r="AK505" s="251">
        <f t="shared" si="46"/>
        <v>0</v>
      </c>
      <c r="AM505" s="252">
        <f t="shared" si="47"/>
        <v>3.9590121631113882E-2</v>
      </c>
      <c r="AP505" s="268"/>
    </row>
    <row r="506" spans="1:42" x14ac:dyDescent="0.25">
      <c r="A506" s="253">
        <v>504</v>
      </c>
      <c r="B506" s="243" t="s">
        <v>533</v>
      </c>
      <c r="C506" s="243" t="s">
        <v>534</v>
      </c>
      <c r="D506" s="243" t="s">
        <v>471</v>
      </c>
      <c r="E506" s="243" t="s">
        <v>496</v>
      </c>
      <c r="F506" s="243" t="s">
        <v>35</v>
      </c>
      <c r="G506" s="243" t="s">
        <v>36</v>
      </c>
      <c r="H506" s="243" t="s">
        <v>42</v>
      </c>
      <c r="I506" s="243" t="s">
        <v>40</v>
      </c>
      <c r="J506" s="243" t="s">
        <v>41</v>
      </c>
      <c r="K506" s="243" t="s">
        <v>747</v>
      </c>
      <c r="L506" s="265">
        <v>4.8988027825402067</v>
      </c>
      <c r="M506" s="250">
        <v>1</v>
      </c>
      <c r="N506" s="250">
        <v>1</v>
      </c>
      <c r="O506" s="244">
        <v>17</v>
      </c>
      <c r="P506" s="242">
        <v>10</v>
      </c>
      <c r="Q506" s="242">
        <v>25</v>
      </c>
      <c r="R506" s="242">
        <v>0.6</v>
      </c>
      <c r="S506" s="245">
        <v>860</v>
      </c>
      <c r="T506" s="242">
        <v>5</v>
      </c>
      <c r="U506" s="242">
        <v>0.8</v>
      </c>
      <c r="V506" s="242">
        <v>28</v>
      </c>
      <c r="W506" s="266">
        <v>194.869856</v>
      </c>
      <c r="X506" s="266">
        <v>28.912441543026706</v>
      </c>
      <c r="Y506" s="266">
        <v>12.63</v>
      </c>
      <c r="Z506" s="266">
        <v>1.94869856</v>
      </c>
      <c r="AA506" s="266">
        <v>4.5469633066666661</v>
      </c>
      <c r="AB506" s="267">
        <v>6.6296381333333327</v>
      </c>
      <c r="AC506" s="268"/>
      <c r="AD506" s="269">
        <v>9.15</v>
      </c>
      <c r="AE506" s="270">
        <f t="shared" si="49"/>
        <v>0.9263539999999999</v>
      </c>
      <c r="AF506" s="194">
        <f t="shared" si="44"/>
        <v>5.7032841333333328</v>
      </c>
      <c r="AH506" s="242">
        <v>503</v>
      </c>
      <c r="AI506" s="251">
        <f t="shared" si="45"/>
        <v>25.755300000000002</v>
      </c>
      <c r="AJ506" s="251">
        <f>'5-04a'!O507</f>
        <v>25.755299999999998</v>
      </c>
      <c r="AK506" s="251">
        <f t="shared" si="46"/>
        <v>0</v>
      </c>
      <c r="AM506" s="252">
        <f t="shared" si="47"/>
        <v>0.22144118427404583</v>
      </c>
      <c r="AP506" s="268"/>
    </row>
    <row r="507" spans="1:42" x14ac:dyDescent="0.25">
      <c r="A507" s="253">
        <v>505</v>
      </c>
      <c r="B507" s="243" t="s">
        <v>533</v>
      </c>
      <c r="C507" s="243" t="s">
        <v>534</v>
      </c>
      <c r="D507" s="243" t="s">
        <v>491</v>
      </c>
      <c r="E507" s="243" t="s">
        <v>472</v>
      </c>
      <c r="F507" s="243" t="s">
        <v>35</v>
      </c>
      <c r="G507" s="243" t="s">
        <v>31</v>
      </c>
      <c r="H507" s="243" t="s">
        <v>32</v>
      </c>
      <c r="I507" s="243" t="s">
        <v>55</v>
      </c>
      <c r="J507" s="243" t="s">
        <v>44</v>
      </c>
      <c r="K507" s="243" t="s">
        <v>748</v>
      </c>
      <c r="L507" s="265">
        <v>6.0931141210737234</v>
      </c>
      <c r="M507" s="250">
        <v>2</v>
      </c>
      <c r="N507" s="250">
        <v>2</v>
      </c>
      <c r="O507" s="244">
        <v>17</v>
      </c>
      <c r="P507" s="242">
        <v>15</v>
      </c>
      <c r="Q507" s="242">
        <v>35</v>
      </c>
      <c r="R507" s="242">
        <v>0.6</v>
      </c>
      <c r="S507" s="245">
        <v>615</v>
      </c>
      <c r="T507" s="242">
        <v>4.2</v>
      </c>
      <c r="U507" s="242">
        <v>0.8</v>
      </c>
      <c r="V507" s="242">
        <v>26</v>
      </c>
      <c r="W507" s="266">
        <v>469.11949199999998</v>
      </c>
      <c r="X507" s="266">
        <v>27.807912981624185</v>
      </c>
      <c r="Y507" s="266">
        <v>8.26</v>
      </c>
      <c r="Z507" s="266">
        <v>9.3823898400000001</v>
      </c>
      <c r="AA507" s="266">
        <v>6.2549265600000004</v>
      </c>
      <c r="AB507" s="267">
        <v>5.0529999999999999</v>
      </c>
      <c r="AC507" s="268"/>
      <c r="AD507" s="269">
        <v>5.55</v>
      </c>
      <c r="AE507" s="270">
        <f t="shared" si="49"/>
        <v>3.3636260000000018</v>
      </c>
      <c r="AF507" s="194">
        <f t="shared" si="44"/>
        <v>1.6893739999999982</v>
      </c>
      <c r="AH507" s="242">
        <v>504</v>
      </c>
      <c r="AI507" s="251">
        <f t="shared" si="45"/>
        <v>28.950316400000002</v>
      </c>
      <c r="AJ507" s="251">
        <f>'5-04a'!O508</f>
        <v>28.950299999999999</v>
      </c>
      <c r="AK507" s="251">
        <f t="shared" si="46"/>
        <v>1.6400000003358173E-5</v>
      </c>
      <c r="AM507" s="252">
        <f t="shared" si="47"/>
        <v>5.8354249972894873E-2</v>
      </c>
      <c r="AP507" s="268" t="s">
        <v>2554</v>
      </c>
    </row>
    <row r="508" spans="1:42" x14ac:dyDescent="0.25">
      <c r="A508" s="253">
        <v>506</v>
      </c>
      <c r="B508" s="243" t="s">
        <v>533</v>
      </c>
      <c r="C508" s="243" t="s">
        <v>534</v>
      </c>
      <c r="D508" s="243" t="s">
        <v>491</v>
      </c>
      <c r="E508" s="243" t="s">
        <v>472</v>
      </c>
      <c r="F508" s="243" t="s">
        <v>35</v>
      </c>
      <c r="G508" s="243" t="s">
        <v>36</v>
      </c>
      <c r="H508" s="243" t="s">
        <v>32</v>
      </c>
      <c r="I508" s="243" t="s">
        <v>55</v>
      </c>
      <c r="J508" s="243" t="s">
        <v>73</v>
      </c>
      <c r="K508" s="243" t="s">
        <v>748</v>
      </c>
      <c r="L508" s="265">
        <v>3.1635776475919566</v>
      </c>
      <c r="M508" s="250">
        <v>2</v>
      </c>
      <c r="N508" s="250">
        <v>2</v>
      </c>
      <c r="O508" s="244">
        <v>17</v>
      </c>
      <c r="P508" s="242">
        <v>10</v>
      </c>
      <c r="Q508" s="242">
        <v>25</v>
      </c>
      <c r="R508" s="242">
        <v>0.6</v>
      </c>
      <c r="S508" s="245">
        <v>712</v>
      </c>
      <c r="T508" s="242">
        <v>4.2</v>
      </c>
      <c r="U508" s="242">
        <v>0.8</v>
      </c>
      <c r="V508" s="242">
        <v>26</v>
      </c>
      <c r="W508" s="266">
        <v>277.996736</v>
      </c>
      <c r="X508" s="266">
        <v>16.478763248369887</v>
      </c>
      <c r="Y508" s="266">
        <v>6.11</v>
      </c>
      <c r="Z508" s="266">
        <v>5.5599347200000002</v>
      </c>
      <c r="AA508" s="266">
        <v>3.7066231466666673</v>
      </c>
      <c r="AB508" s="267">
        <v>11.423742133333334</v>
      </c>
      <c r="AC508" s="268"/>
      <c r="AD508" s="269">
        <v>5.55</v>
      </c>
      <c r="AE508" s="270">
        <f t="shared" si="49"/>
        <v>3.3636260000000018</v>
      </c>
      <c r="AF508" s="194">
        <f t="shared" si="44"/>
        <v>8.0601161333333327</v>
      </c>
      <c r="AH508" s="242">
        <v>505</v>
      </c>
      <c r="AI508" s="251">
        <f t="shared" si="45"/>
        <v>26.8003</v>
      </c>
      <c r="AJ508" s="251">
        <f>'5-04a'!O509</f>
        <v>26.8003</v>
      </c>
      <c r="AK508" s="251">
        <f t="shared" si="46"/>
        <v>0</v>
      </c>
      <c r="AM508" s="252">
        <f t="shared" si="47"/>
        <v>0.30074723541651893</v>
      </c>
      <c r="AP508" s="268"/>
    </row>
    <row r="509" spans="1:42" x14ac:dyDescent="0.25">
      <c r="A509" s="253">
        <v>507</v>
      </c>
      <c r="B509" s="243" t="s">
        <v>533</v>
      </c>
      <c r="C509" s="243" t="s">
        <v>534</v>
      </c>
      <c r="D509" s="243" t="s">
        <v>471</v>
      </c>
      <c r="E509" s="243" t="s">
        <v>496</v>
      </c>
      <c r="F509" s="243" t="s">
        <v>35</v>
      </c>
      <c r="G509" s="243" t="s">
        <v>31</v>
      </c>
      <c r="H509" s="243" t="s">
        <v>32</v>
      </c>
      <c r="I509" s="243" t="s">
        <v>55</v>
      </c>
      <c r="J509" s="243" t="s">
        <v>44</v>
      </c>
      <c r="K509" s="243" t="s">
        <v>748</v>
      </c>
      <c r="L509" s="265">
        <v>6.0953176416831187</v>
      </c>
      <c r="M509" s="250">
        <v>2</v>
      </c>
      <c r="N509" s="250">
        <v>2</v>
      </c>
      <c r="O509" s="244">
        <v>17</v>
      </c>
      <c r="P509" s="242">
        <v>15</v>
      </c>
      <c r="Q509" s="242">
        <v>35</v>
      </c>
      <c r="R509" s="242">
        <v>0.6</v>
      </c>
      <c r="S509" s="245">
        <v>615</v>
      </c>
      <c r="T509" s="242">
        <v>4.2</v>
      </c>
      <c r="U509" s="242">
        <v>0.8</v>
      </c>
      <c r="V509" s="242">
        <v>26</v>
      </c>
      <c r="W509" s="266">
        <v>177.19468200000006</v>
      </c>
      <c r="X509" s="266">
        <v>26.290012166172115</v>
      </c>
      <c r="Y509" s="266">
        <v>8.26</v>
      </c>
      <c r="Z509" s="266">
        <v>3.5438936400000012</v>
      </c>
      <c r="AA509" s="266">
        <v>2.3625957600000009</v>
      </c>
      <c r="AB509" s="267">
        <v>1.6022105999999996</v>
      </c>
      <c r="AC509" s="268"/>
      <c r="AD509" s="269">
        <v>9.15</v>
      </c>
      <c r="AE509" s="270">
        <f t="shared" si="49"/>
        <v>0.9263539999999999</v>
      </c>
      <c r="AF509" s="194">
        <f t="shared" si="44"/>
        <v>0.6758565999999997</v>
      </c>
      <c r="AH509" s="242">
        <v>506</v>
      </c>
      <c r="AI509" s="251">
        <f t="shared" si="45"/>
        <v>15.768700000000003</v>
      </c>
      <c r="AJ509" s="251">
        <f>'5-04a'!O510</f>
        <v>15.768700000000001</v>
      </c>
      <c r="AK509" s="251">
        <f t="shared" si="46"/>
        <v>0</v>
      </c>
      <c r="AM509" s="252">
        <f t="shared" si="47"/>
        <v>4.2860641650865297E-2</v>
      </c>
      <c r="AP509" s="268"/>
    </row>
    <row r="510" spans="1:42" x14ac:dyDescent="0.25">
      <c r="A510" s="253">
        <v>508</v>
      </c>
      <c r="B510" s="243" t="s">
        <v>533</v>
      </c>
      <c r="C510" s="243" t="s">
        <v>534</v>
      </c>
      <c r="D510" s="243" t="s">
        <v>471</v>
      </c>
      <c r="E510" s="243" t="s">
        <v>496</v>
      </c>
      <c r="F510" s="243" t="s">
        <v>35</v>
      </c>
      <c r="G510" s="243" t="s">
        <v>36</v>
      </c>
      <c r="H510" s="243" t="s">
        <v>32</v>
      </c>
      <c r="I510" s="243" t="s">
        <v>55</v>
      </c>
      <c r="J510" s="243" t="s">
        <v>73</v>
      </c>
      <c r="K510" s="243" t="s">
        <v>748</v>
      </c>
      <c r="L510" s="265">
        <v>3.1676188212378684</v>
      </c>
      <c r="M510" s="250">
        <v>2</v>
      </c>
      <c r="N510" s="250">
        <v>2</v>
      </c>
      <c r="O510" s="244">
        <v>17</v>
      </c>
      <c r="P510" s="242">
        <v>10</v>
      </c>
      <c r="Q510" s="242">
        <v>25</v>
      </c>
      <c r="R510" s="242">
        <v>0.6</v>
      </c>
      <c r="S510" s="245">
        <v>712</v>
      </c>
      <c r="T510" s="242">
        <v>4.2</v>
      </c>
      <c r="U510" s="242">
        <v>0.8</v>
      </c>
      <c r="V510" s="242">
        <v>26</v>
      </c>
      <c r="W510" s="266">
        <v>105.00425600000001</v>
      </c>
      <c r="X510" s="266">
        <v>15.57926646884273</v>
      </c>
      <c r="Y510" s="266">
        <v>6.11</v>
      </c>
      <c r="Z510" s="266">
        <v>2.1000851200000001</v>
      </c>
      <c r="AA510" s="266">
        <v>1.4000567466666669</v>
      </c>
      <c r="AB510" s="267">
        <v>4.0085581333333327</v>
      </c>
      <c r="AC510" s="268"/>
      <c r="AD510" s="269">
        <v>9.15</v>
      </c>
      <c r="AE510" s="270">
        <f t="shared" si="49"/>
        <v>0.9263539999999999</v>
      </c>
      <c r="AF510" s="194">
        <f t="shared" si="44"/>
        <v>3.0822041333333328</v>
      </c>
      <c r="AH510" s="242">
        <v>507</v>
      </c>
      <c r="AI510" s="251">
        <f t="shared" si="45"/>
        <v>13.6187</v>
      </c>
      <c r="AJ510" s="251">
        <f>'5-04a'!O511</f>
        <v>13.6187</v>
      </c>
      <c r="AK510" s="251">
        <f t="shared" si="46"/>
        <v>0</v>
      </c>
      <c r="AM510" s="252">
        <f t="shared" si="47"/>
        <v>0.22632146484857826</v>
      </c>
      <c r="AP510" s="268"/>
    </row>
    <row r="511" spans="1:42" x14ac:dyDescent="0.25">
      <c r="A511" s="253">
        <v>509</v>
      </c>
      <c r="B511" s="243" t="s">
        <v>533</v>
      </c>
      <c r="C511" s="243" t="s">
        <v>534</v>
      </c>
      <c r="D511" s="243" t="s">
        <v>491</v>
      </c>
      <c r="E511" s="243" t="s">
        <v>492</v>
      </c>
      <c r="F511" s="243" t="s">
        <v>35</v>
      </c>
      <c r="G511" s="243" t="s">
        <v>31</v>
      </c>
      <c r="H511" s="243" t="s">
        <v>32</v>
      </c>
      <c r="I511" s="243" t="s">
        <v>55</v>
      </c>
      <c r="J511" s="243" t="s">
        <v>44</v>
      </c>
      <c r="K511" s="243" t="s">
        <v>748</v>
      </c>
      <c r="L511" s="265">
        <v>6.0941412872272958</v>
      </c>
      <c r="M511" s="250">
        <v>2</v>
      </c>
      <c r="N511" s="250">
        <v>2</v>
      </c>
      <c r="O511" s="244">
        <v>17</v>
      </c>
      <c r="P511" s="242">
        <v>15</v>
      </c>
      <c r="Q511" s="242">
        <v>35</v>
      </c>
      <c r="R511" s="242">
        <v>0.6</v>
      </c>
      <c r="S511" s="245">
        <v>615</v>
      </c>
      <c r="T511" s="242">
        <v>4.2</v>
      </c>
      <c r="U511" s="242">
        <v>0.8</v>
      </c>
      <c r="V511" s="242">
        <v>26</v>
      </c>
      <c r="W511" s="266">
        <v>302.71589999999998</v>
      </c>
      <c r="X511" s="266">
        <v>30.515715725806448</v>
      </c>
      <c r="Y511" s="266">
        <v>8.26</v>
      </c>
      <c r="Z511" s="266">
        <v>6.0543179999999994</v>
      </c>
      <c r="AA511" s="266">
        <v>4.0362119999999999</v>
      </c>
      <c r="AB511" s="267">
        <v>4.0661700000000005</v>
      </c>
      <c r="AC511" s="268"/>
      <c r="AD511" s="269">
        <v>6.05</v>
      </c>
      <c r="AE511" s="270">
        <f t="shared" si="49"/>
        <v>2.9004960000000004</v>
      </c>
      <c r="AF511" s="194">
        <f t="shared" si="44"/>
        <v>1.1656740000000001</v>
      </c>
      <c r="AH511" s="242">
        <v>508</v>
      </c>
      <c r="AI511" s="251">
        <f t="shared" si="45"/>
        <v>22.416699999999999</v>
      </c>
      <c r="AJ511" s="251">
        <f>'5-04a'!O512</f>
        <v>22.416699999999999</v>
      </c>
      <c r="AK511" s="251">
        <f t="shared" si="46"/>
        <v>0</v>
      </c>
      <c r="AM511" s="252">
        <f t="shared" si="47"/>
        <v>5.200024981375493E-2</v>
      </c>
      <c r="AP511" s="268"/>
    </row>
    <row r="512" spans="1:42" x14ac:dyDescent="0.25">
      <c r="A512" s="253">
        <v>510</v>
      </c>
      <c r="B512" s="243" t="s">
        <v>533</v>
      </c>
      <c r="C512" s="243" t="s">
        <v>534</v>
      </c>
      <c r="D512" s="243" t="s">
        <v>491</v>
      </c>
      <c r="E512" s="243" t="s">
        <v>492</v>
      </c>
      <c r="F512" s="243" t="s">
        <v>35</v>
      </c>
      <c r="G512" s="243" t="s">
        <v>36</v>
      </c>
      <c r="H512" s="243" t="s">
        <v>32</v>
      </c>
      <c r="I512" s="243" t="s">
        <v>55</v>
      </c>
      <c r="J512" s="243" t="s">
        <v>73</v>
      </c>
      <c r="K512" s="243" t="s">
        <v>748</v>
      </c>
      <c r="L512" s="265">
        <v>3.1654614315566199</v>
      </c>
      <c r="M512" s="250">
        <v>2</v>
      </c>
      <c r="N512" s="250">
        <v>2</v>
      </c>
      <c r="O512" s="244">
        <v>17</v>
      </c>
      <c r="P512" s="242">
        <v>10</v>
      </c>
      <c r="Q512" s="242">
        <v>25</v>
      </c>
      <c r="R512" s="242">
        <v>0.6</v>
      </c>
      <c r="S512" s="245">
        <v>712</v>
      </c>
      <c r="T512" s="242">
        <v>4.2</v>
      </c>
      <c r="U512" s="242">
        <v>0.8</v>
      </c>
      <c r="V512" s="242">
        <v>26</v>
      </c>
      <c r="W512" s="266">
        <v>179.38720000000001</v>
      </c>
      <c r="X512" s="266">
        <v>18.083387096774196</v>
      </c>
      <c r="Y512" s="266">
        <v>6.11</v>
      </c>
      <c r="Z512" s="266">
        <v>3.5877440000000003</v>
      </c>
      <c r="AA512" s="266">
        <v>2.3918293333333338</v>
      </c>
      <c r="AB512" s="267">
        <v>8.177126666666668</v>
      </c>
      <c r="AC512" s="268"/>
      <c r="AD512" s="269">
        <v>6.05</v>
      </c>
      <c r="AE512" s="270">
        <f t="shared" si="49"/>
        <v>2.9004960000000004</v>
      </c>
      <c r="AF512" s="194">
        <f t="shared" si="44"/>
        <v>5.2766306666666676</v>
      </c>
      <c r="AH512" s="242">
        <v>509</v>
      </c>
      <c r="AI512" s="251">
        <f t="shared" si="45"/>
        <v>20.2667</v>
      </c>
      <c r="AJ512" s="251">
        <f>'5-04a'!O513</f>
        <v>20.2667</v>
      </c>
      <c r="AK512" s="251">
        <f t="shared" si="46"/>
        <v>0</v>
      </c>
      <c r="AM512" s="252">
        <f t="shared" si="47"/>
        <v>0.26035963756638564</v>
      </c>
      <c r="AP512" s="268"/>
    </row>
    <row r="513" spans="1:42" x14ac:dyDescent="0.25">
      <c r="A513" s="253">
        <v>511</v>
      </c>
      <c r="B513" s="243" t="s">
        <v>533</v>
      </c>
      <c r="C513" s="243" t="s">
        <v>534</v>
      </c>
      <c r="D513" s="243" t="s">
        <v>471</v>
      </c>
      <c r="E513" s="243" t="s">
        <v>492</v>
      </c>
      <c r="F513" s="243" t="s">
        <v>35</v>
      </c>
      <c r="G513" s="243" t="s">
        <v>36</v>
      </c>
      <c r="H513" s="243" t="s">
        <v>32</v>
      </c>
      <c r="I513" s="243" t="s">
        <v>995</v>
      </c>
      <c r="J513" s="243" t="s">
        <v>41</v>
      </c>
      <c r="K513" s="243" t="s">
        <v>749</v>
      </c>
      <c r="L513" s="265">
        <v>1.8529080986684132</v>
      </c>
      <c r="M513" s="250">
        <v>1</v>
      </c>
      <c r="N513" s="250">
        <v>1</v>
      </c>
      <c r="O513" s="244">
        <v>15</v>
      </c>
      <c r="P513" s="242">
        <v>15</v>
      </c>
      <c r="Q513" s="242">
        <v>35</v>
      </c>
      <c r="R513" s="242">
        <v>0.6</v>
      </c>
      <c r="S513" s="245">
        <v>215</v>
      </c>
      <c r="T513" s="242">
        <v>4.2</v>
      </c>
      <c r="U513" s="242">
        <v>0.8</v>
      </c>
      <c r="V513" s="242">
        <v>17</v>
      </c>
      <c r="W513" s="266">
        <v>275.05451999999991</v>
      </c>
      <c r="X513" s="266">
        <v>27.019108055009816</v>
      </c>
      <c r="Y513" s="266">
        <v>4.68</v>
      </c>
      <c r="Z513" s="266">
        <v>2.750545199999999</v>
      </c>
      <c r="AA513" s="266">
        <v>11.002180799999998</v>
      </c>
      <c r="AB513" s="267">
        <v>1.0282739999999997</v>
      </c>
      <c r="AC513" s="268"/>
      <c r="AD513" s="269">
        <v>8.9499999999999993</v>
      </c>
      <c r="AE513" s="270">
        <f t="shared" si="49"/>
        <v>1.007086000000001</v>
      </c>
      <c r="AF513" s="194">
        <f t="shared" si="44"/>
        <v>2.1187999999998652E-2</v>
      </c>
      <c r="AH513" s="242">
        <v>510</v>
      </c>
      <c r="AI513" s="251">
        <f t="shared" si="45"/>
        <v>19.460999999999995</v>
      </c>
      <c r="AJ513" s="251">
        <f>'5-04a'!O514</f>
        <v>19.460999999999999</v>
      </c>
      <c r="AK513" s="251">
        <f t="shared" si="46"/>
        <v>0</v>
      </c>
      <c r="AM513" s="252">
        <f t="shared" si="47"/>
        <v>1.0887415857355046E-3</v>
      </c>
      <c r="AP513" s="268"/>
    </row>
    <row r="514" spans="1:42" x14ac:dyDescent="0.25">
      <c r="A514" s="253">
        <v>512</v>
      </c>
      <c r="B514" s="243" t="s">
        <v>533</v>
      </c>
      <c r="C514" s="243" t="s">
        <v>534</v>
      </c>
      <c r="D514" s="243" t="s">
        <v>471</v>
      </c>
      <c r="E514" s="243" t="s">
        <v>496</v>
      </c>
      <c r="F514" s="243" t="s">
        <v>35</v>
      </c>
      <c r="G514" s="243" t="s">
        <v>36</v>
      </c>
      <c r="H514" s="243" t="s">
        <v>32</v>
      </c>
      <c r="I514" s="243" t="s">
        <v>995</v>
      </c>
      <c r="J514" s="243" t="s">
        <v>41</v>
      </c>
      <c r="K514" s="243" t="s">
        <v>749</v>
      </c>
      <c r="L514" s="265">
        <v>1.8520942960764921</v>
      </c>
      <c r="M514" s="250">
        <v>1</v>
      </c>
      <c r="N514" s="250">
        <v>1</v>
      </c>
      <c r="O514" s="244">
        <v>15</v>
      </c>
      <c r="P514" s="242">
        <v>15</v>
      </c>
      <c r="Q514" s="242">
        <v>35</v>
      </c>
      <c r="R514" s="242">
        <v>0.6</v>
      </c>
      <c r="S514" s="245">
        <v>215</v>
      </c>
      <c r="T514" s="242">
        <v>4.2</v>
      </c>
      <c r="U514" s="242">
        <v>0.8</v>
      </c>
      <c r="V514" s="242">
        <v>17</v>
      </c>
      <c r="W514" s="266">
        <v>187.42131999999998</v>
      </c>
      <c r="X514" s="266">
        <v>27.807317507418393</v>
      </c>
      <c r="Y514" s="266">
        <v>4.68</v>
      </c>
      <c r="Z514" s="266">
        <v>1.8742131999999996</v>
      </c>
      <c r="AA514" s="266">
        <v>7.496852800000001</v>
      </c>
      <c r="AB514" s="267">
        <v>0.94593399999999939</v>
      </c>
      <c r="AC514" s="268"/>
      <c r="AD514" s="269">
        <v>9.15</v>
      </c>
      <c r="AE514" s="270">
        <f t="shared" si="49"/>
        <v>0.9263539999999999</v>
      </c>
      <c r="AF514" s="194">
        <f t="shared" si="44"/>
        <v>1.9579999999999487E-2</v>
      </c>
      <c r="AH514" s="242">
        <v>511</v>
      </c>
      <c r="AI514" s="251">
        <f t="shared" si="45"/>
        <v>14.997</v>
      </c>
      <c r="AJ514" s="251">
        <f>'5-04a'!O515</f>
        <v>14.997</v>
      </c>
      <c r="AK514" s="251">
        <f t="shared" si="46"/>
        <v>0</v>
      </c>
      <c r="AM514" s="252">
        <f t="shared" si="47"/>
        <v>1.3055944522237439E-3</v>
      </c>
      <c r="AP514" s="268"/>
    </row>
    <row r="515" spans="1:42" x14ac:dyDescent="0.25">
      <c r="A515" s="253">
        <v>513</v>
      </c>
      <c r="B515" s="243" t="s">
        <v>533</v>
      </c>
      <c r="C515" s="243" t="s">
        <v>534</v>
      </c>
      <c r="D515" s="243" t="s">
        <v>471</v>
      </c>
      <c r="E515" s="243" t="s">
        <v>492</v>
      </c>
      <c r="F515" s="243" t="s">
        <v>35</v>
      </c>
      <c r="G515" s="243" t="s">
        <v>36</v>
      </c>
      <c r="H515" s="243" t="s">
        <v>32</v>
      </c>
      <c r="I515" s="243" t="s">
        <v>103</v>
      </c>
      <c r="J515" s="243" t="s">
        <v>997</v>
      </c>
      <c r="K515" s="243" t="s">
        <v>750</v>
      </c>
      <c r="L515" s="265">
        <v>2.3579328982481993</v>
      </c>
      <c r="M515" s="250">
        <v>3</v>
      </c>
      <c r="N515" s="250">
        <v>2.3579328982481993</v>
      </c>
      <c r="O515" s="244">
        <v>15</v>
      </c>
      <c r="P515" s="242">
        <v>10</v>
      </c>
      <c r="Q515" s="242">
        <v>25</v>
      </c>
      <c r="R515" s="242">
        <v>0.6</v>
      </c>
      <c r="S515" s="245">
        <v>592</v>
      </c>
      <c r="T515" s="242">
        <v>4.2</v>
      </c>
      <c r="U515" s="242">
        <v>0.8</v>
      </c>
      <c r="V515" s="242">
        <v>21</v>
      </c>
      <c r="W515" s="266">
        <v>230.39567145313623</v>
      </c>
      <c r="X515" s="266">
        <v>22.63218776553401</v>
      </c>
      <c r="Y515" s="266">
        <v>12.63</v>
      </c>
      <c r="Z515" s="266">
        <v>5.4325753333333342</v>
      </c>
      <c r="AA515" s="266">
        <v>5.4325753333333342</v>
      </c>
      <c r="AB515" s="267">
        <v>6.460849333333333</v>
      </c>
      <c r="AC515" s="268"/>
      <c r="AD515" s="269">
        <v>8.9499999999999993</v>
      </c>
      <c r="AE515" s="270">
        <f t="shared" si="49"/>
        <v>1.007086000000001</v>
      </c>
      <c r="AF515" s="194">
        <f t="shared" ref="AF515:AF578" si="50">AB515-AE515</f>
        <v>5.453763333333332</v>
      </c>
      <c r="AH515" s="242">
        <v>512</v>
      </c>
      <c r="AI515" s="251">
        <f t="shared" ref="AI515:AI578" si="51">SUM(Y515:AB515)</f>
        <v>29.956</v>
      </c>
      <c r="AJ515" s="251">
        <f>'5-04a'!O516</f>
        <v>29.956</v>
      </c>
      <c r="AK515" s="251">
        <f t="shared" ref="AK515:AK578" si="52">AI515-AJ515</f>
        <v>0</v>
      </c>
      <c r="AM515" s="252">
        <f t="shared" ref="AM515:AM578" si="53">AF515/AI515</f>
        <v>0.18205913117016065</v>
      </c>
      <c r="AP515" s="268"/>
    </row>
    <row r="516" spans="1:42" x14ac:dyDescent="0.25">
      <c r="A516" s="253">
        <v>514</v>
      </c>
      <c r="B516" s="243" t="s">
        <v>533</v>
      </c>
      <c r="C516" s="243" t="s">
        <v>534</v>
      </c>
      <c r="D516" s="243" t="s">
        <v>494</v>
      </c>
      <c r="E516" s="243" t="s">
        <v>496</v>
      </c>
      <c r="F516" s="243" t="s">
        <v>35</v>
      </c>
      <c r="G516" s="243" t="s">
        <v>31</v>
      </c>
      <c r="H516" s="243" t="s">
        <v>32</v>
      </c>
      <c r="I516" s="243" t="s">
        <v>55</v>
      </c>
      <c r="J516" s="243" t="s">
        <v>44</v>
      </c>
      <c r="K516" s="243" t="s">
        <v>750</v>
      </c>
      <c r="L516" s="265">
        <v>4.9235241020871188</v>
      </c>
      <c r="M516" s="250">
        <v>3</v>
      </c>
      <c r="N516" s="250">
        <v>3</v>
      </c>
      <c r="O516" s="244">
        <v>15</v>
      </c>
      <c r="P516" s="242">
        <v>15</v>
      </c>
      <c r="Q516" s="242">
        <v>35</v>
      </c>
      <c r="R516" s="242">
        <v>0.6</v>
      </c>
      <c r="S516" s="245">
        <v>615</v>
      </c>
      <c r="T516" s="242">
        <v>4.2</v>
      </c>
      <c r="U516" s="242">
        <v>0.8</v>
      </c>
      <c r="V516" s="242">
        <v>21</v>
      </c>
      <c r="W516" s="266">
        <v>194.15</v>
      </c>
      <c r="X516" s="266">
        <v>26.271989174560218</v>
      </c>
      <c r="Y516" s="266">
        <v>8.26</v>
      </c>
      <c r="Z516" s="266">
        <v>5.8244999999999996</v>
      </c>
      <c r="AA516" s="266">
        <v>3.8830000000000009</v>
      </c>
      <c r="AB516" s="267">
        <v>0.5</v>
      </c>
      <c r="AC516" s="268"/>
      <c r="AD516" s="269">
        <v>10.95</v>
      </c>
      <c r="AE516" s="270">
        <f t="shared" si="49"/>
        <v>0.48920599999999936</v>
      </c>
      <c r="AF516" s="194">
        <f t="shared" si="50"/>
        <v>1.0794000000000636E-2</v>
      </c>
      <c r="AH516" s="242">
        <v>513</v>
      </c>
      <c r="AI516" s="251">
        <f t="shared" si="51"/>
        <v>18.467500000000001</v>
      </c>
      <c r="AJ516" s="251">
        <f>'5-04a'!O517</f>
        <v>18.467500000000001</v>
      </c>
      <c r="AK516" s="251">
        <f t="shared" si="52"/>
        <v>0</v>
      </c>
      <c r="AM516" s="252">
        <f t="shared" si="53"/>
        <v>5.8448625964535724E-4</v>
      </c>
      <c r="AP516" s="268"/>
    </row>
    <row r="517" spans="1:42" x14ac:dyDescent="0.25">
      <c r="A517" s="253">
        <v>515</v>
      </c>
      <c r="B517" s="243" t="s">
        <v>533</v>
      </c>
      <c r="C517" s="243" t="s">
        <v>534</v>
      </c>
      <c r="D517" s="243" t="s">
        <v>494</v>
      </c>
      <c r="E517" s="243" t="s">
        <v>496</v>
      </c>
      <c r="F517" s="243" t="s">
        <v>35</v>
      </c>
      <c r="G517" s="243" t="s">
        <v>36</v>
      </c>
      <c r="H517" s="243" t="s">
        <v>32</v>
      </c>
      <c r="I517" s="243" t="s">
        <v>55</v>
      </c>
      <c r="J517" s="243" t="s">
        <v>73</v>
      </c>
      <c r="K517" s="243" t="s">
        <v>750</v>
      </c>
      <c r="L517" s="265">
        <v>2.5591636347088027</v>
      </c>
      <c r="M517" s="250">
        <v>3</v>
      </c>
      <c r="N517" s="250">
        <v>2.5591636347088027</v>
      </c>
      <c r="O517" s="244">
        <v>15</v>
      </c>
      <c r="P517" s="242">
        <v>10</v>
      </c>
      <c r="Q517" s="242">
        <v>25</v>
      </c>
      <c r="R517" s="242">
        <v>0.6</v>
      </c>
      <c r="S517" s="245">
        <v>712</v>
      </c>
      <c r="T517" s="242">
        <v>4.2</v>
      </c>
      <c r="U517" s="242">
        <v>0.8</v>
      </c>
      <c r="V517" s="242">
        <v>21</v>
      </c>
      <c r="W517" s="266">
        <v>151.72925823642504</v>
      </c>
      <c r="X517" s="266">
        <v>20.531699355402576</v>
      </c>
      <c r="Y517" s="266">
        <v>6.11</v>
      </c>
      <c r="Z517" s="266">
        <v>3.8830000000000005</v>
      </c>
      <c r="AA517" s="266">
        <v>2.5886666666666671</v>
      </c>
      <c r="AB517" s="267">
        <v>3.7358333333333329</v>
      </c>
      <c r="AC517" s="268"/>
      <c r="AD517" s="269">
        <v>10.95</v>
      </c>
      <c r="AE517" s="270">
        <f t="shared" si="49"/>
        <v>0.48920599999999936</v>
      </c>
      <c r="AF517" s="194">
        <f t="shared" si="50"/>
        <v>3.2466273333333335</v>
      </c>
      <c r="AH517" s="242">
        <v>514</v>
      </c>
      <c r="AI517" s="251">
        <f t="shared" si="51"/>
        <v>16.317499999999999</v>
      </c>
      <c r="AJ517" s="251">
        <f>'5-04a'!O518</f>
        <v>16.317499999999999</v>
      </c>
      <c r="AK517" s="251">
        <f t="shared" si="52"/>
        <v>0</v>
      </c>
      <c r="AM517" s="252">
        <f t="shared" si="53"/>
        <v>0.19896597722281806</v>
      </c>
      <c r="AP517" s="268"/>
    </row>
    <row r="518" spans="1:42" x14ac:dyDescent="0.25">
      <c r="A518" s="253">
        <v>516</v>
      </c>
      <c r="B518" s="243" t="s">
        <v>533</v>
      </c>
      <c r="C518" s="243" t="s">
        <v>534</v>
      </c>
      <c r="D518" s="243" t="s">
        <v>471</v>
      </c>
      <c r="E518" s="243" t="s">
        <v>496</v>
      </c>
      <c r="F518" s="243" t="s">
        <v>35</v>
      </c>
      <c r="G518" s="243" t="s">
        <v>36</v>
      </c>
      <c r="H518" s="243" t="s">
        <v>32</v>
      </c>
      <c r="I518" s="243" t="s">
        <v>103</v>
      </c>
      <c r="J518" s="243" t="s">
        <v>997</v>
      </c>
      <c r="K518" s="243" t="s">
        <v>750</v>
      </c>
      <c r="L518" s="265">
        <v>2.356869375</v>
      </c>
      <c r="M518" s="250">
        <v>3</v>
      </c>
      <c r="N518" s="250">
        <v>2.356869375</v>
      </c>
      <c r="O518" s="244">
        <v>15</v>
      </c>
      <c r="P518" s="242">
        <v>10</v>
      </c>
      <c r="Q518" s="242">
        <v>25</v>
      </c>
      <c r="R518" s="242">
        <v>0.6</v>
      </c>
      <c r="S518" s="245">
        <v>592</v>
      </c>
      <c r="T518" s="242">
        <v>4.2</v>
      </c>
      <c r="U518" s="242">
        <v>0.8</v>
      </c>
      <c r="V518" s="242">
        <v>21</v>
      </c>
      <c r="W518" s="266">
        <v>156.36655015441127</v>
      </c>
      <c r="X518" s="266">
        <v>23.199784889378527</v>
      </c>
      <c r="Y518" s="266">
        <v>12.63</v>
      </c>
      <c r="Z518" s="266">
        <v>3.6853553333333342</v>
      </c>
      <c r="AA518" s="266">
        <v>3.6853553333333342</v>
      </c>
      <c r="AB518" s="267">
        <v>4.6312893333333331</v>
      </c>
      <c r="AC518" s="268"/>
      <c r="AD518" s="269">
        <v>9.15</v>
      </c>
      <c r="AE518" s="270">
        <f t="shared" si="49"/>
        <v>0.9263539999999999</v>
      </c>
      <c r="AF518" s="194">
        <f t="shared" si="50"/>
        <v>3.7049353333333332</v>
      </c>
      <c r="AH518" s="242">
        <v>515</v>
      </c>
      <c r="AI518" s="251">
        <f t="shared" si="51"/>
        <v>24.632000000000005</v>
      </c>
      <c r="AJ518" s="251">
        <f>'5-04a'!O519</f>
        <v>24.632000000000001</v>
      </c>
      <c r="AK518" s="251">
        <f t="shared" si="52"/>
        <v>0</v>
      </c>
      <c r="AM518" s="252">
        <f t="shared" si="53"/>
        <v>0.15041147017429898</v>
      </c>
      <c r="AP518" s="268"/>
    </row>
    <row r="519" spans="1:42" x14ac:dyDescent="0.25">
      <c r="A519" s="253">
        <v>517</v>
      </c>
      <c r="B519" s="243" t="s">
        <v>533</v>
      </c>
      <c r="C519" s="243" t="s">
        <v>534</v>
      </c>
      <c r="D519" s="243" t="s">
        <v>471</v>
      </c>
      <c r="E519" s="243" t="s">
        <v>496</v>
      </c>
      <c r="F519" s="243" t="s">
        <v>35</v>
      </c>
      <c r="G519" s="243" t="s">
        <v>31</v>
      </c>
      <c r="H519" s="243" t="s">
        <v>32</v>
      </c>
      <c r="I519" s="243" t="s">
        <v>55</v>
      </c>
      <c r="J519" s="243" t="s">
        <v>44</v>
      </c>
      <c r="K519" s="243" t="s">
        <v>750</v>
      </c>
      <c r="L519" s="265">
        <v>4.9238468709797738</v>
      </c>
      <c r="M519" s="250">
        <v>3</v>
      </c>
      <c r="N519" s="250">
        <v>3</v>
      </c>
      <c r="O519" s="244">
        <v>15</v>
      </c>
      <c r="P519" s="242">
        <v>15</v>
      </c>
      <c r="Q519" s="242">
        <v>35</v>
      </c>
      <c r="R519" s="242">
        <v>0.6</v>
      </c>
      <c r="S519" s="245">
        <v>615</v>
      </c>
      <c r="T519" s="242">
        <v>4.2</v>
      </c>
      <c r="U519" s="242">
        <v>0.8</v>
      </c>
      <c r="V519" s="242">
        <v>21</v>
      </c>
      <c r="W519" s="266">
        <v>187.42132000000004</v>
      </c>
      <c r="X519" s="266">
        <v>27.807317507418404</v>
      </c>
      <c r="Y519" s="266">
        <v>8.26</v>
      </c>
      <c r="Z519" s="266">
        <v>5.6226396000000012</v>
      </c>
      <c r="AA519" s="266">
        <v>3.7484264000000014</v>
      </c>
      <c r="AB519" s="267">
        <v>0.94593399999999939</v>
      </c>
      <c r="AC519" s="268"/>
      <c r="AD519" s="269">
        <v>9.15</v>
      </c>
      <c r="AE519" s="270">
        <f t="shared" si="49"/>
        <v>0.9263539999999999</v>
      </c>
      <c r="AF519" s="194">
        <f t="shared" si="50"/>
        <v>1.9579999999999487E-2</v>
      </c>
      <c r="AH519" s="242">
        <v>516</v>
      </c>
      <c r="AI519" s="251">
        <f t="shared" si="51"/>
        <v>18.577000000000005</v>
      </c>
      <c r="AJ519" s="251">
        <f>'5-04a'!O520</f>
        <v>18.577000000000002</v>
      </c>
      <c r="AK519" s="251">
        <f t="shared" si="52"/>
        <v>0</v>
      </c>
      <c r="AM519" s="252">
        <f t="shared" si="53"/>
        <v>1.0539914948592066E-3</v>
      </c>
      <c r="AP519" s="268"/>
    </row>
    <row r="520" spans="1:42" x14ac:dyDescent="0.25">
      <c r="A520" s="253">
        <v>518</v>
      </c>
      <c r="B520" s="243" t="s">
        <v>533</v>
      </c>
      <c r="C520" s="243" t="s">
        <v>534</v>
      </c>
      <c r="D520" s="243" t="s">
        <v>471</v>
      </c>
      <c r="E520" s="243" t="s">
        <v>496</v>
      </c>
      <c r="F520" s="243" t="s">
        <v>35</v>
      </c>
      <c r="G520" s="243" t="s">
        <v>36</v>
      </c>
      <c r="H520" s="243" t="s">
        <v>32</v>
      </c>
      <c r="I520" s="243" t="s">
        <v>55</v>
      </c>
      <c r="J520" s="243" t="s">
        <v>73</v>
      </c>
      <c r="K520" s="243" t="s">
        <v>750</v>
      </c>
      <c r="L520" s="265">
        <v>2.5597555806779724</v>
      </c>
      <c r="M520" s="250">
        <v>3</v>
      </c>
      <c r="N520" s="250">
        <v>2.5597555806779724</v>
      </c>
      <c r="O520" s="244">
        <v>15</v>
      </c>
      <c r="P520" s="242">
        <v>10</v>
      </c>
      <c r="Q520" s="242">
        <v>25</v>
      </c>
      <c r="R520" s="242">
        <v>0.6</v>
      </c>
      <c r="S520" s="245">
        <v>712</v>
      </c>
      <c r="T520" s="242">
        <v>4.2</v>
      </c>
      <c r="U520" s="242">
        <v>0.8</v>
      </c>
      <c r="V520" s="242">
        <v>21</v>
      </c>
      <c r="W520" s="266">
        <v>146.43688750186058</v>
      </c>
      <c r="X520" s="266">
        <v>21.726541172382877</v>
      </c>
      <c r="Y520" s="266">
        <v>6.11</v>
      </c>
      <c r="Z520" s="266">
        <v>3.7484264000000009</v>
      </c>
      <c r="AA520" s="266">
        <v>2.498950933333334</v>
      </c>
      <c r="AB520" s="267">
        <v>4.0696226666666657</v>
      </c>
      <c r="AC520" s="268"/>
      <c r="AD520" s="269">
        <v>9.15</v>
      </c>
      <c r="AE520" s="270">
        <f t="shared" si="49"/>
        <v>0.9263539999999999</v>
      </c>
      <c r="AF520" s="194">
        <f t="shared" si="50"/>
        <v>3.1432686666666658</v>
      </c>
      <c r="AH520" s="242">
        <v>517</v>
      </c>
      <c r="AI520" s="251">
        <f t="shared" si="51"/>
        <v>16.427</v>
      </c>
      <c r="AJ520" s="251">
        <f>'5-04a'!O521</f>
        <v>16.427</v>
      </c>
      <c r="AK520" s="251">
        <f t="shared" si="52"/>
        <v>0</v>
      </c>
      <c r="AM520" s="252">
        <f t="shared" si="53"/>
        <v>0.19134769992492032</v>
      </c>
      <c r="AP520" s="268"/>
    </row>
    <row r="521" spans="1:42" x14ac:dyDescent="0.25">
      <c r="A521" s="253">
        <v>519</v>
      </c>
      <c r="B521" s="243" t="s">
        <v>533</v>
      </c>
      <c r="C521" s="243" t="s">
        <v>534</v>
      </c>
      <c r="D521" s="243" t="s">
        <v>491</v>
      </c>
      <c r="E521" s="243" t="s">
        <v>492</v>
      </c>
      <c r="F521" s="243" t="s">
        <v>35</v>
      </c>
      <c r="G521" s="243" t="s">
        <v>31</v>
      </c>
      <c r="H521" s="243" t="s">
        <v>32</v>
      </c>
      <c r="I521" s="243" t="s">
        <v>55</v>
      </c>
      <c r="J521" s="243" t="s">
        <v>44</v>
      </c>
      <c r="K521" s="243" t="s">
        <v>750</v>
      </c>
      <c r="L521" s="265">
        <v>4.922670516523949</v>
      </c>
      <c r="M521" s="250">
        <v>3</v>
      </c>
      <c r="N521" s="250">
        <v>3</v>
      </c>
      <c r="O521" s="244">
        <v>15</v>
      </c>
      <c r="P521" s="242">
        <v>15</v>
      </c>
      <c r="Q521" s="242">
        <v>35</v>
      </c>
      <c r="R521" s="242">
        <v>0.6</v>
      </c>
      <c r="S521" s="245">
        <v>615</v>
      </c>
      <c r="T521" s="242">
        <v>4.2</v>
      </c>
      <c r="U521" s="242">
        <v>0.8</v>
      </c>
      <c r="V521" s="242">
        <v>21</v>
      </c>
      <c r="W521" s="266">
        <v>246.9</v>
      </c>
      <c r="X521" s="266">
        <v>24.889112903225808</v>
      </c>
      <c r="Y521" s="266">
        <v>11.26</v>
      </c>
      <c r="Z521" s="266">
        <v>7.407</v>
      </c>
      <c r="AA521" s="266">
        <v>4.9380000000000006</v>
      </c>
      <c r="AB521" s="267">
        <v>2.9450000000000003</v>
      </c>
      <c r="AC521" s="268"/>
      <c r="AD521" s="269">
        <v>6.05</v>
      </c>
      <c r="AE521" s="270">
        <f t="shared" si="49"/>
        <v>2.9004960000000004</v>
      </c>
      <c r="AF521" s="194">
        <f t="shared" si="50"/>
        <v>4.4503999999999877E-2</v>
      </c>
      <c r="AH521" s="242">
        <v>518</v>
      </c>
      <c r="AI521" s="251">
        <f t="shared" si="51"/>
        <v>26.550000000000004</v>
      </c>
      <c r="AJ521" s="251">
        <f>'5-04a'!O522</f>
        <v>26.55</v>
      </c>
      <c r="AK521" s="251">
        <f t="shared" si="52"/>
        <v>0</v>
      </c>
      <c r="AM521" s="252">
        <f t="shared" si="53"/>
        <v>1.6762335216572457E-3</v>
      </c>
      <c r="AP521" s="268"/>
    </row>
    <row r="522" spans="1:42" x14ac:dyDescent="0.25">
      <c r="A522" s="253">
        <v>520</v>
      </c>
      <c r="B522" s="243" t="s">
        <v>533</v>
      </c>
      <c r="C522" s="243" t="s">
        <v>534</v>
      </c>
      <c r="D522" s="243" t="s">
        <v>491</v>
      </c>
      <c r="E522" s="243" t="s">
        <v>492</v>
      </c>
      <c r="F522" s="243" t="s">
        <v>35</v>
      </c>
      <c r="G522" s="243" t="s">
        <v>36</v>
      </c>
      <c r="H522" s="243" t="s">
        <v>32</v>
      </c>
      <c r="I522" s="243" t="s">
        <v>55</v>
      </c>
      <c r="J522" s="243" t="s">
        <v>73</v>
      </c>
      <c r="K522" s="243" t="s">
        <v>750</v>
      </c>
      <c r="L522" s="265">
        <v>2.5575981909967243</v>
      </c>
      <c r="M522" s="250">
        <v>3</v>
      </c>
      <c r="N522" s="250">
        <v>2.5575981909967243</v>
      </c>
      <c r="O522" s="244">
        <v>15</v>
      </c>
      <c r="P522" s="242">
        <v>10</v>
      </c>
      <c r="Q522" s="242">
        <v>25</v>
      </c>
      <c r="R522" s="242">
        <v>0.6</v>
      </c>
      <c r="S522" s="245">
        <v>712</v>
      </c>
      <c r="T522" s="242">
        <v>4.2</v>
      </c>
      <c r="U522" s="242">
        <v>0.8</v>
      </c>
      <c r="V522" s="242">
        <v>21</v>
      </c>
      <c r="W522" s="266">
        <v>239.99078594937359</v>
      </c>
      <c r="X522" s="266">
        <v>24.192619551348145</v>
      </c>
      <c r="Y522" s="266">
        <v>6.11</v>
      </c>
      <c r="Z522" s="266">
        <v>6.1379999999999999</v>
      </c>
      <c r="AA522" s="266">
        <v>4.0920000000000005</v>
      </c>
      <c r="AB522" s="267">
        <v>8.0599999999999987</v>
      </c>
      <c r="AC522" s="268"/>
      <c r="AD522" s="269">
        <v>6.05</v>
      </c>
      <c r="AE522" s="270">
        <f t="shared" si="49"/>
        <v>2.9004960000000004</v>
      </c>
      <c r="AF522" s="194">
        <f t="shared" si="50"/>
        <v>5.1595039999999983</v>
      </c>
      <c r="AH522" s="242">
        <v>519</v>
      </c>
      <c r="AI522" s="251">
        <f t="shared" si="51"/>
        <v>24.400000000000002</v>
      </c>
      <c r="AJ522" s="251">
        <f>'5-04a'!O523</f>
        <v>24.4</v>
      </c>
      <c r="AK522" s="251">
        <f t="shared" si="52"/>
        <v>0</v>
      </c>
      <c r="AM522" s="252">
        <f t="shared" si="53"/>
        <v>0.21145508196721302</v>
      </c>
      <c r="AP522" s="268"/>
    </row>
    <row r="523" spans="1:42" x14ac:dyDescent="0.25">
      <c r="A523" s="253">
        <v>521</v>
      </c>
      <c r="B523" s="243" t="s">
        <v>533</v>
      </c>
      <c r="C523" s="243" t="s">
        <v>534</v>
      </c>
      <c r="D523" s="243" t="s">
        <v>494</v>
      </c>
      <c r="E523" s="243" t="s">
        <v>492</v>
      </c>
      <c r="F523" s="243" t="s">
        <v>35</v>
      </c>
      <c r="G523" s="243" t="s">
        <v>31</v>
      </c>
      <c r="H523" s="243" t="s">
        <v>32</v>
      </c>
      <c r="I523" s="243" t="s">
        <v>55</v>
      </c>
      <c r="J523" s="243" t="s">
        <v>44</v>
      </c>
      <c r="K523" s="243" t="s">
        <v>752</v>
      </c>
      <c r="L523" s="265">
        <v>5.3902141779035402</v>
      </c>
      <c r="M523" s="250">
        <v>3</v>
      </c>
      <c r="N523" s="250">
        <v>3</v>
      </c>
      <c r="O523" s="244">
        <v>12</v>
      </c>
      <c r="P523" s="242">
        <v>15</v>
      </c>
      <c r="Q523" s="242">
        <v>35</v>
      </c>
      <c r="R523" s="242">
        <v>0.6</v>
      </c>
      <c r="S523" s="245">
        <v>615</v>
      </c>
      <c r="T523" s="242">
        <v>4.2</v>
      </c>
      <c r="U523" s="242">
        <v>0.8</v>
      </c>
      <c r="V523" s="242">
        <v>23</v>
      </c>
      <c r="W523" s="266">
        <v>235.62527999999998</v>
      </c>
      <c r="X523" s="266">
        <v>26.12253658536585</v>
      </c>
      <c r="Y523" s="266">
        <v>8.26</v>
      </c>
      <c r="Z523" s="266">
        <v>7.0687583999999992</v>
      </c>
      <c r="AA523" s="266">
        <v>4.7125056000000001</v>
      </c>
      <c r="AB523" s="267">
        <v>0.50573600000000241</v>
      </c>
      <c r="AC523" s="268"/>
      <c r="AD523" s="269">
        <v>10.85</v>
      </c>
      <c r="AE523" s="270">
        <f t="shared" si="49"/>
        <v>0.49982400000000027</v>
      </c>
      <c r="AF523" s="194">
        <f t="shared" si="50"/>
        <v>5.9120000000021378E-3</v>
      </c>
      <c r="AH523" s="242">
        <v>520</v>
      </c>
      <c r="AI523" s="251">
        <f t="shared" si="51"/>
        <v>20.547000000000001</v>
      </c>
      <c r="AJ523" s="251">
        <f>'5-04a'!O524</f>
        <v>20.547000000000001</v>
      </c>
      <c r="AK523" s="251">
        <f t="shared" si="52"/>
        <v>0</v>
      </c>
      <c r="AM523" s="252">
        <f t="shared" si="53"/>
        <v>2.8773056893960857E-4</v>
      </c>
      <c r="AP523" s="268"/>
    </row>
    <row r="524" spans="1:42" x14ac:dyDescent="0.25">
      <c r="A524" s="253">
        <v>522</v>
      </c>
      <c r="B524" s="243" t="s">
        <v>533</v>
      </c>
      <c r="C524" s="243" t="s">
        <v>534</v>
      </c>
      <c r="D524" s="243" t="s">
        <v>494</v>
      </c>
      <c r="E524" s="243" t="s">
        <v>492</v>
      </c>
      <c r="F524" s="243" t="s">
        <v>35</v>
      </c>
      <c r="G524" s="243" t="s">
        <v>36</v>
      </c>
      <c r="H524" s="243" t="s">
        <v>32</v>
      </c>
      <c r="I524" s="243" t="s">
        <v>55</v>
      </c>
      <c r="J524" s="243" t="s">
        <v>73</v>
      </c>
      <c r="K524" s="243" t="s">
        <v>752</v>
      </c>
      <c r="L524" s="265">
        <v>3.1105919656702636</v>
      </c>
      <c r="M524" s="250">
        <v>3</v>
      </c>
      <c r="N524" s="250">
        <v>3</v>
      </c>
      <c r="O524" s="244">
        <v>12</v>
      </c>
      <c r="P524" s="242">
        <v>10</v>
      </c>
      <c r="Q524" s="242">
        <v>25</v>
      </c>
      <c r="R524" s="242">
        <v>0.6</v>
      </c>
      <c r="S524" s="245">
        <v>712</v>
      </c>
      <c r="T524" s="242">
        <v>4.2</v>
      </c>
      <c r="U524" s="242">
        <v>0.8</v>
      </c>
      <c r="V524" s="242">
        <v>23</v>
      </c>
      <c r="W524" s="266">
        <v>204.20857599999994</v>
      </c>
      <c r="X524" s="266">
        <v>22.639531707317065</v>
      </c>
      <c r="Y524" s="266">
        <v>6.11</v>
      </c>
      <c r="Z524" s="266">
        <v>6.1262572799999981</v>
      </c>
      <c r="AA524" s="266">
        <v>4.0841715199999991</v>
      </c>
      <c r="AB524" s="267">
        <v>2.0765712000000018</v>
      </c>
      <c r="AC524" s="268"/>
      <c r="AD524" s="269">
        <v>10.85</v>
      </c>
      <c r="AE524" s="270">
        <f t="shared" si="49"/>
        <v>0.49982400000000027</v>
      </c>
      <c r="AF524" s="194">
        <f t="shared" si="50"/>
        <v>1.5767472000000016</v>
      </c>
      <c r="AH524" s="242">
        <v>521</v>
      </c>
      <c r="AI524" s="251">
        <f t="shared" si="51"/>
        <v>18.396999999999998</v>
      </c>
      <c r="AJ524" s="251">
        <f>'5-04a'!O525</f>
        <v>18.396999999999998</v>
      </c>
      <c r="AK524" s="251">
        <f t="shared" si="52"/>
        <v>0</v>
      </c>
      <c r="AM524" s="252">
        <f t="shared" si="53"/>
        <v>8.5706756536391898E-2</v>
      </c>
      <c r="AP524" s="268"/>
    </row>
    <row r="525" spans="1:42" x14ac:dyDescent="0.25">
      <c r="A525" s="253">
        <v>523</v>
      </c>
      <c r="B525" s="243" t="s">
        <v>533</v>
      </c>
      <c r="C525" s="243" t="s">
        <v>534</v>
      </c>
      <c r="D525" s="243" t="s">
        <v>494</v>
      </c>
      <c r="E525" s="243" t="s">
        <v>496</v>
      </c>
      <c r="F525" s="243" t="s">
        <v>35</v>
      </c>
      <c r="G525" s="243" t="s">
        <v>31</v>
      </c>
      <c r="H525" s="243" t="s">
        <v>32</v>
      </c>
      <c r="I525" s="243" t="s">
        <v>55</v>
      </c>
      <c r="J525" s="243" t="s">
        <v>44</v>
      </c>
      <c r="K525" s="243" t="s">
        <v>752</v>
      </c>
      <c r="L525" s="265">
        <v>5.3921124103684575</v>
      </c>
      <c r="M525" s="250">
        <v>3</v>
      </c>
      <c r="N525" s="250">
        <v>3</v>
      </c>
      <c r="O525" s="244">
        <v>12</v>
      </c>
      <c r="P525" s="242">
        <v>15</v>
      </c>
      <c r="Q525" s="242">
        <v>35</v>
      </c>
      <c r="R525" s="242">
        <v>0.6</v>
      </c>
      <c r="S525" s="245">
        <v>615</v>
      </c>
      <c r="T525" s="242">
        <v>4.2</v>
      </c>
      <c r="U525" s="242">
        <v>0.8</v>
      </c>
      <c r="V525" s="242">
        <v>23</v>
      </c>
      <c r="W525" s="266">
        <v>194.15</v>
      </c>
      <c r="X525" s="266">
        <v>26.271989174560218</v>
      </c>
      <c r="Y525" s="266">
        <v>8.26</v>
      </c>
      <c r="Z525" s="266">
        <v>5.8244999999999996</v>
      </c>
      <c r="AA525" s="266">
        <v>3.8830000000000009</v>
      </c>
      <c r="AB525" s="267">
        <v>0.5</v>
      </c>
      <c r="AC525" s="268"/>
      <c r="AD525" s="269">
        <v>10.95</v>
      </c>
      <c r="AE525" s="270">
        <f t="shared" si="49"/>
        <v>0.48920599999999936</v>
      </c>
      <c r="AF525" s="194">
        <f t="shared" si="50"/>
        <v>1.0794000000000636E-2</v>
      </c>
      <c r="AH525" s="242">
        <v>522</v>
      </c>
      <c r="AI525" s="251">
        <f t="shared" si="51"/>
        <v>18.467500000000001</v>
      </c>
      <c r="AJ525" s="251">
        <f>'5-04a'!O526</f>
        <v>18.467500000000001</v>
      </c>
      <c r="AK525" s="251">
        <f t="shared" si="52"/>
        <v>0</v>
      </c>
      <c r="AM525" s="252">
        <f t="shared" si="53"/>
        <v>5.8448625964535724E-4</v>
      </c>
      <c r="AP525" s="268"/>
    </row>
    <row r="526" spans="1:42" x14ac:dyDescent="0.25">
      <c r="A526" s="253">
        <v>524</v>
      </c>
      <c r="B526" s="243" t="s">
        <v>533</v>
      </c>
      <c r="C526" s="243" t="s">
        <v>534</v>
      </c>
      <c r="D526" s="243" t="s">
        <v>494</v>
      </c>
      <c r="E526" s="243" t="s">
        <v>496</v>
      </c>
      <c r="F526" s="243" t="s">
        <v>35</v>
      </c>
      <c r="G526" s="243" t="s">
        <v>36</v>
      </c>
      <c r="H526" s="243" t="s">
        <v>32</v>
      </c>
      <c r="I526" s="243" t="s">
        <v>55</v>
      </c>
      <c r="J526" s="243" t="s">
        <v>73</v>
      </c>
      <c r="K526" s="243" t="s">
        <v>752</v>
      </c>
      <c r="L526" s="265">
        <v>3.1129945872189291</v>
      </c>
      <c r="M526" s="250">
        <v>3</v>
      </c>
      <c r="N526" s="250">
        <v>3</v>
      </c>
      <c r="O526" s="244">
        <v>12</v>
      </c>
      <c r="P526" s="242">
        <v>10</v>
      </c>
      <c r="Q526" s="242">
        <v>25</v>
      </c>
      <c r="R526" s="242">
        <v>0.6</v>
      </c>
      <c r="S526" s="245">
        <v>712</v>
      </c>
      <c r="T526" s="242">
        <v>4.2</v>
      </c>
      <c r="U526" s="242">
        <v>0.8</v>
      </c>
      <c r="V526" s="242">
        <v>23</v>
      </c>
      <c r="W526" s="266">
        <v>168.26333333333335</v>
      </c>
      <c r="X526" s="266">
        <v>22.769057284618853</v>
      </c>
      <c r="Y526" s="266">
        <v>6.11</v>
      </c>
      <c r="Z526" s="266">
        <v>5.0479000000000003</v>
      </c>
      <c r="AA526" s="266">
        <v>3.3652666666666673</v>
      </c>
      <c r="AB526" s="267">
        <v>1.7943333333333333</v>
      </c>
      <c r="AC526" s="268"/>
      <c r="AD526" s="269">
        <v>10.95</v>
      </c>
      <c r="AE526" s="270">
        <f t="shared" si="49"/>
        <v>0.48920599999999936</v>
      </c>
      <c r="AF526" s="194">
        <f t="shared" si="50"/>
        <v>1.305127333333334</v>
      </c>
      <c r="AH526" s="242">
        <v>523</v>
      </c>
      <c r="AI526" s="251">
        <f t="shared" si="51"/>
        <v>16.317500000000003</v>
      </c>
      <c r="AJ526" s="251">
        <f>'5-04a'!O527</f>
        <v>16.317499999999999</v>
      </c>
      <c r="AK526" s="251">
        <f t="shared" si="52"/>
        <v>0</v>
      </c>
      <c r="AM526" s="252">
        <f t="shared" si="53"/>
        <v>7.9983289923905854E-2</v>
      </c>
      <c r="AP526" s="268"/>
    </row>
    <row r="527" spans="1:42" x14ac:dyDescent="0.25">
      <c r="A527" s="253">
        <v>525</v>
      </c>
      <c r="B527" s="243" t="s">
        <v>533</v>
      </c>
      <c r="C527" s="243" t="s">
        <v>534</v>
      </c>
      <c r="D527" s="243" t="s">
        <v>471</v>
      </c>
      <c r="E527" s="243" t="s">
        <v>496</v>
      </c>
      <c r="F527" s="243" t="s">
        <v>35</v>
      </c>
      <c r="G527" s="243" t="s">
        <v>36</v>
      </c>
      <c r="H527" s="243" t="s">
        <v>42</v>
      </c>
      <c r="I527" s="243" t="s">
        <v>99</v>
      </c>
      <c r="J527" s="243" t="s">
        <v>996</v>
      </c>
      <c r="K527" s="243" t="s">
        <v>753</v>
      </c>
      <c r="L527" s="265">
        <v>5.0595267741210312</v>
      </c>
      <c r="M527" s="250">
        <v>3</v>
      </c>
      <c r="N527" s="250">
        <v>3</v>
      </c>
      <c r="O527" s="244">
        <v>10</v>
      </c>
      <c r="P527" s="242">
        <v>10</v>
      </c>
      <c r="Q527" s="242">
        <v>25</v>
      </c>
      <c r="R527" s="242">
        <v>0.6</v>
      </c>
      <c r="S527" s="245">
        <v>704</v>
      </c>
      <c r="T527" s="242">
        <v>5</v>
      </c>
      <c r="U527" s="242">
        <v>0.8</v>
      </c>
      <c r="V527" s="242">
        <v>28</v>
      </c>
      <c r="W527" s="266">
        <v>187.42132000000004</v>
      </c>
      <c r="X527" s="266">
        <v>27.807317507418404</v>
      </c>
      <c r="Y527" s="266">
        <v>8.26</v>
      </c>
      <c r="Z527" s="266">
        <v>5.6226396000000012</v>
      </c>
      <c r="AA527" s="266">
        <v>3.7484264000000014</v>
      </c>
      <c r="AB527" s="267">
        <v>0.94593399999999939</v>
      </c>
      <c r="AC527" s="268"/>
      <c r="AD527" s="269">
        <v>9.15</v>
      </c>
      <c r="AE527" s="270">
        <f t="shared" si="49"/>
        <v>0.9263539999999999</v>
      </c>
      <c r="AF527" s="194">
        <f t="shared" si="50"/>
        <v>1.9579999999999487E-2</v>
      </c>
      <c r="AH527" s="242">
        <v>524</v>
      </c>
      <c r="AI527" s="251">
        <f t="shared" si="51"/>
        <v>18.577000000000005</v>
      </c>
      <c r="AJ527" s="251">
        <f>'5-04a'!O528</f>
        <v>18.577000000000002</v>
      </c>
      <c r="AK527" s="251">
        <f t="shared" si="52"/>
        <v>0</v>
      </c>
      <c r="AM527" s="252">
        <f t="shared" si="53"/>
        <v>1.0539914948592066E-3</v>
      </c>
      <c r="AP527" s="268"/>
    </row>
    <row r="528" spans="1:42" x14ac:dyDescent="0.25">
      <c r="A528" s="253">
        <v>526</v>
      </c>
      <c r="B528" s="243" t="s">
        <v>533</v>
      </c>
      <c r="C528" s="243" t="s">
        <v>534</v>
      </c>
      <c r="D528" s="243" t="s">
        <v>471</v>
      </c>
      <c r="E528" s="243" t="s">
        <v>495</v>
      </c>
      <c r="F528" s="243" t="s">
        <v>35</v>
      </c>
      <c r="G528" s="243" t="s">
        <v>36</v>
      </c>
      <c r="H528" s="243" t="s">
        <v>42</v>
      </c>
      <c r="I528" s="243" t="s">
        <v>99</v>
      </c>
      <c r="J528" s="243" t="s">
        <v>996</v>
      </c>
      <c r="K528" s="243" t="s">
        <v>753</v>
      </c>
      <c r="L528" s="265">
        <v>5.059086770734484</v>
      </c>
      <c r="M528" s="250">
        <v>3</v>
      </c>
      <c r="N528" s="250">
        <v>3</v>
      </c>
      <c r="O528" s="244">
        <v>10</v>
      </c>
      <c r="P528" s="242">
        <v>10</v>
      </c>
      <c r="Q528" s="242">
        <v>25</v>
      </c>
      <c r="R528" s="242">
        <v>0.6</v>
      </c>
      <c r="S528" s="245">
        <v>704</v>
      </c>
      <c r="T528" s="242">
        <v>5</v>
      </c>
      <c r="U528" s="242">
        <v>0.8</v>
      </c>
      <c r="V528" s="242">
        <v>28</v>
      </c>
      <c r="W528" s="266">
        <v>136.42031999999995</v>
      </c>
      <c r="X528" s="266">
        <v>28.480233820459276</v>
      </c>
      <c r="Y528" s="266">
        <v>8.26</v>
      </c>
      <c r="Z528" s="266">
        <v>4.0926095999999985</v>
      </c>
      <c r="AA528" s="266">
        <v>2.7284063999999995</v>
      </c>
      <c r="AB528" s="267">
        <v>0.83448400000000156</v>
      </c>
      <c r="AC528" s="268"/>
      <c r="AD528" s="269">
        <v>9.4</v>
      </c>
      <c r="AE528" s="270">
        <f t="shared" si="49"/>
        <v>0.83448400000000333</v>
      </c>
      <c r="AF528" s="194">
        <f t="shared" si="50"/>
        <v>-1.7763568394002505E-15</v>
      </c>
      <c r="AH528" s="242">
        <v>525</v>
      </c>
      <c r="AI528" s="251">
        <f t="shared" si="51"/>
        <v>15.915499999999998</v>
      </c>
      <c r="AJ528" s="251">
        <f>'5-04a'!O529</f>
        <v>15.9155</v>
      </c>
      <c r="AK528" s="251">
        <f t="shared" si="52"/>
        <v>0</v>
      </c>
      <c r="AM528" s="252">
        <f t="shared" si="53"/>
        <v>-1.1161175202791308E-16</v>
      </c>
      <c r="AP528" s="268"/>
    </row>
    <row r="529" spans="1:42" x14ac:dyDescent="0.25">
      <c r="A529" s="253">
        <v>527</v>
      </c>
      <c r="B529" s="243" t="s">
        <v>533</v>
      </c>
      <c r="C529" s="243" t="s">
        <v>534</v>
      </c>
      <c r="D529" s="243" t="s">
        <v>491</v>
      </c>
      <c r="E529" s="243" t="s">
        <v>472</v>
      </c>
      <c r="F529" s="243" t="s">
        <v>35</v>
      </c>
      <c r="G529" s="243" t="s">
        <v>31</v>
      </c>
      <c r="H529" s="243" t="s">
        <v>32</v>
      </c>
      <c r="I529" s="243" t="s">
        <v>55</v>
      </c>
      <c r="J529" s="243" t="s">
        <v>44</v>
      </c>
      <c r="K529" s="243" t="s">
        <v>755</v>
      </c>
      <c r="L529" s="265">
        <v>6.0931141210737234</v>
      </c>
      <c r="M529" s="250">
        <v>2</v>
      </c>
      <c r="N529" s="250">
        <v>2</v>
      </c>
      <c r="O529" s="244">
        <v>17</v>
      </c>
      <c r="P529" s="242">
        <v>15</v>
      </c>
      <c r="Q529" s="242">
        <v>35</v>
      </c>
      <c r="R529" s="242">
        <v>0.6</v>
      </c>
      <c r="S529" s="245">
        <v>615</v>
      </c>
      <c r="T529" s="242">
        <v>4.2</v>
      </c>
      <c r="U529" s="242">
        <v>0.8</v>
      </c>
      <c r="V529" s="242">
        <v>26</v>
      </c>
      <c r="W529" s="266">
        <v>469.11949199999998</v>
      </c>
      <c r="X529" s="266">
        <v>27.807912981624185</v>
      </c>
      <c r="Y529" s="266">
        <v>8.26</v>
      </c>
      <c r="Z529" s="266">
        <v>9.3823898400000001</v>
      </c>
      <c r="AA529" s="266">
        <v>6.2549265600000004</v>
      </c>
      <c r="AB529" s="267">
        <v>5.052983600000001</v>
      </c>
      <c r="AC529" s="268"/>
      <c r="AD529" s="269">
        <v>5.55</v>
      </c>
      <c r="AE529" s="270">
        <f t="shared" si="49"/>
        <v>3.3636260000000018</v>
      </c>
      <c r="AF529" s="194">
        <f t="shared" si="50"/>
        <v>1.6893575999999992</v>
      </c>
      <c r="AH529" s="242">
        <v>526</v>
      </c>
      <c r="AI529" s="251">
        <f t="shared" si="51"/>
        <v>28.950300000000002</v>
      </c>
      <c r="AJ529" s="251">
        <f>'5-04a'!O530</f>
        <v>28.950299999999999</v>
      </c>
      <c r="AK529" s="251">
        <f t="shared" si="52"/>
        <v>0</v>
      </c>
      <c r="AM529" s="252">
        <f t="shared" si="53"/>
        <v>5.8353716541797461E-2</v>
      </c>
      <c r="AP529" s="268"/>
    </row>
    <row r="530" spans="1:42" x14ac:dyDescent="0.25">
      <c r="A530" s="253">
        <v>528</v>
      </c>
      <c r="B530" s="243" t="s">
        <v>533</v>
      </c>
      <c r="C530" s="243" t="s">
        <v>534</v>
      </c>
      <c r="D530" s="243" t="s">
        <v>491</v>
      </c>
      <c r="E530" s="243" t="s">
        <v>472</v>
      </c>
      <c r="F530" s="243" t="s">
        <v>35</v>
      </c>
      <c r="G530" s="243" t="s">
        <v>36</v>
      </c>
      <c r="H530" s="243" t="s">
        <v>32</v>
      </c>
      <c r="I530" s="243" t="s">
        <v>55</v>
      </c>
      <c r="J530" s="243" t="s">
        <v>73</v>
      </c>
      <c r="K530" s="243" t="s">
        <v>755</v>
      </c>
      <c r="L530" s="265">
        <v>3.1635776475919566</v>
      </c>
      <c r="M530" s="250">
        <v>2</v>
      </c>
      <c r="N530" s="250">
        <v>2</v>
      </c>
      <c r="O530" s="244">
        <v>17</v>
      </c>
      <c r="P530" s="242">
        <v>10</v>
      </c>
      <c r="Q530" s="242">
        <v>25</v>
      </c>
      <c r="R530" s="242">
        <v>0.6</v>
      </c>
      <c r="S530" s="245">
        <v>712</v>
      </c>
      <c r="T530" s="242">
        <v>4.2</v>
      </c>
      <c r="U530" s="242">
        <v>0.8</v>
      </c>
      <c r="V530" s="242">
        <v>26</v>
      </c>
      <c r="W530" s="266">
        <v>277.996736</v>
      </c>
      <c r="X530" s="266">
        <v>16.478763248369887</v>
      </c>
      <c r="Y530" s="266">
        <v>6.11</v>
      </c>
      <c r="Z530" s="266">
        <v>5.5599347200000002</v>
      </c>
      <c r="AA530" s="266">
        <v>3.7066231466666673</v>
      </c>
      <c r="AB530" s="267">
        <v>11.423742133333334</v>
      </c>
      <c r="AC530" s="268"/>
      <c r="AD530" s="269">
        <v>5.55</v>
      </c>
      <c r="AE530" s="270">
        <f t="shared" si="49"/>
        <v>3.3636260000000018</v>
      </c>
      <c r="AF530" s="194">
        <f t="shared" si="50"/>
        <v>8.0601161333333327</v>
      </c>
      <c r="AH530" s="242">
        <v>527</v>
      </c>
      <c r="AI530" s="251">
        <f t="shared" si="51"/>
        <v>26.8003</v>
      </c>
      <c r="AJ530" s="251">
        <f>'5-04a'!O531</f>
        <v>26.8003</v>
      </c>
      <c r="AK530" s="251">
        <f t="shared" si="52"/>
        <v>0</v>
      </c>
      <c r="AM530" s="252">
        <f t="shared" si="53"/>
        <v>0.30074723541651893</v>
      </c>
      <c r="AP530" s="268"/>
    </row>
    <row r="531" spans="1:42" x14ac:dyDescent="0.25">
      <c r="A531" s="253">
        <v>529</v>
      </c>
      <c r="B531" s="243" t="s">
        <v>533</v>
      </c>
      <c r="C531" s="243" t="s">
        <v>534</v>
      </c>
      <c r="D531" s="243" t="s">
        <v>491</v>
      </c>
      <c r="E531" s="243" t="s">
        <v>492</v>
      </c>
      <c r="F531" s="243" t="s">
        <v>35</v>
      </c>
      <c r="G531" s="243" t="s">
        <v>31</v>
      </c>
      <c r="H531" s="243" t="s">
        <v>32</v>
      </c>
      <c r="I531" s="243" t="s">
        <v>55</v>
      </c>
      <c r="J531" s="243" t="s">
        <v>44</v>
      </c>
      <c r="K531" s="243" t="s">
        <v>755</v>
      </c>
      <c r="L531" s="265">
        <v>6.0941412872272958</v>
      </c>
      <c r="M531" s="250">
        <v>2</v>
      </c>
      <c r="N531" s="250">
        <v>2</v>
      </c>
      <c r="O531" s="244">
        <v>17</v>
      </c>
      <c r="P531" s="242">
        <v>15</v>
      </c>
      <c r="Q531" s="242">
        <v>35</v>
      </c>
      <c r="R531" s="242">
        <v>0.6</v>
      </c>
      <c r="S531" s="245">
        <v>615</v>
      </c>
      <c r="T531" s="242">
        <v>4.2</v>
      </c>
      <c r="U531" s="242">
        <v>0.8</v>
      </c>
      <c r="V531" s="242">
        <v>26</v>
      </c>
      <c r="W531" s="266">
        <v>302.71589999999998</v>
      </c>
      <c r="X531" s="266">
        <v>30.515715725806448</v>
      </c>
      <c r="Y531" s="266">
        <v>8.26</v>
      </c>
      <c r="Z531" s="266">
        <v>6.0543179999999994</v>
      </c>
      <c r="AA531" s="266">
        <v>4.0362119999999999</v>
      </c>
      <c r="AB531" s="267">
        <v>4.0661700000000005</v>
      </c>
      <c r="AC531" s="268"/>
      <c r="AD531" s="269">
        <v>6.05</v>
      </c>
      <c r="AE531" s="270">
        <f t="shared" ref="AE531:AE562" si="54">0.0804*AD531^2-1.8589*AD531+11.204</f>
        <v>2.9004960000000004</v>
      </c>
      <c r="AF531" s="194">
        <f t="shared" si="50"/>
        <v>1.1656740000000001</v>
      </c>
      <c r="AH531" s="242">
        <v>528</v>
      </c>
      <c r="AI531" s="251">
        <f t="shared" si="51"/>
        <v>22.416699999999999</v>
      </c>
      <c r="AJ531" s="251">
        <f>'5-04a'!O532</f>
        <v>22.416699999999999</v>
      </c>
      <c r="AK531" s="251">
        <f t="shared" si="52"/>
        <v>0</v>
      </c>
      <c r="AM531" s="252">
        <f t="shared" si="53"/>
        <v>5.200024981375493E-2</v>
      </c>
      <c r="AP531" s="268"/>
    </row>
    <row r="532" spans="1:42" x14ac:dyDescent="0.25">
      <c r="A532" s="253">
        <v>530</v>
      </c>
      <c r="B532" s="243" t="s">
        <v>533</v>
      </c>
      <c r="C532" s="243" t="s">
        <v>534</v>
      </c>
      <c r="D532" s="243" t="s">
        <v>491</v>
      </c>
      <c r="E532" s="243" t="s">
        <v>492</v>
      </c>
      <c r="F532" s="243" t="s">
        <v>35</v>
      </c>
      <c r="G532" s="243" t="s">
        <v>36</v>
      </c>
      <c r="H532" s="243" t="s">
        <v>32</v>
      </c>
      <c r="I532" s="243" t="s">
        <v>55</v>
      </c>
      <c r="J532" s="243" t="s">
        <v>73</v>
      </c>
      <c r="K532" s="243" t="s">
        <v>755</v>
      </c>
      <c r="L532" s="265">
        <v>3.1654614315566199</v>
      </c>
      <c r="M532" s="250">
        <v>2</v>
      </c>
      <c r="N532" s="250">
        <v>2</v>
      </c>
      <c r="O532" s="244">
        <v>17</v>
      </c>
      <c r="P532" s="242">
        <v>10</v>
      </c>
      <c r="Q532" s="242">
        <v>25</v>
      </c>
      <c r="R532" s="242">
        <v>0.6</v>
      </c>
      <c r="S532" s="245">
        <v>712</v>
      </c>
      <c r="T532" s="242">
        <v>4.2</v>
      </c>
      <c r="U532" s="242">
        <v>0.8</v>
      </c>
      <c r="V532" s="242">
        <v>26</v>
      </c>
      <c r="W532" s="266">
        <v>179.38720000000001</v>
      </c>
      <c r="X532" s="266">
        <v>18.083387096774196</v>
      </c>
      <c r="Y532" s="266">
        <v>6.11</v>
      </c>
      <c r="Z532" s="266">
        <v>3.5877440000000003</v>
      </c>
      <c r="AA532" s="266">
        <v>2.3918293333333338</v>
      </c>
      <c r="AB532" s="267">
        <v>8.177126666666668</v>
      </c>
      <c r="AC532" s="268"/>
      <c r="AD532" s="269">
        <v>6.05</v>
      </c>
      <c r="AE532" s="270">
        <f t="shared" si="54"/>
        <v>2.9004960000000004</v>
      </c>
      <c r="AF532" s="194">
        <f t="shared" si="50"/>
        <v>5.2766306666666676</v>
      </c>
      <c r="AH532" s="242">
        <v>529</v>
      </c>
      <c r="AI532" s="251">
        <f t="shared" si="51"/>
        <v>20.2667</v>
      </c>
      <c r="AJ532" s="251">
        <f>'5-04a'!O533</f>
        <v>20.2667</v>
      </c>
      <c r="AK532" s="251">
        <f t="shared" si="52"/>
        <v>0</v>
      </c>
      <c r="AM532" s="252">
        <f t="shared" si="53"/>
        <v>0.26035963756638564</v>
      </c>
      <c r="AP532" s="268"/>
    </row>
    <row r="533" spans="1:42" x14ac:dyDescent="0.25">
      <c r="A533" s="253">
        <v>531</v>
      </c>
      <c r="B533" s="243" t="s">
        <v>533</v>
      </c>
      <c r="C533" s="243" t="s">
        <v>534</v>
      </c>
      <c r="D533" s="243" t="s">
        <v>471</v>
      </c>
      <c r="E533" s="243" t="s">
        <v>495</v>
      </c>
      <c r="F533" s="243" t="s">
        <v>35</v>
      </c>
      <c r="G533" s="243" t="s">
        <v>36</v>
      </c>
      <c r="H533" s="243" t="s">
        <v>32</v>
      </c>
      <c r="I533" s="243" t="s">
        <v>995</v>
      </c>
      <c r="J533" s="243" t="s">
        <v>41</v>
      </c>
      <c r="K533" s="243" t="s">
        <v>756</v>
      </c>
      <c r="L533" s="265">
        <v>1.8511111111111114</v>
      </c>
      <c r="M533" s="250">
        <v>1</v>
      </c>
      <c r="N533" s="250">
        <v>1</v>
      </c>
      <c r="O533" s="244">
        <v>15</v>
      </c>
      <c r="P533" s="242">
        <v>15</v>
      </c>
      <c r="Q533" s="242">
        <v>35</v>
      </c>
      <c r="R533" s="242">
        <v>0.6</v>
      </c>
      <c r="S533" s="245">
        <v>215</v>
      </c>
      <c r="T533" s="242">
        <v>4.2</v>
      </c>
      <c r="U533" s="242">
        <v>0.8</v>
      </c>
      <c r="V533" s="242">
        <v>17</v>
      </c>
      <c r="W533" s="266">
        <v>136.42031999999992</v>
      </c>
      <c r="X533" s="266">
        <v>28.480233820459272</v>
      </c>
      <c r="Y533" s="266">
        <v>4.68</v>
      </c>
      <c r="Z533" s="266">
        <v>1.3642031999999993</v>
      </c>
      <c r="AA533" s="266">
        <v>5.456812799999998</v>
      </c>
      <c r="AB533" s="267">
        <v>0.83448400000000156</v>
      </c>
      <c r="AC533" s="268"/>
      <c r="AD533" s="269">
        <v>9.4</v>
      </c>
      <c r="AE533" s="270">
        <f t="shared" si="54"/>
        <v>0.83448400000000333</v>
      </c>
      <c r="AF533" s="194">
        <f t="shared" si="50"/>
        <v>-1.7763568394002505E-15</v>
      </c>
      <c r="AH533" s="242">
        <v>530</v>
      </c>
      <c r="AI533" s="251">
        <f t="shared" si="51"/>
        <v>12.335499999999998</v>
      </c>
      <c r="AJ533" s="251">
        <f>'5-04a'!O534</f>
        <v>12.3355</v>
      </c>
      <c r="AK533" s="251">
        <f t="shared" si="52"/>
        <v>0</v>
      </c>
      <c r="AM533" s="252">
        <f t="shared" si="53"/>
        <v>-1.4400363498846829E-16</v>
      </c>
      <c r="AP533" s="268"/>
    </row>
    <row r="534" spans="1:42" x14ac:dyDescent="0.25">
      <c r="A534" s="253">
        <v>532</v>
      </c>
      <c r="B534" s="243" t="s">
        <v>537</v>
      </c>
      <c r="C534" s="243" t="s">
        <v>538</v>
      </c>
      <c r="D534" s="243" t="s">
        <v>471</v>
      </c>
      <c r="E534" s="243" t="s">
        <v>496</v>
      </c>
      <c r="F534" s="243" t="s">
        <v>35</v>
      </c>
      <c r="G534" s="243" t="s">
        <v>36</v>
      </c>
      <c r="H534" s="243" t="s">
        <v>32</v>
      </c>
      <c r="I534" s="243" t="s">
        <v>106</v>
      </c>
      <c r="J534" s="243" t="s">
        <v>34</v>
      </c>
      <c r="K534" s="243" t="s">
        <v>757</v>
      </c>
      <c r="L534" s="265">
        <v>5.329588295146829</v>
      </c>
      <c r="M534" s="250">
        <v>5</v>
      </c>
      <c r="N534" s="250">
        <v>5</v>
      </c>
      <c r="O534" s="244">
        <v>12</v>
      </c>
      <c r="P534" s="242">
        <v>10</v>
      </c>
      <c r="Q534" s="242">
        <v>25</v>
      </c>
      <c r="R534" s="242">
        <v>0.5</v>
      </c>
      <c r="S534" s="245">
        <v>410</v>
      </c>
      <c r="T534" s="242">
        <v>4.2</v>
      </c>
      <c r="U534" s="242">
        <v>0.8</v>
      </c>
      <c r="V534" s="242">
        <v>23</v>
      </c>
      <c r="W534" s="266">
        <v>156.50312426666667</v>
      </c>
      <c r="X534" s="266">
        <v>23.220048110781406</v>
      </c>
      <c r="Y534" s="266">
        <v>0</v>
      </c>
      <c r="Z534" s="266">
        <v>7.8251562133333339</v>
      </c>
      <c r="AA534" s="266">
        <v>11.737734319999999</v>
      </c>
      <c r="AB534" s="267">
        <v>3.9556094666666657</v>
      </c>
      <c r="AC534" s="268"/>
      <c r="AD534" s="269">
        <v>9.15</v>
      </c>
      <c r="AE534" s="270">
        <f t="shared" si="54"/>
        <v>0.9263539999999999</v>
      </c>
      <c r="AF534" s="194">
        <f t="shared" si="50"/>
        <v>3.0292554666666658</v>
      </c>
      <c r="AH534" s="242">
        <v>531</v>
      </c>
      <c r="AI534" s="251">
        <f t="shared" si="51"/>
        <v>23.5185</v>
      </c>
      <c r="AJ534" s="251">
        <f>'5-04a'!O535</f>
        <v>23.5185</v>
      </c>
      <c r="AK534" s="251">
        <f t="shared" si="52"/>
        <v>0</v>
      </c>
      <c r="AM534" s="252">
        <f t="shared" si="53"/>
        <v>0.12880308976621238</v>
      </c>
      <c r="AP534" s="268"/>
    </row>
    <row r="535" spans="1:42" x14ac:dyDescent="0.25">
      <c r="A535" s="253">
        <v>533</v>
      </c>
      <c r="B535" s="243" t="s">
        <v>537</v>
      </c>
      <c r="C535" s="243" t="s">
        <v>538</v>
      </c>
      <c r="D535" s="243" t="s">
        <v>471</v>
      </c>
      <c r="E535" s="243" t="s">
        <v>496</v>
      </c>
      <c r="F535" s="243" t="s">
        <v>35</v>
      </c>
      <c r="G535" s="243" t="s">
        <v>31</v>
      </c>
      <c r="H535" s="243" t="s">
        <v>32</v>
      </c>
      <c r="I535" s="243" t="s">
        <v>39</v>
      </c>
      <c r="J535" s="243" t="s">
        <v>44</v>
      </c>
      <c r="K535" s="243" t="s">
        <v>757</v>
      </c>
      <c r="L535" s="265">
        <v>7.37121096933729</v>
      </c>
      <c r="M535" s="250">
        <v>5</v>
      </c>
      <c r="N535" s="250">
        <v>5</v>
      </c>
      <c r="O535" s="244">
        <v>12</v>
      </c>
      <c r="P535" s="242">
        <v>15</v>
      </c>
      <c r="Q535" s="242">
        <v>35</v>
      </c>
      <c r="R535" s="242">
        <v>0.5</v>
      </c>
      <c r="S535" s="245">
        <v>462</v>
      </c>
      <c r="T535" s="242">
        <v>4.2</v>
      </c>
      <c r="U535" s="242">
        <v>0.8</v>
      </c>
      <c r="V535" s="242">
        <v>23</v>
      </c>
      <c r="W535" s="266">
        <v>162.6</v>
      </c>
      <c r="X535" s="266">
        <v>24.1</v>
      </c>
      <c r="Y535" s="266">
        <v>0</v>
      </c>
      <c r="Z535" s="266">
        <v>8.1289999999999996</v>
      </c>
      <c r="AA535" s="266">
        <v>12.194000000000001</v>
      </c>
      <c r="AB535" s="267">
        <v>0.94599999999999995</v>
      </c>
      <c r="AC535" s="268"/>
      <c r="AD535" s="269">
        <v>9.15</v>
      </c>
      <c r="AE535" s="270">
        <f t="shared" si="54"/>
        <v>0.9263539999999999</v>
      </c>
      <c r="AF535" s="194">
        <f t="shared" si="50"/>
        <v>1.9646000000000052E-2</v>
      </c>
      <c r="AH535" s="242">
        <v>532</v>
      </c>
      <c r="AI535" s="251">
        <f t="shared" si="51"/>
        <v>21.269000000000002</v>
      </c>
      <c r="AJ535" s="251">
        <f>'5-04a'!O536</f>
        <v>21.269500000000001</v>
      </c>
      <c r="AK535" s="251">
        <f t="shared" si="52"/>
        <v>-4.9999999999883471E-4</v>
      </c>
      <c r="AM535" s="252">
        <f t="shared" si="53"/>
        <v>9.236917579575932E-4</v>
      </c>
      <c r="AP535" s="268" t="s">
        <v>2556</v>
      </c>
    </row>
    <row r="536" spans="1:42" x14ac:dyDescent="0.25">
      <c r="A536" s="253">
        <v>534</v>
      </c>
      <c r="B536" s="243" t="s">
        <v>537</v>
      </c>
      <c r="C536" s="243" t="s">
        <v>538</v>
      </c>
      <c r="D536" s="243" t="s">
        <v>471</v>
      </c>
      <c r="E536" s="243" t="s">
        <v>495</v>
      </c>
      <c r="F536" s="243" t="s">
        <v>35</v>
      </c>
      <c r="G536" s="243" t="s">
        <v>36</v>
      </c>
      <c r="H536" s="243" t="s">
        <v>32</v>
      </c>
      <c r="I536" s="243" t="s">
        <v>106</v>
      </c>
      <c r="J536" s="243" t="s">
        <v>34</v>
      </c>
      <c r="K536" s="243" t="s">
        <v>757</v>
      </c>
      <c r="L536" s="265">
        <v>5.3302847262625921</v>
      </c>
      <c r="M536" s="250">
        <v>5</v>
      </c>
      <c r="N536" s="250">
        <v>5</v>
      </c>
      <c r="O536" s="244">
        <v>12</v>
      </c>
      <c r="P536" s="242">
        <v>10</v>
      </c>
      <c r="Q536" s="242">
        <v>25</v>
      </c>
      <c r="R536" s="242">
        <v>0.5</v>
      </c>
      <c r="S536" s="245">
        <v>410</v>
      </c>
      <c r="T536" s="242">
        <v>4.2</v>
      </c>
      <c r="U536" s="242">
        <v>0.8</v>
      </c>
      <c r="V536" s="242">
        <v>23</v>
      </c>
      <c r="W536" s="266">
        <v>112.34299093333334</v>
      </c>
      <c r="X536" s="266">
        <v>23.453651551844121</v>
      </c>
      <c r="Y536" s="266">
        <v>0</v>
      </c>
      <c r="Z536" s="266">
        <v>5.6171495466666679</v>
      </c>
      <c r="AA536" s="266">
        <v>8.4257243199999987</v>
      </c>
      <c r="AB536" s="267">
        <v>2.9949261333333346</v>
      </c>
      <c r="AC536" s="268"/>
      <c r="AD536" s="269">
        <v>9.4</v>
      </c>
      <c r="AE536" s="270">
        <f t="shared" si="54"/>
        <v>0.83448400000000333</v>
      </c>
      <c r="AF536" s="194">
        <f t="shared" si="50"/>
        <v>2.1604421333333312</v>
      </c>
      <c r="AH536" s="242">
        <v>533</v>
      </c>
      <c r="AI536" s="251">
        <f t="shared" si="51"/>
        <v>17.037800000000001</v>
      </c>
      <c r="AJ536" s="251">
        <f>'5-04a'!O537</f>
        <v>17.037800000000001</v>
      </c>
      <c r="AK536" s="251">
        <f t="shared" si="52"/>
        <v>0</v>
      </c>
      <c r="AM536" s="252">
        <f t="shared" si="53"/>
        <v>0.12680288143617904</v>
      </c>
      <c r="AP536" s="268"/>
    </row>
    <row r="537" spans="1:42" x14ac:dyDescent="0.25">
      <c r="A537" s="253">
        <v>535</v>
      </c>
      <c r="B537" s="243" t="s">
        <v>537</v>
      </c>
      <c r="C537" s="243" t="s">
        <v>538</v>
      </c>
      <c r="D537" s="243" t="s">
        <v>471</v>
      </c>
      <c r="E537" s="243" t="s">
        <v>495</v>
      </c>
      <c r="F537" s="243" t="s">
        <v>35</v>
      </c>
      <c r="G537" s="243" t="s">
        <v>31</v>
      </c>
      <c r="H537" s="243" t="s">
        <v>32</v>
      </c>
      <c r="I537" s="243" t="s">
        <v>39</v>
      </c>
      <c r="J537" s="243" t="s">
        <v>44</v>
      </c>
      <c r="K537" s="243" t="s">
        <v>757</v>
      </c>
      <c r="L537" s="265">
        <v>7.3722591718858741</v>
      </c>
      <c r="M537" s="250">
        <v>5</v>
      </c>
      <c r="N537" s="250">
        <v>5</v>
      </c>
      <c r="O537" s="244">
        <v>12</v>
      </c>
      <c r="P537" s="242">
        <v>15</v>
      </c>
      <c r="Q537" s="242">
        <v>35</v>
      </c>
      <c r="R537" s="242">
        <v>0.5</v>
      </c>
      <c r="S537" s="245">
        <v>462</v>
      </c>
      <c r="T537" s="242">
        <v>4.2</v>
      </c>
      <c r="U537" s="242">
        <v>0.8</v>
      </c>
      <c r="V537" s="242">
        <v>23</v>
      </c>
      <c r="W537" s="266">
        <v>116.8</v>
      </c>
      <c r="X537" s="266">
        <v>24.4</v>
      </c>
      <c r="Y537" s="266">
        <v>0</v>
      </c>
      <c r="Z537" s="266">
        <v>5.8410000000000002</v>
      </c>
      <c r="AA537" s="266">
        <v>8.7629999999999999</v>
      </c>
      <c r="AB537" s="267">
        <v>0.83399999999999996</v>
      </c>
      <c r="AC537" s="268"/>
      <c r="AD537" s="269">
        <v>9.4</v>
      </c>
      <c r="AE537" s="270">
        <f t="shared" si="54"/>
        <v>0.83448400000000333</v>
      </c>
      <c r="AF537" s="194">
        <f t="shared" si="50"/>
        <v>-4.8400000000337062E-4</v>
      </c>
      <c r="AH537" s="242">
        <v>534</v>
      </c>
      <c r="AI537" s="251">
        <f t="shared" si="51"/>
        <v>15.437999999999999</v>
      </c>
      <c r="AJ537" s="251">
        <f>'5-04a'!O538</f>
        <v>15.438800000000001</v>
      </c>
      <c r="AK537" s="251">
        <f t="shared" si="52"/>
        <v>-8.0000000000168825E-4</v>
      </c>
      <c r="AM537" s="252">
        <f t="shared" si="53"/>
        <v>-3.1351211297018441E-5</v>
      </c>
      <c r="AP537" s="268" t="s">
        <v>2556</v>
      </c>
    </row>
    <row r="538" spans="1:42" x14ac:dyDescent="0.25">
      <c r="A538" s="253">
        <v>536</v>
      </c>
      <c r="B538" s="243" t="s">
        <v>537</v>
      </c>
      <c r="C538" s="243" t="s">
        <v>538</v>
      </c>
      <c r="D538" s="243" t="s">
        <v>471</v>
      </c>
      <c r="E538" s="243" t="s">
        <v>492</v>
      </c>
      <c r="F538" s="243" t="s">
        <v>35</v>
      </c>
      <c r="G538" s="243" t="s">
        <v>36</v>
      </c>
      <c r="H538" s="243" t="s">
        <v>42</v>
      </c>
      <c r="I538" s="243" t="s">
        <v>107</v>
      </c>
      <c r="J538" s="243" t="s">
        <v>34</v>
      </c>
      <c r="K538" s="243" t="s">
        <v>758</v>
      </c>
      <c r="L538" s="265">
        <v>9.0318460925381707</v>
      </c>
      <c r="M538" s="250">
        <v>5</v>
      </c>
      <c r="N538" s="250">
        <v>5</v>
      </c>
      <c r="O538" s="244">
        <v>10</v>
      </c>
      <c r="P538" s="242">
        <v>10</v>
      </c>
      <c r="Q538" s="242">
        <v>20</v>
      </c>
      <c r="R538" s="242">
        <v>0.5</v>
      </c>
      <c r="S538" s="245">
        <v>2150</v>
      </c>
      <c r="T538" s="242">
        <v>5</v>
      </c>
      <c r="U538" s="242">
        <v>0.8</v>
      </c>
      <c r="V538" s="242">
        <v>28</v>
      </c>
      <c r="W538" s="266">
        <v>252.53780799999998</v>
      </c>
      <c r="X538" s="266">
        <v>24.807250294695482</v>
      </c>
      <c r="Y538" s="266">
        <v>0</v>
      </c>
      <c r="Z538" s="266">
        <v>12.626890400000001</v>
      </c>
      <c r="AA538" s="266">
        <v>18.940335599999997</v>
      </c>
      <c r="AB538" s="267">
        <v>1.0282739999999997</v>
      </c>
      <c r="AC538" s="268"/>
      <c r="AD538" s="269">
        <v>8.9499999999999993</v>
      </c>
      <c r="AE538" s="270">
        <f t="shared" si="54"/>
        <v>1.007086000000001</v>
      </c>
      <c r="AF538" s="194">
        <f t="shared" si="50"/>
        <v>2.1187999999998652E-2</v>
      </c>
      <c r="AH538" s="242">
        <v>535</v>
      </c>
      <c r="AI538" s="251">
        <f t="shared" si="51"/>
        <v>32.595500000000001</v>
      </c>
      <c r="AJ538" s="251">
        <f>'5-04a'!O539</f>
        <v>32.595500000000001</v>
      </c>
      <c r="AK538" s="251">
        <f t="shared" si="52"/>
        <v>0</v>
      </c>
      <c r="AM538" s="252">
        <f t="shared" si="53"/>
        <v>6.5002837815031681E-4</v>
      </c>
      <c r="AP538" s="268"/>
    </row>
    <row r="539" spans="1:42" x14ac:dyDescent="0.25">
      <c r="A539" s="253">
        <v>537</v>
      </c>
      <c r="B539" s="243" t="s">
        <v>537</v>
      </c>
      <c r="C539" s="243" t="s">
        <v>538</v>
      </c>
      <c r="D539" s="243" t="s">
        <v>471</v>
      </c>
      <c r="E539" s="243" t="s">
        <v>492</v>
      </c>
      <c r="F539" s="243" t="s">
        <v>35</v>
      </c>
      <c r="G539" s="243" t="s">
        <v>36</v>
      </c>
      <c r="H539" s="243" t="s">
        <v>42</v>
      </c>
      <c r="I539" s="243" t="s">
        <v>105</v>
      </c>
      <c r="J539" s="243" t="s">
        <v>34</v>
      </c>
      <c r="K539" s="243" t="s">
        <v>758</v>
      </c>
      <c r="L539" s="265">
        <v>11.390831932500477</v>
      </c>
      <c r="M539" s="250">
        <v>5</v>
      </c>
      <c r="N539" s="250">
        <v>5</v>
      </c>
      <c r="O539" s="244">
        <v>10</v>
      </c>
      <c r="P539" s="242">
        <v>10</v>
      </c>
      <c r="Q539" s="242">
        <v>20</v>
      </c>
      <c r="R539" s="242">
        <v>0.5</v>
      </c>
      <c r="S539" s="245">
        <v>860</v>
      </c>
      <c r="T539" s="242">
        <v>5</v>
      </c>
      <c r="U539" s="242">
        <v>0.8</v>
      </c>
      <c r="V539" s="242">
        <v>28</v>
      </c>
      <c r="W539" s="266">
        <v>252.53780799999998</v>
      </c>
      <c r="X539" s="266">
        <v>24.807250294695482</v>
      </c>
      <c r="Y539" s="266">
        <v>0</v>
      </c>
      <c r="Z539" s="266">
        <v>12.626890400000001</v>
      </c>
      <c r="AA539" s="266">
        <v>18.940335599999997</v>
      </c>
      <c r="AB539" s="267">
        <v>1.0282739999999997</v>
      </c>
      <c r="AC539" s="268"/>
      <c r="AD539" s="269">
        <v>8.9499999999999993</v>
      </c>
      <c r="AE539" s="270">
        <f t="shared" si="54"/>
        <v>1.007086000000001</v>
      </c>
      <c r="AF539" s="194">
        <f t="shared" si="50"/>
        <v>2.1187999999998652E-2</v>
      </c>
      <c r="AH539" s="242">
        <v>536</v>
      </c>
      <c r="AI539" s="251">
        <f t="shared" si="51"/>
        <v>32.595500000000001</v>
      </c>
      <c r="AJ539" s="251">
        <f>'5-04a'!O540</f>
        <v>32.595500000000001</v>
      </c>
      <c r="AK539" s="251">
        <f t="shared" si="52"/>
        <v>0</v>
      </c>
      <c r="AM539" s="252">
        <f t="shared" si="53"/>
        <v>6.5002837815031681E-4</v>
      </c>
      <c r="AP539" s="268"/>
    </row>
    <row r="540" spans="1:42" x14ac:dyDescent="0.25">
      <c r="A540" s="253">
        <v>538</v>
      </c>
      <c r="B540" s="243" t="s">
        <v>537</v>
      </c>
      <c r="C540" s="243" t="s">
        <v>538</v>
      </c>
      <c r="D540" s="243" t="s">
        <v>471</v>
      </c>
      <c r="E540" s="243" t="s">
        <v>492</v>
      </c>
      <c r="F540" s="243" t="s">
        <v>35</v>
      </c>
      <c r="G540" s="243" t="s">
        <v>36</v>
      </c>
      <c r="H540" s="243" t="s">
        <v>32</v>
      </c>
      <c r="I540" s="243" t="s">
        <v>103</v>
      </c>
      <c r="J540" s="243" t="s">
        <v>997</v>
      </c>
      <c r="K540" s="243" t="s">
        <v>758</v>
      </c>
      <c r="L540" s="265">
        <v>5.1333900251838829</v>
      </c>
      <c r="M540" s="250">
        <v>5</v>
      </c>
      <c r="N540" s="250">
        <v>5</v>
      </c>
      <c r="O540" s="244">
        <v>10</v>
      </c>
      <c r="P540" s="242">
        <v>10</v>
      </c>
      <c r="Q540" s="242">
        <v>25</v>
      </c>
      <c r="R540" s="242">
        <v>0.5</v>
      </c>
      <c r="S540" s="245">
        <v>592</v>
      </c>
      <c r="T540" s="242">
        <v>4.2</v>
      </c>
      <c r="U540" s="242">
        <v>0.8</v>
      </c>
      <c r="V540" s="242">
        <v>28</v>
      </c>
      <c r="W540" s="266">
        <v>256.24725999999998</v>
      </c>
      <c r="X540" s="266">
        <v>25.171636542239682</v>
      </c>
      <c r="Y540" s="266">
        <v>0</v>
      </c>
      <c r="Z540" s="266">
        <v>12.812363000000001</v>
      </c>
      <c r="AA540" s="266">
        <v>12.812363000000001</v>
      </c>
      <c r="AB540" s="267">
        <v>1.0282739999999997</v>
      </c>
      <c r="AC540" s="268"/>
      <c r="AD540" s="269">
        <v>8.9499999999999993</v>
      </c>
      <c r="AE540" s="270">
        <f t="shared" si="54"/>
        <v>1.007086000000001</v>
      </c>
      <c r="AF540" s="194">
        <f t="shared" si="50"/>
        <v>2.1187999999998652E-2</v>
      </c>
      <c r="AH540" s="242">
        <v>537</v>
      </c>
      <c r="AI540" s="251">
        <f t="shared" si="51"/>
        <v>26.653000000000002</v>
      </c>
      <c r="AJ540" s="251">
        <f>'5-04a'!O541</f>
        <v>26.652999999999999</v>
      </c>
      <c r="AK540" s="251">
        <f t="shared" si="52"/>
        <v>0</v>
      </c>
      <c r="AM540" s="252">
        <f t="shared" si="53"/>
        <v>7.9495741567548307E-4</v>
      </c>
      <c r="AP540" s="268"/>
    </row>
    <row r="541" spans="1:42" x14ac:dyDescent="0.25">
      <c r="A541" s="253">
        <v>539</v>
      </c>
      <c r="B541" s="243" t="s">
        <v>537</v>
      </c>
      <c r="C541" s="243" t="s">
        <v>538</v>
      </c>
      <c r="D541" s="243" t="s">
        <v>471</v>
      </c>
      <c r="E541" s="243" t="s">
        <v>492</v>
      </c>
      <c r="F541" s="243" t="s">
        <v>35</v>
      </c>
      <c r="G541" s="243" t="s">
        <v>31</v>
      </c>
      <c r="H541" s="243" t="s">
        <v>37</v>
      </c>
      <c r="I541" s="243" t="s">
        <v>55</v>
      </c>
      <c r="J541" s="243" t="s">
        <v>681</v>
      </c>
      <c r="K541" s="243" t="s">
        <v>758</v>
      </c>
      <c r="L541" s="265">
        <v>10.304216518664047</v>
      </c>
      <c r="M541" s="250">
        <v>5</v>
      </c>
      <c r="N541" s="250">
        <v>5</v>
      </c>
      <c r="O541" s="244">
        <v>10</v>
      </c>
      <c r="P541" s="242">
        <v>10</v>
      </c>
      <c r="Q541" s="242">
        <v>25</v>
      </c>
      <c r="R541" s="242">
        <v>0.5</v>
      </c>
      <c r="S541" s="245">
        <v>2050</v>
      </c>
      <c r="T541" s="242">
        <v>4.2</v>
      </c>
      <c r="U541" s="242">
        <v>0.8</v>
      </c>
      <c r="V541" s="242">
        <v>28</v>
      </c>
      <c r="W541" s="266">
        <v>256.24725999999998</v>
      </c>
      <c r="X541" s="266">
        <v>25.171636542239682</v>
      </c>
      <c r="Y541" s="266">
        <v>0</v>
      </c>
      <c r="Z541" s="266">
        <v>12.812363000000001</v>
      </c>
      <c r="AA541" s="266">
        <v>12.812363000000001</v>
      </c>
      <c r="AB541" s="267">
        <v>1.0282739999999997</v>
      </c>
      <c r="AC541" s="268"/>
      <c r="AD541" s="269">
        <v>8.9499999999999993</v>
      </c>
      <c r="AE541" s="270">
        <f t="shared" si="54"/>
        <v>1.007086000000001</v>
      </c>
      <c r="AF541" s="194">
        <f t="shared" si="50"/>
        <v>2.1187999999998652E-2</v>
      </c>
      <c r="AH541" s="242">
        <v>538</v>
      </c>
      <c r="AI541" s="251">
        <f t="shared" si="51"/>
        <v>26.653000000000002</v>
      </c>
      <c r="AJ541" s="251">
        <f>'5-04a'!O542</f>
        <v>26.652999999999999</v>
      </c>
      <c r="AK541" s="251">
        <f t="shared" si="52"/>
        <v>0</v>
      </c>
      <c r="AM541" s="252">
        <f t="shared" si="53"/>
        <v>7.9495741567548307E-4</v>
      </c>
      <c r="AP541" s="268"/>
    </row>
    <row r="542" spans="1:42" x14ac:dyDescent="0.25">
      <c r="A542" s="253">
        <v>540</v>
      </c>
      <c r="B542" s="243" t="s">
        <v>537</v>
      </c>
      <c r="C542" s="243" t="s">
        <v>538</v>
      </c>
      <c r="D542" s="243" t="s">
        <v>491</v>
      </c>
      <c r="E542" s="243" t="s">
        <v>472</v>
      </c>
      <c r="F542" s="243" t="s">
        <v>35</v>
      </c>
      <c r="G542" s="243" t="s">
        <v>36</v>
      </c>
      <c r="H542" s="243" t="s">
        <v>42</v>
      </c>
      <c r="I542" s="243" t="s">
        <v>107</v>
      </c>
      <c r="J542" s="243" t="s">
        <v>34</v>
      </c>
      <c r="K542" s="243" t="s">
        <v>758</v>
      </c>
      <c r="L542" s="265">
        <v>9.0205451118503035</v>
      </c>
      <c r="M542" s="250">
        <v>5</v>
      </c>
      <c r="N542" s="250">
        <v>5</v>
      </c>
      <c r="O542" s="244">
        <v>10</v>
      </c>
      <c r="P542" s="242">
        <v>10</v>
      </c>
      <c r="Q542" s="242">
        <v>20</v>
      </c>
      <c r="R542" s="242">
        <v>0.5</v>
      </c>
      <c r="S542" s="245">
        <v>2150</v>
      </c>
      <c r="T542" s="242">
        <v>5</v>
      </c>
      <c r="U542" s="242">
        <v>0.8</v>
      </c>
      <c r="V542" s="242">
        <v>28</v>
      </c>
      <c r="W542" s="266">
        <v>431.41036799999995</v>
      </c>
      <c r="X542" s="266">
        <v>25.572635921754589</v>
      </c>
      <c r="Y542" s="266">
        <v>0</v>
      </c>
      <c r="Z542" s="266">
        <v>21.570518399999997</v>
      </c>
      <c r="AA542" s="266">
        <v>32.355777599999989</v>
      </c>
      <c r="AB542" s="267">
        <v>3.3155040000000007</v>
      </c>
      <c r="AC542" s="268"/>
      <c r="AD542" s="269">
        <v>5.55</v>
      </c>
      <c r="AE542" s="270">
        <f t="shared" si="54"/>
        <v>3.3636260000000018</v>
      </c>
      <c r="AF542" s="194">
        <f t="shared" si="50"/>
        <v>-4.8122000000001108E-2</v>
      </c>
      <c r="AH542" s="242">
        <v>539</v>
      </c>
      <c r="AI542" s="251">
        <f t="shared" si="51"/>
        <v>57.241799999999984</v>
      </c>
      <c r="AJ542" s="251">
        <f>'5-04a'!O543</f>
        <v>57.241799999999998</v>
      </c>
      <c r="AK542" s="251">
        <f t="shared" si="52"/>
        <v>0</v>
      </c>
      <c r="AM542" s="252">
        <f t="shared" si="53"/>
        <v>-8.4067936368180461E-4</v>
      </c>
      <c r="AP542" s="268"/>
    </row>
    <row r="543" spans="1:42" x14ac:dyDescent="0.25">
      <c r="A543" s="253">
        <v>541</v>
      </c>
      <c r="B543" s="243" t="s">
        <v>537</v>
      </c>
      <c r="C543" s="243" t="s">
        <v>538</v>
      </c>
      <c r="D543" s="243" t="s">
        <v>491</v>
      </c>
      <c r="E543" s="243" t="s">
        <v>472</v>
      </c>
      <c r="F543" s="243" t="s">
        <v>35</v>
      </c>
      <c r="G543" s="243" t="s">
        <v>36</v>
      </c>
      <c r="H543" s="243" t="s">
        <v>42</v>
      </c>
      <c r="I543" s="243" t="s">
        <v>105</v>
      </c>
      <c r="J543" s="243" t="s">
        <v>34</v>
      </c>
      <c r="K543" s="243" t="s">
        <v>758</v>
      </c>
      <c r="L543" s="265">
        <v>11.385159170841053</v>
      </c>
      <c r="M543" s="250">
        <v>5</v>
      </c>
      <c r="N543" s="250">
        <v>5</v>
      </c>
      <c r="O543" s="244">
        <v>10</v>
      </c>
      <c r="P543" s="242">
        <v>10</v>
      </c>
      <c r="Q543" s="242">
        <v>20</v>
      </c>
      <c r="R543" s="242">
        <v>0.5</v>
      </c>
      <c r="S543" s="245">
        <v>860</v>
      </c>
      <c r="T543" s="242">
        <v>5</v>
      </c>
      <c r="U543" s="242">
        <v>0.8</v>
      </c>
      <c r="V543" s="242">
        <v>28</v>
      </c>
      <c r="W543" s="266">
        <v>431.41036799999995</v>
      </c>
      <c r="X543" s="266">
        <v>25.572635921754589</v>
      </c>
      <c r="Y543" s="266">
        <v>0</v>
      </c>
      <c r="Z543" s="266">
        <v>21.570518399999997</v>
      </c>
      <c r="AA543" s="266">
        <v>32.355777599999989</v>
      </c>
      <c r="AB543" s="267">
        <v>3.3155040000000007</v>
      </c>
      <c r="AC543" s="268"/>
      <c r="AD543" s="269">
        <v>5.55</v>
      </c>
      <c r="AE543" s="270">
        <f t="shared" si="54"/>
        <v>3.3636260000000018</v>
      </c>
      <c r="AF543" s="194">
        <f t="shared" si="50"/>
        <v>-4.8122000000001108E-2</v>
      </c>
      <c r="AH543" s="242">
        <v>540</v>
      </c>
      <c r="AI543" s="251">
        <f t="shared" si="51"/>
        <v>57.241799999999984</v>
      </c>
      <c r="AJ543" s="251">
        <f>'5-04a'!O544</f>
        <v>57.241799999999998</v>
      </c>
      <c r="AK543" s="251">
        <f t="shared" si="52"/>
        <v>0</v>
      </c>
      <c r="AM543" s="252">
        <f t="shared" si="53"/>
        <v>-8.4067936368180461E-4</v>
      </c>
      <c r="AP543" s="268"/>
    </row>
    <row r="544" spans="1:42" x14ac:dyDescent="0.25">
      <c r="A544" s="253">
        <v>542</v>
      </c>
      <c r="B544" s="243" t="s">
        <v>537</v>
      </c>
      <c r="C544" s="243" t="s">
        <v>538</v>
      </c>
      <c r="D544" s="243" t="s">
        <v>491</v>
      </c>
      <c r="E544" s="243" t="s">
        <v>472</v>
      </c>
      <c r="F544" s="243" t="s">
        <v>35</v>
      </c>
      <c r="G544" s="243" t="s">
        <v>36</v>
      </c>
      <c r="H544" s="243" t="s">
        <v>32</v>
      </c>
      <c r="I544" s="243" t="s">
        <v>103</v>
      </c>
      <c r="J544" s="243" t="s">
        <v>997</v>
      </c>
      <c r="K544" s="243" t="s">
        <v>758</v>
      </c>
      <c r="L544" s="265">
        <v>5.1288865369350187</v>
      </c>
      <c r="M544" s="250">
        <v>5</v>
      </c>
      <c r="N544" s="250">
        <v>5</v>
      </c>
      <c r="O544" s="244">
        <v>10</v>
      </c>
      <c r="P544" s="242">
        <v>10</v>
      </c>
      <c r="Q544" s="242">
        <v>25</v>
      </c>
      <c r="R544" s="242">
        <v>0.5</v>
      </c>
      <c r="S544" s="245">
        <v>592</v>
      </c>
      <c r="T544" s="242">
        <v>4.2</v>
      </c>
      <c r="U544" s="242">
        <v>0.8</v>
      </c>
      <c r="V544" s="242">
        <v>28</v>
      </c>
      <c r="W544" s="266">
        <v>440.78496000000007</v>
      </c>
      <c r="X544" s="266">
        <v>26.128331950207475</v>
      </c>
      <c r="Y544" s="266">
        <v>0</v>
      </c>
      <c r="Z544" s="266">
        <v>22.039248000000004</v>
      </c>
      <c r="AA544" s="266">
        <v>22.039248000000004</v>
      </c>
      <c r="AB544" s="267">
        <v>3.3155040000000007</v>
      </c>
      <c r="AC544" s="268"/>
      <c r="AD544" s="269">
        <v>5.55</v>
      </c>
      <c r="AE544" s="270">
        <f t="shared" si="54"/>
        <v>3.3636260000000018</v>
      </c>
      <c r="AF544" s="194">
        <f t="shared" si="50"/>
        <v>-4.8122000000001108E-2</v>
      </c>
      <c r="AH544" s="242">
        <v>541</v>
      </c>
      <c r="AI544" s="251">
        <f t="shared" si="51"/>
        <v>47.394000000000005</v>
      </c>
      <c r="AJ544" s="251">
        <f>'5-04a'!O545</f>
        <v>47.393999999999998</v>
      </c>
      <c r="AK544" s="251">
        <f t="shared" si="52"/>
        <v>0</v>
      </c>
      <c r="AM544" s="252">
        <f t="shared" si="53"/>
        <v>-1.0153605941680614E-3</v>
      </c>
      <c r="AP544" s="268"/>
    </row>
    <row r="545" spans="1:42" x14ac:dyDescent="0.25">
      <c r="A545" s="253">
        <v>543</v>
      </c>
      <c r="B545" s="243" t="s">
        <v>537</v>
      </c>
      <c r="C545" s="243" t="s">
        <v>538</v>
      </c>
      <c r="D545" s="243" t="s">
        <v>491</v>
      </c>
      <c r="E545" s="243" t="s">
        <v>472</v>
      </c>
      <c r="F545" s="243" t="s">
        <v>35</v>
      </c>
      <c r="G545" s="243" t="s">
        <v>31</v>
      </c>
      <c r="H545" s="243" t="s">
        <v>37</v>
      </c>
      <c r="I545" s="243" t="s">
        <v>55</v>
      </c>
      <c r="J545" s="243" t="s">
        <v>681</v>
      </c>
      <c r="K545" s="243" t="s">
        <v>758</v>
      </c>
      <c r="L545" s="265">
        <v>10.293351834024897</v>
      </c>
      <c r="M545" s="250">
        <v>5</v>
      </c>
      <c r="N545" s="250">
        <v>5</v>
      </c>
      <c r="O545" s="244">
        <v>10</v>
      </c>
      <c r="P545" s="242">
        <v>10</v>
      </c>
      <c r="Q545" s="242">
        <v>25</v>
      </c>
      <c r="R545" s="242">
        <v>0.5</v>
      </c>
      <c r="S545" s="245">
        <v>2050</v>
      </c>
      <c r="T545" s="242">
        <v>4.2</v>
      </c>
      <c r="U545" s="242">
        <v>0.8</v>
      </c>
      <c r="V545" s="242">
        <v>28</v>
      </c>
      <c r="W545" s="266">
        <v>440.78496000000007</v>
      </c>
      <c r="X545" s="266">
        <v>26.128331950207475</v>
      </c>
      <c r="Y545" s="266">
        <v>0</v>
      </c>
      <c r="Z545" s="266">
        <v>22.039248000000004</v>
      </c>
      <c r="AA545" s="266">
        <v>22.039248000000004</v>
      </c>
      <c r="AB545" s="267">
        <v>3.3155040000000007</v>
      </c>
      <c r="AC545" s="268"/>
      <c r="AD545" s="269">
        <v>5.55</v>
      </c>
      <c r="AE545" s="270">
        <f t="shared" si="54"/>
        <v>3.3636260000000018</v>
      </c>
      <c r="AF545" s="194">
        <f t="shared" si="50"/>
        <v>-4.8122000000001108E-2</v>
      </c>
      <c r="AH545" s="242">
        <v>542</v>
      </c>
      <c r="AI545" s="251">
        <f t="shared" si="51"/>
        <v>47.394000000000005</v>
      </c>
      <c r="AJ545" s="251">
        <f>'5-04a'!O546</f>
        <v>47.393999999999998</v>
      </c>
      <c r="AK545" s="251">
        <f t="shared" si="52"/>
        <v>0</v>
      </c>
      <c r="AM545" s="252">
        <f t="shared" si="53"/>
        <v>-1.0153605941680614E-3</v>
      </c>
      <c r="AP545" s="268"/>
    </row>
    <row r="546" spans="1:42" x14ac:dyDescent="0.25">
      <c r="A546" s="253">
        <v>544</v>
      </c>
      <c r="B546" s="243" t="s">
        <v>537</v>
      </c>
      <c r="C546" s="243" t="s">
        <v>538</v>
      </c>
      <c r="D546" s="243" t="s">
        <v>471</v>
      </c>
      <c r="E546" s="243" t="s">
        <v>496</v>
      </c>
      <c r="F546" s="243" t="s">
        <v>35</v>
      </c>
      <c r="G546" s="243" t="s">
        <v>36</v>
      </c>
      <c r="H546" s="243" t="s">
        <v>42</v>
      </c>
      <c r="I546" s="243" t="s">
        <v>107</v>
      </c>
      <c r="J546" s="243" t="s">
        <v>34</v>
      </c>
      <c r="K546" s="243" t="s">
        <v>758</v>
      </c>
      <c r="L546" s="265">
        <v>9.0432455317131382</v>
      </c>
      <c r="M546" s="250">
        <v>5</v>
      </c>
      <c r="N546" s="250">
        <v>5</v>
      </c>
      <c r="O546" s="244">
        <v>10</v>
      </c>
      <c r="P546" s="242">
        <v>10</v>
      </c>
      <c r="Q546" s="242">
        <v>20</v>
      </c>
      <c r="R546" s="242">
        <v>0.5</v>
      </c>
      <c r="S546" s="245">
        <v>2150</v>
      </c>
      <c r="T546" s="242">
        <v>5</v>
      </c>
      <c r="U546" s="242">
        <v>0.8</v>
      </c>
      <c r="V546" s="242">
        <v>28</v>
      </c>
      <c r="W546" s="266">
        <v>169.32452799999999</v>
      </c>
      <c r="X546" s="266">
        <v>25.12233353115727</v>
      </c>
      <c r="Y546" s="266">
        <v>0</v>
      </c>
      <c r="Z546" s="266">
        <v>8.4662264</v>
      </c>
      <c r="AA546" s="266">
        <v>12.699339599999998</v>
      </c>
      <c r="AB546" s="267">
        <v>0.94593399999999939</v>
      </c>
      <c r="AC546" s="268"/>
      <c r="AD546" s="269">
        <v>9.15</v>
      </c>
      <c r="AE546" s="270">
        <f t="shared" si="54"/>
        <v>0.9263539999999999</v>
      </c>
      <c r="AF546" s="194">
        <f t="shared" si="50"/>
        <v>1.9579999999999487E-2</v>
      </c>
      <c r="AH546" s="242">
        <v>543</v>
      </c>
      <c r="AI546" s="251">
        <f t="shared" si="51"/>
        <v>22.111499999999999</v>
      </c>
      <c r="AJ546" s="251">
        <f>'5-04a'!O547</f>
        <v>22.111499999999999</v>
      </c>
      <c r="AK546" s="251">
        <f t="shared" si="52"/>
        <v>0</v>
      </c>
      <c r="AM546" s="252">
        <f t="shared" si="53"/>
        <v>8.8551206385815019E-4</v>
      </c>
      <c r="AP546" s="268"/>
    </row>
    <row r="547" spans="1:42" x14ac:dyDescent="0.25">
      <c r="A547" s="253">
        <v>545</v>
      </c>
      <c r="B547" s="243" t="s">
        <v>537</v>
      </c>
      <c r="C547" s="243" t="s">
        <v>538</v>
      </c>
      <c r="D547" s="243" t="s">
        <v>471</v>
      </c>
      <c r="E547" s="243" t="s">
        <v>496</v>
      </c>
      <c r="F547" s="243" t="s">
        <v>35</v>
      </c>
      <c r="G547" s="243" t="s">
        <v>36</v>
      </c>
      <c r="H547" s="243" t="s">
        <v>42</v>
      </c>
      <c r="I547" s="243" t="s">
        <v>105</v>
      </c>
      <c r="J547" s="243" t="s">
        <v>34</v>
      </c>
      <c r="K547" s="243" t="s">
        <v>758</v>
      </c>
      <c r="L547" s="265">
        <v>11.39498770427617</v>
      </c>
      <c r="M547" s="250">
        <v>5</v>
      </c>
      <c r="N547" s="250">
        <v>5</v>
      </c>
      <c r="O547" s="244">
        <v>10</v>
      </c>
      <c r="P547" s="242">
        <v>10</v>
      </c>
      <c r="Q547" s="242">
        <v>20</v>
      </c>
      <c r="R547" s="242">
        <v>0.5</v>
      </c>
      <c r="S547" s="245">
        <v>860</v>
      </c>
      <c r="T547" s="242">
        <v>5</v>
      </c>
      <c r="U547" s="242">
        <v>0.8</v>
      </c>
      <c r="V547" s="242">
        <v>28</v>
      </c>
      <c r="W547" s="266">
        <v>169.32452799999999</v>
      </c>
      <c r="X547" s="266">
        <v>25.12233353115727</v>
      </c>
      <c r="Y547" s="266">
        <v>0</v>
      </c>
      <c r="Z547" s="266">
        <v>8.4662264</v>
      </c>
      <c r="AA547" s="266">
        <v>12.699339599999998</v>
      </c>
      <c r="AB547" s="267">
        <v>0.94593399999999939</v>
      </c>
      <c r="AC547" s="268"/>
      <c r="AD547" s="269">
        <v>9.15</v>
      </c>
      <c r="AE547" s="270">
        <f t="shared" si="54"/>
        <v>0.9263539999999999</v>
      </c>
      <c r="AF547" s="194">
        <f t="shared" si="50"/>
        <v>1.9579999999999487E-2</v>
      </c>
      <c r="AH547" s="242">
        <v>544</v>
      </c>
      <c r="AI547" s="251">
        <f t="shared" si="51"/>
        <v>22.111499999999999</v>
      </c>
      <c r="AJ547" s="251">
        <f>'5-04a'!O548</f>
        <v>22.111499999999999</v>
      </c>
      <c r="AK547" s="251">
        <f t="shared" si="52"/>
        <v>0</v>
      </c>
      <c r="AM547" s="252">
        <f t="shared" si="53"/>
        <v>8.8551206385815019E-4</v>
      </c>
      <c r="AP547" s="268"/>
    </row>
    <row r="548" spans="1:42" x14ac:dyDescent="0.25">
      <c r="A548" s="253">
        <v>546</v>
      </c>
      <c r="B548" s="243" t="s">
        <v>537</v>
      </c>
      <c r="C548" s="243" t="s">
        <v>538</v>
      </c>
      <c r="D548" s="243" t="s">
        <v>471</v>
      </c>
      <c r="E548" s="243" t="s">
        <v>496</v>
      </c>
      <c r="F548" s="243" t="s">
        <v>35</v>
      </c>
      <c r="G548" s="243" t="s">
        <v>36</v>
      </c>
      <c r="H548" s="243" t="s">
        <v>32</v>
      </c>
      <c r="I548" s="243" t="s">
        <v>103</v>
      </c>
      <c r="J548" s="243" t="s">
        <v>997</v>
      </c>
      <c r="K548" s="243" t="s">
        <v>758</v>
      </c>
      <c r="L548" s="265">
        <v>5.1360409110192622</v>
      </c>
      <c r="M548" s="250">
        <v>5</v>
      </c>
      <c r="N548" s="250">
        <v>5</v>
      </c>
      <c r="O548" s="244">
        <v>10</v>
      </c>
      <c r="P548" s="242">
        <v>10</v>
      </c>
      <c r="Q548" s="242">
        <v>25</v>
      </c>
      <c r="R548" s="242">
        <v>0.5</v>
      </c>
      <c r="S548" s="245">
        <v>592</v>
      </c>
      <c r="T548" s="242">
        <v>4.2</v>
      </c>
      <c r="U548" s="242">
        <v>0.8</v>
      </c>
      <c r="V548" s="242">
        <v>28</v>
      </c>
      <c r="W548" s="266">
        <v>172.32066000000003</v>
      </c>
      <c r="X548" s="266">
        <v>25.566863501483684</v>
      </c>
      <c r="Y548" s="266">
        <v>0</v>
      </c>
      <c r="Z548" s="266">
        <v>8.6160330000000016</v>
      </c>
      <c r="AA548" s="266">
        <v>8.6160330000000016</v>
      </c>
      <c r="AB548" s="267">
        <v>0.94593399999999939</v>
      </c>
      <c r="AC548" s="268"/>
      <c r="AD548" s="269">
        <v>9.15</v>
      </c>
      <c r="AE548" s="270">
        <f t="shared" si="54"/>
        <v>0.9263539999999999</v>
      </c>
      <c r="AF548" s="194">
        <f t="shared" si="50"/>
        <v>1.9579999999999487E-2</v>
      </c>
      <c r="AH548" s="242">
        <v>545</v>
      </c>
      <c r="AI548" s="251">
        <f t="shared" si="51"/>
        <v>18.178000000000004</v>
      </c>
      <c r="AJ548" s="251">
        <f>'5-04a'!O549</f>
        <v>18.178000000000001</v>
      </c>
      <c r="AK548" s="251">
        <f t="shared" si="52"/>
        <v>0</v>
      </c>
      <c r="AM548" s="252">
        <f t="shared" si="53"/>
        <v>1.0771261965012368E-3</v>
      </c>
      <c r="AP548" s="268"/>
    </row>
    <row r="549" spans="1:42" x14ac:dyDescent="0.25">
      <c r="A549" s="253">
        <v>547</v>
      </c>
      <c r="B549" s="243" t="s">
        <v>537</v>
      </c>
      <c r="C549" s="243" t="s">
        <v>538</v>
      </c>
      <c r="D549" s="243" t="s">
        <v>471</v>
      </c>
      <c r="E549" s="243" t="s">
        <v>496</v>
      </c>
      <c r="F549" s="243" t="s">
        <v>35</v>
      </c>
      <c r="G549" s="243" t="s">
        <v>31</v>
      </c>
      <c r="H549" s="243" t="s">
        <v>37</v>
      </c>
      <c r="I549" s="243" t="s">
        <v>55</v>
      </c>
      <c r="J549" s="243" t="s">
        <v>681</v>
      </c>
      <c r="K549" s="243" t="s">
        <v>758</v>
      </c>
      <c r="L549" s="265">
        <v>10.315054433234423</v>
      </c>
      <c r="M549" s="250">
        <v>5</v>
      </c>
      <c r="N549" s="250">
        <v>5</v>
      </c>
      <c r="O549" s="244">
        <v>10</v>
      </c>
      <c r="P549" s="242">
        <v>10</v>
      </c>
      <c r="Q549" s="242">
        <v>25</v>
      </c>
      <c r="R549" s="242">
        <v>0.5</v>
      </c>
      <c r="S549" s="245">
        <v>2050</v>
      </c>
      <c r="T549" s="242">
        <v>4.2</v>
      </c>
      <c r="U549" s="242">
        <v>0.8</v>
      </c>
      <c r="V549" s="242">
        <v>28</v>
      </c>
      <c r="W549" s="266">
        <v>172.32066000000003</v>
      </c>
      <c r="X549" s="266">
        <v>25.566863501483684</v>
      </c>
      <c r="Y549" s="266">
        <v>0</v>
      </c>
      <c r="Z549" s="266">
        <v>8.6160330000000016</v>
      </c>
      <c r="AA549" s="266">
        <v>8.6160330000000016</v>
      </c>
      <c r="AB549" s="267">
        <v>0.94593399999999939</v>
      </c>
      <c r="AC549" s="268"/>
      <c r="AD549" s="269">
        <v>9.15</v>
      </c>
      <c r="AE549" s="270">
        <f t="shared" si="54"/>
        <v>0.9263539999999999</v>
      </c>
      <c r="AF549" s="194">
        <f t="shared" si="50"/>
        <v>1.9579999999999487E-2</v>
      </c>
      <c r="AH549" s="242">
        <v>546</v>
      </c>
      <c r="AI549" s="251">
        <f t="shared" si="51"/>
        <v>18.178000000000004</v>
      </c>
      <c r="AJ549" s="251">
        <f>'5-04a'!O550</f>
        <v>18.178000000000001</v>
      </c>
      <c r="AK549" s="251">
        <f t="shared" si="52"/>
        <v>0</v>
      </c>
      <c r="AM549" s="252">
        <f t="shared" si="53"/>
        <v>1.0771261965012368E-3</v>
      </c>
      <c r="AP549" s="268"/>
    </row>
    <row r="550" spans="1:42" x14ac:dyDescent="0.25">
      <c r="A550" s="253">
        <v>548</v>
      </c>
      <c r="B550" s="243" t="s">
        <v>537</v>
      </c>
      <c r="C550" s="243" t="s">
        <v>538</v>
      </c>
      <c r="D550" s="243" t="s">
        <v>491</v>
      </c>
      <c r="E550" s="243" t="s">
        <v>492</v>
      </c>
      <c r="F550" s="243" t="s">
        <v>35</v>
      </c>
      <c r="G550" s="243" t="s">
        <v>36</v>
      </c>
      <c r="H550" s="243" t="s">
        <v>42</v>
      </c>
      <c r="I550" s="243" t="s">
        <v>107</v>
      </c>
      <c r="J550" s="243" t="s">
        <v>34</v>
      </c>
      <c r="K550" s="243" t="s">
        <v>758</v>
      </c>
      <c r="L550" s="265">
        <v>9.0311268612814359</v>
      </c>
      <c r="M550" s="250">
        <v>5</v>
      </c>
      <c r="N550" s="250">
        <v>5</v>
      </c>
      <c r="O550" s="244">
        <v>10</v>
      </c>
      <c r="P550" s="242">
        <v>10</v>
      </c>
      <c r="Q550" s="242">
        <v>20</v>
      </c>
      <c r="R550" s="242">
        <v>0.5</v>
      </c>
      <c r="S550" s="245">
        <v>2150</v>
      </c>
      <c r="T550" s="242">
        <v>5</v>
      </c>
      <c r="U550" s="242">
        <v>0.8</v>
      </c>
      <c r="V550" s="242">
        <v>28</v>
      </c>
      <c r="W550" s="266">
        <v>261.64</v>
      </c>
      <c r="X550" s="266">
        <v>26.375</v>
      </c>
      <c r="Y550" s="266">
        <v>0</v>
      </c>
      <c r="Z550" s="266">
        <v>13.082000000000001</v>
      </c>
      <c r="AA550" s="266">
        <v>19.622999999999998</v>
      </c>
      <c r="AB550" s="267">
        <v>2.9450000000000003</v>
      </c>
      <c r="AC550" s="268"/>
      <c r="AD550" s="269">
        <v>6.05</v>
      </c>
      <c r="AE550" s="270">
        <f t="shared" si="54"/>
        <v>2.9004960000000004</v>
      </c>
      <c r="AF550" s="194">
        <f t="shared" si="50"/>
        <v>4.4503999999999877E-2</v>
      </c>
      <c r="AH550" s="242">
        <v>547</v>
      </c>
      <c r="AI550" s="251">
        <f t="shared" si="51"/>
        <v>35.65</v>
      </c>
      <c r="AJ550" s="251">
        <f>'5-04a'!O551</f>
        <v>35.65</v>
      </c>
      <c r="AK550" s="251">
        <f t="shared" si="52"/>
        <v>0</v>
      </c>
      <c r="AM550" s="252">
        <f t="shared" si="53"/>
        <v>1.2483590462833065E-3</v>
      </c>
      <c r="AP550" s="268"/>
    </row>
    <row r="551" spans="1:42" x14ac:dyDescent="0.25">
      <c r="A551" s="253">
        <v>549</v>
      </c>
      <c r="B551" s="243" t="s">
        <v>537</v>
      </c>
      <c r="C551" s="243" t="s">
        <v>538</v>
      </c>
      <c r="D551" s="243" t="s">
        <v>491</v>
      </c>
      <c r="E551" s="243" t="s">
        <v>492</v>
      </c>
      <c r="F551" s="243" t="s">
        <v>35</v>
      </c>
      <c r="G551" s="243" t="s">
        <v>36</v>
      </c>
      <c r="H551" s="243" t="s">
        <v>42</v>
      </c>
      <c r="I551" s="243" t="s">
        <v>105</v>
      </c>
      <c r="J551" s="243" t="s">
        <v>34</v>
      </c>
      <c r="K551" s="243" t="s">
        <v>758</v>
      </c>
      <c r="L551" s="265">
        <v>11.389740719495851</v>
      </c>
      <c r="M551" s="250">
        <v>5</v>
      </c>
      <c r="N551" s="250">
        <v>5</v>
      </c>
      <c r="O551" s="244">
        <v>10</v>
      </c>
      <c r="P551" s="242">
        <v>10</v>
      </c>
      <c r="Q551" s="242">
        <v>20</v>
      </c>
      <c r="R551" s="242">
        <v>0.5</v>
      </c>
      <c r="S551" s="245">
        <v>860</v>
      </c>
      <c r="T551" s="242">
        <v>5</v>
      </c>
      <c r="U551" s="242">
        <v>0.8</v>
      </c>
      <c r="V551" s="242">
        <v>28</v>
      </c>
      <c r="W551" s="266">
        <v>261.64</v>
      </c>
      <c r="X551" s="266">
        <v>26.375</v>
      </c>
      <c r="Y551" s="266">
        <v>0</v>
      </c>
      <c r="Z551" s="266">
        <v>13.082000000000001</v>
      </c>
      <c r="AA551" s="266">
        <v>19.622999999999998</v>
      </c>
      <c r="AB551" s="267">
        <v>2.9450000000000003</v>
      </c>
      <c r="AC551" s="268"/>
      <c r="AD551" s="269">
        <v>6.05</v>
      </c>
      <c r="AE551" s="270">
        <f t="shared" si="54"/>
        <v>2.9004960000000004</v>
      </c>
      <c r="AF551" s="194">
        <f t="shared" si="50"/>
        <v>4.4503999999999877E-2</v>
      </c>
      <c r="AH551" s="242">
        <v>548</v>
      </c>
      <c r="AI551" s="251">
        <f t="shared" si="51"/>
        <v>35.65</v>
      </c>
      <c r="AJ551" s="251">
        <f>'5-04a'!O552</f>
        <v>35.65</v>
      </c>
      <c r="AK551" s="251">
        <f t="shared" si="52"/>
        <v>0</v>
      </c>
      <c r="AM551" s="252">
        <f t="shared" si="53"/>
        <v>1.2483590462833065E-3</v>
      </c>
      <c r="AP551" s="268"/>
    </row>
    <row r="552" spans="1:42" x14ac:dyDescent="0.25">
      <c r="A552" s="253">
        <v>550</v>
      </c>
      <c r="B552" s="243" t="s">
        <v>537</v>
      </c>
      <c r="C552" s="243" t="s">
        <v>538</v>
      </c>
      <c r="D552" s="243" t="s">
        <v>491</v>
      </c>
      <c r="E552" s="243" t="s">
        <v>492</v>
      </c>
      <c r="F552" s="243" t="s">
        <v>35</v>
      </c>
      <c r="G552" s="243" t="s">
        <v>36</v>
      </c>
      <c r="H552" s="243" t="s">
        <v>32</v>
      </c>
      <c r="I552" s="243" t="s">
        <v>103</v>
      </c>
      <c r="J552" s="243" t="s">
        <v>997</v>
      </c>
      <c r="K552" s="243" t="s">
        <v>758</v>
      </c>
      <c r="L552" s="265">
        <v>5.1322215322502371</v>
      </c>
      <c r="M552" s="250">
        <v>5</v>
      </c>
      <c r="N552" s="250">
        <v>5</v>
      </c>
      <c r="O552" s="244">
        <v>10</v>
      </c>
      <c r="P552" s="242">
        <v>10</v>
      </c>
      <c r="Q552" s="242">
        <v>25</v>
      </c>
      <c r="R552" s="242">
        <v>0.5</v>
      </c>
      <c r="S552" s="245">
        <v>592</v>
      </c>
      <c r="T552" s="242">
        <v>4.2</v>
      </c>
      <c r="U552" s="242">
        <v>0.8</v>
      </c>
      <c r="V552" s="242">
        <v>28</v>
      </c>
      <c r="W552" s="266">
        <v>269.14</v>
      </c>
      <c r="X552" s="266">
        <v>27.131048387096772</v>
      </c>
      <c r="Y552" s="266">
        <v>0</v>
      </c>
      <c r="Z552" s="266">
        <v>13.457000000000001</v>
      </c>
      <c r="AA552" s="266">
        <v>13.457000000000001</v>
      </c>
      <c r="AB552" s="267">
        <v>2.9450000000000003</v>
      </c>
      <c r="AC552" s="268"/>
      <c r="AD552" s="269">
        <v>6.05</v>
      </c>
      <c r="AE552" s="270">
        <f t="shared" si="54"/>
        <v>2.9004960000000004</v>
      </c>
      <c r="AF552" s="194">
        <f t="shared" si="50"/>
        <v>4.4503999999999877E-2</v>
      </c>
      <c r="AH552" s="242">
        <v>549</v>
      </c>
      <c r="AI552" s="251">
        <f t="shared" si="51"/>
        <v>29.859000000000002</v>
      </c>
      <c r="AJ552" s="251">
        <f>'5-04a'!O553</f>
        <v>29.859000000000002</v>
      </c>
      <c r="AK552" s="251">
        <f t="shared" si="52"/>
        <v>0</v>
      </c>
      <c r="AM552" s="252">
        <f t="shared" si="53"/>
        <v>1.490471884523925E-3</v>
      </c>
      <c r="AP552" s="268"/>
    </row>
    <row r="553" spans="1:42" x14ac:dyDescent="0.25">
      <c r="A553" s="253">
        <v>551</v>
      </c>
      <c r="B553" s="243" t="s">
        <v>537</v>
      </c>
      <c r="C553" s="243" t="s">
        <v>538</v>
      </c>
      <c r="D553" s="243" t="s">
        <v>491</v>
      </c>
      <c r="E553" s="243" t="s">
        <v>492</v>
      </c>
      <c r="F553" s="243" t="s">
        <v>35</v>
      </c>
      <c r="G553" s="243" t="s">
        <v>31</v>
      </c>
      <c r="H553" s="243" t="s">
        <v>37</v>
      </c>
      <c r="I553" s="243" t="s">
        <v>55</v>
      </c>
      <c r="J553" s="243" t="s">
        <v>681</v>
      </c>
      <c r="K553" s="243" t="s">
        <v>758</v>
      </c>
      <c r="L553" s="265">
        <v>10.303468451612904</v>
      </c>
      <c r="M553" s="250">
        <v>5</v>
      </c>
      <c r="N553" s="250">
        <v>5</v>
      </c>
      <c r="O553" s="244">
        <v>10</v>
      </c>
      <c r="P553" s="242">
        <v>10</v>
      </c>
      <c r="Q553" s="242">
        <v>25</v>
      </c>
      <c r="R553" s="242">
        <v>0.5</v>
      </c>
      <c r="S553" s="245">
        <v>2050</v>
      </c>
      <c r="T553" s="242">
        <v>4.2</v>
      </c>
      <c r="U553" s="242">
        <v>0.8</v>
      </c>
      <c r="V553" s="242">
        <v>28</v>
      </c>
      <c r="W553" s="266">
        <v>269.14</v>
      </c>
      <c r="X553" s="266">
        <v>27.131048387096772</v>
      </c>
      <c r="Y553" s="266">
        <v>0</v>
      </c>
      <c r="Z553" s="266">
        <v>13.457000000000001</v>
      </c>
      <c r="AA553" s="266">
        <v>13.457000000000001</v>
      </c>
      <c r="AB553" s="267">
        <v>2.9450000000000003</v>
      </c>
      <c r="AC553" s="268"/>
      <c r="AD553" s="269">
        <v>6.05</v>
      </c>
      <c r="AE553" s="270">
        <f t="shared" si="54"/>
        <v>2.9004960000000004</v>
      </c>
      <c r="AF553" s="194">
        <f t="shared" si="50"/>
        <v>4.4503999999999877E-2</v>
      </c>
      <c r="AH553" s="242">
        <v>550</v>
      </c>
      <c r="AI553" s="251">
        <f t="shared" si="51"/>
        <v>29.859000000000002</v>
      </c>
      <c r="AJ553" s="251">
        <f>'5-04a'!O554</f>
        <v>29.859000000000002</v>
      </c>
      <c r="AK553" s="251">
        <f t="shared" si="52"/>
        <v>0</v>
      </c>
      <c r="AM553" s="252">
        <f t="shared" si="53"/>
        <v>1.490471884523925E-3</v>
      </c>
      <c r="AP553" s="268"/>
    </row>
    <row r="554" spans="1:42" x14ac:dyDescent="0.25">
      <c r="A554" s="253">
        <v>552</v>
      </c>
      <c r="B554" s="243" t="s">
        <v>537</v>
      </c>
      <c r="C554" s="243" t="s">
        <v>538</v>
      </c>
      <c r="D554" s="243" t="s">
        <v>494</v>
      </c>
      <c r="E554" s="243" t="s">
        <v>492</v>
      </c>
      <c r="F554" s="243" t="s">
        <v>35</v>
      </c>
      <c r="G554" s="243" t="s">
        <v>31</v>
      </c>
      <c r="H554" s="243" t="s">
        <v>42</v>
      </c>
      <c r="I554" s="243" t="s">
        <v>55</v>
      </c>
      <c r="J554" s="243" t="s">
        <v>996</v>
      </c>
      <c r="K554" s="243" t="s">
        <v>759</v>
      </c>
      <c r="L554" s="265">
        <v>8.8916576209246934</v>
      </c>
      <c r="M554" s="250">
        <v>5</v>
      </c>
      <c r="N554" s="250">
        <v>5</v>
      </c>
      <c r="O554" s="244">
        <v>12</v>
      </c>
      <c r="P554" s="242">
        <v>15</v>
      </c>
      <c r="Q554" s="242">
        <v>35</v>
      </c>
      <c r="R554" s="242">
        <v>0.5</v>
      </c>
      <c r="S554" s="245">
        <v>649</v>
      </c>
      <c r="T554" s="242">
        <v>4.2</v>
      </c>
      <c r="U554" s="242">
        <v>0.8</v>
      </c>
      <c r="V554" s="242">
        <v>23</v>
      </c>
      <c r="W554" s="266">
        <v>206.99811199999999</v>
      </c>
      <c r="X554" s="266">
        <v>22.948792904656319</v>
      </c>
      <c r="Y554" s="266">
        <v>0</v>
      </c>
      <c r="Z554" s="266">
        <v>10.3499056</v>
      </c>
      <c r="AA554" s="266">
        <v>15.524858399999998</v>
      </c>
      <c r="AB554" s="267">
        <v>0.50573600000000241</v>
      </c>
      <c r="AC554" s="268"/>
      <c r="AD554" s="269">
        <v>10.85</v>
      </c>
      <c r="AE554" s="270">
        <f t="shared" si="54"/>
        <v>0.49982400000000027</v>
      </c>
      <c r="AF554" s="194">
        <f t="shared" si="50"/>
        <v>5.9120000000021378E-3</v>
      </c>
      <c r="AH554" s="242">
        <v>551</v>
      </c>
      <c r="AI554" s="251">
        <f t="shared" si="51"/>
        <v>26.380500000000001</v>
      </c>
      <c r="AJ554" s="251">
        <f>'5-04a'!O555</f>
        <v>26.380500000000001</v>
      </c>
      <c r="AK554" s="251">
        <f t="shared" si="52"/>
        <v>0</v>
      </c>
      <c r="AM554" s="252">
        <f t="shared" si="53"/>
        <v>2.2410492598707899E-4</v>
      </c>
      <c r="AP554" s="268"/>
    </row>
    <row r="555" spans="1:42" x14ac:dyDescent="0.25">
      <c r="A555" s="253">
        <v>553</v>
      </c>
      <c r="B555" s="243" t="s">
        <v>537</v>
      </c>
      <c r="C555" s="243" t="s">
        <v>538</v>
      </c>
      <c r="D555" s="243" t="s">
        <v>494</v>
      </c>
      <c r="E555" s="243" t="s">
        <v>492</v>
      </c>
      <c r="F555" s="243" t="s">
        <v>35</v>
      </c>
      <c r="G555" s="243" t="s">
        <v>31</v>
      </c>
      <c r="H555" s="243" t="s">
        <v>37</v>
      </c>
      <c r="I555" s="243" t="s">
        <v>55</v>
      </c>
      <c r="J555" s="243" t="s">
        <v>681</v>
      </c>
      <c r="K555" s="243" t="s">
        <v>759</v>
      </c>
      <c r="L555" s="265">
        <v>8.4688465454545465</v>
      </c>
      <c r="M555" s="250">
        <v>5</v>
      </c>
      <c r="N555" s="250">
        <v>5</v>
      </c>
      <c r="O555" s="244">
        <v>12</v>
      </c>
      <c r="P555" s="242">
        <v>10</v>
      </c>
      <c r="Q555" s="242">
        <v>25</v>
      </c>
      <c r="R555" s="242">
        <v>0.5</v>
      </c>
      <c r="S555" s="245">
        <v>2050</v>
      </c>
      <c r="T555" s="242">
        <v>4.2</v>
      </c>
      <c r="U555" s="242">
        <v>0.8</v>
      </c>
      <c r="V555" s="242">
        <v>23</v>
      </c>
      <c r="W555" s="266">
        <v>199.82095466666667</v>
      </c>
      <c r="X555" s="266">
        <v>22.15309918699187</v>
      </c>
      <c r="Y555" s="266">
        <v>0</v>
      </c>
      <c r="Z555" s="266">
        <v>9.9910477333333336</v>
      </c>
      <c r="AA555" s="266">
        <v>9.9910477333333336</v>
      </c>
      <c r="AB555" s="267">
        <v>3.5799045333333352</v>
      </c>
      <c r="AC555" s="268"/>
      <c r="AD555" s="269">
        <v>10.85</v>
      </c>
      <c r="AE555" s="270">
        <f t="shared" si="54"/>
        <v>0.49982400000000027</v>
      </c>
      <c r="AF555" s="194">
        <f t="shared" si="50"/>
        <v>3.080080533333335</v>
      </c>
      <c r="AH555" s="242">
        <v>552</v>
      </c>
      <c r="AI555" s="251">
        <f t="shared" si="51"/>
        <v>23.562000000000001</v>
      </c>
      <c r="AJ555" s="251">
        <f>'5-04a'!O556</f>
        <v>23.562000000000001</v>
      </c>
      <c r="AK555" s="251">
        <f t="shared" si="52"/>
        <v>0</v>
      </c>
      <c r="AM555" s="252">
        <f t="shared" si="53"/>
        <v>0.13072237218119578</v>
      </c>
      <c r="AP555" s="268"/>
    </row>
    <row r="556" spans="1:42" x14ac:dyDescent="0.25">
      <c r="A556" s="253">
        <v>554</v>
      </c>
      <c r="B556" s="243" t="s">
        <v>537</v>
      </c>
      <c r="C556" s="243" t="s">
        <v>538</v>
      </c>
      <c r="D556" s="243" t="s">
        <v>494</v>
      </c>
      <c r="E556" s="243" t="s">
        <v>492</v>
      </c>
      <c r="F556" s="243" t="s">
        <v>35</v>
      </c>
      <c r="G556" s="243" t="s">
        <v>36</v>
      </c>
      <c r="H556" s="243" t="s">
        <v>42</v>
      </c>
      <c r="I556" s="243" t="s">
        <v>40</v>
      </c>
      <c r="J556" s="243" t="s">
        <v>41</v>
      </c>
      <c r="K556" s="243" t="s">
        <v>759</v>
      </c>
      <c r="L556" s="265">
        <v>4.6166319493101771</v>
      </c>
      <c r="M556" s="250">
        <v>5</v>
      </c>
      <c r="N556" s="250">
        <v>4.6166319493101771</v>
      </c>
      <c r="O556" s="244">
        <v>12</v>
      </c>
      <c r="P556" s="242">
        <v>10</v>
      </c>
      <c r="Q556" s="242">
        <v>25</v>
      </c>
      <c r="R556" s="242">
        <v>0.5</v>
      </c>
      <c r="S556" s="245">
        <v>860</v>
      </c>
      <c r="T556" s="242">
        <v>5</v>
      </c>
      <c r="U556" s="242">
        <v>0.8</v>
      </c>
      <c r="V556" s="242">
        <v>23</v>
      </c>
      <c r="W556" s="266">
        <v>214.51323711173819</v>
      </c>
      <c r="X556" s="266">
        <v>23.781955333895585</v>
      </c>
      <c r="Y556" s="266">
        <v>0</v>
      </c>
      <c r="Z556" s="266">
        <v>9.903286640000001</v>
      </c>
      <c r="AA556" s="266">
        <v>23.107668826666661</v>
      </c>
      <c r="AB556" s="267">
        <v>5.5843445333333337</v>
      </c>
      <c r="AC556" s="268"/>
      <c r="AD556" s="269">
        <v>10.85</v>
      </c>
      <c r="AE556" s="270">
        <f t="shared" si="54"/>
        <v>0.49982400000000027</v>
      </c>
      <c r="AF556" s="194">
        <f t="shared" si="50"/>
        <v>5.0845205333333334</v>
      </c>
      <c r="AH556" s="242">
        <v>553</v>
      </c>
      <c r="AI556" s="251">
        <f t="shared" si="51"/>
        <v>38.595299999999995</v>
      </c>
      <c r="AJ556" s="251">
        <f>'5-04a'!O557</f>
        <v>38.595300000000002</v>
      </c>
      <c r="AK556" s="251">
        <f t="shared" si="52"/>
        <v>0</v>
      </c>
      <c r="AM556" s="252">
        <f t="shared" si="53"/>
        <v>0.1317393706833043</v>
      </c>
      <c r="AP556" s="268"/>
    </row>
    <row r="557" spans="1:42" x14ac:dyDescent="0.25">
      <c r="A557" s="253">
        <v>555</v>
      </c>
      <c r="B557" s="243" t="s">
        <v>537</v>
      </c>
      <c r="C557" s="243" t="s">
        <v>538</v>
      </c>
      <c r="D557" s="243" t="s">
        <v>471</v>
      </c>
      <c r="E557" s="243" t="s">
        <v>492</v>
      </c>
      <c r="F557" s="243" t="s">
        <v>35</v>
      </c>
      <c r="G557" s="243" t="s">
        <v>31</v>
      </c>
      <c r="H557" s="243" t="s">
        <v>42</v>
      </c>
      <c r="I557" s="243" t="s">
        <v>55</v>
      </c>
      <c r="J557" s="243" t="s">
        <v>996</v>
      </c>
      <c r="K557" s="243" t="s">
        <v>759</v>
      </c>
      <c r="L557" s="265">
        <v>8.8934898505475779</v>
      </c>
      <c r="M557" s="250">
        <v>5</v>
      </c>
      <c r="N557" s="250">
        <v>5</v>
      </c>
      <c r="O557" s="244">
        <v>12</v>
      </c>
      <c r="P557" s="242">
        <v>15</v>
      </c>
      <c r="Q557" s="242">
        <v>35</v>
      </c>
      <c r="R557" s="242">
        <v>0.5</v>
      </c>
      <c r="S557" s="245">
        <v>649</v>
      </c>
      <c r="T557" s="242">
        <v>4.2</v>
      </c>
      <c r="U557" s="242">
        <v>0.8</v>
      </c>
      <c r="V557" s="242">
        <v>23</v>
      </c>
      <c r="W557" s="266">
        <v>237.273808</v>
      </c>
      <c r="X557" s="266">
        <v>23.307839685658156</v>
      </c>
      <c r="Y557" s="266">
        <v>0</v>
      </c>
      <c r="Z557" s="266">
        <v>11.863690399999999</v>
      </c>
      <c r="AA557" s="266">
        <v>17.795535600000001</v>
      </c>
      <c r="AB557" s="267">
        <v>1.0282739999999997</v>
      </c>
      <c r="AC557" s="268"/>
      <c r="AD557" s="269">
        <v>8.9499999999999993</v>
      </c>
      <c r="AE557" s="270">
        <f t="shared" si="54"/>
        <v>1.007086000000001</v>
      </c>
      <c r="AF557" s="194">
        <f t="shared" si="50"/>
        <v>2.1187999999998652E-2</v>
      </c>
      <c r="AH557" s="242">
        <v>554</v>
      </c>
      <c r="AI557" s="251">
        <f t="shared" si="51"/>
        <v>30.6875</v>
      </c>
      <c r="AJ557" s="251">
        <f>'5-04a'!O558</f>
        <v>30.6875</v>
      </c>
      <c r="AK557" s="251">
        <f t="shared" si="52"/>
        <v>0</v>
      </c>
      <c r="AM557" s="252">
        <f t="shared" si="53"/>
        <v>6.904439918533166E-4</v>
      </c>
      <c r="AP557" s="268"/>
    </row>
    <row r="558" spans="1:42" x14ac:dyDescent="0.25">
      <c r="A558" s="253">
        <v>556</v>
      </c>
      <c r="B558" s="243" t="s">
        <v>537</v>
      </c>
      <c r="C558" s="243" t="s">
        <v>538</v>
      </c>
      <c r="D558" s="243" t="s">
        <v>471</v>
      </c>
      <c r="E558" s="243" t="s">
        <v>492</v>
      </c>
      <c r="F558" s="243" t="s">
        <v>35</v>
      </c>
      <c r="G558" s="243" t="s">
        <v>31</v>
      </c>
      <c r="H558" s="243" t="s">
        <v>37</v>
      </c>
      <c r="I558" s="243" t="s">
        <v>55</v>
      </c>
      <c r="J558" s="243" t="s">
        <v>681</v>
      </c>
      <c r="K558" s="243" t="s">
        <v>759</v>
      </c>
      <c r="L558" s="265">
        <v>8.4686965186640482</v>
      </c>
      <c r="M558" s="250">
        <v>5</v>
      </c>
      <c r="N558" s="250">
        <v>5</v>
      </c>
      <c r="O558" s="244">
        <v>12</v>
      </c>
      <c r="P558" s="242">
        <v>10</v>
      </c>
      <c r="Q558" s="242">
        <v>25</v>
      </c>
      <c r="R558" s="242">
        <v>0.5</v>
      </c>
      <c r="S558" s="245">
        <v>2050</v>
      </c>
      <c r="T558" s="242">
        <v>4.2</v>
      </c>
      <c r="U558" s="242">
        <v>0.8</v>
      </c>
      <c r="V558" s="242">
        <v>23</v>
      </c>
      <c r="W558" s="266">
        <v>229.47362533333336</v>
      </c>
      <c r="X558" s="266">
        <v>22.541613490504258</v>
      </c>
      <c r="Y558" s="266">
        <v>0</v>
      </c>
      <c r="Z558" s="266">
        <v>11.473681266666667</v>
      </c>
      <c r="AA558" s="266">
        <v>11.473681266666668</v>
      </c>
      <c r="AB558" s="267">
        <v>4.5586374666666662</v>
      </c>
      <c r="AC558" s="268"/>
      <c r="AD558" s="269">
        <v>8.9499999999999993</v>
      </c>
      <c r="AE558" s="270">
        <f t="shared" si="54"/>
        <v>1.007086000000001</v>
      </c>
      <c r="AF558" s="194">
        <f t="shared" si="50"/>
        <v>3.5515514666666652</v>
      </c>
      <c r="AH558" s="242">
        <v>555</v>
      </c>
      <c r="AI558" s="251">
        <f t="shared" si="51"/>
        <v>27.506</v>
      </c>
      <c r="AJ558" s="251">
        <f>'5-04a'!O559</f>
        <v>27.506</v>
      </c>
      <c r="AK558" s="251">
        <f t="shared" si="52"/>
        <v>0</v>
      </c>
      <c r="AM558" s="252">
        <f t="shared" si="53"/>
        <v>0.12911915460869139</v>
      </c>
      <c r="AP558" s="268"/>
    </row>
    <row r="559" spans="1:42" x14ac:dyDescent="0.25">
      <c r="A559" s="253">
        <v>557</v>
      </c>
      <c r="B559" s="243" t="s">
        <v>537</v>
      </c>
      <c r="C559" s="243" t="s">
        <v>538</v>
      </c>
      <c r="D559" s="243" t="s">
        <v>471</v>
      </c>
      <c r="E559" s="243" t="s">
        <v>492</v>
      </c>
      <c r="F559" s="243" t="s">
        <v>35</v>
      </c>
      <c r="G559" s="243" t="s">
        <v>36</v>
      </c>
      <c r="H559" s="243" t="s">
        <v>42</v>
      </c>
      <c r="I559" s="243" t="s">
        <v>40</v>
      </c>
      <c r="J559" s="243" t="s">
        <v>41</v>
      </c>
      <c r="K559" s="243" t="s">
        <v>759</v>
      </c>
      <c r="L559" s="265">
        <v>4.6181656378172695</v>
      </c>
      <c r="M559" s="250">
        <v>5</v>
      </c>
      <c r="N559" s="250">
        <v>4.6181656378172695</v>
      </c>
      <c r="O559" s="244">
        <v>12</v>
      </c>
      <c r="P559" s="242">
        <v>10</v>
      </c>
      <c r="Q559" s="242">
        <v>25</v>
      </c>
      <c r="R559" s="242">
        <v>0.5</v>
      </c>
      <c r="S559" s="245">
        <v>860</v>
      </c>
      <c r="T559" s="242">
        <v>5</v>
      </c>
      <c r="U559" s="242">
        <v>0.8</v>
      </c>
      <c r="V559" s="242">
        <v>23</v>
      </c>
      <c r="W559" s="266">
        <v>244.5895545084592</v>
      </c>
      <c r="X559" s="266">
        <v>24.026478831872218</v>
      </c>
      <c r="Y559" s="266">
        <v>0</v>
      </c>
      <c r="Z559" s="266">
        <v>11.295550760000001</v>
      </c>
      <c r="AA559" s="266">
        <v>26.356285106666672</v>
      </c>
      <c r="AB559" s="267">
        <v>6.8208641333333331</v>
      </c>
      <c r="AC559" s="268"/>
      <c r="AD559" s="269">
        <v>8.9499999999999993</v>
      </c>
      <c r="AE559" s="270">
        <f t="shared" si="54"/>
        <v>1.007086000000001</v>
      </c>
      <c r="AF559" s="194">
        <f t="shared" si="50"/>
        <v>5.813778133333332</v>
      </c>
      <c r="AH559" s="242">
        <v>556</v>
      </c>
      <c r="AI559" s="251">
        <f t="shared" si="51"/>
        <v>44.472700000000003</v>
      </c>
      <c r="AJ559" s="251">
        <f>'5-04a'!O560</f>
        <v>44.472700000000003</v>
      </c>
      <c r="AK559" s="251">
        <f t="shared" si="52"/>
        <v>0</v>
      </c>
      <c r="AM559" s="252">
        <f t="shared" si="53"/>
        <v>0.13072689837435847</v>
      </c>
      <c r="AP559" s="268"/>
    </row>
    <row r="560" spans="1:42" x14ac:dyDescent="0.25">
      <c r="A560" s="253">
        <v>558</v>
      </c>
      <c r="B560" s="243" t="s">
        <v>537</v>
      </c>
      <c r="C560" s="243" t="s">
        <v>538</v>
      </c>
      <c r="D560" s="243" t="s">
        <v>491</v>
      </c>
      <c r="E560" s="243" t="s">
        <v>472</v>
      </c>
      <c r="F560" s="243" t="s">
        <v>35</v>
      </c>
      <c r="G560" s="243" t="s">
        <v>31</v>
      </c>
      <c r="H560" s="243" t="s">
        <v>42</v>
      </c>
      <c r="I560" s="243" t="s">
        <v>55</v>
      </c>
      <c r="J560" s="243" t="s">
        <v>996</v>
      </c>
      <c r="K560" s="243" t="s">
        <v>759</v>
      </c>
      <c r="L560" s="265">
        <v>8.8887376735509456</v>
      </c>
      <c r="M560" s="250">
        <v>5</v>
      </c>
      <c r="N560" s="250">
        <v>5</v>
      </c>
      <c r="O560" s="244">
        <v>12</v>
      </c>
      <c r="P560" s="242">
        <v>15</v>
      </c>
      <c r="Q560" s="242">
        <v>35</v>
      </c>
      <c r="R560" s="242">
        <v>0.5</v>
      </c>
      <c r="S560" s="245">
        <v>649</v>
      </c>
      <c r="T560" s="242">
        <v>4.2</v>
      </c>
      <c r="U560" s="242">
        <v>0.8</v>
      </c>
      <c r="V560" s="242">
        <v>23</v>
      </c>
      <c r="W560" s="266">
        <v>406.10636800000003</v>
      </c>
      <c r="X560" s="266">
        <v>24.072695198577357</v>
      </c>
      <c r="Y560" s="266">
        <v>0</v>
      </c>
      <c r="Z560" s="266">
        <v>20.305318400000001</v>
      </c>
      <c r="AA560" s="266">
        <v>30.457977599999996</v>
      </c>
      <c r="AB560" s="267">
        <v>3.3155040000000007</v>
      </c>
      <c r="AC560" s="268"/>
      <c r="AD560" s="269">
        <v>5.55</v>
      </c>
      <c r="AE560" s="270">
        <f t="shared" si="54"/>
        <v>3.3636260000000018</v>
      </c>
      <c r="AF560" s="194">
        <f t="shared" si="50"/>
        <v>-4.8122000000001108E-2</v>
      </c>
      <c r="AH560" s="242">
        <v>557</v>
      </c>
      <c r="AI560" s="251">
        <f t="shared" si="51"/>
        <v>54.078800000000001</v>
      </c>
      <c r="AJ560" s="251">
        <f>'5-04a'!O561</f>
        <v>54.078800000000001</v>
      </c>
      <c r="AK560" s="251">
        <f t="shared" si="52"/>
        <v>0</v>
      </c>
      <c r="AM560" s="252">
        <f t="shared" si="53"/>
        <v>-8.8984962684085273E-4</v>
      </c>
      <c r="AP560" s="268"/>
    </row>
    <row r="561" spans="1:42" x14ac:dyDescent="0.25">
      <c r="A561" s="253">
        <v>559</v>
      </c>
      <c r="B561" s="243" t="s">
        <v>537</v>
      </c>
      <c r="C561" s="243" t="s">
        <v>538</v>
      </c>
      <c r="D561" s="243" t="s">
        <v>491</v>
      </c>
      <c r="E561" s="243" t="s">
        <v>472</v>
      </c>
      <c r="F561" s="243" t="s">
        <v>35</v>
      </c>
      <c r="G561" s="243" t="s">
        <v>31</v>
      </c>
      <c r="H561" s="243" t="s">
        <v>37</v>
      </c>
      <c r="I561" s="243" t="s">
        <v>55</v>
      </c>
      <c r="J561" s="243" t="s">
        <v>681</v>
      </c>
      <c r="K561" s="243" t="s">
        <v>759</v>
      </c>
      <c r="L561" s="265">
        <v>8.4578318340248959</v>
      </c>
      <c r="M561" s="250">
        <v>5</v>
      </c>
      <c r="N561" s="250">
        <v>5</v>
      </c>
      <c r="O561" s="244">
        <v>12</v>
      </c>
      <c r="P561" s="242">
        <v>10</v>
      </c>
      <c r="Q561" s="242">
        <v>25</v>
      </c>
      <c r="R561" s="242">
        <v>0.5</v>
      </c>
      <c r="S561" s="245">
        <v>2050</v>
      </c>
      <c r="T561" s="242">
        <v>4.2</v>
      </c>
      <c r="U561" s="242">
        <v>0.8</v>
      </c>
      <c r="V561" s="242">
        <v>23</v>
      </c>
      <c r="W561" s="266">
        <v>394.25963199999995</v>
      </c>
      <c r="X561" s="266">
        <v>23.370458328393596</v>
      </c>
      <c r="Y561" s="266">
        <v>0</v>
      </c>
      <c r="Z561" s="266">
        <v>19.712981599999999</v>
      </c>
      <c r="AA561" s="266">
        <v>19.712981599999999</v>
      </c>
      <c r="AB561" s="267">
        <v>9.3810368000000004</v>
      </c>
      <c r="AC561" s="268"/>
      <c r="AD561" s="269">
        <v>5.55</v>
      </c>
      <c r="AE561" s="270">
        <f t="shared" si="54"/>
        <v>3.3636260000000018</v>
      </c>
      <c r="AF561" s="194">
        <f t="shared" si="50"/>
        <v>6.0174107999999986</v>
      </c>
      <c r="AH561" s="242">
        <v>558</v>
      </c>
      <c r="AI561" s="251">
        <f t="shared" si="51"/>
        <v>48.807000000000002</v>
      </c>
      <c r="AJ561" s="251">
        <f>'5-04a'!O562</f>
        <v>48.807000000000002</v>
      </c>
      <c r="AK561" s="251">
        <f t="shared" si="52"/>
        <v>0</v>
      </c>
      <c r="AM561" s="252">
        <f t="shared" si="53"/>
        <v>0.12328991333210397</v>
      </c>
      <c r="AP561" s="268"/>
    </row>
    <row r="562" spans="1:42" x14ac:dyDescent="0.25">
      <c r="A562" s="253">
        <v>560</v>
      </c>
      <c r="B562" s="243" t="s">
        <v>537</v>
      </c>
      <c r="C562" s="243" t="s">
        <v>538</v>
      </c>
      <c r="D562" s="243" t="s">
        <v>491</v>
      </c>
      <c r="E562" s="243" t="s">
        <v>472</v>
      </c>
      <c r="F562" s="243" t="s">
        <v>35</v>
      </c>
      <c r="G562" s="243" t="s">
        <v>36</v>
      </c>
      <c r="H562" s="243" t="s">
        <v>42</v>
      </c>
      <c r="I562" s="243" t="s">
        <v>40</v>
      </c>
      <c r="J562" s="243" t="s">
        <v>41</v>
      </c>
      <c r="K562" s="243" t="s">
        <v>759</v>
      </c>
      <c r="L562" s="265">
        <v>4.6124928761578445</v>
      </c>
      <c r="M562" s="250">
        <v>5</v>
      </c>
      <c r="N562" s="250">
        <v>4.6124928761578445</v>
      </c>
      <c r="O562" s="244">
        <v>12</v>
      </c>
      <c r="P562" s="242">
        <v>10</v>
      </c>
      <c r="Q562" s="242">
        <v>25</v>
      </c>
      <c r="R562" s="242">
        <v>0.5</v>
      </c>
      <c r="S562" s="245">
        <v>860</v>
      </c>
      <c r="T562" s="242">
        <v>5</v>
      </c>
      <c r="U562" s="242">
        <v>0.8</v>
      </c>
      <c r="V562" s="242">
        <v>23</v>
      </c>
      <c r="W562" s="266">
        <v>414.91946922944305</v>
      </c>
      <c r="X562" s="266">
        <v>24.59510783814126</v>
      </c>
      <c r="Y562" s="266">
        <v>0</v>
      </c>
      <c r="Z562" s="266">
        <v>19.138130960000002</v>
      </c>
      <c r="AA562" s="266">
        <v>44.655638906666667</v>
      </c>
      <c r="AB562" s="267">
        <v>13.129930133333332</v>
      </c>
      <c r="AC562" s="268"/>
      <c r="AD562" s="269">
        <v>5.55</v>
      </c>
      <c r="AE562" s="270">
        <f t="shared" si="54"/>
        <v>3.3636260000000018</v>
      </c>
      <c r="AF562" s="194">
        <f t="shared" si="50"/>
        <v>9.76630413333333</v>
      </c>
      <c r="AH562" s="242">
        <v>559</v>
      </c>
      <c r="AI562" s="251">
        <f t="shared" si="51"/>
        <v>76.923699999999997</v>
      </c>
      <c r="AJ562" s="251">
        <f>'5-04a'!O563</f>
        <v>76.923699999999997</v>
      </c>
      <c r="AK562" s="251">
        <f t="shared" si="52"/>
        <v>0</v>
      </c>
      <c r="AM562" s="252">
        <f t="shared" si="53"/>
        <v>0.12696092534983797</v>
      </c>
      <c r="AP562" s="268"/>
    </row>
    <row r="563" spans="1:42" x14ac:dyDescent="0.25">
      <c r="A563" s="253">
        <v>561</v>
      </c>
      <c r="B563" s="243" t="s">
        <v>537</v>
      </c>
      <c r="C563" s="243" t="s">
        <v>538</v>
      </c>
      <c r="D563" s="243" t="s">
        <v>494</v>
      </c>
      <c r="E563" s="243" t="s">
        <v>496</v>
      </c>
      <c r="F563" s="243" t="s">
        <v>35</v>
      </c>
      <c r="G563" s="243" t="s">
        <v>31</v>
      </c>
      <c r="H563" s="243" t="s">
        <v>42</v>
      </c>
      <c r="I563" s="243" t="s">
        <v>55</v>
      </c>
      <c r="J563" s="243" t="s">
        <v>996</v>
      </c>
      <c r="K563" s="243" t="s">
        <v>759</v>
      </c>
      <c r="L563" s="265">
        <v>8.8953295308887199</v>
      </c>
      <c r="M563" s="250">
        <v>5</v>
      </c>
      <c r="N563" s="250">
        <v>5</v>
      </c>
      <c r="O563" s="244">
        <v>12</v>
      </c>
      <c r="P563" s="242">
        <v>15</v>
      </c>
      <c r="Q563" s="242">
        <v>35</v>
      </c>
      <c r="R563" s="242">
        <v>0.5</v>
      </c>
      <c r="S563" s="245">
        <v>649</v>
      </c>
      <c r="T563" s="242">
        <v>4.2</v>
      </c>
      <c r="U563" s="242">
        <v>0.8</v>
      </c>
      <c r="V563" s="242">
        <v>23</v>
      </c>
      <c r="W563" s="266">
        <v>170.0384</v>
      </c>
      <c r="X563" s="266">
        <v>23.009255751014884</v>
      </c>
      <c r="Y563" s="266">
        <v>0</v>
      </c>
      <c r="Z563" s="266">
        <v>8.5019200000000001</v>
      </c>
      <c r="AA563" s="266">
        <v>12.752879999999998</v>
      </c>
      <c r="AB563" s="267">
        <v>0.5</v>
      </c>
      <c r="AC563" s="268"/>
      <c r="AD563" s="269">
        <v>10.95</v>
      </c>
      <c r="AE563" s="270">
        <f t="shared" ref="AE563:AE594" si="55">0.0804*AD563^2-1.8589*AD563+11.204</f>
        <v>0.48920599999999936</v>
      </c>
      <c r="AF563" s="194">
        <f t="shared" si="50"/>
        <v>1.0794000000000636E-2</v>
      </c>
      <c r="AH563" s="242">
        <v>560</v>
      </c>
      <c r="AI563" s="251">
        <f t="shared" si="51"/>
        <v>21.754799999999996</v>
      </c>
      <c r="AJ563" s="251">
        <f>'5-04a'!O564</f>
        <v>21.754799999999999</v>
      </c>
      <c r="AK563" s="251">
        <f t="shared" si="52"/>
        <v>0</v>
      </c>
      <c r="AM563" s="252">
        <f t="shared" si="53"/>
        <v>4.9616636328537328E-4</v>
      </c>
      <c r="AP563" s="268"/>
    </row>
    <row r="564" spans="1:42" x14ac:dyDescent="0.25">
      <c r="A564" s="253">
        <v>562</v>
      </c>
      <c r="B564" s="243" t="s">
        <v>537</v>
      </c>
      <c r="C564" s="243" t="s">
        <v>538</v>
      </c>
      <c r="D564" s="243" t="s">
        <v>494</v>
      </c>
      <c r="E564" s="243" t="s">
        <v>496</v>
      </c>
      <c r="F564" s="243" t="s">
        <v>35</v>
      </c>
      <c r="G564" s="243" t="s">
        <v>31</v>
      </c>
      <c r="H564" s="243" t="s">
        <v>37</v>
      </c>
      <c r="I564" s="243" t="s">
        <v>55</v>
      </c>
      <c r="J564" s="243" t="s">
        <v>681</v>
      </c>
      <c r="K564" s="243" t="s">
        <v>759</v>
      </c>
      <c r="L564" s="265">
        <v>8.476355464140731</v>
      </c>
      <c r="M564" s="250">
        <v>5</v>
      </c>
      <c r="N564" s="250">
        <v>5</v>
      </c>
      <c r="O564" s="244">
        <v>12</v>
      </c>
      <c r="P564" s="242">
        <v>10</v>
      </c>
      <c r="Q564" s="242">
        <v>25</v>
      </c>
      <c r="R564" s="242">
        <v>0.5</v>
      </c>
      <c r="S564" s="245">
        <v>2050</v>
      </c>
      <c r="T564" s="242">
        <v>4.2</v>
      </c>
      <c r="U564" s="242">
        <v>0.8</v>
      </c>
      <c r="V564" s="242">
        <v>23</v>
      </c>
      <c r="W564" s="266">
        <v>164.19</v>
      </c>
      <c r="X564" s="266">
        <v>22.217861975642762</v>
      </c>
      <c r="Y564" s="266">
        <v>0</v>
      </c>
      <c r="Z564" s="266">
        <v>8.2095000000000002</v>
      </c>
      <c r="AA564" s="266">
        <v>8.2095000000000002</v>
      </c>
      <c r="AB564" s="267">
        <v>3.0259999999999998</v>
      </c>
      <c r="AC564" s="268"/>
      <c r="AD564" s="269">
        <v>10.95</v>
      </c>
      <c r="AE564" s="270">
        <f t="shared" si="55"/>
        <v>0.48920599999999936</v>
      </c>
      <c r="AF564" s="194">
        <f t="shared" si="50"/>
        <v>2.5367940000000004</v>
      </c>
      <c r="AH564" s="242">
        <v>561</v>
      </c>
      <c r="AI564" s="251">
        <f t="shared" si="51"/>
        <v>19.445</v>
      </c>
      <c r="AJ564" s="251">
        <f>'5-04a'!O565</f>
        <v>19.445</v>
      </c>
      <c r="AK564" s="251">
        <f t="shared" si="52"/>
        <v>0</v>
      </c>
      <c r="AM564" s="252">
        <f t="shared" si="53"/>
        <v>0.13045996400102855</v>
      </c>
      <c r="AP564" s="268"/>
    </row>
    <row r="565" spans="1:42" x14ac:dyDescent="0.25">
      <c r="A565" s="253">
        <v>563</v>
      </c>
      <c r="B565" s="243" t="s">
        <v>537</v>
      </c>
      <c r="C565" s="243" t="s">
        <v>538</v>
      </c>
      <c r="D565" s="243" t="s">
        <v>494</v>
      </c>
      <c r="E565" s="243" t="s">
        <v>496</v>
      </c>
      <c r="F565" s="243" t="s">
        <v>35</v>
      </c>
      <c r="G565" s="243" t="s">
        <v>36</v>
      </c>
      <c r="H565" s="243" t="s">
        <v>42</v>
      </c>
      <c r="I565" s="243" t="s">
        <v>40</v>
      </c>
      <c r="J565" s="243" t="s">
        <v>41</v>
      </c>
      <c r="K565" s="243" t="s">
        <v>759</v>
      </c>
      <c r="L565" s="265">
        <v>4.6208817385321437</v>
      </c>
      <c r="M565" s="250">
        <v>5</v>
      </c>
      <c r="N565" s="250">
        <v>4.6208817385321437</v>
      </c>
      <c r="O565" s="244">
        <v>12</v>
      </c>
      <c r="P565" s="242">
        <v>10</v>
      </c>
      <c r="Q565" s="242">
        <v>25</v>
      </c>
      <c r="R565" s="242">
        <v>0.5</v>
      </c>
      <c r="S565" s="245">
        <v>860</v>
      </c>
      <c r="T565" s="242">
        <v>5</v>
      </c>
      <c r="U565" s="242">
        <v>0.8</v>
      </c>
      <c r="V565" s="242">
        <v>23</v>
      </c>
      <c r="W565" s="266">
        <v>175.8980744350738</v>
      </c>
      <c r="X565" s="266">
        <v>23.802175160361813</v>
      </c>
      <c r="Y565" s="266">
        <v>0</v>
      </c>
      <c r="Z565" s="266">
        <v>8.1280420000000024</v>
      </c>
      <c r="AA565" s="266">
        <v>18.965431333333335</v>
      </c>
      <c r="AB565" s="267">
        <v>4.6682266666666665</v>
      </c>
      <c r="AC565" s="268"/>
      <c r="AD565" s="269">
        <v>10.95</v>
      </c>
      <c r="AE565" s="270">
        <f t="shared" si="55"/>
        <v>0.48920599999999936</v>
      </c>
      <c r="AF565" s="194">
        <f t="shared" si="50"/>
        <v>4.1790206666666672</v>
      </c>
      <c r="AH565" s="242">
        <v>562</v>
      </c>
      <c r="AI565" s="251">
        <f t="shared" si="51"/>
        <v>31.761700000000001</v>
      </c>
      <c r="AJ565" s="251">
        <f>'5-04a'!O566</f>
        <v>31.761700000000001</v>
      </c>
      <c r="AK565" s="251">
        <f t="shared" si="52"/>
        <v>0</v>
      </c>
      <c r="AM565" s="252">
        <f t="shared" si="53"/>
        <v>0.13157421254739723</v>
      </c>
      <c r="AP565" s="268"/>
    </row>
    <row r="566" spans="1:42" x14ac:dyDescent="0.25">
      <c r="A566" s="253">
        <v>564</v>
      </c>
      <c r="B566" s="243" t="s">
        <v>537</v>
      </c>
      <c r="C566" s="243" t="s">
        <v>538</v>
      </c>
      <c r="D566" s="243" t="s">
        <v>471</v>
      </c>
      <c r="E566" s="243" t="s">
        <v>496</v>
      </c>
      <c r="F566" s="243" t="s">
        <v>35</v>
      </c>
      <c r="G566" s="243" t="s">
        <v>31</v>
      </c>
      <c r="H566" s="243" t="s">
        <v>42</v>
      </c>
      <c r="I566" s="243" t="s">
        <v>55</v>
      </c>
      <c r="J566" s="243" t="s">
        <v>996</v>
      </c>
      <c r="K566" s="243" t="s">
        <v>759</v>
      </c>
      <c r="L566" s="265">
        <v>8.8964608054075764</v>
      </c>
      <c r="M566" s="250">
        <v>5</v>
      </c>
      <c r="N566" s="250">
        <v>5</v>
      </c>
      <c r="O566" s="244">
        <v>12</v>
      </c>
      <c r="P566" s="242">
        <v>15</v>
      </c>
      <c r="Q566" s="242">
        <v>35</v>
      </c>
      <c r="R566" s="242">
        <v>0.5</v>
      </c>
      <c r="S566" s="245">
        <v>649</v>
      </c>
      <c r="T566" s="242">
        <v>4.2</v>
      </c>
      <c r="U566" s="242">
        <v>0.8</v>
      </c>
      <c r="V566" s="242">
        <v>23</v>
      </c>
      <c r="W566" s="266">
        <v>159.220528</v>
      </c>
      <c r="X566" s="266">
        <v>23.623223738872408</v>
      </c>
      <c r="Y566" s="266">
        <v>0</v>
      </c>
      <c r="Z566" s="266">
        <v>7.9610264000000006</v>
      </c>
      <c r="AA566" s="266">
        <v>11.941539599999999</v>
      </c>
      <c r="AB566" s="267">
        <v>0.94593399999999939</v>
      </c>
      <c r="AC566" s="268"/>
      <c r="AD566" s="269">
        <v>9.15</v>
      </c>
      <c r="AE566" s="270">
        <f t="shared" si="55"/>
        <v>0.9263539999999999</v>
      </c>
      <c r="AF566" s="194">
        <f t="shared" si="50"/>
        <v>1.9579999999999487E-2</v>
      </c>
      <c r="AH566" s="242">
        <v>563</v>
      </c>
      <c r="AI566" s="251">
        <f t="shared" si="51"/>
        <v>20.848500000000001</v>
      </c>
      <c r="AJ566" s="251">
        <f>'5-04a'!O567</f>
        <v>20.848500000000001</v>
      </c>
      <c r="AK566" s="251">
        <f t="shared" si="52"/>
        <v>0</v>
      </c>
      <c r="AM566" s="252">
        <f t="shared" si="53"/>
        <v>9.391562942177847E-4</v>
      </c>
      <c r="AP566" s="268"/>
    </row>
    <row r="567" spans="1:42" x14ac:dyDescent="0.25">
      <c r="A567" s="253">
        <v>565</v>
      </c>
      <c r="B567" s="243" t="s">
        <v>537</v>
      </c>
      <c r="C567" s="243" t="s">
        <v>538</v>
      </c>
      <c r="D567" s="243" t="s">
        <v>471</v>
      </c>
      <c r="E567" s="243" t="s">
        <v>496</v>
      </c>
      <c r="F567" s="243" t="s">
        <v>35</v>
      </c>
      <c r="G567" s="243" t="s">
        <v>31</v>
      </c>
      <c r="H567" s="243" t="s">
        <v>37</v>
      </c>
      <c r="I567" s="243" t="s">
        <v>55</v>
      </c>
      <c r="J567" s="243" t="s">
        <v>681</v>
      </c>
      <c r="K567" s="243" t="s">
        <v>759</v>
      </c>
      <c r="L567" s="265">
        <v>8.4795344332344218</v>
      </c>
      <c r="M567" s="250">
        <v>5</v>
      </c>
      <c r="N567" s="250">
        <v>5</v>
      </c>
      <c r="O567" s="244">
        <v>12</v>
      </c>
      <c r="P567" s="242">
        <v>10</v>
      </c>
      <c r="Q567" s="242">
        <v>25</v>
      </c>
      <c r="R567" s="242">
        <v>0.5</v>
      </c>
      <c r="S567" s="245">
        <v>2050</v>
      </c>
      <c r="T567" s="242">
        <v>4.2</v>
      </c>
      <c r="U567" s="242">
        <v>0.8</v>
      </c>
      <c r="V567" s="242">
        <v>23</v>
      </c>
      <c r="W567" s="266">
        <v>154.23257200000003</v>
      </c>
      <c r="X567" s="266">
        <v>22.883170919881309</v>
      </c>
      <c r="Y567" s="266">
        <v>0</v>
      </c>
      <c r="Z567" s="266">
        <v>7.7116286000000018</v>
      </c>
      <c r="AA567" s="266">
        <v>7.7116286000000018</v>
      </c>
      <c r="AB567" s="267">
        <v>3.3187427999999994</v>
      </c>
      <c r="AC567" s="268"/>
      <c r="AD567" s="269">
        <v>9.15</v>
      </c>
      <c r="AE567" s="270">
        <f t="shared" si="55"/>
        <v>0.9263539999999999</v>
      </c>
      <c r="AF567" s="194">
        <f t="shared" si="50"/>
        <v>2.3923887999999995</v>
      </c>
      <c r="AH567" s="242">
        <v>564</v>
      </c>
      <c r="AI567" s="251">
        <f t="shared" si="51"/>
        <v>18.742000000000004</v>
      </c>
      <c r="AJ567" s="251">
        <f>'5-04a'!O568</f>
        <v>18.742000000000001</v>
      </c>
      <c r="AK567" s="251">
        <f t="shared" si="52"/>
        <v>0</v>
      </c>
      <c r="AM567" s="252">
        <f t="shared" si="53"/>
        <v>0.12764853270728838</v>
      </c>
      <c r="AP567" s="268"/>
    </row>
    <row r="568" spans="1:42" x14ac:dyDescent="0.25">
      <c r="A568" s="253">
        <v>566</v>
      </c>
      <c r="B568" s="243" t="s">
        <v>537</v>
      </c>
      <c r="C568" s="243" t="s">
        <v>538</v>
      </c>
      <c r="D568" s="243" t="s">
        <v>471</v>
      </c>
      <c r="E568" s="243" t="s">
        <v>496</v>
      </c>
      <c r="F568" s="243" t="s">
        <v>35</v>
      </c>
      <c r="G568" s="243" t="s">
        <v>36</v>
      </c>
      <c r="H568" s="243" t="s">
        <v>42</v>
      </c>
      <c r="I568" s="243" t="s">
        <v>40</v>
      </c>
      <c r="J568" s="243" t="s">
        <v>41</v>
      </c>
      <c r="K568" s="243" t="s">
        <v>759</v>
      </c>
      <c r="L568" s="265">
        <v>4.6223214095929634</v>
      </c>
      <c r="M568" s="250">
        <v>5</v>
      </c>
      <c r="N568" s="250">
        <v>4.6223214095929634</v>
      </c>
      <c r="O568" s="244">
        <v>12</v>
      </c>
      <c r="P568" s="242">
        <v>10</v>
      </c>
      <c r="Q568" s="242">
        <v>25</v>
      </c>
      <c r="R568" s="242">
        <v>0.5</v>
      </c>
      <c r="S568" s="245">
        <v>860</v>
      </c>
      <c r="T568" s="242">
        <v>5</v>
      </c>
      <c r="U568" s="242">
        <v>0.8</v>
      </c>
      <c r="V568" s="242">
        <v>23</v>
      </c>
      <c r="W568" s="266">
        <v>163.28667981278784</v>
      </c>
      <c r="X568" s="266">
        <v>24.226510357980391</v>
      </c>
      <c r="Y568" s="266">
        <v>0</v>
      </c>
      <c r="Z568" s="266">
        <v>7.5476351600000031</v>
      </c>
      <c r="AA568" s="266">
        <v>17.611148706666672</v>
      </c>
      <c r="AB568" s="267">
        <v>4.8165161333333337</v>
      </c>
      <c r="AC568" s="268"/>
      <c r="AD568" s="269">
        <v>9.15</v>
      </c>
      <c r="AE568" s="270">
        <f t="shared" si="55"/>
        <v>0.9263539999999999</v>
      </c>
      <c r="AF568" s="194">
        <f t="shared" si="50"/>
        <v>3.8901621333333338</v>
      </c>
      <c r="AH568" s="242">
        <v>565</v>
      </c>
      <c r="AI568" s="251">
        <f t="shared" si="51"/>
        <v>29.975300000000008</v>
      </c>
      <c r="AJ568" s="251">
        <f>'5-04a'!O569</f>
        <v>29.975300000000001</v>
      </c>
      <c r="AK568" s="251">
        <f t="shared" si="52"/>
        <v>0</v>
      </c>
      <c r="AM568" s="252">
        <f t="shared" si="53"/>
        <v>0.12977892242390679</v>
      </c>
      <c r="AP568" s="268"/>
    </row>
    <row r="569" spans="1:42" x14ac:dyDescent="0.25">
      <c r="A569" s="253">
        <v>567</v>
      </c>
      <c r="B569" s="243" t="s">
        <v>537</v>
      </c>
      <c r="C569" s="243" t="s">
        <v>538</v>
      </c>
      <c r="D569" s="243" t="s">
        <v>491</v>
      </c>
      <c r="E569" s="243" t="s">
        <v>492</v>
      </c>
      <c r="F569" s="243" t="s">
        <v>35</v>
      </c>
      <c r="G569" s="243" t="s">
        <v>31</v>
      </c>
      <c r="H569" s="243" t="s">
        <v>42</v>
      </c>
      <c r="I569" s="243" t="s">
        <v>55</v>
      </c>
      <c r="J569" s="243" t="s">
        <v>996</v>
      </c>
      <c r="K569" s="243" t="s">
        <v>759</v>
      </c>
      <c r="L569" s="265">
        <v>8.8923377940167452</v>
      </c>
      <c r="M569" s="250">
        <v>5</v>
      </c>
      <c r="N569" s="250">
        <v>5</v>
      </c>
      <c r="O569" s="244">
        <v>12</v>
      </c>
      <c r="P569" s="242">
        <v>15</v>
      </c>
      <c r="Q569" s="242">
        <v>35</v>
      </c>
      <c r="R569" s="242">
        <v>0.5</v>
      </c>
      <c r="S569" s="245">
        <v>649</v>
      </c>
      <c r="T569" s="242">
        <v>4.2</v>
      </c>
      <c r="U569" s="242">
        <v>0.8</v>
      </c>
      <c r="V569" s="242">
        <v>23</v>
      </c>
      <c r="W569" s="266">
        <v>246.76000000000005</v>
      </c>
      <c r="X569" s="266">
        <v>24.875000000000004</v>
      </c>
      <c r="Y569" s="266">
        <v>0</v>
      </c>
      <c r="Z569" s="266">
        <v>12.338000000000001</v>
      </c>
      <c r="AA569" s="266">
        <v>18.507000000000001</v>
      </c>
      <c r="AB569" s="267">
        <v>2.9450000000000003</v>
      </c>
      <c r="AC569" s="268"/>
      <c r="AD569" s="269">
        <v>6.05</v>
      </c>
      <c r="AE569" s="270">
        <f t="shared" si="55"/>
        <v>2.9004960000000004</v>
      </c>
      <c r="AF569" s="194">
        <f t="shared" si="50"/>
        <v>4.4503999999999877E-2</v>
      </c>
      <c r="AH569" s="242">
        <v>566</v>
      </c>
      <c r="AI569" s="251">
        <f t="shared" si="51"/>
        <v>33.790000000000006</v>
      </c>
      <c r="AJ569" s="251">
        <f>'5-04a'!O570</f>
        <v>33.79</v>
      </c>
      <c r="AK569" s="251">
        <f t="shared" si="52"/>
        <v>0</v>
      </c>
      <c r="AM569" s="252">
        <f t="shared" si="53"/>
        <v>1.3170760580053231E-3</v>
      </c>
      <c r="AP569" s="268"/>
    </row>
    <row r="570" spans="1:42" x14ac:dyDescent="0.25">
      <c r="A570" s="253">
        <v>568</v>
      </c>
      <c r="B570" s="243" t="s">
        <v>537</v>
      </c>
      <c r="C570" s="243" t="s">
        <v>538</v>
      </c>
      <c r="D570" s="243" t="s">
        <v>491</v>
      </c>
      <c r="E570" s="243" t="s">
        <v>492</v>
      </c>
      <c r="F570" s="243" t="s">
        <v>35</v>
      </c>
      <c r="G570" s="243" t="s">
        <v>31</v>
      </c>
      <c r="H570" s="243" t="s">
        <v>37</v>
      </c>
      <c r="I570" s="243" t="s">
        <v>55</v>
      </c>
      <c r="J570" s="243" t="s">
        <v>681</v>
      </c>
      <c r="K570" s="243" t="s">
        <v>759</v>
      </c>
      <c r="L570" s="265">
        <v>8.4679484516129051</v>
      </c>
      <c r="M570" s="250">
        <v>5</v>
      </c>
      <c r="N570" s="250">
        <v>5</v>
      </c>
      <c r="O570" s="244">
        <v>12</v>
      </c>
      <c r="P570" s="242">
        <v>10</v>
      </c>
      <c r="Q570" s="242">
        <v>25</v>
      </c>
      <c r="R570" s="242">
        <v>0.5</v>
      </c>
      <c r="S570" s="245">
        <v>2050</v>
      </c>
      <c r="T570" s="242">
        <v>4.2</v>
      </c>
      <c r="U570" s="242">
        <v>0.8</v>
      </c>
      <c r="V570" s="242">
        <v>23</v>
      </c>
      <c r="W570" s="266">
        <v>240.45666666666671</v>
      </c>
      <c r="X570" s="266">
        <v>24.239583333333336</v>
      </c>
      <c r="Y570" s="266">
        <v>0</v>
      </c>
      <c r="Z570" s="266">
        <v>12.022833333333336</v>
      </c>
      <c r="AA570" s="266">
        <v>12.022833333333336</v>
      </c>
      <c r="AB570" s="267">
        <v>6.6443333333333339</v>
      </c>
      <c r="AC570" s="268"/>
      <c r="AD570" s="269">
        <v>6.05</v>
      </c>
      <c r="AE570" s="270">
        <f t="shared" si="55"/>
        <v>2.9004960000000004</v>
      </c>
      <c r="AF570" s="194">
        <f t="shared" si="50"/>
        <v>3.7438373333333335</v>
      </c>
      <c r="AH570" s="242">
        <v>567</v>
      </c>
      <c r="AI570" s="251">
        <f t="shared" si="51"/>
        <v>30.690000000000005</v>
      </c>
      <c r="AJ570" s="251">
        <f>'5-04a'!O571</f>
        <v>30.69</v>
      </c>
      <c r="AK570" s="251">
        <f t="shared" si="52"/>
        <v>0</v>
      </c>
      <c r="AM570" s="252">
        <f t="shared" si="53"/>
        <v>0.12198883458238295</v>
      </c>
      <c r="AP570" s="268"/>
    </row>
    <row r="571" spans="1:42" x14ac:dyDescent="0.25">
      <c r="A571" s="253">
        <v>569</v>
      </c>
      <c r="B571" s="243" t="s">
        <v>537</v>
      </c>
      <c r="C571" s="243" t="s">
        <v>538</v>
      </c>
      <c r="D571" s="243" t="s">
        <v>491</v>
      </c>
      <c r="E571" s="243" t="s">
        <v>492</v>
      </c>
      <c r="F571" s="243" t="s">
        <v>35</v>
      </c>
      <c r="G571" s="243" t="s">
        <v>36</v>
      </c>
      <c r="H571" s="243" t="s">
        <v>42</v>
      </c>
      <c r="I571" s="243" t="s">
        <v>40</v>
      </c>
      <c r="J571" s="243" t="s">
        <v>41</v>
      </c>
      <c r="K571" s="243" t="s">
        <v>759</v>
      </c>
      <c r="L571" s="265">
        <v>4.6170744248126443</v>
      </c>
      <c r="M571" s="250">
        <v>5</v>
      </c>
      <c r="N571" s="250">
        <v>4.6170744248126443</v>
      </c>
      <c r="O571" s="244">
        <v>12</v>
      </c>
      <c r="P571" s="242">
        <v>10</v>
      </c>
      <c r="Q571" s="242">
        <v>25</v>
      </c>
      <c r="R571" s="242">
        <v>0.5</v>
      </c>
      <c r="S571" s="245">
        <v>860</v>
      </c>
      <c r="T571" s="242">
        <v>5</v>
      </c>
      <c r="U571" s="242">
        <v>0.8</v>
      </c>
      <c r="V571" s="242">
        <v>23</v>
      </c>
      <c r="W571" s="266">
        <v>249.34313248518106</v>
      </c>
      <c r="X571" s="266">
        <v>25.135396419877122</v>
      </c>
      <c r="Y571" s="266">
        <v>0</v>
      </c>
      <c r="Z571" s="266">
        <v>11.512358000000004</v>
      </c>
      <c r="AA571" s="266">
        <v>26.862168666666669</v>
      </c>
      <c r="AB571" s="267">
        <v>8.8487733333333338</v>
      </c>
      <c r="AC571" s="268"/>
      <c r="AD571" s="269">
        <v>6.05</v>
      </c>
      <c r="AE571" s="270">
        <f t="shared" si="55"/>
        <v>2.9004960000000004</v>
      </c>
      <c r="AF571" s="194">
        <f t="shared" si="50"/>
        <v>5.9482773333333334</v>
      </c>
      <c r="AH571" s="242">
        <v>568</v>
      </c>
      <c r="AI571" s="251">
        <f t="shared" si="51"/>
        <v>47.223300000000009</v>
      </c>
      <c r="AJ571" s="251">
        <f>'5-04a'!O572</f>
        <v>47.223300000000002</v>
      </c>
      <c r="AK571" s="251">
        <f t="shared" si="52"/>
        <v>0</v>
      </c>
      <c r="AM571" s="252">
        <f t="shared" si="53"/>
        <v>0.12596064513351105</v>
      </c>
      <c r="AP571" s="268"/>
    </row>
    <row r="572" spans="1:42" x14ac:dyDescent="0.25">
      <c r="A572" s="253">
        <v>570</v>
      </c>
      <c r="B572" s="243" t="s">
        <v>537</v>
      </c>
      <c r="C572" s="243" t="s">
        <v>538</v>
      </c>
      <c r="D572" s="243" t="s">
        <v>471</v>
      </c>
      <c r="E572" s="243" t="s">
        <v>492</v>
      </c>
      <c r="F572" s="243" t="s">
        <v>35</v>
      </c>
      <c r="G572" s="243" t="s">
        <v>36</v>
      </c>
      <c r="H572" s="243" t="s">
        <v>32</v>
      </c>
      <c r="I572" s="243" t="s">
        <v>106</v>
      </c>
      <c r="J572" s="243" t="s">
        <v>34</v>
      </c>
      <c r="K572" s="243" t="s">
        <v>760</v>
      </c>
      <c r="L572" s="265">
        <v>5.3279593840918125</v>
      </c>
      <c r="M572" s="250">
        <v>5</v>
      </c>
      <c r="N572" s="250">
        <v>5</v>
      </c>
      <c r="O572" s="244">
        <v>11</v>
      </c>
      <c r="P572" s="242">
        <v>10</v>
      </c>
      <c r="Q572" s="242">
        <v>25</v>
      </c>
      <c r="R572" s="242">
        <v>0.5</v>
      </c>
      <c r="S572" s="245">
        <v>410</v>
      </c>
      <c r="T572" s="242">
        <v>4.2</v>
      </c>
      <c r="U572" s="242">
        <v>0.8</v>
      </c>
      <c r="V572" s="242">
        <v>23</v>
      </c>
      <c r="W572" s="266">
        <v>245.20702080000001</v>
      </c>
      <c r="X572" s="266">
        <v>24.087133673870333</v>
      </c>
      <c r="Y572" s="266">
        <v>0</v>
      </c>
      <c r="Z572" s="266">
        <v>12.260351040000002</v>
      </c>
      <c r="AA572" s="266">
        <v>18.390526559999998</v>
      </c>
      <c r="AB572" s="267">
        <v>3.2176223999999998</v>
      </c>
      <c r="AC572" s="268"/>
      <c r="AD572" s="269">
        <v>8.9499999999999993</v>
      </c>
      <c r="AE572" s="270">
        <f t="shared" si="55"/>
        <v>1.007086000000001</v>
      </c>
      <c r="AF572" s="194">
        <f t="shared" si="50"/>
        <v>2.2105363999999987</v>
      </c>
      <c r="AH572" s="242">
        <v>569</v>
      </c>
      <c r="AI572" s="251">
        <f t="shared" si="51"/>
        <v>33.868499999999997</v>
      </c>
      <c r="AJ572" s="251">
        <f>'5-04a'!O573</f>
        <v>33.868499999999997</v>
      </c>
      <c r="AK572" s="251">
        <f t="shared" si="52"/>
        <v>0</v>
      </c>
      <c r="AM572" s="252">
        <f t="shared" si="53"/>
        <v>6.52682108744113E-2</v>
      </c>
      <c r="AP572" s="268"/>
    </row>
    <row r="573" spans="1:42" x14ac:dyDescent="0.25">
      <c r="A573" s="253">
        <v>571</v>
      </c>
      <c r="B573" s="243" t="s">
        <v>537</v>
      </c>
      <c r="C573" s="243" t="s">
        <v>538</v>
      </c>
      <c r="D573" s="243" t="s">
        <v>491</v>
      </c>
      <c r="E573" s="243" t="s">
        <v>472</v>
      </c>
      <c r="F573" s="243" t="s">
        <v>35</v>
      </c>
      <c r="G573" s="243" t="s">
        <v>36</v>
      </c>
      <c r="H573" s="243" t="s">
        <v>32</v>
      </c>
      <c r="I573" s="243" t="s">
        <v>106</v>
      </c>
      <c r="J573" s="243" t="s">
        <v>34</v>
      </c>
      <c r="K573" s="243" t="s">
        <v>760</v>
      </c>
      <c r="L573" s="265">
        <v>5.3242499546516111</v>
      </c>
      <c r="M573" s="250">
        <v>5</v>
      </c>
      <c r="N573" s="250">
        <v>5</v>
      </c>
      <c r="O573" s="244">
        <v>11</v>
      </c>
      <c r="P573" s="242">
        <v>10</v>
      </c>
      <c r="Q573" s="242">
        <v>25</v>
      </c>
      <c r="R573" s="242">
        <v>0.5</v>
      </c>
      <c r="S573" s="245">
        <v>410</v>
      </c>
      <c r="T573" s="242">
        <v>4.2</v>
      </c>
      <c r="U573" s="242">
        <v>0.8</v>
      </c>
      <c r="V573" s="242">
        <v>23</v>
      </c>
      <c r="W573" s="266">
        <v>418.39687680000009</v>
      </c>
      <c r="X573" s="266">
        <v>24.801237510373447</v>
      </c>
      <c r="Y573" s="266">
        <v>0</v>
      </c>
      <c r="Z573" s="266">
        <v>20.919843840000002</v>
      </c>
      <c r="AA573" s="266">
        <v>31.379765759999998</v>
      </c>
      <c r="AB573" s="267">
        <v>7.0511904000000003</v>
      </c>
      <c r="AC573" s="268"/>
      <c r="AD573" s="269">
        <v>5.55</v>
      </c>
      <c r="AE573" s="270">
        <f t="shared" si="55"/>
        <v>3.3636260000000018</v>
      </c>
      <c r="AF573" s="194">
        <f t="shared" si="50"/>
        <v>3.6875643999999985</v>
      </c>
      <c r="AH573" s="242">
        <v>570</v>
      </c>
      <c r="AI573" s="251">
        <f t="shared" si="51"/>
        <v>59.3508</v>
      </c>
      <c r="AJ573" s="251">
        <f>'5-04a'!O574</f>
        <v>59.3508</v>
      </c>
      <c r="AK573" s="251">
        <f t="shared" si="52"/>
        <v>0</v>
      </c>
      <c r="AM573" s="252">
        <f t="shared" si="53"/>
        <v>6.2131671350681011E-2</v>
      </c>
      <c r="AP573" s="268"/>
    </row>
    <row r="574" spans="1:42" x14ac:dyDescent="0.25">
      <c r="A574" s="253">
        <v>572</v>
      </c>
      <c r="B574" s="243" t="s">
        <v>537</v>
      </c>
      <c r="C574" s="243" t="s">
        <v>538</v>
      </c>
      <c r="D574" s="243" t="s">
        <v>471</v>
      </c>
      <c r="E574" s="243" t="s">
        <v>492</v>
      </c>
      <c r="F574" s="243" t="s">
        <v>35</v>
      </c>
      <c r="G574" s="243" t="s">
        <v>36</v>
      </c>
      <c r="H574" s="243" t="s">
        <v>42</v>
      </c>
      <c r="I574" s="243" t="s">
        <v>108</v>
      </c>
      <c r="J574" s="243" t="s">
        <v>34</v>
      </c>
      <c r="K574" s="243" t="s">
        <v>761</v>
      </c>
      <c r="L574" s="265">
        <v>8.2549247381476878</v>
      </c>
      <c r="M574" s="250">
        <v>5</v>
      </c>
      <c r="N574" s="250">
        <v>5</v>
      </c>
      <c r="O574" s="244">
        <v>11</v>
      </c>
      <c r="P574" s="242">
        <v>10</v>
      </c>
      <c r="Q574" s="242">
        <v>20</v>
      </c>
      <c r="R574" s="242">
        <v>0.5</v>
      </c>
      <c r="S574" s="245">
        <v>645</v>
      </c>
      <c r="T574" s="242">
        <v>5</v>
      </c>
      <c r="U574" s="242">
        <v>0.8</v>
      </c>
      <c r="V574" s="242">
        <v>26</v>
      </c>
      <c r="W574" s="266">
        <v>254.77362720000005</v>
      </c>
      <c r="X574" s="266">
        <v>25.026878899803538</v>
      </c>
      <c r="Y574" s="266">
        <v>0</v>
      </c>
      <c r="Z574" s="266">
        <v>12.738681360000003</v>
      </c>
      <c r="AA574" s="266">
        <v>19.108022040000002</v>
      </c>
      <c r="AB574" s="267">
        <v>4.5667966</v>
      </c>
      <c r="AC574" s="268"/>
      <c r="AD574" s="269">
        <v>8.9499999999999993</v>
      </c>
      <c r="AE574" s="270">
        <f t="shared" si="55"/>
        <v>1.007086000000001</v>
      </c>
      <c r="AF574" s="194">
        <f t="shared" si="50"/>
        <v>3.5597105999999989</v>
      </c>
      <c r="AH574" s="242">
        <v>571</v>
      </c>
      <c r="AI574" s="251">
        <f t="shared" si="51"/>
        <v>36.413499999999999</v>
      </c>
      <c r="AJ574" s="251">
        <f>'5-04a'!O575</f>
        <v>36.413499999999999</v>
      </c>
      <c r="AK574" s="251">
        <f t="shared" si="52"/>
        <v>0</v>
      </c>
      <c r="AM574" s="252">
        <f t="shared" si="53"/>
        <v>9.775799085504E-2</v>
      </c>
      <c r="AP574" s="268"/>
    </row>
    <row r="575" spans="1:42" x14ac:dyDescent="0.25">
      <c r="A575" s="253">
        <v>573</v>
      </c>
      <c r="B575" s="243" t="s">
        <v>537</v>
      </c>
      <c r="C575" s="243" t="s">
        <v>538</v>
      </c>
      <c r="D575" s="243" t="s">
        <v>471</v>
      </c>
      <c r="E575" s="243" t="s">
        <v>492</v>
      </c>
      <c r="F575" s="243" t="s">
        <v>35</v>
      </c>
      <c r="G575" s="243" t="s">
        <v>36</v>
      </c>
      <c r="H575" s="243" t="s">
        <v>42</v>
      </c>
      <c r="I575" s="243" t="s">
        <v>107</v>
      </c>
      <c r="J575" s="243" t="s">
        <v>34</v>
      </c>
      <c r="K575" s="243" t="s">
        <v>761</v>
      </c>
      <c r="L575" s="265">
        <v>8.3886002798659938</v>
      </c>
      <c r="M575" s="250">
        <v>5</v>
      </c>
      <c r="N575" s="250">
        <v>5</v>
      </c>
      <c r="O575" s="244">
        <v>11</v>
      </c>
      <c r="P575" s="242">
        <v>10</v>
      </c>
      <c r="Q575" s="242">
        <v>20</v>
      </c>
      <c r="R575" s="242">
        <v>0.5</v>
      </c>
      <c r="S575" s="245">
        <v>2150</v>
      </c>
      <c r="T575" s="242">
        <v>5</v>
      </c>
      <c r="U575" s="242">
        <v>0.8</v>
      </c>
      <c r="V575" s="242">
        <v>26</v>
      </c>
      <c r="W575" s="266">
        <v>254.77362720000005</v>
      </c>
      <c r="X575" s="266">
        <v>25.026878899803538</v>
      </c>
      <c r="Y575" s="266">
        <v>0</v>
      </c>
      <c r="Z575" s="266">
        <v>12.738681360000003</v>
      </c>
      <c r="AA575" s="266">
        <v>19.108022040000002</v>
      </c>
      <c r="AB575" s="267">
        <v>4.5667966</v>
      </c>
      <c r="AC575" s="268"/>
      <c r="AD575" s="269">
        <v>8.9499999999999993</v>
      </c>
      <c r="AE575" s="270">
        <f t="shared" si="55"/>
        <v>1.007086000000001</v>
      </c>
      <c r="AF575" s="194">
        <f t="shared" si="50"/>
        <v>3.5597105999999989</v>
      </c>
      <c r="AH575" s="242">
        <v>572</v>
      </c>
      <c r="AI575" s="251">
        <f t="shared" si="51"/>
        <v>36.413499999999999</v>
      </c>
      <c r="AJ575" s="251">
        <f>'5-04a'!O576</f>
        <v>36.413499999999999</v>
      </c>
      <c r="AK575" s="251">
        <f t="shared" si="52"/>
        <v>0</v>
      </c>
      <c r="AM575" s="252">
        <f t="shared" si="53"/>
        <v>9.775799085504E-2</v>
      </c>
      <c r="AP575" s="268"/>
    </row>
    <row r="576" spans="1:42" x14ac:dyDescent="0.25">
      <c r="A576" s="253">
        <v>574</v>
      </c>
      <c r="B576" s="243" t="s">
        <v>537</v>
      </c>
      <c r="C576" s="243" t="s">
        <v>538</v>
      </c>
      <c r="D576" s="243" t="s">
        <v>491</v>
      </c>
      <c r="E576" s="243" t="s">
        <v>472</v>
      </c>
      <c r="F576" s="243" t="s">
        <v>35</v>
      </c>
      <c r="G576" s="243" t="s">
        <v>36</v>
      </c>
      <c r="H576" s="243" t="s">
        <v>42</v>
      </c>
      <c r="I576" s="243" t="s">
        <v>108</v>
      </c>
      <c r="J576" s="243" t="s">
        <v>34</v>
      </c>
      <c r="K576" s="243" t="s">
        <v>761</v>
      </c>
      <c r="L576" s="265">
        <v>8.2501900129930021</v>
      </c>
      <c r="M576" s="250">
        <v>5</v>
      </c>
      <c r="N576" s="250">
        <v>5</v>
      </c>
      <c r="O576" s="244">
        <v>11</v>
      </c>
      <c r="P576" s="242">
        <v>10</v>
      </c>
      <c r="Q576" s="242">
        <v>20</v>
      </c>
      <c r="R576" s="242">
        <v>0.5</v>
      </c>
      <c r="S576" s="245">
        <v>645</v>
      </c>
      <c r="T576" s="242">
        <v>5</v>
      </c>
      <c r="U576" s="242">
        <v>0.8</v>
      </c>
      <c r="V576" s="242">
        <v>26</v>
      </c>
      <c r="W576" s="266">
        <v>433.82373120000011</v>
      </c>
      <c r="X576" s="266">
        <v>25.715692424422059</v>
      </c>
      <c r="Y576" s="266">
        <v>0</v>
      </c>
      <c r="Z576" s="266">
        <v>21.691186560000006</v>
      </c>
      <c r="AA576" s="266">
        <v>32.536779840000001</v>
      </c>
      <c r="AB576" s="267">
        <v>9.3408336000000016</v>
      </c>
      <c r="AC576" s="268"/>
      <c r="AD576" s="269">
        <v>5.55</v>
      </c>
      <c r="AE576" s="270">
        <f t="shared" si="55"/>
        <v>3.3636260000000018</v>
      </c>
      <c r="AF576" s="194">
        <f t="shared" si="50"/>
        <v>5.9772075999999998</v>
      </c>
      <c r="AH576" s="242">
        <v>573</v>
      </c>
      <c r="AI576" s="251">
        <f t="shared" si="51"/>
        <v>63.56880000000001</v>
      </c>
      <c r="AJ576" s="251">
        <f>'5-04a'!O577</f>
        <v>63.568800000000003</v>
      </c>
      <c r="AK576" s="251">
        <f t="shared" si="52"/>
        <v>0</v>
      </c>
      <c r="AM576" s="252">
        <f t="shared" si="53"/>
        <v>9.402737821069454E-2</v>
      </c>
      <c r="AP576" s="268"/>
    </row>
    <row r="577" spans="1:42" x14ac:dyDescent="0.25">
      <c r="A577" s="253">
        <v>575</v>
      </c>
      <c r="B577" s="243" t="s">
        <v>537</v>
      </c>
      <c r="C577" s="243" t="s">
        <v>538</v>
      </c>
      <c r="D577" s="243" t="s">
        <v>491</v>
      </c>
      <c r="E577" s="243" t="s">
        <v>472</v>
      </c>
      <c r="F577" s="243" t="s">
        <v>35</v>
      </c>
      <c r="G577" s="243" t="s">
        <v>36</v>
      </c>
      <c r="H577" s="243" t="s">
        <v>42</v>
      </c>
      <c r="I577" s="243" t="s">
        <v>107</v>
      </c>
      <c r="J577" s="243" t="s">
        <v>34</v>
      </c>
      <c r="K577" s="243" t="s">
        <v>761</v>
      </c>
      <c r="L577" s="265">
        <v>8.3772992991781265</v>
      </c>
      <c r="M577" s="250">
        <v>5</v>
      </c>
      <c r="N577" s="250">
        <v>5</v>
      </c>
      <c r="O577" s="244">
        <v>11</v>
      </c>
      <c r="P577" s="242">
        <v>10</v>
      </c>
      <c r="Q577" s="242">
        <v>20</v>
      </c>
      <c r="R577" s="242">
        <v>0.5</v>
      </c>
      <c r="S577" s="245">
        <v>2150</v>
      </c>
      <c r="T577" s="242">
        <v>5</v>
      </c>
      <c r="U577" s="242">
        <v>0.8</v>
      </c>
      <c r="V577" s="242">
        <v>26</v>
      </c>
      <c r="W577" s="266">
        <v>433.82373120000011</v>
      </c>
      <c r="X577" s="266">
        <v>25.715692424422059</v>
      </c>
      <c r="Y577" s="266">
        <v>0</v>
      </c>
      <c r="Z577" s="266">
        <v>21.691186560000006</v>
      </c>
      <c r="AA577" s="266">
        <v>32.536779840000001</v>
      </c>
      <c r="AB577" s="267">
        <v>9.3408336000000016</v>
      </c>
      <c r="AC577" s="268"/>
      <c r="AD577" s="269">
        <v>5.55</v>
      </c>
      <c r="AE577" s="270">
        <f t="shared" si="55"/>
        <v>3.3636260000000018</v>
      </c>
      <c r="AF577" s="194">
        <f t="shared" si="50"/>
        <v>5.9772075999999998</v>
      </c>
      <c r="AH577" s="242">
        <v>574</v>
      </c>
      <c r="AI577" s="251">
        <f t="shared" si="51"/>
        <v>63.56880000000001</v>
      </c>
      <c r="AJ577" s="251">
        <f>'5-04a'!O578</f>
        <v>63.568800000000003</v>
      </c>
      <c r="AK577" s="251">
        <f t="shared" si="52"/>
        <v>0</v>
      </c>
      <c r="AM577" s="252">
        <f t="shared" si="53"/>
        <v>9.402737821069454E-2</v>
      </c>
      <c r="AP577" s="268"/>
    </row>
    <row r="578" spans="1:42" x14ac:dyDescent="0.25">
      <c r="A578" s="253">
        <v>576</v>
      </c>
      <c r="B578" s="243" t="s">
        <v>537</v>
      </c>
      <c r="C578" s="243" t="s">
        <v>538</v>
      </c>
      <c r="D578" s="243" t="s">
        <v>471</v>
      </c>
      <c r="E578" s="243" t="s">
        <v>496</v>
      </c>
      <c r="F578" s="243" t="s">
        <v>35</v>
      </c>
      <c r="G578" s="243" t="s">
        <v>36</v>
      </c>
      <c r="H578" s="243" t="s">
        <v>42</v>
      </c>
      <c r="I578" s="243" t="s">
        <v>108</v>
      </c>
      <c r="J578" s="243" t="s">
        <v>34</v>
      </c>
      <c r="K578" s="243" t="s">
        <v>761</v>
      </c>
      <c r="L578" s="265">
        <v>8.2578732320234991</v>
      </c>
      <c r="M578" s="250">
        <v>5</v>
      </c>
      <c r="N578" s="250">
        <v>5</v>
      </c>
      <c r="O578" s="244">
        <v>11</v>
      </c>
      <c r="P578" s="242">
        <v>10</v>
      </c>
      <c r="Q578" s="242">
        <v>20</v>
      </c>
      <c r="R578" s="242">
        <v>0.5</v>
      </c>
      <c r="S578" s="245">
        <v>645</v>
      </c>
      <c r="T578" s="242">
        <v>5</v>
      </c>
      <c r="U578" s="242">
        <v>0.8</v>
      </c>
      <c r="V578" s="242">
        <v>26</v>
      </c>
      <c r="W578" s="266">
        <v>170.59367520000006</v>
      </c>
      <c r="X578" s="266">
        <v>25.310634302670632</v>
      </c>
      <c r="Y578" s="266">
        <v>0</v>
      </c>
      <c r="Z578" s="266">
        <v>8.5296837600000028</v>
      </c>
      <c r="AA578" s="266">
        <v>12.794525640000002</v>
      </c>
      <c r="AB578" s="267">
        <v>3.3152906</v>
      </c>
      <c r="AC578" s="268"/>
      <c r="AD578" s="269">
        <v>9.15</v>
      </c>
      <c r="AE578" s="270">
        <f t="shared" si="55"/>
        <v>0.9263539999999999</v>
      </c>
      <c r="AF578" s="194">
        <f t="shared" si="50"/>
        <v>2.3889366000000001</v>
      </c>
      <c r="AH578" s="242">
        <v>575</v>
      </c>
      <c r="AI578" s="251">
        <f t="shared" si="51"/>
        <v>24.639500000000005</v>
      </c>
      <c r="AJ578" s="251">
        <f>'5-04a'!O579</f>
        <v>24.639500000000002</v>
      </c>
      <c r="AK578" s="251">
        <f t="shared" si="52"/>
        <v>0</v>
      </c>
      <c r="AM578" s="252">
        <f t="shared" si="53"/>
        <v>9.6955563221656271E-2</v>
      </c>
      <c r="AP578" s="268"/>
    </row>
    <row r="579" spans="1:42" x14ac:dyDescent="0.25">
      <c r="A579" s="253">
        <v>577</v>
      </c>
      <c r="B579" s="243" t="s">
        <v>537</v>
      </c>
      <c r="C579" s="243" t="s">
        <v>538</v>
      </c>
      <c r="D579" s="243" t="s">
        <v>471</v>
      </c>
      <c r="E579" s="243" t="s">
        <v>496</v>
      </c>
      <c r="F579" s="243" t="s">
        <v>35</v>
      </c>
      <c r="G579" s="243" t="s">
        <v>36</v>
      </c>
      <c r="H579" s="243" t="s">
        <v>42</v>
      </c>
      <c r="I579" s="243" t="s">
        <v>107</v>
      </c>
      <c r="J579" s="243" t="s">
        <v>34</v>
      </c>
      <c r="K579" s="243" t="s">
        <v>761</v>
      </c>
      <c r="L579" s="265">
        <v>8.399999719040963</v>
      </c>
      <c r="M579" s="250">
        <v>5</v>
      </c>
      <c r="N579" s="250">
        <v>5</v>
      </c>
      <c r="O579" s="244">
        <v>11</v>
      </c>
      <c r="P579" s="242">
        <v>10</v>
      </c>
      <c r="Q579" s="242">
        <v>20</v>
      </c>
      <c r="R579" s="242">
        <v>0.5</v>
      </c>
      <c r="S579" s="245">
        <v>2150</v>
      </c>
      <c r="T579" s="242">
        <v>5</v>
      </c>
      <c r="U579" s="242">
        <v>0.8</v>
      </c>
      <c r="V579" s="242">
        <v>26</v>
      </c>
      <c r="W579" s="266">
        <v>170.59367520000006</v>
      </c>
      <c r="X579" s="266">
        <v>25.310634302670632</v>
      </c>
      <c r="Y579" s="266">
        <v>0</v>
      </c>
      <c r="Z579" s="266">
        <v>8.5296837600000028</v>
      </c>
      <c r="AA579" s="266">
        <v>12.794525640000002</v>
      </c>
      <c r="AB579" s="267">
        <v>3.3152906</v>
      </c>
      <c r="AC579" s="268"/>
      <c r="AD579" s="269">
        <v>9.15</v>
      </c>
      <c r="AE579" s="270">
        <f t="shared" si="55"/>
        <v>0.9263539999999999</v>
      </c>
      <c r="AF579" s="194">
        <f t="shared" ref="AF579:AF642" si="56">AB579-AE579</f>
        <v>2.3889366000000001</v>
      </c>
      <c r="AH579" s="242">
        <v>576</v>
      </c>
      <c r="AI579" s="251">
        <f t="shared" ref="AI579:AI642" si="57">SUM(Y579:AB579)</f>
        <v>24.639500000000005</v>
      </c>
      <c r="AJ579" s="251">
        <f>'5-04a'!O580</f>
        <v>24.639500000000002</v>
      </c>
      <c r="AK579" s="251">
        <f t="shared" ref="AK579:AK642" si="58">AI579-AJ579</f>
        <v>0</v>
      </c>
      <c r="AM579" s="252">
        <f t="shared" ref="AM579:AM642" si="59">AF579/AI579</f>
        <v>9.6955563221656271E-2</v>
      </c>
      <c r="AP579" s="268"/>
    </row>
    <row r="580" spans="1:42" x14ac:dyDescent="0.25">
      <c r="A580" s="253">
        <v>578</v>
      </c>
      <c r="B580" s="243" t="s">
        <v>537</v>
      </c>
      <c r="C580" s="243" t="s">
        <v>538</v>
      </c>
      <c r="D580" s="243" t="s">
        <v>491</v>
      </c>
      <c r="E580" s="243" t="s">
        <v>492</v>
      </c>
      <c r="F580" s="243" t="s">
        <v>35</v>
      </c>
      <c r="G580" s="243" t="s">
        <v>36</v>
      </c>
      <c r="H580" s="243" t="s">
        <v>42</v>
      </c>
      <c r="I580" s="243" t="s">
        <v>108</v>
      </c>
      <c r="J580" s="243" t="s">
        <v>34</v>
      </c>
      <c r="K580" s="243" t="s">
        <v>761</v>
      </c>
      <c r="L580" s="265">
        <v>8.2537715281850783</v>
      </c>
      <c r="M580" s="250">
        <v>5</v>
      </c>
      <c r="N580" s="250">
        <v>5</v>
      </c>
      <c r="O580" s="244">
        <v>11</v>
      </c>
      <c r="P580" s="242">
        <v>10</v>
      </c>
      <c r="Q580" s="242">
        <v>20</v>
      </c>
      <c r="R580" s="242">
        <v>0.5</v>
      </c>
      <c r="S580" s="245">
        <v>645</v>
      </c>
      <c r="T580" s="242">
        <v>5</v>
      </c>
      <c r="U580" s="242">
        <v>0.8</v>
      </c>
      <c r="V580" s="242">
        <v>26</v>
      </c>
      <c r="W580" s="266">
        <v>262.26000000000005</v>
      </c>
      <c r="X580" s="266">
        <v>26.437500000000004</v>
      </c>
      <c r="Y580" s="266">
        <v>0</v>
      </c>
      <c r="Z580" s="266">
        <v>13.113000000000001</v>
      </c>
      <c r="AA580" s="266">
        <v>19.669499999999999</v>
      </c>
      <c r="AB580" s="267">
        <v>6.5875000000000004</v>
      </c>
      <c r="AC580" s="268"/>
      <c r="AD580" s="269">
        <v>6.05</v>
      </c>
      <c r="AE580" s="270">
        <f t="shared" si="55"/>
        <v>2.9004960000000004</v>
      </c>
      <c r="AF580" s="194">
        <f t="shared" si="56"/>
        <v>3.6870039999999999</v>
      </c>
      <c r="AH580" s="242">
        <v>577</v>
      </c>
      <c r="AI580" s="251">
        <f t="shared" si="57"/>
        <v>39.369999999999997</v>
      </c>
      <c r="AJ580" s="251">
        <f>'5-04a'!O581</f>
        <v>39.369999999999997</v>
      </c>
      <c r="AK580" s="251">
        <f t="shared" si="58"/>
        <v>0</v>
      </c>
      <c r="AM580" s="252">
        <f t="shared" si="59"/>
        <v>9.36500889001778E-2</v>
      </c>
      <c r="AP580" s="268"/>
    </row>
    <row r="581" spans="1:42" x14ac:dyDescent="0.25">
      <c r="A581" s="253">
        <v>579</v>
      </c>
      <c r="B581" s="243" t="s">
        <v>537</v>
      </c>
      <c r="C581" s="243" t="s">
        <v>538</v>
      </c>
      <c r="D581" s="243" t="s">
        <v>491</v>
      </c>
      <c r="E581" s="243" t="s">
        <v>492</v>
      </c>
      <c r="F581" s="243" t="s">
        <v>35</v>
      </c>
      <c r="G581" s="243" t="s">
        <v>36</v>
      </c>
      <c r="H581" s="243" t="s">
        <v>42</v>
      </c>
      <c r="I581" s="243" t="s">
        <v>107</v>
      </c>
      <c r="J581" s="243" t="s">
        <v>34</v>
      </c>
      <c r="K581" s="243" t="s">
        <v>761</v>
      </c>
      <c r="L581" s="265">
        <v>8.3878810486092608</v>
      </c>
      <c r="M581" s="250">
        <v>5</v>
      </c>
      <c r="N581" s="250">
        <v>5</v>
      </c>
      <c r="O581" s="244">
        <v>11</v>
      </c>
      <c r="P581" s="242">
        <v>10</v>
      </c>
      <c r="Q581" s="242">
        <v>20</v>
      </c>
      <c r="R581" s="242">
        <v>0.5</v>
      </c>
      <c r="S581" s="245">
        <v>2150</v>
      </c>
      <c r="T581" s="242">
        <v>5</v>
      </c>
      <c r="U581" s="242">
        <v>0.8</v>
      </c>
      <c r="V581" s="242">
        <v>26</v>
      </c>
      <c r="W581" s="266">
        <v>262.26000000000005</v>
      </c>
      <c r="X581" s="266">
        <v>26.437500000000004</v>
      </c>
      <c r="Y581" s="266">
        <v>0</v>
      </c>
      <c r="Z581" s="266">
        <v>13.113000000000001</v>
      </c>
      <c r="AA581" s="266">
        <v>19.669499999999999</v>
      </c>
      <c r="AB581" s="267">
        <v>6.5875000000000004</v>
      </c>
      <c r="AC581" s="268"/>
      <c r="AD581" s="269">
        <v>6.05</v>
      </c>
      <c r="AE581" s="270">
        <f t="shared" si="55"/>
        <v>2.9004960000000004</v>
      </c>
      <c r="AF581" s="194">
        <f t="shared" si="56"/>
        <v>3.6870039999999999</v>
      </c>
      <c r="AH581" s="242">
        <v>578</v>
      </c>
      <c r="AI581" s="251">
        <f t="shared" si="57"/>
        <v>39.369999999999997</v>
      </c>
      <c r="AJ581" s="251">
        <f>'5-04a'!O582</f>
        <v>39.369999999999997</v>
      </c>
      <c r="AK581" s="251">
        <f t="shared" si="58"/>
        <v>0</v>
      </c>
      <c r="AM581" s="252">
        <f t="shared" si="59"/>
        <v>9.36500889001778E-2</v>
      </c>
      <c r="AP581" s="268"/>
    </row>
    <row r="582" spans="1:42" x14ac:dyDescent="0.25">
      <c r="A582" s="253">
        <v>580</v>
      </c>
      <c r="B582" s="243" t="s">
        <v>537</v>
      </c>
      <c r="C582" s="243" t="s">
        <v>538</v>
      </c>
      <c r="D582" s="243" t="s">
        <v>471</v>
      </c>
      <c r="E582" s="243" t="s">
        <v>492</v>
      </c>
      <c r="F582" s="243" t="s">
        <v>35</v>
      </c>
      <c r="G582" s="243" t="s">
        <v>36</v>
      </c>
      <c r="H582" s="243" t="s">
        <v>32</v>
      </c>
      <c r="I582" s="243" t="s">
        <v>106</v>
      </c>
      <c r="J582" s="243" t="s">
        <v>34</v>
      </c>
      <c r="K582" s="243" t="s">
        <v>762</v>
      </c>
      <c r="L582" s="265">
        <v>4.8652899851847087</v>
      </c>
      <c r="M582" s="250">
        <v>5</v>
      </c>
      <c r="N582" s="250">
        <v>4.8652899851847087</v>
      </c>
      <c r="O582" s="244">
        <v>11</v>
      </c>
      <c r="P582" s="242">
        <v>10</v>
      </c>
      <c r="Q582" s="242">
        <v>25</v>
      </c>
      <c r="R582" s="242">
        <v>0.5</v>
      </c>
      <c r="S582" s="245">
        <v>410</v>
      </c>
      <c r="T582" s="242">
        <v>4.2</v>
      </c>
      <c r="U582" s="242">
        <v>0.8</v>
      </c>
      <c r="V582" s="242">
        <v>21</v>
      </c>
      <c r="W582" s="266">
        <v>251.99630602356669</v>
      </c>
      <c r="X582" s="266">
        <v>24.754057566165688</v>
      </c>
      <c r="Y582" s="266">
        <v>0</v>
      </c>
      <c r="Z582" s="266">
        <v>12.260351040000002</v>
      </c>
      <c r="AA582" s="266">
        <v>18.390526559999998</v>
      </c>
      <c r="AB582" s="267">
        <v>3.2176223999999998</v>
      </c>
      <c r="AC582" s="268"/>
      <c r="AD582" s="269">
        <v>8.9499999999999993</v>
      </c>
      <c r="AE582" s="270">
        <f t="shared" si="55"/>
        <v>1.007086000000001</v>
      </c>
      <c r="AF582" s="194">
        <f t="shared" si="56"/>
        <v>2.2105363999999987</v>
      </c>
      <c r="AH582" s="242">
        <v>579</v>
      </c>
      <c r="AI582" s="251">
        <f t="shared" si="57"/>
        <v>33.868499999999997</v>
      </c>
      <c r="AJ582" s="251">
        <f>'5-04a'!O583</f>
        <v>33.868499999999997</v>
      </c>
      <c r="AK582" s="251">
        <f t="shared" si="58"/>
        <v>0</v>
      </c>
      <c r="AM582" s="252">
        <f t="shared" si="59"/>
        <v>6.52682108744113E-2</v>
      </c>
      <c r="AP582" s="268"/>
    </row>
    <row r="583" spans="1:42" x14ac:dyDescent="0.25">
      <c r="A583" s="253">
        <v>581</v>
      </c>
      <c r="B583" s="243" t="s">
        <v>537</v>
      </c>
      <c r="C583" s="243" t="s">
        <v>538</v>
      </c>
      <c r="D583" s="243" t="s">
        <v>471</v>
      </c>
      <c r="E583" s="243" t="s">
        <v>492</v>
      </c>
      <c r="F583" s="243" t="s">
        <v>35</v>
      </c>
      <c r="G583" s="243" t="s">
        <v>36</v>
      </c>
      <c r="H583" s="243" t="s">
        <v>32</v>
      </c>
      <c r="I583" s="243" t="s">
        <v>103</v>
      </c>
      <c r="J583" s="243" t="s">
        <v>997</v>
      </c>
      <c r="K583" s="243" t="s">
        <v>762</v>
      </c>
      <c r="L583" s="265">
        <v>4.9586893417239679</v>
      </c>
      <c r="M583" s="250">
        <v>5</v>
      </c>
      <c r="N583" s="250">
        <v>4.9586893417239679</v>
      </c>
      <c r="O583" s="244">
        <v>11</v>
      </c>
      <c r="P583" s="242">
        <v>10</v>
      </c>
      <c r="Q583" s="242">
        <v>25</v>
      </c>
      <c r="R583" s="242">
        <v>0.5</v>
      </c>
      <c r="S583" s="245">
        <v>592</v>
      </c>
      <c r="T583" s="242">
        <v>4.2</v>
      </c>
      <c r="U583" s="242">
        <v>0.8</v>
      </c>
      <c r="V583" s="242">
        <v>21</v>
      </c>
      <c r="W583" s="266">
        <v>249.18423562782573</v>
      </c>
      <c r="X583" s="266">
        <v>24.477822753224533</v>
      </c>
      <c r="Y583" s="266">
        <v>0</v>
      </c>
      <c r="Z583" s="266">
        <v>12.356272133333333</v>
      </c>
      <c r="AA583" s="266">
        <v>12.356272133333334</v>
      </c>
      <c r="AB583" s="267">
        <v>2.793455733333333</v>
      </c>
      <c r="AC583" s="268"/>
      <c r="AD583" s="269">
        <v>8.9499999999999993</v>
      </c>
      <c r="AE583" s="270">
        <f t="shared" si="55"/>
        <v>1.007086000000001</v>
      </c>
      <c r="AF583" s="194">
        <f t="shared" si="56"/>
        <v>1.7863697333333319</v>
      </c>
      <c r="AH583" s="242">
        <v>580</v>
      </c>
      <c r="AI583" s="251">
        <f t="shared" si="57"/>
        <v>27.506</v>
      </c>
      <c r="AJ583" s="251">
        <f>'5-04a'!O584</f>
        <v>27.506</v>
      </c>
      <c r="AK583" s="251">
        <f t="shared" si="58"/>
        <v>0</v>
      </c>
      <c r="AM583" s="252">
        <f t="shared" si="59"/>
        <v>6.4944729634746304E-2</v>
      </c>
      <c r="AP583" s="268"/>
    </row>
    <row r="584" spans="1:42" x14ac:dyDescent="0.25">
      <c r="A584" s="253">
        <v>582</v>
      </c>
      <c r="B584" s="243" t="s">
        <v>537</v>
      </c>
      <c r="C584" s="243" t="s">
        <v>538</v>
      </c>
      <c r="D584" s="243" t="s">
        <v>491</v>
      </c>
      <c r="E584" s="243" t="s">
        <v>472</v>
      </c>
      <c r="F584" s="243" t="s">
        <v>35</v>
      </c>
      <c r="G584" s="243" t="s">
        <v>36</v>
      </c>
      <c r="H584" s="243" t="s">
        <v>32</v>
      </c>
      <c r="I584" s="243" t="s">
        <v>106</v>
      </c>
      <c r="J584" s="243" t="s">
        <v>34</v>
      </c>
      <c r="K584" s="243" t="s">
        <v>762</v>
      </c>
      <c r="L584" s="265">
        <v>4.8615805557445082</v>
      </c>
      <c r="M584" s="250">
        <v>5</v>
      </c>
      <c r="N584" s="250">
        <v>4.8615805557445082</v>
      </c>
      <c r="O584" s="244">
        <v>11</v>
      </c>
      <c r="P584" s="242">
        <v>10</v>
      </c>
      <c r="Q584" s="242">
        <v>25</v>
      </c>
      <c r="R584" s="242">
        <v>0.5</v>
      </c>
      <c r="S584" s="245">
        <v>410</v>
      </c>
      <c r="T584" s="242">
        <v>4.2</v>
      </c>
      <c r="U584" s="242">
        <v>0.8</v>
      </c>
      <c r="V584" s="242">
        <v>21</v>
      </c>
      <c r="W584" s="266">
        <v>430.30951765842565</v>
      </c>
      <c r="X584" s="266">
        <v>25.507381011169272</v>
      </c>
      <c r="Y584" s="266">
        <v>0</v>
      </c>
      <c r="Z584" s="266">
        <v>20.919843840000002</v>
      </c>
      <c r="AA584" s="266">
        <v>31.379765759999998</v>
      </c>
      <c r="AB584" s="267">
        <v>7.0511904000000003</v>
      </c>
      <c r="AC584" s="268"/>
      <c r="AD584" s="269">
        <v>5.55</v>
      </c>
      <c r="AE584" s="270">
        <f t="shared" si="55"/>
        <v>3.3636260000000018</v>
      </c>
      <c r="AF584" s="194">
        <f t="shared" si="56"/>
        <v>3.6875643999999985</v>
      </c>
      <c r="AH584" s="242">
        <v>581</v>
      </c>
      <c r="AI584" s="251">
        <f t="shared" si="57"/>
        <v>59.3508</v>
      </c>
      <c r="AJ584" s="251">
        <f>'5-04a'!O585</f>
        <v>59.3508</v>
      </c>
      <c r="AK584" s="251">
        <f t="shared" si="58"/>
        <v>0</v>
      </c>
      <c r="AM584" s="252">
        <f t="shared" si="59"/>
        <v>6.2131671350681011E-2</v>
      </c>
      <c r="AP584" s="268"/>
    </row>
    <row r="585" spans="1:42" x14ac:dyDescent="0.25">
      <c r="A585" s="253">
        <v>583</v>
      </c>
      <c r="B585" s="243" t="s">
        <v>537</v>
      </c>
      <c r="C585" s="243" t="s">
        <v>538</v>
      </c>
      <c r="D585" s="243" t="s">
        <v>491</v>
      </c>
      <c r="E585" s="243" t="s">
        <v>472</v>
      </c>
      <c r="F585" s="243" t="s">
        <v>35</v>
      </c>
      <c r="G585" s="243" t="s">
        <v>36</v>
      </c>
      <c r="H585" s="243" t="s">
        <v>32</v>
      </c>
      <c r="I585" s="243" t="s">
        <v>103</v>
      </c>
      <c r="J585" s="243" t="s">
        <v>997</v>
      </c>
      <c r="K585" s="243" t="s">
        <v>762</v>
      </c>
      <c r="L585" s="265">
        <v>4.9541858534751029</v>
      </c>
      <c r="M585" s="250">
        <v>5</v>
      </c>
      <c r="N585" s="250">
        <v>4.9541858534751029</v>
      </c>
      <c r="O585" s="244">
        <v>11</v>
      </c>
      <c r="P585" s="242">
        <v>10</v>
      </c>
      <c r="Q585" s="242">
        <v>25</v>
      </c>
      <c r="R585" s="242">
        <v>0.5</v>
      </c>
      <c r="S585" s="245">
        <v>592</v>
      </c>
      <c r="T585" s="242">
        <v>4.2</v>
      </c>
      <c r="U585" s="242">
        <v>0.8</v>
      </c>
      <c r="V585" s="242">
        <v>21</v>
      </c>
      <c r="W585" s="266">
        <v>428.51369383142355</v>
      </c>
      <c r="X585" s="266">
        <v>25.400930280463758</v>
      </c>
      <c r="Y585" s="266">
        <v>0</v>
      </c>
      <c r="Z585" s="266">
        <v>21.229364799999999</v>
      </c>
      <c r="AA585" s="266">
        <v>21.229364799999999</v>
      </c>
      <c r="AB585" s="267">
        <v>6.3482704000000005</v>
      </c>
      <c r="AC585" s="268"/>
      <c r="AD585" s="269">
        <v>5.55</v>
      </c>
      <c r="AE585" s="270">
        <f t="shared" si="55"/>
        <v>3.3636260000000018</v>
      </c>
      <c r="AF585" s="194">
        <f t="shared" si="56"/>
        <v>2.9846443999999988</v>
      </c>
      <c r="AH585" s="242">
        <v>582</v>
      </c>
      <c r="AI585" s="251">
        <f t="shared" si="57"/>
        <v>48.807000000000002</v>
      </c>
      <c r="AJ585" s="251">
        <f>'5-04a'!O586</f>
        <v>48.807000000000002</v>
      </c>
      <c r="AK585" s="251">
        <f t="shared" si="58"/>
        <v>0</v>
      </c>
      <c r="AM585" s="252">
        <f t="shared" si="59"/>
        <v>6.1151974102075492E-2</v>
      </c>
      <c r="AP585" s="268"/>
    </row>
    <row r="586" spans="1:42" x14ac:dyDescent="0.25">
      <c r="A586" s="253">
        <v>584</v>
      </c>
      <c r="B586" s="243" t="s">
        <v>537</v>
      </c>
      <c r="C586" s="243" t="s">
        <v>538</v>
      </c>
      <c r="D586" s="243" t="s">
        <v>471</v>
      </c>
      <c r="E586" s="243" t="s">
        <v>496</v>
      </c>
      <c r="F586" s="243" t="s">
        <v>35</v>
      </c>
      <c r="G586" s="243" t="s">
        <v>36</v>
      </c>
      <c r="H586" s="243" t="s">
        <v>32</v>
      </c>
      <c r="I586" s="243" t="s">
        <v>106</v>
      </c>
      <c r="J586" s="243" t="s">
        <v>34</v>
      </c>
      <c r="K586" s="243" t="s">
        <v>762</v>
      </c>
      <c r="L586" s="265">
        <v>4.8669188962397243</v>
      </c>
      <c r="M586" s="250">
        <v>5</v>
      </c>
      <c r="N586" s="250">
        <v>4.8669188962397243</v>
      </c>
      <c r="O586" s="244">
        <v>11</v>
      </c>
      <c r="P586" s="242">
        <v>10</v>
      </c>
      <c r="Q586" s="242">
        <v>25</v>
      </c>
      <c r="R586" s="242">
        <v>0.5</v>
      </c>
      <c r="S586" s="245">
        <v>410</v>
      </c>
      <c r="T586" s="242">
        <v>4.2</v>
      </c>
      <c r="U586" s="242">
        <v>0.8</v>
      </c>
      <c r="V586" s="242">
        <v>21</v>
      </c>
      <c r="W586" s="266">
        <v>168.82408525473721</v>
      </c>
      <c r="X586" s="266">
        <v>25.048083865688014</v>
      </c>
      <c r="Y586" s="266">
        <v>0</v>
      </c>
      <c r="Z586" s="266">
        <v>8.216531306666667</v>
      </c>
      <c r="AA586" s="266">
        <v>12.324796959999999</v>
      </c>
      <c r="AB586" s="267">
        <v>2.4131717333333329</v>
      </c>
      <c r="AC586" s="268"/>
      <c r="AD586" s="269">
        <v>9.15</v>
      </c>
      <c r="AE586" s="270">
        <f t="shared" si="55"/>
        <v>0.9263539999999999</v>
      </c>
      <c r="AF586" s="194">
        <f t="shared" si="56"/>
        <v>1.486817733333333</v>
      </c>
      <c r="AH586" s="242">
        <v>583</v>
      </c>
      <c r="AI586" s="251">
        <f t="shared" si="57"/>
        <v>22.954499999999999</v>
      </c>
      <c r="AJ586" s="251">
        <f>'5-04a'!O587</f>
        <v>22.954499999999999</v>
      </c>
      <c r="AK586" s="251">
        <f t="shared" si="58"/>
        <v>0</v>
      </c>
      <c r="AM586" s="252">
        <f t="shared" si="59"/>
        <v>6.4772385951919365E-2</v>
      </c>
      <c r="AP586" s="268"/>
    </row>
    <row r="587" spans="1:42" x14ac:dyDescent="0.25">
      <c r="A587" s="253">
        <v>585</v>
      </c>
      <c r="B587" s="243" t="s">
        <v>537</v>
      </c>
      <c r="C587" s="243" t="s">
        <v>538</v>
      </c>
      <c r="D587" s="243" t="s">
        <v>471</v>
      </c>
      <c r="E587" s="243" t="s">
        <v>496</v>
      </c>
      <c r="F587" s="243" t="s">
        <v>35</v>
      </c>
      <c r="G587" s="243" t="s">
        <v>36</v>
      </c>
      <c r="H587" s="243" t="s">
        <v>32</v>
      </c>
      <c r="I587" s="243" t="s">
        <v>103</v>
      </c>
      <c r="J587" s="243" t="s">
        <v>997</v>
      </c>
      <c r="K587" s="243" t="s">
        <v>762</v>
      </c>
      <c r="L587" s="265">
        <v>4.9613402275593463</v>
      </c>
      <c r="M587" s="250">
        <v>5</v>
      </c>
      <c r="N587" s="250">
        <v>4.9613402275593463</v>
      </c>
      <c r="O587" s="244">
        <v>11</v>
      </c>
      <c r="P587" s="242">
        <v>10</v>
      </c>
      <c r="Q587" s="242">
        <v>25</v>
      </c>
      <c r="R587" s="242">
        <v>0.5</v>
      </c>
      <c r="S587" s="245">
        <v>592</v>
      </c>
      <c r="T587" s="242">
        <v>4.2</v>
      </c>
      <c r="U587" s="242">
        <v>0.8</v>
      </c>
      <c r="V587" s="242">
        <v>21</v>
      </c>
      <c r="W587" s="266">
        <v>167.39087462432369</v>
      </c>
      <c r="X587" s="266">
        <v>24.835441338920429</v>
      </c>
      <c r="Y587" s="266">
        <v>0</v>
      </c>
      <c r="Z587" s="266">
        <v>8.3048308000000013</v>
      </c>
      <c r="AA587" s="266">
        <v>8.3048308000000013</v>
      </c>
      <c r="AB587" s="267">
        <v>2.1323383999999992</v>
      </c>
      <c r="AC587" s="268"/>
      <c r="AD587" s="269">
        <v>9.15</v>
      </c>
      <c r="AE587" s="270">
        <f t="shared" si="55"/>
        <v>0.9263539999999999</v>
      </c>
      <c r="AF587" s="194">
        <f t="shared" si="56"/>
        <v>1.2059843999999993</v>
      </c>
      <c r="AH587" s="242">
        <v>584</v>
      </c>
      <c r="AI587" s="251">
        <f t="shared" si="57"/>
        <v>18.742000000000001</v>
      </c>
      <c r="AJ587" s="251">
        <f>'5-04a'!O588</f>
        <v>18.742000000000001</v>
      </c>
      <c r="AK587" s="251">
        <f t="shared" si="58"/>
        <v>0</v>
      </c>
      <c r="AM587" s="252">
        <f t="shared" si="59"/>
        <v>6.4346622558958441E-2</v>
      </c>
      <c r="AP587" s="268"/>
    </row>
    <row r="588" spans="1:42" x14ac:dyDescent="0.25">
      <c r="A588" s="253">
        <v>586</v>
      </c>
      <c r="B588" s="243" t="s">
        <v>537</v>
      </c>
      <c r="C588" s="243" t="s">
        <v>538</v>
      </c>
      <c r="D588" s="243" t="s">
        <v>491</v>
      </c>
      <c r="E588" s="243" t="s">
        <v>492</v>
      </c>
      <c r="F588" s="243" t="s">
        <v>35</v>
      </c>
      <c r="G588" s="243" t="s">
        <v>36</v>
      </c>
      <c r="H588" s="243" t="s">
        <v>32</v>
      </c>
      <c r="I588" s="243" t="s">
        <v>106</v>
      </c>
      <c r="J588" s="243" t="s">
        <v>34</v>
      </c>
      <c r="K588" s="243" t="s">
        <v>762</v>
      </c>
      <c r="L588" s="265">
        <v>4.8640690111052365</v>
      </c>
      <c r="M588" s="250">
        <v>5</v>
      </c>
      <c r="N588" s="250">
        <v>4.8640690111052365</v>
      </c>
      <c r="O588" s="244">
        <v>11</v>
      </c>
      <c r="P588" s="242">
        <v>10</v>
      </c>
      <c r="Q588" s="242">
        <v>25</v>
      </c>
      <c r="R588" s="242">
        <v>0.5</v>
      </c>
      <c r="S588" s="245">
        <v>410</v>
      </c>
      <c r="T588" s="242">
        <v>4.2</v>
      </c>
      <c r="U588" s="242">
        <v>0.8</v>
      </c>
      <c r="V588" s="242">
        <v>21</v>
      </c>
      <c r="W588" s="266">
        <v>260.53906659355613</v>
      </c>
      <c r="X588" s="266">
        <v>26.26401880983429</v>
      </c>
      <c r="Y588" s="266">
        <v>0</v>
      </c>
      <c r="Z588" s="266">
        <v>12.672799999999999</v>
      </c>
      <c r="AA588" s="266">
        <v>19.009199999999996</v>
      </c>
      <c r="AB588" s="267">
        <v>5.2080000000000002</v>
      </c>
      <c r="AC588" s="268"/>
      <c r="AD588" s="269">
        <v>6.05</v>
      </c>
      <c r="AE588" s="270">
        <f t="shared" si="55"/>
        <v>2.9004960000000004</v>
      </c>
      <c r="AF588" s="194">
        <f t="shared" si="56"/>
        <v>2.3075039999999998</v>
      </c>
      <c r="AH588" s="242">
        <v>585</v>
      </c>
      <c r="AI588" s="251">
        <f t="shared" si="57"/>
        <v>36.889999999999993</v>
      </c>
      <c r="AJ588" s="251">
        <f>'5-04a'!O589</f>
        <v>36.89</v>
      </c>
      <c r="AK588" s="251">
        <f t="shared" si="58"/>
        <v>0</v>
      </c>
      <c r="AM588" s="252">
        <f t="shared" si="59"/>
        <v>6.2550935212794798E-2</v>
      </c>
      <c r="AP588" s="268"/>
    </row>
    <row r="589" spans="1:42" x14ac:dyDescent="0.25">
      <c r="A589" s="253">
        <v>587</v>
      </c>
      <c r="B589" s="243" t="s">
        <v>537</v>
      </c>
      <c r="C589" s="243" t="s">
        <v>538</v>
      </c>
      <c r="D589" s="243" t="s">
        <v>491</v>
      </c>
      <c r="E589" s="243" t="s">
        <v>492</v>
      </c>
      <c r="F589" s="243" t="s">
        <v>35</v>
      </c>
      <c r="G589" s="243" t="s">
        <v>36</v>
      </c>
      <c r="H589" s="243" t="s">
        <v>32</v>
      </c>
      <c r="I589" s="243" t="s">
        <v>103</v>
      </c>
      <c r="J589" s="243" t="s">
        <v>997</v>
      </c>
      <c r="K589" s="243" t="s">
        <v>762</v>
      </c>
      <c r="L589" s="265">
        <v>4.9575208487903213</v>
      </c>
      <c r="M589" s="250">
        <v>5</v>
      </c>
      <c r="N589" s="250">
        <v>4.9575208487903213</v>
      </c>
      <c r="O589" s="244">
        <v>11</v>
      </c>
      <c r="P589" s="242">
        <v>10</v>
      </c>
      <c r="Q589" s="242">
        <v>25</v>
      </c>
      <c r="R589" s="242">
        <v>0.5</v>
      </c>
      <c r="S589" s="245">
        <v>592</v>
      </c>
      <c r="T589" s="242">
        <v>4.2</v>
      </c>
      <c r="U589" s="242">
        <v>0.8</v>
      </c>
      <c r="V589" s="242">
        <v>21</v>
      </c>
      <c r="W589" s="266">
        <v>261.17220807706764</v>
      </c>
      <c r="X589" s="266">
        <v>26.327843556156012</v>
      </c>
      <c r="Y589" s="266">
        <v>0</v>
      </c>
      <c r="Z589" s="266">
        <v>12.947666666666668</v>
      </c>
      <c r="AA589" s="266">
        <v>12.947666666666667</v>
      </c>
      <c r="AB589" s="267">
        <v>4.7946666666666671</v>
      </c>
      <c r="AC589" s="268"/>
      <c r="AD589" s="269">
        <v>6.05</v>
      </c>
      <c r="AE589" s="270">
        <f t="shared" si="55"/>
        <v>2.9004960000000004</v>
      </c>
      <c r="AF589" s="194">
        <f t="shared" si="56"/>
        <v>1.8941706666666667</v>
      </c>
      <c r="AH589" s="242">
        <v>586</v>
      </c>
      <c r="AI589" s="251">
        <f t="shared" si="57"/>
        <v>30.69</v>
      </c>
      <c r="AJ589" s="251">
        <f>'5-04a'!O590</f>
        <v>30.69</v>
      </c>
      <c r="AK589" s="251">
        <f t="shared" si="58"/>
        <v>0</v>
      </c>
      <c r="AM589" s="252">
        <f t="shared" si="59"/>
        <v>6.1719474313022694E-2</v>
      </c>
      <c r="AP589" s="268"/>
    </row>
    <row r="590" spans="1:42" x14ac:dyDescent="0.25">
      <c r="A590" s="253">
        <v>588</v>
      </c>
      <c r="B590" s="243" t="s">
        <v>537</v>
      </c>
      <c r="C590" s="243" t="s">
        <v>538</v>
      </c>
      <c r="D590" s="243" t="s">
        <v>471</v>
      </c>
      <c r="E590" s="243" t="s">
        <v>496</v>
      </c>
      <c r="F590" s="243" t="s">
        <v>35</v>
      </c>
      <c r="G590" s="243" t="s">
        <v>36</v>
      </c>
      <c r="H590" s="243" t="s">
        <v>32</v>
      </c>
      <c r="I590" s="243" t="s">
        <v>106</v>
      </c>
      <c r="J590" s="243" t="s">
        <v>34</v>
      </c>
      <c r="K590" s="243" t="s">
        <v>763</v>
      </c>
      <c r="L590" s="265">
        <v>6.486261792414588</v>
      </c>
      <c r="M590" s="250">
        <v>5</v>
      </c>
      <c r="N590" s="250">
        <v>5</v>
      </c>
      <c r="O590" s="244">
        <v>11</v>
      </c>
      <c r="P590" s="242">
        <v>10</v>
      </c>
      <c r="Q590" s="242">
        <v>25</v>
      </c>
      <c r="R590" s="242">
        <v>0.5</v>
      </c>
      <c r="S590" s="245">
        <v>410</v>
      </c>
      <c r="T590" s="242">
        <v>4.2</v>
      </c>
      <c r="U590" s="242">
        <v>0.8</v>
      </c>
      <c r="V590" s="242">
        <v>28</v>
      </c>
      <c r="W590" s="266">
        <v>168.54182613333336</v>
      </c>
      <c r="X590" s="266">
        <v>25.006205657764589</v>
      </c>
      <c r="Y590" s="266">
        <v>0</v>
      </c>
      <c r="Z590" s="266">
        <v>8.4270913066666679</v>
      </c>
      <c r="AA590" s="266">
        <v>12.64063696</v>
      </c>
      <c r="AB590" s="267">
        <v>2.4507717333333328</v>
      </c>
      <c r="AC590" s="268"/>
      <c r="AD590" s="269">
        <v>9.15</v>
      </c>
      <c r="AE590" s="270">
        <f t="shared" si="55"/>
        <v>0.9263539999999999</v>
      </c>
      <c r="AF590" s="194">
        <f t="shared" si="56"/>
        <v>1.5244177333333329</v>
      </c>
      <c r="AH590" s="242">
        <v>587</v>
      </c>
      <c r="AI590" s="251">
        <f t="shared" si="57"/>
        <v>23.518500000000003</v>
      </c>
      <c r="AJ590" s="251">
        <f>'5-04a'!O591</f>
        <v>23.5185</v>
      </c>
      <c r="AK590" s="251">
        <f t="shared" si="58"/>
        <v>0</v>
      </c>
      <c r="AM590" s="252">
        <f t="shared" si="59"/>
        <v>6.4817812927411719E-2</v>
      </c>
      <c r="AP590" s="268"/>
    </row>
    <row r="591" spans="1:42" x14ac:dyDescent="0.25">
      <c r="A591" s="253">
        <v>589</v>
      </c>
      <c r="B591" s="243" t="s">
        <v>537</v>
      </c>
      <c r="C591" s="243" t="s">
        <v>538</v>
      </c>
      <c r="D591" s="243" t="s">
        <v>491</v>
      </c>
      <c r="E591" s="243" t="s">
        <v>492</v>
      </c>
      <c r="F591" s="243" t="s">
        <v>35</v>
      </c>
      <c r="G591" s="243" t="s">
        <v>36</v>
      </c>
      <c r="H591" s="243" t="s">
        <v>32</v>
      </c>
      <c r="I591" s="243" t="s">
        <v>106</v>
      </c>
      <c r="J591" s="243" t="s">
        <v>34</v>
      </c>
      <c r="K591" s="243" t="s">
        <v>763</v>
      </c>
      <c r="L591" s="265">
        <v>6.4834119072800993</v>
      </c>
      <c r="M591" s="250">
        <v>5</v>
      </c>
      <c r="N591" s="250">
        <v>5</v>
      </c>
      <c r="O591" s="244">
        <v>11</v>
      </c>
      <c r="P591" s="242">
        <v>10</v>
      </c>
      <c r="Q591" s="242">
        <v>25</v>
      </c>
      <c r="R591" s="242">
        <v>0.5</v>
      </c>
      <c r="S591" s="245">
        <v>410</v>
      </c>
      <c r="T591" s="242">
        <v>4.2</v>
      </c>
      <c r="U591" s="242">
        <v>0.8</v>
      </c>
      <c r="V591" s="242">
        <v>28</v>
      </c>
      <c r="W591" s="266">
        <v>259.66079999999999</v>
      </c>
      <c r="X591" s="266">
        <v>26.175483870967742</v>
      </c>
      <c r="Y591" s="266">
        <v>0</v>
      </c>
      <c r="Z591" s="266">
        <v>12.983039999999999</v>
      </c>
      <c r="AA591" s="266">
        <v>19.474559999999997</v>
      </c>
      <c r="AB591" s="267">
        <v>5.2634000000000007</v>
      </c>
      <c r="AC591" s="268"/>
      <c r="AD591" s="269">
        <v>6.05</v>
      </c>
      <c r="AE591" s="270">
        <f t="shared" si="55"/>
        <v>2.9004960000000004</v>
      </c>
      <c r="AF591" s="194">
        <f t="shared" si="56"/>
        <v>2.3629040000000003</v>
      </c>
      <c r="AH591" s="242">
        <v>588</v>
      </c>
      <c r="AI591" s="251">
        <f t="shared" si="57"/>
        <v>37.721000000000004</v>
      </c>
      <c r="AJ591" s="251">
        <f>'5-04a'!O592</f>
        <v>37.720999999999997</v>
      </c>
      <c r="AK591" s="251">
        <f t="shared" si="58"/>
        <v>0</v>
      </c>
      <c r="AM591" s="252">
        <f t="shared" si="59"/>
        <v>6.264160547175314E-2</v>
      </c>
      <c r="AP591" s="268"/>
    </row>
    <row r="592" spans="1:42" x14ac:dyDescent="0.25">
      <c r="A592" s="253">
        <v>590</v>
      </c>
      <c r="B592" s="243" t="s">
        <v>537</v>
      </c>
      <c r="C592" s="243" t="s">
        <v>538</v>
      </c>
      <c r="D592" s="243" t="s">
        <v>471</v>
      </c>
      <c r="E592" s="243" t="s">
        <v>492</v>
      </c>
      <c r="F592" s="243" t="s">
        <v>35</v>
      </c>
      <c r="G592" s="243" t="s">
        <v>36</v>
      </c>
      <c r="H592" s="243" t="s">
        <v>32</v>
      </c>
      <c r="I592" s="243" t="s">
        <v>106</v>
      </c>
      <c r="J592" s="243" t="s">
        <v>34</v>
      </c>
      <c r="K592" s="243" t="s">
        <v>764</v>
      </c>
      <c r="L592" s="265">
        <v>5.3279593840918125</v>
      </c>
      <c r="M592" s="250">
        <v>5</v>
      </c>
      <c r="N592" s="250">
        <v>5</v>
      </c>
      <c r="O592" s="244">
        <v>10</v>
      </c>
      <c r="P592" s="242">
        <v>10</v>
      </c>
      <c r="Q592" s="242">
        <v>25</v>
      </c>
      <c r="R592" s="242">
        <v>0.5</v>
      </c>
      <c r="S592" s="245">
        <v>410</v>
      </c>
      <c r="T592" s="242">
        <v>4.2</v>
      </c>
      <c r="U592" s="242">
        <v>0.8</v>
      </c>
      <c r="V592" s="242">
        <v>23</v>
      </c>
      <c r="W592" s="266">
        <v>262.72180800000001</v>
      </c>
      <c r="X592" s="266">
        <v>25.807643222003929</v>
      </c>
      <c r="Y592" s="266">
        <v>0</v>
      </c>
      <c r="Z592" s="266">
        <v>13.1360904</v>
      </c>
      <c r="AA592" s="266">
        <v>19.704135599999997</v>
      </c>
      <c r="AB592" s="267">
        <v>1.0282739999999997</v>
      </c>
      <c r="AC592" s="268"/>
      <c r="AD592" s="269">
        <v>8.9499999999999993</v>
      </c>
      <c r="AE592" s="270">
        <f t="shared" si="55"/>
        <v>1.007086000000001</v>
      </c>
      <c r="AF592" s="194">
        <f t="shared" si="56"/>
        <v>2.1187999999998652E-2</v>
      </c>
      <c r="AH592" s="242">
        <v>589</v>
      </c>
      <c r="AI592" s="251">
        <f t="shared" si="57"/>
        <v>33.868499999999997</v>
      </c>
      <c r="AJ592" s="251">
        <f>'5-04a'!O593</f>
        <v>33.868499999999997</v>
      </c>
      <c r="AK592" s="251">
        <f t="shared" si="58"/>
        <v>0</v>
      </c>
      <c r="AM592" s="252">
        <f t="shared" si="59"/>
        <v>6.2559605533161057E-4</v>
      </c>
      <c r="AP592" s="268"/>
    </row>
    <row r="593" spans="1:42" x14ac:dyDescent="0.25">
      <c r="A593" s="253">
        <v>591</v>
      </c>
      <c r="B593" s="243" t="s">
        <v>537</v>
      </c>
      <c r="C593" s="243" t="s">
        <v>538</v>
      </c>
      <c r="D593" s="243" t="s">
        <v>471</v>
      </c>
      <c r="E593" s="243" t="s">
        <v>492</v>
      </c>
      <c r="F593" s="243" t="s">
        <v>35</v>
      </c>
      <c r="G593" s="243" t="s">
        <v>36</v>
      </c>
      <c r="H593" s="243" t="s">
        <v>32</v>
      </c>
      <c r="I593" s="243" t="s">
        <v>103</v>
      </c>
      <c r="J593" s="243" t="s">
        <v>997</v>
      </c>
      <c r="K593" s="243" t="s">
        <v>764</v>
      </c>
      <c r="L593" s="265">
        <v>5.4300632167239673</v>
      </c>
      <c r="M593" s="250">
        <v>5</v>
      </c>
      <c r="N593" s="250">
        <v>5</v>
      </c>
      <c r="O593" s="244">
        <v>10</v>
      </c>
      <c r="P593" s="242">
        <v>10</v>
      </c>
      <c r="Q593" s="242">
        <v>25</v>
      </c>
      <c r="R593" s="242">
        <v>0.5</v>
      </c>
      <c r="S593" s="245">
        <v>592</v>
      </c>
      <c r="T593" s="242">
        <v>4.2</v>
      </c>
      <c r="U593" s="242">
        <v>0.8</v>
      </c>
      <c r="V593" s="242">
        <v>23</v>
      </c>
      <c r="W593" s="266">
        <v>264.77725999999996</v>
      </c>
      <c r="X593" s="266">
        <v>26.009554027504912</v>
      </c>
      <c r="Y593" s="266">
        <v>0</v>
      </c>
      <c r="Z593" s="266">
        <v>13.238862999999998</v>
      </c>
      <c r="AA593" s="266">
        <v>13.238862999999998</v>
      </c>
      <c r="AB593" s="267">
        <v>1.0282739999999997</v>
      </c>
      <c r="AC593" s="268"/>
      <c r="AD593" s="269">
        <v>8.9499999999999993</v>
      </c>
      <c r="AE593" s="270">
        <f t="shared" si="55"/>
        <v>1.007086000000001</v>
      </c>
      <c r="AF593" s="194">
        <f t="shared" si="56"/>
        <v>2.1187999999998652E-2</v>
      </c>
      <c r="AH593" s="242">
        <v>590</v>
      </c>
      <c r="AI593" s="251">
        <f t="shared" si="57"/>
        <v>27.505999999999997</v>
      </c>
      <c r="AJ593" s="251">
        <f>'5-04a'!O594</f>
        <v>27.506</v>
      </c>
      <c r="AK593" s="251">
        <f t="shared" si="58"/>
        <v>0</v>
      </c>
      <c r="AM593" s="252">
        <f t="shared" si="59"/>
        <v>7.7030466080123077E-4</v>
      </c>
      <c r="AP593" s="268"/>
    </row>
    <row r="594" spans="1:42" x14ac:dyDescent="0.25">
      <c r="A594" s="253">
        <v>592</v>
      </c>
      <c r="B594" s="243" t="s">
        <v>537</v>
      </c>
      <c r="C594" s="243" t="s">
        <v>538</v>
      </c>
      <c r="D594" s="243" t="s">
        <v>471</v>
      </c>
      <c r="E594" s="243" t="s">
        <v>496</v>
      </c>
      <c r="F594" s="243" t="s">
        <v>35</v>
      </c>
      <c r="G594" s="243" t="s">
        <v>36</v>
      </c>
      <c r="H594" s="243" t="s">
        <v>32</v>
      </c>
      <c r="I594" s="243" t="s">
        <v>106</v>
      </c>
      <c r="J594" s="243" t="s">
        <v>34</v>
      </c>
      <c r="K594" s="243" t="s">
        <v>764</v>
      </c>
      <c r="L594" s="265">
        <v>5.329588295146829</v>
      </c>
      <c r="M594" s="250">
        <v>5</v>
      </c>
      <c r="N594" s="250">
        <v>5</v>
      </c>
      <c r="O594" s="244">
        <v>10</v>
      </c>
      <c r="P594" s="242">
        <v>10</v>
      </c>
      <c r="Q594" s="242">
        <v>25</v>
      </c>
      <c r="R594" s="242">
        <v>0.5</v>
      </c>
      <c r="S594" s="245">
        <v>410</v>
      </c>
      <c r="T594" s="242">
        <v>4.2</v>
      </c>
      <c r="U594" s="242">
        <v>0.8</v>
      </c>
      <c r="V594" s="242">
        <v>23</v>
      </c>
      <c r="W594" s="266">
        <v>176.06852800000001</v>
      </c>
      <c r="X594" s="266">
        <v>26.122927002967362</v>
      </c>
      <c r="Y594" s="266">
        <v>0</v>
      </c>
      <c r="Z594" s="266">
        <v>8.8034264000000011</v>
      </c>
      <c r="AA594" s="266">
        <v>13.205139599999999</v>
      </c>
      <c r="AB594" s="267">
        <v>0.94593399999999939</v>
      </c>
      <c r="AC594" s="268"/>
      <c r="AD594" s="269">
        <v>9.15</v>
      </c>
      <c r="AE594" s="270">
        <f t="shared" si="55"/>
        <v>0.9263539999999999</v>
      </c>
      <c r="AF594" s="194">
        <f t="shared" si="56"/>
        <v>1.9579999999999487E-2</v>
      </c>
      <c r="AH594" s="242">
        <v>591</v>
      </c>
      <c r="AI594" s="251">
        <f t="shared" si="57"/>
        <v>22.954500000000003</v>
      </c>
      <c r="AJ594" s="251">
        <f>'5-04a'!O595</f>
        <v>22.954499999999999</v>
      </c>
      <c r="AK594" s="251">
        <f t="shared" si="58"/>
        <v>0</v>
      </c>
      <c r="AM594" s="252">
        <f t="shared" si="59"/>
        <v>8.5299178810252822E-4</v>
      </c>
      <c r="AP594" s="268"/>
    </row>
    <row r="595" spans="1:42" x14ac:dyDescent="0.25">
      <c r="A595" s="253">
        <v>593</v>
      </c>
      <c r="B595" s="243" t="s">
        <v>537</v>
      </c>
      <c r="C595" s="243" t="s">
        <v>538</v>
      </c>
      <c r="D595" s="243" t="s">
        <v>471</v>
      </c>
      <c r="E595" s="243" t="s">
        <v>496</v>
      </c>
      <c r="F595" s="243" t="s">
        <v>35</v>
      </c>
      <c r="G595" s="243" t="s">
        <v>36</v>
      </c>
      <c r="H595" s="243" t="s">
        <v>32</v>
      </c>
      <c r="I595" s="243" t="s">
        <v>103</v>
      </c>
      <c r="J595" s="243" t="s">
        <v>997</v>
      </c>
      <c r="K595" s="243" t="s">
        <v>764</v>
      </c>
      <c r="L595" s="265">
        <v>5.4327141025593466</v>
      </c>
      <c r="M595" s="250">
        <v>5</v>
      </c>
      <c r="N595" s="250">
        <v>5</v>
      </c>
      <c r="O595" s="244">
        <v>10</v>
      </c>
      <c r="P595" s="242">
        <v>10</v>
      </c>
      <c r="Q595" s="242">
        <v>25</v>
      </c>
      <c r="R595" s="242">
        <v>0.5</v>
      </c>
      <c r="S595" s="245">
        <v>592</v>
      </c>
      <c r="T595" s="242">
        <v>4.2</v>
      </c>
      <c r="U595" s="242">
        <v>0.8</v>
      </c>
      <c r="V595" s="242">
        <v>23</v>
      </c>
      <c r="W595" s="266">
        <v>177.96066000000002</v>
      </c>
      <c r="X595" s="266">
        <v>26.403658753709202</v>
      </c>
      <c r="Y595" s="266">
        <v>0</v>
      </c>
      <c r="Z595" s="266">
        <v>8.8980330000000016</v>
      </c>
      <c r="AA595" s="266">
        <v>8.8980330000000016</v>
      </c>
      <c r="AB595" s="267">
        <v>0.94593399999999939</v>
      </c>
      <c r="AC595" s="268"/>
      <c r="AD595" s="269">
        <v>9.15</v>
      </c>
      <c r="AE595" s="270">
        <f t="shared" ref="AE595:AE596" si="60">0.0804*AD595^2-1.8589*AD595+11.204</f>
        <v>0.9263539999999999</v>
      </c>
      <c r="AF595" s="194">
        <f t="shared" si="56"/>
        <v>1.9579999999999487E-2</v>
      </c>
      <c r="AH595" s="242">
        <v>592</v>
      </c>
      <c r="AI595" s="251">
        <f t="shared" si="57"/>
        <v>18.742000000000004</v>
      </c>
      <c r="AJ595" s="251">
        <f>'5-04a'!O596</f>
        <v>18.742000000000001</v>
      </c>
      <c r="AK595" s="251">
        <f t="shared" si="58"/>
        <v>0</v>
      </c>
      <c r="AM595" s="252">
        <f t="shared" si="59"/>
        <v>1.0447124106285073E-3</v>
      </c>
      <c r="AP595" s="268"/>
    </row>
    <row r="596" spans="1:42" x14ac:dyDescent="0.25">
      <c r="A596" s="253">
        <v>594</v>
      </c>
      <c r="B596" s="243" t="s">
        <v>537</v>
      </c>
      <c r="C596" s="243" t="s">
        <v>538</v>
      </c>
      <c r="D596" s="243" t="s">
        <v>471</v>
      </c>
      <c r="E596" s="243" t="s">
        <v>496</v>
      </c>
      <c r="F596" s="243" t="s">
        <v>35</v>
      </c>
      <c r="G596" s="243" t="s">
        <v>36</v>
      </c>
      <c r="H596" s="243" t="s">
        <v>42</v>
      </c>
      <c r="I596" s="243" t="s">
        <v>108</v>
      </c>
      <c r="J596" s="243" t="s">
        <v>34</v>
      </c>
      <c r="K596" s="243" t="s">
        <v>765</v>
      </c>
      <c r="L596" s="265">
        <v>5.4038077774780451</v>
      </c>
      <c r="M596" s="250">
        <v>5</v>
      </c>
      <c r="N596" s="250">
        <v>5</v>
      </c>
      <c r="O596" s="244">
        <v>11</v>
      </c>
      <c r="P596" s="242">
        <v>10</v>
      </c>
      <c r="Q596" s="242">
        <v>20</v>
      </c>
      <c r="R596" s="242">
        <v>0.5</v>
      </c>
      <c r="S596" s="245">
        <v>645</v>
      </c>
      <c r="T596" s="242">
        <v>5</v>
      </c>
      <c r="U596" s="242">
        <v>0.8</v>
      </c>
      <c r="V596" s="242">
        <v>17</v>
      </c>
      <c r="W596" s="266">
        <v>170.59367520000006</v>
      </c>
      <c r="X596" s="266">
        <v>25.310634302670632</v>
      </c>
      <c r="Y596" s="266">
        <v>0</v>
      </c>
      <c r="Z596" s="266">
        <v>8.5296837600000028</v>
      </c>
      <c r="AA596" s="266">
        <v>12.794525640000002</v>
      </c>
      <c r="AB596" s="267">
        <v>3.3152906</v>
      </c>
      <c r="AC596" s="268"/>
      <c r="AD596" s="269">
        <v>9.15</v>
      </c>
      <c r="AE596" s="270">
        <f t="shared" si="60"/>
        <v>0.9263539999999999</v>
      </c>
      <c r="AF596" s="194">
        <f t="shared" si="56"/>
        <v>2.3889366000000001</v>
      </c>
      <c r="AH596" s="242">
        <v>593</v>
      </c>
      <c r="AI596" s="251">
        <f t="shared" si="57"/>
        <v>24.639500000000005</v>
      </c>
      <c r="AJ596" s="251">
        <f>'5-04a'!O597</f>
        <v>24.639500000000002</v>
      </c>
      <c r="AK596" s="251">
        <f t="shared" si="58"/>
        <v>0</v>
      </c>
      <c r="AM596" s="252">
        <f t="shared" si="59"/>
        <v>9.6955563221656271E-2</v>
      </c>
      <c r="AP596" s="268"/>
    </row>
    <row r="597" spans="1:42" x14ac:dyDescent="0.25">
      <c r="A597" s="253">
        <v>595</v>
      </c>
      <c r="B597" s="243" t="s">
        <v>537</v>
      </c>
      <c r="C597" s="243" t="s">
        <v>538</v>
      </c>
      <c r="D597" s="243" t="s">
        <v>494</v>
      </c>
      <c r="E597" s="243" t="s">
        <v>495</v>
      </c>
      <c r="F597" s="243" t="s">
        <v>35</v>
      </c>
      <c r="G597" s="243" t="s">
        <v>36</v>
      </c>
      <c r="H597" s="243" t="s">
        <v>42</v>
      </c>
      <c r="I597" s="243" t="s">
        <v>108</v>
      </c>
      <c r="J597" s="243" t="s">
        <v>34</v>
      </c>
      <c r="K597" s="243" t="s">
        <v>765</v>
      </c>
      <c r="L597" s="265">
        <v>5.4031946500417343</v>
      </c>
      <c r="M597" s="250">
        <v>5</v>
      </c>
      <c r="N597" s="250">
        <v>5</v>
      </c>
      <c r="O597" s="244">
        <v>11</v>
      </c>
      <c r="P597" s="242">
        <v>10</v>
      </c>
      <c r="Q597" s="242">
        <v>20</v>
      </c>
      <c r="R597" s="242">
        <v>0.5</v>
      </c>
      <c r="S597" s="245">
        <v>645</v>
      </c>
      <c r="T597" s="242">
        <v>5</v>
      </c>
      <c r="U597" s="242">
        <v>0.8</v>
      </c>
      <c r="V597" s="242">
        <v>17</v>
      </c>
      <c r="W597" s="266">
        <v>147.70224000000002</v>
      </c>
      <c r="X597" s="266">
        <v>24.907629005059022</v>
      </c>
      <c r="Y597" s="266">
        <v>0</v>
      </c>
      <c r="Z597" s="266">
        <v>7.3851120000000003</v>
      </c>
      <c r="AA597" s="266">
        <v>11.077667999999999</v>
      </c>
      <c r="AB597" s="267">
        <v>2.5514199999999998</v>
      </c>
      <c r="AC597" s="268"/>
      <c r="AD597" s="269" t="s">
        <v>2546</v>
      </c>
      <c r="AE597" s="270">
        <v>0.5</v>
      </c>
      <c r="AF597" s="194">
        <f t="shared" si="56"/>
        <v>2.0514199999999998</v>
      </c>
      <c r="AH597" s="242">
        <v>594</v>
      </c>
      <c r="AI597" s="251">
        <f t="shared" si="57"/>
        <v>21.014199999999999</v>
      </c>
      <c r="AJ597" s="251">
        <f>'5-04a'!O598</f>
        <v>21.014199999999999</v>
      </c>
      <c r="AK597" s="251">
        <f t="shared" si="58"/>
        <v>0</v>
      </c>
      <c r="AM597" s="252">
        <f t="shared" si="59"/>
        <v>9.762065650845618E-2</v>
      </c>
      <c r="AP597" s="268"/>
    </row>
    <row r="598" spans="1:42" x14ac:dyDescent="0.25">
      <c r="A598" s="253">
        <v>596</v>
      </c>
      <c r="B598" s="243" t="s">
        <v>537</v>
      </c>
      <c r="C598" s="243" t="s">
        <v>538</v>
      </c>
      <c r="D598" s="243" t="s">
        <v>471</v>
      </c>
      <c r="E598" s="243" t="s">
        <v>495</v>
      </c>
      <c r="F598" s="243" t="s">
        <v>35</v>
      </c>
      <c r="G598" s="243" t="s">
        <v>36</v>
      </c>
      <c r="H598" s="243" t="s">
        <v>42</v>
      </c>
      <c r="I598" s="243" t="s">
        <v>108</v>
      </c>
      <c r="J598" s="243" t="s">
        <v>34</v>
      </c>
      <c r="K598" s="243" t="s">
        <v>765</v>
      </c>
      <c r="L598" s="265">
        <v>5.4060939448767433</v>
      </c>
      <c r="M598" s="250">
        <v>5</v>
      </c>
      <c r="N598" s="250">
        <v>5</v>
      </c>
      <c r="O598" s="244">
        <v>11</v>
      </c>
      <c r="P598" s="242">
        <v>10</v>
      </c>
      <c r="Q598" s="242">
        <v>20</v>
      </c>
      <c r="R598" s="242">
        <v>0.5</v>
      </c>
      <c r="S598" s="245">
        <v>645</v>
      </c>
      <c r="T598" s="242">
        <v>5</v>
      </c>
      <c r="U598" s="242">
        <v>0.8</v>
      </c>
      <c r="V598" s="242">
        <v>17</v>
      </c>
      <c r="W598" s="266">
        <v>122.39435519999999</v>
      </c>
      <c r="X598" s="266">
        <v>25.552057453027139</v>
      </c>
      <c r="Y598" s="266">
        <v>0</v>
      </c>
      <c r="Z598" s="266">
        <v>6.1197177599999995</v>
      </c>
      <c r="AA598" s="266">
        <v>9.1795766399999987</v>
      </c>
      <c r="AB598" s="267">
        <v>2.5344056000000013</v>
      </c>
      <c r="AC598" s="268"/>
      <c r="AD598" s="269">
        <v>9.4</v>
      </c>
      <c r="AE598" s="270">
        <f t="shared" ref="AE598:AE619" si="61">0.0804*AD598^2-1.8589*AD598+11.204</f>
        <v>0.83448400000000333</v>
      </c>
      <c r="AF598" s="194">
        <f t="shared" si="56"/>
        <v>1.6999215999999979</v>
      </c>
      <c r="AH598" s="242">
        <v>595</v>
      </c>
      <c r="AI598" s="251">
        <f t="shared" si="57"/>
        <v>17.8337</v>
      </c>
      <c r="AJ598" s="251">
        <f>'5-04a'!O599</f>
        <v>17.8337</v>
      </c>
      <c r="AK598" s="251">
        <f t="shared" si="58"/>
        <v>0</v>
      </c>
      <c r="AM598" s="252">
        <f t="shared" si="59"/>
        <v>9.532074667623644E-2</v>
      </c>
      <c r="AP598" s="268"/>
    </row>
    <row r="599" spans="1:42" x14ac:dyDescent="0.25">
      <c r="A599" s="253">
        <v>597</v>
      </c>
      <c r="B599" s="243" t="s">
        <v>537</v>
      </c>
      <c r="C599" s="243" t="s">
        <v>538</v>
      </c>
      <c r="D599" s="243" t="s">
        <v>471</v>
      </c>
      <c r="E599" s="243" t="s">
        <v>472</v>
      </c>
      <c r="F599" s="243" t="s">
        <v>35</v>
      </c>
      <c r="G599" s="243" t="s">
        <v>36</v>
      </c>
      <c r="H599" s="243" t="s">
        <v>32</v>
      </c>
      <c r="I599" s="243" t="s">
        <v>995</v>
      </c>
      <c r="J599" s="243" t="s">
        <v>41</v>
      </c>
      <c r="K599" s="243" t="s">
        <v>766</v>
      </c>
      <c r="L599" s="265">
        <v>3.1936293103448272</v>
      </c>
      <c r="M599" s="250">
        <v>5</v>
      </c>
      <c r="N599" s="250">
        <v>3.1936293103448272</v>
      </c>
      <c r="O599" s="244">
        <v>12</v>
      </c>
      <c r="P599" s="242">
        <v>15</v>
      </c>
      <c r="Q599" s="242">
        <v>35</v>
      </c>
      <c r="R599" s="242">
        <v>0.5</v>
      </c>
      <c r="S599" s="245">
        <v>215</v>
      </c>
      <c r="T599" s="242">
        <v>4.2</v>
      </c>
      <c r="U599" s="242">
        <v>0.8</v>
      </c>
      <c r="V599" s="242">
        <v>26</v>
      </c>
      <c r="W599" s="266">
        <v>215.82720253953852</v>
      </c>
      <c r="X599" s="266">
        <v>23.257241652967515</v>
      </c>
      <c r="Y599" s="266">
        <v>0</v>
      </c>
      <c r="Z599" s="266">
        <v>6.8927207999999975</v>
      </c>
      <c r="AA599" s="266">
        <v>27.570883199999997</v>
      </c>
      <c r="AB599" s="267">
        <v>0.70839600000000047</v>
      </c>
      <c r="AC599" s="268"/>
      <c r="AD599" s="269">
        <v>9.8000000000000007</v>
      </c>
      <c r="AE599" s="270">
        <f t="shared" si="61"/>
        <v>0.70839600000000047</v>
      </c>
      <c r="AF599" s="194">
        <f t="shared" si="56"/>
        <v>0</v>
      </c>
      <c r="AH599" s="242">
        <v>596</v>
      </c>
      <c r="AI599" s="251">
        <f t="shared" si="57"/>
        <v>35.171999999999997</v>
      </c>
      <c r="AJ599" s="251">
        <f>'5-04a'!O600</f>
        <v>35.171999999999997</v>
      </c>
      <c r="AK599" s="251">
        <f t="shared" si="58"/>
        <v>0</v>
      </c>
      <c r="AM599" s="252">
        <f t="shared" si="59"/>
        <v>0</v>
      </c>
      <c r="AP599" s="268"/>
    </row>
    <row r="600" spans="1:42" x14ac:dyDescent="0.25">
      <c r="A600" s="253">
        <v>598</v>
      </c>
      <c r="B600" s="243" t="s">
        <v>537</v>
      </c>
      <c r="C600" s="243" t="s">
        <v>538</v>
      </c>
      <c r="D600" s="243" t="s">
        <v>471</v>
      </c>
      <c r="E600" s="243" t="s">
        <v>472</v>
      </c>
      <c r="F600" s="243" t="s">
        <v>35</v>
      </c>
      <c r="G600" s="243" t="s">
        <v>36</v>
      </c>
      <c r="H600" s="243" t="s">
        <v>42</v>
      </c>
      <c r="I600" s="243" t="s">
        <v>108</v>
      </c>
      <c r="J600" s="243" t="s">
        <v>34</v>
      </c>
      <c r="K600" s="243" t="s">
        <v>766</v>
      </c>
      <c r="L600" s="265">
        <v>4.5111342272252308</v>
      </c>
      <c r="M600" s="250">
        <v>5</v>
      </c>
      <c r="N600" s="250">
        <v>4.5111342272252308</v>
      </c>
      <c r="O600" s="244">
        <v>12</v>
      </c>
      <c r="P600" s="242">
        <v>10</v>
      </c>
      <c r="Q600" s="242">
        <v>20</v>
      </c>
      <c r="R600" s="242">
        <v>0.5</v>
      </c>
      <c r="S600" s="245">
        <v>645</v>
      </c>
      <c r="T600" s="242">
        <v>5</v>
      </c>
      <c r="U600" s="242">
        <v>0.8</v>
      </c>
      <c r="V600" s="242">
        <v>26</v>
      </c>
      <c r="W600" s="266">
        <v>227.18972133764223</v>
      </c>
      <c r="X600" s="266">
        <v>24.481651006211447</v>
      </c>
      <c r="Y600" s="266">
        <v>0</v>
      </c>
      <c r="Z600" s="266">
        <v>10.248833280000003</v>
      </c>
      <c r="AA600" s="266">
        <v>15.373249920000003</v>
      </c>
      <c r="AB600" s="267">
        <v>7.1139168000000019</v>
      </c>
      <c r="AC600" s="268"/>
      <c r="AD600" s="269">
        <v>9.8000000000000007</v>
      </c>
      <c r="AE600" s="270">
        <f t="shared" si="61"/>
        <v>0.70839600000000047</v>
      </c>
      <c r="AF600" s="194">
        <f t="shared" si="56"/>
        <v>6.4055208000000015</v>
      </c>
      <c r="AH600" s="242">
        <v>597</v>
      </c>
      <c r="AI600" s="251">
        <f t="shared" si="57"/>
        <v>32.736000000000004</v>
      </c>
      <c r="AJ600" s="251">
        <f>'5-04a'!O601</f>
        <v>32.735999999999997</v>
      </c>
      <c r="AK600" s="251">
        <f t="shared" si="58"/>
        <v>0</v>
      </c>
      <c r="AM600" s="252">
        <f t="shared" si="59"/>
        <v>0.19567206744868038</v>
      </c>
      <c r="AP600" s="268"/>
    </row>
    <row r="601" spans="1:42" x14ac:dyDescent="0.25">
      <c r="A601" s="253">
        <v>599</v>
      </c>
      <c r="B601" s="243" t="s">
        <v>537</v>
      </c>
      <c r="C601" s="243" t="s">
        <v>538</v>
      </c>
      <c r="D601" s="243" t="s">
        <v>471</v>
      </c>
      <c r="E601" s="243" t="s">
        <v>472</v>
      </c>
      <c r="F601" s="243" t="s">
        <v>35</v>
      </c>
      <c r="G601" s="243" t="s">
        <v>36</v>
      </c>
      <c r="H601" s="243" t="s">
        <v>42</v>
      </c>
      <c r="I601" s="243" t="s">
        <v>105</v>
      </c>
      <c r="J601" s="243" t="s">
        <v>34</v>
      </c>
      <c r="K601" s="243" t="s">
        <v>766</v>
      </c>
      <c r="L601" s="265">
        <v>4.5695628163592632</v>
      </c>
      <c r="M601" s="250">
        <v>5</v>
      </c>
      <c r="N601" s="250">
        <v>4.5695628163592632</v>
      </c>
      <c r="O601" s="244">
        <v>12</v>
      </c>
      <c r="P601" s="242">
        <v>10</v>
      </c>
      <c r="Q601" s="242">
        <v>20</v>
      </c>
      <c r="R601" s="242">
        <v>0.5</v>
      </c>
      <c r="S601" s="245">
        <v>860</v>
      </c>
      <c r="T601" s="242">
        <v>5</v>
      </c>
      <c r="U601" s="242">
        <v>0.8</v>
      </c>
      <c r="V601" s="242">
        <v>26</v>
      </c>
      <c r="W601" s="266">
        <v>224.28476622115062</v>
      </c>
      <c r="X601" s="266">
        <v>24.168617049692955</v>
      </c>
      <c r="Y601" s="266">
        <v>0</v>
      </c>
      <c r="Z601" s="266">
        <v>10.248833280000001</v>
      </c>
      <c r="AA601" s="266">
        <v>15.373249919999997</v>
      </c>
      <c r="AB601" s="267">
        <v>7.1139168000000002</v>
      </c>
      <c r="AC601" s="268"/>
      <c r="AD601" s="269">
        <v>9.8000000000000007</v>
      </c>
      <c r="AE601" s="270">
        <f t="shared" si="61"/>
        <v>0.70839600000000047</v>
      </c>
      <c r="AF601" s="194">
        <f t="shared" si="56"/>
        <v>6.4055207999999997</v>
      </c>
      <c r="AH601" s="242">
        <v>598</v>
      </c>
      <c r="AI601" s="251">
        <f t="shared" si="57"/>
        <v>32.735999999999997</v>
      </c>
      <c r="AJ601" s="251">
        <f>'5-04a'!O602</f>
        <v>32.735999999999997</v>
      </c>
      <c r="AK601" s="251">
        <f t="shared" si="58"/>
        <v>0</v>
      </c>
      <c r="AM601" s="252">
        <f t="shared" si="59"/>
        <v>0.19567206744868035</v>
      </c>
      <c r="AP601" s="268"/>
    </row>
    <row r="602" spans="1:42" x14ac:dyDescent="0.25">
      <c r="A602" s="253">
        <v>600</v>
      </c>
      <c r="B602" s="243" t="s">
        <v>537</v>
      </c>
      <c r="C602" s="243" t="s">
        <v>538</v>
      </c>
      <c r="D602" s="243" t="s">
        <v>471</v>
      </c>
      <c r="E602" s="243" t="s">
        <v>472</v>
      </c>
      <c r="F602" s="243" t="s">
        <v>35</v>
      </c>
      <c r="G602" s="243" t="s">
        <v>31</v>
      </c>
      <c r="H602" s="243" t="s">
        <v>32</v>
      </c>
      <c r="I602" s="243" t="s">
        <v>39</v>
      </c>
      <c r="J602" s="243" t="s">
        <v>44</v>
      </c>
      <c r="K602" s="243" t="s">
        <v>766</v>
      </c>
      <c r="L602" s="265">
        <v>8.3332570114942524</v>
      </c>
      <c r="M602" s="250">
        <v>5</v>
      </c>
      <c r="N602" s="250">
        <v>5</v>
      </c>
      <c r="O602" s="244">
        <v>12</v>
      </c>
      <c r="P602" s="242">
        <v>15</v>
      </c>
      <c r="Q602" s="242">
        <v>35</v>
      </c>
      <c r="R602" s="242">
        <v>0.5</v>
      </c>
      <c r="S602" s="245">
        <v>462</v>
      </c>
      <c r="T602" s="242">
        <v>4.2</v>
      </c>
      <c r="U602" s="242">
        <v>0.8</v>
      </c>
      <c r="V602" s="242">
        <v>26</v>
      </c>
      <c r="W602" s="266">
        <v>223.74083200000001</v>
      </c>
      <c r="X602" s="266">
        <v>24.110003448275862</v>
      </c>
      <c r="Y602" s="266">
        <v>0</v>
      </c>
      <c r="Z602" s="266">
        <v>11.187041600000001</v>
      </c>
      <c r="AA602" s="266">
        <v>16.780562399999997</v>
      </c>
      <c r="AB602" s="267">
        <v>0.70839600000000047</v>
      </c>
      <c r="AC602" s="268"/>
      <c r="AD602" s="269">
        <v>9.8000000000000007</v>
      </c>
      <c r="AE602" s="270">
        <f t="shared" si="61"/>
        <v>0.70839600000000047</v>
      </c>
      <c r="AF602" s="194">
        <f t="shared" si="56"/>
        <v>0</v>
      </c>
      <c r="AH602" s="242">
        <v>599</v>
      </c>
      <c r="AI602" s="251">
        <f t="shared" si="57"/>
        <v>28.675999999999998</v>
      </c>
      <c r="AJ602" s="251">
        <f>'5-04a'!O603</f>
        <v>28.675999999999998</v>
      </c>
      <c r="AK602" s="251">
        <f t="shared" si="58"/>
        <v>0</v>
      </c>
      <c r="AM602" s="252">
        <f t="shared" si="59"/>
        <v>0</v>
      </c>
      <c r="AP602" s="268"/>
    </row>
    <row r="603" spans="1:42" x14ac:dyDescent="0.25">
      <c r="A603" s="253">
        <v>601</v>
      </c>
      <c r="B603" s="243" t="s">
        <v>537</v>
      </c>
      <c r="C603" s="243" t="s">
        <v>538</v>
      </c>
      <c r="D603" s="243" t="s">
        <v>494</v>
      </c>
      <c r="E603" s="243" t="s">
        <v>492</v>
      </c>
      <c r="F603" s="243" t="s">
        <v>35</v>
      </c>
      <c r="G603" s="243" t="s">
        <v>36</v>
      </c>
      <c r="H603" s="243" t="s">
        <v>42</v>
      </c>
      <c r="I603" s="243" t="s">
        <v>105</v>
      </c>
      <c r="J603" s="243" t="s">
        <v>34</v>
      </c>
      <c r="K603" s="243" t="s">
        <v>766</v>
      </c>
      <c r="L603" s="265">
        <v>4.5638275154952828</v>
      </c>
      <c r="M603" s="250">
        <v>5</v>
      </c>
      <c r="N603" s="250">
        <v>4.5638275154952828</v>
      </c>
      <c r="O603" s="244">
        <v>12</v>
      </c>
      <c r="P603" s="242">
        <v>10</v>
      </c>
      <c r="Q603" s="242">
        <v>20</v>
      </c>
      <c r="R603" s="242">
        <v>0.5</v>
      </c>
      <c r="S603" s="245">
        <v>860</v>
      </c>
      <c r="T603" s="242">
        <v>5</v>
      </c>
      <c r="U603" s="242">
        <v>0.8</v>
      </c>
      <c r="V603" s="242">
        <v>26</v>
      </c>
      <c r="W603" s="266">
        <v>217.00216422235286</v>
      </c>
      <c r="X603" s="266">
        <v>24.057889603365059</v>
      </c>
      <c r="Y603" s="266">
        <v>0</v>
      </c>
      <c r="Z603" s="266">
        <v>9.9036044800000003</v>
      </c>
      <c r="AA603" s="266">
        <v>14.855406719999998</v>
      </c>
      <c r="AB603" s="267">
        <v>6.6954888000000015</v>
      </c>
      <c r="AC603" s="268"/>
      <c r="AD603" s="269">
        <v>10.85</v>
      </c>
      <c r="AE603" s="270">
        <f t="shared" si="61"/>
        <v>0.49982400000000027</v>
      </c>
      <c r="AF603" s="194">
        <f t="shared" si="56"/>
        <v>6.1956648000000012</v>
      </c>
      <c r="AH603" s="242">
        <v>600</v>
      </c>
      <c r="AI603" s="251">
        <f t="shared" si="57"/>
        <v>31.454499999999996</v>
      </c>
      <c r="AJ603" s="251">
        <f>'5-04a'!O604</f>
        <v>31.454499999999999</v>
      </c>
      <c r="AK603" s="251">
        <f t="shared" si="58"/>
        <v>0</v>
      </c>
      <c r="AM603" s="252">
        <f t="shared" si="59"/>
        <v>0.19697228695417196</v>
      </c>
      <c r="AP603" s="268"/>
    </row>
    <row r="604" spans="1:42" x14ac:dyDescent="0.25">
      <c r="A604" s="253">
        <v>602</v>
      </c>
      <c r="B604" s="243" t="s">
        <v>537</v>
      </c>
      <c r="C604" s="243" t="s">
        <v>538</v>
      </c>
      <c r="D604" s="243" t="s">
        <v>471</v>
      </c>
      <c r="E604" s="243" t="s">
        <v>492</v>
      </c>
      <c r="F604" s="243" t="s">
        <v>35</v>
      </c>
      <c r="G604" s="243" t="s">
        <v>36</v>
      </c>
      <c r="H604" s="243" t="s">
        <v>32</v>
      </c>
      <c r="I604" s="243" t="s">
        <v>995</v>
      </c>
      <c r="J604" s="243" t="s">
        <v>41</v>
      </c>
      <c r="K604" s="243" t="s">
        <v>766</v>
      </c>
      <c r="L604" s="265">
        <v>3.1901159135559922</v>
      </c>
      <c r="M604" s="250">
        <v>5</v>
      </c>
      <c r="N604" s="250">
        <v>3.1901159135559922</v>
      </c>
      <c r="O604" s="244">
        <v>12</v>
      </c>
      <c r="P604" s="242">
        <v>15</v>
      </c>
      <c r="Q604" s="242">
        <v>35</v>
      </c>
      <c r="R604" s="242">
        <v>0.5</v>
      </c>
      <c r="S604" s="245">
        <v>215</v>
      </c>
      <c r="T604" s="242">
        <v>4.2</v>
      </c>
      <c r="U604" s="242">
        <v>0.8</v>
      </c>
      <c r="V604" s="242">
        <v>26</v>
      </c>
      <c r="W604" s="266">
        <v>238.59776278522372</v>
      </c>
      <c r="X604" s="266">
        <v>23.437894183224333</v>
      </c>
      <c r="Y604" s="266">
        <v>0</v>
      </c>
      <c r="Z604" s="266">
        <v>7.6115451999999983</v>
      </c>
      <c r="AA604" s="266">
        <v>30.4461808</v>
      </c>
      <c r="AB604" s="267">
        <v>1.0282739999999997</v>
      </c>
      <c r="AC604" s="268"/>
      <c r="AD604" s="269">
        <v>8.9499999999999993</v>
      </c>
      <c r="AE604" s="270">
        <f t="shared" si="61"/>
        <v>1.007086000000001</v>
      </c>
      <c r="AF604" s="194">
        <f t="shared" si="56"/>
        <v>2.1187999999998652E-2</v>
      </c>
      <c r="AH604" s="242">
        <v>601</v>
      </c>
      <c r="AI604" s="251">
        <f t="shared" si="57"/>
        <v>39.085999999999999</v>
      </c>
      <c r="AJ604" s="251">
        <f>'5-04a'!O605</f>
        <v>39.085999999999999</v>
      </c>
      <c r="AK604" s="251">
        <f t="shared" si="58"/>
        <v>0</v>
      </c>
      <c r="AM604" s="252">
        <f t="shared" si="59"/>
        <v>5.4208668065288475E-4</v>
      </c>
      <c r="AP604" s="268"/>
    </row>
    <row r="605" spans="1:42" x14ac:dyDescent="0.25">
      <c r="A605" s="253">
        <v>603</v>
      </c>
      <c r="B605" s="243" t="s">
        <v>537</v>
      </c>
      <c r="C605" s="243" t="s">
        <v>538</v>
      </c>
      <c r="D605" s="243" t="s">
        <v>471</v>
      </c>
      <c r="E605" s="243" t="s">
        <v>492</v>
      </c>
      <c r="F605" s="243" t="s">
        <v>35</v>
      </c>
      <c r="G605" s="243" t="s">
        <v>36</v>
      </c>
      <c r="H605" s="243" t="s">
        <v>42</v>
      </c>
      <c r="I605" s="243" t="s">
        <v>108</v>
      </c>
      <c r="J605" s="243" t="s">
        <v>34</v>
      </c>
      <c r="K605" s="243" t="s">
        <v>766</v>
      </c>
      <c r="L605" s="265">
        <v>4.5071620200576952</v>
      </c>
      <c r="M605" s="250">
        <v>5</v>
      </c>
      <c r="N605" s="250">
        <v>4.5071620200576952</v>
      </c>
      <c r="O605" s="244">
        <v>12</v>
      </c>
      <c r="P605" s="242">
        <v>10</v>
      </c>
      <c r="Q605" s="242">
        <v>20</v>
      </c>
      <c r="R605" s="242">
        <v>0.5</v>
      </c>
      <c r="S605" s="245">
        <v>645</v>
      </c>
      <c r="T605" s="242">
        <v>5</v>
      </c>
      <c r="U605" s="242">
        <v>0.8</v>
      </c>
      <c r="V605" s="242">
        <v>26</v>
      </c>
      <c r="W605" s="266">
        <v>251.22842865664401</v>
      </c>
      <c r="X605" s="266">
        <v>24.678627569414932</v>
      </c>
      <c r="Y605" s="266">
        <v>0</v>
      </c>
      <c r="Z605" s="266">
        <v>11.323272320000003</v>
      </c>
      <c r="AA605" s="266">
        <v>16.984908480000001</v>
      </c>
      <c r="AB605" s="267">
        <v>8.1053192000000003</v>
      </c>
      <c r="AC605" s="268"/>
      <c r="AD605" s="269">
        <v>8.9499999999999993</v>
      </c>
      <c r="AE605" s="270">
        <f t="shared" si="61"/>
        <v>1.007086000000001</v>
      </c>
      <c r="AF605" s="194">
        <f t="shared" si="56"/>
        <v>7.0982331999999992</v>
      </c>
      <c r="AH605" s="242">
        <v>602</v>
      </c>
      <c r="AI605" s="251">
        <f t="shared" si="57"/>
        <v>36.413499999999999</v>
      </c>
      <c r="AJ605" s="251">
        <f>'5-04a'!O606</f>
        <v>36.413499999999999</v>
      </c>
      <c r="AK605" s="251">
        <f t="shared" si="58"/>
        <v>0</v>
      </c>
      <c r="AM605" s="252">
        <f t="shared" si="59"/>
        <v>0.19493410960220794</v>
      </c>
      <c r="AP605" s="268"/>
    </row>
    <row r="606" spans="1:42" x14ac:dyDescent="0.25">
      <c r="A606" s="253">
        <v>604</v>
      </c>
      <c r="B606" s="243" t="s">
        <v>537</v>
      </c>
      <c r="C606" s="243" t="s">
        <v>538</v>
      </c>
      <c r="D606" s="243" t="s">
        <v>471</v>
      </c>
      <c r="E606" s="243" t="s">
        <v>492</v>
      </c>
      <c r="F606" s="243" t="s">
        <v>35</v>
      </c>
      <c r="G606" s="243" t="s">
        <v>36</v>
      </c>
      <c r="H606" s="243" t="s">
        <v>42</v>
      </c>
      <c r="I606" s="243" t="s">
        <v>105</v>
      </c>
      <c r="J606" s="243" t="s">
        <v>34</v>
      </c>
      <c r="K606" s="243" t="s">
        <v>766</v>
      </c>
      <c r="L606" s="265">
        <v>4.5653612040023761</v>
      </c>
      <c r="M606" s="250">
        <v>5</v>
      </c>
      <c r="N606" s="250">
        <v>4.5653612040023761</v>
      </c>
      <c r="O606" s="244">
        <v>12</v>
      </c>
      <c r="P606" s="242">
        <v>10</v>
      </c>
      <c r="Q606" s="242">
        <v>20</v>
      </c>
      <c r="R606" s="242">
        <v>0.5</v>
      </c>
      <c r="S606" s="245">
        <v>860</v>
      </c>
      <c r="T606" s="242">
        <v>5</v>
      </c>
      <c r="U606" s="242">
        <v>0.8</v>
      </c>
      <c r="V606" s="242">
        <v>26</v>
      </c>
      <c r="W606" s="266">
        <v>248.02577088693616</v>
      </c>
      <c r="X606" s="266">
        <v>24.364024645082136</v>
      </c>
      <c r="Y606" s="266">
        <v>0</v>
      </c>
      <c r="Z606" s="266">
        <v>11.323272320000004</v>
      </c>
      <c r="AA606" s="266">
        <v>16.984908480000001</v>
      </c>
      <c r="AB606" s="267">
        <v>8.1053192000000003</v>
      </c>
      <c r="AC606" s="268"/>
      <c r="AD606" s="269">
        <v>8.9499999999999993</v>
      </c>
      <c r="AE606" s="270">
        <f t="shared" si="61"/>
        <v>1.007086000000001</v>
      </c>
      <c r="AF606" s="194">
        <f t="shared" si="56"/>
        <v>7.0982331999999992</v>
      </c>
      <c r="AH606" s="242">
        <v>603</v>
      </c>
      <c r="AI606" s="251">
        <f t="shared" si="57"/>
        <v>36.413500000000006</v>
      </c>
      <c r="AJ606" s="251">
        <f>'5-04a'!O607</f>
        <v>36.413499999999999</v>
      </c>
      <c r="AK606" s="251">
        <f t="shared" si="58"/>
        <v>0</v>
      </c>
      <c r="AM606" s="252">
        <f t="shared" si="59"/>
        <v>0.19493410960220792</v>
      </c>
      <c r="AP606" s="268"/>
    </row>
    <row r="607" spans="1:42" x14ac:dyDescent="0.25">
      <c r="A607" s="253">
        <v>605</v>
      </c>
      <c r="B607" s="243" t="s">
        <v>537</v>
      </c>
      <c r="C607" s="243" t="s">
        <v>538</v>
      </c>
      <c r="D607" s="243" t="s">
        <v>471</v>
      </c>
      <c r="E607" s="243" t="s">
        <v>492</v>
      </c>
      <c r="F607" s="243" t="s">
        <v>35</v>
      </c>
      <c r="G607" s="243" t="s">
        <v>31</v>
      </c>
      <c r="H607" s="243" t="s">
        <v>32</v>
      </c>
      <c r="I607" s="243" t="s">
        <v>39</v>
      </c>
      <c r="J607" s="243" t="s">
        <v>44</v>
      </c>
      <c r="K607" s="243" t="s">
        <v>766</v>
      </c>
      <c r="L607" s="265">
        <v>8.3294800654878856</v>
      </c>
      <c r="M607" s="250">
        <v>5</v>
      </c>
      <c r="N607" s="250">
        <v>5</v>
      </c>
      <c r="O607" s="244">
        <v>12</v>
      </c>
      <c r="P607" s="242">
        <v>15</v>
      </c>
      <c r="Q607" s="242">
        <v>35</v>
      </c>
      <c r="R607" s="242">
        <v>0.5</v>
      </c>
      <c r="S607" s="245">
        <v>462</v>
      </c>
      <c r="T607" s="242">
        <v>4.2</v>
      </c>
      <c r="U607" s="242">
        <v>0.8</v>
      </c>
      <c r="V607" s="242">
        <v>26</v>
      </c>
      <c r="W607" s="266">
        <v>247.44980799999999</v>
      </c>
      <c r="X607" s="266">
        <v>24.307446758349705</v>
      </c>
      <c r="Y607" s="266">
        <v>0</v>
      </c>
      <c r="Z607" s="266">
        <v>12.372490399999998</v>
      </c>
      <c r="AA607" s="266">
        <v>18.558735599999999</v>
      </c>
      <c r="AB607" s="267">
        <v>1.0282739999999997</v>
      </c>
      <c r="AC607" s="268"/>
      <c r="AD607" s="269">
        <v>8.9499999999999993</v>
      </c>
      <c r="AE607" s="270">
        <f t="shared" si="61"/>
        <v>1.007086000000001</v>
      </c>
      <c r="AF607" s="194">
        <f t="shared" si="56"/>
        <v>2.1187999999998652E-2</v>
      </c>
      <c r="AH607" s="242">
        <v>604</v>
      </c>
      <c r="AI607" s="251">
        <f t="shared" si="57"/>
        <v>31.959499999999995</v>
      </c>
      <c r="AJ607" s="251">
        <f>'5-04a'!O608</f>
        <v>31.959499999999998</v>
      </c>
      <c r="AK607" s="251">
        <f t="shared" si="58"/>
        <v>0</v>
      </c>
      <c r="AM607" s="252">
        <f t="shared" si="59"/>
        <v>6.6296406389332297E-4</v>
      </c>
      <c r="AP607" s="268"/>
    </row>
    <row r="608" spans="1:42" x14ac:dyDescent="0.25">
      <c r="A608" s="253">
        <v>606</v>
      </c>
      <c r="B608" s="243" t="s">
        <v>537</v>
      </c>
      <c r="C608" s="243" t="s">
        <v>538</v>
      </c>
      <c r="D608" s="243" t="s">
        <v>491</v>
      </c>
      <c r="E608" s="243" t="s">
        <v>472</v>
      </c>
      <c r="F608" s="243" t="s">
        <v>35</v>
      </c>
      <c r="G608" s="243" t="s">
        <v>36</v>
      </c>
      <c r="H608" s="243" t="s">
        <v>32</v>
      </c>
      <c r="I608" s="243" t="s">
        <v>995</v>
      </c>
      <c r="J608" s="243" t="s">
        <v>41</v>
      </c>
      <c r="K608" s="243" t="s">
        <v>766</v>
      </c>
      <c r="L608" s="265">
        <v>3.1872572614107884</v>
      </c>
      <c r="M608" s="250">
        <v>5</v>
      </c>
      <c r="N608" s="250">
        <v>3.1872572614107884</v>
      </c>
      <c r="O608" s="244">
        <v>12</v>
      </c>
      <c r="P608" s="242">
        <v>15</v>
      </c>
      <c r="Q608" s="242">
        <v>35</v>
      </c>
      <c r="R608" s="242">
        <v>0.5</v>
      </c>
      <c r="S608" s="245">
        <v>215</v>
      </c>
      <c r="T608" s="242">
        <v>4.2</v>
      </c>
      <c r="U608" s="242">
        <v>0.8</v>
      </c>
      <c r="V608" s="242">
        <v>26</v>
      </c>
      <c r="W608" s="266">
        <v>405.87245204906975</v>
      </c>
      <c r="X608" s="266">
        <v>24.058829404212791</v>
      </c>
      <c r="Y608" s="266">
        <v>0</v>
      </c>
      <c r="Z608" s="266">
        <v>12.936199199999995</v>
      </c>
      <c r="AA608" s="266">
        <v>51.744796799999996</v>
      </c>
      <c r="AB608" s="267">
        <v>3.3155040000000007</v>
      </c>
      <c r="AC608" s="268"/>
      <c r="AD608" s="269">
        <v>5.55</v>
      </c>
      <c r="AE608" s="270">
        <f t="shared" si="61"/>
        <v>3.3636260000000018</v>
      </c>
      <c r="AF608" s="194">
        <f t="shared" si="56"/>
        <v>-4.8122000000001108E-2</v>
      </c>
      <c r="AH608" s="242">
        <v>605</v>
      </c>
      <c r="AI608" s="251">
        <f t="shared" si="57"/>
        <v>67.996499999999997</v>
      </c>
      <c r="AJ608" s="251">
        <f>'5-04a'!O609</f>
        <v>67.996499999999997</v>
      </c>
      <c r="AK608" s="251">
        <f t="shared" si="58"/>
        <v>0</v>
      </c>
      <c r="AM608" s="252">
        <f t="shared" si="59"/>
        <v>-7.0771289698736122E-4</v>
      </c>
      <c r="AP608" s="268"/>
    </row>
    <row r="609" spans="1:42" x14ac:dyDescent="0.25">
      <c r="A609" s="253">
        <v>607</v>
      </c>
      <c r="B609" s="243" t="s">
        <v>537</v>
      </c>
      <c r="C609" s="243" t="s">
        <v>538</v>
      </c>
      <c r="D609" s="243" t="s">
        <v>491</v>
      </c>
      <c r="E609" s="243" t="s">
        <v>472</v>
      </c>
      <c r="F609" s="243" t="s">
        <v>35</v>
      </c>
      <c r="G609" s="243" t="s">
        <v>36</v>
      </c>
      <c r="H609" s="243" t="s">
        <v>42</v>
      </c>
      <c r="I609" s="243" t="s">
        <v>108</v>
      </c>
      <c r="J609" s="243" t="s">
        <v>34</v>
      </c>
      <c r="K609" s="243" t="s">
        <v>766</v>
      </c>
      <c r="L609" s="265">
        <v>4.5024272949030095</v>
      </c>
      <c r="M609" s="250">
        <v>5</v>
      </c>
      <c r="N609" s="250">
        <v>4.5024272949030095</v>
      </c>
      <c r="O609" s="244">
        <v>12</v>
      </c>
      <c r="P609" s="242">
        <v>10</v>
      </c>
      <c r="Q609" s="242">
        <v>20</v>
      </c>
      <c r="R609" s="242">
        <v>0.5</v>
      </c>
      <c r="S609" s="245">
        <v>645</v>
      </c>
      <c r="T609" s="242">
        <v>5</v>
      </c>
      <c r="U609" s="242">
        <v>0.8</v>
      </c>
      <c r="V609" s="242">
        <v>26</v>
      </c>
      <c r="W609" s="266">
        <v>428.23689217207794</v>
      </c>
      <c r="X609" s="266">
        <v>25.384522357562417</v>
      </c>
      <c r="Y609" s="266">
        <v>0</v>
      </c>
      <c r="Z609" s="266">
        <v>19.281054720000007</v>
      </c>
      <c r="AA609" s="266">
        <v>28.921582080000007</v>
      </c>
      <c r="AB609" s="267">
        <v>15.366163200000004</v>
      </c>
      <c r="AC609" s="268"/>
      <c r="AD609" s="269">
        <v>5.55</v>
      </c>
      <c r="AE609" s="270">
        <f t="shared" si="61"/>
        <v>3.3636260000000018</v>
      </c>
      <c r="AF609" s="194">
        <f t="shared" si="56"/>
        <v>12.002537200000003</v>
      </c>
      <c r="AH609" s="242">
        <v>606</v>
      </c>
      <c r="AI609" s="251">
        <f t="shared" si="57"/>
        <v>63.568800000000017</v>
      </c>
      <c r="AJ609" s="251">
        <f>'5-04a'!O610</f>
        <v>63.568800000000003</v>
      </c>
      <c r="AK609" s="251">
        <f t="shared" si="58"/>
        <v>0</v>
      </c>
      <c r="AM609" s="252">
        <f t="shared" si="59"/>
        <v>0.18881176300323427</v>
      </c>
      <c r="AP609" s="268"/>
    </row>
    <row r="610" spans="1:42" x14ac:dyDescent="0.25">
      <c r="A610" s="253">
        <v>608</v>
      </c>
      <c r="B610" s="243" t="s">
        <v>537</v>
      </c>
      <c r="C610" s="243" t="s">
        <v>538</v>
      </c>
      <c r="D610" s="243" t="s">
        <v>491</v>
      </c>
      <c r="E610" s="243" t="s">
        <v>472</v>
      </c>
      <c r="F610" s="243" t="s">
        <v>35</v>
      </c>
      <c r="G610" s="243" t="s">
        <v>31</v>
      </c>
      <c r="H610" s="243" t="s">
        <v>32</v>
      </c>
      <c r="I610" s="243" t="s">
        <v>39</v>
      </c>
      <c r="J610" s="243" t="s">
        <v>44</v>
      </c>
      <c r="K610" s="243" t="s">
        <v>766</v>
      </c>
      <c r="L610" s="265">
        <v>8.3255437621023525</v>
      </c>
      <c r="M610" s="250">
        <v>5</v>
      </c>
      <c r="N610" s="250">
        <v>5</v>
      </c>
      <c r="O610" s="244">
        <v>12</v>
      </c>
      <c r="P610" s="242">
        <v>15</v>
      </c>
      <c r="Q610" s="242">
        <v>35</v>
      </c>
      <c r="R610" s="242">
        <v>0.5</v>
      </c>
      <c r="S610" s="245">
        <v>462</v>
      </c>
      <c r="T610" s="242">
        <v>4.2</v>
      </c>
      <c r="U610" s="242">
        <v>0.8</v>
      </c>
      <c r="V610" s="242">
        <v>26</v>
      </c>
      <c r="W610" s="266">
        <v>422.97836800000005</v>
      </c>
      <c r="X610" s="266">
        <v>25.072813752222885</v>
      </c>
      <c r="Y610" s="266">
        <v>0</v>
      </c>
      <c r="Z610" s="266">
        <v>21.148918400000003</v>
      </c>
      <c r="AA610" s="266">
        <v>31.723377599999999</v>
      </c>
      <c r="AB610" s="267">
        <v>3.3155040000000007</v>
      </c>
      <c r="AC610" s="268"/>
      <c r="AD610" s="269">
        <v>5.55</v>
      </c>
      <c r="AE610" s="270">
        <f t="shared" si="61"/>
        <v>3.3636260000000018</v>
      </c>
      <c r="AF610" s="194">
        <f t="shared" si="56"/>
        <v>-4.8122000000001108E-2</v>
      </c>
      <c r="AH610" s="242">
        <v>607</v>
      </c>
      <c r="AI610" s="251">
        <f t="shared" si="57"/>
        <v>56.18780000000001</v>
      </c>
      <c r="AJ610" s="251">
        <f>'5-04a'!O611</f>
        <v>56.187800000000003</v>
      </c>
      <c r="AK610" s="251">
        <f t="shared" si="58"/>
        <v>0</v>
      </c>
      <c r="AM610" s="252">
        <f t="shared" si="59"/>
        <v>-8.5644926478703736E-4</v>
      </c>
      <c r="AP610" s="268"/>
    </row>
    <row r="611" spans="1:42" x14ac:dyDescent="0.25">
      <c r="A611" s="253">
        <v>609</v>
      </c>
      <c r="B611" s="243" t="s">
        <v>537</v>
      </c>
      <c r="C611" s="243" t="s">
        <v>538</v>
      </c>
      <c r="D611" s="243" t="s">
        <v>471</v>
      </c>
      <c r="E611" s="243" t="s">
        <v>496</v>
      </c>
      <c r="F611" s="243" t="s">
        <v>35</v>
      </c>
      <c r="G611" s="243" t="s">
        <v>36</v>
      </c>
      <c r="H611" s="243" t="s">
        <v>32</v>
      </c>
      <c r="I611" s="243" t="s">
        <v>995</v>
      </c>
      <c r="J611" s="243" t="s">
        <v>41</v>
      </c>
      <c r="K611" s="243" t="s">
        <v>766</v>
      </c>
      <c r="L611" s="265">
        <v>3.1906498516320472</v>
      </c>
      <c r="M611" s="250">
        <v>5</v>
      </c>
      <c r="N611" s="250">
        <v>3.1906498516320472</v>
      </c>
      <c r="O611" s="244">
        <v>12</v>
      </c>
      <c r="P611" s="242">
        <v>15</v>
      </c>
      <c r="Q611" s="242">
        <v>35</v>
      </c>
      <c r="R611" s="242">
        <v>0.5</v>
      </c>
      <c r="S611" s="245">
        <v>215</v>
      </c>
      <c r="T611" s="242">
        <v>4.2</v>
      </c>
      <c r="U611" s="242">
        <v>0.8</v>
      </c>
      <c r="V611" s="242">
        <v>26</v>
      </c>
      <c r="W611" s="266">
        <v>159.61053192330331</v>
      </c>
      <c r="X611" s="266">
        <v>23.681087822448564</v>
      </c>
      <c r="Y611" s="266">
        <v>0</v>
      </c>
      <c r="Z611" s="266">
        <v>5.0926131999999988</v>
      </c>
      <c r="AA611" s="266">
        <v>20.370452799999999</v>
      </c>
      <c r="AB611" s="267">
        <v>0.94593399999999939</v>
      </c>
      <c r="AC611" s="268"/>
      <c r="AD611" s="269">
        <v>9.15</v>
      </c>
      <c r="AE611" s="270">
        <f t="shared" si="61"/>
        <v>0.9263539999999999</v>
      </c>
      <c r="AF611" s="194">
        <f t="shared" si="56"/>
        <v>1.9579999999999487E-2</v>
      </c>
      <c r="AH611" s="242">
        <v>608</v>
      </c>
      <c r="AI611" s="251">
        <f t="shared" si="57"/>
        <v>26.408999999999999</v>
      </c>
      <c r="AJ611" s="251">
        <f>'5-04a'!O612</f>
        <v>26.408999999999999</v>
      </c>
      <c r="AK611" s="251">
        <f t="shared" si="58"/>
        <v>0</v>
      </c>
      <c r="AM611" s="252">
        <f t="shared" si="59"/>
        <v>7.4141391192394587E-4</v>
      </c>
      <c r="AP611" s="268"/>
    </row>
    <row r="612" spans="1:42" x14ac:dyDescent="0.25">
      <c r="A612" s="253">
        <v>610</v>
      </c>
      <c r="B612" s="243" t="s">
        <v>537</v>
      </c>
      <c r="C612" s="243" t="s">
        <v>538</v>
      </c>
      <c r="D612" s="243" t="s">
        <v>471</v>
      </c>
      <c r="E612" s="243" t="s">
        <v>496</v>
      </c>
      <c r="F612" s="243" t="s">
        <v>35</v>
      </c>
      <c r="G612" s="243" t="s">
        <v>36</v>
      </c>
      <c r="H612" s="243" t="s">
        <v>42</v>
      </c>
      <c r="I612" s="243" t="s">
        <v>108</v>
      </c>
      <c r="J612" s="243" t="s">
        <v>34</v>
      </c>
      <c r="K612" s="243" t="s">
        <v>766</v>
      </c>
      <c r="L612" s="265">
        <v>4.5101105139335091</v>
      </c>
      <c r="M612" s="250">
        <v>5</v>
      </c>
      <c r="N612" s="250">
        <v>4.5101105139335091</v>
      </c>
      <c r="O612" s="244">
        <v>12</v>
      </c>
      <c r="P612" s="242">
        <v>10</v>
      </c>
      <c r="Q612" s="242">
        <v>20</v>
      </c>
      <c r="R612" s="242">
        <v>0.5</v>
      </c>
      <c r="S612" s="245">
        <v>645</v>
      </c>
      <c r="T612" s="242">
        <v>5</v>
      </c>
      <c r="U612" s="242">
        <v>0.8</v>
      </c>
      <c r="V612" s="242">
        <v>26</v>
      </c>
      <c r="W612" s="266">
        <v>168.10987439390672</v>
      </c>
      <c r="X612" s="266">
        <v>24.942117862597435</v>
      </c>
      <c r="Y612" s="266">
        <v>0</v>
      </c>
      <c r="Z612" s="266">
        <v>7.5819411200000033</v>
      </c>
      <c r="AA612" s="266">
        <v>11.372911680000001</v>
      </c>
      <c r="AB612" s="267">
        <v>5.6846472000000006</v>
      </c>
      <c r="AC612" s="268"/>
      <c r="AD612" s="269">
        <v>9.15</v>
      </c>
      <c r="AE612" s="270">
        <f t="shared" si="61"/>
        <v>0.9263539999999999</v>
      </c>
      <c r="AF612" s="194">
        <f t="shared" si="56"/>
        <v>4.7582932000000007</v>
      </c>
      <c r="AH612" s="242">
        <v>609</v>
      </c>
      <c r="AI612" s="251">
        <f t="shared" si="57"/>
        <v>24.639500000000005</v>
      </c>
      <c r="AJ612" s="251">
        <f>'5-04a'!O613</f>
        <v>24.639500000000002</v>
      </c>
      <c r="AK612" s="251">
        <f t="shared" si="58"/>
        <v>0</v>
      </c>
      <c r="AM612" s="252">
        <f t="shared" si="59"/>
        <v>0.19311646746078451</v>
      </c>
      <c r="AP612" s="268"/>
    </row>
    <row r="613" spans="1:42" x14ac:dyDescent="0.25">
      <c r="A613" s="253">
        <v>611</v>
      </c>
      <c r="B613" s="243" t="s">
        <v>537</v>
      </c>
      <c r="C613" s="243" t="s">
        <v>538</v>
      </c>
      <c r="D613" s="243" t="s">
        <v>471</v>
      </c>
      <c r="E613" s="243" t="s">
        <v>496</v>
      </c>
      <c r="F613" s="243" t="s">
        <v>35</v>
      </c>
      <c r="G613" s="243" t="s">
        <v>36</v>
      </c>
      <c r="H613" s="243" t="s">
        <v>42</v>
      </c>
      <c r="I613" s="243" t="s">
        <v>105</v>
      </c>
      <c r="J613" s="243" t="s">
        <v>34</v>
      </c>
      <c r="K613" s="243" t="s">
        <v>766</v>
      </c>
      <c r="L613" s="265">
        <v>4.56951697577807</v>
      </c>
      <c r="M613" s="250">
        <v>5</v>
      </c>
      <c r="N613" s="250">
        <v>4.56951697577807</v>
      </c>
      <c r="O613" s="244">
        <v>12</v>
      </c>
      <c r="P613" s="242">
        <v>10</v>
      </c>
      <c r="Q613" s="242">
        <v>20</v>
      </c>
      <c r="R613" s="242">
        <v>0.5</v>
      </c>
      <c r="S613" s="245">
        <v>860</v>
      </c>
      <c r="T613" s="242">
        <v>5</v>
      </c>
      <c r="U613" s="242">
        <v>0.8</v>
      </c>
      <c r="V613" s="242">
        <v>26</v>
      </c>
      <c r="W613" s="266">
        <v>165.92434518112265</v>
      </c>
      <c r="X613" s="266">
        <v>24.617855368119088</v>
      </c>
      <c r="Y613" s="266">
        <v>0</v>
      </c>
      <c r="Z613" s="266">
        <v>7.5819411200000024</v>
      </c>
      <c r="AA613" s="266">
        <v>11.372911680000001</v>
      </c>
      <c r="AB613" s="267">
        <v>5.6846472000000006</v>
      </c>
      <c r="AC613" s="268"/>
      <c r="AD613" s="269">
        <v>9.15</v>
      </c>
      <c r="AE613" s="270">
        <f t="shared" si="61"/>
        <v>0.9263539999999999</v>
      </c>
      <c r="AF613" s="194">
        <f t="shared" si="56"/>
        <v>4.7582932000000007</v>
      </c>
      <c r="AH613" s="242">
        <v>610</v>
      </c>
      <c r="AI613" s="251">
        <f t="shared" si="57"/>
        <v>24.639500000000005</v>
      </c>
      <c r="AJ613" s="251">
        <f>'5-04a'!O614</f>
        <v>24.639500000000002</v>
      </c>
      <c r="AK613" s="251">
        <f t="shared" si="58"/>
        <v>0</v>
      </c>
      <c r="AM613" s="252">
        <f t="shared" si="59"/>
        <v>0.19311646746078451</v>
      </c>
      <c r="AP613" s="268"/>
    </row>
    <row r="614" spans="1:42" x14ac:dyDescent="0.25">
      <c r="A614" s="253">
        <v>612</v>
      </c>
      <c r="B614" s="243" t="s">
        <v>537</v>
      </c>
      <c r="C614" s="243" t="s">
        <v>538</v>
      </c>
      <c r="D614" s="243" t="s">
        <v>471</v>
      </c>
      <c r="E614" s="243" t="s">
        <v>496</v>
      </c>
      <c r="F614" s="243" t="s">
        <v>35</v>
      </c>
      <c r="G614" s="243" t="s">
        <v>31</v>
      </c>
      <c r="H614" s="243" t="s">
        <v>32</v>
      </c>
      <c r="I614" s="243" t="s">
        <v>39</v>
      </c>
      <c r="J614" s="243" t="s">
        <v>44</v>
      </c>
      <c r="K614" s="243" t="s">
        <v>766</v>
      </c>
      <c r="L614" s="265">
        <v>8.3314009693372899</v>
      </c>
      <c r="M614" s="250">
        <v>5</v>
      </c>
      <c r="N614" s="250">
        <v>5</v>
      </c>
      <c r="O614" s="244">
        <v>12</v>
      </c>
      <c r="P614" s="242">
        <v>15</v>
      </c>
      <c r="Q614" s="242">
        <v>35</v>
      </c>
      <c r="R614" s="242">
        <v>0.5</v>
      </c>
      <c r="S614" s="245">
        <v>462</v>
      </c>
      <c r="T614" s="242">
        <v>4.2</v>
      </c>
      <c r="U614" s="242">
        <v>0.8</v>
      </c>
      <c r="V614" s="242">
        <v>26</v>
      </c>
      <c r="W614" s="266">
        <v>165.95652799999999</v>
      </c>
      <c r="X614" s="266">
        <v>24.622630267062316</v>
      </c>
      <c r="Y614" s="266">
        <v>0</v>
      </c>
      <c r="Z614" s="266">
        <v>8.2978263999999999</v>
      </c>
      <c r="AA614" s="266">
        <v>12.446739599999997</v>
      </c>
      <c r="AB614" s="267">
        <v>0.94593399999999939</v>
      </c>
      <c r="AC614" s="268"/>
      <c r="AD614" s="269">
        <v>9.15</v>
      </c>
      <c r="AE614" s="270">
        <f t="shared" si="61"/>
        <v>0.9263539999999999</v>
      </c>
      <c r="AF614" s="194">
        <f t="shared" si="56"/>
        <v>1.9579999999999487E-2</v>
      </c>
      <c r="AH614" s="242">
        <v>611</v>
      </c>
      <c r="AI614" s="251">
        <f t="shared" si="57"/>
        <v>21.6905</v>
      </c>
      <c r="AJ614" s="251">
        <f>'5-04a'!O615</f>
        <v>21.6905</v>
      </c>
      <c r="AK614" s="251">
        <f t="shared" si="58"/>
        <v>0</v>
      </c>
      <c r="AM614" s="252">
        <f t="shared" si="59"/>
        <v>9.0269933842002201E-4</v>
      </c>
      <c r="AP614" s="268"/>
    </row>
    <row r="615" spans="1:42" x14ac:dyDescent="0.25">
      <c r="A615" s="253">
        <v>613</v>
      </c>
      <c r="B615" s="243" t="s">
        <v>537</v>
      </c>
      <c r="C615" s="243" t="s">
        <v>538</v>
      </c>
      <c r="D615" s="243" t="s">
        <v>491</v>
      </c>
      <c r="E615" s="243" t="s">
        <v>492</v>
      </c>
      <c r="F615" s="243" t="s">
        <v>35</v>
      </c>
      <c r="G615" s="243" t="s">
        <v>36</v>
      </c>
      <c r="H615" s="243" t="s">
        <v>32</v>
      </c>
      <c r="I615" s="243" t="s">
        <v>995</v>
      </c>
      <c r="J615" s="243" t="s">
        <v>41</v>
      </c>
      <c r="K615" s="243" t="s">
        <v>766</v>
      </c>
      <c r="L615" s="265">
        <v>3.1888387096774191</v>
      </c>
      <c r="M615" s="250">
        <v>5</v>
      </c>
      <c r="N615" s="250">
        <v>3.1888387096774191</v>
      </c>
      <c r="O615" s="244">
        <v>12</v>
      </c>
      <c r="P615" s="242">
        <v>15</v>
      </c>
      <c r="Q615" s="242">
        <v>35</v>
      </c>
      <c r="R615" s="242">
        <v>0.5</v>
      </c>
      <c r="S615" s="245">
        <v>215</v>
      </c>
      <c r="T615" s="242">
        <v>4.2</v>
      </c>
      <c r="U615" s="242">
        <v>0.8</v>
      </c>
      <c r="V615" s="242">
        <v>26</v>
      </c>
      <c r="W615" s="266">
        <v>244.78503651850195</v>
      </c>
      <c r="X615" s="266">
        <v>24.675910939365117</v>
      </c>
      <c r="Y615" s="266">
        <v>0</v>
      </c>
      <c r="Z615" s="266">
        <v>7.8057999999999979</v>
      </c>
      <c r="AA615" s="266">
        <v>31.223199999999995</v>
      </c>
      <c r="AB615" s="267">
        <v>2.9450000000000003</v>
      </c>
      <c r="AC615" s="268"/>
      <c r="AD615" s="269">
        <v>6.05</v>
      </c>
      <c r="AE615" s="270">
        <f t="shared" si="61"/>
        <v>2.9004960000000004</v>
      </c>
      <c r="AF615" s="194">
        <f t="shared" si="56"/>
        <v>4.4503999999999877E-2</v>
      </c>
      <c r="AH615" s="242">
        <v>612</v>
      </c>
      <c r="AI615" s="251">
        <f t="shared" si="57"/>
        <v>41.973999999999997</v>
      </c>
      <c r="AJ615" s="251">
        <f>'5-04a'!O616</f>
        <v>41.973999999999997</v>
      </c>
      <c r="AK615" s="251">
        <f t="shared" si="58"/>
        <v>0</v>
      </c>
      <c r="AM615" s="252">
        <f t="shared" si="59"/>
        <v>1.0602754085862649E-3</v>
      </c>
      <c r="AP615" s="268"/>
    </row>
    <row r="616" spans="1:42" x14ac:dyDescent="0.25">
      <c r="A616" s="253">
        <v>614</v>
      </c>
      <c r="B616" s="243" t="s">
        <v>537</v>
      </c>
      <c r="C616" s="243" t="s">
        <v>538</v>
      </c>
      <c r="D616" s="243" t="s">
        <v>491</v>
      </c>
      <c r="E616" s="243" t="s">
        <v>492</v>
      </c>
      <c r="F616" s="243" t="s">
        <v>35</v>
      </c>
      <c r="G616" s="243" t="s">
        <v>36</v>
      </c>
      <c r="H616" s="243" t="s">
        <v>42</v>
      </c>
      <c r="I616" s="243" t="s">
        <v>108</v>
      </c>
      <c r="J616" s="243" t="s">
        <v>34</v>
      </c>
      <c r="K616" s="243" t="s">
        <v>766</v>
      </c>
      <c r="L616" s="265">
        <v>4.5060088100950857</v>
      </c>
      <c r="M616" s="250">
        <v>5</v>
      </c>
      <c r="N616" s="250">
        <v>4.5060088100950857</v>
      </c>
      <c r="O616" s="244">
        <v>12</v>
      </c>
      <c r="P616" s="242">
        <v>10</v>
      </c>
      <c r="Q616" s="242">
        <v>20</v>
      </c>
      <c r="R616" s="242">
        <v>0.5</v>
      </c>
      <c r="S616" s="245">
        <v>645</v>
      </c>
      <c r="T616" s="242">
        <v>5</v>
      </c>
      <c r="U616" s="242">
        <v>0.8</v>
      </c>
      <c r="V616" s="242">
        <v>26</v>
      </c>
      <c r="W616" s="266">
        <v>258.6768133672166</v>
      </c>
      <c r="X616" s="266">
        <v>26.076291670082313</v>
      </c>
      <c r="Y616" s="266">
        <v>0</v>
      </c>
      <c r="Z616" s="266">
        <v>11.656000000000002</v>
      </c>
      <c r="AA616" s="266">
        <v>17.483999999999998</v>
      </c>
      <c r="AB616" s="267">
        <v>10.23</v>
      </c>
      <c r="AC616" s="268"/>
      <c r="AD616" s="269">
        <v>6.05</v>
      </c>
      <c r="AE616" s="270">
        <f t="shared" si="61"/>
        <v>2.9004960000000004</v>
      </c>
      <c r="AF616" s="194">
        <f t="shared" si="56"/>
        <v>7.329504</v>
      </c>
      <c r="AH616" s="242">
        <v>613</v>
      </c>
      <c r="AI616" s="251">
        <f t="shared" si="57"/>
        <v>39.370000000000005</v>
      </c>
      <c r="AJ616" s="251">
        <f>'5-04a'!O617</f>
        <v>39.369999999999997</v>
      </c>
      <c r="AK616" s="251">
        <f t="shared" si="58"/>
        <v>0</v>
      </c>
      <c r="AM616" s="252">
        <f t="shared" si="59"/>
        <v>0.18616977393954787</v>
      </c>
      <c r="AP616" s="268"/>
    </row>
    <row r="617" spans="1:42" x14ac:dyDescent="0.25">
      <c r="A617" s="253">
        <v>615</v>
      </c>
      <c r="B617" s="243" t="s">
        <v>537</v>
      </c>
      <c r="C617" s="243" t="s">
        <v>538</v>
      </c>
      <c r="D617" s="243" t="s">
        <v>491</v>
      </c>
      <c r="E617" s="243" t="s">
        <v>492</v>
      </c>
      <c r="F617" s="243" t="s">
        <v>35</v>
      </c>
      <c r="G617" s="243" t="s">
        <v>36</v>
      </c>
      <c r="H617" s="243" t="s">
        <v>42</v>
      </c>
      <c r="I617" s="243" t="s">
        <v>105</v>
      </c>
      <c r="J617" s="243" t="s">
        <v>34</v>
      </c>
      <c r="K617" s="243" t="s">
        <v>766</v>
      </c>
      <c r="L617" s="265">
        <v>4.5642699909977509</v>
      </c>
      <c r="M617" s="250">
        <v>5</v>
      </c>
      <c r="N617" s="250">
        <v>4.5642699909977509</v>
      </c>
      <c r="O617" s="244">
        <v>12</v>
      </c>
      <c r="P617" s="242">
        <v>10</v>
      </c>
      <c r="Q617" s="242">
        <v>20</v>
      </c>
      <c r="R617" s="242">
        <v>0.5</v>
      </c>
      <c r="S617" s="245">
        <v>860</v>
      </c>
      <c r="T617" s="242">
        <v>5</v>
      </c>
      <c r="U617" s="242">
        <v>0.8</v>
      </c>
      <c r="V617" s="242">
        <v>26</v>
      </c>
      <c r="W617" s="266">
        <v>255.37490163792864</v>
      </c>
      <c r="X617" s="266">
        <v>25.74343766511377</v>
      </c>
      <c r="Y617" s="266">
        <v>0</v>
      </c>
      <c r="Z617" s="266">
        <v>11.656000000000001</v>
      </c>
      <c r="AA617" s="266">
        <v>17.483999999999998</v>
      </c>
      <c r="AB617" s="267">
        <v>10.23</v>
      </c>
      <c r="AC617" s="268"/>
      <c r="AD617" s="269">
        <v>6.05</v>
      </c>
      <c r="AE617" s="270">
        <f t="shared" si="61"/>
        <v>2.9004960000000004</v>
      </c>
      <c r="AF617" s="194">
        <f t="shared" si="56"/>
        <v>7.329504</v>
      </c>
      <c r="AH617" s="242">
        <v>614</v>
      </c>
      <c r="AI617" s="251">
        <f t="shared" si="57"/>
        <v>39.370000000000005</v>
      </c>
      <c r="AJ617" s="251">
        <f>'5-04a'!O618</f>
        <v>39.369999999999997</v>
      </c>
      <c r="AK617" s="251">
        <f t="shared" si="58"/>
        <v>0</v>
      </c>
      <c r="AM617" s="252">
        <f t="shared" si="59"/>
        <v>0.18616977393954787</v>
      </c>
      <c r="AP617" s="268"/>
    </row>
    <row r="618" spans="1:42" x14ac:dyDescent="0.25">
      <c r="A618" s="253">
        <v>616</v>
      </c>
      <c r="B618" s="243" t="s">
        <v>537</v>
      </c>
      <c r="C618" s="243" t="s">
        <v>538</v>
      </c>
      <c r="D618" s="243" t="s">
        <v>491</v>
      </c>
      <c r="E618" s="243" t="s">
        <v>492</v>
      </c>
      <c r="F618" s="243" t="s">
        <v>35</v>
      </c>
      <c r="G618" s="243" t="s">
        <v>31</v>
      </c>
      <c r="H618" s="243" t="s">
        <v>32</v>
      </c>
      <c r="I618" s="243" t="s">
        <v>39</v>
      </c>
      <c r="J618" s="243" t="s">
        <v>44</v>
      </c>
      <c r="K618" s="243" t="s">
        <v>766</v>
      </c>
      <c r="L618" s="265">
        <v>8.328274086021505</v>
      </c>
      <c r="M618" s="250">
        <v>5</v>
      </c>
      <c r="N618" s="250">
        <v>5</v>
      </c>
      <c r="O618" s="244">
        <v>12</v>
      </c>
      <c r="P618" s="242">
        <v>15</v>
      </c>
      <c r="Q618" s="242">
        <v>35</v>
      </c>
      <c r="R618" s="242">
        <v>0.5</v>
      </c>
      <c r="S618" s="245">
        <v>462</v>
      </c>
      <c r="T618" s="242">
        <v>4.2</v>
      </c>
      <c r="U618" s="242">
        <v>0.8</v>
      </c>
      <c r="V618" s="242">
        <v>26</v>
      </c>
      <c r="W618" s="266">
        <v>256.68</v>
      </c>
      <c r="X618" s="266">
        <v>25.875000000000004</v>
      </c>
      <c r="Y618" s="266">
        <v>0</v>
      </c>
      <c r="Z618" s="266">
        <v>12.834</v>
      </c>
      <c r="AA618" s="266">
        <v>19.250999999999998</v>
      </c>
      <c r="AB618" s="267">
        <v>2.9450000000000003</v>
      </c>
      <c r="AC618" s="268"/>
      <c r="AD618" s="269">
        <v>6.05</v>
      </c>
      <c r="AE618" s="270">
        <f t="shared" si="61"/>
        <v>2.9004960000000004</v>
      </c>
      <c r="AF618" s="194">
        <f t="shared" si="56"/>
        <v>4.4503999999999877E-2</v>
      </c>
      <c r="AH618" s="242">
        <v>615</v>
      </c>
      <c r="AI618" s="251">
        <f t="shared" si="57"/>
        <v>35.029999999999994</v>
      </c>
      <c r="AJ618" s="251">
        <f>'5-04a'!O619</f>
        <v>35.03</v>
      </c>
      <c r="AK618" s="251">
        <f t="shared" si="58"/>
        <v>0</v>
      </c>
      <c r="AM618" s="252">
        <f t="shared" si="59"/>
        <v>1.2704538966600025E-3</v>
      </c>
      <c r="AP618" s="268"/>
    </row>
    <row r="619" spans="1:42" x14ac:dyDescent="0.25">
      <c r="A619" s="253">
        <v>617</v>
      </c>
      <c r="B619" s="243" t="s">
        <v>537</v>
      </c>
      <c r="C619" s="243" t="s">
        <v>538</v>
      </c>
      <c r="D619" s="243" t="s">
        <v>471</v>
      </c>
      <c r="E619" s="243" t="s">
        <v>496</v>
      </c>
      <c r="F619" s="243" t="s">
        <v>35</v>
      </c>
      <c r="G619" s="243" t="s">
        <v>36</v>
      </c>
      <c r="H619" s="243" t="s">
        <v>42</v>
      </c>
      <c r="I619" s="243" t="s">
        <v>108</v>
      </c>
      <c r="J619" s="243" t="s">
        <v>34</v>
      </c>
      <c r="K619" s="243" t="s">
        <v>767</v>
      </c>
      <c r="L619" s="265">
        <v>7.623636464346732</v>
      </c>
      <c r="M619" s="250">
        <v>5</v>
      </c>
      <c r="N619" s="250">
        <v>5</v>
      </c>
      <c r="O619" s="244">
        <v>11</v>
      </c>
      <c r="P619" s="242">
        <v>10</v>
      </c>
      <c r="Q619" s="242">
        <v>20</v>
      </c>
      <c r="R619" s="242">
        <v>0.5</v>
      </c>
      <c r="S619" s="245">
        <v>645</v>
      </c>
      <c r="T619" s="242">
        <v>5</v>
      </c>
      <c r="U619" s="242">
        <v>0.8</v>
      </c>
      <c r="V619" s="242">
        <v>24</v>
      </c>
      <c r="W619" s="266">
        <v>170.59367520000006</v>
      </c>
      <c r="X619" s="266">
        <v>25.310634302670632</v>
      </c>
      <c r="Y619" s="266">
        <v>0</v>
      </c>
      <c r="Z619" s="266">
        <v>8.5296837600000028</v>
      </c>
      <c r="AA619" s="266">
        <v>12.794525640000002</v>
      </c>
      <c r="AB619" s="267">
        <v>3.3152906</v>
      </c>
      <c r="AC619" s="268"/>
      <c r="AD619" s="269">
        <v>9.15</v>
      </c>
      <c r="AE619" s="270">
        <f t="shared" si="61"/>
        <v>0.9263539999999999</v>
      </c>
      <c r="AF619" s="194">
        <f t="shared" si="56"/>
        <v>2.3889366000000001</v>
      </c>
      <c r="AH619" s="242">
        <v>616</v>
      </c>
      <c r="AI619" s="251">
        <f t="shared" si="57"/>
        <v>24.639500000000005</v>
      </c>
      <c r="AJ619" s="251">
        <f>'5-04a'!O620</f>
        <v>24.639500000000002</v>
      </c>
      <c r="AK619" s="251">
        <f t="shared" si="58"/>
        <v>0</v>
      </c>
      <c r="AM619" s="252">
        <f t="shared" si="59"/>
        <v>9.6955563221656271E-2</v>
      </c>
      <c r="AP619" s="268"/>
    </row>
    <row r="620" spans="1:42" x14ac:dyDescent="0.25">
      <c r="A620" s="253">
        <v>618</v>
      </c>
      <c r="B620" s="243" t="s">
        <v>537</v>
      </c>
      <c r="C620" s="243" t="s">
        <v>538</v>
      </c>
      <c r="D620" s="243" t="s">
        <v>494</v>
      </c>
      <c r="E620" s="243" t="s">
        <v>495</v>
      </c>
      <c r="F620" s="243" t="s">
        <v>35</v>
      </c>
      <c r="G620" s="243" t="s">
        <v>36</v>
      </c>
      <c r="H620" s="243" t="s">
        <v>42</v>
      </c>
      <c r="I620" s="243" t="s">
        <v>108</v>
      </c>
      <c r="J620" s="243" t="s">
        <v>34</v>
      </c>
      <c r="K620" s="243" t="s">
        <v>767</v>
      </c>
      <c r="L620" s="265">
        <v>7.6230233369104194</v>
      </c>
      <c r="M620" s="250">
        <v>5</v>
      </c>
      <c r="N620" s="250">
        <v>5</v>
      </c>
      <c r="O620" s="244">
        <v>11</v>
      </c>
      <c r="P620" s="242">
        <v>10</v>
      </c>
      <c r="Q620" s="242">
        <v>20</v>
      </c>
      <c r="R620" s="242">
        <v>0.5</v>
      </c>
      <c r="S620" s="245">
        <v>645</v>
      </c>
      <c r="T620" s="242">
        <v>5</v>
      </c>
      <c r="U620" s="242">
        <v>0.8</v>
      </c>
      <c r="V620" s="242">
        <v>24</v>
      </c>
      <c r="W620" s="266">
        <v>147.70224000000002</v>
      </c>
      <c r="X620" s="266">
        <v>24.907629005059022</v>
      </c>
      <c r="Y620" s="266">
        <v>0</v>
      </c>
      <c r="Z620" s="266">
        <v>7.3851120000000003</v>
      </c>
      <c r="AA620" s="266">
        <v>11.077667999999999</v>
      </c>
      <c r="AB620" s="267">
        <v>2.5514199999999998</v>
      </c>
      <c r="AC620" s="268"/>
      <c r="AD620" s="269" t="s">
        <v>2546</v>
      </c>
      <c r="AE620" s="270">
        <v>0.5</v>
      </c>
      <c r="AF620" s="194">
        <f t="shared" si="56"/>
        <v>2.0514199999999998</v>
      </c>
      <c r="AH620" s="242">
        <v>617</v>
      </c>
      <c r="AI620" s="251">
        <f t="shared" si="57"/>
        <v>21.014199999999999</v>
      </c>
      <c r="AJ620" s="251">
        <f>'5-04a'!O621</f>
        <v>21.014199999999999</v>
      </c>
      <c r="AK620" s="251">
        <f t="shared" si="58"/>
        <v>0</v>
      </c>
      <c r="AM620" s="252">
        <f t="shared" si="59"/>
        <v>9.762065650845618E-2</v>
      </c>
      <c r="AP620" s="268"/>
    </row>
    <row r="621" spans="1:42" x14ac:dyDescent="0.25">
      <c r="A621" s="253">
        <v>619</v>
      </c>
      <c r="B621" s="243" t="s">
        <v>537</v>
      </c>
      <c r="C621" s="243" t="s">
        <v>538</v>
      </c>
      <c r="D621" s="243" t="s">
        <v>471</v>
      </c>
      <c r="E621" s="243" t="s">
        <v>495</v>
      </c>
      <c r="F621" s="243" t="s">
        <v>35</v>
      </c>
      <c r="G621" s="243" t="s">
        <v>36</v>
      </c>
      <c r="H621" s="243" t="s">
        <v>42</v>
      </c>
      <c r="I621" s="243" t="s">
        <v>108</v>
      </c>
      <c r="J621" s="243" t="s">
        <v>34</v>
      </c>
      <c r="K621" s="243" t="s">
        <v>767</v>
      </c>
      <c r="L621" s="265">
        <v>7.6259226317454303</v>
      </c>
      <c r="M621" s="250">
        <v>5</v>
      </c>
      <c r="N621" s="250">
        <v>5</v>
      </c>
      <c r="O621" s="244">
        <v>11</v>
      </c>
      <c r="P621" s="242">
        <v>10</v>
      </c>
      <c r="Q621" s="242">
        <v>20</v>
      </c>
      <c r="R621" s="242">
        <v>0.5</v>
      </c>
      <c r="S621" s="245">
        <v>645</v>
      </c>
      <c r="T621" s="242">
        <v>5</v>
      </c>
      <c r="U621" s="242">
        <v>0.8</v>
      </c>
      <c r="V621" s="242">
        <v>24</v>
      </c>
      <c r="W621" s="266">
        <v>122.39435519999999</v>
      </c>
      <c r="X621" s="266">
        <v>25.552057453027139</v>
      </c>
      <c r="Y621" s="266">
        <v>0</v>
      </c>
      <c r="Z621" s="266">
        <v>6.1197177599999995</v>
      </c>
      <c r="AA621" s="266">
        <v>9.1795766399999987</v>
      </c>
      <c r="AB621" s="267">
        <v>2.5344056000000013</v>
      </c>
      <c r="AC621" s="268"/>
      <c r="AD621" s="269">
        <v>9.4</v>
      </c>
      <c r="AE621" s="270">
        <f>0.0804*AD621^2-1.8589*AD621+11.204</f>
        <v>0.83448400000000333</v>
      </c>
      <c r="AF621" s="194">
        <f t="shared" si="56"/>
        <v>1.6999215999999979</v>
      </c>
      <c r="AH621" s="242">
        <v>618</v>
      </c>
      <c r="AI621" s="251">
        <f t="shared" si="57"/>
        <v>17.8337</v>
      </c>
      <c r="AJ621" s="251">
        <f>'5-04a'!O622</f>
        <v>17.8337</v>
      </c>
      <c r="AK621" s="251">
        <f t="shared" si="58"/>
        <v>0</v>
      </c>
      <c r="AM621" s="252">
        <f t="shared" si="59"/>
        <v>9.532074667623644E-2</v>
      </c>
      <c r="AP621" s="268"/>
    </row>
    <row r="622" spans="1:42" x14ac:dyDescent="0.25">
      <c r="A622" s="253">
        <v>620</v>
      </c>
      <c r="B622" s="243" t="s">
        <v>537</v>
      </c>
      <c r="C622" s="243" t="s">
        <v>538</v>
      </c>
      <c r="D622" s="243" t="s">
        <v>494</v>
      </c>
      <c r="E622" s="243" t="s">
        <v>495</v>
      </c>
      <c r="F622" s="243" t="s">
        <v>35</v>
      </c>
      <c r="G622" s="243" t="s">
        <v>36</v>
      </c>
      <c r="H622" s="243" t="s">
        <v>42</v>
      </c>
      <c r="I622" s="243" t="s">
        <v>108</v>
      </c>
      <c r="J622" s="243" t="s">
        <v>34</v>
      </c>
      <c r="K622" s="243" t="s">
        <v>768</v>
      </c>
      <c r="L622" s="265">
        <v>6.6716681853952675</v>
      </c>
      <c r="M622" s="250">
        <v>5</v>
      </c>
      <c r="N622" s="250">
        <v>5</v>
      </c>
      <c r="O622" s="244">
        <v>11</v>
      </c>
      <c r="P622" s="242">
        <v>10</v>
      </c>
      <c r="Q622" s="242">
        <v>20</v>
      </c>
      <c r="R622" s="242">
        <v>0.5</v>
      </c>
      <c r="S622" s="245">
        <v>645</v>
      </c>
      <c r="T622" s="242">
        <v>5</v>
      </c>
      <c r="U622" s="242">
        <v>0.8</v>
      </c>
      <c r="V622" s="242">
        <v>21</v>
      </c>
      <c r="W622" s="266">
        <v>158.37264000000002</v>
      </c>
      <c r="X622" s="266">
        <v>26.707021922428336</v>
      </c>
      <c r="Y622" s="266">
        <v>0</v>
      </c>
      <c r="Z622" s="266">
        <v>7.9186320000000014</v>
      </c>
      <c r="AA622" s="266">
        <v>11.877948</v>
      </c>
      <c r="AB622" s="267">
        <v>2.6996200000000004</v>
      </c>
      <c r="AC622" s="268"/>
      <c r="AD622" s="269" t="s">
        <v>2546</v>
      </c>
      <c r="AE622" s="270">
        <v>0.5</v>
      </c>
      <c r="AF622" s="194">
        <f t="shared" si="56"/>
        <v>2.1996200000000004</v>
      </c>
      <c r="AH622" s="242">
        <v>619</v>
      </c>
      <c r="AI622" s="251">
        <f t="shared" si="57"/>
        <v>22.496200000000002</v>
      </c>
      <c r="AJ622" s="251">
        <f>'5-04a'!O623</f>
        <v>22.496200000000002</v>
      </c>
      <c r="AK622" s="251">
        <f t="shared" si="58"/>
        <v>0</v>
      </c>
      <c r="AM622" s="252">
        <f t="shared" si="59"/>
        <v>9.777740240573965E-2</v>
      </c>
      <c r="AP622" s="268"/>
    </row>
    <row r="623" spans="1:42" x14ac:dyDescent="0.25">
      <c r="A623" s="253">
        <v>621</v>
      </c>
      <c r="B623" s="243" t="s">
        <v>537</v>
      </c>
      <c r="C623" s="243" t="s">
        <v>538</v>
      </c>
      <c r="D623" s="243" t="s">
        <v>494</v>
      </c>
      <c r="E623" s="243" t="s">
        <v>495</v>
      </c>
      <c r="F623" s="243" t="s">
        <v>35</v>
      </c>
      <c r="G623" s="243" t="s">
        <v>36</v>
      </c>
      <c r="H623" s="243" t="s">
        <v>42</v>
      </c>
      <c r="I623" s="243" t="s">
        <v>107</v>
      </c>
      <c r="J623" s="243" t="s">
        <v>34</v>
      </c>
      <c r="K623" s="243" t="s">
        <v>768</v>
      </c>
      <c r="L623" s="265">
        <v>6.794688115688543</v>
      </c>
      <c r="M623" s="250">
        <v>5</v>
      </c>
      <c r="N623" s="250">
        <v>5</v>
      </c>
      <c r="O623" s="244">
        <v>11</v>
      </c>
      <c r="P623" s="242">
        <v>10</v>
      </c>
      <c r="Q623" s="242">
        <v>20</v>
      </c>
      <c r="R623" s="242">
        <v>0.5</v>
      </c>
      <c r="S623" s="245">
        <v>2150</v>
      </c>
      <c r="T623" s="242">
        <v>5</v>
      </c>
      <c r="U623" s="242">
        <v>0.8</v>
      </c>
      <c r="V623" s="242">
        <v>21</v>
      </c>
      <c r="W623" s="266">
        <v>158.37264000000002</v>
      </c>
      <c r="X623" s="266">
        <v>26.707021922428336</v>
      </c>
      <c r="Y623" s="266">
        <v>0</v>
      </c>
      <c r="Z623" s="266">
        <v>7.9186320000000014</v>
      </c>
      <c r="AA623" s="266">
        <v>11.877948</v>
      </c>
      <c r="AB623" s="267">
        <v>2.6996200000000004</v>
      </c>
      <c r="AC623" s="268"/>
      <c r="AD623" s="269" t="s">
        <v>2546</v>
      </c>
      <c r="AE623" s="270">
        <v>0.5</v>
      </c>
      <c r="AF623" s="194">
        <f t="shared" si="56"/>
        <v>2.1996200000000004</v>
      </c>
      <c r="AH623" s="242">
        <v>620</v>
      </c>
      <c r="AI623" s="251">
        <f t="shared" si="57"/>
        <v>22.496200000000002</v>
      </c>
      <c r="AJ623" s="251">
        <f>'5-04a'!O624</f>
        <v>22.496200000000002</v>
      </c>
      <c r="AK623" s="251">
        <f t="shared" si="58"/>
        <v>0</v>
      </c>
      <c r="AM623" s="252">
        <f t="shared" si="59"/>
        <v>9.777740240573965E-2</v>
      </c>
      <c r="AP623" s="268"/>
    </row>
    <row r="624" spans="1:42" x14ac:dyDescent="0.25">
      <c r="A624" s="253">
        <v>622</v>
      </c>
      <c r="B624" s="243" t="s">
        <v>537</v>
      </c>
      <c r="C624" s="243" t="s">
        <v>538</v>
      </c>
      <c r="D624" s="243" t="s">
        <v>494</v>
      </c>
      <c r="E624" s="243" t="s">
        <v>495</v>
      </c>
      <c r="F624" s="243" t="s">
        <v>35</v>
      </c>
      <c r="G624" s="243" t="s">
        <v>36</v>
      </c>
      <c r="H624" s="243" t="s">
        <v>42</v>
      </c>
      <c r="I624" s="243" t="s">
        <v>105</v>
      </c>
      <c r="J624" s="243" t="s">
        <v>34</v>
      </c>
      <c r="K624" s="243" t="s">
        <v>768</v>
      </c>
      <c r="L624" s="265">
        <v>8.5502076468677153</v>
      </c>
      <c r="M624" s="250">
        <v>5</v>
      </c>
      <c r="N624" s="250">
        <v>5</v>
      </c>
      <c r="O624" s="244">
        <v>11</v>
      </c>
      <c r="P624" s="242">
        <v>10</v>
      </c>
      <c r="Q624" s="242">
        <v>20</v>
      </c>
      <c r="R624" s="242">
        <v>0.5</v>
      </c>
      <c r="S624" s="245">
        <v>860</v>
      </c>
      <c r="T624" s="242">
        <v>5</v>
      </c>
      <c r="U624" s="242">
        <v>0.8</v>
      </c>
      <c r="V624" s="242">
        <v>21</v>
      </c>
      <c r="W624" s="266">
        <v>158.37264000000002</v>
      </c>
      <c r="X624" s="266">
        <v>26.707021922428336</v>
      </c>
      <c r="Y624" s="266">
        <v>0</v>
      </c>
      <c r="Z624" s="266">
        <v>7.9186320000000014</v>
      </c>
      <c r="AA624" s="266">
        <v>11.877948</v>
      </c>
      <c r="AB624" s="267">
        <v>2.6996200000000004</v>
      </c>
      <c r="AC624" s="268"/>
      <c r="AD624" s="269" t="s">
        <v>2546</v>
      </c>
      <c r="AE624" s="270">
        <v>0.5</v>
      </c>
      <c r="AF624" s="194">
        <f t="shared" si="56"/>
        <v>2.1996200000000004</v>
      </c>
      <c r="AH624" s="242">
        <v>621</v>
      </c>
      <c r="AI624" s="251">
        <f t="shared" si="57"/>
        <v>22.496200000000002</v>
      </c>
      <c r="AJ624" s="251">
        <f>'5-04a'!O625</f>
        <v>22.496200000000002</v>
      </c>
      <c r="AK624" s="251">
        <f t="shared" si="58"/>
        <v>0</v>
      </c>
      <c r="AM624" s="252">
        <f t="shared" si="59"/>
        <v>9.777740240573965E-2</v>
      </c>
      <c r="AP624" s="268"/>
    </row>
    <row r="625" spans="1:42" x14ac:dyDescent="0.25">
      <c r="A625" s="253">
        <v>623</v>
      </c>
      <c r="B625" s="243" t="s">
        <v>537</v>
      </c>
      <c r="C625" s="243" t="s">
        <v>538</v>
      </c>
      <c r="D625" s="243" t="s">
        <v>471</v>
      </c>
      <c r="E625" s="243" t="s">
        <v>495</v>
      </c>
      <c r="F625" s="243" t="s">
        <v>35</v>
      </c>
      <c r="G625" s="243" t="s">
        <v>36</v>
      </c>
      <c r="H625" s="243" t="s">
        <v>42</v>
      </c>
      <c r="I625" s="243" t="s">
        <v>108</v>
      </c>
      <c r="J625" s="243" t="s">
        <v>34</v>
      </c>
      <c r="K625" s="243" t="s">
        <v>768</v>
      </c>
      <c r="L625" s="265">
        <v>6.6745674802302775</v>
      </c>
      <c r="M625" s="250">
        <v>5</v>
      </c>
      <c r="N625" s="250">
        <v>5</v>
      </c>
      <c r="O625" s="244">
        <v>11</v>
      </c>
      <c r="P625" s="242">
        <v>10</v>
      </c>
      <c r="Q625" s="242">
        <v>20</v>
      </c>
      <c r="R625" s="242">
        <v>0.5</v>
      </c>
      <c r="S625" s="245">
        <v>645</v>
      </c>
      <c r="T625" s="242">
        <v>5</v>
      </c>
      <c r="U625" s="242">
        <v>0.8</v>
      </c>
      <c r="V625" s="242">
        <v>21</v>
      </c>
      <c r="W625" s="266">
        <v>131.02067520000003</v>
      </c>
      <c r="X625" s="266">
        <v>27.352959331941552</v>
      </c>
      <c r="Y625" s="266">
        <v>0</v>
      </c>
      <c r="Z625" s="266">
        <v>6.551033760000001</v>
      </c>
      <c r="AA625" s="266">
        <v>9.8265506400000007</v>
      </c>
      <c r="AB625" s="267">
        <v>2.6542156000000023</v>
      </c>
      <c r="AC625" s="268"/>
      <c r="AD625" s="269">
        <v>9.4</v>
      </c>
      <c r="AE625" s="270">
        <f>0.0804*AD625^2-1.8589*AD625+11.204</f>
        <v>0.83448400000000333</v>
      </c>
      <c r="AF625" s="194">
        <f t="shared" si="56"/>
        <v>1.819731599999999</v>
      </c>
      <c r="AH625" s="242">
        <v>622</v>
      </c>
      <c r="AI625" s="251">
        <f t="shared" si="57"/>
        <v>19.031800000000004</v>
      </c>
      <c r="AJ625" s="251">
        <f>'5-04a'!O626</f>
        <v>19.0318</v>
      </c>
      <c r="AK625" s="251">
        <f t="shared" si="58"/>
        <v>0</v>
      </c>
      <c r="AM625" s="252">
        <f t="shared" si="59"/>
        <v>9.5615317521201282E-2</v>
      </c>
      <c r="AP625" s="268"/>
    </row>
    <row r="626" spans="1:42" x14ac:dyDescent="0.25">
      <c r="A626" s="253">
        <v>624</v>
      </c>
      <c r="B626" s="243" t="s">
        <v>537</v>
      </c>
      <c r="C626" s="243" t="s">
        <v>538</v>
      </c>
      <c r="D626" s="243" t="s">
        <v>471</v>
      </c>
      <c r="E626" s="243" t="s">
        <v>495</v>
      </c>
      <c r="F626" s="243" t="s">
        <v>35</v>
      </c>
      <c r="G626" s="243" t="s">
        <v>36</v>
      </c>
      <c r="H626" s="243" t="s">
        <v>42</v>
      </c>
      <c r="I626" s="243" t="s">
        <v>107</v>
      </c>
      <c r="J626" s="243" t="s">
        <v>34</v>
      </c>
      <c r="K626" s="243" t="s">
        <v>768</v>
      </c>
      <c r="L626" s="265">
        <v>6.8043524318052411</v>
      </c>
      <c r="M626" s="250">
        <v>5</v>
      </c>
      <c r="N626" s="250">
        <v>5</v>
      </c>
      <c r="O626" s="244">
        <v>11</v>
      </c>
      <c r="P626" s="242">
        <v>10</v>
      </c>
      <c r="Q626" s="242">
        <v>20</v>
      </c>
      <c r="R626" s="242">
        <v>0.5</v>
      </c>
      <c r="S626" s="245">
        <v>2150</v>
      </c>
      <c r="T626" s="242">
        <v>5</v>
      </c>
      <c r="U626" s="242">
        <v>0.8</v>
      </c>
      <c r="V626" s="242">
        <v>21</v>
      </c>
      <c r="W626" s="266">
        <v>131.02067520000003</v>
      </c>
      <c r="X626" s="266">
        <v>27.352959331941552</v>
      </c>
      <c r="Y626" s="266">
        <v>0</v>
      </c>
      <c r="Z626" s="266">
        <v>6.551033760000001</v>
      </c>
      <c r="AA626" s="266">
        <v>9.8265506400000007</v>
      </c>
      <c r="AB626" s="267">
        <v>2.6542156000000023</v>
      </c>
      <c r="AC626" s="268"/>
      <c r="AD626" s="269">
        <v>9.4</v>
      </c>
      <c r="AE626" s="270">
        <f>0.0804*AD626^2-1.8589*AD626+11.204</f>
        <v>0.83448400000000333</v>
      </c>
      <c r="AF626" s="194">
        <f t="shared" si="56"/>
        <v>1.819731599999999</v>
      </c>
      <c r="AH626" s="242">
        <v>623</v>
      </c>
      <c r="AI626" s="251">
        <f t="shared" si="57"/>
        <v>19.031800000000004</v>
      </c>
      <c r="AJ626" s="251">
        <f>'5-04a'!O627</f>
        <v>19.0318</v>
      </c>
      <c r="AK626" s="251">
        <f t="shared" si="58"/>
        <v>0</v>
      </c>
      <c r="AM626" s="252">
        <f t="shared" si="59"/>
        <v>9.5615317521201282E-2</v>
      </c>
      <c r="AP626" s="268"/>
    </row>
    <row r="627" spans="1:42" x14ac:dyDescent="0.25">
      <c r="A627" s="253">
        <v>625</v>
      </c>
      <c r="B627" s="243" t="s">
        <v>537</v>
      </c>
      <c r="C627" s="243" t="s">
        <v>538</v>
      </c>
      <c r="D627" s="243" t="s">
        <v>471</v>
      </c>
      <c r="E627" s="243" t="s">
        <v>495</v>
      </c>
      <c r="F627" s="243" t="s">
        <v>35</v>
      </c>
      <c r="G627" s="243" t="s">
        <v>36</v>
      </c>
      <c r="H627" s="243" t="s">
        <v>42</v>
      </c>
      <c r="I627" s="243" t="s">
        <v>105</v>
      </c>
      <c r="J627" s="243" t="s">
        <v>34</v>
      </c>
      <c r="K627" s="243" t="s">
        <v>768</v>
      </c>
      <c r="L627" s="265">
        <v>8.5540733733143952</v>
      </c>
      <c r="M627" s="250">
        <v>5</v>
      </c>
      <c r="N627" s="250">
        <v>5</v>
      </c>
      <c r="O627" s="244">
        <v>11</v>
      </c>
      <c r="P627" s="242">
        <v>10</v>
      </c>
      <c r="Q627" s="242">
        <v>20</v>
      </c>
      <c r="R627" s="242">
        <v>0.5</v>
      </c>
      <c r="S627" s="245">
        <v>860</v>
      </c>
      <c r="T627" s="242">
        <v>5</v>
      </c>
      <c r="U627" s="242">
        <v>0.8</v>
      </c>
      <c r="V627" s="242">
        <v>21</v>
      </c>
      <c r="W627" s="266">
        <v>131.02067520000003</v>
      </c>
      <c r="X627" s="266">
        <v>27.352959331941552</v>
      </c>
      <c r="Y627" s="266">
        <v>0</v>
      </c>
      <c r="Z627" s="266">
        <v>6.551033760000001</v>
      </c>
      <c r="AA627" s="266">
        <v>9.8265506400000007</v>
      </c>
      <c r="AB627" s="267">
        <v>2.6542156000000023</v>
      </c>
      <c r="AC627" s="268"/>
      <c r="AD627" s="269">
        <v>9.4</v>
      </c>
      <c r="AE627" s="270">
        <f>0.0804*AD627^2-1.8589*AD627+11.204</f>
        <v>0.83448400000000333</v>
      </c>
      <c r="AF627" s="194">
        <f t="shared" si="56"/>
        <v>1.819731599999999</v>
      </c>
      <c r="AH627" s="242">
        <v>624</v>
      </c>
      <c r="AI627" s="251">
        <f t="shared" si="57"/>
        <v>19.031800000000004</v>
      </c>
      <c r="AJ627" s="251">
        <f>'5-04a'!O628</f>
        <v>19.0318</v>
      </c>
      <c r="AK627" s="251">
        <f t="shared" si="58"/>
        <v>0</v>
      </c>
      <c r="AM627" s="252">
        <f t="shared" si="59"/>
        <v>9.5615317521201282E-2</v>
      </c>
      <c r="AP627" s="268"/>
    </row>
    <row r="628" spans="1:42" x14ac:dyDescent="0.25">
      <c r="A628" s="253">
        <v>626</v>
      </c>
      <c r="B628" s="243" t="s">
        <v>539</v>
      </c>
      <c r="C628" s="243" t="s">
        <v>538</v>
      </c>
      <c r="D628" s="243" t="s">
        <v>508</v>
      </c>
      <c r="E628" s="243" t="s">
        <v>472</v>
      </c>
      <c r="F628" s="243" t="s">
        <v>35</v>
      </c>
      <c r="G628" s="243" t="s">
        <v>31</v>
      </c>
      <c r="H628" s="243" t="s">
        <v>42</v>
      </c>
      <c r="I628" s="243" t="s">
        <v>64</v>
      </c>
      <c r="J628" s="243" t="s">
        <v>657</v>
      </c>
      <c r="K628" s="243" t="s">
        <v>769</v>
      </c>
      <c r="L628" s="265">
        <v>3.9329623904856308</v>
      </c>
      <c r="M628" s="250">
        <v>2</v>
      </c>
      <c r="N628" s="250">
        <v>2</v>
      </c>
      <c r="O628" s="244">
        <v>19</v>
      </c>
      <c r="P628" s="242">
        <v>10</v>
      </c>
      <c r="Q628" s="242">
        <v>25</v>
      </c>
      <c r="R628" s="242">
        <v>0.5</v>
      </c>
      <c r="S628" s="245">
        <v>692</v>
      </c>
      <c r="T628" s="242">
        <v>4.2</v>
      </c>
      <c r="U628" s="242">
        <v>0.8</v>
      </c>
      <c r="V628" s="242">
        <v>20</v>
      </c>
      <c r="W628" s="266">
        <v>253.44279999999995</v>
      </c>
      <c r="X628" s="266">
        <v>12.559108027750247</v>
      </c>
      <c r="Y628" s="266">
        <v>0</v>
      </c>
      <c r="Z628" s="266">
        <v>5.0688559999999985</v>
      </c>
      <c r="AA628" s="266">
        <v>2.7293839999999996</v>
      </c>
      <c r="AB628" s="267">
        <v>18.048259999999999</v>
      </c>
      <c r="AC628" s="268"/>
      <c r="AD628" s="269" t="s">
        <v>2545</v>
      </c>
      <c r="AE628" s="270">
        <v>6</v>
      </c>
      <c r="AF628" s="194">
        <f t="shared" si="56"/>
        <v>12.048259999999999</v>
      </c>
      <c r="AH628" s="242">
        <v>625</v>
      </c>
      <c r="AI628" s="251">
        <f t="shared" si="57"/>
        <v>25.846499999999999</v>
      </c>
      <c r="AJ628" s="251">
        <f>'5-04a'!O629</f>
        <v>25.846499999999999</v>
      </c>
      <c r="AK628" s="251">
        <f t="shared" si="58"/>
        <v>0</v>
      </c>
      <c r="AM628" s="252">
        <f t="shared" si="59"/>
        <v>0.4661466736308591</v>
      </c>
      <c r="AP628" s="268"/>
    </row>
    <row r="629" spans="1:42" x14ac:dyDescent="0.25">
      <c r="A629" s="253">
        <v>627</v>
      </c>
      <c r="B629" s="243" t="s">
        <v>539</v>
      </c>
      <c r="C629" s="243" t="s">
        <v>538</v>
      </c>
      <c r="D629" s="243" t="s">
        <v>508</v>
      </c>
      <c r="E629" s="243" t="s">
        <v>472</v>
      </c>
      <c r="F629" s="243" t="s">
        <v>35</v>
      </c>
      <c r="G629" s="243" t="s">
        <v>31</v>
      </c>
      <c r="H629" s="243" t="s">
        <v>32</v>
      </c>
      <c r="I629" s="243" t="s">
        <v>57</v>
      </c>
      <c r="J629" s="243" t="s">
        <v>58</v>
      </c>
      <c r="K629" s="243" t="s">
        <v>769</v>
      </c>
      <c r="L629" s="265">
        <v>2.1072441431121609</v>
      </c>
      <c r="M629" s="250">
        <v>2</v>
      </c>
      <c r="N629" s="250">
        <v>2</v>
      </c>
      <c r="O629" s="244">
        <v>19</v>
      </c>
      <c r="P629" s="242">
        <v>15</v>
      </c>
      <c r="Q629" s="242">
        <v>35</v>
      </c>
      <c r="R629" s="242">
        <v>0.5</v>
      </c>
      <c r="S629" s="245">
        <v>239</v>
      </c>
      <c r="T629" s="242">
        <v>3.2</v>
      </c>
      <c r="U629" s="242">
        <v>0.8</v>
      </c>
      <c r="V629" s="242">
        <v>20</v>
      </c>
      <c r="W629" s="266">
        <v>483.41760000000005</v>
      </c>
      <c r="X629" s="266">
        <v>23.95528245787909</v>
      </c>
      <c r="Y629" s="266">
        <v>0</v>
      </c>
      <c r="Z629" s="266">
        <v>9.6683520000000005</v>
      </c>
      <c r="AA629" s="266">
        <v>6.4455680000000006</v>
      </c>
      <c r="AB629" s="267">
        <v>10.379380000000001</v>
      </c>
      <c r="AC629" s="268"/>
      <c r="AD629" s="269" t="s">
        <v>2545</v>
      </c>
      <c r="AE629" s="270">
        <v>6</v>
      </c>
      <c r="AF629" s="194">
        <f t="shared" si="56"/>
        <v>4.3793800000000012</v>
      </c>
      <c r="AH629" s="242">
        <v>626</v>
      </c>
      <c r="AI629" s="251">
        <f t="shared" si="57"/>
        <v>26.493300000000001</v>
      </c>
      <c r="AJ629" s="251">
        <f>'5-04a'!O630</f>
        <v>26.493300000000001</v>
      </c>
      <c r="AK629" s="251">
        <f t="shared" si="58"/>
        <v>0</v>
      </c>
      <c r="AM629" s="252">
        <f t="shared" si="59"/>
        <v>0.16530141582966262</v>
      </c>
      <c r="AP629" s="268"/>
    </row>
    <row r="630" spans="1:42" x14ac:dyDescent="0.25">
      <c r="A630" s="253">
        <v>628</v>
      </c>
      <c r="B630" s="243" t="s">
        <v>539</v>
      </c>
      <c r="C630" s="243" t="s">
        <v>538</v>
      </c>
      <c r="D630" s="243" t="s">
        <v>491</v>
      </c>
      <c r="E630" s="243" t="s">
        <v>472</v>
      </c>
      <c r="F630" s="243" t="s">
        <v>35</v>
      </c>
      <c r="G630" s="243" t="s">
        <v>31</v>
      </c>
      <c r="H630" s="243" t="s">
        <v>42</v>
      </c>
      <c r="I630" s="243" t="s">
        <v>64</v>
      </c>
      <c r="J630" s="243" t="s">
        <v>657</v>
      </c>
      <c r="K630" s="243" t="s">
        <v>769</v>
      </c>
      <c r="L630" s="265">
        <v>3.9338520663900427</v>
      </c>
      <c r="M630" s="250">
        <v>2</v>
      </c>
      <c r="N630" s="250">
        <v>2</v>
      </c>
      <c r="O630" s="244">
        <v>19</v>
      </c>
      <c r="P630" s="242">
        <v>10</v>
      </c>
      <c r="Q630" s="242">
        <v>25</v>
      </c>
      <c r="R630" s="242">
        <v>0.5</v>
      </c>
      <c r="S630" s="245">
        <v>692</v>
      </c>
      <c r="T630" s="242">
        <v>4.2</v>
      </c>
      <c r="U630" s="242">
        <v>0.8</v>
      </c>
      <c r="V630" s="242">
        <v>20</v>
      </c>
      <c r="W630" s="266">
        <v>185.96494799999999</v>
      </c>
      <c r="X630" s="266">
        <v>11.023411262596323</v>
      </c>
      <c r="Y630" s="266">
        <v>0</v>
      </c>
      <c r="Z630" s="266">
        <v>3.7192989599999997</v>
      </c>
      <c r="AA630" s="266">
        <v>2.0026994399999998</v>
      </c>
      <c r="AB630" s="267">
        <v>11.898501599999999</v>
      </c>
      <c r="AC630" s="268"/>
      <c r="AD630" s="269">
        <v>5.55</v>
      </c>
      <c r="AE630" s="270">
        <f>0.0804*AD630^2-1.8589*AD630+11.204</f>
        <v>3.3636260000000018</v>
      </c>
      <c r="AF630" s="194">
        <f t="shared" si="56"/>
        <v>8.5348755999999977</v>
      </c>
      <c r="AH630" s="242">
        <v>627</v>
      </c>
      <c r="AI630" s="251">
        <f t="shared" si="57"/>
        <v>17.6205</v>
      </c>
      <c r="AJ630" s="251">
        <f>'5-04a'!O631</f>
        <v>17.6205</v>
      </c>
      <c r="AK630" s="251">
        <f t="shared" si="58"/>
        <v>0</v>
      </c>
      <c r="AM630" s="252">
        <f t="shared" si="59"/>
        <v>0.48437193042195159</v>
      </c>
      <c r="AP630" s="268"/>
    </row>
    <row r="631" spans="1:42" x14ac:dyDescent="0.25">
      <c r="A631" s="253">
        <v>629</v>
      </c>
      <c r="B631" s="243" t="s">
        <v>539</v>
      </c>
      <c r="C631" s="243" t="s">
        <v>538</v>
      </c>
      <c r="D631" s="243" t="s">
        <v>491</v>
      </c>
      <c r="E631" s="243" t="s">
        <v>472</v>
      </c>
      <c r="F631" s="243" t="s">
        <v>35</v>
      </c>
      <c r="G631" s="243" t="s">
        <v>31</v>
      </c>
      <c r="H631" s="243" t="s">
        <v>32</v>
      </c>
      <c r="I631" s="243" t="s">
        <v>57</v>
      </c>
      <c r="J631" s="243" t="s">
        <v>58</v>
      </c>
      <c r="K631" s="243" t="s">
        <v>769</v>
      </c>
      <c r="L631" s="265">
        <v>2.1076405225848731</v>
      </c>
      <c r="M631" s="250">
        <v>2</v>
      </c>
      <c r="N631" s="250">
        <v>2</v>
      </c>
      <c r="O631" s="244">
        <v>19</v>
      </c>
      <c r="P631" s="242">
        <v>15</v>
      </c>
      <c r="Q631" s="242">
        <v>35</v>
      </c>
      <c r="R631" s="242">
        <v>0.5</v>
      </c>
      <c r="S631" s="245">
        <v>239</v>
      </c>
      <c r="T631" s="242">
        <v>3.2</v>
      </c>
      <c r="U631" s="242">
        <v>0.8</v>
      </c>
      <c r="V631" s="242">
        <v>20</v>
      </c>
      <c r="W631" s="266">
        <v>356.29670399999998</v>
      </c>
      <c r="X631" s="266">
        <v>21.120136573799641</v>
      </c>
      <c r="Y631" s="266">
        <v>0</v>
      </c>
      <c r="Z631" s="266">
        <v>7.1259340799999995</v>
      </c>
      <c r="AA631" s="266">
        <v>4.75062272</v>
      </c>
      <c r="AB631" s="267">
        <v>6.2846432000000005</v>
      </c>
      <c r="AC631" s="268"/>
      <c r="AD631" s="269">
        <v>5.55</v>
      </c>
      <c r="AE631" s="270">
        <f>0.0804*AD631^2-1.8589*AD631+11.204</f>
        <v>3.3636260000000018</v>
      </c>
      <c r="AF631" s="194">
        <f t="shared" si="56"/>
        <v>2.9210171999999988</v>
      </c>
      <c r="AH631" s="242">
        <v>628</v>
      </c>
      <c r="AI631" s="251">
        <f t="shared" si="57"/>
        <v>18.161200000000001</v>
      </c>
      <c r="AJ631" s="251">
        <f>'5-04a'!O632</f>
        <v>18.161200000000001</v>
      </c>
      <c r="AK631" s="251">
        <f t="shared" si="58"/>
        <v>0</v>
      </c>
      <c r="AM631" s="252">
        <f t="shared" si="59"/>
        <v>0.160838336673788</v>
      </c>
      <c r="AP631" s="268"/>
    </row>
    <row r="632" spans="1:42" x14ac:dyDescent="0.25">
      <c r="A632" s="253">
        <v>630</v>
      </c>
      <c r="B632" s="243" t="s">
        <v>539</v>
      </c>
      <c r="C632" s="243" t="s">
        <v>538</v>
      </c>
      <c r="D632" s="243" t="s">
        <v>508</v>
      </c>
      <c r="E632" s="243" t="s">
        <v>472</v>
      </c>
      <c r="F632" s="243" t="s">
        <v>35</v>
      </c>
      <c r="G632" s="243" t="s">
        <v>36</v>
      </c>
      <c r="H632" s="243" t="s">
        <v>32</v>
      </c>
      <c r="I632" s="243" t="s">
        <v>55</v>
      </c>
      <c r="J632" s="243" t="s">
        <v>73</v>
      </c>
      <c r="K632" s="243" t="s">
        <v>770</v>
      </c>
      <c r="L632" s="265">
        <v>2.9223889461642099</v>
      </c>
      <c r="M632" s="250">
        <v>1</v>
      </c>
      <c r="N632" s="250">
        <v>1</v>
      </c>
      <c r="O632" s="244">
        <v>18.5</v>
      </c>
      <c r="P632" s="242">
        <v>10</v>
      </c>
      <c r="Q632" s="242">
        <v>25</v>
      </c>
      <c r="R632" s="242">
        <v>0.5</v>
      </c>
      <c r="S632" s="245">
        <v>712</v>
      </c>
      <c r="T632" s="242">
        <v>4.2</v>
      </c>
      <c r="U632" s="242">
        <v>0.8</v>
      </c>
      <c r="V632" s="242">
        <v>20</v>
      </c>
      <c r="W632" s="266">
        <v>523.70240000000001</v>
      </c>
      <c r="X632" s="266">
        <v>25.95155599603568</v>
      </c>
      <c r="Y632" s="266">
        <v>0</v>
      </c>
      <c r="Z632" s="266">
        <v>5.2370239999999999</v>
      </c>
      <c r="AA632" s="266">
        <v>3.4913493333333343</v>
      </c>
      <c r="AB632" s="267">
        <v>17.764926666666671</v>
      </c>
      <c r="AC632" s="268"/>
      <c r="AD632" s="269" t="s">
        <v>2545</v>
      </c>
      <c r="AE632" s="270">
        <v>6</v>
      </c>
      <c r="AF632" s="194">
        <f t="shared" si="56"/>
        <v>11.764926666666671</v>
      </c>
      <c r="AH632" s="242">
        <v>629</v>
      </c>
      <c r="AI632" s="251">
        <f t="shared" si="57"/>
        <v>26.493300000000005</v>
      </c>
      <c r="AJ632" s="251">
        <f>'5-04a'!O633</f>
        <v>26.493300000000001</v>
      </c>
      <c r="AK632" s="251">
        <f t="shared" si="58"/>
        <v>0</v>
      </c>
      <c r="AM632" s="252">
        <f t="shared" si="59"/>
        <v>0.44407177160514805</v>
      </c>
      <c r="AP632" s="268"/>
    </row>
    <row r="633" spans="1:42" x14ac:dyDescent="0.25">
      <c r="A633" s="253">
        <v>631</v>
      </c>
      <c r="B633" s="243" t="s">
        <v>539</v>
      </c>
      <c r="C633" s="243" t="s">
        <v>538</v>
      </c>
      <c r="D633" s="243" t="s">
        <v>508</v>
      </c>
      <c r="E633" s="243" t="s">
        <v>472</v>
      </c>
      <c r="F633" s="243" t="s">
        <v>35</v>
      </c>
      <c r="G633" s="243" t="s">
        <v>31</v>
      </c>
      <c r="H633" s="243" t="s">
        <v>42</v>
      </c>
      <c r="I633" s="243" t="s">
        <v>64</v>
      </c>
      <c r="J633" s="243" t="s">
        <v>657</v>
      </c>
      <c r="K633" s="243" t="s">
        <v>770</v>
      </c>
      <c r="L633" s="265">
        <v>3.9329623904856308</v>
      </c>
      <c r="M633" s="250">
        <v>1</v>
      </c>
      <c r="N633" s="250">
        <v>1</v>
      </c>
      <c r="O633" s="244">
        <v>18.5</v>
      </c>
      <c r="P633" s="242">
        <v>10</v>
      </c>
      <c r="Q633" s="242">
        <v>25</v>
      </c>
      <c r="R633" s="242">
        <v>0.5</v>
      </c>
      <c r="S633" s="245">
        <v>692</v>
      </c>
      <c r="T633" s="242">
        <v>4.2</v>
      </c>
      <c r="U633" s="242">
        <v>0.8</v>
      </c>
      <c r="V633" s="242">
        <v>20</v>
      </c>
      <c r="W633" s="266">
        <v>549.12606666666647</v>
      </c>
      <c r="X633" s="266">
        <v>27.211400726792196</v>
      </c>
      <c r="Y633" s="266">
        <v>0</v>
      </c>
      <c r="Z633" s="266">
        <v>5.4912606666666655</v>
      </c>
      <c r="AA633" s="266">
        <v>2.9568326666666658</v>
      </c>
      <c r="AB633" s="267">
        <v>17.398406666666666</v>
      </c>
      <c r="AC633" s="268"/>
      <c r="AD633" s="269" t="s">
        <v>2545</v>
      </c>
      <c r="AE633" s="270">
        <v>6</v>
      </c>
      <c r="AF633" s="194">
        <f t="shared" si="56"/>
        <v>11.398406666666666</v>
      </c>
      <c r="AH633" s="242">
        <v>630</v>
      </c>
      <c r="AI633" s="251">
        <f t="shared" si="57"/>
        <v>25.846499999999999</v>
      </c>
      <c r="AJ633" s="251">
        <f>'5-04a'!O634</f>
        <v>25.846499999999999</v>
      </c>
      <c r="AK633" s="251">
        <f t="shared" si="58"/>
        <v>0</v>
      </c>
      <c r="AM633" s="252">
        <f t="shared" si="59"/>
        <v>0.4410038754441285</v>
      </c>
      <c r="AP633" s="268"/>
    </row>
    <row r="634" spans="1:42" x14ac:dyDescent="0.25">
      <c r="A634" s="253">
        <v>632</v>
      </c>
      <c r="B634" s="243" t="s">
        <v>539</v>
      </c>
      <c r="C634" s="243" t="s">
        <v>538</v>
      </c>
      <c r="D634" s="243" t="s">
        <v>491</v>
      </c>
      <c r="E634" s="243" t="s">
        <v>472</v>
      </c>
      <c r="F634" s="243" t="s">
        <v>35</v>
      </c>
      <c r="G634" s="243" t="s">
        <v>36</v>
      </c>
      <c r="H634" s="243" t="s">
        <v>32</v>
      </c>
      <c r="I634" s="243" t="s">
        <v>55</v>
      </c>
      <c r="J634" s="243" t="s">
        <v>73</v>
      </c>
      <c r="K634" s="243" t="s">
        <v>770</v>
      </c>
      <c r="L634" s="265">
        <v>2.9233004011605286</v>
      </c>
      <c r="M634" s="250">
        <v>1</v>
      </c>
      <c r="N634" s="250">
        <v>1</v>
      </c>
      <c r="O634" s="244">
        <v>18.5</v>
      </c>
      <c r="P634" s="242">
        <v>10</v>
      </c>
      <c r="Q634" s="242">
        <v>25</v>
      </c>
      <c r="R634" s="242">
        <v>0.5</v>
      </c>
      <c r="S634" s="245">
        <v>712</v>
      </c>
      <c r="T634" s="242">
        <v>4.2</v>
      </c>
      <c r="U634" s="242">
        <v>0.8</v>
      </c>
      <c r="V634" s="242">
        <v>20</v>
      </c>
      <c r="W634" s="266">
        <v>385.98809600000004</v>
      </c>
      <c r="X634" s="266">
        <v>22.880147954949617</v>
      </c>
      <c r="Y634" s="266">
        <v>0</v>
      </c>
      <c r="Z634" s="266">
        <v>3.8598809600000004</v>
      </c>
      <c r="AA634" s="266">
        <v>2.5732539733333337</v>
      </c>
      <c r="AB634" s="267">
        <v>11.728065066666668</v>
      </c>
      <c r="AC634" s="268"/>
      <c r="AD634" s="269">
        <v>5.55</v>
      </c>
      <c r="AE634" s="270">
        <f t="shared" ref="AE634:AE639" si="62">0.0804*AD634^2-1.8589*AD634+11.204</f>
        <v>3.3636260000000018</v>
      </c>
      <c r="AF634" s="194">
        <f t="shared" si="56"/>
        <v>8.3644390666666659</v>
      </c>
      <c r="AH634" s="242">
        <v>631</v>
      </c>
      <c r="AI634" s="251">
        <f t="shared" si="57"/>
        <v>18.161200000000001</v>
      </c>
      <c r="AJ634" s="251">
        <f>'5-04a'!O635</f>
        <v>18.161200000000001</v>
      </c>
      <c r="AK634" s="251">
        <f t="shared" si="58"/>
        <v>0</v>
      </c>
      <c r="AM634" s="252">
        <f t="shared" si="59"/>
        <v>0.46056643099941996</v>
      </c>
      <c r="AP634" s="268"/>
    </row>
    <row r="635" spans="1:42" x14ac:dyDescent="0.25">
      <c r="A635" s="253">
        <v>633</v>
      </c>
      <c r="B635" s="243" t="s">
        <v>539</v>
      </c>
      <c r="C635" s="243" t="s">
        <v>538</v>
      </c>
      <c r="D635" s="243" t="s">
        <v>491</v>
      </c>
      <c r="E635" s="243" t="s">
        <v>472</v>
      </c>
      <c r="F635" s="243" t="s">
        <v>35</v>
      </c>
      <c r="G635" s="243" t="s">
        <v>31</v>
      </c>
      <c r="H635" s="243" t="s">
        <v>42</v>
      </c>
      <c r="I635" s="243" t="s">
        <v>64</v>
      </c>
      <c r="J635" s="243" t="s">
        <v>657</v>
      </c>
      <c r="K635" s="243" t="s">
        <v>770</v>
      </c>
      <c r="L635" s="265">
        <v>3.9338520663900427</v>
      </c>
      <c r="M635" s="250">
        <v>1</v>
      </c>
      <c r="N635" s="250">
        <v>1</v>
      </c>
      <c r="O635" s="244">
        <v>18.5</v>
      </c>
      <c r="P635" s="242">
        <v>10</v>
      </c>
      <c r="Q635" s="242">
        <v>25</v>
      </c>
      <c r="R635" s="242">
        <v>0.5</v>
      </c>
      <c r="S635" s="245">
        <v>692</v>
      </c>
      <c r="T635" s="242">
        <v>4.2</v>
      </c>
      <c r="U635" s="242">
        <v>0.8</v>
      </c>
      <c r="V635" s="242">
        <v>20</v>
      </c>
      <c r="W635" s="266">
        <v>402.92405399999996</v>
      </c>
      <c r="X635" s="266">
        <v>23.884057735625369</v>
      </c>
      <c r="Y635" s="266">
        <v>0</v>
      </c>
      <c r="Z635" s="266">
        <v>4.02924054</v>
      </c>
      <c r="AA635" s="266">
        <v>2.1695910599999997</v>
      </c>
      <c r="AB635" s="267">
        <v>11.421668400000001</v>
      </c>
      <c r="AC635" s="268"/>
      <c r="AD635" s="269">
        <v>5.55</v>
      </c>
      <c r="AE635" s="270">
        <f t="shared" si="62"/>
        <v>3.3636260000000018</v>
      </c>
      <c r="AF635" s="194">
        <f t="shared" si="56"/>
        <v>8.0580423999999997</v>
      </c>
      <c r="AH635" s="242">
        <v>632</v>
      </c>
      <c r="AI635" s="251">
        <f t="shared" si="57"/>
        <v>17.6205</v>
      </c>
      <c r="AJ635" s="251">
        <f>'5-04a'!O636</f>
        <v>17.6205</v>
      </c>
      <c r="AK635" s="251">
        <f t="shared" si="58"/>
        <v>0</v>
      </c>
      <c r="AM635" s="252">
        <f t="shared" si="59"/>
        <v>0.45731065520274677</v>
      </c>
      <c r="AP635" s="268"/>
    </row>
    <row r="636" spans="1:42" x14ac:dyDescent="0.25">
      <c r="A636" s="253">
        <v>634</v>
      </c>
      <c r="B636" s="243" t="s">
        <v>539</v>
      </c>
      <c r="C636" s="243" t="s">
        <v>538</v>
      </c>
      <c r="D636" s="243" t="s">
        <v>491</v>
      </c>
      <c r="E636" s="243" t="s">
        <v>492</v>
      </c>
      <c r="F636" s="243" t="s">
        <v>35</v>
      </c>
      <c r="G636" s="243" t="s">
        <v>36</v>
      </c>
      <c r="H636" s="243" t="s">
        <v>32</v>
      </c>
      <c r="I636" s="243" t="s">
        <v>55</v>
      </c>
      <c r="J636" s="243" t="s">
        <v>73</v>
      </c>
      <c r="K636" s="243" t="s">
        <v>770</v>
      </c>
      <c r="L636" s="265">
        <v>2.9271935546874994</v>
      </c>
      <c r="M636" s="250">
        <v>1</v>
      </c>
      <c r="N636" s="250">
        <v>1</v>
      </c>
      <c r="O636" s="244">
        <v>18.5</v>
      </c>
      <c r="P636" s="242">
        <v>10</v>
      </c>
      <c r="Q636" s="242">
        <v>25</v>
      </c>
      <c r="R636" s="242">
        <v>0.5</v>
      </c>
      <c r="S636" s="245">
        <v>712</v>
      </c>
      <c r="T636" s="242">
        <v>4.2</v>
      </c>
      <c r="U636" s="242">
        <v>0.8</v>
      </c>
      <c r="V636" s="242">
        <v>20</v>
      </c>
      <c r="W636" s="266">
        <v>252.83180000000002</v>
      </c>
      <c r="X636" s="266">
        <v>25.487076612903227</v>
      </c>
      <c r="Y636" s="266">
        <v>0</v>
      </c>
      <c r="Z636" s="266">
        <v>2.5283180000000001</v>
      </c>
      <c r="AA636" s="266">
        <v>1.6855453333333337</v>
      </c>
      <c r="AB636" s="267">
        <v>8.4554366666666674</v>
      </c>
      <c r="AC636" s="268"/>
      <c r="AD636" s="269">
        <v>6.05</v>
      </c>
      <c r="AE636" s="270">
        <f t="shared" si="62"/>
        <v>2.9004960000000004</v>
      </c>
      <c r="AF636" s="194">
        <f t="shared" si="56"/>
        <v>5.554940666666667</v>
      </c>
      <c r="AH636" s="242">
        <v>633</v>
      </c>
      <c r="AI636" s="251">
        <f t="shared" si="57"/>
        <v>12.669300000000002</v>
      </c>
      <c r="AJ636" s="251">
        <f>'5-04a'!O637</f>
        <v>12.6693</v>
      </c>
      <c r="AK636" s="251">
        <f t="shared" si="58"/>
        <v>0</v>
      </c>
      <c r="AM636" s="252">
        <f t="shared" si="59"/>
        <v>0.43845679450851005</v>
      </c>
      <c r="AP636" s="268"/>
    </row>
    <row r="637" spans="1:42" x14ac:dyDescent="0.25">
      <c r="A637" s="253">
        <v>635</v>
      </c>
      <c r="B637" s="243" t="s">
        <v>539</v>
      </c>
      <c r="C637" s="243" t="s">
        <v>538</v>
      </c>
      <c r="D637" s="243" t="s">
        <v>491</v>
      </c>
      <c r="E637" s="243" t="s">
        <v>492</v>
      </c>
      <c r="F637" s="243" t="s">
        <v>35</v>
      </c>
      <c r="G637" s="243" t="s">
        <v>31</v>
      </c>
      <c r="H637" s="243" t="s">
        <v>42</v>
      </c>
      <c r="I637" s="243" t="s">
        <v>64</v>
      </c>
      <c r="J637" s="243" t="s">
        <v>657</v>
      </c>
      <c r="K637" s="243" t="s">
        <v>770</v>
      </c>
      <c r="L637" s="265">
        <v>3.9376521935483879</v>
      </c>
      <c r="M637" s="250">
        <v>1</v>
      </c>
      <c r="N637" s="250">
        <v>1</v>
      </c>
      <c r="O637" s="244">
        <v>18.5</v>
      </c>
      <c r="P637" s="242">
        <v>10</v>
      </c>
      <c r="Q637" s="242">
        <v>25</v>
      </c>
      <c r="R637" s="242">
        <v>0.5</v>
      </c>
      <c r="S637" s="245">
        <v>692</v>
      </c>
      <c r="T637" s="242">
        <v>4.2</v>
      </c>
      <c r="U637" s="242">
        <v>0.8</v>
      </c>
      <c r="V637" s="242">
        <v>20</v>
      </c>
      <c r="W637" s="266">
        <v>264.94693333333328</v>
      </c>
      <c r="X637" s="266">
        <v>26.708360215053762</v>
      </c>
      <c r="Y637" s="266">
        <v>0</v>
      </c>
      <c r="Z637" s="266">
        <v>2.6494693333333328</v>
      </c>
      <c r="AA637" s="266">
        <v>1.4266373333333333</v>
      </c>
      <c r="AB637" s="267">
        <v>8.2752933333333338</v>
      </c>
      <c r="AC637" s="268"/>
      <c r="AD637" s="269">
        <v>6.05</v>
      </c>
      <c r="AE637" s="270">
        <f t="shared" si="62"/>
        <v>2.9004960000000004</v>
      </c>
      <c r="AF637" s="194">
        <f t="shared" si="56"/>
        <v>5.3747973333333334</v>
      </c>
      <c r="AH637" s="242">
        <v>634</v>
      </c>
      <c r="AI637" s="251">
        <f t="shared" si="57"/>
        <v>12.3514</v>
      </c>
      <c r="AJ637" s="251">
        <f>'5-04a'!O638</f>
        <v>12.3514</v>
      </c>
      <c r="AK637" s="251">
        <f t="shared" si="58"/>
        <v>0</v>
      </c>
      <c r="AM637" s="252">
        <f t="shared" si="59"/>
        <v>0.43515693227758256</v>
      </c>
      <c r="AP637" s="268"/>
    </row>
    <row r="638" spans="1:42" x14ac:dyDescent="0.25">
      <c r="A638" s="253">
        <v>636</v>
      </c>
      <c r="B638" s="243" t="s">
        <v>539</v>
      </c>
      <c r="C638" s="243" t="s">
        <v>538</v>
      </c>
      <c r="D638" s="243" t="s">
        <v>491</v>
      </c>
      <c r="E638" s="243" t="s">
        <v>472</v>
      </c>
      <c r="F638" s="243" t="s">
        <v>35</v>
      </c>
      <c r="G638" s="243" t="s">
        <v>31</v>
      </c>
      <c r="H638" s="243" t="s">
        <v>42</v>
      </c>
      <c r="I638" s="243" t="s">
        <v>64</v>
      </c>
      <c r="J638" s="243" t="s">
        <v>657</v>
      </c>
      <c r="K638" s="243" t="s">
        <v>771</v>
      </c>
      <c r="L638" s="265">
        <v>5.1123804663900421</v>
      </c>
      <c r="M638" s="250">
        <v>1.5</v>
      </c>
      <c r="N638" s="250">
        <v>1.5</v>
      </c>
      <c r="O638" s="244">
        <v>14</v>
      </c>
      <c r="P638" s="242">
        <v>10</v>
      </c>
      <c r="Q638" s="242">
        <v>25</v>
      </c>
      <c r="R638" s="242">
        <v>0.5</v>
      </c>
      <c r="S638" s="245">
        <v>692</v>
      </c>
      <c r="T638" s="242">
        <v>4.2</v>
      </c>
      <c r="U638" s="242">
        <v>0.8</v>
      </c>
      <c r="V638" s="242">
        <v>26</v>
      </c>
      <c r="W638" s="266">
        <v>400.97187288888892</v>
      </c>
      <c r="X638" s="266">
        <v>23.768338641902133</v>
      </c>
      <c r="Y638" s="266">
        <v>0</v>
      </c>
      <c r="Z638" s="266">
        <v>6.0145780933333342</v>
      </c>
      <c r="AA638" s="266">
        <v>3.2386189733333337</v>
      </c>
      <c r="AB638" s="267">
        <v>6.6803029333333344</v>
      </c>
      <c r="AC638" s="268"/>
      <c r="AD638" s="269">
        <v>5.55</v>
      </c>
      <c r="AE638" s="270">
        <f t="shared" si="62"/>
        <v>3.3636260000000018</v>
      </c>
      <c r="AF638" s="194">
        <f t="shared" si="56"/>
        <v>3.3166769333333326</v>
      </c>
      <c r="AH638" s="242">
        <v>635</v>
      </c>
      <c r="AI638" s="251">
        <f t="shared" si="57"/>
        <v>15.933500000000002</v>
      </c>
      <c r="AJ638" s="251">
        <f>'5-04a'!O639</f>
        <v>15.9335</v>
      </c>
      <c r="AK638" s="251">
        <f t="shared" si="58"/>
        <v>0</v>
      </c>
      <c r="AM638" s="252">
        <f t="shared" si="59"/>
        <v>0.20815746278804606</v>
      </c>
      <c r="AP638" s="268"/>
    </row>
    <row r="639" spans="1:42" x14ac:dyDescent="0.25">
      <c r="A639" s="253">
        <v>637</v>
      </c>
      <c r="B639" s="243" t="s">
        <v>539</v>
      </c>
      <c r="C639" s="243" t="s">
        <v>538</v>
      </c>
      <c r="D639" s="243" t="s">
        <v>491</v>
      </c>
      <c r="E639" s="243" t="s">
        <v>492</v>
      </c>
      <c r="F639" s="243" t="s">
        <v>35</v>
      </c>
      <c r="G639" s="243" t="s">
        <v>31</v>
      </c>
      <c r="H639" s="243" t="s">
        <v>42</v>
      </c>
      <c r="I639" s="243" t="s">
        <v>64</v>
      </c>
      <c r="J639" s="243" t="s">
        <v>657</v>
      </c>
      <c r="K639" s="243" t="s">
        <v>771</v>
      </c>
      <c r="L639" s="265">
        <v>5.1161805935483891</v>
      </c>
      <c r="M639" s="250">
        <v>1.5</v>
      </c>
      <c r="N639" s="250">
        <v>1.5</v>
      </c>
      <c r="O639" s="244">
        <v>14</v>
      </c>
      <c r="P639" s="242">
        <v>10</v>
      </c>
      <c r="Q639" s="242">
        <v>25</v>
      </c>
      <c r="R639" s="242">
        <v>0.5</v>
      </c>
      <c r="S639" s="245">
        <v>692</v>
      </c>
      <c r="T639" s="242">
        <v>4.2</v>
      </c>
      <c r="U639" s="242">
        <v>0.8</v>
      </c>
      <c r="V639" s="242">
        <v>26</v>
      </c>
      <c r="W639" s="266">
        <v>267.39093333333335</v>
      </c>
      <c r="X639" s="266">
        <v>26.954731182795697</v>
      </c>
      <c r="Y639" s="266">
        <v>0</v>
      </c>
      <c r="Z639" s="266">
        <v>4.0108640000000007</v>
      </c>
      <c r="AA639" s="266">
        <v>2.1596960000000003</v>
      </c>
      <c r="AB639" s="267">
        <v>5.1888400000000008</v>
      </c>
      <c r="AC639" s="268"/>
      <c r="AD639" s="269">
        <v>6.05</v>
      </c>
      <c r="AE639" s="270">
        <f t="shared" si="62"/>
        <v>2.9004960000000004</v>
      </c>
      <c r="AF639" s="194">
        <f t="shared" si="56"/>
        <v>2.2883440000000004</v>
      </c>
      <c r="AH639" s="242">
        <v>636</v>
      </c>
      <c r="AI639" s="251">
        <f t="shared" si="57"/>
        <v>11.359400000000001</v>
      </c>
      <c r="AJ639" s="251">
        <f>'5-04a'!O640</f>
        <v>11.359400000000001</v>
      </c>
      <c r="AK639" s="251">
        <f t="shared" si="58"/>
        <v>0</v>
      </c>
      <c r="AM639" s="252">
        <f t="shared" si="59"/>
        <v>0.20144937232600316</v>
      </c>
      <c r="AP639" s="268"/>
    </row>
    <row r="640" spans="1:42" x14ac:dyDescent="0.25">
      <c r="A640" s="253">
        <v>638</v>
      </c>
      <c r="B640" s="243" t="s">
        <v>539</v>
      </c>
      <c r="C640" s="243" t="s">
        <v>538</v>
      </c>
      <c r="D640" s="243" t="s">
        <v>508</v>
      </c>
      <c r="E640" s="243" t="s">
        <v>472</v>
      </c>
      <c r="F640" s="243" t="s">
        <v>35</v>
      </c>
      <c r="G640" s="243" t="s">
        <v>31</v>
      </c>
      <c r="H640" s="243" t="s">
        <v>37</v>
      </c>
      <c r="I640" s="243" t="s">
        <v>55</v>
      </c>
      <c r="J640" s="243" t="s">
        <v>681</v>
      </c>
      <c r="K640" s="243" t="s">
        <v>772</v>
      </c>
      <c r="L640" s="265">
        <v>9.5567753577799834</v>
      </c>
      <c r="M640" s="250">
        <v>0.4</v>
      </c>
      <c r="N640" s="250">
        <v>0.4</v>
      </c>
      <c r="O640" s="244">
        <v>22</v>
      </c>
      <c r="P640" s="242">
        <v>10</v>
      </c>
      <c r="Q640" s="242">
        <v>25</v>
      </c>
      <c r="R640" s="242">
        <v>0.5</v>
      </c>
      <c r="S640" s="245">
        <v>2050</v>
      </c>
      <c r="T640" s="242">
        <v>4.2</v>
      </c>
      <c r="U640" s="242">
        <v>0.8</v>
      </c>
      <c r="V640" s="242">
        <v>26</v>
      </c>
      <c r="W640" s="266">
        <v>545.60249999999985</v>
      </c>
      <c r="X640" s="266">
        <v>27.036793855302271</v>
      </c>
      <c r="Y640" s="266">
        <v>0</v>
      </c>
      <c r="Z640" s="266">
        <v>2.1824099999999995</v>
      </c>
      <c r="AA640" s="266">
        <v>2.1824099999999995</v>
      </c>
      <c r="AB640" s="267">
        <v>23.810180000000003</v>
      </c>
      <c r="AC640" s="268"/>
      <c r="AD640" s="269" t="s">
        <v>2545</v>
      </c>
      <c r="AE640" s="270">
        <v>6</v>
      </c>
      <c r="AF640" s="194">
        <f t="shared" si="56"/>
        <v>17.810180000000003</v>
      </c>
      <c r="AH640" s="242">
        <v>637</v>
      </c>
      <c r="AI640" s="251">
        <f t="shared" si="57"/>
        <v>28.175000000000001</v>
      </c>
      <c r="AJ640" s="251">
        <f>'5-04a'!O641</f>
        <v>28.175000000000001</v>
      </c>
      <c r="AK640" s="251">
        <f t="shared" si="58"/>
        <v>0</v>
      </c>
      <c r="AM640" s="252">
        <f t="shared" si="59"/>
        <v>0.63212706299911281</v>
      </c>
      <c r="AP640" s="268"/>
    </row>
    <row r="641" spans="1:42" x14ac:dyDescent="0.25">
      <c r="A641" s="253">
        <v>639</v>
      </c>
      <c r="B641" s="243" t="s">
        <v>539</v>
      </c>
      <c r="C641" s="243" t="s">
        <v>538</v>
      </c>
      <c r="D641" s="243" t="s">
        <v>491</v>
      </c>
      <c r="E641" s="243" t="s">
        <v>472</v>
      </c>
      <c r="F641" s="243" t="s">
        <v>35</v>
      </c>
      <c r="G641" s="243" t="s">
        <v>31</v>
      </c>
      <c r="H641" s="243" t="s">
        <v>37</v>
      </c>
      <c r="I641" s="243" t="s">
        <v>55</v>
      </c>
      <c r="J641" s="243" t="s">
        <v>681</v>
      </c>
      <c r="K641" s="243" t="s">
        <v>772</v>
      </c>
      <c r="L641" s="265">
        <v>9.5591438340248978</v>
      </c>
      <c r="M641" s="250">
        <v>0.4</v>
      </c>
      <c r="N641" s="250">
        <v>0.4</v>
      </c>
      <c r="O641" s="244">
        <v>22</v>
      </c>
      <c r="P641" s="242">
        <v>10</v>
      </c>
      <c r="Q641" s="242">
        <v>25</v>
      </c>
      <c r="R641" s="242">
        <v>0.5</v>
      </c>
      <c r="S641" s="245">
        <v>2050</v>
      </c>
      <c r="T641" s="242">
        <v>4.2</v>
      </c>
      <c r="U641" s="242">
        <v>0.8</v>
      </c>
      <c r="V641" s="242">
        <v>26</v>
      </c>
      <c r="W641" s="266">
        <v>406.28739999999988</v>
      </c>
      <c r="X641" s="266">
        <v>24.083426200355653</v>
      </c>
      <c r="Y641" s="266">
        <v>0</v>
      </c>
      <c r="Z641" s="266">
        <v>1.6251495999999996</v>
      </c>
      <c r="AA641" s="266">
        <v>1.6251495999999996</v>
      </c>
      <c r="AB641" s="267">
        <v>16.3167008</v>
      </c>
      <c r="AC641" s="268"/>
      <c r="AD641" s="269">
        <v>5.55</v>
      </c>
      <c r="AE641" s="270">
        <f t="shared" ref="AE641:AE672" si="63">0.0804*AD641^2-1.8589*AD641+11.204</f>
        <v>3.3636260000000018</v>
      </c>
      <c r="AF641" s="194">
        <f t="shared" si="56"/>
        <v>12.953074799999998</v>
      </c>
      <c r="AH641" s="242">
        <v>638</v>
      </c>
      <c r="AI641" s="251">
        <f t="shared" si="57"/>
        <v>19.567</v>
      </c>
      <c r="AJ641" s="251">
        <f>'5-04a'!O642</f>
        <v>19.567</v>
      </c>
      <c r="AK641" s="251">
        <f t="shared" si="58"/>
        <v>0</v>
      </c>
      <c r="AM641" s="252">
        <f t="shared" si="59"/>
        <v>0.66198573107783498</v>
      </c>
      <c r="AP641" s="268"/>
    </row>
    <row r="642" spans="1:42" x14ac:dyDescent="0.25">
      <c r="A642" s="253">
        <v>640</v>
      </c>
      <c r="B642" s="243" t="s">
        <v>539</v>
      </c>
      <c r="C642" s="243" t="s">
        <v>538</v>
      </c>
      <c r="D642" s="243" t="s">
        <v>491</v>
      </c>
      <c r="E642" s="243" t="s">
        <v>492</v>
      </c>
      <c r="F642" s="243" t="s">
        <v>35</v>
      </c>
      <c r="G642" s="243" t="s">
        <v>31</v>
      </c>
      <c r="H642" s="243" t="s">
        <v>37</v>
      </c>
      <c r="I642" s="243" t="s">
        <v>55</v>
      </c>
      <c r="J642" s="243" t="s">
        <v>681</v>
      </c>
      <c r="K642" s="243" t="s">
        <v>772</v>
      </c>
      <c r="L642" s="265">
        <v>9.5692604516129052</v>
      </c>
      <c r="M642" s="250">
        <v>0.4</v>
      </c>
      <c r="N642" s="250">
        <v>0.4</v>
      </c>
      <c r="O642" s="244">
        <v>22</v>
      </c>
      <c r="P642" s="242">
        <v>10</v>
      </c>
      <c r="Q642" s="242">
        <v>25</v>
      </c>
      <c r="R642" s="242">
        <v>0.5</v>
      </c>
      <c r="S642" s="245">
        <v>2050</v>
      </c>
      <c r="T642" s="242">
        <v>4.2</v>
      </c>
      <c r="U642" s="242">
        <v>0.8</v>
      </c>
      <c r="V642" s="242">
        <v>26</v>
      </c>
      <c r="W642" s="266">
        <v>263.77499999999992</v>
      </c>
      <c r="X642" s="266">
        <v>26.590221774193541</v>
      </c>
      <c r="Y642" s="266">
        <v>0</v>
      </c>
      <c r="Z642" s="266">
        <v>1.0550999999999997</v>
      </c>
      <c r="AA642" s="266">
        <v>1.0550999999999997</v>
      </c>
      <c r="AB642" s="267">
        <v>11.3858</v>
      </c>
      <c r="AC642" s="268"/>
      <c r="AD642" s="269">
        <v>6.05</v>
      </c>
      <c r="AE642" s="270">
        <f t="shared" si="63"/>
        <v>2.9004960000000004</v>
      </c>
      <c r="AF642" s="194">
        <f t="shared" si="56"/>
        <v>8.4853039999999993</v>
      </c>
      <c r="AH642" s="242">
        <v>639</v>
      </c>
      <c r="AI642" s="251">
        <f t="shared" si="57"/>
        <v>13.495999999999999</v>
      </c>
      <c r="AJ642" s="251">
        <f>'5-04a'!O643</f>
        <v>13.496</v>
      </c>
      <c r="AK642" s="251">
        <f t="shared" si="58"/>
        <v>0</v>
      </c>
      <c r="AM642" s="252">
        <f t="shared" si="59"/>
        <v>0.6287273266152934</v>
      </c>
      <c r="AP642" s="268"/>
    </row>
    <row r="643" spans="1:42" x14ac:dyDescent="0.25">
      <c r="A643" s="253">
        <v>641</v>
      </c>
      <c r="B643" s="243" t="s">
        <v>540</v>
      </c>
      <c r="C643" s="243" t="s">
        <v>541</v>
      </c>
      <c r="D643" s="243" t="s">
        <v>471</v>
      </c>
      <c r="E643" s="243" t="s">
        <v>492</v>
      </c>
      <c r="F643" s="243" t="s">
        <v>35</v>
      </c>
      <c r="G643" s="243" t="s">
        <v>36</v>
      </c>
      <c r="H643" s="243" t="s">
        <v>42</v>
      </c>
      <c r="I643" s="243" t="s">
        <v>105</v>
      </c>
      <c r="J643" s="243" t="s">
        <v>34</v>
      </c>
      <c r="K643" s="243" t="s">
        <v>773</v>
      </c>
      <c r="L643" s="265">
        <v>5.8417021046950914</v>
      </c>
      <c r="M643" s="250">
        <v>3</v>
      </c>
      <c r="N643" s="250">
        <v>3</v>
      </c>
      <c r="O643" s="244">
        <v>11</v>
      </c>
      <c r="P643" s="242">
        <v>10</v>
      </c>
      <c r="Q643" s="242">
        <v>20</v>
      </c>
      <c r="R643" s="242">
        <v>0.8</v>
      </c>
      <c r="S643" s="245">
        <v>860</v>
      </c>
      <c r="T643" s="242">
        <v>5</v>
      </c>
      <c r="U643" s="242">
        <v>0.8</v>
      </c>
      <c r="V643" s="242">
        <v>23</v>
      </c>
      <c r="W643" s="266">
        <v>241.38271200000003</v>
      </c>
      <c r="X643" s="266">
        <v>23.711464833005895</v>
      </c>
      <c r="Y643" s="266">
        <v>19.91</v>
      </c>
      <c r="Z643" s="266">
        <v>7.2414813600000016</v>
      </c>
      <c r="AA643" s="266">
        <v>10.862222040000001</v>
      </c>
      <c r="AB643" s="267">
        <v>3.0397965999999998</v>
      </c>
      <c r="AC643" s="268"/>
      <c r="AD643" s="269">
        <v>8.9499999999999993</v>
      </c>
      <c r="AE643" s="270">
        <f t="shared" si="63"/>
        <v>1.007086000000001</v>
      </c>
      <c r="AF643" s="194">
        <f t="shared" ref="AF643:AF706" si="64">AB643-AE643</f>
        <v>2.0327105999999988</v>
      </c>
      <c r="AH643" s="242">
        <v>640</v>
      </c>
      <c r="AI643" s="251">
        <f t="shared" ref="AI643:AI706" si="65">SUM(Y643:AB643)</f>
        <v>41.053500000000007</v>
      </c>
      <c r="AJ643" s="251">
        <f>'5-04a'!O644</f>
        <v>41.0535</v>
      </c>
      <c r="AK643" s="251">
        <f t="shared" ref="AK643:AK706" si="66">AI643-AJ643</f>
        <v>0</v>
      </c>
      <c r="AM643" s="252">
        <f t="shared" ref="AM643:AM706" si="67">AF643/AI643</f>
        <v>4.9513697979465782E-2</v>
      </c>
      <c r="AP643" s="268"/>
    </row>
    <row r="644" spans="1:42" x14ac:dyDescent="0.25">
      <c r="A644" s="253">
        <v>642</v>
      </c>
      <c r="B644" s="243" t="s">
        <v>540</v>
      </c>
      <c r="C644" s="243" t="s">
        <v>541</v>
      </c>
      <c r="D644" s="243" t="s">
        <v>491</v>
      </c>
      <c r="E644" s="243" t="s">
        <v>472</v>
      </c>
      <c r="F644" s="243" t="s">
        <v>35</v>
      </c>
      <c r="G644" s="243" t="s">
        <v>36</v>
      </c>
      <c r="H644" s="243" t="s">
        <v>42</v>
      </c>
      <c r="I644" s="243" t="s">
        <v>105</v>
      </c>
      <c r="J644" s="243" t="s">
        <v>34</v>
      </c>
      <c r="K644" s="243" t="s">
        <v>773</v>
      </c>
      <c r="L644" s="265">
        <v>5.8417021046950914</v>
      </c>
      <c r="M644" s="250">
        <v>3</v>
      </c>
      <c r="N644" s="250">
        <v>3</v>
      </c>
      <c r="O644" s="244">
        <v>11</v>
      </c>
      <c r="P644" s="242">
        <v>10</v>
      </c>
      <c r="Q644" s="242">
        <v>20</v>
      </c>
      <c r="R644" s="242">
        <v>0.8</v>
      </c>
      <c r="S644" s="245">
        <v>860</v>
      </c>
      <c r="T644" s="242">
        <v>5</v>
      </c>
      <c r="U644" s="242">
        <v>0.8</v>
      </c>
      <c r="V644" s="242">
        <v>23</v>
      </c>
      <c r="W644" s="266">
        <v>419.37235199999998</v>
      </c>
      <c r="X644" s="266">
        <v>24.85906058091286</v>
      </c>
      <c r="Y644" s="266">
        <v>19.91</v>
      </c>
      <c r="Z644" s="266">
        <v>12.581170559999999</v>
      </c>
      <c r="AA644" s="266">
        <v>18.871755839999995</v>
      </c>
      <c r="AB644" s="267">
        <v>6.8102736000000004</v>
      </c>
      <c r="AC644" s="268"/>
      <c r="AD644" s="269">
        <v>5.55</v>
      </c>
      <c r="AE644" s="270">
        <f t="shared" si="63"/>
        <v>3.3636260000000018</v>
      </c>
      <c r="AF644" s="194">
        <f t="shared" si="64"/>
        <v>3.4466475999999986</v>
      </c>
      <c r="AH644" s="242">
        <v>641</v>
      </c>
      <c r="AI644" s="251">
        <f t="shared" si="65"/>
        <v>58.173199999999994</v>
      </c>
      <c r="AJ644" s="251">
        <f>'5-04a'!O645</f>
        <v>58.173200000000001</v>
      </c>
      <c r="AK644" s="251">
        <f t="shared" si="66"/>
        <v>0</v>
      </c>
      <c r="AM644" s="252">
        <f t="shared" si="67"/>
        <v>5.9248031739701425E-2</v>
      </c>
      <c r="AP644" s="268"/>
    </row>
    <row r="645" spans="1:42" x14ac:dyDescent="0.25">
      <c r="A645" s="253">
        <v>643</v>
      </c>
      <c r="B645" s="243" t="s">
        <v>540</v>
      </c>
      <c r="C645" s="243" t="s">
        <v>541</v>
      </c>
      <c r="D645" s="243" t="s">
        <v>471</v>
      </c>
      <c r="E645" s="243" t="s">
        <v>496</v>
      </c>
      <c r="F645" s="243" t="s">
        <v>35</v>
      </c>
      <c r="G645" s="243" t="s">
        <v>36</v>
      </c>
      <c r="H645" s="243" t="s">
        <v>42</v>
      </c>
      <c r="I645" s="243" t="s">
        <v>105</v>
      </c>
      <c r="J645" s="243" t="s">
        <v>34</v>
      </c>
      <c r="K645" s="243" t="s">
        <v>773</v>
      </c>
      <c r="L645" s="265">
        <v>5.8417021046950914</v>
      </c>
      <c r="M645" s="250">
        <v>3</v>
      </c>
      <c r="N645" s="250">
        <v>3</v>
      </c>
      <c r="O645" s="244">
        <v>11</v>
      </c>
      <c r="P645" s="242">
        <v>10</v>
      </c>
      <c r="Q645" s="242">
        <v>20</v>
      </c>
      <c r="R645" s="242">
        <v>0.8</v>
      </c>
      <c r="S645" s="245">
        <v>860</v>
      </c>
      <c r="T645" s="242">
        <v>5</v>
      </c>
      <c r="U645" s="242">
        <v>0.8</v>
      </c>
      <c r="V645" s="242">
        <v>23</v>
      </c>
      <c r="W645" s="266">
        <v>163.00279200000006</v>
      </c>
      <c r="X645" s="266">
        <v>24.184390504451045</v>
      </c>
      <c r="Y645" s="266">
        <v>19.91</v>
      </c>
      <c r="Z645" s="266">
        <v>4.8900837600000013</v>
      </c>
      <c r="AA645" s="266">
        <v>7.3351256400000011</v>
      </c>
      <c r="AB645" s="267">
        <v>2.3042905999999999</v>
      </c>
      <c r="AC645" s="268"/>
      <c r="AD645" s="269">
        <v>9.15</v>
      </c>
      <c r="AE645" s="270">
        <f t="shared" si="63"/>
        <v>0.9263539999999999</v>
      </c>
      <c r="AF645" s="194">
        <f t="shared" si="64"/>
        <v>1.3779366</v>
      </c>
      <c r="AH645" s="242">
        <v>642</v>
      </c>
      <c r="AI645" s="251">
        <f t="shared" si="65"/>
        <v>34.439500000000002</v>
      </c>
      <c r="AJ645" s="251">
        <f>'5-04a'!O646</f>
        <v>34.439500000000002</v>
      </c>
      <c r="AK645" s="251">
        <f t="shared" si="66"/>
        <v>0</v>
      </c>
      <c r="AM645" s="252">
        <f t="shared" si="67"/>
        <v>4.0010354389581726E-2</v>
      </c>
      <c r="AP645" s="268"/>
    </row>
    <row r="646" spans="1:42" x14ac:dyDescent="0.25">
      <c r="A646" s="253">
        <v>644</v>
      </c>
      <c r="B646" s="243" t="s">
        <v>540</v>
      </c>
      <c r="C646" s="243" t="s">
        <v>541</v>
      </c>
      <c r="D646" s="243" t="s">
        <v>491</v>
      </c>
      <c r="E646" s="243" t="s">
        <v>492</v>
      </c>
      <c r="F646" s="243" t="s">
        <v>35</v>
      </c>
      <c r="G646" s="243" t="s">
        <v>36</v>
      </c>
      <c r="H646" s="243" t="s">
        <v>42</v>
      </c>
      <c r="I646" s="243" t="s">
        <v>105</v>
      </c>
      <c r="J646" s="243" t="s">
        <v>34</v>
      </c>
      <c r="K646" s="243" t="s">
        <v>773</v>
      </c>
      <c r="L646" s="265">
        <v>5.8417021046950914</v>
      </c>
      <c r="M646" s="250">
        <v>3</v>
      </c>
      <c r="N646" s="250">
        <v>3</v>
      </c>
      <c r="O646" s="244">
        <v>11</v>
      </c>
      <c r="P646" s="242">
        <v>10</v>
      </c>
      <c r="Q646" s="242">
        <v>20</v>
      </c>
      <c r="R646" s="242">
        <v>0.8</v>
      </c>
      <c r="S646" s="245">
        <v>860</v>
      </c>
      <c r="T646" s="242">
        <v>5</v>
      </c>
      <c r="U646" s="242">
        <v>0.8</v>
      </c>
      <c r="V646" s="242">
        <v>23</v>
      </c>
      <c r="W646" s="266">
        <v>258.54000000000002</v>
      </c>
      <c r="X646" s="266">
        <v>26.0625</v>
      </c>
      <c r="Y646" s="266">
        <v>19.91</v>
      </c>
      <c r="Z646" s="266">
        <v>7.7562000000000006</v>
      </c>
      <c r="AA646" s="266">
        <v>11.6343</v>
      </c>
      <c r="AB646" s="267">
        <v>5.0995000000000008</v>
      </c>
      <c r="AC646" s="268"/>
      <c r="AD646" s="269">
        <v>6.05</v>
      </c>
      <c r="AE646" s="270">
        <f t="shared" si="63"/>
        <v>2.9004960000000004</v>
      </c>
      <c r="AF646" s="194">
        <f t="shared" si="64"/>
        <v>2.1990040000000004</v>
      </c>
      <c r="AH646" s="242">
        <v>643</v>
      </c>
      <c r="AI646" s="251">
        <f t="shared" si="65"/>
        <v>44.4</v>
      </c>
      <c r="AJ646" s="251">
        <f>'5-04a'!O647</f>
        <v>44.4</v>
      </c>
      <c r="AK646" s="251">
        <f t="shared" si="66"/>
        <v>0</v>
      </c>
      <c r="AM646" s="252">
        <f t="shared" si="67"/>
        <v>4.9527117117117131E-2</v>
      </c>
      <c r="AP646" s="268"/>
    </row>
    <row r="647" spans="1:42" x14ac:dyDescent="0.25">
      <c r="A647" s="253">
        <v>645</v>
      </c>
      <c r="B647" s="243" t="s">
        <v>540</v>
      </c>
      <c r="C647" s="243" t="s">
        <v>541</v>
      </c>
      <c r="D647" s="243" t="s">
        <v>471</v>
      </c>
      <c r="E647" s="243" t="s">
        <v>496</v>
      </c>
      <c r="F647" s="243" t="s">
        <v>35</v>
      </c>
      <c r="G647" s="243" t="s">
        <v>36</v>
      </c>
      <c r="H647" s="243" t="s">
        <v>42</v>
      </c>
      <c r="I647" s="243" t="s">
        <v>108</v>
      </c>
      <c r="J647" s="243" t="s">
        <v>34</v>
      </c>
      <c r="K647" s="243" t="s">
        <v>774</v>
      </c>
      <c r="L647" s="265">
        <v>3.3693828282828293</v>
      </c>
      <c r="M647" s="250">
        <v>3</v>
      </c>
      <c r="N647" s="250">
        <v>3</v>
      </c>
      <c r="O647" s="244">
        <v>10</v>
      </c>
      <c r="P647" s="242">
        <v>10</v>
      </c>
      <c r="Q647" s="242">
        <v>20</v>
      </c>
      <c r="R647" s="242">
        <v>0.8</v>
      </c>
      <c r="S647" s="245">
        <v>645</v>
      </c>
      <c r="T647" s="242">
        <v>5</v>
      </c>
      <c r="U647" s="242">
        <v>0.8</v>
      </c>
      <c r="V647" s="242">
        <v>17</v>
      </c>
      <c r="W647" s="266">
        <v>181.11421333333334</v>
      </c>
      <c r="X647" s="266">
        <v>26.871545004945595</v>
      </c>
      <c r="Y647" s="266">
        <v>28.86</v>
      </c>
      <c r="Z647" s="266">
        <v>5.4334264000000001</v>
      </c>
      <c r="AA647" s="266">
        <v>8.1501395999999993</v>
      </c>
      <c r="AB647" s="267">
        <v>0.94593399999999939</v>
      </c>
      <c r="AC647" s="268"/>
      <c r="AD647" s="269">
        <v>9.15</v>
      </c>
      <c r="AE647" s="270">
        <f t="shared" si="63"/>
        <v>0.9263539999999999</v>
      </c>
      <c r="AF647" s="194">
        <f t="shared" si="64"/>
        <v>1.9579999999999487E-2</v>
      </c>
      <c r="AH647" s="242">
        <v>644</v>
      </c>
      <c r="AI647" s="251">
        <f t="shared" si="65"/>
        <v>43.389500000000005</v>
      </c>
      <c r="AJ647" s="251">
        <f>'5-04a'!O648</f>
        <v>43.389499999999998</v>
      </c>
      <c r="AK647" s="251">
        <f t="shared" si="66"/>
        <v>0</v>
      </c>
      <c r="AM647" s="252">
        <f t="shared" si="67"/>
        <v>4.5126124984153966E-4</v>
      </c>
      <c r="AP647" s="268"/>
    </row>
    <row r="648" spans="1:42" x14ac:dyDescent="0.25">
      <c r="A648" s="253">
        <v>646</v>
      </c>
      <c r="B648" s="243" t="s">
        <v>540</v>
      </c>
      <c r="C648" s="243" t="s">
        <v>541</v>
      </c>
      <c r="D648" s="243" t="s">
        <v>471</v>
      </c>
      <c r="E648" s="243" t="s">
        <v>496</v>
      </c>
      <c r="F648" s="243" t="s">
        <v>35</v>
      </c>
      <c r="G648" s="243" t="s">
        <v>36</v>
      </c>
      <c r="H648" s="243" t="s">
        <v>42</v>
      </c>
      <c r="I648" s="243" t="s">
        <v>105</v>
      </c>
      <c r="J648" s="243" t="s">
        <v>34</v>
      </c>
      <c r="K648" s="243" t="s">
        <v>774</v>
      </c>
      <c r="L648" s="265">
        <v>4.3177798165137631</v>
      </c>
      <c r="M648" s="250">
        <v>3</v>
      </c>
      <c r="N648" s="250">
        <v>3</v>
      </c>
      <c r="O648" s="244">
        <v>10</v>
      </c>
      <c r="P648" s="242">
        <v>10</v>
      </c>
      <c r="Q648" s="242">
        <v>20</v>
      </c>
      <c r="R648" s="242">
        <v>0.8</v>
      </c>
      <c r="S648" s="245">
        <v>860</v>
      </c>
      <c r="T648" s="242">
        <v>5</v>
      </c>
      <c r="U648" s="242">
        <v>0.8</v>
      </c>
      <c r="V648" s="242">
        <v>17</v>
      </c>
      <c r="W648" s="266">
        <v>181.1142133333334</v>
      </c>
      <c r="X648" s="266">
        <v>26.871545004945606</v>
      </c>
      <c r="Y648" s="266">
        <v>19.91</v>
      </c>
      <c r="Z648" s="266">
        <v>5.4334264000000019</v>
      </c>
      <c r="AA648" s="266">
        <v>8.150139600000001</v>
      </c>
      <c r="AB648" s="267">
        <v>0.94593399999999939</v>
      </c>
      <c r="AC648" s="268"/>
      <c r="AD648" s="269">
        <v>9.15</v>
      </c>
      <c r="AE648" s="270">
        <f t="shared" si="63"/>
        <v>0.9263539999999999</v>
      </c>
      <c r="AF648" s="194">
        <f t="shared" si="64"/>
        <v>1.9579999999999487E-2</v>
      </c>
      <c r="AH648" s="242">
        <v>645</v>
      </c>
      <c r="AI648" s="251">
        <f t="shared" si="65"/>
        <v>34.439500000000002</v>
      </c>
      <c r="AJ648" s="251">
        <f>'5-04a'!O649</f>
        <v>34.439500000000002</v>
      </c>
      <c r="AK648" s="251">
        <f t="shared" si="66"/>
        <v>0</v>
      </c>
      <c r="AM648" s="252">
        <f t="shared" si="67"/>
        <v>5.6853322493066055E-4</v>
      </c>
      <c r="AP648" s="268"/>
    </row>
    <row r="649" spans="1:42" x14ac:dyDescent="0.25">
      <c r="A649" s="253">
        <v>647</v>
      </c>
      <c r="B649" s="243" t="s">
        <v>540</v>
      </c>
      <c r="C649" s="243" t="s">
        <v>541</v>
      </c>
      <c r="D649" s="243" t="s">
        <v>471</v>
      </c>
      <c r="E649" s="243" t="s">
        <v>495</v>
      </c>
      <c r="F649" s="243" t="s">
        <v>35</v>
      </c>
      <c r="G649" s="243" t="s">
        <v>36</v>
      </c>
      <c r="H649" s="243" t="s">
        <v>42</v>
      </c>
      <c r="I649" s="243" t="s">
        <v>108</v>
      </c>
      <c r="J649" s="243" t="s">
        <v>34</v>
      </c>
      <c r="K649" s="243" t="s">
        <v>774</v>
      </c>
      <c r="L649" s="265">
        <v>3.3693828282828293</v>
      </c>
      <c r="M649" s="250">
        <v>3</v>
      </c>
      <c r="N649" s="250">
        <v>3</v>
      </c>
      <c r="O649" s="244">
        <v>10</v>
      </c>
      <c r="P649" s="242">
        <v>10</v>
      </c>
      <c r="Q649" s="242">
        <v>20</v>
      </c>
      <c r="R649" s="242">
        <v>0.8</v>
      </c>
      <c r="S649" s="245">
        <v>645</v>
      </c>
      <c r="T649" s="242">
        <v>5</v>
      </c>
      <c r="U649" s="242">
        <v>0.8</v>
      </c>
      <c r="V649" s="242">
        <v>17</v>
      </c>
      <c r="W649" s="266">
        <v>130.86287999999996</v>
      </c>
      <c r="X649" s="266">
        <v>27.320016701461373</v>
      </c>
      <c r="Y649" s="266">
        <v>28.86</v>
      </c>
      <c r="Z649" s="266">
        <v>3.9258863999999996</v>
      </c>
      <c r="AA649" s="266">
        <v>5.8888295999999976</v>
      </c>
      <c r="AB649" s="267">
        <v>0.83448400000000156</v>
      </c>
      <c r="AC649" s="268"/>
      <c r="AD649" s="269">
        <v>9.4</v>
      </c>
      <c r="AE649" s="270">
        <f t="shared" si="63"/>
        <v>0.83448400000000333</v>
      </c>
      <c r="AF649" s="194">
        <f t="shared" si="64"/>
        <v>-1.7763568394002505E-15</v>
      </c>
      <c r="AH649" s="242">
        <v>646</v>
      </c>
      <c r="AI649" s="251">
        <f t="shared" si="65"/>
        <v>39.509199999999993</v>
      </c>
      <c r="AJ649" s="251">
        <f>'5-04a'!O650</f>
        <v>39.5092</v>
      </c>
      <c r="AK649" s="251">
        <f t="shared" si="66"/>
        <v>0</v>
      </c>
      <c r="AM649" s="252">
        <f t="shared" si="67"/>
        <v>-4.4960587392309911E-17</v>
      </c>
      <c r="AP649" s="268"/>
    </row>
    <row r="650" spans="1:42" x14ac:dyDescent="0.25">
      <c r="A650" s="253">
        <v>648</v>
      </c>
      <c r="B650" s="243" t="s">
        <v>540</v>
      </c>
      <c r="C650" s="243" t="s">
        <v>541</v>
      </c>
      <c r="D650" s="243" t="s">
        <v>471</v>
      </c>
      <c r="E650" s="243" t="s">
        <v>495</v>
      </c>
      <c r="F650" s="243" t="s">
        <v>35</v>
      </c>
      <c r="G650" s="243" t="s">
        <v>36</v>
      </c>
      <c r="H650" s="243" t="s">
        <v>42</v>
      </c>
      <c r="I650" s="243" t="s">
        <v>105</v>
      </c>
      <c r="J650" s="243" t="s">
        <v>34</v>
      </c>
      <c r="K650" s="243" t="s">
        <v>774</v>
      </c>
      <c r="L650" s="265">
        <v>4.3177798165137631</v>
      </c>
      <c r="M650" s="250">
        <v>3</v>
      </c>
      <c r="N650" s="250">
        <v>3</v>
      </c>
      <c r="O650" s="244">
        <v>10</v>
      </c>
      <c r="P650" s="242">
        <v>10</v>
      </c>
      <c r="Q650" s="242">
        <v>20</v>
      </c>
      <c r="R650" s="242">
        <v>0.8</v>
      </c>
      <c r="S650" s="245">
        <v>860</v>
      </c>
      <c r="T650" s="242">
        <v>5</v>
      </c>
      <c r="U650" s="242">
        <v>0.8</v>
      </c>
      <c r="V650" s="242">
        <v>17</v>
      </c>
      <c r="W650" s="266">
        <v>130.86287999999996</v>
      </c>
      <c r="X650" s="266">
        <v>27.320016701461373</v>
      </c>
      <c r="Y650" s="266">
        <v>19.91</v>
      </c>
      <c r="Z650" s="266">
        <v>3.9258863999999996</v>
      </c>
      <c r="AA650" s="266">
        <v>5.8888295999999976</v>
      </c>
      <c r="AB650" s="267">
        <v>0.83448400000000156</v>
      </c>
      <c r="AC650" s="268"/>
      <c r="AD650" s="269">
        <v>9.4</v>
      </c>
      <c r="AE650" s="270">
        <f t="shared" si="63"/>
        <v>0.83448400000000333</v>
      </c>
      <c r="AF650" s="194">
        <f t="shared" si="64"/>
        <v>-1.7763568394002505E-15</v>
      </c>
      <c r="AH650" s="242">
        <v>647</v>
      </c>
      <c r="AI650" s="251">
        <f t="shared" si="65"/>
        <v>30.559199999999997</v>
      </c>
      <c r="AJ650" s="251">
        <f>'5-04a'!O651</f>
        <v>30.559200000000001</v>
      </c>
      <c r="AK650" s="251">
        <f t="shared" si="66"/>
        <v>0</v>
      </c>
      <c r="AM650" s="252">
        <f t="shared" si="67"/>
        <v>-5.8128381613401228E-17</v>
      </c>
      <c r="AP650" s="268"/>
    </row>
    <row r="651" spans="1:42" x14ac:dyDescent="0.25">
      <c r="A651" s="253">
        <v>649</v>
      </c>
      <c r="B651" s="243" t="s">
        <v>540</v>
      </c>
      <c r="C651" s="243" t="s">
        <v>541</v>
      </c>
      <c r="D651" s="243" t="s">
        <v>471</v>
      </c>
      <c r="E651" s="243" t="s">
        <v>495</v>
      </c>
      <c r="F651" s="243" t="s">
        <v>35</v>
      </c>
      <c r="G651" s="243" t="s">
        <v>36</v>
      </c>
      <c r="H651" s="243" t="s">
        <v>42</v>
      </c>
      <c r="I651" s="243" t="s">
        <v>108</v>
      </c>
      <c r="J651" s="243" t="s">
        <v>34</v>
      </c>
      <c r="K651" s="243" t="s">
        <v>775</v>
      </c>
      <c r="L651" s="265">
        <v>4.7567757575757579</v>
      </c>
      <c r="M651" s="250">
        <v>3</v>
      </c>
      <c r="N651" s="250">
        <v>3</v>
      </c>
      <c r="O651" s="244">
        <v>11</v>
      </c>
      <c r="P651" s="242">
        <v>10</v>
      </c>
      <c r="Q651" s="242">
        <v>20</v>
      </c>
      <c r="R651" s="242">
        <v>0.8</v>
      </c>
      <c r="S651" s="245">
        <v>645</v>
      </c>
      <c r="T651" s="242">
        <v>5</v>
      </c>
      <c r="U651" s="242">
        <v>0.8</v>
      </c>
      <c r="V651" s="242">
        <v>24</v>
      </c>
      <c r="W651" s="266">
        <v>117.77659200000001</v>
      </c>
      <c r="X651" s="266">
        <v>24.588015031315241</v>
      </c>
      <c r="Y651" s="266">
        <v>28.86</v>
      </c>
      <c r="Z651" s="266">
        <v>3.5332977600000004</v>
      </c>
      <c r="AA651" s="266">
        <v>5.2999466399999999</v>
      </c>
      <c r="AB651" s="267">
        <v>1.8159556000000017</v>
      </c>
      <c r="AC651" s="268"/>
      <c r="AD651" s="269">
        <v>9.4</v>
      </c>
      <c r="AE651" s="270">
        <f t="shared" si="63"/>
        <v>0.83448400000000333</v>
      </c>
      <c r="AF651" s="194">
        <f t="shared" si="64"/>
        <v>0.98147159999999833</v>
      </c>
      <c r="AH651" s="242">
        <v>648</v>
      </c>
      <c r="AI651" s="251">
        <f t="shared" si="65"/>
        <v>39.509200000000007</v>
      </c>
      <c r="AJ651" s="251">
        <f>'5-04a'!O652</f>
        <v>39.5092</v>
      </c>
      <c r="AK651" s="251">
        <f t="shared" si="66"/>
        <v>0</v>
      </c>
      <c r="AM651" s="252">
        <f t="shared" si="67"/>
        <v>2.4841596387676749E-2</v>
      </c>
      <c r="AP651" s="268"/>
    </row>
    <row r="652" spans="1:42" x14ac:dyDescent="0.25">
      <c r="A652" s="253">
        <v>650</v>
      </c>
      <c r="B652" s="243" t="s">
        <v>540</v>
      </c>
      <c r="C652" s="243" t="s">
        <v>541</v>
      </c>
      <c r="D652" s="243" t="s">
        <v>471</v>
      </c>
      <c r="E652" s="243" t="s">
        <v>495</v>
      </c>
      <c r="F652" s="243" t="s">
        <v>35</v>
      </c>
      <c r="G652" s="243" t="s">
        <v>36</v>
      </c>
      <c r="H652" s="243" t="s">
        <v>42</v>
      </c>
      <c r="I652" s="243" t="s">
        <v>105</v>
      </c>
      <c r="J652" s="243" t="s">
        <v>34</v>
      </c>
      <c r="K652" s="243" t="s">
        <v>775</v>
      </c>
      <c r="L652" s="265">
        <v>6.0956891527253108</v>
      </c>
      <c r="M652" s="250">
        <v>3</v>
      </c>
      <c r="N652" s="250">
        <v>3</v>
      </c>
      <c r="O652" s="244">
        <v>11</v>
      </c>
      <c r="P652" s="242">
        <v>10</v>
      </c>
      <c r="Q652" s="242">
        <v>20</v>
      </c>
      <c r="R652" s="242">
        <v>0.8</v>
      </c>
      <c r="S652" s="245">
        <v>860</v>
      </c>
      <c r="T652" s="242">
        <v>5</v>
      </c>
      <c r="U652" s="242">
        <v>0.8</v>
      </c>
      <c r="V652" s="242">
        <v>24</v>
      </c>
      <c r="W652" s="266">
        <v>117.77659200000001</v>
      </c>
      <c r="X652" s="266">
        <v>24.588015031315241</v>
      </c>
      <c r="Y652" s="266">
        <v>19.91</v>
      </c>
      <c r="Z652" s="266">
        <v>3.5332977600000004</v>
      </c>
      <c r="AA652" s="266">
        <v>5.2999466399999999</v>
      </c>
      <c r="AB652" s="267">
        <v>1.8159556000000017</v>
      </c>
      <c r="AC652" s="268"/>
      <c r="AD652" s="269">
        <v>9.4</v>
      </c>
      <c r="AE652" s="270">
        <f t="shared" si="63"/>
        <v>0.83448400000000333</v>
      </c>
      <c r="AF652" s="194">
        <f t="shared" si="64"/>
        <v>0.98147159999999833</v>
      </c>
      <c r="AH652" s="242">
        <v>649</v>
      </c>
      <c r="AI652" s="251">
        <f t="shared" si="65"/>
        <v>30.559200000000004</v>
      </c>
      <c r="AJ652" s="251">
        <f>'5-04a'!O653</f>
        <v>30.559200000000001</v>
      </c>
      <c r="AK652" s="251">
        <f t="shared" si="66"/>
        <v>0</v>
      </c>
      <c r="AM652" s="252">
        <f t="shared" si="67"/>
        <v>3.2117058038168479E-2</v>
      </c>
      <c r="AP652" s="268"/>
    </row>
    <row r="653" spans="1:42" x14ac:dyDescent="0.25">
      <c r="A653" s="253">
        <v>651</v>
      </c>
      <c r="B653" s="243" t="s">
        <v>540</v>
      </c>
      <c r="C653" s="243" t="s">
        <v>541</v>
      </c>
      <c r="D653" s="243" t="s">
        <v>471</v>
      </c>
      <c r="E653" s="243" t="s">
        <v>492</v>
      </c>
      <c r="F653" s="243" t="s">
        <v>35</v>
      </c>
      <c r="G653" s="243" t="s">
        <v>36</v>
      </c>
      <c r="H653" s="243" t="s">
        <v>42</v>
      </c>
      <c r="I653" s="243" t="s">
        <v>108</v>
      </c>
      <c r="J653" s="243" t="s">
        <v>34</v>
      </c>
      <c r="K653" s="243" t="s">
        <v>776</v>
      </c>
      <c r="L653" s="265">
        <v>1.7177245791245792</v>
      </c>
      <c r="M653" s="250">
        <v>3</v>
      </c>
      <c r="N653" s="250">
        <v>1.7177245791245792</v>
      </c>
      <c r="O653" s="244">
        <v>15</v>
      </c>
      <c r="P653" s="242">
        <v>10</v>
      </c>
      <c r="Q653" s="242">
        <v>20</v>
      </c>
      <c r="R653" s="242">
        <v>0.8</v>
      </c>
      <c r="S653" s="245">
        <v>645</v>
      </c>
      <c r="T653" s="242">
        <v>5</v>
      </c>
      <c r="U653" s="242">
        <v>0.8</v>
      </c>
      <c r="V653" s="242">
        <v>26</v>
      </c>
      <c r="W653" s="266">
        <v>234.2078147388626</v>
      </c>
      <c r="X653" s="266">
        <v>23.006661565703595</v>
      </c>
      <c r="Y653" s="266">
        <v>28.86</v>
      </c>
      <c r="Z653" s="266">
        <v>4.0230452000000012</v>
      </c>
      <c r="AA653" s="266">
        <v>6.0345678000000005</v>
      </c>
      <c r="AB653" s="267">
        <v>11.085887000000001</v>
      </c>
      <c r="AC653" s="268"/>
      <c r="AD653" s="269">
        <v>8.9499999999999993</v>
      </c>
      <c r="AE653" s="270">
        <f t="shared" si="63"/>
        <v>1.007086000000001</v>
      </c>
      <c r="AF653" s="194">
        <f t="shared" si="64"/>
        <v>10.078801</v>
      </c>
      <c r="AH653" s="242">
        <v>650</v>
      </c>
      <c r="AI653" s="251">
        <f t="shared" si="65"/>
        <v>50.003499999999995</v>
      </c>
      <c r="AJ653" s="251">
        <f>'5-04a'!O654</f>
        <v>50.003500000000003</v>
      </c>
      <c r="AK653" s="251">
        <f t="shared" si="66"/>
        <v>0</v>
      </c>
      <c r="AM653" s="252">
        <f t="shared" si="67"/>
        <v>0.2015619106662534</v>
      </c>
      <c r="AP653" s="268"/>
    </row>
    <row r="654" spans="1:42" x14ac:dyDescent="0.25">
      <c r="A654" s="253">
        <v>652</v>
      </c>
      <c r="B654" s="243" t="s">
        <v>540</v>
      </c>
      <c r="C654" s="243" t="s">
        <v>541</v>
      </c>
      <c r="D654" s="243" t="s">
        <v>471</v>
      </c>
      <c r="E654" s="243" t="s">
        <v>492</v>
      </c>
      <c r="F654" s="243" t="s">
        <v>35</v>
      </c>
      <c r="G654" s="243" t="s">
        <v>31</v>
      </c>
      <c r="H654" s="243" t="s">
        <v>32</v>
      </c>
      <c r="I654" s="243" t="s">
        <v>39</v>
      </c>
      <c r="J654" s="243" t="s">
        <v>44</v>
      </c>
      <c r="K654" s="243" t="s">
        <v>776</v>
      </c>
      <c r="L654" s="265">
        <v>3.6016751719056974</v>
      </c>
      <c r="M654" s="250">
        <v>3</v>
      </c>
      <c r="N654" s="250">
        <v>3</v>
      </c>
      <c r="O654" s="244">
        <v>15</v>
      </c>
      <c r="P654" s="242">
        <v>15</v>
      </c>
      <c r="Q654" s="242">
        <v>35</v>
      </c>
      <c r="R654" s="242">
        <v>0.8</v>
      </c>
      <c r="S654" s="245">
        <v>462</v>
      </c>
      <c r="T654" s="242">
        <v>4.2</v>
      </c>
      <c r="U654" s="242">
        <v>0.8</v>
      </c>
      <c r="V654" s="242">
        <v>26</v>
      </c>
      <c r="W654" s="266">
        <v>268.20301333333339</v>
      </c>
      <c r="X654" s="266">
        <v>26.346072036673224</v>
      </c>
      <c r="Y654" s="266">
        <v>8.1</v>
      </c>
      <c r="Z654" s="266">
        <v>8.0460904000000024</v>
      </c>
      <c r="AA654" s="266">
        <v>12.069135600000001</v>
      </c>
      <c r="AB654" s="267">
        <v>1.0282739999999997</v>
      </c>
      <c r="AC654" s="268"/>
      <c r="AD654" s="269">
        <v>8.9499999999999993</v>
      </c>
      <c r="AE654" s="270">
        <f t="shared" si="63"/>
        <v>1.007086000000001</v>
      </c>
      <c r="AF654" s="194">
        <f t="shared" si="64"/>
        <v>2.1187999999998652E-2</v>
      </c>
      <c r="AH654" s="242">
        <v>651</v>
      </c>
      <c r="AI654" s="251">
        <f t="shared" si="65"/>
        <v>29.243500000000001</v>
      </c>
      <c r="AJ654" s="251">
        <f>'5-04a'!O655</f>
        <v>29.243500000000001</v>
      </c>
      <c r="AK654" s="251">
        <f t="shared" si="66"/>
        <v>0</v>
      </c>
      <c r="AM654" s="252">
        <f t="shared" si="67"/>
        <v>7.2453707661527015E-4</v>
      </c>
      <c r="AP654" s="268"/>
    </row>
    <row r="655" spans="1:42" x14ac:dyDescent="0.25">
      <c r="A655" s="253">
        <v>653</v>
      </c>
      <c r="B655" s="243" t="s">
        <v>540</v>
      </c>
      <c r="C655" s="243" t="s">
        <v>541</v>
      </c>
      <c r="D655" s="243" t="s">
        <v>471</v>
      </c>
      <c r="E655" s="243" t="s">
        <v>496</v>
      </c>
      <c r="F655" s="243" t="s">
        <v>35</v>
      </c>
      <c r="G655" s="243" t="s">
        <v>36</v>
      </c>
      <c r="H655" s="243" t="s">
        <v>42</v>
      </c>
      <c r="I655" s="243" t="s">
        <v>108</v>
      </c>
      <c r="J655" s="243" t="s">
        <v>34</v>
      </c>
      <c r="K655" s="243" t="s">
        <v>776</v>
      </c>
      <c r="L655" s="265">
        <v>1.7177245791245792</v>
      </c>
      <c r="M655" s="250">
        <v>3</v>
      </c>
      <c r="N655" s="250">
        <v>1.7177245791245792</v>
      </c>
      <c r="O655" s="244">
        <v>15</v>
      </c>
      <c r="P655" s="242">
        <v>10</v>
      </c>
      <c r="Q655" s="242">
        <v>20</v>
      </c>
      <c r="R655" s="242">
        <v>0.8</v>
      </c>
      <c r="S655" s="245">
        <v>645</v>
      </c>
      <c r="T655" s="242">
        <v>5</v>
      </c>
      <c r="U655" s="242">
        <v>0.8</v>
      </c>
      <c r="V655" s="242">
        <v>26</v>
      </c>
      <c r="W655" s="266">
        <v>158.15767166727889</v>
      </c>
      <c r="X655" s="266">
        <v>23.465529920961263</v>
      </c>
      <c r="Y655" s="266">
        <v>28.86</v>
      </c>
      <c r="Z655" s="266">
        <v>2.7167132000000001</v>
      </c>
      <c r="AA655" s="266">
        <v>4.0750697999999996</v>
      </c>
      <c r="AB655" s="267">
        <v>7.7377169999999991</v>
      </c>
      <c r="AC655" s="268"/>
      <c r="AD655" s="269">
        <v>9.15</v>
      </c>
      <c r="AE655" s="270">
        <f t="shared" si="63"/>
        <v>0.9263539999999999</v>
      </c>
      <c r="AF655" s="194">
        <f t="shared" si="64"/>
        <v>6.8113629999999992</v>
      </c>
      <c r="AH655" s="242">
        <v>652</v>
      </c>
      <c r="AI655" s="251">
        <f t="shared" si="65"/>
        <v>43.389499999999998</v>
      </c>
      <c r="AJ655" s="251">
        <f>'5-04a'!O656</f>
        <v>43.389499999999998</v>
      </c>
      <c r="AK655" s="251">
        <f t="shared" si="66"/>
        <v>0</v>
      </c>
      <c r="AM655" s="252">
        <f t="shared" si="67"/>
        <v>0.1569818274006384</v>
      </c>
      <c r="AP655" s="268"/>
    </row>
    <row r="656" spans="1:42" x14ac:dyDescent="0.25">
      <c r="A656" s="253">
        <v>654</v>
      </c>
      <c r="B656" s="243" t="s">
        <v>540</v>
      </c>
      <c r="C656" s="243" t="s">
        <v>541</v>
      </c>
      <c r="D656" s="243" t="s">
        <v>471</v>
      </c>
      <c r="E656" s="243" t="s">
        <v>496</v>
      </c>
      <c r="F656" s="243" t="s">
        <v>35</v>
      </c>
      <c r="G656" s="243" t="s">
        <v>31</v>
      </c>
      <c r="H656" s="243" t="s">
        <v>32</v>
      </c>
      <c r="I656" s="243" t="s">
        <v>39</v>
      </c>
      <c r="J656" s="243" t="s">
        <v>44</v>
      </c>
      <c r="K656" s="243" t="s">
        <v>776</v>
      </c>
      <c r="L656" s="265">
        <v>3.6008682863501478</v>
      </c>
      <c r="M656" s="250">
        <v>3</v>
      </c>
      <c r="N656" s="250">
        <v>3</v>
      </c>
      <c r="O656" s="244">
        <v>15</v>
      </c>
      <c r="P656" s="242">
        <v>15</v>
      </c>
      <c r="Q656" s="242">
        <v>35</v>
      </c>
      <c r="R656" s="242">
        <v>0.8</v>
      </c>
      <c r="S656" s="245">
        <v>462</v>
      </c>
      <c r="T656" s="242">
        <v>4.2</v>
      </c>
      <c r="U656" s="242">
        <v>0.8</v>
      </c>
      <c r="V656" s="242">
        <v>26</v>
      </c>
      <c r="W656" s="266">
        <v>181.11421333333337</v>
      </c>
      <c r="X656" s="266">
        <v>26.871545004945602</v>
      </c>
      <c r="Y656" s="266">
        <v>8.1</v>
      </c>
      <c r="Z656" s="266">
        <v>5.433426400000001</v>
      </c>
      <c r="AA656" s="266">
        <v>8.150139600000001</v>
      </c>
      <c r="AB656" s="267">
        <v>0.94593399999999939</v>
      </c>
      <c r="AC656" s="268"/>
      <c r="AD656" s="269">
        <v>9.15</v>
      </c>
      <c r="AE656" s="270">
        <f t="shared" si="63"/>
        <v>0.9263539999999999</v>
      </c>
      <c r="AF656" s="194">
        <f t="shared" si="64"/>
        <v>1.9579999999999487E-2</v>
      </c>
      <c r="AH656" s="242">
        <v>653</v>
      </c>
      <c r="AI656" s="251">
        <f t="shared" si="65"/>
        <v>22.6295</v>
      </c>
      <c r="AJ656" s="251">
        <f>'5-04a'!O657</f>
        <v>22.6295</v>
      </c>
      <c r="AK656" s="251">
        <f t="shared" si="66"/>
        <v>0</v>
      </c>
      <c r="AM656" s="252">
        <f t="shared" si="67"/>
        <v>8.6524227225521935E-4</v>
      </c>
      <c r="AP656" s="268"/>
    </row>
    <row r="657" spans="1:42" x14ac:dyDescent="0.25">
      <c r="A657" s="253">
        <v>655</v>
      </c>
      <c r="B657" s="243" t="s">
        <v>540</v>
      </c>
      <c r="C657" s="243" t="s">
        <v>541</v>
      </c>
      <c r="D657" s="243" t="s">
        <v>494</v>
      </c>
      <c r="E657" s="243" t="s">
        <v>492</v>
      </c>
      <c r="F657" s="243" t="s">
        <v>35</v>
      </c>
      <c r="G657" s="243" t="s">
        <v>31</v>
      </c>
      <c r="H657" s="243" t="s">
        <v>32</v>
      </c>
      <c r="I657" s="243" t="s">
        <v>55</v>
      </c>
      <c r="J657" s="243" t="s">
        <v>44</v>
      </c>
      <c r="K657" s="243" t="s">
        <v>752</v>
      </c>
      <c r="L657" s="265">
        <v>5.3902141779035402</v>
      </c>
      <c r="M657" s="250">
        <v>3</v>
      </c>
      <c r="N657" s="250">
        <v>3</v>
      </c>
      <c r="O657" s="244">
        <v>12</v>
      </c>
      <c r="P657" s="242">
        <v>15</v>
      </c>
      <c r="Q657" s="242">
        <v>35</v>
      </c>
      <c r="R657" s="242">
        <v>0.6</v>
      </c>
      <c r="S657" s="245">
        <v>615</v>
      </c>
      <c r="T657" s="242">
        <v>4.2</v>
      </c>
      <c r="U657" s="242">
        <v>0.8</v>
      </c>
      <c r="V657" s="242">
        <v>23</v>
      </c>
      <c r="W657" s="266">
        <v>235.62527999999998</v>
      </c>
      <c r="X657" s="266">
        <v>26.12253658536585</v>
      </c>
      <c r="Y657" s="266">
        <v>8.26</v>
      </c>
      <c r="Z657" s="266">
        <v>7.0687583999999992</v>
      </c>
      <c r="AA657" s="266">
        <v>4.7125056000000001</v>
      </c>
      <c r="AB657" s="267">
        <v>0.50573600000000241</v>
      </c>
      <c r="AC657" s="268"/>
      <c r="AD657" s="269">
        <v>10.85</v>
      </c>
      <c r="AE657" s="270">
        <f t="shared" si="63"/>
        <v>0.49982400000000027</v>
      </c>
      <c r="AF657" s="194">
        <f t="shared" si="64"/>
        <v>5.9120000000021378E-3</v>
      </c>
      <c r="AH657" s="242">
        <v>654</v>
      </c>
      <c r="AI657" s="251">
        <f t="shared" si="65"/>
        <v>20.547000000000001</v>
      </c>
      <c r="AJ657" s="251">
        <f>'5-04a'!O658</f>
        <v>20.547000000000001</v>
      </c>
      <c r="AK657" s="251">
        <f t="shared" si="66"/>
        <v>0</v>
      </c>
      <c r="AM657" s="252">
        <f t="shared" si="67"/>
        <v>2.8773056893960857E-4</v>
      </c>
      <c r="AP657" s="268"/>
    </row>
    <row r="658" spans="1:42" x14ac:dyDescent="0.25">
      <c r="A658" s="253">
        <v>656</v>
      </c>
      <c r="B658" s="243" t="s">
        <v>540</v>
      </c>
      <c r="C658" s="243" t="s">
        <v>541</v>
      </c>
      <c r="D658" s="243" t="s">
        <v>494</v>
      </c>
      <c r="E658" s="243" t="s">
        <v>492</v>
      </c>
      <c r="F658" s="243" t="s">
        <v>35</v>
      </c>
      <c r="G658" s="243" t="s">
        <v>36</v>
      </c>
      <c r="H658" s="243" t="s">
        <v>32</v>
      </c>
      <c r="I658" s="243" t="s">
        <v>55</v>
      </c>
      <c r="J658" s="243" t="s">
        <v>73</v>
      </c>
      <c r="K658" s="243" t="s">
        <v>752</v>
      </c>
      <c r="L658" s="265">
        <v>3.1105919656702636</v>
      </c>
      <c r="M658" s="250">
        <v>3</v>
      </c>
      <c r="N658" s="250">
        <v>3</v>
      </c>
      <c r="O658" s="244">
        <v>12</v>
      </c>
      <c r="P658" s="242">
        <v>10</v>
      </c>
      <c r="Q658" s="242">
        <v>25</v>
      </c>
      <c r="R658" s="242">
        <v>0.6</v>
      </c>
      <c r="S658" s="245">
        <v>712</v>
      </c>
      <c r="T658" s="242">
        <v>4.2</v>
      </c>
      <c r="U658" s="242">
        <v>0.8</v>
      </c>
      <c r="V658" s="242">
        <v>23</v>
      </c>
      <c r="W658" s="266">
        <v>204.20857599999994</v>
      </c>
      <c r="X658" s="266">
        <v>22.639531707317065</v>
      </c>
      <c r="Y658" s="266">
        <v>6.11</v>
      </c>
      <c r="Z658" s="266">
        <v>6.1262572799999981</v>
      </c>
      <c r="AA658" s="266">
        <v>4.0841715199999991</v>
      </c>
      <c r="AB658" s="267">
        <v>2.0765712000000018</v>
      </c>
      <c r="AC658" s="268"/>
      <c r="AD658" s="269">
        <v>10.85</v>
      </c>
      <c r="AE658" s="270">
        <f t="shared" si="63"/>
        <v>0.49982400000000027</v>
      </c>
      <c r="AF658" s="194">
        <f t="shared" si="64"/>
        <v>1.5767472000000016</v>
      </c>
      <c r="AH658" s="242">
        <v>655</v>
      </c>
      <c r="AI658" s="251">
        <f t="shared" si="65"/>
        <v>18.396999999999998</v>
      </c>
      <c r="AJ658" s="251">
        <f>'5-04a'!O659</f>
        <v>18.396999999999998</v>
      </c>
      <c r="AK658" s="251">
        <f t="shared" si="66"/>
        <v>0</v>
      </c>
      <c r="AM658" s="252">
        <f t="shared" si="67"/>
        <v>8.5706756536391898E-2</v>
      </c>
      <c r="AP658" s="268"/>
    </row>
    <row r="659" spans="1:42" x14ac:dyDescent="0.25">
      <c r="A659" s="253">
        <v>657</v>
      </c>
      <c r="B659" s="243" t="s">
        <v>540</v>
      </c>
      <c r="C659" s="243" t="s">
        <v>541</v>
      </c>
      <c r="D659" s="243" t="s">
        <v>494</v>
      </c>
      <c r="E659" s="243" t="s">
        <v>496</v>
      </c>
      <c r="F659" s="243" t="s">
        <v>35</v>
      </c>
      <c r="G659" s="243" t="s">
        <v>31</v>
      </c>
      <c r="H659" s="243" t="s">
        <v>32</v>
      </c>
      <c r="I659" s="243" t="s">
        <v>55</v>
      </c>
      <c r="J659" s="243" t="s">
        <v>44</v>
      </c>
      <c r="K659" s="243" t="s">
        <v>752</v>
      </c>
      <c r="L659" s="265">
        <v>5.3921124103684575</v>
      </c>
      <c r="M659" s="250">
        <v>3</v>
      </c>
      <c r="N659" s="250">
        <v>3</v>
      </c>
      <c r="O659" s="244">
        <v>12</v>
      </c>
      <c r="P659" s="242">
        <v>15</v>
      </c>
      <c r="Q659" s="242">
        <v>35</v>
      </c>
      <c r="R659" s="242">
        <v>0.6</v>
      </c>
      <c r="S659" s="245">
        <v>615</v>
      </c>
      <c r="T659" s="242">
        <v>4.2</v>
      </c>
      <c r="U659" s="242">
        <v>0.8</v>
      </c>
      <c r="V659" s="242">
        <v>23</v>
      </c>
      <c r="W659" s="266">
        <v>194.15</v>
      </c>
      <c r="X659" s="266">
        <v>26.271989174560218</v>
      </c>
      <c r="Y659" s="266">
        <v>8.26</v>
      </c>
      <c r="Z659" s="266">
        <v>5.8244999999999996</v>
      </c>
      <c r="AA659" s="266">
        <v>3.8830000000000009</v>
      </c>
      <c r="AB659" s="267">
        <v>0.5</v>
      </c>
      <c r="AC659" s="268"/>
      <c r="AD659" s="269">
        <v>10.95</v>
      </c>
      <c r="AE659" s="270">
        <f t="shared" si="63"/>
        <v>0.48920599999999936</v>
      </c>
      <c r="AF659" s="194">
        <f t="shared" si="64"/>
        <v>1.0794000000000636E-2</v>
      </c>
      <c r="AH659" s="242">
        <v>656</v>
      </c>
      <c r="AI659" s="251">
        <f t="shared" si="65"/>
        <v>18.467500000000001</v>
      </c>
      <c r="AJ659" s="251">
        <f>'5-04a'!O660</f>
        <v>18.467500000000001</v>
      </c>
      <c r="AK659" s="251">
        <f t="shared" si="66"/>
        <v>0</v>
      </c>
      <c r="AM659" s="252">
        <f t="shared" si="67"/>
        <v>5.8448625964535724E-4</v>
      </c>
      <c r="AP659" s="268"/>
    </row>
    <row r="660" spans="1:42" x14ac:dyDescent="0.25">
      <c r="A660" s="253">
        <v>658</v>
      </c>
      <c r="B660" s="243" t="s">
        <v>540</v>
      </c>
      <c r="C660" s="243" t="s">
        <v>541</v>
      </c>
      <c r="D660" s="243" t="s">
        <v>494</v>
      </c>
      <c r="E660" s="243" t="s">
        <v>496</v>
      </c>
      <c r="F660" s="243" t="s">
        <v>35</v>
      </c>
      <c r="G660" s="243" t="s">
        <v>36</v>
      </c>
      <c r="H660" s="243" t="s">
        <v>32</v>
      </c>
      <c r="I660" s="243" t="s">
        <v>55</v>
      </c>
      <c r="J660" s="243" t="s">
        <v>73</v>
      </c>
      <c r="K660" s="243" t="s">
        <v>752</v>
      </c>
      <c r="L660" s="265">
        <v>3.1129945872189291</v>
      </c>
      <c r="M660" s="250">
        <v>3</v>
      </c>
      <c r="N660" s="250">
        <v>3</v>
      </c>
      <c r="O660" s="244">
        <v>12</v>
      </c>
      <c r="P660" s="242">
        <v>10</v>
      </c>
      <c r="Q660" s="242">
        <v>25</v>
      </c>
      <c r="R660" s="242">
        <v>0.6</v>
      </c>
      <c r="S660" s="245">
        <v>712</v>
      </c>
      <c r="T660" s="242">
        <v>4.2</v>
      </c>
      <c r="U660" s="242">
        <v>0.8</v>
      </c>
      <c r="V660" s="242">
        <v>23</v>
      </c>
      <c r="W660" s="266">
        <v>168.26333333333335</v>
      </c>
      <c r="X660" s="266">
        <v>22.769057284618853</v>
      </c>
      <c r="Y660" s="266">
        <v>6.11</v>
      </c>
      <c r="Z660" s="266">
        <v>5.0479000000000003</v>
      </c>
      <c r="AA660" s="266">
        <v>3.3652666666666673</v>
      </c>
      <c r="AB660" s="267">
        <v>1.7943333333333333</v>
      </c>
      <c r="AC660" s="268"/>
      <c r="AD660" s="269">
        <v>10.95</v>
      </c>
      <c r="AE660" s="270">
        <f t="shared" si="63"/>
        <v>0.48920599999999936</v>
      </c>
      <c r="AF660" s="194">
        <f t="shared" si="64"/>
        <v>1.305127333333334</v>
      </c>
      <c r="AH660" s="242">
        <v>657</v>
      </c>
      <c r="AI660" s="251">
        <f t="shared" si="65"/>
        <v>16.317500000000003</v>
      </c>
      <c r="AJ660" s="251">
        <f>'5-04a'!O661</f>
        <v>16.317499999999999</v>
      </c>
      <c r="AK660" s="251">
        <f t="shared" si="66"/>
        <v>0</v>
      </c>
      <c r="AM660" s="252">
        <f t="shared" si="67"/>
        <v>7.9983289923905854E-2</v>
      </c>
      <c r="AP660" s="268"/>
    </row>
    <row r="661" spans="1:42" x14ac:dyDescent="0.25">
      <c r="A661" s="253">
        <v>659</v>
      </c>
      <c r="B661" s="243" t="s">
        <v>540</v>
      </c>
      <c r="C661" s="243" t="s">
        <v>541</v>
      </c>
      <c r="D661" s="243" t="s">
        <v>494</v>
      </c>
      <c r="E661" s="243" t="s">
        <v>496</v>
      </c>
      <c r="F661" s="243" t="s">
        <v>35</v>
      </c>
      <c r="G661" s="243" t="s">
        <v>36</v>
      </c>
      <c r="H661" s="243" t="s">
        <v>42</v>
      </c>
      <c r="I661" s="243" t="s">
        <v>105</v>
      </c>
      <c r="J661" s="243" t="s">
        <v>34</v>
      </c>
      <c r="K661" s="243" t="s">
        <v>777</v>
      </c>
      <c r="L661" s="265">
        <v>7.1116373448461969</v>
      </c>
      <c r="M661" s="250">
        <v>3</v>
      </c>
      <c r="N661" s="250">
        <v>3</v>
      </c>
      <c r="O661" s="244">
        <v>10</v>
      </c>
      <c r="P661" s="242">
        <v>10</v>
      </c>
      <c r="Q661" s="242">
        <v>20</v>
      </c>
      <c r="R661" s="242">
        <v>0.8</v>
      </c>
      <c r="S661" s="245">
        <v>860</v>
      </c>
      <c r="T661" s="242">
        <v>5</v>
      </c>
      <c r="U661" s="242">
        <v>0.8</v>
      </c>
      <c r="V661" s="242">
        <v>28</v>
      </c>
      <c r="W661" s="266">
        <v>191.01599999999996</v>
      </c>
      <c r="X661" s="266">
        <v>25.847902571041942</v>
      </c>
      <c r="Y661" s="266">
        <v>19.91</v>
      </c>
      <c r="Z661" s="266">
        <v>5.7304799999999982</v>
      </c>
      <c r="AA661" s="266">
        <v>8.5957199999999983</v>
      </c>
      <c r="AB661" s="267">
        <v>0.5</v>
      </c>
      <c r="AC661" s="268"/>
      <c r="AD661" s="269">
        <v>10.95</v>
      </c>
      <c r="AE661" s="270">
        <f t="shared" si="63"/>
        <v>0.48920599999999936</v>
      </c>
      <c r="AF661" s="194">
        <f t="shared" si="64"/>
        <v>1.0794000000000636E-2</v>
      </c>
      <c r="AH661" s="242">
        <v>658</v>
      </c>
      <c r="AI661" s="251">
        <f t="shared" si="65"/>
        <v>34.736199999999997</v>
      </c>
      <c r="AJ661" s="251">
        <f>'5-04a'!O662</f>
        <v>34.736199999999997</v>
      </c>
      <c r="AK661" s="251">
        <f t="shared" si="66"/>
        <v>0</v>
      </c>
      <c r="AM661" s="252">
        <f t="shared" si="67"/>
        <v>3.1074210765715991E-4</v>
      </c>
      <c r="AP661" s="268"/>
    </row>
    <row r="662" spans="1:42" x14ac:dyDescent="0.25">
      <c r="A662" s="253">
        <v>660</v>
      </c>
      <c r="B662" s="243" t="s">
        <v>540</v>
      </c>
      <c r="C662" s="243" t="s">
        <v>541</v>
      </c>
      <c r="D662" s="243" t="s">
        <v>494</v>
      </c>
      <c r="E662" s="243" t="s">
        <v>496</v>
      </c>
      <c r="F662" s="243" t="s">
        <v>35</v>
      </c>
      <c r="G662" s="243" t="s">
        <v>36</v>
      </c>
      <c r="H662" s="243" t="s">
        <v>42</v>
      </c>
      <c r="I662" s="243" t="s">
        <v>108</v>
      </c>
      <c r="J662" s="243" t="s">
        <v>34</v>
      </c>
      <c r="K662" s="243" t="s">
        <v>778</v>
      </c>
      <c r="L662" s="265">
        <v>4.5585767676767679</v>
      </c>
      <c r="M662" s="250">
        <v>3</v>
      </c>
      <c r="N662" s="250">
        <v>3</v>
      </c>
      <c r="O662" s="244">
        <v>10</v>
      </c>
      <c r="P662" s="242">
        <v>10</v>
      </c>
      <c r="Q662" s="242">
        <v>20</v>
      </c>
      <c r="R662" s="242">
        <v>0.8</v>
      </c>
      <c r="S662" s="245">
        <v>645</v>
      </c>
      <c r="T662" s="242">
        <v>5</v>
      </c>
      <c r="U662" s="242">
        <v>0.8</v>
      </c>
      <c r="V662" s="242">
        <v>23</v>
      </c>
      <c r="W662" s="266">
        <v>191.01599999999999</v>
      </c>
      <c r="X662" s="266">
        <v>25.847902571041949</v>
      </c>
      <c r="Y662" s="266">
        <v>28.86</v>
      </c>
      <c r="Z662" s="266">
        <v>5.7304799999999991</v>
      </c>
      <c r="AA662" s="266">
        <v>8.5957199999999983</v>
      </c>
      <c r="AB662" s="267">
        <v>0.5</v>
      </c>
      <c r="AC662" s="268"/>
      <c r="AD662" s="269">
        <v>10.95</v>
      </c>
      <c r="AE662" s="270">
        <f t="shared" si="63"/>
        <v>0.48920599999999936</v>
      </c>
      <c r="AF662" s="194">
        <f t="shared" si="64"/>
        <v>1.0794000000000636E-2</v>
      </c>
      <c r="AH662" s="242">
        <v>659</v>
      </c>
      <c r="AI662" s="251">
        <f t="shared" si="65"/>
        <v>43.686199999999999</v>
      </c>
      <c r="AJ662" s="251">
        <f>'5-04a'!O663</f>
        <v>43.686199999999999</v>
      </c>
      <c r="AK662" s="251">
        <f t="shared" si="66"/>
        <v>0</v>
      </c>
      <c r="AM662" s="252">
        <f t="shared" si="67"/>
        <v>2.4708031369175248E-4</v>
      </c>
      <c r="AP662" s="268"/>
    </row>
    <row r="663" spans="1:42" x14ac:dyDescent="0.25">
      <c r="A663" s="253">
        <v>661</v>
      </c>
      <c r="B663" s="243" t="s">
        <v>540</v>
      </c>
      <c r="C663" s="243" t="s">
        <v>541</v>
      </c>
      <c r="D663" s="243" t="s">
        <v>494</v>
      </c>
      <c r="E663" s="243" t="s">
        <v>496</v>
      </c>
      <c r="F663" s="243" t="s">
        <v>35</v>
      </c>
      <c r="G663" s="243" t="s">
        <v>36</v>
      </c>
      <c r="H663" s="243" t="s">
        <v>42</v>
      </c>
      <c r="I663" s="243" t="s">
        <v>105</v>
      </c>
      <c r="J663" s="243" t="s">
        <v>34</v>
      </c>
      <c r="K663" s="243" t="s">
        <v>778</v>
      </c>
      <c r="L663" s="265">
        <v>5.8417021046950914</v>
      </c>
      <c r="M663" s="250">
        <v>3</v>
      </c>
      <c r="N663" s="250">
        <v>3</v>
      </c>
      <c r="O663" s="244">
        <v>10</v>
      </c>
      <c r="P663" s="242">
        <v>10</v>
      </c>
      <c r="Q663" s="242">
        <v>20</v>
      </c>
      <c r="R663" s="242">
        <v>0.8</v>
      </c>
      <c r="S663" s="245">
        <v>860</v>
      </c>
      <c r="T663" s="242">
        <v>5</v>
      </c>
      <c r="U663" s="242">
        <v>0.8</v>
      </c>
      <c r="V663" s="242">
        <v>23</v>
      </c>
      <c r="W663" s="266">
        <v>191.01599999999996</v>
      </c>
      <c r="X663" s="266">
        <v>25.847902571041942</v>
      </c>
      <c r="Y663" s="266">
        <v>19.91</v>
      </c>
      <c r="Z663" s="266">
        <v>5.7304799999999982</v>
      </c>
      <c r="AA663" s="266">
        <v>8.5957199999999983</v>
      </c>
      <c r="AB663" s="267">
        <v>0.5</v>
      </c>
      <c r="AC663" s="268"/>
      <c r="AD663" s="269">
        <v>10.95</v>
      </c>
      <c r="AE663" s="270">
        <f t="shared" si="63"/>
        <v>0.48920599999999936</v>
      </c>
      <c r="AF663" s="194">
        <f t="shared" si="64"/>
        <v>1.0794000000000636E-2</v>
      </c>
      <c r="AH663" s="242">
        <v>660</v>
      </c>
      <c r="AI663" s="251">
        <f t="shared" si="65"/>
        <v>34.736199999999997</v>
      </c>
      <c r="AJ663" s="251">
        <f>'5-04a'!O664</f>
        <v>34.736199999999997</v>
      </c>
      <c r="AK663" s="251">
        <f t="shared" si="66"/>
        <v>0</v>
      </c>
      <c r="AM663" s="252">
        <f t="shared" si="67"/>
        <v>3.1074210765715991E-4</v>
      </c>
      <c r="AP663" s="268"/>
    </row>
    <row r="664" spans="1:42" x14ac:dyDescent="0.25">
      <c r="A664" s="253">
        <v>662</v>
      </c>
      <c r="B664" s="243" t="s">
        <v>540</v>
      </c>
      <c r="C664" s="243" t="s">
        <v>541</v>
      </c>
      <c r="D664" s="243" t="s">
        <v>471</v>
      </c>
      <c r="E664" s="243" t="s">
        <v>496</v>
      </c>
      <c r="F664" s="243" t="s">
        <v>35</v>
      </c>
      <c r="G664" s="243" t="s">
        <v>36</v>
      </c>
      <c r="H664" s="243" t="s">
        <v>42</v>
      </c>
      <c r="I664" s="243" t="s">
        <v>108</v>
      </c>
      <c r="J664" s="243" t="s">
        <v>34</v>
      </c>
      <c r="K664" s="243" t="s">
        <v>778</v>
      </c>
      <c r="L664" s="265">
        <v>4.5585767676767679</v>
      </c>
      <c r="M664" s="250">
        <v>3</v>
      </c>
      <c r="N664" s="250">
        <v>3</v>
      </c>
      <c r="O664" s="244">
        <v>10</v>
      </c>
      <c r="P664" s="242">
        <v>10</v>
      </c>
      <c r="Q664" s="242">
        <v>20</v>
      </c>
      <c r="R664" s="242">
        <v>0.8</v>
      </c>
      <c r="S664" s="245">
        <v>645</v>
      </c>
      <c r="T664" s="242">
        <v>5</v>
      </c>
      <c r="U664" s="242">
        <v>0.8</v>
      </c>
      <c r="V664" s="242">
        <v>23</v>
      </c>
      <c r="W664" s="266">
        <v>181.11421333333334</v>
      </c>
      <c r="X664" s="266">
        <v>26.871545004945595</v>
      </c>
      <c r="Y664" s="266">
        <v>28.86</v>
      </c>
      <c r="Z664" s="266">
        <v>5.4334264000000001</v>
      </c>
      <c r="AA664" s="266">
        <v>8.1501395999999993</v>
      </c>
      <c r="AB664" s="267">
        <v>0.94593399999999939</v>
      </c>
      <c r="AC664" s="268"/>
      <c r="AD664" s="269">
        <v>9.15</v>
      </c>
      <c r="AE664" s="270">
        <f t="shared" si="63"/>
        <v>0.9263539999999999</v>
      </c>
      <c r="AF664" s="194">
        <f t="shared" si="64"/>
        <v>1.9579999999999487E-2</v>
      </c>
      <c r="AH664" s="242">
        <v>661</v>
      </c>
      <c r="AI664" s="251">
        <f t="shared" si="65"/>
        <v>43.389500000000005</v>
      </c>
      <c r="AJ664" s="251">
        <f>'5-04a'!O665</f>
        <v>43.389499999999998</v>
      </c>
      <c r="AK664" s="251">
        <f t="shared" si="66"/>
        <v>0</v>
      </c>
      <c r="AM664" s="252">
        <f t="shared" si="67"/>
        <v>4.5126124984153966E-4</v>
      </c>
      <c r="AP664" s="268"/>
    </row>
    <row r="665" spans="1:42" x14ac:dyDescent="0.25">
      <c r="A665" s="253">
        <v>663</v>
      </c>
      <c r="B665" s="243" t="s">
        <v>540</v>
      </c>
      <c r="C665" s="243" t="s">
        <v>541</v>
      </c>
      <c r="D665" s="243" t="s">
        <v>471</v>
      </c>
      <c r="E665" s="243" t="s">
        <v>496</v>
      </c>
      <c r="F665" s="243" t="s">
        <v>35</v>
      </c>
      <c r="G665" s="243" t="s">
        <v>36</v>
      </c>
      <c r="H665" s="243" t="s">
        <v>42</v>
      </c>
      <c r="I665" s="243" t="s">
        <v>105</v>
      </c>
      <c r="J665" s="243" t="s">
        <v>34</v>
      </c>
      <c r="K665" s="243" t="s">
        <v>778</v>
      </c>
      <c r="L665" s="265">
        <v>5.8417021046950914</v>
      </c>
      <c r="M665" s="250">
        <v>3</v>
      </c>
      <c r="N665" s="250">
        <v>3</v>
      </c>
      <c r="O665" s="244">
        <v>10</v>
      </c>
      <c r="P665" s="242">
        <v>10</v>
      </c>
      <c r="Q665" s="242">
        <v>20</v>
      </c>
      <c r="R665" s="242">
        <v>0.8</v>
      </c>
      <c r="S665" s="245">
        <v>860</v>
      </c>
      <c r="T665" s="242">
        <v>5</v>
      </c>
      <c r="U665" s="242">
        <v>0.8</v>
      </c>
      <c r="V665" s="242">
        <v>23</v>
      </c>
      <c r="W665" s="266">
        <v>181.1142133333334</v>
      </c>
      <c r="X665" s="266">
        <v>26.871545004945606</v>
      </c>
      <c r="Y665" s="266">
        <v>19.91</v>
      </c>
      <c r="Z665" s="266">
        <v>5.4334264000000019</v>
      </c>
      <c r="AA665" s="266">
        <v>8.150139600000001</v>
      </c>
      <c r="AB665" s="267">
        <v>0.94593399999999939</v>
      </c>
      <c r="AC665" s="268"/>
      <c r="AD665" s="269">
        <v>9.15</v>
      </c>
      <c r="AE665" s="270">
        <f t="shared" si="63"/>
        <v>0.9263539999999999</v>
      </c>
      <c r="AF665" s="194">
        <f t="shared" si="64"/>
        <v>1.9579999999999487E-2</v>
      </c>
      <c r="AH665" s="242">
        <v>662</v>
      </c>
      <c r="AI665" s="251">
        <f t="shared" si="65"/>
        <v>34.439500000000002</v>
      </c>
      <c r="AJ665" s="251">
        <f>'5-04a'!O666</f>
        <v>34.439500000000002</v>
      </c>
      <c r="AK665" s="251">
        <f t="shared" si="66"/>
        <v>0</v>
      </c>
      <c r="AM665" s="252">
        <f t="shared" si="67"/>
        <v>5.6853322493066055E-4</v>
      </c>
      <c r="AP665" s="268"/>
    </row>
    <row r="666" spans="1:42" x14ac:dyDescent="0.25">
      <c r="A666" s="253">
        <v>664</v>
      </c>
      <c r="B666" s="243" t="s">
        <v>542</v>
      </c>
      <c r="C666" s="243" t="s">
        <v>543</v>
      </c>
      <c r="D666" s="243" t="s">
        <v>491</v>
      </c>
      <c r="E666" s="243" t="s">
        <v>472</v>
      </c>
      <c r="F666" s="243" t="s">
        <v>30</v>
      </c>
      <c r="G666" s="243" t="s">
        <v>36</v>
      </c>
      <c r="H666" s="243" t="s">
        <v>42</v>
      </c>
      <c r="I666" s="243" t="s">
        <v>78</v>
      </c>
      <c r="J666" s="243" t="s">
        <v>102</v>
      </c>
      <c r="K666" s="243" t="s">
        <v>779</v>
      </c>
      <c r="L666" s="265">
        <v>4.0290044286361901</v>
      </c>
      <c r="M666" s="250">
        <v>3</v>
      </c>
      <c r="N666" s="250">
        <v>3</v>
      </c>
      <c r="O666" s="244">
        <v>15</v>
      </c>
      <c r="P666" s="242">
        <v>15</v>
      </c>
      <c r="Q666" s="242">
        <v>35</v>
      </c>
      <c r="R666" s="242">
        <v>0.5</v>
      </c>
      <c r="S666" s="245">
        <v>615</v>
      </c>
      <c r="T666" s="242">
        <v>4.2</v>
      </c>
      <c r="U666" s="242">
        <v>0.8</v>
      </c>
      <c r="V666" s="242">
        <v>20</v>
      </c>
      <c r="W666" s="266">
        <v>462.86688000000004</v>
      </c>
      <c r="X666" s="266">
        <v>27.437278008298762</v>
      </c>
      <c r="Y666" s="266">
        <v>19.91</v>
      </c>
      <c r="Z666" s="266">
        <v>13.886006400000001</v>
      </c>
      <c r="AA666" s="266">
        <v>1.5428896000000003</v>
      </c>
      <c r="AB666" s="267">
        <v>3.3155040000000007</v>
      </c>
      <c r="AC666" s="268"/>
      <c r="AD666" s="269">
        <v>5.55</v>
      </c>
      <c r="AE666" s="270">
        <f t="shared" si="63"/>
        <v>3.3636260000000018</v>
      </c>
      <c r="AF666" s="194">
        <f t="shared" si="64"/>
        <v>-4.8122000000001108E-2</v>
      </c>
      <c r="AH666" s="242">
        <v>663</v>
      </c>
      <c r="AI666" s="251">
        <f t="shared" si="65"/>
        <v>38.65440000000001</v>
      </c>
      <c r="AJ666" s="251">
        <f>'5-04a'!O667</f>
        <v>38.654400000000003</v>
      </c>
      <c r="AK666" s="251">
        <f t="shared" si="66"/>
        <v>0</v>
      </c>
      <c r="AM666" s="252">
        <f t="shared" si="67"/>
        <v>-1.2449294258868615E-3</v>
      </c>
      <c r="AP666" s="268"/>
    </row>
    <row r="667" spans="1:42" x14ac:dyDescent="0.25">
      <c r="A667" s="253">
        <v>665</v>
      </c>
      <c r="B667" s="243" t="s">
        <v>542</v>
      </c>
      <c r="C667" s="243" t="s">
        <v>543</v>
      </c>
      <c r="D667" s="243" t="s">
        <v>491</v>
      </c>
      <c r="E667" s="243" t="s">
        <v>472</v>
      </c>
      <c r="F667" s="243" t="s">
        <v>30</v>
      </c>
      <c r="G667" s="243" t="s">
        <v>36</v>
      </c>
      <c r="H667" s="243" t="s">
        <v>37</v>
      </c>
      <c r="I667" s="243" t="s">
        <v>100</v>
      </c>
      <c r="J667" s="243" t="s">
        <v>996</v>
      </c>
      <c r="K667" s="243" t="s">
        <v>779</v>
      </c>
      <c r="L667" s="265">
        <v>4.7303331260219856</v>
      </c>
      <c r="M667" s="250">
        <v>3</v>
      </c>
      <c r="N667" s="250">
        <v>3</v>
      </c>
      <c r="O667" s="244">
        <v>15</v>
      </c>
      <c r="P667" s="242">
        <v>15</v>
      </c>
      <c r="Q667" s="242">
        <v>35</v>
      </c>
      <c r="R667" s="242">
        <v>0.5</v>
      </c>
      <c r="S667" s="245">
        <v>2050</v>
      </c>
      <c r="T667" s="242">
        <v>5</v>
      </c>
      <c r="U667" s="242">
        <v>0.8</v>
      </c>
      <c r="V667" s="242">
        <v>20</v>
      </c>
      <c r="W667" s="266">
        <v>473.91989333333339</v>
      </c>
      <c r="X667" s="266">
        <v>28.092465520648098</v>
      </c>
      <c r="Y667" s="266">
        <v>19.63</v>
      </c>
      <c r="Z667" s="266">
        <v>14.217596800000003</v>
      </c>
      <c r="AA667" s="266">
        <v>3.5543992000000006</v>
      </c>
      <c r="AB667" s="267">
        <v>3.3155040000000007</v>
      </c>
      <c r="AC667" s="268"/>
      <c r="AD667" s="269">
        <v>5.55</v>
      </c>
      <c r="AE667" s="270">
        <f t="shared" si="63"/>
        <v>3.3636260000000018</v>
      </c>
      <c r="AF667" s="194">
        <f t="shared" si="64"/>
        <v>-4.8122000000001108E-2</v>
      </c>
      <c r="AH667" s="242">
        <v>664</v>
      </c>
      <c r="AI667" s="251">
        <f t="shared" si="65"/>
        <v>40.717500000000001</v>
      </c>
      <c r="AJ667" s="251">
        <f>'5-04a'!O668</f>
        <v>40.717500000000001</v>
      </c>
      <c r="AK667" s="251">
        <f t="shared" si="66"/>
        <v>0</v>
      </c>
      <c r="AM667" s="252">
        <f t="shared" si="67"/>
        <v>-1.1818505556579139E-3</v>
      </c>
      <c r="AP667" s="268"/>
    </row>
    <row r="668" spans="1:42" x14ac:dyDescent="0.25">
      <c r="A668" s="253">
        <v>666</v>
      </c>
      <c r="B668" s="243" t="s">
        <v>542</v>
      </c>
      <c r="C668" s="243" t="s">
        <v>543</v>
      </c>
      <c r="D668" s="243" t="s">
        <v>491</v>
      </c>
      <c r="E668" s="243" t="s">
        <v>492</v>
      </c>
      <c r="F668" s="243" t="s">
        <v>30</v>
      </c>
      <c r="G668" s="243" t="s">
        <v>36</v>
      </c>
      <c r="H668" s="243" t="s">
        <v>42</v>
      </c>
      <c r="I668" s="243" t="s">
        <v>78</v>
      </c>
      <c r="J668" s="243" t="s">
        <v>102</v>
      </c>
      <c r="K668" s="243" t="s">
        <v>779</v>
      </c>
      <c r="L668" s="265">
        <v>4.0290044286361901</v>
      </c>
      <c r="M668" s="250">
        <v>3</v>
      </c>
      <c r="N668" s="250">
        <v>3</v>
      </c>
      <c r="O668" s="244">
        <v>15</v>
      </c>
      <c r="P668" s="242">
        <v>15</v>
      </c>
      <c r="Q668" s="242">
        <v>35</v>
      </c>
      <c r="R668" s="242">
        <v>0.5</v>
      </c>
      <c r="S668" s="245">
        <v>615</v>
      </c>
      <c r="T668" s="242">
        <v>4.2</v>
      </c>
      <c r="U668" s="242">
        <v>0.8</v>
      </c>
      <c r="V668" s="242">
        <v>20</v>
      </c>
      <c r="W668" s="266">
        <v>242.31600000000003</v>
      </c>
      <c r="X668" s="266">
        <v>24.42701612903226</v>
      </c>
      <c r="Y668" s="266">
        <v>19.91</v>
      </c>
      <c r="Z668" s="266">
        <v>7.2694800000000015</v>
      </c>
      <c r="AA668" s="266">
        <v>0.80772000000000022</v>
      </c>
      <c r="AB668" s="267">
        <v>2.9450000000000003</v>
      </c>
      <c r="AC668" s="268"/>
      <c r="AD668" s="269">
        <v>6.05</v>
      </c>
      <c r="AE668" s="270">
        <f t="shared" si="63"/>
        <v>2.9004960000000004</v>
      </c>
      <c r="AF668" s="194">
        <f t="shared" si="64"/>
        <v>4.4503999999999877E-2</v>
      </c>
      <c r="AH668" s="242">
        <v>665</v>
      </c>
      <c r="AI668" s="251">
        <f t="shared" si="65"/>
        <v>30.932200000000002</v>
      </c>
      <c r="AJ668" s="251">
        <f>'5-04a'!O669</f>
        <v>30.932200000000002</v>
      </c>
      <c r="AK668" s="251">
        <f t="shared" si="66"/>
        <v>0</v>
      </c>
      <c r="AM668" s="252">
        <f t="shared" si="67"/>
        <v>1.4387596097270765E-3</v>
      </c>
      <c r="AP668" s="268"/>
    </row>
    <row r="669" spans="1:42" x14ac:dyDescent="0.25">
      <c r="A669" s="253">
        <v>667</v>
      </c>
      <c r="B669" s="243" t="s">
        <v>542</v>
      </c>
      <c r="C669" s="243" t="s">
        <v>543</v>
      </c>
      <c r="D669" s="243" t="s">
        <v>491</v>
      </c>
      <c r="E669" s="243" t="s">
        <v>492</v>
      </c>
      <c r="F669" s="243" t="s">
        <v>30</v>
      </c>
      <c r="G669" s="243" t="s">
        <v>36</v>
      </c>
      <c r="H669" s="243" t="s">
        <v>37</v>
      </c>
      <c r="I669" s="243" t="s">
        <v>100</v>
      </c>
      <c r="J669" s="243" t="s">
        <v>996</v>
      </c>
      <c r="K669" s="243" t="s">
        <v>779</v>
      </c>
      <c r="L669" s="265">
        <v>4.7362077412006771</v>
      </c>
      <c r="M669" s="250">
        <v>3</v>
      </c>
      <c r="N669" s="250">
        <v>3</v>
      </c>
      <c r="O669" s="244">
        <v>15</v>
      </c>
      <c r="P669" s="242">
        <v>15</v>
      </c>
      <c r="Q669" s="242">
        <v>35</v>
      </c>
      <c r="R669" s="242">
        <v>0.5</v>
      </c>
      <c r="S669" s="245">
        <v>2050</v>
      </c>
      <c r="T669" s="242">
        <v>5</v>
      </c>
      <c r="U669" s="242">
        <v>0.8</v>
      </c>
      <c r="V669" s="242">
        <v>20</v>
      </c>
      <c r="W669" s="266">
        <v>252.13333333333338</v>
      </c>
      <c r="X669" s="266">
        <v>25.416666666666671</v>
      </c>
      <c r="Y669" s="266">
        <v>19.63</v>
      </c>
      <c r="Z669" s="266">
        <v>7.5640000000000018</v>
      </c>
      <c r="AA669" s="266">
        <v>1.8910000000000005</v>
      </c>
      <c r="AB669" s="267">
        <v>2.9450000000000003</v>
      </c>
      <c r="AC669" s="268"/>
      <c r="AD669" s="269">
        <v>6.05</v>
      </c>
      <c r="AE669" s="270">
        <f t="shared" si="63"/>
        <v>2.9004960000000004</v>
      </c>
      <c r="AF669" s="194">
        <f t="shared" si="64"/>
        <v>4.4503999999999877E-2</v>
      </c>
      <c r="AH669" s="242">
        <v>666</v>
      </c>
      <c r="AI669" s="251">
        <f t="shared" si="65"/>
        <v>32.03</v>
      </c>
      <c r="AJ669" s="251">
        <f>'5-04a'!O670</f>
        <v>32.03</v>
      </c>
      <c r="AK669" s="251">
        <f t="shared" si="66"/>
        <v>0</v>
      </c>
      <c r="AM669" s="252">
        <f t="shared" si="67"/>
        <v>1.3894473930689938E-3</v>
      </c>
      <c r="AP669" s="268"/>
    </row>
    <row r="670" spans="1:42" x14ac:dyDescent="0.25">
      <c r="A670" s="253">
        <v>668</v>
      </c>
      <c r="B670" s="243" t="s">
        <v>542</v>
      </c>
      <c r="C670" s="243" t="s">
        <v>543</v>
      </c>
      <c r="D670" s="243" t="s">
        <v>491</v>
      </c>
      <c r="E670" s="243" t="s">
        <v>496</v>
      </c>
      <c r="F670" s="243" t="s">
        <v>30</v>
      </c>
      <c r="G670" s="243" t="s">
        <v>36</v>
      </c>
      <c r="H670" s="243" t="s">
        <v>42</v>
      </c>
      <c r="I670" s="243" t="s">
        <v>78</v>
      </c>
      <c r="J670" s="243" t="s">
        <v>102</v>
      </c>
      <c r="K670" s="243" t="s">
        <v>779</v>
      </c>
      <c r="L670" s="265">
        <v>4.0290044286361901</v>
      </c>
      <c r="M670" s="250">
        <v>3</v>
      </c>
      <c r="N670" s="250">
        <v>3</v>
      </c>
      <c r="O670" s="244">
        <v>15</v>
      </c>
      <c r="P670" s="242">
        <v>15</v>
      </c>
      <c r="Q670" s="242">
        <v>35</v>
      </c>
      <c r="R670" s="242">
        <v>0.5</v>
      </c>
      <c r="S670" s="245">
        <v>615</v>
      </c>
      <c r="T670" s="242">
        <v>4.2</v>
      </c>
      <c r="U670" s="242">
        <v>0.8</v>
      </c>
      <c r="V670" s="242">
        <v>20</v>
      </c>
      <c r="W670" s="266">
        <v>177.12450000000004</v>
      </c>
      <c r="X670" s="266">
        <v>23.367348284960425</v>
      </c>
      <c r="Y670" s="266">
        <v>19.91</v>
      </c>
      <c r="Z670" s="266">
        <v>5.3137350000000003</v>
      </c>
      <c r="AA670" s="266">
        <v>0.59041500000000013</v>
      </c>
      <c r="AB670" s="267">
        <v>2.5180499999999988</v>
      </c>
      <c r="AC670" s="268"/>
      <c r="AD670" s="269">
        <v>6.45</v>
      </c>
      <c r="AE670" s="270">
        <f t="shared" si="63"/>
        <v>2.5589359999999992</v>
      </c>
      <c r="AF670" s="194">
        <f t="shared" si="64"/>
        <v>-4.0886000000000422E-2</v>
      </c>
      <c r="AH670" s="242">
        <v>667</v>
      </c>
      <c r="AI670" s="251">
        <f t="shared" si="65"/>
        <v>28.3322</v>
      </c>
      <c r="AJ670" s="251">
        <f>'5-04a'!O671</f>
        <v>28.3322</v>
      </c>
      <c r="AK670" s="251">
        <f t="shared" si="66"/>
        <v>0</v>
      </c>
      <c r="AM670" s="252">
        <f t="shared" si="67"/>
        <v>-1.4430930178383754E-3</v>
      </c>
      <c r="AP670" s="268"/>
    </row>
    <row r="671" spans="1:42" x14ac:dyDescent="0.25">
      <c r="A671" s="253">
        <v>669</v>
      </c>
      <c r="B671" s="243" t="s">
        <v>542</v>
      </c>
      <c r="C671" s="243" t="s">
        <v>543</v>
      </c>
      <c r="D671" s="243" t="s">
        <v>491</v>
      </c>
      <c r="E671" s="243" t="s">
        <v>496</v>
      </c>
      <c r="F671" s="243" t="s">
        <v>30</v>
      </c>
      <c r="G671" s="243" t="s">
        <v>36</v>
      </c>
      <c r="H671" s="243" t="s">
        <v>37</v>
      </c>
      <c r="I671" s="243" t="s">
        <v>100</v>
      </c>
      <c r="J671" s="243" t="s">
        <v>996</v>
      </c>
      <c r="K671" s="243" t="s">
        <v>780</v>
      </c>
      <c r="L671" s="265">
        <v>4.738762839506915</v>
      </c>
      <c r="M671" s="250">
        <v>3</v>
      </c>
      <c r="N671" s="250">
        <v>3</v>
      </c>
      <c r="O671" s="244">
        <v>15</v>
      </c>
      <c r="P671" s="242">
        <v>15</v>
      </c>
      <c r="Q671" s="242">
        <v>35</v>
      </c>
      <c r="R671" s="242">
        <v>0.5</v>
      </c>
      <c r="S671" s="245">
        <v>2050</v>
      </c>
      <c r="T671" s="242">
        <v>5</v>
      </c>
      <c r="U671" s="242">
        <v>0.8</v>
      </c>
      <c r="V671" s="242">
        <v>20</v>
      </c>
      <c r="W671" s="266">
        <v>185.51866666666675</v>
      </c>
      <c r="X671" s="266">
        <v>24.474758135444162</v>
      </c>
      <c r="Y671" s="266">
        <v>19.63</v>
      </c>
      <c r="Z671" s="266">
        <v>5.5655600000000023</v>
      </c>
      <c r="AA671" s="266">
        <v>1.3913900000000006</v>
      </c>
      <c r="AB671" s="267">
        <v>2.5180499999999988</v>
      </c>
      <c r="AC671" s="268"/>
      <c r="AD671" s="269">
        <v>6.45</v>
      </c>
      <c r="AE671" s="270">
        <f t="shared" si="63"/>
        <v>2.5589359999999992</v>
      </c>
      <c r="AF671" s="194">
        <f t="shared" si="64"/>
        <v>-4.0886000000000422E-2</v>
      </c>
      <c r="AH671" s="242">
        <v>668</v>
      </c>
      <c r="AI671" s="251">
        <f t="shared" si="65"/>
        <v>29.105</v>
      </c>
      <c r="AJ671" s="251">
        <f>'5-04a'!O672</f>
        <v>29.105</v>
      </c>
      <c r="AK671" s="251">
        <f t="shared" si="66"/>
        <v>0</v>
      </c>
      <c r="AM671" s="252">
        <f t="shared" si="67"/>
        <v>-1.4047758117162145E-3</v>
      </c>
      <c r="AP671" s="268"/>
    </row>
    <row r="672" spans="1:42" x14ac:dyDescent="0.25">
      <c r="A672" s="253">
        <v>670</v>
      </c>
      <c r="B672" s="243" t="s">
        <v>542</v>
      </c>
      <c r="C672" s="243" t="s">
        <v>543</v>
      </c>
      <c r="D672" s="243" t="s">
        <v>491</v>
      </c>
      <c r="E672" s="243" t="s">
        <v>472</v>
      </c>
      <c r="F672" s="243" t="s">
        <v>30</v>
      </c>
      <c r="G672" s="243" t="s">
        <v>36</v>
      </c>
      <c r="H672" s="243" t="s">
        <v>42</v>
      </c>
      <c r="I672" s="243" t="s">
        <v>78</v>
      </c>
      <c r="J672" s="243" t="s">
        <v>102</v>
      </c>
      <c r="K672" s="243" t="s">
        <v>781</v>
      </c>
      <c r="L672" s="265">
        <v>4.6333550929316178</v>
      </c>
      <c r="M672" s="250">
        <v>3</v>
      </c>
      <c r="N672" s="250">
        <v>3</v>
      </c>
      <c r="O672" s="244">
        <v>15</v>
      </c>
      <c r="P672" s="242">
        <v>15</v>
      </c>
      <c r="Q672" s="242">
        <v>35</v>
      </c>
      <c r="R672" s="242">
        <v>0.5</v>
      </c>
      <c r="S672" s="245">
        <v>615</v>
      </c>
      <c r="T672" s="242">
        <v>4.2</v>
      </c>
      <c r="U672" s="242">
        <v>0.8</v>
      </c>
      <c r="V672" s="242">
        <v>23</v>
      </c>
      <c r="W672" s="266">
        <v>462.86688000000004</v>
      </c>
      <c r="X672" s="266">
        <v>27.437278008298762</v>
      </c>
      <c r="Y672" s="266">
        <v>19.91</v>
      </c>
      <c r="Z672" s="266">
        <v>13.886006400000001</v>
      </c>
      <c r="AA672" s="266">
        <v>1.5428896000000003</v>
      </c>
      <c r="AB672" s="267">
        <v>3.3155040000000007</v>
      </c>
      <c r="AC672" s="268"/>
      <c r="AD672" s="269">
        <v>5.55</v>
      </c>
      <c r="AE672" s="270">
        <f t="shared" si="63"/>
        <v>3.3636260000000018</v>
      </c>
      <c r="AF672" s="194">
        <f t="shared" si="64"/>
        <v>-4.8122000000001108E-2</v>
      </c>
      <c r="AH672" s="242">
        <v>669</v>
      </c>
      <c r="AI672" s="251">
        <f t="shared" si="65"/>
        <v>38.65440000000001</v>
      </c>
      <c r="AJ672" s="251">
        <f>'5-04a'!O673</f>
        <v>38.654400000000003</v>
      </c>
      <c r="AK672" s="251">
        <f t="shared" si="66"/>
        <v>0</v>
      </c>
      <c r="AM672" s="252">
        <f t="shared" si="67"/>
        <v>-1.2449294258868615E-3</v>
      </c>
      <c r="AP672" s="268"/>
    </row>
    <row r="673" spans="1:42" x14ac:dyDescent="0.25">
      <c r="A673" s="253">
        <v>671</v>
      </c>
      <c r="B673" s="243" t="s">
        <v>542</v>
      </c>
      <c r="C673" s="243" t="s">
        <v>543</v>
      </c>
      <c r="D673" s="243" t="s">
        <v>491</v>
      </c>
      <c r="E673" s="243" t="s">
        <v>472</v>
      </c>
      <c r="F673" s="243" t="s">
        <v>30</v>
      </c>
      <c r="G673" s="243" t="s">
        <v>36</v>
      </c>
      <c r="H673" s="243" t="s">
        <v>42</v>
      </c>
      <c r="I673" s="243" t="s">
        <v>76</v>
      </c>
      <c r="J673" s="243" t="s">
        <v>996</v>
      </c>
      <c r="K673" s="243" t="s">
        <v>781</v>
      </c>
      <c r="L673" s="265">
        <v>9.1603945187462941</v>
      </c>
      <c r="M673" s="250">
        <v>3</v>
      </c>
      <c r="N673" s="250">
        <v>3</v>
      </c>
      <c r="O673" s="244">
        <v>15</v>
      </c>
      <c r="P673" s="242">
        <v>15</v>
      </c>
      <c r="Q673" s="242">
        <v>35</v>
      </c>
      <c r="R673" s="242">
        <v>0.5</v>
      </c>
      <c r="S673" s="245">
        <v>872</v>
      </c>
      <c r="T673" s="242">
        <v>5</v>
      </c>
      <c r="U673" s="242">
        <v>0.8</v>
      </c>
      <c r="V673" s="242">
        <v>23</v>
      </c>
      <c r="W673" s="266">
        <v>476.01939586666674</v>
      </c>
      <c r="X673" s="266">
        <v>28.2169173602055</v>
      </c>
      <c r="Y673" s="266">
        <v>19.079999999999998</v>
      </c>
      <c r="Z673" s="266">
        <v>14.280581876000003</v>
      </c>
      <c r="AA673" s="266">
        <v>4.0044141240000002</v>
      </c>
      <c r="AB673" s="267">
        <v>3.3155040000000007</v>
      </c>
      <c r="AC673" s="268"/>
      <c r="AD673" s="269">
        <v>5.55</v>
      </c>
      <c r="AE673" s="270">
        <f t="shared" ref="AE673:AE704" si="68">0.0804*AD673^2-1.8589*AD673+11.204</f>
        <v>3.3636260000000018</v>
      </c>
      <c r="AF673" s="194">
        <f t="shared" si="64"/>
        <v>-4.8122000000001108E-2</v>
      </c>
      <c r="AH673" s="242">
        <v>670</v>
      </c>
      <c r="AI673" s="251">
        <f t="shared" si="65"/>
        <v>40.680499999999995</v>
      </c>
      <c r="AJ673" s="251">
        <f>'5-04a'!O674</f>
        <v>40.680500000000002</v>
      </c>
      <c r="AK673" s="251">
        <f t="shared" si="66"/>
        <v>0</v>
      </c>
      <c r="AM673" s="252">
        <f t="shared" si="67"/>
        <v>-1.1829254802669857E-3</v>
      </c>
      <c r="AP673" s="268"/>
    </row>
    <row r="674" spans="1:42" x14ac:dyDescent="0.25">
      <c r="A674" s="253">
        <v>672</v>
      </c>
      <c r="B674" s="243" t="s">
        <v>542</v>
      </c>
      <c r="C674" s="243" t="s">
        <v>543</v>
      </c>
      <c r="D674" s="243" t="s">
        <v>491</v>
      </c>
      <c r="E674" s="243" t="s">
        <v>472</v>
      </c>
      <c r="F674" s="243" t="s">
        <v>30</v>
      </c>
      <c r="G674" s="243" t="s">
        <v>36</v>
      </c>
      <c r="H674" s="243" t="s">
        <v>42</v>
      </c>
      <c r="I674" s="243" t="s">
        <v>81</v>
      </c>
      <c r="J674" s="243" t="s">
        <v>2224</v>
      </c>
      <c r="K674" s="243" t="s">
        <v>781</v>
      </c>
      <c r="L674" s="265">
        <v>5.2591253391403754</v>
      </c>
      <c r="M674" s="250">
        <v>3</v>
      </c>
      <c r="N674" s="250">
        <v>3</v>
      </c>
      <c r="O674" s="244">
        <v>15</v>
      </c>
      <c r="P674" s="242">
        <v>10</v>
      </c>
      <c r="Q674" s="242">
        <v>25</v>
      </c>
      <c r="R674" s="242">
        <v>0.5</v>
      </c>
      <c r="S674" s="245">
        <v>802</v>
      </c>
      <c r="T674" s="242">
        <v>5</v>
      </c>
      <c r="U674" s="242">
        <v>0.8</v>
      </c>
      <c r="V674" s="242">
        <v>23</v>
      </c>
      <c r="W674" s="266">
        <v>217.50904320000001</v>
      </c>
      <c r="X674" s="266">
        <v>12.893245002963841</v>
      </c>
      <c r="Y674" s="266">
        <v>17.07</v>
      </c>
      <c r="Z674" s="266">
        <v>6.5252712959999997</v>
      </c>
      <c r="AA674" s="266">
        <v>1.0271260373333333</v>
      </c>
      <c r="AB674" s="267">
        <v>7.0917026666666665</v>
      </c>
      <c r="AC674" s="268"/>
      <c r="AD674" s="269">
        <v>5.55</v>
      </c>
      <c r="AE674" s="270">
        <f t="shared" si="68"/>
        <v>3.3636260000000018</v>
      </c>
      <c r="AF674" s="194">
        <f t="shared" si="64"/>
        <v>3.7280766666666647</v>
      </c>
      <c r="AH674" s="242">
        <v>671</v>
      </c>
      <c r="AI674" s="251">
        <f t="shared" si="65"/>
        <v>31.714099999999998</v>
      </c>
      <c r="AJ674" s="251">
        <f>'5-04a'!O675</f>
        <v>31.714099999999998</v>
      </c>
      <c r="AK674" s="251">
        <f t="shared" si="66"/>
        <v>0</v>
      </c>
      <c r="AM674" s="252">
        <f t="shared" si="67"/>
        <v>0.11755265533837204</v>
      </c>
      <c r="AP674" s="268"/>
    </row>
    <row r="675" spans="1:42" x14ac:dyDescent="0.25">
      <c r="A675" s="253">
        <v>673</v>
      </c>
      <c r="B675" s="243" t="s">
        <v>542</v>
      </c>
      <c r="C675" s="243" t="s">
        <v>543</v>
      </c>
      <c r="D675" s="243" t="s">
        <v>491</v>
      </c>
      <c r="E675" s="243" t="s">
        <v>472</v>
      </c>
      <c r="F675" s="243" t="s">
        <v>30</v>
      </c>
      <c r="G675" s="243" t="s">
        <v>36</v>
      </c>
      <c r="H675" s="243" t="s">
        <v>42</v>
      </c>
      <c r="I675" s="243" t="s">
        <v>83</v>
      </c>
      <c r="J675" s="243" t="s">
        <v>84</v>
      </c>
      <c r="K675" s="243" t="s">
        <v>781</v>
      </c>
      <c r="L675" s="265">
        <v>3.8390490418709935</v>
      </c>
      <c r="M675" s="250">
        <v>3</v>
      </c>
      <c r="N675" s="250">
        <v>3</v>
      </c>
      <c r="O675" s="244">
        <v>15</v>
      </c>
      <c r="P675" s="242">
        <v>10</v>
      </c>
      <c r="Q675" s="242">
        <v>25</v>
      </c>
      <c r="R675" s="242">
        <v>0.5</v>
      </c>
      <c r="S675" s="245">
        <v>895</v>
      </c>
      <c r="T675" s="242">
        <v>5</v>
      </c>
      <c r="U675" s="242">
        <v>0.8</v>
      </c>
      <c r="V675" s="242">
        <v>23</v>
      </c>
      <c r="W675" s="266">
        <v>313.73623733333329</v>
      </c>
      <c r="X675" s="266">
        <v>18.597287334518867</v>
      </c>
      <c r="Y675" s="266">
        <v>17.899999999999999</v>
      </c>
      <c r="Z675" s="266">
        <v>9.4120871199999989</v>
      </c>
      <c r="AA675" s="266">
        <v>1.9277768799999999</v>
      </c>
      <c r="AB675" s="267">
        <v>8.985436</v>
      </c>
      <c r="AC675" s="268"/>
      <c r="AD675" s="269">
        <v>5.55</v>
      </c>
      <c r="AE675" s="270">
        <f t="shared" si="68"/>
        <v>3.3636260000000018</v>
      </c>
      <c r="AF675" s="194">
        <f t="shared" si="64"/>
        <v>5.6218099999999982</v>
      </c>
      <c r="AH675" s="242">
        <v>672</v>
      </c>
      <c r="AI675" s="251">
        <f t="shared" si="65"/>
        <v>38.225299999999997</v>
      </c>
      <c r="AJ675" s="251">
        <f>'5-04a'!O676</f>
        <v>38.225299999999997</v>
      </c>
      <c r="AK675" s="251">
        <f t="shared" si="66"/>
        <v>0</v>
      </c>
      <c r="AM675" s="252">
        <f t="shared" si="67"/>
        <v>0.14707039578499054</v>
      </c>
      <c r="AP675" s="268"/>
    </row>
    <row r="676" spans="1:42" x14ac:dyDescent="0.25">
      <c r="A676" s="253">
        <v>674</v>
      </c>
      <c r="B676" s="243" t="s">
        <v>542</v>
      </c>
      <c r="C676" s="243" t="s">
        <v>543</v>
      </c>
      <c r="D676" s="243" t="s">
        <v>491</v>
      </c>
      <c r="E676" s="243" t="s">
        <v>472</v>
      </c>
      <c r="F676" s="243" t="s">
        <v>30</v>
      </c>
      <c r="G676" s="243" t="s">
        <v>36</v>
      </c>
      <c r="H676" s="243" t="s">
        <v>42</v>
      </c>
      <c r="I676" s="243" t="s">
        <v>80</v>
      </c>
      <c r="J676" s="243" t="s">
        <v>73</v>
      </c>
      <c r="K676" s="243" t="s">
        <v>781</v>
      </c>
      <c r="L676" s="265">
        <v>4.3981635884867494</v>
      </c>
      <c r="M676" s="250">
        <v>3</v>
      </c>
      <c r="N676" s="250">
        <v>3</v>
      </c>
      <c r="O676" s="244">
        <v>15</v>
      </c>
      <c r="P676" s="242">
        <v>10</v>
      </c>
      <c r="Q676" s="242">
        <v>25</v>
      </c>
      <c r="R676" s="242">
        <v>0.5</v>
      </c>
      <c r="S676" s="245">
        <v>723</v>
      </c>
      <c r="T676" s="242">
        <v>5</v>
      </c>
      <c r="U676" s="242">
        <v>0.8</v>
      </c>
      <c r="V676" s="242">
        <v>23</v>
      </c>
      <c r="W676" s="266">
        <v>312.63114711111109</v>
      </c>
      <c r="X676" s="266">
        <v>18.531781097279854</v>
      </c>
      <c r="Y676" s="266">
        <v>19.28</v>
      </c>
      <c r="Z676" s="266">
        <v>9.378934413333333</v>
      </c>
      <c r="AA676" s="266">
        <v>1.7203962533333332</v>
      </c>
      <c r="AB676" s="267">
        <v>8.8651693333333341</v>
      </c>
      <c r="AC676" s="268"/>
      <c r="AD676" s="269">
        <v>5.55</v>
      </c>
      <c r="AE676" s="270">
        <f t="shared" si="68"/>
        <v>3.3636260000000018</v>
      </c>
      <c r="AF676" s="194">
        <f t="shared" si="64"/>
        <v>5.5015433333333323</v>
      </c>
      <c r="AH676" s="242">
        <v>673</v>
      </c>
      <c r="AI676" s="251">
        <f t="shared" si="65"/>
        <v>39.244500000000002</v>
      </c>
      <c r="AJ676" s="251">
        <f>'5-04a'!O677</f>
        <v>39.244500000000002</v>
      </c>
      <c r="AK676" s="251">
        <f t="shared" si="66"/>
        <v>0</v>
      </c>
      <c r="AM676" s="252">
        <f t="shared" si="67"/>
        <v>0.14018635307707658</v>
      </c>
      <c r="AP676" s="268"/>
    </row>
    <row r="677" spans="1:42" x14ac:dyDescent="0.25">
      <c r="A677" s="253">
        <v>675</v>
      </c>
      <c r="B677" s="243" t="s">
        <v>542</v>
      </c>
      <c r="C677" s="243" t="s">
        <v>543</v>
      </c>
      <c r="D677" s="243" t="s">
        <v>491</v>
      </c>
      <c r="E677" s="243" t="s">
        <v>472</v>
      </c>
      <c r="F677" s="243" t="s">
        <v>30</v>
      </c>
      <c r="G677" s="243" t="s">
        <v>36</v>
      </c>
      <c r="H677" s="243" t="s">
        <v>32</v>
      </c>
      <c r="I677" s="243" t="s">
        <v>76</v>
      </c>
      <c r="J677" s="243" t="s">
        <v>678</v>
      </c>
      <c r="K677" s="243" t="s">
        <v>781</v>
      </c>
      <c r="L677" s="265">
        <v>4.7614828426999702</v>
      </c>
      <c r="M677" s="250">
        <v>3</v>
      </c>
      <c r="N677" s="250">
        <v>3</v>
      </c>
      <c r="O677" s="244">
        <v>15</v>
      </c>
      <c r="P677" s="242">
        <v>10</v>
      </c>
      <c r="Q677" s="242">
        <v>25</v>
      </c>
      <c r="R677" s="242">
        <v>0.5</v>
      </c>
      <c r="S677" s="245">
        <v>501</v>
      </c>
      <c r="T677" s="242">
        <v>4.2</v>
      </c>
      <c r="U677" s="242">
        <v>0.8</v>
      </c>
      <c r="V677" s="242">
        <v>23</v>
      </c>
      <c r="W677" s="266">
        <v>311.81979946666672</v>
      </c>
      <c r="X677" s="266">
        <v>18.483686986761512</v>
      </c>
      <c r="Y677" s="266">
        <v>17.899999999999999</v>
      </c>
      <c r="Z677" s="266">
        <v>9.3545939840000027</v>
      </c>
      <c r="AA677" s="266">
        <v>1.5736700160000003</v>
      </c>
      <c r="AB677" s="267">
        <v>8.779636</v>
      </c>
      <c r="AC677" s="268"/>
      <c r="AD677" s="269">
        <v>5.55</v>
      </c>
      <c r="AE677" s="270">
        <f t="shared" si="68"/>
        <v>3.3636260000000018</v>
      </c>
      <c r="AF677" s="194">
        <f t="shared" si="64"/>
        <v>5.4160099999999982</v>
      </c>
      <c r="AH677" s="242">
        <v>674</v>
      </c>
      <c r="AI677" s="251">
        <f t="shared" si="65"/>
        <v>37.607900000000001</v>
      </c>
      <c r="AJ677" s="251">
        <f>'5-04a'!O678</f>
        <v>37.607900000000001</v>
      </c>
      <c r="AK677" s="251">
        <f t="shared" si="66"/>
        <v>0</v>
      </c>
      <c r="AM677" s="252">
        <f t="shared" si="67"/>
        <v>0.14401256119060085</v>
      </c>
      <c r="AP677" s="268"/>
    </row>
    <row r="678" spans="1:42" x14ac:dyDescent="0.25">
      <c r="A678" s="253">
        <v>676</v>
      </c>
      <c r="B678" s="243" t="s">
        <v>542</v>
      </c>
      <c r="C678" s="243" t="s">
        <v>543</v>
      </c>
      <c r="D678" s="243" t="s">
        <v>491</v>
      </c>
      <c r="E678" s="243" t="s">
        <v>472</v>
      </c>
      <c r="F678" s="243" t="s">
        <v>30</v>
      </c>
      <c r="G678" s="243" t="s">
        <v>36</v>
      </c>
      <c r="H678" s="243" t="s">
        <v>42</v>
      </c>
      <c r="I678" s="243" t="s">
        <v>53</v>
      </c>
      <c r="J678" s="243" t="s">
        <v>726</v>
      </c>
      <c r="K678" s="243" t="s">
        <v>781</v>
      </c>
      <c r="L678" s="265">
        <v>7.7182603701398973</v>
      </c>
      <c r="M678" s="250">
        <v>3</v>
      </c>
      <c r="N678" s="250">
        <v>3</v>
      </c>
      <c r="O678" s="244">
        <v>15</v>
      </c>
      <c r="P678" s="242">
        <v>10</v>
      </c>
      <c r="Q678" s="242">
        <v>25</v>
      </c>
      <c r="R678" s="242">
        <v>0.5</v>
      </c>
      <c r="S678" s="245">
        <v>615</v>
      </c>
      <c r="T678" s="242">
        <v>4.2</v>
      </c>
      <c r="U678" s="242">
        <v>0.8</v>
      </c>
      <c r="V678" s="242">
        <v>23</v>
      </c>
      <c r="W678" s="266">
        <v>315.94659555555552</v>
      </c>
      <c r="X678" s="266">
        <v>18.728310347098727</v>
      </c>
      <c r="Y678" s="266">
        <v>15.97</v>
      </c>
      <c r="Z678" s="266">
        <v>9.4783978666666666</v>
      </c>
      <c r="AA678" s="266">
        <v>2.3695994666666667</v>
      </c>
      <c r="AB678" s="267">
        <v>9.2395026666666666</v>
      </c>
      <c r="AC678" s="268"/>
      <c r="AD678" s="269">
        <v>5.55</v>
      </c>
      <c r="AE678" s="270">
        <f t="shared" si="68"/>
        <v>3.3636260000000018</v>
      </c>
      <c r="AF678" s="194">
        <f t="shared" si="64"/>
        <v>5.8758766666666649</v>
      </c>
      <c r="AH678" s="242">
        <v>675</v>
      </c>
      <c r="AI678" s="251">
        <f t="shared" si="65"/>
        <v>37.057500000000005</v>
      </c>
      <c r="AJ678" s="251">
        <f>'5-04a'!O679</f>
        <v>37.057499999999997</v>
      </c>
      <c r="AK678" s="251">
        <f t="shared" si="66"/>
        <v>0</v>
      </c>
      <c r="AM678" s="252">
        <f t="shared" si="67"/>
        <v>0.15856106501158104</v>
      </c>
      <c r="AP678" s="268"/>
    </row>
    <row r="679" spans="1:42" x14ac:dyDescent="0.25">
      <c r="A679" s="253">
        <v>677</v>
      </c>
      <c r="B679" s="243" t="s">
        <v>542</v>
      </c>
      <c r="C679" s="243" t="s">
        <v>543</v>
      </c>
      <c r="D679" s="243" t="s">
        <v>491</v>
      </c>
      <c r="E679" s="243" t="s">
        <v>472</v>
      </c>
      <c r="F679" s="243" t="s">
        <v>30</v>
      </c>
      <c r="G679" s="243" t="s">
        <v>36</v>
      </c>
      <c r="H679" s="243" t="s">
        <v>42</v>
      </c>
      <c r="I679" s="243" t="s">
        <v>53</v>
      </c>
      <c r="J679" s="243" t="s">
        <v>67</v>
      </c>
      <c r="K679" s="243" t="s">
        <v>781</v>
      </c>
      <c r="L679" s="265">
        <v>3.2185986428571431</v>
      </c>
      <c r="M679" s="250">
        <v>3</v>
      </c>
      <c r="N679" s="250">
        <v>3</v>
      </c>
      <c r="O679" s="244">
        <v>15</v>
      </c>
      <c r="P679" s="242">
        <v>10</v>
      </c>
      <c r="Q679" s="242">
        <v>25</v>
      </c>
      <c r="R679" s="242">
        <v>0.5</v>
      </c>
      <c r="S679" s="245">
        <v>659</v>
      </c>
      <c r="T679" s="242">
        <v>4.2</v>
      </c>
      <c r="U679" s="242">
        <v>0.8</v>
      </c>
      <c r="V679" s="242">
        <v>23</v>
      </c>
      <c r="W679" s="266">
        <v>313.2937123555555</v>
      </c>
      <c r="X679" s="266">
        <v>18.571055859843241</v>
      </c>
      <c r="Y679" s="266">
        <v>17.62</v>
      </c>
      <c r="Z679" s="266">
        <v>9.3988113706666638</v>
      </c>
      <c r="AA679" s="266">
        <v>1.8437859626666666</v>
      </c>
      <c r="AB679" s="267">
        <v>8.9368026666666651</v>
      </c>
      <c r="AC679" s="268"/>
      <c r="AD679" s="269">
        <v>5.55</v>
      </c>
      <c r="AE679" s="270">
        <f t="shared" si="68"/>
        <v>3.3636260000000018</v>
      </c>
      <c r="AF679" s="194">
        <f t="shared" si="64"/>
        <v>5.5731766666666633</v>
      </c>
      <c r="AH679" s="242">
        <v>676</v>
      </c>
      <c r="AI679" s="251">
        <f t="shared" si="65"/>
        <v>37.799399999999991</v>
      </c>
      <c r="AJ679" s="251">
        <f>'5-04a'!O680</f>
        <v>37.799399999999999</v>
      </c>
      <c r="AK679" s="251">
        <f t="shared" si="66"/>
        <v>0</v>
      </c>
      <c r="AM679" s="252">
        <f t="shared" si="67"/>
        <v>0.14744087648657556</v>
      </c>
      <c r="AP679" s="268"/>
    </row>
    <row r="680" spans="1:42" x14ac:dyDescent="0.25">
      <c r="A680" s="253">
        <v>678</v>
      </c>
      <c r="B680" s="243" t="s">
        <v>542</v>
      </c>
      <c r="C680" s="243" t="s">
        <v>543</v>
      </c>
      <c r="D680" s="243" t="s">
        <v>491</v>
      </c>
      <c r="E680" s="243" t="s">
        <v>472</v>
      </c>
      <c r="F680" s="243" t="s">
        <v>30</v>
      </c>
      <c r="G680" s="243" t="s">
        <v>31</v>
      </c>
      <c r="H680" s="243" t="s">
        <v>42</v>
      </c>
      <c r="I680" s="243" t="s">
        <v>52</v>
      </c>
      <c r="J680" s="243" t="s">
        <v>678</v>
      </c>
      <c r="K680" s="243" t="s">
        <v>781</v>
      </c>
      <c r="L680" s="265">
        <v>6.0539267085556228</v>
      </c>
      <c r="M680" s="250">
        <v>3</v>
      </c>
      <c r="N680" s="250">
        <v>3</v>
      </c>
      <c r="O680" s="244">
        <v>15</v>
      </c>
      <c r="P680" s="242">
        <v>10</v>
      </c>
      <c r="Q680" s="242">
        <v>25</v>
      </c>
      <c r="R680" s="242">
        <v>0.5</v>
      </c>
      <c r="S680" s="245">
        <v>780</v>
      </c>
      <c r="T680" s="242">
        <v>4.2</v>
      </c>
      <c r="U680" s="242">
        <v>0.8</v>
      </c>
      <c r="V680" s="242">
        <v>23</v>
      </c>
      <c r="W680" s="266">
        <v>323.31438222222221</v>
      </c>
      <c r="X680" s="266">
        <v>19.165049331489168</v>
      </c>
      <c r="Y680" s="266">
        <v>12.39</v>
      </c>
      <c r="Z680" s="266">
        <v>9.6994314666666668</v>
      </c>
      <c r="AA680" s="266">
        <v>4.1568992000000007</v>
      </c>
      <c r="AB680" s="267">
        <v>10.243669333333333</v>
      </c>
      <c r="AC680" s="268"/>
      <c r="AD680" s="269">
        <v>5.55</v>
      </c>
      <c r="AE680" s="270">
        <f t="shared" si="68"/>
        <v>3.3636260000000018</v>
      </c>
      <c r="AF680" s="194">
        <f t="shared" si="64"/>
        <v>6.8800433333333313</v>
      </c>
      <c r="AH680" s="242">
        <v>677</v>
      </c>
      <c r="AI680" s="251">
        <f t="shared" si="65"/>
        <v>36.49</v>
      </c>
      <c r="AJ680" s="251">
        <f>'5-04a'!O681</f>
        <v>36.49</v>
      </c>
      <c r="AK680" s="251">
        <f t="shared" si="66"/>
        <v>0</v>
      </c>
      <c r="AM680" s="252">
        <f t="shared" si="67"/>
        <v>0.18854599433634781</v>
      </c>
      <c r="AP680" s="268"/>
    </row>
    <row r="681" spans="1:42" x14ac:dyDescent="0.25">
      <c r="A681" s="253">
        <v>679</v>
      </c>
      <c r="B681" s="243" t="s">
        <v>542</v>
      </c>
      <c r="C681" s="243" t="s">
        <v>543</v>
      </c>
      <c r="D681" s="243" t="s">
        <v>491</v>
      </c>
      <c r="E681" s="243" t="s">
        <v>472</v>
      </c>
      <c r="F681" s="243" t="s">
        <v>30</v>
      </c>
      <c r="G681" s="243" t="s">
        <v>31</v>
      </c>
      <c r="H681" s="243" t="s">
        <v>32</v>
      </c>
      <c r="I681" s="243" t="s">
        <v>28</v>
      </c>
      <c r="J681" s="243" t="s">
        <v>678</v>
      </c>
      <c r="K681" s="243" t="s">
        <v>781</v>
      </c>
      <c r="L681" s="265">
        <v>2.2189662527726552</v>
      </c>
      <c r="M681" s="250">
        <v>3</v>
      </c>
      <c r="N681" s="250">
        <v>2.2189662527726552</v>
      </c>
      <c r="O681" s="244">
        <v>15</v>
      </c>
      <c r="P681" s="242">
        <v>10</v>
      </c>
      <c r="Q681" s="242">
        <v>25</v>
      </c>
      <c r="R681" s="242">
        <v>0.5</v>
      </c>
      <c r="S681" s="245">
        <v>524</v>
      </c>
      <c r="T681" s="242">
        <v>4.2</v>
      </c>
      <c r="U681" s="242">
        <v>0.8</v>
      </c>
      <c r="V681" s="242">
        <v>23</v>
      </c>
      <c r="W681" s="266">
        <v>421.17764048862227</v>
      </c>
      <c r="X681" s="266">
        <v>24.966072346687746</v>
      </c>
      <c r="Y681" s="266">
        <v>12.01</v>
      </c>
      <c r="Z681" s="266">
        <v>9.3457897066666664</v>
      </c>
      <c r="AA681" s="266">
        <v>1.521407626666667</v>
      </c>
      <c r="AB681" s="267">
        <v>8.7491026666666674</v>
      </c>
      <c r="AC681" s="268"/>
      <c r="AD681" s="269">
        <v>5.55</v>
      </c>
      <c r="AE681" s="270">
        <f t="shared" si="68"/>
        <v>3.3636260000000018</v>
      </c>
      <c r="AF681" s="194">
        <f t="shared" si="64"/>
        <v>5.3854766666666656</v>
      </c>
      <c r="AH681" s="242">
        <v>678</v>
      </c>
      <c r="AI681" s="251">
        <f t="shared" si="65"/>
        <v>31.626300000000001</v>
      </c>
      <c r="AJ681" s="251">
        <f>'5-04a'!O682</f>
        <v>31.626300000000001</v>
      </c>
      <c r="AK681" s="251">
        <f t="shared" si="66"/>
        <v>0</v>
      </c>
      <c r="AM681" s="252">
        <f t="shared" si="67"/>
        <v>0.17028475245813343</v>
      </c>
      <c r="AP681" s="268"/>
    </row>
    <row r="682" spans="1:42" x14ac:dyDescent="0.25">
      <c r="A682" s="253">
        <v>680</v>
      </c>
      <c r="B682" s="243" t="s">
        <v>542</v>
      </c>
      <c r="C682" s="243" t="s">
        <v>543</v>
      </c>
      <c r="D682" s="243" t="s">
        <v>491</v>
      </c>
      <c r="E682" s="243" t="s">
        <v>492</v>
      </c>
      <c r="F682" s="243" t="s">
        <v>30</v>
      </c>
      <c r="G682" s="243" t="s">
        <v>36</v>
      </c>
      <c r="H682" s="243" t="s">
        <v>42</v>
      </c>
      <c r="I682" s="243" t="s">
        <v>78</v>
      </c>
      <c r="J682" s="243" t="s">
        <v>102</v>
      </c>
      <c r="K682" s="243" t="s">
        <v>781</v>
      </c>
      <c r="L682" s="265">
        <v>4.6333550929316178</v>
      </c>
      <c r="M682" s="250">
        <v>3</v>
      </c>
      <c r="N682" s="250">
        <v>3</v>
      </c>
      <c r="O682" s="244">
        <v>15</v>
      </c>
      <c r="P682" s="242">
        <v>15</v>
      </c>
      <c r="Q682" s="242">
        <v>35</v>
      </c>
      <c r="R682" s="242">
        <v>0.5</v>
      </c>
      <c r="S682" s="245">
        <v>615</v>
      </c>
      <c r="T682" s="242">
        <v>4.2</v>
      </c>
      <c r="U682" s="242">
        <v>0.8</v>
      </c>
      <c r="V682" s="242">
        <v>23</v>
      </c>
      <c r="W682" s="266">
        <v>242.31600000000003</v>
      </c>
      <c r="X682" s="266">
        <v>24.42701612903226</v>
      </c>
      <c r="Y682" s="266">
        <v>19.91</v>
      </c>
      <c r="Z682" s="266">
        <v>7.2694800000000015</v>
      </c>
      <c r="AA682" s="266">
        <v>0.80772000000000022</v>
      </c>
      <c r="AB682" s="267">
        <v>2.9450000000000003</v>
      </c>
      <c r="AC682" s="268"/>
      <c r="AD682" s="269">
        <v>6.05</v>
      </c>
      <c r="AE682" s="270">
        <f t="shared" si="68"/>
        <v>2.9004960000000004</v>
      </c>
      <c r="AF682" s="194">
        <f t="shared" si="64"/>
        <v>4.4503999999999877E-2</v>
      </c>
      <c r="AH682" s="242">
        <v>679</v>
      </c>
      <c r="AI682" s="251">
        <f t="shared" si="65"/>
        <v>30.932200000000002</v>
      </c>
      <c r="AJ682" s="251">
        <f>'5-04a'!O683</f>
        <v>30.932200000000002</v>
      </c>
      <c r="AK682" s="251">
        <f t="shared" si="66"/>
        <v>0</v>
      </c>
      <c r="AM682" s="252">
        <f t="shared" si="67"/>
        <v>1.4387596097270765E-3</v>
      </c>
      <c r="AP682" s="268"/>
    </row>
    <row r="683" spans="1:42" x14ac:dyDescent="0.25">
      <c r="A683" s="253">
        <v>681</v>
      </c>
      <c r="B683" s="243" t="s">
        <v>542</v>
      </c>
      <c r="C683" s="243" t="s">
        <v>543</v>
      </c>
      <c r="D683" s="243" t="s">
        <v>491</v>
      </c>
      <c r="E683" s="243" t="s">
        <v>492</v>
      </c>
      <c r="F683" s="243" t="s">
        <v>30</v>
      </c>
      <c r="G683" s="243" t="s">
        <v>36</v>
      </c>
      <c r="H683" s="243" t="s">
        <v>42</v>
      </c>
      <c r="I683" s="243" t="s">
        <v>76</v>
      </c>
      <c r="J683" s="243" t="s">
        <v>996</v>
      </c>
      <c r="K683" s="243" t="s">
        <v>781</v>
      </c>
      <c r="L683" s="265">
        <v>9.1609108150921656</v>
      </c>
      <c r="M683" s="250">
        <v>3</v>
      </c>
      <c r="N683" s="250">
        <v>3</v>
      </c>
      <c r="O683" s="244">
        <v>15</v>
      </c>
      <c r="P683" s="242">
        <v>15</v>
      </c>
      <c r="Q683" s="242">
        <v>35</v>
      </c>
      <c r="R683" s="242">
        <v>0.5</v>
      </c>
      <c r="S683" s="245">
        <v>872</v>
      </c>
      <c r="T683" s="242">
        <v>5</v>
      </c>
      <c r="U683" s="242">
        <v>0.8</v>
      </c>
      <c r="V683" s="242">
        <v>23</v>
      </c>
      <c r="W683" s="266">
        <v>253.99942333333337</v>
      </c>
      <c r="X683" s="266">
        <v>25.604780577956994</v>
      </c>
      <c r="Y683" s="266">
        <v>19.079999999999998</v>
      </c>
      <c r="Z683" s="266">
        <v>7.6199827000000013</v>
      </c>
      <c r="AA683" s="266">
        <v>2.1367173000000004</v>
      </c>
      <c r="AB683" s="267">
        <v>2.9450000000000003</v>
      </c>
      <c r="AC683" s="268"/>
      <c r="AD683" s="269">
        <v>6.05</v>
      </c>
      <c r="AE683" s="270">
        <f t="shared" si="68"/>
        <v>2.9004960000000004</v>
      </c>
      <c r="AF683" s="194">
        <f t="shared" si="64"/>
        <v>4.4503999999999877E-2</v>
      </c>
      <c r="AH683" s="242">
        <v>680</v>
      </c>
      <c r="AI683" s="251">
        <f t="shared" si="65"/>
        <v>31.781700000000001</v>
      </c>
      <c r="AJ683" s="251">
        <f>'5-04a'!O684</f>
        <v>31.781700000000001</v>
      </c>
      <c r="AK683" s="251">
        <f t="shared" si="66"/>
        <v>0</v>
      </c>
      <c r="AM683" s="252">
        <f t="shared" si="67"/>
        <v>1.4003026899127445E-3</v>
      </c>
      <c r="AP683" s="268"/>
    </row>
    <row r="684" spans="1:42" x14ac:dyDescent="0.25">
      <c r="A684" s="253">
        <v>682</v>
      </c>
      <c r="B684" s="243" t="s">
        <v>542</v>
      </c>
      <c r="C684" s="243" t="s">
        <v>543</v>
      </c>
      <c r="D684" s="243" t="s">
        <v>491</v>
      </c>
      <c r="E684" s="243" t="s">
        <v>492</v>
      </c>
      <c r="F684" s="243" t="s">
        <v>30</v>
      </c>
      <c r="G684" s="243" t="s">
        <v>36</v>
      </c>
      <c r="H684" s="243" t="s">
        <v>37</v>
      </c>
      <c r="I684" s="243" t="s">
        <v>100</v>
      </c>
      <c r="J684" s="243" t="s">
        <v>996</v>
      </c>
      <c r="K684" s="243" t="s">
        <v>781</v>
      </c>
      <c r="L684" s="265">
        <v>5.4444999507678737</v>
      </c>
      <c r="M684" s="250">
        <v>3</v>
      </c>
      <c r="N684" s="250">
        <v>3</v>
      </c>
      <c r="O684" s="244">
        <v>15</v>
      </c>
      <c r="P684" s="242">
        <v>15</v>
      </c>
      <c r="Q684" s="242">
        <v>35</v>
      </c>
      <c r="R684" s="242">
        <v>0.5</v>
      </c>
      <c r="S684" s="245">
        <v>2050</v>
      </c>
      <c r="T684" s="242">
        <v>5</v>
      </c>
      <c r="U684" s="242">
        <v>0.8</v>
      </c>
      <c r="V684" s="242">
        <v>23</v>
      </c>
      <c r="W684" s="266">
        <v>252.13333333333338</v>
      </c>
      <c r="X684" s="266">
        <v>25.416666666666671</v>
      </c>
      <c r="Y684" s="266">
        <v>19.63</v>
      </c>
      <c r="Z684" s="266">
        <v>7.5640000000000018</v>
      </c>
      <c r="AA684" s="266">
        <v>1.8910000000000005</v>
      </c>
      <c r="AB684" s="267">
        <v>2.9450000000000003</v>
      </c>
      <c r="AC684" s="268"/>
      <c r="AD684" s="269">
        <v>6.05</v>
      </c>
      <c r="AE684" s="270">
        <f t="shared" si="68"/>
        <v>2.9004960000000004</v>
      </c>
      <c r="AF684" s="194">
        <f t="shared" si="64"/>
        <v>4.4503999999999877E-2</v>
      </c>
      <c r="AH684" s="242">
        <v>681</v>
      </c>
      <c r="AI684" s="251">
        <f t="shared" si="65"/>
        <v>32.03</v>
      </c>
      <c r="AJ684" s="251">
        <f>'5-04a'!O685</f>
        <v>32.03</v>
      </c>
      <c r="AK684" s="251">
        <f t="shared" si="66"/>
        <v>0</v>
      </c>
      <c r="AM684" s="252">
        <f t="shared" si="67"/>
        <v>1.3894473930689938E-3</v>
      </c>
      <c r="AP684" s="268"/>
    </row>
    <row r="685" spans="1:42" x14ac:dyDescent="0.25">
      <c r="A685" s="253">
        <v>683</v>
      </c>
      <c r="B685" s="243" t="s">
        <v>542</v>
      </c>
      <c r="C685" s="243" t="s">
        <v>543</v>
      </c>
      <c r="D685" s="243" t="s">
        <v>491</v>
      </c>
      <c r="E685" s="243" t="s">
        <v>492</v>
      </c>
      <c r="F685" s="243" t="s">
        <v>30</v>
      </c>
      <c r="G685" s="243" t="s">
        <v>36</v>
      </c>
      <c r="H685" s="243" t="s">
        <v>42</v>
      </c>
      <c r="I685" s="243" t="s">
        <v>81</v>
      </c>
      <c r="J685" s="243" t="s">
        <v>2224</v>
      </c>
      <c r="K685" s="243" t="s">
        <v>781</v>
      </c>
      <c r="L685" s="265">
        <v>5.2597486158101656</v>
      </c>
      <c r="M685" s="250">
        <v>3</v>
      </c>
      <c r="N685" s="250">
        <v>3</v>
      </c>
      <c r="O685" s="244">
        <v>15</v>
      </c>
      <c r="P685" s="242">
        <v>10</v>
      </c>
      <c r="Q685" s="242">
        <v>25</v>
      </c>
      <c r="R685" s="242">
        <v>0.5</v>
      </c>
      <c r="S685" s="245">
        <v>802</v>
      </c>
      <c r="T685" s="242">
        <v>5</v>
      </c>
      <c r="U685" s="242">
        <v>0.8</v>
      </c>
      <c r="V685" s="242">
        <v>23</v>
      </c>
      <c r="W685" s="266">
        <v>163.9008</v>
      </c>
      <c r="X685" s="266">
        <v>16.52225806451613</v>
      </c>
      <c r="Y685" s="266">
        <v>17.07</v>
      </c>
      <c r="Z685" s="266">
        <v>4.9170240000000005</v>
      </c>
      <c r="AA685" s="266">
        <v>0.77397600000000011</v>
      </c>
      <c r="AB685" s="267">
        <v>5.7904999999999998</v>
      </c>
      <c r="AC685" s="268"/>
      <c r="AD685" s="269">
        <v>6.05</v>
      </c>
      <c r="AE685" s="270">
        <f t="shared" si="68"/>
        <v>2.9004960000000004</v>
      </c>
      <c r="AF685" s="194">
        <f t="shared" si="64"/>
        <v>2.8900039999999994</v>
      </c>
      <c r="AH685" s="242">
        <v>682</v>
      </c>
      <c r="AI685" s="251">
        <f t="shared" si="65"/>
        <v>28.551500000000004</v>
      </c>
      <c r="AJ685" s="251">
        <f>'5-04a'!O686</f>
        <v>28.551500000000001</v>
      </c>
      <c r="AK685" s="251">
        <f t="shared" si="66"/>
        <v>0</v>
      </c>
      <c r="AM685" s="252">
        <f t="shared" si="67"/>
        <v>0.10122074146717332</v>
      </c>
      <c r="AP685" s="268"/>
    </row>
    <row r="686" spans="1:42" x14ac:dyDescent="0.25">
      <c r="A686" s="253">
        <v>684</v>
      </c>
      <c r="B686" s="243" t="s">
        <v>542</v>
      </c>
      <c r="C686" s="243" t="s">
        <v>543</v>
      </c>
      <c r="D686" s="243" t="s">
        <v>491</v>
      </c>
      <c r="E686" s="243" t="s">
        <v>492</v>
      </c>
      <c r="F686" s="243" t="s">
        <v>30</v>
      </c>
      <c r="G686" s="243" t="s">
        <v>36</v>
      </c>
      <c r="H686" s="243" t="s">
        <v>42</v>
      </c>
      <c r="I686" s="243" t="s">
        <v>83</v>
      </c>
      <c r="J686" s="243" t="s">
        <v>84</v>
      </c>
      <c r="K686" s="243" t="s">
        <v>781</v>
      </c>
      <c r="L686" s="265">
        <v>3.8399234897360719</v>
      </c>
      <c r="M686" s="250">
        <v>3</v>
      </c>
      <c r="N686" s="250">
        <v>3</v>
      </c>
      <c r="O686" s="244">
        <v>15</v>
      </c>
      <c r="P686" s="242">
        <v>10</v>
      </c>
      <c r="Q686" s="242">
        <v>25</v>
      </c>
      <c r="R686" s="242">
        <v>0.5</v>
      </c>
      <c r="S686" s="245">
        <v>895</v>
      </c>
      <c r="T686" s="242">
        <v>5</v>
      </c>
      <c r="U686" s="242">
        <v>0.8</v>
      </c>
      <c r="V686" s="242">
        <v>23</v>
      </c>
      <c r="W686" s="266">
        <v>166.12542222222228</v>
      </c>
      <c r="X686" s="266">
        <v>16.746514336917567</v>
      </c>
      <c r="Y686" s="266">
        <v>17.899999999999999</v>
      </c>
      <c r="Z686" s="266">
        <v>4.9837626666666681</v>
      </c>
      <c r="AA686" s="266">
        <v>1.0207706666666672</v>
      </c>
      <c r="AB686" s="267">
        <v>5.9472666666666676</v>
      </c>
      <c r="AC686" s="268"/>
      <c r="AD686" s="269">
        <v>6.05</v>
      </c>
      <c r="AE686" s="270">
        <f t="shared" si="68"/>
        <v>2.9004960000000004</v>
      </c>
      <c r="AF686" s="194">
        <f t="shared" si="64"/>
        <v>3.0467706666666672</v>
      </c>
      <c r="AH686" s="242">
        <v>683</v>
      </c>
      <c r="AI686" s="251">
        <f t="shared" si="65"/>
        <v>29.851800000000001</v>
      </c>
      <c r="AJ686" s="251">
        <f>'5-04a'!O687</f>
        <v>29.851800000000001</v>
      </c>
      <c r="AK686" s="251">
        <f t="shared" si="66"/>
        <v>0</v>
      </c>
      <c r="AM686" s="252">
        <f t="shared" si="67"/>
        <v>0.10206321450186143</v>
      </c>
      <c r="AP686" s="268"/>
    </row>
    <row r="687" spans="1:42" x14ac:dyDescent="0.25">
      <c r="A687" s="253">
        <v>685</v>
      </c>
      <c r="B687" s="243" t="s">
        <v>542</v>
      </c>
      <c r="C687" s="243" t="s">
        <v>543</v>
      </c>
      <c r="D687" s="243" t="s">
        <v>491</v>
      </c>
      <c r="E687" s="243" t="s">
        <v>492</v>
      </c>
      <c r="F687" s="243" t="s">
        <v>30</v>
      </c>
      <c r="G687" s="243" t="s">
        <v>36</v>
      </c>
      <c r="H687" s="243" t="s">
        <v>42</v>
      </c>
      <c r="I687" s="243" t="s">
        <v>80</v>
      </c>
      <c r="J687" s="243" t="s">
        <v>73</v>
      </c>
      <c r="K687" s="243" t="s">
        <v>781</v>
      </c>
      <c r="L687" s="265">
        <v>4.3981635884867494</v>
      </c>
      <c r="M687" s="250">
        <v>3</v>
      </c>
      <c r="N687" s="250">
        <v>3</v>
      </c>
      <c r="O687" s="244">
        <v>15</v>
      </c>
      <c r="P687" s="242">
        <v>10</v>
      </c>
      <c r="Q687" s="242">
        <v>25</v>
      </c>
      <c r="R687" s="242">
        <v>0.5</v>
      </c>
      <c r="S687" s="245">
        <v>723</v>
      </c>
      <c r="T687" s="242">
        <v>5</v>
      </c>
      <c r="U687" s="242">
        <v>0.8</v>
      </c>
      <c r="V687" s="242">
        <v>23</v>
      </c>
      <c r="W687" s="266">
        <v>165.14304444444443</v>
      </c>
      <c r="X687" s="266">
        <v>16.647484318996415</v>
      </c>
      <c r="Y687" s="266">
        <v>19.28</v>
      </c>
      <c r="Z687" s="266">
        <v>4.9542913333333329</v>
      </c>
      <c r="AA687" s="266">
        <v>0.90877533333333327</v>
      </c>
      <c r="AB687" s="267">
        <v>5.8765333333333327</v>
      </c>
      <c r="AC687" s="268"/>
      <c r="AD687" s="269">
        <v>6.05</v>
      </c>
      <c r="AE687" s="270">
        <f t="shared" si="68"/>
        <v>2.9004960000000004</v>
      </c>
      <c r="AF687" s="194">
        <f t="shared" si="64"/>
        <v>2.9760373333333323</v>
      </c>
      <c r="AH687" s="242">
        <v>684</v>
      </c>
      <c r="AI687" s="251">
        <f t="shared" si="65"/>
        <v>31.019600000000004</v>
      </c>
      <c r="AJ687" s="251">
        <f>'5-04a'!O688</f>
        <v>31.019600000000001</v>
      </c>
      <c r="AK687" s="251">
        <f t="shared" si="66"/>
        <v>0</v>
      </c>
      <c r="AM687" s="252">
        <f t="shared" si="67"/>
        <v>9.5940545117710482E-2</v>
      </c>
      <c r="AP687" s="268"/>
    </row>
    <row r="688" spans="1:42" x14ac:dyDescent="0.25">
      <c r="A688" s="253">
        <v>686</v>
      </c>
      <c r="B688" s="243" t="s">
        <v>542</v>
      </c>
      <c r="C688" s="243" t="s">
        <v>543</v>
      </c>
      <c r="D688" s="243" t="s">
        <v>491</v>
      </c>
      <c r="E688" s="243" t="s">
        <v>492</v>
      </c>
      <c r="F688" s="243" t="s">
        <v>30</v>
      </c>
      <c r="G688" s="243" t="s">
        <v>36</v>
      </c>
      <c r="H688" s="243" t="s">
        <v>32</v>
      </c>
      <c r="I688" s="243" t="s">
        <v>76</v>
      </c>
      <c r="J688" s="243" t="s">
        <v>678</v>
      </c>
      <c r="K688" s="243" t="s">
        <v>781</v>
      </c>
      <c r="L688" s="265">
        <v>4.7614828426999702</v>
      </c>
      <c r="M688" s="250">
        <v>3</v>
      </c>
      <c r="N688" s="250">
        <v>3</v>
      </c>
      <c r="O688" s="244">
        <v>15</v>
      </c>
      <c r="P688" s="242">
        <v>10</v>
      </c>
      <c r="Q688" s="242">
        <v>25</v>
      </c>
      <c r="R688" s="242">
        <v>0.5</v>
      </c>
      <c r="S688" s="245">
        <v>501</v>
      </c>
      <c r="T688" s="242">
        <v>4.2</v>
      </c>
      <c r="U688" s="242">
        <v>0.8</v>
      </c>
      <c r="V688" s="242">
        <v>23</v>
      </c>
      <c r="W688" s="266">
        <v>164.42428444444451</v>
      </c>
      <c r="X688" s="266">
        <v>16.575028673835131</v>
      </c>
      <c r="Y688" s="266">
        <v>17.899999999999999</v>
      </c>
      <c r="Z688" s="266">
        <v>4.9327285333333357</v>
      </c>
      <c r="AA688" s="266">
        <v>0.82980480000000034</v>
      </c>
      <c r="AB688" s="267">
        <v>5.826266666666668</v>
      </c>
      <c r="AC688" s="268"/>
      <c r="AD688" s="269">
        <v>6.05</v>
      </c>
      <c r="AE688" s="270">
        <f t="shared" si="68"/>
        <v>2.9004960000000004</v>
      </c>
      <c r="AF688" s="194">
        <f t="shared" si="64"/>
        <v>2.9257706666666676</v>
      </c>
      <c r="AH688" s="242">
        <v>685</v>
      </c>
      <c r="AI688" s="251">
        <f t="shared" si="65"/>
        <v>29.488800000000005</v>
      </c>
      <c r="AJ688" s="251">
        <f>'5-04a'!O689</f>
        <v>29.488800000000001</v>
      </c>
      <c r="AK688" s="251">
        <f t="shared" si="66"/>
        <v>0</v>
      </c>
      <c r="AM688" s="252">
        <f t="shared" si="67"/>
        <v>9.9216335241402401E-2</v>
      </c>
      <c r="AP688" s="268"/>
    </row>
    <row r="689" spans="1:42" x14ac:dyDescent="0.25">
      <c r="A689" s="253">
        <v>687</v>
      </c>
      <c r="B689" s="243" t="s">
        <v>542</v>
      </c>
      <c r="C689" s="243" t="s">
        <v>543</v>
      </c>
      <c r="D689" s="243" t="s">
        <v>491</v>
      </c>
      <c r="E689" s="243" t="s">
        <v>492</v>
      </c>
      <c r="F689" s="243" t="s">
        <v>30</v>
      </c>
      <c r="G689" s="243" t="s">
        <v>36</v>
      </c>
      <c r="H689" s="243" t="s">
        <v>42</v>
      </c>
      <c r="I689" s="243" t="s">
        <v>53</v>
      </c>
      <c r="J689" s="243" t="s">
        <v>726</v>
      </c>
      <c r="K689" s="243" t="s">
        <v>781</v>
      </c>
      <c r="L689" s="265">
        <v>7.7182603701398973</v>
      </c>
      <c r="M689" s="250">
        <v>3</v>
      </c>
      <c r="N689" s="250">
        <v>3</v>
      </c>
      <c r="O689" s="244">
        <v>15</v>
      </c>
      <c r="P689" s="242">
        <v>10</v>
      </c>
      <c r="Q689" s="242">
        <v>25</v>
      </c>
      <c r="R689" s="242">
        <v>0.5</v>
      </c>
      <c r="S689" s="245">
        <v>615</v>
      </c>
      <c r="T689" s="242">
        <v>4.2</v>
      </c>
      <c r="U689" s="242">
        <v>0.8</v>
      </c>
      <c r="V689" s="242">
        <v>23</v>
      </c>
      <c r="W689" s="266">
        <v>168.0888888888889</v>
      </c>
      <c r="X689" s="266">
        <v>16.944444444444446</v>
      </c>
      <c r="Y689" s="266">
        <v>15.97</v>
      </c>
      <c r="Z689" s="266">
        <v>5.0426666666666682</v>
      </c>
      <c r="AA689" s="266">
        <v>1.2606666666666668</v>
      </c>
      <c r="AB689" s="267">
        <v>6.0966666666666667</v>
      </c>
      <c r="AC689" s="268"/>
      <c r="AD689" s="269">
        <v>6.05</v>
      </c>
      <c r="AE689" s="270">
        <f t="shared" si="68"/>
        <v>2.9004960000000004</v>
      </c>
      <c r="AF689" s="194">
        <f t="shared" si="64"/>
        <v>3.1961706666666663</v>
      </c>
      <c r="AH689" s="242">
        <v>686</v>
      </c>
      <c r="AI689" s="251">
        <f t="shared" si="65"/>
        <v>28.37</v>
      </c>
      <c r="AJ689" s="251">
        <f>'5-04a'!O690</f>
        <v>28.37</v>
      </c>
      <c r="AK689" s="251">
        <f t="shared" si="66"/>
        <v>0</v>
      </c>
      <c r="AM689" s="252">
        <f t="shared" si="67"/>
        <v>0.11266022794031252</v>
      </c>
      <c r="AP689" s="268"/>
    </row>
    <row r="690" spans="1:42" x14ac:dyDescent="0.25">
      <c r="A690" s="253">
        <v>688</v>
      </c>
      <c r="B690" s="243" t="s">
        <v>542</v>
      </c>
      <c r="C690" s="243" t="s">
        <v>543</v>
      </c>
      <c r="D690" s="243" t="s">
        <v>491</v>
      </c>
      <c r="E690" s="243" t="s">
        <v>492</v>
      </c>
      <c r="F690" s="243" t="s">
        <v>30</v>
      </c>
      <c r="G690" s="243" t="s">
        <v>36</v>
      </c>
      <c r="H690" s="243" t="s">
        <v>42</v>
      </c>
      <c r="I690" s="243" t="s">
        <v>53</v>
      </c>
      <c r="J690" s="243" t="s">
        <v>67</v>
      </c>
      <c r="K690" s="243" t="s">
        <v>781</v>
      </c>
      <c r="L690" s="265">
        <v>3.2185986428571431</v>
      </c>
      <c r="M690" s="250">
        <v>3</v>
      </c>
      <c r="N690" s="250">
        <v>3</v>
      </c>
      <c r="O690" s="244">
        <v>15</v>
      </c>
      <c r="P690" s="242">
        <v>10</v>
      </c>
      <c r="Q690" s="242">
        <v>25</v>
      </c>
      <c r="R690" s="242">
        <v>0.5</v>
      </c>
      <c r="S690" s="245">
        <v>659</v>
      </c>
      <c r="T690" s="242">
        <v>4.2</v>
      </c>
      <c r="U690" s="242">
        <v>0.8</v>
      </c>
      <c r="V690" s="242">
        <v>23</v>
      </c>
      <c r="W690" s="266">
        <v>165.73235555555556</v>
      </c>
      <c r="X690" s="266">
        <v>16.706890681003582</v>
      </c>
      <c r="Y690" s="266">
        <v>17.62</v>
      </c>
      <c r="Z690" s="266">
        <v>4.9719706666666665</v>
      </c>
      <c r="AA690" s="266">
        <v>0.97536266666666671</v>
      </c>
      <c r="AB690" s="267">
        <v>5.9186666666666667</v>
      </c>
      <c r="AC690" s="268"/>
      <c r="AD690" s="269">
        <v>6.05</v>
      </c>
      <c r="AE690" s="270">
        <f t="shared" si="68"/>
        <v>2.9004960000000004</v>
      </c>
      <c r="AF690" s="194">
        <f t="shared" si="64"/>
        <v>3.0181706666666663</v>
      </c>
      <c r="AH690" s="242">
        <v>687</v>
      </c>
      <c r="AI690" s="251">
        <f t="shared" si="65"/>
        <v>29.486000000000001</v>
      </c>
      <c r="AJ690" s="251">
        <f>'5-04a'!O691</f>
        <v>29.486000000000001</v>
      </c>
      <c r="AK690" s="251">
        <f t="shared" si="66"/>
        <v>0</v>
      </c>
      <c r="AM690" s="252">
        <f t="shared" si="67"/>
        <v>0.10235944742137511</v>
      </c>
      <c r="AP690" s="268"/>
    </row>
    <row r="691" spans="1:42" x14ac:dyDescent="0.25">
      <c r="A691" s="253">
        <v>689</v>
      </c>
      <c r="B691" s="243" t="s">
        <v>542</v>
      </c>
      <c r="C691" s="243" t="s">
        <v>543</v>
      </c>
      <c r="D691" s="243" t="s">
        <v>491</v>
      </c>
      <c r="E691" s="243" t="s">
        <v>492</v>
      </c>
      <c r="F691" s="243" t="s">
        <v>30</v>
      </c>
      <c r="G691" s="243" t="s">
        <v>31</v>
      </c>
      <c r="H691" s="243" t="s">
        <v>42</v>
      </c>
      <c r="I691" s="243" t="s">
        <v>52</v>
      </c>
      <c r="J691" s="243" t="s">
        <v>678</v>
      </c>
      <c r="K691" s="243" t="s">
        <v>781</v>
      </c>
      <c r="L691" s="265">
        <v>6.0554569923195105</v>
      </c>
      <c r="M691" s="250">
        <v>3</v>
      </c>
      <c r="N691" s="250">
        <v>3</v>
      </c>
      <c r="O691" s="244">
        <v>15</v>
      </c>
      <c r="P691" s="242">
        <v>10</v>
      </c>
      <c r="Q691" s="242">
        <v>25</v>
      </c>
      <c r="R691" s="242">
        <v>0.5</v>
      </c>
      <c r="S691" s="245">
        <v>780</v>
      </c>
      <c r="T691" s="242">
        <v>4.2</v>
      </c>
      <c r="U691" s="242">
        <v>0.8</v>
      </c>
      <c r="V691" s="242">
        <v>23</v>
      </c>
      <c r="W691" s="266">
        <v>174.63288888888886</v>
      </c>
      <c r="X691" s="266">
        <v>17.604121863799278</v>
      </c>
      <c r="Y691" s="266">
        <v>12.39</v>
      </c>
      <c r="Z691" s="266">
        <v>5.2389866666666656</v>
      </c>
      <c r="AA691" s="266">
        <v>2.2452799999999997</v>
      </c>
      <c r="AB691" s="267">
        <v>6.6871333333333318</v>
      </c>
      <c r="AC691" s="268"/>
      <c r="AD691" s="269">
        <v>6.05</v>
      </c>
      <c r="AE691" s="270">
        <f t="shared" si="68"/>
        <v>2.9004960000000004</v>
      </c>
      <c r="AF691" s="194">
        <f t="shared" si="64"/>
        <v>3.7866373333333314</v>
      </c>
      <c r="AH691" s="242">
        <v>688</v>
      </c>
      <c r="AI691" s="251">
        <f t="shared" si="65"/>
        <v>26.561399999999999</v>
      </c>
      <c r="AJ691" s="251">
        <f>'5-04a'!O692</f>
        <v>26.561399999999999</v>
      </c>
      <c r="AK691" s="251">
        <f t="shared" si="66"/>
        <v>0</v>
      </c>
      <c r="AM691" s="252">
        <f t="shared" si="67"/>
        <v>0.142561662161382</v>
      </c>
      <c r="AP691" s="268"/>
    </row>
    <row r="692" spans="1:42" x14ac:dyDescent="0.25">
      <c r="A692" s="253">
        <v>690</v>
      </c>
      <c r="B692" s="243" t="s">
        <v>542</v>
      </c>
      <c r="C692" s="243" t="s">
        <v>543</v>
      </c>
      <c r="D692" s="243" t="s">
        <v>491</v>
      </c>
      <c r="E692" s="243" t="s">
        <v>492</v>
      </c>
      <c r="F692" s="243" t="s">
        <v>30</v>
      </c>
      <c r="G692" s="243" t="s">
        <v>31</v>
      </c>
      <c r="H692" s="243" t="s">
        <v>32</v>
      </c>
      <c r="I692" s="243" t="s">
        <v>28</v>
      </c>
      <c r="J692" s="243" t="s">
        <v>678</v>
      </c>
      <c r="K692" s="243" t="s">
        <v>781</v>
      </c>
      <c r="L692" s="265">
        <v>2.2193895227499008</v>
      </c>
      <c r="M692" s="250">
        <v>3</v>
      </c>
      <c r="N692" s="250">
        <v>2.2193895227499008</v>
      </c>
      <c r="O692" s="244">
        <v>15</v>
      </c>
      <c r="P692" s="242">
        <v>10</v>
      </c>
      <c r="Q692" s="242">
        <v>25</v>
      </c>
      <c r="R692" s="242">
        <v>0.5</v>
      </c>
      <c r="S692" s="245">
        <v>524</v>
      </c>
      <c r="T692" s="242">
        <v>4.2</v>
      </c>
      <c r="U692" s="242">
        <v>0.8</v>
      </c>
      <c r="V692" s="242">
        <v>23</v>
      </c>
      <c r="W692" s="266">
        <v>221.90228211485413</v>
      </c>
      <c r="X692" s="266">
        <v>22.369181664803843</v>
      </c>
      <c r="Y692" s="266">
        <v>12.01</v>
      </c>
      <c r="Z692" s="266">
        <v>4.9248759999999994</v>
      </c>
      <c r="AA692" s="266">
        <v>0.80172399999999999</v>
      </c>
      <c r="AB692" s="267">
        <v>5.8082999999999991</v>
      </c>
      <c r="AC692" s="268"/>
      <c r="AD692" s="269">
        <v>6.05</v>
      </c>
      <c r="AE692" s="270">
        <f t="shared" si="68"/>
        <v>2.9004960000000004</v>
      </c>
      <c r="AF692" s="194">
        <f t="shared" si="64"/>
        <v>2.9078039999999987</v>
      </c>
      <c r="AH692" s="242">
        <v>689</v>
      </c>
      <c r="AI692" s="251">
        <f t="shared" si="65"/>
        <v>23.544899999999998</v>
      </c>
      <c r="AJ692" s="251">
        <f>'5-04a'!O693</f>
        <v>23.544899999999998</v>
      </c>
      <c r="AK692" s="251">
        <f t="shared" si="66"/>
        <v>0</v>
      </c>
      <c r="AM692" s="252">
        <f t="shared" si="67"/>
        <v>0.12350037587757853</v>
      </c>
      <c r="AP692" s="268"/>
    </row>
    <row r="693" spans="1:42" x14ac:dyDescent="0.25">
      <c r="A693" s="253">
        <v>691</v>
      </c>
      <c r="B693" s="243" t="s">
        <v>542</v>
      </c>
      <c r="C693" s="243" t="s">
        <v>543</v>
      </c>
      <c r="D693" s="243" t="s">
        <v>491</v>
      </c>
      <c r="E693" s="243" t="s">
        <v>496</v>
      </c>
      <c r="F693" s="243" t="s">
        <v>30</v>
      </c>
      <c r="G693" s="243" t="s">
        <v>36</v>
      </c>
      <c r="H693" s="243" t="s">
        <v>42</v>
      </c>
      <c r="I693" s="243" t="s">
        <v>76</v>
      </c>
      <c r="J693" s="243" t="s">
        <v>996</v>
      </c>
      <c r="K693" s="243" t="s">
        <v>781</v>
      </c>
      <c r="L693" s="265">
        <v>9.1596575892857128</v>
      </c>
      <c r="M693" s="250">
        <v>3</v>
      </c>
      <c r="N693" s="250">
        <v>3</v>
      </c>
      <c r="O693" s="244">
        <v>15</v>
      </c>
      <c r="P693" s="242">
        <v>15</v>
      </c>
      <c r="Q693" s="242">
        <v>35</v>
      </c>
      <c r="R693" s="242">
        <v>0.5</v>
      </c>
      <c r="S693" s="245">
        <v>872</v>
      </c>
      <c r="T693" s="242">
        <v>5</v>
      </c>
      <c r="U693" s="242">
        <v>0.8</v>
      </c>
      <c r="V693" s="242">
        <v>23</v>
      </c>
      <c r="W693" s="266">
        <v>187.11328166666672</v>
      </c>
      <c r="X693" s="266">
        <v>24.685129507475821</v>
      </c>
      <c r="Y693" s="266">
        <v>19.079999999999998</v>
      </c>
      <c r="Z693" s="266">
        <v>5.6133984500000018</v>
      </c>
      <c r="AA693" s="266">
        <v>1.5740515500000005</v>
      </c>
      <c r="AB693" s="267">
        <v>2.5180499999999988</v>
      </c>
      <c r="AC693" s="268"/>
      <c r="AD693" s="269">
        <v>6.45</v>
      </c>
      <c r="AE693" s="270">
        <f t="shared" si="68"/>
        <v>2.5589359999999992</v>
      </c>
      <c r="AF693" s="194">
        <f t="shared" si="64"/>
        <v>-4.0886000000000422E-2</v>
      </c>
      <c r="AH693" s="242">
        <v>690</v>
      </c>
      <c r="AI693" s="251">
        <f t="shared" si="65"/>
        <v>28.785499999999999</v>
      </c>
      <c r="AJ693" s="251">
        <f>'5-04a'!O694</f>
        <v>28.785499999999999</v>
      </c>
      <c r="AK693" s="251">
        <f t="shared" si="66"/>
        <v>0</v>
      </c>
      <c r="AM693" s="252">
        <f t="shared" si="67"/>
        <v>-1.4203678935575349E-3</v>
      </c>
      <c r="AP693" s="268"/>
    </row>
    <row r="694" spans="1:42" x14ac:dyDescent="0.25">
      <c r="A694" s="253">
        <v>692</v>
      </c>
      <c r="B694" s="243" t="s">
        <v>542</v>
      </c>
      <c r="C694" s="243" t="s">
        <v>543</v>
      </c>
      <c r="D694" s="243" t="s">
        <v>491</v>
      </c>
      <c r="E694" s="243" t="s">
        <v>496</v>
      </c>
      <c r="F694" s="243" t="s">
        <v>30</v>
      </c>
      <c r="G694" s="243" t="s">
        <v>36</v>
      </c>
      <c r="H694" s="243" t="s">
        <v>37</v>
      </c>
      <c r="I694" s="243" t="s">
        <v>100</v>
      </c>
      <c r="J694" s="243" t="s">
        <v>996</v>
      </c>
      <c r="K694" s="243" t="s">
        <v>781</v>
      </c>
      <c r="L694" s="265">
        <v>5.4470550490741125</v>
      </c>
      <c r="M694" s="250">
        <v>3</v>
      </c>
      <c r="N694" s="250">
        <v>3</v>
      </c>
      <c r="O694" s="244">
        <v>15</v>
      </c>
      <c r="P694" s="242">
        <v>15</v>
      </c>
      <c r="Q694" s="242">
        <v>35</v>
      </c>
      <c r="R694" s="242">
        <v>0.5</v>
      </c>
      <c r="S694" s="245">
        <v>2050</v>
      </c>
      <c r="T694" s="242">
        <v>5</v>
      </c>
      <c r="U694" s="242">
        <v>0.8</v>
      </c>
      <c r="V694" s="242">
        <v>23</v>
      </c>
      <c r="W694" s="266">
        <v>185.51866666666675</v>
      </c>
      <c r="X694" s="266">
        <v>24.474758135444162</v>
      </c>
      <c r="Y694" s="266">
        <v>19.63</v>
      </c>
      <c r="Z694" s="266">
        <v>5.5655600000000023</v>
      </c>
      <c r="AA694" s="266">
        <v>1.3913900000000006</v>
      </c>
      <c r="AB694" s="267">
        <v>2.5180499999999988</v>
      </c>
      <c r="AC694" s="268"/>
      <c r="AD694" s="269">
        <v>6.45</v>
      </c>
      <c r="AE694" s="270">
        <f t="shared" si="68"/>
        <v>2.5589359999999992</v>
      </c>
      <c r="AF694" s="194">
        <f t="shared" si="64"/>
        <v>-4.0886000000000422E-2</v>
      </c>
      <c r="AH694" s="242">
        <v>691</v>
      </c>
      <c r="AI694" s="251">
        <f t="shared" si="65"/>
        <v>29.105</v>
      </c>
      <c r="AJ694" s="251">
        <f>'5-04a'!O695</f>
        <v>29.105</v>
      </c>
      <c r="AK694" s="251">
        <f t="shared" si="66"/>
        <v>0</v>
      </c>
      <c r="AM694" s="252">
        <f t="shared" si="67"/>
        <v>-1.4047758117162145E-3</v>
      </c>
      <c r="AP694" s="268"/>
    </row>
    <row r="695" spans="1:42" x14ac:dyDescent="0.25">
      <c r="A695" s="253">
        <v>693</v>
      </c>
      <c r="B695" s="243" t="s">
        <v>542</v>
      </c>
      <c r="C695" s="243" t="s">
        <v>543</v>
      </c>
      <c r="D695" s="243" t="s">
        <v>491</v>
      </c>
      <c r="E695" s="243" t="s">
        <v>496</v>
      </c>
      <c r="F695" s="243" t="s">
        <v>30</v>
      </c>
      <c r="G695" s="243" t="s">
        <v>36</v>
      </c>
      <c r="H695" s="243" t="s">
        <v>42</v>
      </c>
      <c r="I695" s="243" t="s">
        <v>81</v>
      </c>
      <c r="J695" s="243" t="s">
        <v>2224</v>
      </c>
      <c r="K695" s="243" t="s">
        <v>781</v>
      </c>
      <c r="L695" s="265">
        <v>5.2583686941147025</v>
      </c>
      <c r="M695" s="250">
        <v>3</v>
      </c>
      <c r="N695" s="250">
        <v>3</v>
      </c>
      <c r="O695" s="244">
        <v>15</v>
      </c>
      <c r="P695" s="242">
        <v>10</v>
      </c>
      <c r="Q695" s="242">
        <v>25</v>
      </c>
      <c r="R695" s="242">
        <v>0.5</v>
      </c>
      <c r="S695" s="245">
        <v>802</v>
      </c>
      <c r="T695" s="242">
        <v>5</v>
      </c>
      <c r="U695" s="242">
        <v>0.8</v>
      </c>
      <c r="V695" s="242">
        <v>23</v>
      </c>
      <c r="W695" s="266">
        <v>120.09696000000001</v>
      </c>
      <c r="X695" s="266">
        <v>15.843926121372034</v>
      </c>
      <c r="Y695" s="266">
        <v>17.07</v>
      </c>
      <c r="Z695" s="266">
        <v>3.6029088000000002</v>
      </c>
      <c r="AA695" s="266">
        <v>0.56712453333333335</v>
      </c>
      <c r="AB695" s="267">
        <v>4.6030666666666651</v>
      </c>
      <c r="AC695" s="268"/>
      <c r="AD695" s="269">
        <v>6.45</v>
      </c>
      <c r="AE695" s="270">
        <f t="shared" si="68"/>
        <v>2.5589359999999992</v>
      </c>
      <c r="AF695" s="194">
        <f t="shared" si="64"/>
        <v>2.0441306666666659</v>
      </c>
      <c r="AH695" s="242">
        <v>692</v>
      </c>
      <c r="AI695" s="251">
        <f t="shared" si="65"/>
        <v>25.8431</v>
      </c>
      <c r="AJ695" s="251">
        <f>'5-04a'!O696</f>
        <v>25.8431</v>
      </c>
      <c r="AK695" s="251">
        <f t="shared" si="66"/>
        <v>0</v>
      </c>
      <c r="AM695" s="252">
        <f t="shared" si="67"/>
        <v>7.9097734662895158E-2</v>
      </c>
      <c r="AP695" s="268"/>
    </row>
    <row r="696" spans="1:42" x14ac:dyDescent="0.25">
      <c r="A696" s="253">
        <v>694</v>
      </c>
      <c r="B696" s="243" t="s">
        <v>542</v>
      </c>
      <c r="C696" s="243" t="s">
        <v>543</v>
      </c>
      <c r="D696" s="243" t="s">
        <v>491</v>
      </c>
      <c r="E696" s="243" t="s">
        <v>496</v>
      </c>
      <c r="F696" s="243" t="s">
        <v>30</v>
      </c>
      <c r="G696" s="243" t="s">
        <v>36</v>
      </c>
      <c r="H696" s="243" t="s">
        <v>42</v>
      </c>
      <c r="I696" s="243" t="s">
        <v>83</v>
      </c>
      <c r="J696" s="243" t="s">
        <v>84</v>
      </c>
      <c r="K696" s="243" t="s">
        <v>781</v>
      </c>
      <c r="L696" s="265">
        <v>3.8387317798033118</v>
      </c>
      <c r="M696" s="250">
        <v>3</v>
      </c>
      <c r="N696" s="250">
        <v>3</v>
      </c>
      <c r="O696" s="244">
        <v>15</v>
      </c>
      <c r="P696" s="242">
        <v>10</v>
      </c>
      <c r="Q696" s="242">
        <v>25</v>
      </c>
      <c r="R696" s="242">
        <v>0.5</v>
      </c>
      <c r="S696" s="245">
        <v>895</v>
      </c>
      <c r="T696" s="242">
        <v>5</v>
      </c>
      <c r="U696" s="242">
        <v>0.8</v>
      </c>
      <c r="V696" s="242">
        <v>23</v>
      </c>
      <c r="W696" s="266">
        <v>121.99985555555558</v>
      </c>
      <c r="X696" s="266">
        <v>16.094967751392559</v>
      </c>
      <c r="Y696" s="266">
        <v>17.899999999999999</v>
      </c>
      <c r="Z696" s="266">
        <v>3.6599956666666675</v>
      </c>
      <c r="AA696" s="266">
        <v>0.74963766666666687</v>
      </c>
      <c r="AB696" s="267">
        <v>4.7228666666666657</v>
      </c>
      <c r="AC696" s="268"/>
      <c r="AD696" s="269">
        <v>6.45</v>
      </c>
      <c r="AE696" s="270">
        <f t="shared" si="68"/>
        <v>2.5589359999999992</v>
      </c>
      <c r="AF696" s="194">
        <f t="shared" si="64"/>
        <v>2.1639306666666664</v>
      </c>
      <c r="AH696" s="242">
        <v>693</v>
      </c>
      <c r="AI696" s="251">
        <f t="shared" si="65"/>
        <v>27.032499999999999</v>
      </c>
      <c r="AJ696" s="251">
        <f>'5-04a'!O697</f>
        <v>27.032499999999999</v>
      </c>
      <c r="AK696" s="251">
        <f t="shared" si="66"/>
        <v>0</v>
      </c>
      <c r="AM696" s="252">
        <f t="shared" si="67"/>
        <v>8.0049224698665183E-2</v>
      </c>
      <c r="AP696" s="268"/>
    </row>
    <row r="697" spans="1:42" x14ac:dyDescent="0.25">
      <c r="A697" s="253">
        <v>695</v>
      </c>
      <c r="B697" s="243" t="s">
        <v>542</v>
      </c>
      <c r="C697" s="243" t="s">
        <v>543</v>
      </c>
      <c r="D697" s="243" t="s">
        <v>491</v>
      </c>
      <c r="E697" s="243" t="s">
        <v>496</v>
      </c>
      <c r="F697" s="243" t="s">
        <v>30</v>
      </c>
      <c r="G697" s="243" t="s">
        <v>36</v>
      </c>
      <c r="H697" s="243" t="s">
        <v>42</v>
      </c>
      <c r="I697" s="243" t="s">
        <v>80</v>
      </c>
      <c r="J697" s="243" t="s">
        <v>73</v>
      </c>
      <c r="K697" s="243" t="s">
        <v>781</v>
      </c>
      <c r="L697" s="265">
        <v>4.3981635884867494</v>
      </c>
      <c r="M697" s="250">
        <v>3</v>
      </c>
      <c r="N697" s="250">
        <v>3</v>
      </c>
      <c r="O697" s="244">
        <v>15</v>
      </c>
      <c r="P697" s="242">
        <v>10</v>
      </c>
      <c r="Q697" s="242">
        <v>25</v>
      </c>
      <c r="R697" s="242">
        <v>0.5</v>
      </c>
      <c r="S697" s="245">
        <v>723</v>
      </c>
      <c r="T697" s="242">
        <v>5</v>
      </c>
      <c r="U697" s="242">
        <v>0.8</v>
      </c>
      <c r="V697" s="242">
        <v>23</v>
      </c>
      <c r="W697" s="266">
        <v>121.16079444444442</v>
      </c>
      <c r="X697" s="266">
        <v>15.984273673409554</v>
      </c>
      <c r="Y697" s="266">
        <v>19.28</v>
      </c>
      <c r="Z697" s="266">
        <v>3.6348238333333329</v>
      </c>
      <c r="AA697" s="266">
        <v>0.66674283333333328</v>
      </c>
      <c r="AB697" s="267">
        <v>4.6688333333333318</v>
      </c>
      <c r="AC697" s="268"/>
      <c r="AD697" s="269">
        <v>6.45</v>
      </c>
      <c r="AE697" s="270">
        <f t="shared" si="68"/>
        <v>2.5589359999999992</v>
      </c>
      <c r="AF697" s="194">
        <f t="shared" si="64"/>
        <v>2.1098973333333326</v>
      </c>
      <c r="AH697" s="242">
        <v>694</v>
      </c>
      <c r="AI697" s="251">
        <f t="shared" si="65"/>
        <v>28.250399999999999</v>
      </c>
      <c r="AJ697" s="251">
        <f>'5-04a'!O698</f>
        <v>28.250399999999999</v>
      </c>
      <c r="AK697" s="251">
        <f t="shared" si="66"/>
        <v>0</v>
      </c>
      <c r="AM697" s="252">
        <f t="shared" si="67"/>
        <v>7.4685573773586658E-2</v>
      </c>
      <c r="AP697" s="268"/>
    </row>
    <row r="698" spans="1:42" x14ac:dyDescent="0.25">
      <c r="A698" s="253">
        <v>696</v>
      </c>
      <c r="B698" s="243" t="s">
        <v>542</v>
      </c>
      <c r="C698" s="243" t="s">
        <v>543</v>
      </c>
      <c r="D698" s="243" t="s">
        <v>491</v>
      </c>
      <c r="E698" s="243" t="s">
        <v>496</v>
      </c>
      <c r="F698" s="243" t="s">
        <v>30</v>
      </c>
      <c r="G698" s="243" t="s">
        <v>36</v>
      </c>
      <c r="H698" s="243" t="s">
        <v>32</v>
      </c>
      <c r="I698" s="243" t="s">
        <v>76</v>
      </c>
      <c r="J698" s="243" t="s">
        <v>678</v>
      </c>
      <c r="K698" s="243" t="s">
        <v>781</v>
      </c>
      <c r="L698" s="265">
        <v>4.7614828426999702</v>
      </c>
      <c r="M698" s="250">
        <v>3</v>
      </c>
      <c r="N698" s="250">
        <v>3</v>
      </c>
      <c r="O698" s="244">
        <v>15</v>
      </c>
      <c r="P698" s="242">
        <v>10</v>
      </c>
      <c r="Q698" s="242">
        <v>25</v>
      </c>
      <c r="R698" s="242">
        <v>0.5</v>
      </c>
      <c r="S698" s="245">
        <v>501</v>
      </c>
      <c r="T698" s="242">
        <v>4.2</v>
      </c>
      <c r="U698" s="242">
        <v>0.8</v>
      </c>
      <c r="V698" s="242">
        <v>23</v>
      </c>
      <c r="W698" s="266">
        <v>120.54477333333338</v>
      </c>
      <c r="X698" s="266">
        <v>15.903004397537387</v>
      </c>
      <c r="Y698" s="266">
        <v>17.899999999999999</v>
      </c>
      <c r="Z698" s="266">
        <v>3.6163432000000015</v>
      </c>
      <c r="AA698" s="266">
        <v>0.60835680000000025</v>
      </c>
      <c r="AB698" s="267">
        <v>4.6303999999999998</v>
      </c>
      <c r="AC698" s="268"/>
      <c r="AD698" s="269">
        <v>6.45</v>
      </c>
      <c r="AE698" s="270">
        <f t="shared" si="68"/>
        <v>2.5589359999999992</v>
      </c>
      <c r="AF698" s="194">
        <f t="shared" si="64"/>
        <v>2.0714640000000006</v>
      </c>
      <c r="AH698" s="242">
        <v>695</v>
      </c>
      <c r="AI698" s="251">
        <f t="shared" si="65"/>
        <v>26.755099999999999</v>
      </c>
      <c r="AJ698" s="251">
        <f>'5-04a'!O699</f>
        <v>26.755099999999999</v>
      </c>
      <c r="AK698" s="251">
        <f t="shared" si="66"/>
        <v>0</v>
      </c>
      <c r="AM698" s="252">
        <f t="shared" si="67"/>
        <v>7.7423145493756354E-2</v>
      </c>
      <c r="AP698" s="268"/>
    </row>
    <row r="699" spans="1:42" x14ac:dyDescent="0.25">
      <c r="A699" s="253">
        <v>697</v>
      </c>
      <c r="B699" s="243" t="s">
        <v>542</v>
      </c>
      <c r="C699" s="243" t="s">
        <v>543</v>
      </c>
      <c r="D699" s="243" t="s">
        <v>491</v>
      </c>
      <c r="E699" s="243" t="s">
        <v>496</v>
      </c>
      <c r="F699" s="243" t="s">
        <v>30</v>
      </c>
      <c r="G699" s="243" t="s">
        <v>36</v>
      </c>
      <c r="H699" s="243" t="s">
        <v>42</v>
      </c>
      <c r="I699" s="243" t="s">
        <v>53</v>
      </c>
      <c r="J699" s="243" t="s">
        <v>726</v>
      </c>
      <c r="K699" s="243" t="s">
        <v>781</v>
      </c>
      <c r="L699" s="265">
        <v>7.7182603701398973</v>
      </c>
      <c r="M699" s="250">
        <v>3</v>
      </c>
      <c r="N699" s="250">
        <v>3</v>
      </c>
      <c r="O699" s="244">
        <v>15</v>
      </c>
      <c r="P699" s="242">
        <v>10</v>
      </c>
      <c r="Q699" s="242">
        <v>25</v>
      </c>
      <c r="R699" s="242">
        <v>0.5</v>
      </c>
      <c r="S699" s="245">
        <v>615</v>
      </c>
      <c r="T699" s="242">
        <v>4.2</v>
      </c>
      <c r="U699" s="242">
        <v>0.8</v>
      </c>
      <c r="V699" s="242">
        <v>23</v>
      </c>
      <c r="W699" s="266">
        <v>123.67911111111114</v>
      </c>
      <c r="X699" s="266">
        <v>16.316505423629437</v>
      </c>
      <c r="Y699" s="266">
        <v>15.97</v>
      </c>
      <c r="Z699" s="266">
        <v>3.710373333333334</v>
      </c>
      <c r="AA699" s="266">
        <v>0.9275933333333336</v>
      </c>
      <c r="AB699" s="267">
        <v>4.8370333333333324</v>
      </c>
      <c r="AC699" s="268"/>
      <c r="AD699" s="269">
        <v>6.45</v>
      </c>
      <c r="AE699" s="270">
        <f t="shared" si="68"/>
        <v>2.5589359999999992</v>
      </c>
      <c r="AF699" s="194">
        <f t="shared" si="64"/>
        <v>2.2780973333333332</v>
      </c>
      <c r="AH699" s="242">
        <v>696</v>
      </c>
      <c r="AI699" s="251">
        <f t="shared" si="65"/>
        <v>25.445</v>
      </c>
      <c r="AJ699" s="251">
        <f>'5-04a'!O700</f>
        <v>25.445</v>
      </c>
      <c r="AK699" s="251">
        <f t="shared" si="66"/>
        <v>0</v>
      </c>
      <c r="AM699" s="252">
        <f t="shared" si="67"/>
        <v>8.953025479793017E-2</v>
      </c>
      <c r="AP699" s="268"/>
    </row>
    <row r="700" spans="1:42" x14ac:dyDescent="0.25">
      <c r="A700" s="253">
        <v>698</v>
      </c>
      <c r="B700" s="243" t="s">
        <v>542</v>
      </c>
      <c r="C700" s="243" t="s">
        <v>543</v>
      </c>
      <c r="D700" s="243" t="s">
        <v>491</v>
      </c>
      <c r="E700" s="243" t="s">
        <v>496</v>
      </c>
      <c r="F700" s="243" t="s">
        <v>30</v>
      </c>
      <c r="G700" s="243" t="s">
        <v>36</v>
      </c>
      <c r="H700" s="243" t="s">
        <v>42</v>
      </c>
      <c r="I700" s="243" t="s">
        <v>53</v>
      </c>
      <c r="J700" s="243" t="s">
        <v>67</v>
      </c>
      <c r="K700" s="243" t="s">
        <v>781</v>
      </c>
      <c r="L700" s="265">
        <v>3.2185986428571431</v>
      </c>
      <c r="M700" s="250">
        <v>3</v>
      </c>
      <c r="N700" s="250">
        <v>3</v>
      </c>
      <c r="O700" s="244">
        <v>15</v>
      </c>
      <c r="P700" s="242">
        <v>10</v>
      </c>
      <c r="Q700" s="242">
        <v>25</v>
      </c>
      <c r="R700" s="242">
        <v>0.5</v>
      </c>
      <c r="S700" s="245">
        <v>659</v>
      </c>
      <c r="T700" s="242">
        <v>4.2</v>
      </c>
      <c r="U700" s="242">
        <v>0.8</v>
      </c>
      <c r="V700" s="242">
        <v>23</v>
      </c>
      <c r="W700" s="266">
        <v>121.66493777777779</v>
      </c>
      <c r="X700" s="266">
        <v>16.050783347991796</v>
      </c>
      <c r="Y700" s="266">
        <v>17.62</v>
      </c>
      <c r="Z700" s="266">
        <v>3.6499481333333343</v>
      </c>
      <c r="AA700" s="266">
        <v>0.71601853333333354</v>
      </c>
      <c r="AB700" s="267">
        <v>4.7010333333333314</v>
      </c>
      <c r="AC700" s="268"/>
      <c r="AD700" s="269">
        <v>6.45</v>
      </c>
      <c r="AE700" s="270">
        <f t="shared" si="68"/>
        <v>2.5589359999999992</v>
      </c>
      <c r="AF700" s="194">
        <f t="shared" si="64"/>
        <v>2.1420973333333322</v>
      </c>
      <c r="AH700" s="242">
        <v>697</v>
      </c>
      <c r="AI700" s="251">
        <f t="shared" si="65"/>
        <v>26.687000000000001</v>
      </c>
      <c r="AJ700" s="251">
        <f>'5-04a'!O701</f>
        <v>26.687000000000001</v>
      </c>
      <c r="AK700" s="251">
        <f t="shared" si="66"/>
        <v>0</v>
      </c>
      <c r="AM700" s="252">
        <f t="shared" si="67"/>
        <v>8.0267446072369769E-2</v>
      </c>
      <c r="AP700" s="268"/>
    </row>
    <row r="701" spans="1:42" x14ac:dyDescent="0.25">
      <c r="A701" s="253">
        <v>699</v>
      </c>
      <c r="B701" s="243" t="s">
        <v>542</v>
      </c>
      <c r="C701" s="243" t="s">
        <v>543</v>
      </c>
      <c r="D701" s="243" t="s">
        <v>491</v>
      </c>
      <c r="E701" s="243" t="s">
        <v>496</v>
      </c>
      <c r="F701" s="243" t="s">
        <v>30</v>
      </c>
      <c r="G701" s="243" t="s">
        <v>31</v>
      </c>
      <c r="H701" s="243" t="s">
        <v>42</v>
      </c>
      <c r="I701" s="243" t="s">
        <v>52</v>
      </c>
      <c r="J701" s="243" t="s">
        <v>678</v>
      </c>
      <c r="K701" s="243" t="s">
        <v>781</v>
      </c>
      <c r="L701" s="265">
        <v>6.0547567242115869</v>
      </c>
      <c r="M701" s="250">
        <v>3</v>
      </c>
      <c r="N701" s="250">
        <v>3</v>
      </c>
      <c r="O701" s="244">
        <v>15</v>
      </c>
      <c r="P701" s="242">
        <v>10</v>
      </c>
      <c r="Q701" s="242">
        <v>25</v>
      </c>
      <c r="R701" s="242">
        <v>0.5</v>
      </c>
      <c r="S701" s="245">
        <v>780</v>
      </c>
      <c r="T701" s="242">
        <v>4.2</v>
      </c>
      <c r="U701" s="242">
        <v>0.8</v>
      </c>
      <c r="V701" s="242">
        <v>23</v>
      </c>
      <c r="W701" s="266">
        <v>129.27522222222223</v>
      </c>
      <c r="X701" s="266">
        <v>17.054778657285251</v>
      </c>
      <c r="Y701" s="266">
        <v>12.39</v>
      </c>
      <c r="Z701" s="266">
        <v>3.8782566666666662</v>
      </c>
      <c r="AA701" s="266">
        <v>1.6621100000000002</v>
      </c>
      <c r="AB701" s="267">
        <v>5.2882333333333325</v>
      </c>
      <c r="AC701" s="268"/>
      <c r="AD701" s="269">
        <v>6.45</v>
      </c>
      <c r="AE701" s="270">
        <f t="shared" si="68"/>
        <v>2.5589359999999992</v>
      </c>
      <c r="AF701" s="194">
        <f t="shared" si="64"/>
        <v>2.7292973333333332</v>
      </c>
      <c r="AH701" s="242">
        <v>698</v>
      </c>
      <c r="AI701" s="251">
        <f t="shared" si="65"/>
        <v>23.218599999999995</v>
      </c>
      <c r="AJ701" s="251">
        <f>'5-04a'!O702</f>
        <v>23.218599999999999</v>
      </c>
      <c r="AK701" s="251">
        <f t="shared" si="66"/>
        <v>0</v>
      </c>
      <c r="AM701" s="252">
        <f t="shared" si="67"/>
        <v>0.11754788545964588</v>
      </c>
      <c r="AP701" s="268"/>
    </row>
    <row r="702" spans="1:42" x14ac:dyDescent="0.25">
      <c r="A702" s="253">
        <v>700</v>
      </c>
      <c r="B702" s="243" t="s">
        <v>542</v>
      </c>
      <c r="C702" s="243" t="s">
        <v>543</v>
      </c>
      <c r="D702" s="243" t="s">
        <v>494</v>
      </c>
      <c r="E702" s="243" t="s">
        <v>492</v>
      </c>
      <c r="F702" s="243" t="s">
        <v>35</v>
      </c>
      <c r="G702" s="243" t="s">
        <v>36</v>
      </c>
      <c r="H702" s="243" t="s">
        <v>42</v>
      </c>
      <c r="I702" s="243" t="s">
        <v>105</v>
      </c>
      <c r="J702" s="243" t="s">
        <v>34</v>
      </c>
      <c r="K702" s="243" t="s">
        <v>782</v>
      </c>
      <c r="L702" s="265">
        <v>8.1298454039293908</v>
      </c>
      <c r="M702" s="250">
        <v>4</v>
      </c>
      <c r="N702" s="250">
        <v>4</v>
      </c>
      <c r="O702" s="244">
        <v>10</v>
      </c>
      <c r="P702" s="242">
        <v>10</v>
      </c>
      <c r="Q702" s="242">
        <v>20</v>
      </c>
      <c r="R702" s="242">
        <v>0.5</v>
      </c>
      <c r="S702" s="245">
        <v>860</v>
      </c>
      <c r="T702" s="242">
        <v>5</v>
      </c>
      <c r="U702" s="242">
        <v>0.8</v>
      </c>
      <c r="V702" s="242">
        <v>20</v>
      </c>
      <c r="W702" s="266">
        <v>220.44263999999998</v>
      </c>
      <c r="X702" s="266">
        <v>24.439317073170731</v>
      </c>
      <c r="Y702" s="266">
        <v>14.59</v>
      </c>
      <c r="Z702" s="266">
        <v>8.8177056</v>
      </c>
      <c r="AA702" s="266">
        <v>13.226558399999998</v>
      </c>
      <c r="AB702" s="267">
        <v>0.50573600000000241</v>
      </c>
      <c r="AC702" s="268"/>
      <c r="AD702" s="269">
        <v>10.85</v>
      </c>
      <c r="AE702" s="270">
        <f t="shared" si="68"/>
        <v>0.49982400000000027</v>
      </c>
      <c r="AF702" s="194">
        <f t="shared" si="64"/>
        <v>5.9120000000021378E-3</v>
      </c>
      <c r="AH702" s="242">
        <v>699</v>
      </c>
      <c r="AI702" s="251">
        <f t="shared" si="65"/>
        <v>37.14</v>
      </c>
      <c r="AJ702" s="251">
        <f>'5-04a'!O703</f>
        <v>37.14</v>
      </c>
      <c r="AK702" s="251">
        <f t="shared" si="66"/>
        <v>0</v>
      </c>
      <c r="AM702" s="252">
        <f t="shared" si="67"/>
        <v>1.5918147549817278E-4</v>
      </c>
      <c r="AP702" s="268"/>
    </row>
    <row r="703" spans="1:42" x14ac:dyDescent="0.25">
      <c r="A703" s="253">
        <v>701</v>
      </c>
      <c r="B703" s="243" t="s">
        <v>542</v>
      </c>
      <c r="C703" s="243" t="s">
        <v>543</v>
      </c>
      <c r="D703" s="243" t="s">
        <v>494</v>
      </c>
      <c r="E703" s="243" t="s">
        <v>492</v>
      </c>
      <c r="F703" s="243" t="s">
        <v>35</v>
      </c>
      <c r="G703" s="243" t="s">
        <v>36</v>
      </c>
      <c r="H703" s="243" t="s">
        <v>42</v>
      </c>
      <c r="I703" s="243" t="s">
        <v>99</v>
      </c>
      <c r="J703" s="243" t="s">
        <v>996</v>
      </c>
      <c r="K703" s="243" t="s">
        <v>782</v>
      </c>
      <c r="L703" s="265">
        <v>4.3325354545454546</v>
      </c>
      <c r="M703" s="250">
        <v>4</v>
      </c>
      <c r="N703" s="250">
        <v>4</v>
      </c>
      <c r="O703" s="244">
        <v>10</v>
      </c>
      <c r="P703" s="242">
        <v>10</v>
      </c>
      <c r="Q703" s="242">
        <v>25</v>
      </c>
      <c r="R703" s="242">
        <v>0.5</v>
      </c>
      <c r="S703" s="245">
        <v>704</v>
      </c>
      <c r="T703" s="242">
        <v>5</v>
      </c>
      <c r="U703" s="242">
        <v>0.8</v>
      </c>
      <c r="V703" s="242">
        <v>20</v>
      </c>
      <c r="W703" s="266">
        <v>217.91345999999999</v>
      </c>
      <c r="X703" s="266">
        <v>24.158920177383592</v>
      </c>
      <c r="Y703" s="266">
        <v>17.239999999999998</v>
      </c>
      <c r="Z703" s="266">
        <v>8.7165383999999992</v>
      </c>
      <c r="AA703" s="266">
        <v>5.8110255999999998</v>
      </c>
      <c r="AB703" s="267">
        <v>0.50573600000000241</v>
      </c>
      <c r="AC703" s="268"/>
      <c r="AD703" s="269">
        <v>10.85</v>
      </c>
      <c r="AE703" s="270">
        <f t="shared" si="68"/>
        <v>0.49982400000000027</v>
      </c>
      <c r="AF703" s="194">
        <f t="shared" si="64"/>
        <v>5.9120000000021378E-3</v>
      </c>
      <c r="AH703" s="242">
        <v>700</v>
      </c>
      <c r="AI703" s="251">
        <f t="shared" si="65"/>
        <v>32.273300000000006</v>
      </c>
      <c r="AJ703" s="251">
        <f>'5-04a'!O704</f>
        <v>32.273299999999999</v>
      </c>
      <c r="AK703" s="251">
        <f t="shared" si="66"/>
        <v>0</v>
      </c>
      <c r="AM703" s="252">
        <f t="shared" si="67"/>
        <v>1.8318548149715512E-4</v>
      </c>
      <c r="AP703" s="268"/>
    </row>
    <row r="704" spans="1:42" x14ac:dyDescent="0.25">
      <c r="A704" s="253">
        <v>702</v>
      </c>
      <c r="B704" s="243" t="s">
        <v>542</v>
      </c>
      <c r="C704" s="243" t="s">
        <v>543</v>
      </c>
      <c r="D704" s="243" t="s">
        <v>494</v>
      </c>
      <c r="E704" s="243" t="s">
        <v>492</v>
      </c>
      <c r="F704" s="243" t="s">
        <v>35</v>
      </c>
      <c r="G704" s="243" t="s">
        <v>36</v>
      </c>
      <c r="H704" s="243" t="s">
        <v>32</v>
      </c>
      <c r="I704" s="243" t="s">
        <v>92</v>
      </c>
      <c r="J704" s="243" t="s">
        <v>44</v>
      </c>
      <c r="K704" s="243" t="s">
        <v>782</v>
      </c>
      <c r="L704" s="265">
        <v>3.4753206857142853</v>
      </c>
      <c r="M704" s="250">
        <v>4</v>
      </c>
      <c r="N704" s="250">
        <v>3.4753206857142853</v>
      </c>
      <c r="O704" s="244">
        <v>10</v>
      </c>
      <c r="P704" s="242">
        <v>15</v>
      </c>
      <c r="Q704" s="242">
        <v>35</v>
      </c>
      <c r="R704" s="242">
        <v>0.5</v>
      </c>
      <c r="S704" s="245">
        <v>293</v>
      </c>
      <c r="T704" s="242">
        <v>4.2</v>
      </c>
      <c r="U704" s="242">
        <v>0.8</v>
      </c>
      <c r="V704" s="242">
        <v>20</v>
      </c>
      <c r="W704" s="266">
        <v>185.92696859777556</v>
      </c>
      <c r="X704" s="266">
        <v>20.612745964276673</v>
      </c>
      <c r="Y704" s="266">
        <v>14.21</v>
      </c>
      <c r="Z704" s="266">
        <v>6.4615583999999977</v>
      </c>
      <c r="AA704" s="266">
        <v>4.3077055999999994</v>
      </c>
      <c r="AB704" s="267">
        <v>0.50573600000000241</v>
      </c>
      <c r="AC704" s="268"/>
      <c r="AD704" s="269">
        <v>10.85</v>
      </c>
      <c r="AE704" s="270">
        <f t="shared" si="68"/>
        <v>0.49982400000000027</v>
      </c>
      <c r="AF704" s="194">
        <f t="shared" si="64"/>
        <v>5.9120000000021378E-3</v>
      </c>
      <c r="AH704" s="242">
        <v>701</v>
      </c>
      <c r="AI704" s="251">
        <f t="shared" si="65"/>
        <v>25.484999999999999</v>
      </c>
      <c r="AJ704" s="251">
        <f>'5-04a'!O705</f>
        <v>25.484999999999999</v>
      </c>
      <c r="AK704" s="251">
        <f t="shared" si="66"/>
        <v>0</v>
      </c>
      <c r="AM704" s="252">
        <f t="shared" si="67"/>
        <v>2.319795958407745E-4</v>
      </c>
      <c r="AP704" s="268"/>
    </row>
    <row r="705" spans="1:42" x14ac:dyDescent="0.25">
      <c r="A705" s="253">
        <v>703</v>
      </c>
      <c r="B705" s="243" t="s">
        <v>542</v>
      </c>
      <c r="C705" s="243" t="s">
        <v>543</v>
      </c>
      <c r="D705" s="243" t="s">
        <v>494</v>
      </c>
      <c r="E705" s="243" t="s">
        <v>492</v>
      </c>
      <c r="F705" s="243" t="s">
        <v>30</v>
      </c>
      <c r="G705" s="243" t="s">
        <v>36</v>
      </c>
      <c r="H705" s="243" t="s">
        <v>42</v>
      </c>
      <c r="I705" s="243" t="s">
        <v>81</v>
      </c>
      <c r="J705" s="243" t="s">
        <v>784</v>
      </c>
      <c r="K705" s="243" t="s">
        <v>782</v>
      </c>
      <c r="L705" s="265">
        <v>4.2445321237113403</v>
      </c>
      <c r="M705" s="250">
        <v>4</v>
      </c>
      <c r="N705" s="250">
        <v>4</v>
      </c>
      <c r="O705" s="244">
        <v>10</v>
      </c>
      <c r="P705" s="242">
        <v>10</v>
      </c>
      <c r="Q705" s="242">
        <v>25</v>
      </c>
      <c r="R705" s="242">
        <v>0.5</v>
      </c>
      <c r="S705" s="245">
        <v>645</v>
      </c>
      <c r="T705" s="242">
        <v>4.2</v>
      </c>
      <c r="U705" s="242">
        <v>0.8</v>
      </c>
      <c r="V705" s="242">
        <v>20</v>
      </c>
      <c r="W705" s="266">
        <v>217.91345999999999</v>
      </c>
      <c r="X705" s="266">
        <v>24.158920177383592</v>
      </c>
      <c r="Y705" s="266">
        <v>19.55</v>
      </c>
      <c r="Z705" s="266">
        <v>8.7165383999999992</v>
      </c>
      <c r="AA705" s="266">
        <v>5.8110255999999998</v>
      </c>
      <c r="AB705" s="267">
        <v>0.50573600000000241</v>
      </c>
      <c r="AC705" s="268"/>
      <c r="AD705" s="269">
        <v>10.85</v>
      </c>
      <c r="AE705" s="270">
        <f t="shared" ref="AE705:AE736" si="69">0.0804*AD705^2-1.8589*AD705+11.204</f>
        <v>0.49982400000000027</v>
      </c>
      <c r="AF705" s="194">
        <f t="shared" si="64"/>
        <v>5.9120000000021378E-3</v>
      </c>
      <c r="AH705" s="242">
        <v>702</v>
      </c>
      <c r="AI705" s="251">
        <f t="shared" si="65"/>
        <v>34.583300000000008</v>
      </c>
      <c r="AJ705" s="251">
        <f>'5-04a'!O706</f>
        <v>34.583300000000001</v>
      </c>
      <c r="AK705" s="251">
        <f t="shared" si="66"/>
        <v>0</v>
      </c>
      <c r="AM705" s="252">
        <f t="shared" si="67"/>
        <v>1.7094956236108572E-4</v>
      </c>
      <c r="AP705" s="268"/>
    </row>
    <row r="706" spans="1:42" x14ac:dyDescent="0.25">
      <c r="A706" s="253">
        <v>704</v>
      </c>
      <c r="B706" s="243" t="s">
        <v>542</v>
      </c>
      <c r="C706" s="243" t="s">
        <v>543</v>
      </c>
      <c r="D706" s="243" t="s">
        <v>494</v>
      </c>
      <c r="E706" s="243" t="s">
        <v>492</v>
      </c>
      <c r="F706" s="243" t="s">
        <v>35</v>
      </c>
      <c r="G706" s="243" t="s">
        <v>36</v>
      </c>
      <c r="H706" s="243" t="s">
        <v>32</v>
      </c>
      <c r="I706" s="243" t="s">
        <v>77</v>
      </c>
      <c r="J706" s="243" t="s">
        <v>73</v>
      </c>
      <c r="K706" s="243" t="s">
        <v>782</v>
      </c>
      <c r="L706" s="265">
        <v>4.0054933333333329</v>
      </c>
      <c r="M706" s="250">
        <v>4</v>
      </c>
      <c r="N706" s="250">
        <v>4</v>
      </c>
      <c r="O706" s="244">
        <v>10</v>
      </c>
      <c r="P706" s="242">
        <v>10</v>
      </c>
      <c r="Q706" s="242">
        <v>25</v>
      </c>
      <c r="R706" s="242">
        <v>0.5</v>
      </c>
      <c r="S706" s="245">
        <v>597</v>
      </c>
      <c r="T706" s="242">
        <v>4.2</v>
      </c>
      <c r="U706" s="242">
        <v>0.8</v>
      </c>
      <c r="V706" s="242">
        <v>20</v>
      </c>
      <c r="W706" s="266">
        <v>217.91346000000004</v>
      </c>
      <c r="X706" s="266">
        <v>24.158920177383596</v>
      </c>
      <c r="Y706" s="266">
        <v>21.29</v>
      </c>
      <c r="Z706" s="266">
        <v>8.716538400000001</v>
      </c>
      <c r="AA706" s="266">
        <v>5.8110256000000016</v>
      </c>
      <c r="AB706" s="267">
        <v>0.50573600000000241</v>
      </c>
      <c r="AC706" s="268"/>
      <c r="AD706" s="269">
        <v>10.85</v>
      </c>
      <c r="AE706" s="270">
        <f t="shared" si="69"/>
        <v>0.49982400000000027</v>
      </c>
      <c r="AF706" s="194">
        <f t="shared" si="64"/>
        <v>5.9120000000021378E-3</v>
      </c>
      <c r="AH706" s="242">
        <v>703</v>
      </c>
      <c r="AI706" s="251">
        <f t="shared" si="65"/>
        <v>36.323300000000003</v>
      </c>
      <c r="AJ706" s="251">
        <f>'5-04a'!O707</f>
        <v>36.323300000000003</v>
      </c>
      <c r="AK706" s="251">
        <f t="shared" si="66"/>
        <v>0</v>
      </c>
      <c r="AM706" s="252">
        <f t="shared" si="67"/>
        <v>1.6276054213141804E-4</v>
      </c>
      <c r="AP706" s="268"/>
    </row>
    <row r="707" spans="1:42" x14ac:dyDescent="0.25">
      <c r="A707" s="253">
        <v>705</v>
      </c>
      <c r="B707" s="243" t="s">
        <v>542</v>
      </c>
      <c r="C707" s="243" t="s">
        <v>543</v>
      </c>
      <c r="D707" s="243" t="s">
        <v>494</v>
      </c>
      <c r="E707" s="243" t="s">
        <v>492</v>
      </c>
      <c r="F707" s="243" t="s">
        <v>35</v>
      </c>
      <c r="G707" s="243" t="s">
        <v>31</v>
      </c>
      <c r="H707" s="243" t="s">
        <v>42</v>
      </c>
      <c r="I707" s="243" t="s">
        <v>64</v>
      </c>
      <c r="J707" s="243" t="s">
        <v>657</v>
      </c>
      <c r="K707" s="243" t="s">
        <v>782</v>
      </c>
      <c r="L707" s="265">
        <v>4.2967181250000008</v>
      </c>
      <c r="M707" s="250">
        <v>4</v>
      </c>
      <c r="N707" s="250">
        <v>4</v>
      </c>
      <c r="O707" s="244">
        <v>10</v>
      </c>
      <c r="P707" s="242">
        <v>10</v>
      </c>
      <c r="Q707" s="242">
        <v>25</v>
      </c>
      <c r="R707" s="242">
        <v>0.5</v>
      </c>
      <c r="S707" s="245">
        <v>692</v>
      </c>
      <c r="T707" s="242">
        <v>4.2</v>
      </c>
      <c r="U707" s="242">
        <v>0.8</v>
      </c>
      <c r="V707" s="242">
        <v>20</v>
      </c>
      <c r="W707" s="266">
        <v>217.28141499999992</v>
      </c>
      <c r="X707" s="266">
        <v>24.088848669623051</v>
      </c>
      <c r="Y707" s="266">
        <v>18.53</v>
      </c>
      <c r="Z707" s="266">
        <v>8.6912565999999973</v>
      </c>
      <c r="AA707" s="266">
        <v>4.6799073999999985</v>
      </c>
      <c r="AB707" s="267">
        <v>0.50573600000000241</v>
      </c>
      <c r="AC707" s="268"/>
      <c r="AD707" s="269">
        <v>10.85</v>
      </c>
      <c r="AE707" s="270">
        <f t="shared" si="69"/>
        <v>0.49982400000000027</v>
      </c>
      <c r="AF707" s="194">
        <f t="shared" ref="AF707:AF770" si="70">AB707-AE707</f>
        <v>5.9120000000021378E-3</v>
      </c>
      <c r="AH707" s="242">
        <v>704</v>
      </c>
      <c r="AI707" s="251">
        <f t="shared" ref="AI707:AI770" si="71">SUM(Y707:AB707)</f>
        <v>32.406899999999993</v>
      </c>
      <c r="AJ707" s="251">
        <f>'5-04a'!O708</f>
        <v>32.4069</v>
      </c>
      <c r="AK707" s="251">
        <f t="shared" ref="AK707:AK770" si="72">AI707-AJ707</f>
        <v>0</v>
      </c>
      <c r="AM707" s="252">
        <f t="shared" ref="AM707:AM770" si="73">AF707/AI707</f>
        <v>1.8243028490852687E-4</v>
      </c>
      <c r="AP707" s="268"/>
    </row>
    <row r="708" spans="1:42" x14ac:dyDescent="0.25">
      <c r="A708" s="253">
        <v>706</v>
      </c>
      <c r="B708" s="243" t="s">
        <v>542</v>
      </c>
      <c r="C708" s="243" t="s">
        <v>543</v>
      </c>
      <c r="D708" s="243" t="s">
        <v>471</v>
      </c>
      <c r="E708" s="243" t="s">
        <v>492</v>
      </c>
      <c r="F708" s="243" t="s">
        <v>35</v>
      </c>
      <c r="G708" s="243" t="s">
        <v>36</v>
      </c>
      <c r="H708" s="243" t="s">
        <v>42</v>
      </c>
      <c r="I708" s="243" t="s">
        <v>105</v>
      </c>
      <c r="J708" s="243" t="s">
        <v>34</v>
      </c>
      <c r="K708" s="243" t="s">
        <v>782</v>
      </c>
      <c r="L708" s="265">
        <v>8.1323383856900691</v>
      </c>
      <c r="M708" s="250">
        <v>4</v>
      </c>
      <c r="N708" s="250">
        <v>4</v>
      </c>
      <c r="O708" s="244">
        <v>10</v>
      </c>
      <c r="P708" s="242">
        <v>10</v>
      </c>
      <c r="Q708" s="242">
        <v>20</v>
      </c>
      <c r="R708" s="242">
        <v>0.5</v>
      </c>
      <c r="S708" s="245">
        <v>860</v>
      </c>
      <c r="T708" s="242">
        <v>5</v>
      </c>
      <c r="U708" s="242">
        <v>0.8</v>
      </c>
      <c r="V708" s="242">
        <v>20</v>
      </c>
      <c r="W708" s="266">
        <v>244.21725999999998</v>
      </c>
      <c r="X708" s="266">
        <v>23.989907662082512</v>
      </c>
      <c r="Y708" s="266">
        <v>14.59</v>
      </c>
      <c r="Z708" s="266">
        <v>9.7686903999999988</v>
      </c>
      <c r="AA708" s="266">
        <v>14.653035599999999</v>
      </c>
      <c r="AB708" s="267">
        <v>1.0282739999999997</v>
      </c>
      <c r="AC708" s="268"/>
      <c r="AD708" s="269">
        <v>8.9499999999999993</v>
      </c>
      <c r="AE708" s="270">
        <f t="shared" si="69"/>
        <v>1.007086000000001</v>
      </c>
      <c r="AF708" s="194">
        <f t="shared" si="70"/>
        <v>2.1187999999998652E-2</v>
      </c>
      <c r="AH708" s="242">
        <v>705</v>
      </c>
      <c r="AI708" s="251">
        <f t="shared" si="71"/>
        <v>40.039999999999992</v>
      </c>
      <c r="AJ708" s="251">
        <f>'5-04a'!O709</f>
        <v>40.04</v>
      </c>
      <c r="AK708" s="251">
        <f t="shared" si="72"/>
        <v>0</v>
      </c>
      <c r="AM708" s="252">
        <f t="shared" si="73"/>
        <v>5.2917082917079564E-4</v>
      </c>
      <c r="AP708" s="268"/>
    </row>
    <row r="709" spans="1:42" x14ac:dyDescent="0.25">
      <c r="A709" s="253">
        <v>707</v>
      </c>
      <c r="B709" s="243" t="s">
        <v>542</v>
      </c>
      <c r="C709" s="243" t="s">
        <v>543</v>
      </c>
      <c r="D709" s="243" t="s">
        <v>471</v>
      </c>
      <c r="E709" s="243" t="s">
        <v>492</v>
      </c>
      <c r="F709" s="243" t="s">
        <v>35</v>
      </c>
      <c r="G709" s="243" t="s">
        <v>36</v>
      </c>
      <c r="H709" s="243" t="s">
        <v>42</v>
      </c>
      <c r="I709" s="243" t="s">
        <v>99</v>
      </c>
      <c r="J709" s="243" t="s">
        <v>996</v>
      </c>
      <c r="K709" s="243" t="s">
        <v>782</v>
      </c>
      <c r="L709" s="265">
        <v>4.3342187551348461</v>
      </c>
      <c r="M709" s="250">
        <v>4</v>
      </c>
      <c r="N709" s="250">
        <v>4</v>
      </c>
      <c r="O709" s="244">
        <v>10</v>
      </c>
      <c r="P709" s="242">
        <v>10</v>
      </c>
      <c r="Q709" s="242">
        <v>25</v>
      </c>
      <c r="R709" s="242">
        <v>0.5</v>
      </c>
      <c r="S709" s="245">
        <v>704</v>
      </c>
      <c r="T709" s="242">
        <v>5</v>
      </c>
      <c r="U709" s="242">
        <v>0.8</v>
      </c>
      <c r="V709" s="242">
        <v>20</v>
      </c>
      <c r="W709" s="266">
        <v>239.07639</v>
      </c>
      <c r="X709" s="266">
        <v>23.484910609037328</v>
      </c>
      <c r="Y709" s="266">
        <v>17.239999999999998</v>
      </c>
      <c r="Z709" s="266">
        <v>9.5630556000000002</v>
      </c>
      <c r="AA709" s="266">
        <v>6.3753704000000004</v>
      </c>
      <c r="AB709" s="267">
        <v>1.0282739999999997</v>
      </c>
      <c r="AC709" s="268"/>
      <c r="AD709" s="269">
        <v>8.9499999999999993</v>
      </c>
      <c r="AE709" s="270">
        <f t="shared" si="69"/>
        <v>1.007086000000001</v>
      </c>
      <c r="AF709" s="194">
        <f t="shared" si="70"/>
        <v>2.1187999999998652E-2</v>
      </c>
      <c r="AH709" s="242">
        <v>706</v>
      </c>
      <c r="AI709" s="251">
        <f t="shared" si="71"/>
        <v>34.206699999999998</v>
      </c>
      <c r="AJ709" s="251">
        <f>'5-04a'!O710</f>
        <v>34.206699999999998</v>
      </c>
      <c r="AK709" s="251">
        <f t="shared" si="72"/>
        <v>0</v>
      </c>
      <c r="AM709" s="252">
        <f t="shared" si="73"/>
        <v>6.1941081717905124E-4</v>
      </c>
      <c r="AP709" s="268"/>
    </row>
    <row r="710" spans="1:42" x14ac:dyDescent="0.25">
      <c r="A710" s="253">
        <v>708</v>
      </c>
      <c r="B710" s="243" t="s">
        <v>542</v>
      </c>
      <c r="C710" s="243" t="s">
        <v>543</v>
      </c>
      <c r="D710" s="243" t="s">
        <v>471</v>
      </c>
      <c r="E710" s="243" t="s">
        <v>492</v>
      </c>
      <c r="F710" s="243" t="s">
        <v>35</v>
      </c>
      <c r="G710" s="243" t="s">
        <v>36</v>
      </c>
      <c r="H710" s="243" t="s">
        <v>32</v>
      </c>
      <c r="I710" s="243" t="s">
        <v>92</v>
      </c>
      <c r="J710" s="243" t="s">
        <v>44</v>
      </c>
      <c r="K710" s="243" t="s">
        <v>782</v>
      </c>
      <c r="L710" s="265">
        <v>3.6201257142857139</v>
      </c>
      <c r="M710" s="250">
        <v>4</v>
      </c>
      <c r="N710" s="250">
        <v>3.6201257142857139</v>
      </c>
      <c r="O710" s="244">
        <v>10</v>
      </c>
      <c r="P710" s="242">
        <v>15</v>
      </c>
      <c r="Q710" s="242">
        <v>35</v>
      </c>
      <c r="R710" s="242">
        <v>0.5</v>
      </c>
      <c r="S710" s="245">
        <v>293</v>
      </c>
      <c r="T710" s="242">
        <v>4.2</v>
      </c>
      <c r="U710" s="242">
        <v>0.8</v>
      </c>
      <c r="V710" s="242">
        <v>20</v>
      </c>
      <c r="W710" s="266">
        <v>264.16363283358749</v>
      </c>
      <c r="X710" s="266">
        <v>25.949276309782665</v>
      </c>
      <c r="Y710" s="266">
        <v>14.21</v>
      </c>
      <c r="Z710" s="266">
        <v>9.5630556000000002</v>
      </c>
      <c r="AA710" s="266">
        <v>6.3753704000000004</v>
      </c>
      <c r="AB710" s="267">
        <v>1.0282739999999997</v>
      </c>
      <c r="AC710" s="268"/>
      <c r="AD710" s="269">
        <v>8.9499999999999993</v>
      </c>
      <c r="AE710" s="270">
        <f t="shared" si="69"/>
        <v>1.007086000000001</v>
      </c>
      <c r="AF710" s="194">
        <f t="shared" si="70"/>
        <v>2.1187999999998652E-2</v>
      </c>
      <c r="AH710" s="242">
        <v>707</v>
      </c>
      <c r="AI710" s="251">
        <f t="shared" si="71"/>
        <v>31.1767</v>
      </c>
      <c r="AJ710" s="251">
        <f>'5-04a'!O711</f>
        <v>31.1767</v>
      </c>
      <c r="AK710" s="251">
        <f t="shared" si="72"/>
        <v>0</v>
      </c>
      <c r="AM710" s="252">
        <f t="shared" si="73"/>
        <v>6.7961009343511824E-4</v>
      </c>
      <c r="AP710" s="268"/>
    </row>
    <row r="711" spans="1:42" x14ac:dyDescent="0.25">
      <c r="A711" s="253">
        <v>709</v>
      </c>
      <c r="B711" s="243" t="s">
        <v>542</v>
      </c>
      <c r="C711" s="243" t="s">
        <v>543</v>
      </c>
      <c r="D711" s="243" t="s">
        <v>471</v>
      </c>
      <c r="E711" s="243" t="s">
        <v>492</v>
      </c>
      <c r="F711" s="243" t="s">
        <v>30</v>
      </c>
      <c r="G711" s="243" t="s">
        <v>36</v>
      </c>
      <c r="H711" s="243" t="s">
        <v>42</v>
      </c>
      <c r="I711" s="243" t="s">
        <v>81</v>
      </c>
      <c r="J711" s="243" t="s">
        <v>784</v>
      </c>
      <c r="K711" s="243" t="s">
        <v>782</v>
      </c>
      <c r="L711" s="265">
        <v>4.2445321237113403</v>
      </c>
      <c r="M711" s="250">
        <v>4</v>
      </c>
      <c r="N711" s="250">
        <v>4</v>
      </c>
      <c r="O711" s="244">
        <v>10</v>
      </c>
      <c r="P711" s="242">
        <v>10</v>
      </c>
      <c r="Q711" s="242">
        <v>25</v>
      </c>
      <c r="R711" s="242">
        <v>0.5</v>
      </c>
      <c r="S711" s="245">
        <v>645</v>
      </c>
      <c r="T711" s="242">
        <v>4.2</v>
      </c>
      <c r="U711" s="242">
        <v>0.8</v>
      </c>
      <c r="V711" s="242">
        <v>20</v>
      </c>
      <c r="W711" s="266">
        <v>239.07639</v>
      </c>
      <c r="X711" s="266">
        <v>23.484910609037328</v>
      </c>
      <c r="Y711" s="266">
        <v>19.55</v>
      </c>
      <c r="Z711" s="266">
        <v>9.5630556000000002</v>
      </c>
      <c r="AA711" s="266">
        <v>6.3753704000000004</v>
      </c>
      <c r="AB711" s="267">
        <v>1.0282739999999997</v>
      </c>
      <c r="AC711" s="268"/>
      <c r="AD711" s="269">
        <v>8.9499999999999993</v>
      </c>
      <c r="AE711" s="270">
        <f t="shared" si="69"/>
        <v>1.007086000000001</v>
      </c>
      <c r="AF711" s="194">
        <f t="shared" si="70"/>
        <v>2.1187999999998652E-2</v>
      </c>
      <c r="AH711" s="242">
        <v>708</v>
      </c>
      <c r="AI711" s="251">
        <f t="shared" si="71"/>
        <v>36.5167</v>
      </c>
      <c r="AJ711" s="251">
        <f>'5-04a'!O712</f>
        <v>36.5167</v>
      </c>
      <c r="AK711" s="251">
        <f t="shared" si="72"/>
        <v>0</v>
      </c>
      <c r="AM711" s="252">
        <f t="shared" si="73"/>
        <v>5.8022767665201545E-4</v>
      </c>
      <c r="AP711" s="268"/>
    </row>
    <row r="712" spans="1:42" x14ac:dyDescent="0.25">
      <c r="A712" s="253">
        <v>710</v>
      </c>
      <c r="B712" s="243" t="s">
        <v>542</v>
      </c>
      <c r="C712" s="243" t="s">
        <v>543</v>
      </c>
      <c r="D712" s="243" t="s">
        <v>471</v>
      </c>
      <c r="E712" s="243" t="s">
        <v>492</v>
      </c>
      <c r="F712" s="243" t="s">
        <v>35</v>
      </c>
      <c r="G712" s="243" t="s">
        <v>36</v>
      </c>
      <c r="H712" s="243" t="s">
        <v>32</v>
      </c>
      <c r="I712" s="243" t="s">
        <v>77</v>
      </c>
      <c r="J712" s="243" t="s">
        <v>73</v>
      </c>
      <c r="K712" s="243" t="s">
        <v>782</v>
      </c>
      <c r="L712" s="265">
        <v>4.0054933333333329</v>
      </c>
      <c r="M712" s="250">
        <v>4</v>
      </c>
      <c r="N712" s="250">
        <v>4</v>
      </c>
      <c r="O712" s="244">
        <v>10</v>
      </c>
      <c r="P712" s="242">
        <v>10</v>
      </c>
      <c r="Q712" s="242">
        <v>25</v>
      </c>
      <c r="R712" s="242">
        <v>0.5</v>
      </c>
      <c r="S712" s="245">
        <v>597</v>
      </c>
      <c r="T712" s="242">
        <v>4.2</v>
      </c>
      <c r="U712" s="242">
        <v>0.8</v>
      </c>
      <c r="V712" s="242">
        <v>20</v>
      </c>
      <c r="W712" s="266">
        <v>239.07639000000003</v>
      </c>
      <c r="X712" s="266">
        <v>23.484910609037332</v>
      </c>
      <c r="Y712" s="266">
        <v>21.29</v>
      </c>
      <c r="Z712" s="266">
        <v>9.563055600000002</v>
      </c>
      <c r="AA712" s="266">
        <v>6.3753704000000022</v>
      </c>
      <c r="AB712" s="267">
        <v>1.0282739999999997</v>
      </c>
      <c r="AC712" s="268"/>
      <c r="AD712" s="269">
        <v>8.9499999999999993</v>
      </c>
      <c r="AE712" s="270">
        <f t="shared" si="69"/>
        <v>1.007086000000001</v>
      </c>
      <c r="AF712" s="194">
        <f t="shared" si="70"/>
        <v>2.1187999999998652E-2</v>
      </c>
      <c r="AH712" s="242">
        <v>709</v>
      </c>
      <c r="AI712" s="251">
        <f t="shared" si="71"/>
        <v>38.256700000000009</v>
      </c>
      <c r="AJ712" s="251">
        <f>'5-04a'!O713</f>
        <v>38.256700000000002</v>
      </c>
      <c r="AK712" s="251">
        <f t="shared" si="72"/>
        <v>0</v>
      </c>
      <c r="AM712" s="252">
        <f t="shared" si="73"/>
        <v>5.5383762844151872E-4</v>
      </c>
      <c r="AP712" s="268"/>
    </row>
    <row r="713" spans="1:42" x14ac:dyDescent="0.25">
      <c r="A713" s="253">
        <v>711</v>
      </c>
      <c r="B713" s="243" t="s">
        <v>542</v>
      </c>
      <c r="C713" s="243" t="s">
        <v>543</v>
      </c>
      <c r="D713" s="243" t="s">
        <v>471</v>
      </c>
      <c r="E713" s="243" t="s">
        <v>492</v>
      </c>
      <c r="F713" s="243" t="s">
        <v>35</v>
      </c>
      <c r="G713" s="243" t="s">
        <v>31</v>
      </c>
      <c r="H713" s="243" t="s">
        <v>42</v>
      </c>
      <c r="I713" s="243" t="s">
        <v>64</v>
      </c>
      <c r="J713" s="243" t="s">
        <v>657</v>
      </c>
      <c r="K713" s="243" t="s">
        <v>782</v>
      </c>
      <c r="L713" s="265">
        <v>4.2976092841355609</v>
      </c>
      <c r="M713" s="250">
        <v>4</v>
      </c>
      <c r="N713" s="250">
        <v>4</v>
      </c>
      <c r="O713" s="244">
        <v>10</v>
      </c>
      <c r="P713" s="242">
        <v>10</v>
      </c>
      <c r="Q713" s="242">
        <v>25</v>
      </c>
      <c r="R713" s="242">
        <v>0.5</v>
      </c>
      <c r="S713" s="245">
        <v>692</v>
      </c>
      <c r="T713" s="242">
        <v>4.2</v>
      </c>
      <c r="U713" s="242">
        <v>0.8</v>
      </c>
      <c r="V713" s="242">
        <v>20</v>
      </c>
      <c r="W713" s="266">
        <v>237.78992249999996</v>
      </c>
      <c r="X713" s="266">
        <v>23.358538555992141</v>
      </c>
      <c r="Y713" s="266">
        <v>18.53</v>
      </c>
      <c r="Z713" s="266">
        <v>9.5115968999999989</v>
      </c>
      <c r="AA713" s="266">
        <v>5.1216290999999989</v>
      </c>
      <c r="AB713" s="267">
        <v>1.0282739999999997</v>
      </c>
      <c r="AC713" s="268"/>
      <c r="AD713" s="269">
        <v>8.9499999999999993</v>
      </c>
      <c r="AE713" s="270">
        <f t="shared" si="69"/>
        <v>1.007086000000001</v>
      </c>
      <c r="AF713" s="194">
        <f t="shared" si="70"/>
        <v>2.1187999999998652E-2</v>
      </c>
      <c r="AH713" s="242">
        <v>710</v>
      </c>
      <c r="AI713" s="251">
        <f t="shared" si="71"/>
        <v>34.191500000000005</v>
      </c>
      <c r="AJ713" s="251">
        <f>'5-04a'!O714</f>
        <v>34.191499999999998</v>
      </c>
      <c r="AK713" s="251">
        <f t="shared" si="72"/>
        <v>0</v>
      </c>
      <c r="AM713" s="252">
        <f t="shared" si="73"/>
        <v>6.196861793135326E-4</v>
      </c>
      <c r="AP713" s="268"/>
    </row>
    <row r="714" spans="1:42" x14ac:dyDescent="0.25">
      <c r="A714" s="253">
        <v>712</v>
      </c>
      <c r="B714" s="243" t="s">
        <v>542</v>
      </c>
      <c r="C714" s="243" t="s">
        <v>543</v>
      </c>
      <c r="D714" s="243" t="s">
        <v>494</v>
      </c>
      <c r="E714" s="243" t="s">
        <v>496</v>
      </c>
      <c r="F714" s="243" t="s">
        <v>35</v>
      </c>
      <c r="G714" s="243" t="s">
        <v>36</v>
      </c>
      <c r="H714" s="243" t="s">
        <v>32</v>
      </c>
      <c r="I714" s="243" t="s">
        <v>77</v>
      </c>
      <c r="J714" s="243" t="s">
        <v>73</v>
      </c>
      <c r="K714" s="243" t="s">
        <v>782</v>
      </c>
      <c r="L714" s="265">
        <v>4.0054933333333329</v>
      </c>
      <c r="M714" s="250">
        <v>4</v>
      </c>
      <c r="N714" s="250">
        <v>4</v>
      </c>
      <c r="O714" s="244">
        <v>10</v>
      </c>
      <c r="P714" s="242">
        <v>10</v>
      </c>
      <c r="Q714" s="242">
        <v>25</v>
      </c>
      <c r="R714" s="242">
        <v>0.5</v>
      </c>
      <c r="S714" s="245">
        <v>597</v>
      </c>
      <c r="T714" s="242">
        <v>4.2</v>
      </c>
      <c r="U714" s="242">
        <v>0.8</v>
      </c>
      <c r="V714" s="242">
        <v>20</v>
      </c>
      <c r="W714" s="266">
        <v>177.25049999999993</v>
      </c>
      <c r="X714" s="266">
        <v>23.985182679296337</v>
      </c>
      <c r="Y714" s="266">
        <v>21.29</v>
      </c>
      <c r="Z714" s="266">
        <v>7.0900199999999973</v>
      </c>
      <c r="AA714" s="266">
        <v>4.7266799999999991</v>
      </c>
      <c r="AB714" s="267">
        <v>0.5</v>
      </c>
      <c r="AC714" s="268"/>
      <c r="AD714" s="269">
        <v>10.95</v>
      </c>
      <c r="AE714" s="270">
        <f t="shared" si="69"/>
        <v>0.48920599999999936</v>
      </c>
      <c r="AF714" s="194">
        <f t="shared" si="70"/>
        <v>1.0794000000000636E-2</v>
      </c>
      <c r="AH714" s="242">
        <v>711</v>
      </c>
      <c r="AI714" s="251">
        <f t="shared" si="71"/>
        <v>33.606699999999996</v>
      </c>
      <c r="AJ714" s="251">
        <f>'5-04a'!O715</f>
        <v>33.606699999999996</v>
      </c>
      <c r="AK714" s="251">
        <f t="shared" si="72"/>
        <v>0</v>
      </c>
      <c r="AM714" s="252">
        <f t="shared" si="73"/>
        <v>3.2118595399133616E-4</v>
      </c>
      <c r="AP714" s="268"/>
    </row>
    <row r="715" spans="1:42" x14ac:dyDescent="0.25">
      <c r="A715" s="253">
        <v>713</v>
      </c>
      <c r="B715" s="243" t="s">
        <v>542</v>
      </c>
      <c r="C715" s="243" t="s">
        <v>543</v>
      </c>
      <c r="D715" s="243" t="s">
        <v>494</v>
      </c>
      <c r="E715" s="243" t="s">
        <v>496</v>
      </c>
      <c r="F715" s="243" t="s">
        <v>35</v>
      </c>
      <c r="G715" s="243" t="s">
        <v>31</v>
      </c>
      <c r="H715" s="243" t="s">
        <v>42</v>
      </c>
      <c r="I715" s="243" t="s">
        <v>64</v>
      </c>
      <c r="J715" s="243" t="s">
        <v>657</v>
      </c>
      <c r="K715" s="243" t="s">
        <v>782</v>
      </c>
      <c r="L715" s="265">
        <v>4.2967181250000008</v>
      </c>
      <c r="M715" s="250">
        <v>4</v>
      </c>
      <c r="N715" s="250">
        <v>4</v>
      </c>
      <c r="O715" s="244">
        <v>10</v>
      </c>
      <c r="P715" s="242">
        <v>10</v>
      </c>
      <c r="Q715" s="242">
        <v>25</v>
      </c>
      <c r="R715" s="242">
        <v>0.5</v>
      </c>
      <c r="S715" s="245">
        <v>692</v>
      </c>
      <c r="T715" s="242">
        <v>4.2</v>
      </c>
      <c r="U715" s="242">
        <v>0.8</v>
      </c>
      <c r="V715" s="242">
        <v>20</v>
      </c>
      <c r="W715" s="266">
        <v>176.62449999999998</v>
      </c>
      <c r="X715" s="266">
        <v>23.900473612990528</v>
      </c>
      <c r="Y715" s="266">
        <v>18.53</v>
      </c>
      <c r="Z715" s="266">
        <v>7.0649799999999994</v>
      </c>
      <c r="AA715" s="266">
        <v>3.8042199999999995</v>
      </c>
      <c r="AB715" s="267">
        <v>0.5</v>
      </c>
      <c r="AC715" s="268"/>
      <c r="AD715" s="269">
        <v>10.95</v>
      </c>
      <c r="AE715" s="270">
        <f t="shared" si="69"/>
        <v>0.48920599999999936</v>
      </c>
      <c r="AF715" s="194">
        <f t="shared" si="70"/>
        <v>1.0794000000000636E-2</v>
      </c>
      <c r="AH715" s="242">
        <v>712</v>
      </c>
      <c r="AI715" s="251">
        <f t="shared" si="71"/>
        <v>29.8992</v>
      </c>
      <c r="AJ715" s="251">
        <f>'5-04a'!O716</f>
        <v>29.8992</v>
      </c>
      <c r="AK715" s="251">
        <f t="shared" si="72"/>
        <v>0</v>
      </c>
      <c r="AM715" s="252">
        <f t="shared" si="73"/>
        <v>3.6101300369242775E-4</v>
      </c>
      <c r="AP715" s="268"/>
    </row>
    <row r="716" spans="1:42" x14ac:dyDescent="0.25">
      <c r="A716" s="253">
        <v>714</v>
      </c>
      <c r="B716" s="243" t="s">
        <v>542</v>
      </c>
      <c r="C716" s="243" t="s">
        <v>543</v>
      </c>
      <c r="D716" s="243" t="s">
        <v>471</v>
      </c>
      <c r="E716" s="243" t="s">
        <v>496</v>
      </c>
      <c r="F716" s="243" t="s">
        <v>30</v>
      </c>
      <c r="G716" s="243" t="s">
        <v>36</v>
      </c>
      <c r="H716" s="243" t="s">
        <v>42</v>
      </c>
      <c r="I716" s="243" t="s">
        <v>81</v>
      </c>
      <c r="J716" s="243" t="s">
        <v>784</v>
      </c>
      <c r="K716" s="243" t="s">
        <v>782</v>
      </c>
      <c r="L716" s="265">
        <v>4.2445321237113403</v>
      </c>
      <c r="M716" s="250">
        <v>4</v>
      </c>
      <c r="N716" s="250">
        <v>4</v>
      </c>
      <c r="O716" s="244">
        <v>10</v>
      </c>
      <c r="P716" s="242">
        <v>10</v>
      </c>
      <c r="Q716" s="242">
        <v>25</v>
      </c>
      <c r="R716" s="242">
        <v>0.5</v>
      </c>
      <c r="S716" s="245">
        <v>645</v>
      </c>
      <c r="T716" s="242">
        <v>4.2</v>
      </c>
      <c r="U716" s="242">
        <v>0.8</v>
      </c>
      <c r="V716" s="242">
        <v>20</v>
      </c>
      <c r="W716" s="266">
        <v>154.31049000000002</v>
      </c>
      <c r="X716" s="266">
        <v>22.894731454005935</v>
      </c>
      <c r="Y716" s="266">
        <v>19.55</v>
      </c>
      <c r="Z716" s="266">
        <v>6.1724196000000005</v>
      </c>
      <c r="AA716" s="266">
        <v>4.1149464000000009</v>
      </c>
      <c r="AB716" s="267">
        <v>0.94593399999999939</v>
      </c>
      <c r="AC716" s="268"/>
      <c r="AD716" s="269">
        <v>9.15</v>
      </c>
      <c r="AE716" s="270">
        <f t="shared" si="69"/>
        <v>0.9263539999999999</v>
      </c>
      <c r="AF716" s="194">
        <f t="shared" si="70"/>
        <v>1.9579999999999487E-2</v>
      </c>
      <c r="AH716" s="242">
        <v>713</v>
      </c>
      <c r="AI716" s="251">
        <f t="shared" si="71"/>
        <v>30.783300000000004</v>
      </c>
      <c r="AJ716" s="251">
        <f>'5-04a'!O717</f>
        <v>30.783300000000001</v>
      </c>
      <c r="AK716" s="251">
        <f t="shared" si="72"/>
        <v>0</v>
      </c>
      <c r="AM716" s="252">
        <f t="shared" si="73"/>
        <v>6.3605916194818242E-4</v>
      </c>
      <c r="AP716" s="268"/>
    </row>
    <row r="717" spans="1:42" x14ac:dyDescent="0.25">
      <c r="A717" s="253">
        <v>715</v>
      </c>
      <c r="B717" s="243" t="s">
        <v>542</v>
      </c>
      <c r="C717" s="243" t="s">
        <v>543</v>
      </c>
      <c r="D717" s="243" t="s">
        <v>471</v>
      </c>
      <c r="E717" s="243" t="s">
        <v>496</v>
      </c>
      <c r="F717" s="243" t="s">
        <v>35</v>
      </c>
      <c r="G717" s="243" t="s">
        <v>36</v>
      </c>
      <c r="H717" s="243" t="s">
        <v>32</v>
      </c>
      <c r="I717" s="243" t="s">
        <v>77</v>
      </c>
      <c r="J717" s="243" t="s">
        <v>73</v>
      </c>
      <c r="K717" s="243" t="s">
        <v>782</v>
      </c>
      <c r="L717" s="265">
        <v>4.0054933333333329</v>
      </c>
      <c r="M717" s="250">
        <v>4</v>
      </c>
      <c r="N717" s="250">
        <v>4</v>
      </c>
      <c r="O717" s="244">
        <v>10</v>
      </c>
      <c r="P717" s="242">
        <v>10</v>
      </c>
      <c r="Q717" s="242">
        <v>25</v>
      </c>
      <c r="R717" s="242">
        <v>0.5</v>
      </c>
      <c r="S717" s="245">
        <v>597</v>
      </c>
      <c r="T717" s="242">
        <v>4.2</v>
      </c>
      <c r="U717" s="242">
        <v>0.8</v>
      </c>
      <c r="V717" s="242">
        <v>20</v>
      </c>
      <c r="W717" s="266">
        <v>154.31049000000002</v>
      </c>
      <c r="X717" s="266">
        <v>22.894731454005935</v>
      </c>
      <c r="Y717" s="266">
        <v>21.29</v>
      </c>
      <c r="Z717" s="266">
        <v>6.1724196000000005</v>
      </c>
      <c r="AA717" s="266">
        <v>4.1149464000000009</v>
      </c>
      <c r="AB717" s="267">
        <v>0.94593399999999939</v>
      </c>
      <c r="AC717" s="268"/>
      <c r="AD717" s="269">
        <v>9.15</v>
      </c>
      <c r="AE717" s="270">
        <f t="shared" si="69"/>
        <v>0.9263539999999999</v>
      </c>
      <c r="AF717" s="194">
        <f t="shared" si="70"/>
        <v>1.9579999999999487E-2</v>
      </c>
      <c r="AH717" s="242">
        <v>714</v>
      </c>
      <c r="AI717" s="251">
        <f t="shared" si="71"/>
        <v>32.523299999999999</v>
      </c>
      <c r="AJ717" s="251">
        <f>'5-04a'!O718</f>
        <v>32.523299999999999</v>
      </c>
      <c r="AK717" s="251">
        <f t="shared" si="72"/>
        <v>0</v>
      </c>
      <c r="AM717" s="252">
        <f t="shared" si="73"/>
        <v>6.0202992931220045E-4</v>
      </c>
      <c r="AP717" s="268"/>
    </row>
    <row r="718" spans="1:42" x14ac:dyDescent="0.25">
      <c r="A718" s="253">
        <v>716</v>
      </c>
      <c r="B718" s="243" t="s">
        <v>542</v>
      </c>
      <c r="C718" s="243" t="s">
        <v>543</v>
      </c>
      <c r="D718" s="243" t="s">
        <v>471</v>
      </c>
      <c r="E718" s="243" t="s">
        <v>496</v>
      </c>
      <c r="F718" s="243" t="s">
        <v>35</v>
      </c>
      <c r="G718" s="243" t="s">
        <v>31</v>
      </c>
      <c r="H718" s="243" t="s">
        <v>42</v>
      </c>
      <c r="I718" s="243" t="s">
        <v>64</v>
      </c>
      <c r="J718" s="243" t="s">
        <v>657</v>
      </c>
      <c r="K718" s="243" t="s">
        <v>782</v>
      </c>
      <c r="L718" s="265">
        <v>4.2967181250000008</v>
      </c>
      <c r="M718" s="250">
        <v>4</v>
      </c>
      <c r="N718" s="250">
        <v>4</v>
      </c>
      <c r="O718" s="244">
        <v>10</v>
      </c>
      <c r="P718" s="242">
        <v>10</v>
      </c>
      <c r="Q718" s="242">
        <v>25</v>
      </c>
      <c r="R718" s="242">
        <v>0.5</v>
      </c>
      <c r="S718" s="245">
        <v>692</v>
      </c>
      <c r="T718" s="242">
        <v>4.2</v>
      </c>
      <c r="U718" s="242">
        <v>0.8</v>
      </c>
      <c r="V718" s="242">
        <v>20</v>
      </c>
      <c r="W718" s="266">
        <v>153.1280725</v>
      </c>
      <c r="X718" s="266">
        <v>22.719298590504451</v>
      </c>
      <c r="Y718" s="266">
        <v>18.53</v>
      </c>
      <c r="Z718" s="266">
        <v>6.1251229</v>
      </c>
      <c r="AA718" s="266">
        <v>3.2981430999999999</v>
      </c>
      <c r="AB718" s="267">
        <v>0.94593399999999939</v>
      </c>
      <c r="AC718" s="268"/>
      <c r="AD718" s="269">
        <v>9.15</v>
      </c>
      <c r="AE718" s="270">
        <f t="shared" si="69"/>
        <v>0.9263539999999999</v>
      </c>
      <c r="AF718" s="194">
        <f t="shared" si="70"/>
        <v>1.9579999999999487E-2</v>
      </c>
      <c r="AH718" s="242">
        <v>715</v>
      </c>
      <c r="AI718" s="251">
        <f t="shared" si="71"/>
        <v>28.8992</v>
      </c>
      <c r="AJ718" s="251">
        <f>'5-04a'!O719</f>
        <v>28.8992</v>
      </c>
      <c r="AK718" s="251">
        <f t="shared" si="72"/>
        <v>0</v>
      </c>
      <c r="AM718" s="252">
        <f t="shared" si="73"/>
        <v>6.7752740560290546E-4</v>
      </c>
      <c r="AP718" s="268"/>
    </row>
    <row r="719" spans="1:42" x14ac:dyDescent="0.25">
      <c r="A719" s="253">
        <v>717</v>
      </c>
      <c r="B719" s="243" t="s">
        <v>542</v>
      </c>
      <c r="C719" s="243" t="s">
        <v>543</v>
      </c>
      <c r="D719" s="243" t="s">
        <v>494</v>
      </c>
      <c r="E719" s="243" t="s">
        <v>496</v>
      </c>
      <c r="F719" s="243" t="s">
        <v>35</v>
      </c>
      <c r="G719" s="243" t="s">
        <v>36</v>
      </c>
      <c r="H719" s="243" t="s">
        <v>42</v>
      </c>
      <c r="I719" s="243" t="s">
        <v>99</v>
      </c>
      <c r="J719" s="243" t="s">
        <v>996</v>
      </c>
      <c r="K719" s="243" t="s">
        <v>782</v>
      </c>
      <c r="L719" s="265">
        <v>4.332959811784967</v>
      </c>
      <c r="M719" s="250">
        <v>4</v>
      </c>
      <c r="N719" s="250">
        <v>4</v>
      </c>
      <c r="O719" s="244">
        <v>10</v>
      </c>
      <c r="P719" s="242">
        <v>10</v>
      </c>
      <c r="Q719" s="242">
        <v>25</v>
      </c>
      <c r="R719" s="242">
        <v>0.5</v>
      </c>
      <c r="S719" s="245">
        <v>704</v>
      </c>
      <c r="T719" s="242">
        <v>5</v>
      </c>
      <c r="U719" s="242">
        <v>0.8</v>
      </c>
      <c r="V719" s="242">
        <v>20</v>
      </c>
      <c r="W719" s="266">
        <v>177.25049999999999</v>
      </c>
      <c r="X719" s="266">
        <v>23.985182679296344</v>
      </c>
      <c r="Y719" s="266">
        <v>17.239999999999998</v>
      </c>
      <c r="Z719" s="266">
        <v>7.0900199999999991</v>
      </c>
      <c r="AA719" s="266">
        <v>4.7266800000000009</v>
      </c>
      <c r="AB719" s="267">
        <v>0.5</v>
      </c>
      <c r="AC719" s="268"/>
      <c r="AD719" s="269">
        <v>10.95</v>
      </c>
      <c r="AE719" s="270">
        <f t="shared" si="69"/>
        <v>0.48920599999999936</v>
      </c>
      <c r="AF719" s="194">
        <f t="shared" si="70"/>
        <v>1.0794000000000636E-2</v>
      </c>
      <c r="AH719" s="242">
        <v>716</v>
      </c>
      <c r="AI719" s="251">
        <f t="shared" si="71"/>
        <v>29.556699999999999</v>
      </c>
      <c r="AJ719" s="251">
        <f>'5-04a'!O720</f>
        <v>29.556699999999999</v>
      </c>
      <c r="AK719" s="251">
        <f t="shared" si="72"/>
        <v>0</v>
      </c>
      <c r="AM719" s="252">
        <f t="shared" si="73"/>
        <v>3.6519638525277302E-4</v>
      </c>
      <c r="AP719" s="268"/>
    </row>
    <row r="720" spans="1:42" x14ac:dyDescent="0.25">
      <c r="A720" s="253">
        <v>718</v>
      </c>
      <c r="B720" s="243" t="s">
        <v>542</v>
      </c>
      <c r="C720" s="243" t="s">
        <v>543</v>
      </c>
      <c r="D720" s="243" t="s">
        <v>494</v>
      </c>
      <c r="E720" s="243" t="s">
        <v>496</v>
      </c>
      <c r="F720" s="243" t="s">
        <v>35</v>
      </c>
      <c r="G720" s="243" t="s">
        <v>36</v>
      </c>
      <c r="H720" s="243" t="s">
        <v>32</v>
      </c>
      <c r="I720" s="243" t="s">
        <v>92</v>
      </c>
      <c r="J720" s="243" t="s">
        <v>44</v>
      </c>
      <c r="K720" s="243" t="s">
        <v>782</v>
      </c>
      <c r="L720" s="265">
        <v>3.6201257142857139</v>
      </c>
      <c r="M720" s="250">
        <v>4</v>
      </c>
      <c r="N720" s="250">
        <v>3.6201257142857139</v>
      </c>
      <c r="O720" s="244">
        <v>10</v>
      </c>
      <c r="P720" s="242">
        <v>15</v>
      </c>
      <c r="Q720" s="242">
        <v>35</v>
      </c>
      <c r="R720" s="242">
        <v>0.5</v>
      </c>
      <c r="S720" s="245">
        <v>293</v>
      </c>
      <c r="T720" s="242">
        <v>4.2</v>
      </c>
      <c r="U720" s="242">
        <v>0.8</v>
      </c>
      <c r="V720" s="242">
        <v>20</v>
      </c>
      <c r="W720" s="266">
        <v>195.85010465303498</v>
      </c>
      <c r="X720" s="266">
        <v>26.502043931398507</v>
      </c>
      <c r="Y720" s="266">
        <v>14.21</v>
      </c>
      <c r="Z720" s="266">
        <v>7.0900200000000009</v>
      </c>
      <c r="AA720" s="266">
        <v>4.7266800000000009</v>
      </c>
      <c r="AB720" s="267">
        <v>0.5</v>
      </c>
      <c r="AC720" s="268"/>
      <c r="AD720" s="269">
        <v>10.95</v>
      </c>
      <c r="AE720" s="270">
        <f t="shared" si="69"/>
        <v>0.48920599999999936</v>
      </c>
      <c r="AF720" s="194">
        <f t="shared" si="70"/>
        <v>1.0794000000000636E-2</v>
      </c>
      <c r="AH720" s="242">
        <v>717</v>
      </c>
      <c r="AI720" s="251">
        <f t="shared" si="71"/>
        <v>26.526700000000005</v>
      </c>
      <c r="AJ720" s="251">
        <f>'5-04a'!O721</f>
        <v>26.526700000000002</v>
      </c>
      <c r="AK720" s="251">
        <f t="shared" si="72"/>
        <v>0</v>
      </c>
      <c r="AM720" s="252">
        <f t="shared" si="73"/>
        <v>4.0691077291938438E-4</v>
      </c>
      <c r="AP720" s="268"/>
    </row>
    <row r="721" spans="1:42" x14ac:dyDescent="0.25">
      <c r="A721" s="253">
        <v>719</v>
      </c>
      <c r="B721" s="243" t="s">
        <v>542</v>
      </c>
      <c r="C721" s="243" t="s">
        <v>543</v>
      </c>
      <c r="D721" s="243" t="s">
        <v>494</v>
      </c>
      <c r="E721" s="243" t="s">
        <v>496</v>
      </c>
      <c r="F721" s="243" t="s">
        <v>30</v>
      </c>
      <c r="G721" s="243" t="s">
        <v>36</v>
      </c>
      <c r="H721" s="243" t="s">
        <v>37</v>
      </c>
      <c r="I721" s="243" t="s">
        <v>85</v>
      </c>
      <c r="J721" s="243" t="s">
        <v>102</v>
      </c>
      <c r="K721" s="243" t="s">
        <v>785</v>
      </c>
      <c r="L721" s="265">
        <v>4.2534332915823247</v>
      </c>
      <c r="M721" s="250">
        <v>4</v>
      </c>
      <c r="N721" s="250">
        <v>4</v>
      </c>
      <c r="O721" s="244">
        <v>10</v>
      </c>
      <c r="P721" s="242">
        <v>10</v>
      </c>
      <c r="Q721" s="242">
        <v>25</v>
      </c>
      <c r="R721" s="242">
        <v>0.5</v>
      </c>
      <c r="S721" s="245">
        <v>2050</v>
      </c>
      <c r="T721" s="242">
        <v>5</v>
      </c>
      <c r="U721" s="242">
        <v>0.8</v>
      </c>
      <c r="V721" s="242">
        <v>23</v>
      </c>
      <c r="W721" s="266">
        <v>173.49975000000003</v>
      </c>
      <c r="X721" s="266">
        <v>23.477638700947232</v>
      </c>
      <c r="Y721" s="266">
        <v>13.77</v>
      </c>
      <c r="Z721" s="266">
        <v>6.9399900000000017</v>
      </c>
      <c r="AA721" s="266">
        <v>0.77111000000000018</v>
      </c>
      <c r="AB721" s="267">
        <v>0.5</v>
      </c>
      <c r="AC721" s="268"/>
      <c r="AD721" s="269">
        <v>10.95</v>
      </c>
      <c r="AE721" s="270">
        <f t="shared" si="69"/>
        <v>0.48920599999999936</v>
      </c>
      <c r="AF721" s="194">
        <f t="shared" si="70"/>
        <v>1.0794000000000636E-2</v>
      </c>
      <c r="AH721" s="242">
        <v>718</v>
      </c>
      <c r="AI721" s="251">
        <f t="shared" si="71"/>
        <v>21.981100000000001</v>
      </c>
      <c r="AJ721" s="251">
        <f>'5-04a'!O722</f>
        <v>21.981100000000001</v>
      </c>
      <c r="AK721" s="251">
        <f t="shared" si="72"/>
        <v>0</v>
      </c>
      <c r="AM721" s="252">
        <f t="shared" si="73"/>
        <v>4.9105822729529625E-4</v>
      </c>
      <c r="AP721" s="268"/>
    </row>
    <row r="722" spans="1:42" x14ac:dyDescent="0.25">
      <c r="A722" s="253">
        <v>720</v>
      </c>
      <c r="B722" s="243" t="s">
        <v>542</v>
      </c>
      <c r="C722" s="243" t="s">
        <v>543</v>
      </c>
      <c r="D722" s="243" t="s">
        <v>494</v>
      </c>
      <c r="E722" s="243" t="s">
        <v>496</v>
      </c>
      <c r="F722" s="243" t="s">
        <v>30</v>
      </c>
      <c r="G722" s="243" t="s">
        <v>36</v>
      </c>
      <c r="H722" s="243" t="s">
        <v>37</v>
      </c>
      <c r="I722" s="243" t="s">
        <v>85</v>
      </c>
      <c r="J722" s="243" t="s">
        <v>1008</v>
      </c>
      <c r="K722" s="243" t="s">
        <v>785</v>
      </c>
      <c r="L722" s="265">
        <v>4.4945665147228224</v>
      </c>
      <c r="M722" s="250">
        <v>4</v>
      </c>
      <c r="N722" s="250">
        <v>4</v>
      </c>
      <c r="O722" s="244">
        <v>10</v>
      </c>
      <c r="P722" s="242">
        <v>10</v>
      </c>
      <c r="Q722" s="242">
        <v>25</v>
      </c>
      <c r="R722" s="242">
        <v>0.5</v>
      </c>
      <c r="S722" s="245">
        <v>2050</v>
      </c>
      <c r="T722" s="242">
        <v>5</v>
      </c>
      <c r="U722" s="242">
        <v>0.8</v>
      </c>
      <c r="V722" s="242">
        <v>23</v>
      </c>
      <c r="W722" s="266">
        <v>173.99949999999998</v>
      </c>
      <c r="X722" s="266">
        <v>23.545263870094722</v>
      </c>
      <c r="Y722" s="266">
        <v>13.77</v>
      </c>
      <c r="Z722" s="266">
        <v>6.9599799999999998</v>
      </c>
      <c r="AA722" s="266">
        <v>1.1330200000000001</v>
      </c>
      <c r="AB722" s="267">
        <v>0.5</v>
      </c>
      <c r="AC722" s="268"/>
      <c r="AD722" s="269">
        <v>10.95</v>
      </c>
      <c r="AE722" s="270">
        <f t="shared" si="69"/>
        <v>0.48920599999999936</v>
      </c>
      <c r="AF722" s="194">
        <f t="shared" si="70"/>
        <v>1.0794000000000636E-2</v>
      </c>
      <c r="AH722" s="242">
        <v>719</v>
      </c>
      <c r="AI722" s="251">
        <f t="shared" si="71"/>
        <v>22.363</v>
      </c>
      <c r="AJ722" s="251">
        <f>'5-04a'!O723</f>
        <v>22.363</v>
      </c>
      <c r="AK722" s="251">
        <f t="shared" si="72"/>
        <v>0</v>
      </c>
      <c r="AM722" s="252">
        <f t="shared" si="73"/>
        <v>4.8267227116221602E-4</v>
      </c>
      <c r="AP722" s="268"/>
    </row>
    <row r="723" spans="1:42" x14ac:dyDescent="0.25">
      <c r="A723" s="253">
        <v>721</v>
      </c>
      <c r="B723" s="243" t="s">
        <v>542</v>
      </c>
      <c r="C723" s="243" t="s">
        <v>543</v>
      </c>
      <c r="D723" s="243" t="s">
        <v>494</v>
      </c>
      <c r="E723" s="243" t="s">
        <v>496</v>
      </c>
      <c r="F723" s="243" t="s">
        <v>30</v>
      </c>
      <c r="G723" s="243" t="s">
        <v>36</v>
      </c>
      <c r="H723" s="243" t="s">
        <v>37</v>
      </c>
      <c r="I723" s="243" t="s">
        <v>72</v>
      </c>
      <c r="J723" s="243" t="s">
        <v>681</v>
      </c>
      <c r="K723" s="243" t="s">
        <v>785</v>
      </c>
      <c r="L723" s="265">
        <v>11.763859107540519</v>
      </c>
      <c r="M723" s="250">
        <v>4</v>
      </c>
      <c r="N723" s="250">
        <v>4</v>
      </c>
      <c r="O723" s="244">
        <v>10</v>
      </c>
      <c r="P723" s="242">
        <v>10</v>
      </c>
      <c r="Q723" s="242">
        <v>25</v>
      </c>
      <c r="R723" s="242">
        <v>0.5</v>
      </c>
      <c r="S723" s="245">
        <v>2050</v>
      </c>
      <c r="T723" s="242">
        <v>5</v>
      </c>
      <c r="U723" s="242">
        <v>0.8</v>
      </c>
      <c r="V723" s="242">
        <v>23</v>
      </c>
      <c r="W723" s="266">
        <v>174.74999999999997</v>
      </c>
      <c r="X723" s="266">
        <v>23.646820027063598</v>
      </c>
      <c r="Y723" s="266">
        <v>15.15</v>
      </c>
      <c r="Z723" s="266">
        <v>6.9899999999999993</v>
      </c>
      <c r="AA723" s="266">
        <v>1.7474999999999998</v>
      </c>
      <c r="AB723" s="267">
        <v>0.5</v>
      </c>
      <c r="AC723" s="268"/>
      <c r="AD723" s="269">
        <v>10.95</v>
      </c>
      <c r="AE723" s="270">
        <f t="shared" si="69"/>
        <v>0.48920599999999936</v>
      </c>
      <c r="AF723" s="194">
        <f t="shared" si="70"/>
        <v>1.0794000000000636E-2</v>
      </c>
      <c r="AH723" s="242">
        <v>720</v>
      </c>
      <c r="AI723" s="251">
        <f t="shared" si="71"/>
        <v>24.387499999999999</v>
      </c>
      <c r="AJ723" s="251">
        <f>'5-04a'!O724</f>
        <v>24.387499999999999</v>
      </c>
      <c r="AK723" s="251">
        <f t="shared" si="72"/>
        <v>0</v>
      </c>
      <c r="AM723" s="252">
        <f t="shared" si="73"/>
        <v>4.4260379292673037E-4</v>
      </c>
      <c r="AP723" s="268"/>
    </row>
    <row r="724" spans="1:42" x14ac:dyDescent="0.25">
      <c r="A724" s="253">
        <v>722</v>
      </c>
      <c r="B724" s="243" t="s">
        <v>542</v>
      </c>
      <c r="C724" s="243" t="s">
        <v>543</v>
      </c>
      <c r="D724" s="243" t="s">
        <v>494</v>
      </c>
      <c r="E724" s="243" t="s">
        <v>496</v>
      </c>
      <c r="F724" s="243" t="s">
        <v>30</v>
      </c>
      <c r="G724" s="243" t="s">
        <v>36</v>
      </c>
      <c r="H724" s="243" t="s">
        <v>37</v>
      </c>
      <c r="I724" s="243" t="s">
        <v>71</v>
      </c>
      <c r="J724" s="243" t="s">
        <v>681</v>
      </c>
      <c r="K724" s="243" t="s">
        <v>785</v>
      </c>
      <c r="L724" s="265">
        <v>8.039027991880916</v>
      </c>
      <c r="M724" s="250">
        <v>4</v>
      </c>
      <c r="N724" s="250">
        <v>4</v>
      </c>
      <c r="O724" s="244">
        <v>10</v>
      </c>
      <c r="P724" s="242">
        <v>10</v>
      </c>
      <c r="Q724" s="242">
        <v>25</v>
      </c>
      <c r="R724" s="242">
        <v>0.5</v>
      </c>
      <c r="S724" s="245">
        <v>2050</v>
      </c>
      <c r="T724" s="242">
        <v>5</v>
      </c>
      <c r="U724" s="242">
        <v>0.8</v>
      </c>
      <c r="V724" s="242">
        <v>23</v>
      </c>
      <c r="W724" s="266">
        <v>175.99925000000002</v>
      </c>
      <c r="X724" s="266">
        <v>23.815866035182683</v>
      </c>
      <c r="Y724" s="266">
        <v>17.899999999999999</v>
      </c>
      <c r="Z724" s="266">
        <v>7.0399700000000012</v>
      </c>
      <c r="AA724" s="266">
        <v>3.0171300000000008</v>
      </c>
      <c r="AB724" s="267">
        <v>0.5</v>
      </c>
      <c r="AC724" s="268"/>
      <c r="AD724" s="269">
        <v>10.95</v>
      </c>
      <c r="AE724" s="270">
        <f t="shared" si="69"/>
        <v>0.48920599999999936</v>
      </c>
      <c r="AF724" s="194">
        <f t="shared" si="70"/>
        <v>1.0794000000000636E-2</v>
      </c>
      <c r="AH724" s="242">
        <v>721</v>
      </c>
      <c r="AI724" s="251">
        <f t="shared" si="71"/>
        <v>28.457100000000001</v>
      </c>
      <c r="AJ724" s="251">
        <f>'5-04a'!O725</f>
        <v>28.457100000000001</v>
      </c>
      <c r="AK724" s="251">
        <f t="shared" si="72"/>
        <v>0</v>
      </c>
      <c r="AM724" s="252">
        <f t="shared" si="73"/>
        <v>3.7930780016237202E-4</v>
      </c>
      <c r="AP724" s="268"/>
    </row>
    <row r="725" spans="1:42" x14ac:dyDescent="0.25">
      <c r="A725" s="253">
        <v>723</v>
      </c>
      <c r="B725" s="243" t="s">
        <v>542</v>
      </c>
      <c r="C725" s="243" t="s">
        <v>543</v>
      </c>
      <c r="D725" s="243" t="s">
        <v>494</v>
      </c>
      <c r="E725" s="243" t="s">
        <v>496</v>
      </c>
      <c r="F725" s="243" t="s">
        <v>30</v>
      </c>
      <c r="G725" s="243" t="s">
        <v>36</v>
      </c>
      <c r="H725" s="243" t="s">
        <v>42</v>
      </c>
      <c r="I725" s="243" t="s">
        <v>80</v>
      </c>
      <c r="J725" s="243" t="s">
        <v>996</v>
      </c>
      <c r="K725" s="243" t="s">
        <v>786</v>
      </c>
      <c r="L725" s="265">
        <v>5.6287160885504797</v>
      </c>
      <c r="M725" s="250">
        <v>4</v>
      </c>
      <c r="N725" s="250">
        <v>4</v>
      </c>
      <c r="O725" s="244">
        <v>10</v>
      </c>
      <c r="P725" s="242">
        <v>10</v>
      </c>
      <c r="Q725" s="242">
        <v>25</v>
      </c>
      <c r="R725" s="242">
        <v>0.5</v>
      </c>
      <c r="S725" s="245">
        <v>640</v>
      </c>
      <c r="T725" s="242">
        <v>4.2</v>
      </c>
      <c r="U725" s="242">
        <v>0.8</v>
      </c>
      <c r="V725" s="242">
        <v>20</v>
      </c>
      <c r="W725" s="266">
        <v>174.90054000000001</v>
      </c>
      <c r="X725" s="266">
        <v>23.667190798376183</v>
      </c>
      <c r="Y725" s="266">
        <v>21.09</v>
      </c>
      <c r="Z725" s="266">
        <v>6.9960215999999997</v>
      </c>
      <c r="AA725" s="266">
        <v>1.8821783999999999</v>
      </c>
      <c r="AB725" s="267">
        <v>0.5</v>
      </c>
      <c r="AC725" s="268"/>
      <c r="AD725" s="269">
        <v>10.95</v>
      </c>
      <c r="AE725" s="270">
        <f t="shared" si="69"/>
        <v>0.48920599999999936</v>
      </c>
      <c r="AF725" s="194">
        <f t="shared" si="70"/>
        <v>1.0794000000000636E-2</v>
      </c>
      <c r="AH725" s="242">
        <v>722</v>
      </c>
      <c r="AI725" s="251">
        <f t="shared" si="71"/>
        <v>30.4682</v>
      </c>
      <c r="AJ725" s="251">
        <f>'5-04a'!O726</f>
        <v>30.4682</v>
      </c>
      <c r="AK725" s="251">
        <f t="shared" si="72"/>
        <v>0</v>
      </c>
      <c r="AM725" s="252">
        <f t="shared" si="73"/>
        <v>3.5427101043056816E-4</v>
      </c>
      <c r="AP725" s="268"/>
    </row>
    <row r="726" spans="1:42" x14ac:dyDescent="0.25">
      <c r="A726" s="253">
        <v>724</v>
      </c>
      <c r="B726" s="243" t="s">
        <v>542</v>
      </c>
      <c r="C726" s="243" t="s">
        <v>543</v>
      </c>
      <c r="D726" s="243" t="s">
        <v>494</v>
      </c>
      <c r="E726" s="243" t="s">
        <v>496</v>
      </c>
      <c r="F726" s="243" t="s">
        <v>30</v>
      </c>
      <c r="G726" s="243" t="s">
        <v>36</v>
      </c>
      <c r="H726" s="243" t="s">
        <v>42</v>
      </c>
      <c r="I726" s="243" t="s">
        <v>81</v>
      </c>
      <c r="J726" s="243" t="s">
        <v>2224</v>
      </c>
      <c r="K726" s="243" t="s">
        <v>786</v>
      </c>
      <c r="L726" s="265">
        <v>4.5744097330115201</v>
      </c>
      <c r="M726" s="250">
        <v>4</v>
      </c>
      <c r="N726" s="250">
        <v>4</v>
      </c>
      <c r="O726" s="244">
        <v>10</v>
      </c>
      <c r="P726" s="242">
        <v>10</v>
      </c>
      <c r="Q726" s="242">
        <v>25</v>
      </c>
      <c r="R726" s="242">
        <v>0.5</v>
      </c>
      <c r="S726" s="245">
        <v>802</v>
      </c>
      <c r="T726" s="242">
        <v>5</v>
      </c>
      <c r="U726" s="242">
        <v>0.8</v>
      </c>
      <c r="V726" s="242">
        <v>20</v>
      </c>
      <c r="W726" s="266">
        <v>173.94911999999999</v>
      </c>
      <c r="X726" s="266">
        <v>23.538446549391068</v>
      </c>
      <c r="Y726" s="266">
        <v>17.07</v>
      </c>
      <c r="Z726" s="266">
        <v>6.9579648000000001</v>
      </c>
      <c r="AA726" s="266">
        <v>1.0952352000000001</v>
      </c>
      <c r="AB726" s="267">
        <v>0.5</v>
      </c>
      <c r="AC726" s="268"/>
      <c r="AD726" s="269">
        <v>10.95</v>
      </c>
      <c r="AE726" s="270">
        <f t="shared" si="69"/>
        <v>0.48920599999999936</v>
      </c>
      <c r="AF726" s="194">
        <f t="shared" si="70"/>
        <v>1.0794000000000636E-2</v>
      </c>
      <c r="AH726" s="242">
        <v>723</v>
      </c>
      <c r="AI726" s="251">
        <f t="shared" si="71"/>
        <v>25.623200000000001</v>
      </c>
      <c r="AJ726" s="251">
        <f>'5-04a'!O727</f>
        <v>25.623200000000001</v>
      </c>
      <c r="AK726" s="251">
        <f t="shared" si="72"/>
        <v>0</v>
      </c>
      <c r="AM726" s="252">
        <f t="shared" si="73"/>
        <v>4.2125885915891208E-4</v>
      </c>
      <c r="AP726" s="268"/>
    </row>
    <row r="727" spans="1:42" x14ac:dyDescent="0.25">
      <c r="A727" s="253">
        <v>725</v>
      </c>
      <c r="B727" s="243" t="s">
        <v>542</v>
      </c>
      <c r="C727" s="243" t="s">
        <v>543</v>
      </c>
      <c r="D727" s="243" t="s">
        <v>494</v>
      </c>
      <c r="E727" s="243" t="s">
        <v>496</v>
      </c>
      <c r="F727" s="243" t="s">
        <v>30</v>
      </c>
      <c r="G727" s="243" t="s">
        <v>36</v>
      </c>
      <c r="H727" s="243" t="s">
        <v>42</v>
      </c>
      <c r="I727" s="243" t="s">
        <v>83</v>
      </c>
      <c r="J727" s="243" t="s">
        <v>84</v>
      </c>
      <c r="K727" s="243" t="s">
        <v>786</v>
      </c>
      <c r="L727" s="265">
        <v>4.1654009664059526</v>
      </c>
      <c r="M727" s="250">
        <v>4</v>
      </c>
      <c r="N727" s="250">
        <v>4</v>
      </c>
      <c r="O727" s="244">
        <v>10</v>
      </c>
      <c r="P727" s="242">
        <v>10</v>
      </c>
      <c r="Q727" s="242">
        <v>25</v>
      </c>
      <c r="R727" s="242">
        <v>0.5</v>
      </c>
      <c r="S727" s="245">
        <v>895</v>
      </c>
      <c r="T727" s="242">
        <v>5</v>
      </c>
      <c r="U727" s="242">
        <v>0.8</v>
      </c>
      <c r="V727" s="242">
        <v>20</v>
      </c>
      <c r="W727" s="266">
        <v>174.37470000000002</v>
      </c>
      <c r="X727" s="266">
        <v>23.596035182679298</v>
      </c>
      <c r="Y727" s="266">
        <v>17.899999999999999</v>
      </c>
      <c r="Z727" s="266">
        <v>6.9749880000000006</v>
      </c>
      <c r="AA727" s="266">
        <v>1.4286120000000002</v>
      </c>
      <c r="AB727" s="267">
        <v>0.5</v>
      </c>
      <c r="AC727" s="268"/>
      <c r="AD727" s="269">
        <v>10.95</v>
      </c>
      <c r="AE727" s="270">
        <f t="shared" si="69"/>
        <v>0.48920599999999936</v>
      </c>
      <c r="AF727" s="194">
        <f t="shared" si="70"/>
        <v>1.0794000000000636E-2</v>
      </c>
      <c r="AH727" s="242">
        <v>724</v>
      </c>
      <c r="AI727" s="251">
        <f t="shared" si="71"/>
        <v>26.803599999999999</v>
      </c>
      <c r="AJ727" s="251">
        <f>'5-04a'!O728</f>
        <v>26.803599999999999</v>
      </c>
      <c r="AK727" s="251">
        <f t="shared" si="72"/>
        <v>0</v>
      </c>
      <c r="AM727" s="252">
        <f t="shared" si="73"/>
        <v>4.0270709904642051E-4</v>
      </c>
      <c r="AP727" s="268"/>
    </row>
    <row r="728" spans="1:42" x14ac:dyDescent="0.25">
      <c r="A728" s="253">
        <v>726</v>
      </c>
      <c r="B728" s="243" t="s">
        <v>542</v>
      </c>
      <c r="C728" s="243" t="s">
        <v>543</v>
      </c>
      <c r="D728" s="243" t="s">
        <v>494</v>
      </c>
      <c r="E728" s="243" t="s">
        <v>496</v>
      </c>
      <c r="F728" s="243" t="s">
        <v>30</v>
      </c>
      <c r="G728" s="243" t="s">
        <v>36</v>
      </c>
      <c r="H728" s="243" t="s">
        <v>37</v>
      </c>
      <c r="I728" s="243" t="s">
        <v>81</v>
      </c>
      <c r="J728" s="243" t="s">
        <v>73</v>
      </c>
      <c r="K728" s="243" t="s">
        <v>786</v>
      </c>
      <c r="L728" s="265">
        <v>4.4997115567563455</v>
      </c>
      <c r="M728" s="250">
        <v>4</v>
      </c>
      <c r="N728" s="250">
        <v>4</v>
      </c>
      <c r="O728" s="244">
        <v>10</v>
      </c>
      <c r="P728" s="242">
        <v>10</v>
      </c>
      <c r="Q728" s="242">
        <v>25</v>
      </c>
      <c r="R728" s="242">
        <v>0.5</v>
      </c>
      <c r="S728" s="245">
        <v>645</v>
      </c>
      <c r="T728" s="242">
        <v>4.2</v>
      </c>
      <c r="U728" s="242">
        <v>0.8</v>
      </c>
      <c r="V728" s="242">
        <v>20</v>
      </c>
      <c r="W728" s="266">
        <v>173.94911999999999</v>
      </c>
      <c r="X728" s="266">
        <v>23.538446549391068</v>
      </c>
      <c r="Y728" s="266">
        <v>18.73</v>
      </c>
      <c r="Z728" s="266">
        <v>6.9579648000000001</v>
      </c>
      <c r="AA728" s="266">
        <v>1.0952352000000001</v>
      </c>
      <c r="AB728" s="267">
        <v>0.5</v>
      </c>
      <c r="AC728" s="268"/>
      <c r="AD728" s="269">
        <v>10.95</v>
      </c>
      <c r="AE728" s="270">
        <f t="shared" si="69"/>
        <v>0.48920599999999936</v>
      </c>
      <c r="AF728" s="194">
        <f t="shared" si="70"/>
        <v>1.0794000000000636E-2</v>
      </c>
      <c r="AH728" s="242">
        <v>725</v>
      </c>
      <c r="AI728" s="251">
        <f t="shared" si="71"/>
        <v>27.283200000000001</v>
      </c>
      <c r="AJ728" s="251">
        <f>'5-04a'!O729</f>
        <v>27.283200000000001</v>
      </c>
      <c r="AK728" s="251">
        <f t="shared" si="72"/>
        <v>0</v>
      </c>
      <c r="AM728" s="252">
        <f t="shared" si="73"/>
        <v>3.9562807881775731E-4</v>
      </c>
      <c r="AP728" s="268"/>
    </row>
    <row r="729" spans="1:42" x14ac:dyDescent="0.25">
      <c r="A729" s="253">
        <v>727</v>
      </c>
      <c r="B729" s="243" t="s">
        <v>542</v>
      </c>
      <c r="C729" s="243" t="s">
        <v>543</v>
      </c>
      <c r="D729" s="243" t="s">
        <v>494</v>
      </c>
      <c r="E729" s="243" t="s">
        <v>496</v>
      </c>
      <c r="F729" s="243" t="s">
        <v>30</v>
      </c>
      <c r="G729" s="243" t="s">
        <v>36</v>
      </c>
      <c r="H729" s="243" t="s">
        <v>42</v>
      </c>
      <c r="I729" s="243" t="s">
        <v>80</v>
      </c>
      <c r="J729" s="243" t="s">
        <v>73</v>
      </c>
      <c r="K729" s="243" t="s">
        <v>786</v>
      </c>
      <c r="L729" s="265">
        <v>4.799230299930981</v>
      </c>
      <c r="M729" s="250">
        <v>4</v>
      </c>
      <c r="N729" s="250">
        <v>4</v>
      </c>
      <c r="O729" s="244">
        <v>10</v>
      </c>
      <c r="P729" s="242">
        <v>10</v>
      </c>
      <c r="Q729" s="242">
        <v>25</v>
      </c>
      <c r="R729" s="242">
        <v>0.5</v>
      </c>
      <c r="S729" s="245">
        <v>723</v>
      </c>
      <c r="T729" s="242">
        <v>5</v>
      </c>
      <c r="U729" s="242">
        <v>0.8</v>
      </c>
      <c r="V729" s="242">
        <v>20</v>
      </c>
      <c r="W729" s="266">
        <v>174.18829999999997</v>
      </c>
      <c r="X729" s="266">
        <v>23.57081190798376</v>
      </c>
      <c r="Y729" s="266">
        <v>19.28</v>
      </c>
      <c r="Z729" s="266">
        <v>6.9675319999999994</v>
      </c>
      <c r="AA729" s="266">
        <v>1.2780679999999998</v>
      </c>
      <c r="AB729" s="267">
        <v>0.5</v>
      </c>
      <c r="AC729" s="268"/>
      <c r="AD729" s="269">
        <v>10.95</v>
      </c>
      <c r="AE729" s="270">
        <f t="shared" si="69"/>
        <v>0.48920599999999936</v>
      </c>
      <c r="AF729" s="194">
        <f t="shared" si="70"/>
        <v>1.0794000000000636E-2</v>
      </c>
      <c r="AH729" s="242">
        <v>726</v>
      </c>
      <c r="AI729" s="251">
        <f t="shared" si="71"/>
        <v>28.025600000000001</v>
      </c>
      <c r="AJ729" s="251">
        <f>'5-04a'!O730</f>
        <v>28.025600000000001</v>
      </c>
      <c r="AK729" s="251">
        <f t="shared" si="72"/>
        <v>0</v>
      </c>
      <c r="AM729" s="252">
        <f t="shared" si="73"/>
        <v>3.8514786480933988E-4</v>
      </c>
      <c r="AP729" s="268"/>
    </row>
    <row r="730" spans="1:42" x14ac:dyDescent="0.25">
      <c r="A730" s="253">
        <v>728</v>
      </c>
      <c r="B730" s="243" t="s">
        <v>542</v>
      </c>
      <c r="C730" s="243" t="s">
        <v>543</v>
      </c>
      <c r="D730" s="243" t="s">
        <v>494</v>
      </c>
      <c r="E730" s="243" t="s">
        <v>496</v>
      </c>
      <c r="F730" s="243" t="s">
        <v>30</v>
      </c>
      <c r="G730" s="243" t="s">
        <v>31</v>
      </c>
      <c r="H730" s="243" t="s">
        <v>32</v>
      </c>
      <c r="I730" s="243" t="s">
        <v>53</v>
      </c>
      <c r="J730" s="243" t="s">
        <v>724</v>
      </c>
      <c r="K730" s="243" t="s">
        <v>786</v>
      </c>
      <c r="L730" s="265">
        <v>6.4654753909465033</v>
      </c>
      <c r="M730" s="250">
        <v>4</v>
      </c>
      <c r="N730" s="250">
        <v>4</v>
      </c>
      <c r="O730" s="244">
        <v>10</v>
      </c>
      <c r="P730" s="242">
        <v>10</v>
      </c>
      <c r="Q730" s="242">
        <v>25</v>
      </c>
      <c r="R730" s="242">
        <v>0.5</v>
      </c>
      <c r="S730" s="245">
        <v>330</v>
      </c>
      <c r="T730" s="242">
        <v>4.2</v>
      </c>
      <c r="U730" s="242">
        <v>0.8</v>
      </c>
      <c r="V730" s="242">
        <v>20</v>
      </c>
      <c r="W730" s="266">
        <v>173.49975000000001</v>
      </c>
      <c r="X730" s="266">
        <v>23.477638700947224</v>
      </c>
      <c r="Y730" s="266">
        <v>15.15</v>
      </c>
      <c r="Z730" s="266">
        <v>6.9399899999999999</v>
      </c>
      <c r="AA730" s="266">
        <v>0.77111000000000007</v>
      </c>
      <c r="AB730" s="267">
        <v>0.5</v>
      </c>
      <c r="AC730" s="268"/>
      <c r="AD730" s="269">
        <v>10.95</v>
      </c>
      <c r="AE730" s="270">
        <f t="shared" si="69"/>
        <v>0.48920599999999936</v>
      </c>
      <c r="AF730" s="194">
        <f t="shared" si="70"/>
        <v>1.0794000000000636E-2</v>
      </c>
      <c r="AH730" s="242">
        <v>727</v>
      </c>
      <c r="AI730" s="251">
        <f t="shared" si="71"/>
        <v>23.3611</v>
      </c>
      <c r="AJ730" s="251">
        <f>'5-04a'!O731</f>
        <v>23.3611</v>
      </c>
      <c r="AK730" s="251">
        <f t="shared" si="72"/>
        <v>0</v>
      </c>
      <c r="AM730" s="252">
        <f t="shared" si="73"/>
        <v>4.6205016030925923E-4</v>
      </c>
      <c r="AP730" s="268"/>
    </row>
    <row r="731" spans="1:42" x14ac:dyDescent="0.25">
      <c r="A731" s="253">
        <v>729</v>
      </c>
      <c r="B731" s="243" t="s">
        <v>542</v>
      </c>
      <c r="C731" s="243" t="s">
        <v>543</v>
      </c>
      <c r="D731" s="243" t="s">
        <v>494</v>
      </c>
      <c r="E731" s="243" t="s">
        <v>496</v>
      </c>
      <c r="F731" s="243" t="s">
        <v>30</v>
      </c>
      <c r="G731" s="243" t="s">
        <v>36</v>
      </c>
      <c r="H731" s="243" t="s">
        <v>42</v>
      </c>
      <c r="I731" s="243" t="s">
        <v>53</v>
      </c>
      <c r="J731" s="243" t="s">
        <v>207</v>
      </c>
      <c r="K731" s="243" t="s">
        <v>786</v>
      </c>
      <c r="L731" s="265">
        <v>6.3739975169376688</v>
      </c>
      <c r="M731" s="250">
        <v>4</v>
      </c>
      <c r="N731" s="250">
        <v>4</v>
      </c>
      <c r="O731" s="244">
        <v>10</v>
      </c>
      <c r="P731" s="242">
        <v>10</v>
      </c>
      <c r="Q731" s="242">
        <v>25</v>
      </c>
      <c r="R731" s="242">
        <v>0.5</v>
      </c>
      <c r="S731" s="245">
        <v>692</v>
      </c>
      <c r="T731" s="242">
        <v>5</v>
      </c>
      <c r="U731" s="242">
        <v>0.8</v>
      </c>
      <c r="V731" s="242">
        <v>20</v>
      </c>
      <c r="W731" s="266">
        <v>175.29938999999996</v>
      </c>
      <c r="X731" s="266">
        <v>23.721162381596749</v>
      </c>
      <c r="Y731" s="266">
        <v>19.28</v>
      </c>
      <c r="Z731" s="266">
        <v>7.0119755999999986</v>
      </c>
      <c r="AA731" s="266">
        <v>2.2631243999999993</v>
      </c>
      <c r="AB731" s="267">
        <v>0.5</v>
      </c>
      <c r="AC731" s="268"/>
      <c r="AD731" s="269">
        <v>10.95</v>
      </c>
      <c r="AE731" s="270">
        <f t="shared" si="69"/>
        <v>0.48920599999999936</v>
      </c>
      <c r="AF731" s="194">
        <f t="shared" si="70"/>
        <v>1.0794000000000636E-2</v>
      </c>
      <c r="AH731" s="242">
        <v>728</v>
      </c>
      <c r="AI731" s="251">
        <f t="shared" si="71"/>
        <v>29.055099999999999</v>
      </c>
      <c r="AJ731" s="251">
        <f>'5-04a'!O732</f>
        <v>29.055099999999999</v>
      </c>
      <c r="AK731" s="251">
        <f t="shared" si="72"/>
        <v>0</v>
      </c>
      <c r="AM731" s="252">
        <f t="shared" si="73"/>
        <v>3.7150104456706867E-4</v>
      </c>
      <c r="AP731" s="268"/>
    </row>
    <row r="732" spans="1:42" x14ac:dyDescent="0.25">
      <c r="A732" s="253">
        <v>730</v>
      </c>
      <c r="B732" s="243" t="s">
        <v>542</v>
      </c>
      <c r="C732" s="243" t="s">
        <v>543</v>
      </c>
      <c r="D732" s="243" t="s">
        <v>494</v>
      </c>
      <c r="E732" s="243" t="s">
        <v>496</v>
      </c>
      <c r="F732" s="243" t="s">
        <v>30</v>
      </c>
      <c r="G732" s="243" t="s">
        <v>36</v>
      </c>
      <c r="H732" s="243" t="s">
        <v>42</v>
      </c>
      <c r="I732" s="243" t="s">
        <v>53</v>
      </c>
      <c r="J732" s="243" t="s">
        <v>68</v>
      </c>
      <c r="K732" s="243" t="s">
        <v>786</v>
      </c>
      <c r="L732" s="265">
        <v>5.3796822968981308</v>
      </c>
      <c r="M732" s="250">
        <v>4</v>
      </c>
      <c r="N732" s="250">
        <v>4</v>
      </c>
      <c r="O732" s="244">
        <v>10</v>
      </c>
      <c r="P732" s="242">
        <v>15</v>
      </c>
      <c r="Q732" s="242">
        <v>35</v>
      </c>
      <c r="R732" s="242">
        <v>0.5</v>
      </c>
      <c r="S732" s="245">
        <v>615</v>
      </c>
      <c r="T732" s="242">
        <v>4.2</v>
      </c>
      <c r="U732" s="242">
        <v>0.8</v>
      </c>
      <c r="V732" s="242">
        <v>20</v>
      </c>
      <c r="W732" s="266">
        <v>174.6003</v>
      </c>
      <c r="X732" s="266">
        <v>23.626562922868739</v>
      </c>
      <c r="Y732" s="266">
        <v>15.59</v>
      </c>
      <c r="Z732" s="266">
        <v>6.9840119999999999</v>
      </c>
      <c r="AA732" s="266">
        <v>1.6169879999999999</v>
      </c>
      <c r="AB732" s="267">
        <v>0.5</v>
      </c>
      <c r="AC732" s="268"/>
      <c r="AD732" s="269">
        <v>10.95</v>
      </c>
      <c r="AE732" s="270">
        <f t="shared" si="69"/>
        <v>0.48920599999999936</v>
      </c>
      <c r="AF732" s="194">
        <f t="shared" si="70"/>
        <v>1.0794000000000636E-2</v>
      </c>
      <c r="AH732" s="242">
        <v>729</v>
      </c>
      <c r="AI732" s="251">
        <f t="shared" si="71"/>
        <v>24.690999999999999</v>
      </c>
      <c r="AJ732" s="251">
        <f>'5-04a'!O733</f>
        <v>24.690999999999999</v>
      </c>
      <c r="AK732" s="251">
        <f t="shared" si="72"/>
        <v>0</v>
      </c>
      <c r="AM732" s="252">
        <f t="shared" si="73"/>
        <v>4.371633388684394E-4</v>
      </c>
      <c r="AP732" s="268"/>
    </row>
    <row r="733" spans="1:42" x14ac:dyDescent="0.25">
      <c r="A733" s="253">
        <v>731</v>
      </c>
      <c r="B733" s="243" t="s">
        <v>542</v>
      </c>
      <c r="C733" s="243" t="s">
        <v>543</v>
      </c>
      <c r="D733" s="243" t="s">
        <v>494</v>
      </c>
      <c r="E733" s="243" t="s">
        <v>496</v>
      </c>
      <c r="F733" s="243" t="s">
        <v>30</v>
      </c>
      <c r="G733" s="243" t="s">
        <v>31</v>
      </c>
      <c r="H733" s="243" t="s">
        <v>32</v>
      </c>
      <c r="I733" s="243" t="s">
        <v>53</v>
      </c>
      <c r="J733" s="243" t="s">
        <v>657</v>
      </c>
      <c r="K733" s="243" t="s">
        <v>786</v>
      </c>
      <c r="L733" s="265">
        <v>6.2379544011544024</v>
      </c>
      <c r="M733" s="250">
        <v>4</v>
      </c>
      <c r="N733" s="250">
        <v>4</v>
      </c>
      <c r="O733" s="244">
        <v>10</v>
      </c>
      <c r="P733" s="242">
        <v>10</v>
      </c>
      <c r="Q733" s="242">
        <v>25</v>
      </c>
      <c r="R733" s="242">
        <v>0.5</v>
      </c>
      <c r="S733" s="245">
        <v>410</v>
      </c>
      <c r="T733" s="242">
        <v>4.2</v>
      </c>
      <c r="U733" s="242">
        <v>0.8</v>
      </c>
      <c r="V733" s="242">
        <v>20</v>
      </c>
      <c r="W733" s="266">
        <v>175.78689</v>
      </c>
      <c r="X733" s="266">
        <v>23.7871299052774</v>
      </c>
      <c r="Y733" s="266">
        <v>17.07</v>
      </c>
      <c r="Z733" s="266">
        <v>7.0314755999999994</v>
      </c>
      <c r="AA733" s="266">
        <v>2.7753243999999997</v>
      </c>
      <c r="AB733" s="267">
        <v>0.5</v>
      </c>
      <c r="AC733" s="268"/>
      <c r="AD733" s="269">
        <v>10.95</v>
      </c>
      <c r="AE733" s="270">
        <f t="shared" si="69"/>
        <v>0.48920599999999936</v>
      </c>
      <c r="AF733" s="194">
        <f t="shared" si="70"/>
        <v>1.0794000000000636E-2</v>
      </c>
      <c r="AH733" s="242">
        <v>730</v>
      </c>
      <c r="AI733" s="251">
        <f t="shared" si="71"/>
        <v>27.376799999999999</v>
      </c>
      <c r="AJ733" s="251">
        <f>'5-04a'!O734</f>
        <v>27.376799999999999</v>
      </c>
      <c r="AK733" s="251">
        <f t="shared" si="72"/>
        <v>0</v>
      </c>
      <c r="AM733" s="252">
        <f t="shared" si="73"/>
        <v>3.9427544490227624E-4</v>
      </c>
      <c r="AP733" s="268"/>
    </row>
    <row r="734" spans="1:42" x14ac:dyDescent="0.25">
      <c r="A734" s="253">
        <v>732</v>
      </c>
      <c r="B734" s="243" t="s">
        <v>542</v>
      </c>
      <c r="C734" s="243" t="s">
        <v>543</v>
      </c>
      <c r="D734" s="243" t="s">
        <v>494</v>
      </c>
      <c r="E734" s="243" t="s">
        <v>496</v>
      </c>
      <c r="F734" s="243" t="s">
        <v>30</v>
      </c>
      <c r="G734" s="243" t="s">
        <v>31</v>
      </c>
      <c r="H734" s="243" t="s">
        <v>32</v>
      </c>
      <c r="I734" s="243" t="s">
        <v>28</v>
      </c>
      <c r="J734" s="243" t="s">
        <v>678</v>
      </c>
      <c r="K734" s="243" t="s">
        <v>786</v>
      </c>
      <c r="L734" s="265">
        <v>4.4105460746086642</v>
      </c>
      <c r="M734" s="250">
        <v>4</v>
      </c>
      <c r="N734" s="250">
        <v>4</v>
      </c>
      <c r="O734" s="244">
        <v>10</v>
      </c>
      <c r="P734" s="242">
        <v>10</v>
      </c>
      <c r="Q734" s="242">
        <v>25</v>
      </c>
      <c r="R734" s="242">
        <v>0.5</v>
      </c>
      <c r="S734" s="245">
        <v>524</v>
      </c>
      <c r="T734" s="242">
        <v>4.2</v>
      </c>
      <c r="U734" s="242">
        <v>0.8</v>
      </c>
      <c r="V734" s="242">
        <v>20</v>
      </c>
      <c r="W734" s="266">
        <v>173.99950000000004</v>
      </c>
      <c r="X734" s="266">
        <v>23.545263870094725</v>
      </c>
      <c r="Y734" s="266">
        <v>12.01</v>
      </c>
      <c r="Z734" s="266">
        <v>6.9599800000000016</v>
      </c>
      <c r="AA734" s="266">
        <v>1.1330200000000004</v>
      </c>
      <c r="AB734" s="267">
        <v>0.5</v>
      </c>
      <c r="AC734" s="268"/>
      <c r="AD734" s="269">
        <v>10.95</v>
      </c>
      <c r="AE734" s="270">
        <f t="shared" si="69"/>
        <v>0.48920599999999936</v>
      </c>
      <c r="AF734" s="194">
        <f t="shared" si="70"/>
        <v>1.0794000000000636E-2</v>
      </c>
      <c r="AH734" s="242">
        <v>731</v>
      </c>
      <c r="AI734" s="251">
        <f t="shared" si="71"/>
        <v>20.603000000000002</v>
      </c>
      <c r="AJ734" s="251">
        <f>'5-04a'!O735</f>
        <v>20.603000000000002</v>
      </c>
      <c r="AK734" s="251">
        <f t="shared" si="72"/>
        <v>0</v>
      </c>
      <c r="AM734" s="252">
        <f t="shared" si="73"/>
        <v>5.2390428578365461E-4</v>
      </c>
      <c r="AP734" s="268"/>
    </row>
    <row r="735" spans="1:42" x14ac:dyDescent="0.25">
      <c r="A735" s="253">
        <v>733</v>
      </c>
      <c r="B735" s="243" t="s">
        <v>542</v>
      </c>
      <c r="C735" s="243" t="s">
        <v>543</v>
      </c>
      <c r="D735" s="243" t="s">
        <v>494</v>
      </c>
      <c r="E735" s="243" t="s">
        <v>492</v>
      </c>
      <c r="F735" s="243" t="s">
        <v>30</v>
      </c>
      <c r="G735" s="243" t="s">
        <v>36</v>
      </c>
      <c r="H735" s="243" t="s">
        <v>42</v>
      </c>
      <c r="I735" s="243" t="s">
        <v>78</v>
      </c>
      <c r="J735" s="243" t="s">
        <v>102</v>
      </c>
      <c r="K735" s="243" t="s">
        <v>786</v>
      </c>
      <c r="L735" s="265">
        <v>4.0290044286361901</v>
      </c>
      <c r="M735" s="250">
        <v>4</v>
      </c>
      <c r="N735" s="250">
        <v>4</v>
      </c>
      <c r="O735" s="244">
        <v>10</v>
      </c>
      <c r="P735" s="242">
        <v>15</v>
      </c>
      <c r="Q735" s="242">
        <v>35</v>
      </c>
      <c r="R735" s="242">
        <v>0.5</v>
      </c>
      <c r="S735" s="245">
        <v>615</v>
      </c>
      <c r="T735" s="242">
        <v>4.2</v>
      </c>
      <c r="U735" s="242">
        <v>0.8</v>
      </c>
      <c r="V735" s="242">
        <v>20</v>
      </c>
      <c r="W735" s="266">
        <v>214.12044</v>
      </c>
      <c r="X735" s="266">
        <v>23.738407982261641</v>
      </c>
      <c r="Y735" s="266">
        <v>19.91</v>
      </c>
      <c r="Z735" s="266">
        <v>8.5648175999999996</v>
      </c>
      <c r="AA735" s="266">
        <v>0.95164640000000023</v>
      </c>
      <c r="AB735" s="267">
        <v>0.50573600000000241</v>
      </c>
      <c r="AC735" s="268"/>
      <c r="AD735" s="269">
        <v>10.85</v>
      </c>
      <c r="AE735" s="270">
        <f t="shared" si="69"/>
        <v>0.49982400000000027</v>
      </c>
      <c r="AF735" s="194">
        <f t="shared" si="70"/>
        <v>5.9120000000021378E-3</v>
      </c>
      <c r="AH735" s="242">
        <v>732</v>
      </c>
      <c r="AI735" s="251">
        <f t="shared" si="71"/>
        <v>29.932200000000005</v>
      </c>
      <c r="AJ735" s="251">
        <f>'5-04a'!O736</f>
        <v>29.932200000000002</v>
      </c>
      <c r="AK735" s="251">
        <f t="shared" si="72"/>
        <v>0</v>
      </c>
      <c r="AM735" s="252">
        <f t="shared" si="73"/>
        <v>1.9751304615103925E-4</v>
      </c>
      <c r="AP735" s="268"/>
    </row>
    <row r="736" spans="1:42" x14ac:dyDescent="0.25">
      <c r="A736" s="253">
        <v>734</v>
      </c>
      <c r="B736" s="243" t="s">
        <v>542</v>
      </c>
      <c r="C736" s="243" t="s">
        <v>543</v>
      </c>
      <c r="D736" s="243" t="s">
        <v>494</v>
      </c>
      <c r="E736" s="243" t="s">
        <v>492</v>
      </c>
      <c r="F736" s="243" t="s">
        <v>30</v>
      </c>
      <c r="G736" s="243" t="s">
        <v>36</v>
      </c>
      <c r="H736" s="243" t="s">
        <v>42</v>
      </c>
      <c r="I736" s="243" t="s">
        <v>76</v>
      </c>
      <c r="J736" s="243" t="s">
        <v>996</v>
      </c>
      <c r="K736" s="243" t="s">
        <v>786</v>
      </c>
      <c r="L736" s="265">
        <v>7.9649196428571418</v>
      </c>
      <c r="M736" s="250">
        <v>4</v>
      </c>
      <c r="N736" s="250">
        <v>4</v>
      </c>
      <c r="O736" s="244">
        <v>10</v>
      </c>
      <c r="P736" s="242">
        <v>15</v>
      </c>
      <c r="Q736" s="242">
        <v>35</v>
      </c>
      <c r="R736" s="242">
        <v>0.5</v>
      </c>
      <c r="S736" s="245">
        <v>872</v>
      </c>
      <c r="T736" s="242">
        <v>5</v>
      </c>
      <c r="U736" s="242">
        <v>0.8</v>
      </c>
      <c r="V736" s="242">
        <v>20</v>
      </c>
      <c r="W736" s="266">
        <v>215.62558709999999</v>
      </c>
      <c r="X736" s="266">
        <v>23.905275731707317</v>
      </c>
      <c r="Y736" s="266">
        <v>19.079999999999998</v>
      </c>
      <c r="Z736" s="266">
        <v>8.6250234839999997</v>
      </c>
      <c r="AA736" s="266">
        <v>2.4185405159999998</v>
      </c>
      <c r="AB736" s="267">
        <v>0.50573600000000241</v>
      </c>
      <c r="AC736" s="268"/>
      <c r="AD736" s="269">
        <v>10.85</v>
      </c>
      <c r="AE736" s="270">
        <f t="shared" si="69"/>
        <v>0.49982400000000027</v>
      </c>
      <c r="AF736" s="194">
        <f t="shared" si="70"/>
        <v>5.9120000000021378E-3</v>
      </c>
      <c r="AH736" s="242">
        <v>733</v>
      </c>
      <c r="AI736" s="251">
        <f t="shared" si="71"/>
        <v>30.629300000000001</v>
      </c>
      <c r="AJ736" s="251">
        <f>'5-04a'!O737</f>
        <v>30.629300000000001</v>
      </c>
      <c r="AK736" s="251">
        <f t="shared" si="72"/>
        <v>0</v>
      </c>
      <c r="AM736" s="252">
        <f t="shared" si="73"/>
        <v>1.9301779668494344E-4</v>
      </c>
      <c r="AP736" s="268"/>
    </row>
    <row r="737" spans="1:42" x14ac:dyDescent="0.25">
      <c r="A737" s="253">
        <v>735</v>
      </c>
      <c r="B737" s="243" t="s">
        <v>542</v>
      </c>
      <c r="C737" s="243" t="s">
        <v>543</v>
      </c>
      <c r="D737" s="243" t="s">
        <v>494</v>
      </c>
      <c r="E737" s="243" t="s">
        <v>492</v>
      </c>
      <c r="F737" s="243" t="s">
        <v>30</v>
      </c>
      <c r="G737" s="243" t="s">
        <v>36</v>
      </c>
      <c r="H737" s="243" t="s">
        <v>42</v>
      </c>
      <c r="I737" s="243" t="s">
        <v>80</v>
      </c>
      <c r="J737" s="243" t="s">
        <v>996</v>
      </c>
      <c r="K737" s="243" t="s">
        <v>786</v>
      </c>
      <c r="L737" s="265">
        <v>5.6287160885504797</v>
      </c>
      <c r="M737" s="250">
        <v>4</v>
      </c>
      <c r="N737" s="250">
        <v>4</v>
      </c>
      <c r="O737" s="244">
        <v>10</v>
      </c>
      <c r="P737" s="242">
        <v>10</v>
      </c>
      <c r="Q737" s="242">
        <v>25</v>
      </c>
      <c r="R737" s="242">
        <v>0.5</v>
      </c>
      <c r="S737" s="245">
        <v>640</v>
      </c>
      <c r="T737" s="242">
        <v>4.2</v>
      </c>
      <c r="U737" s="242">
        <v>0.8</v>
      </c>
      <c r="V737" s="242">
        <v>20</v>
      </c>
      <c r="W737" s="266">
        <v>215.53699080000001</v>
      </c>
      <c r="X737" s="266">
        <v>23.89545352549889</v>
      </c>
      <c r="Y737" s="266">
        <v>21.09</v>
      </c>
      <c r="Z737" s="266">
        <v>8.6214796319999998</v>
      </c>
      <c r="AA737" s="266">
        <v>2.3194843680000004</v>
      </c>
      <c r="AB737" s="267">
        <v>0.50573600000000241</v>
      </c>
      <c r="AC737" s="268"/>
      <c r="AD737" s="269">
        <v>10.85</v>
      </c>
      <c r="AE737" s="270">
        <f t="shared" ref="AE737:AE768" si="74">0.0804*AD737^2-1.8589*AD737+11.204</f>
        <v>0.49982400000000027</v>
      </c>
      <c r="AF737" s="194">
        <f t="shared" si="70"/>
        <v>5.9120000000021378E-3</v>
      </c>
      <c r="AH737" s="242">
        <v>734</v>
      </c>
      <c r="AI737" s="251">
        <f t="shared" si="71"/>
        <v>32.536699999999996</v>
      </c>
      <c r="AJ737" s="251">
        <f>'5-04a'!O738</f>
        <v>32.536700000000003</v>
      </c>
      <c r="AK737" s="251">
        <f t="shared" si="72"/>
        <v>0</v>
      </c>
      <c r="AM737" s="252">
        <f t="shared" si="73"/>
        <v>1.817025082446019E-4</v>
      </c>
      <c r="AP737" s="268"/>
    </row>
    <row r="738" spans="1:42" x14ac:dyDescent="0.25">
      <c r="A738" s="253">
        <v>736</v>
      </c>
      <c r="B738" s="243" t="s">
        <v>542</v>
      </c>
      <c r="C738" s="243" t="s">
        <v>543</v>
      </c>
      <c r="D738" s="243" t="s">
        <v>494</v>
      </c>
      <c r="E738" s="243" t="s">
        <v>492</v>
      </c>
      <c r="F738" s="243" t="s">
        <v>30</v>
      </c>
      <c r="G738" s="243" t="s">
        <v>36</v>
      </c>
      <c r="H738" s="243" t="s">
        <v>42</v>
      </c>
      <c r="I738" s="243" t="s">
        <v>81</v>
      </c>
      <c r="J738" s="243" t="s">
        <v>2224</v>
      </c>
      <c r="K738" s="243" t="s">
        <v>786</v>
      </c>
      <c r="L738" s="265">
        <v>4.5724906321711085</v>
      </c>
      <c r="M738" s="250">
        <v>4</v>
      </c>
      <c r="N738" s="250">
        <v>4</v>
      </c>
      <c r="O738" s="244">
        <v>10</v>
      </c>
      <c r="P738" s="242">
        <v>10</v>
      </c>
      <c r="Q738" s="242">
        <v>25</v>
      </c>
      <c r="R738" s="242">
        <v>0.5</v>
      </c>
      <c r="S738" s="245">
        <v>802</v>
      </c>
      <c r="T738" s="242">
        <v>5</v>
      </c>
      <c r="U738" s="242">
        <v>0.8</v>
      </c>
      <c r="V738" s="242">
        <v>20</v>
      </c>
      <c r="W738" s="266">
        <v>214.57578239999989</v>
      </c>
      <c r="X738" s="266">
        <v>23.788889401330366</v>
      </c>
      <c r="Y738" s="266">
        <v>17.07</v>
      </c>
      <c r="Z738" s="266">
        <v>8.5830312959999961</v>
      </c>
      <c r="AA738" s="266">
        <v>1.3510327039999994</v>
      </c>
      <c r="AB738" s="267">
        <v>0.50573600000000241</v>
      </c>
      <c r="AC738" s="268"/>
      <c r="AD738" s="269">
        <v>10.85</v>
      </c>
      <c r="AE738" s="270">
        <f t="shared" si="74"/>
        <v>0.49982400000000027</v>
      </c>
      <c r="AF738" s="194">
        <f t="shared" si="70"/>
        <v>5.9120000000021378E-3</v>
      </c>
      <c r="AH738" s="242">
        <v>735</v>
      </c>
      <c r="AI738" s="251">
        <f t="shared" si="71"/>
        <v>27.509799999999995</v>
      </c>
      <c r="AJ738" s="251">
        <f>'5-04a'!O739</f>
        <v>27.509799999999998</v>
      </c>
      <c r="AK738" s="251">
        <f t="shared" si="72"/>
        <v>0</v>
      </c>
      <c r="AM738" s="252">
        <f t="shared" si="73"/>
        <v>2.1490523377131564E-4</v>
      </c>
      <c r="AP738" s="268"/>
    </row>
    <row r="739" spans="1:42" x14ac:dyDescent="0.25">
      <c r="A739" s="253">
        <v>737</v>
      </c>
      <c r="B739" s="243" t="s">
        <v>542</v>
      </c>
      <c r="C739" s="243" t="s">
        <v>543</v>
      </c>
      <c r="D739" s="243" t="s">
        <v>494</v>
      </c>
      <c r="E739" s="243" t="s">
        <v>492</v>
      </c>
      <c r="F739" s="243" t="s">
        <v>30</v>
      </c>
      <c r="G739" s="243" t="s">
        <v>36</v>
      </c>
      <c r="H739" s="243" t="s">
        <v>42</v>
      </c>
      <c r="I739" s="243" t="s">
        <v>83</v>
      </c>
      <c r="J739" s="243" t="s">
        <v>84</v>
      </c>
      <c r="K739" s="243" t="s">
        <v>786</v>
      </c>
      <c r="L739" s="265">
        <v>4.1633339722957352</v>
      </c>
      <c r="M739" s="250">
        <v>4</v>
      </c>
      <c r="N739" s="250">
        <v>4</v>
      </c>
      <c r="O739" s="244">
        <v>10</v>
      </c>
      <c r="P739" s="242">
        <v>10</v>
      </c>
      <c r="Q739" s="242">
        <v>25</v>
      </c>
      <c r="R739" s="242">
        <v>0.5</v>
      </c>
      <c r="S739" s="245">
        <v>895</v>
      </c>
      <c r="T739" s="242">
        <v>5</v>
      </c>
      <c r="U739" s="242">
        <v>0.8</v>
      </c>
      <c r="V739" s="242">
        <v>20</v>
      </c>
      <c r="W739" s="266">
        <v>215.0066029999999</v>
      </c>
      <c r="X739" s="266">
        <v>23.83665221729489</v>
      </c>
      <c r="Y739" s="266">
        <v>17.899999999999999</v>
      </c>
      <c r="Z739" s="266">
        <v>8.6002641199999967</v>
      </c>
      <c r="AA739" s="266">
        <v>1.7614998799999995</v>
      </c>
      <c r="AB739" s="267">
        <v>0.50573600000000241</v>
      </c>
      <c r="AC739" s="268"/>
      <c r="AD739" s="269">
        <v>10.85</v>
      </c>
      <c r="AE739" s="270">
        <f t="shared" si="74"/>
        <v>0.49982400000000027</v>
      </c>
      <c r="AF739" s="194">
        <f t="shared" si="70"/>
        <v>5.9120000000021378E-3</v>
      </c>
      <c r="AH739" s="242">
        <v>736</v>
      </c>
      <c r="AI739" s="251">
        <f t="shared" si="71"/>
        <v>28.767499999999998</v>
      </c>
      <c r="AJ739" s="251">
        <f>'5-04a'!O740</f>
        <v>28.767499999999998</v>
      </c>
      <c r="AK739" s="251">
        <f t="shared" si="72"/>
        <v>0</v>
      </c>
      <c r="AM739" s="252">
        <f t="shared" si="73"/>
        <v>2.0550968975413707E-4</v>
      </c>
      <c r="AP739" s="268"/>
    </row>
    <row r="740" spans="1:42" x14ac:dyDescent="0.25">
      <c r="A740" s="253">
        <v>738</v>
      </c>
      <c r="B740" s="243" t="s">
        <v>542</v>
      </c>
      <c r="C740" s="243" t="s">
        <v>543</v>
      </c>
      <c r="D740" s="243" t="s">
        <v>494</v>
      </c>
      <c r="E740" s="243" t="s">
        <v>492</v>
      </c>
      <c r="F740" s="243" t="s">
        <v>30</v>
      </c>
      <c r="G740" s="243" t="s">
        <v>36</v>
      </c>
      <c r="H740" s="243" t="s">
        <v>42</v>
      </c>
      <c r="I740" s="243" t="s">
        <v>80</v>
      </c>
      <c r="J740" s="243" t="s">
        <v>73</v>
      </c>
      <c r="K740" s="243" t="s">
        <v>786</v>
      </c>
      <c r="L740" s="265">
        <v>4.799230299930981</v>
      </c>
      <c r="M740" s="250">
        <v>4</v>
      </c>
      <c r="N740" s="250">
        <v>4</v>
      </c>
      <c r="O740" s="244">
        <v>10</v>
      </c>
      <c r="P740" s="242">
        <v>10</v>
      </c>
      <c r="Q740" s="242">
        <v>25</v>
      </c>
      <c r="R740" s="242">
        <v>0.5</v>
      </c>
      <c r="S740" s="245">
        <v>723</v>
      </c>
      <c r="T740" s="242">
        <v>5</v>
      </c>
      <c r="U740" s="242">
        <v>0.8</v>
      </c>
      <c r="V740" s="242">
        <v>20</v>
      </c>
      <c r="W740" s="266">
        <v>214.81725199999988</v>
      </c>
      <c r="X740" s="266">
        <v>23.815659866962292</v>
      </c>
      <c r="Y740" s="266">
        <v>19.28</v>
      </c>
      <c r="Z740" s="266">
        <v>8.5926900799999952</v>
      </c>
      <c r="AA740" s="266">
        <v>1.5761739199999991</v>
      </c>
      <c r="AB740" s="267">
        <v>0.50573600000000241</v>
      </c>
      <c r="AC740" s="268"/>
      <c r="AD740" s="269">
        <v>10.85</v>
      </c>
      <c r="AE740" s="270">
        <f t="shared" si="74"/>
        <v>0.49982400000000027</v>
      </c>
      <c r="AF740" s="194">
        <f t="shared" si="70"/>
        <v>5.9120000000021378E-3</v>
      </c>
      <c r="AH740" s="242">
        <v>737</v>
      </c>
      <c r="AI740" s="251">
        <f t="shared" si="71"/>
        <v>29.954599999999999</v>
      </c>
      <c r="AJ740" s="251">
        <f>'5-04a'!O741</f>
        <v>29.954599999999999</v>
      </c>
      <c r="AK740" s="251">
        <f t="shared" si="72"/>
        <v>0</v>
      </c>
      <c r="AM740" s="252">
        <f t="shared" si="73"/>
        <v>1.9736534622402362E-4</v>
      </c>
      <c r="AP740" s="268"/>
    </row>
    <row r="741" spans="1:42" x14ac:dyDescent="0.25">
      <c r="A741" s="253">
        <v>739</v>
      </c>
      <c r="B741" s="243" t="s">
        <v>542</v>
      </c>
      <c r="C741" s="243" t="s">
        <v>543</v>
      </c>
      <c r="D741" s="243" t="s">
        <v>494</v>
      </c>
      <c r="E741" s="243" t="s">
        <v>492</v>
      </c>
      <c r="F741" s="243" t="s">
        <v>30</v>
      </c>
      <c r="G741" s="243" t="s">
        <v>31</v>
      </c>
      <c r="H741" s="243" t="s">
        <v>32</v>
      </c>
      <c r="I741" s="243" t="s">
        <v>53</v>
      </c>
      <c r="J741" s="243" t="s">
        <v>724</v>
      </c>
      <c r="K741" s="243" t="s">
        <v>786</v>
      </c>
      <c r="L741" s="265">
        <v>6.4654753909465033</v>
      </c>
      <c r="M741" s="250">
        <v>4</v>
      </c>
      <c r="N741" s="250">
        <v>4</v>
      </c>
      <c r="O741" s="244">
        <v>10</v>
      </c>
      <c r="P741" s="242">
        <v>10</v>
      </c>
      <c r="Q741" s="242">
        <v>25</v>
      </c>
      <c r="R741" s="242">
        <v>0.5</v>
      </c>
      <c r="S741" s="245">
        <v>330</v>
      </c>
      <c r="T741" s="242">
        <v>4.2</v>
      </c>
      <c r="U741" s="242">
        <v>0.8</v>
      </c>
      <c r="V741" s="242">
        <v>20</v>
      </c>
      <c r="W741" s="266">
        <v>214.12043999999997</v>
      </c>
      <c r="X741" s="266">
        <v>23.738407982261638</v>
      </c>
      <c r="Y741" s="266">
        <v>15.15</v>
      </c>
      <c r="Z741" s="266">
        <v>8.5648175999999978</v>
      </c>
      <c r="AA741" s="266">
        <v>0.95164639999999978</v>
      </c>
      <c r="AB741" s="267">
        <v>0.50573600000000241</v>
      </c>
      <c r="AC741" s="268"/>
      <c r="AD741" s="269">
        <v>10.85</v>
      </c>
      <c r="AE741" s="270">
        <f t="shared" si="74"/>
        <v>0.49982400000000027</v>
      </c>
      <c r="AF741" s="194">
        <f t="shared" si="70"/>
        <v>5.9120000000021378E-3</v>
      </c>
      <c r="AH741" s="242">
        <v>738</v>
      </c>
      <c r="AI741" s="251">
        <f t="shared" si="71"/>
        <v>25.1722</v>
      </c>
      <c r="AJ741" s="251">
        <f>'5-04a'!O742</f>
        <v>25.1722</v>
      </c>
      <c r="AK741" s="251">
        <f t="shared" si="72"/>
        <v>0</v>
      </c>
      <c r="AM741" s="252">
        <f t="shared" si="73"/>
        <v>2.3486226869332588E-4</v>
      </c>
      <c r="AP741" s="268"/>
    </row>
    <row r="742" spans="1:42" x14ac:dyDescent="0.25">
      <c r="A742" s="253">
        <v>740</v>
      </c>
      <c r="B742" s="243" t="s">
        <v>542</v>
      </c>
      <c r="C742" s="243" t="s">
        <v>543</v>
      </c>
      <c r="D742" s="243" t="s">
        <v>494</v>
      </c>
      <c r="E742" s="243" t="s">
        <v>492</v>
      </c>
      <c r="F742" s="243" t="s">
        <v>30</v>
      </c>
      <c r="G742" s="243" t="s">
        <v>36</v>
      </c>
      <c r="H742" s="243" t="s">
        <v>32</v>
      </c>
      <c r="I742" s="243" t="s">
        <v>28</v>
      </c>
      <c r="J742" s="243" t="s">
        <v>74</v>
      </c>
      <c r="K742" s="243" t="s">
        <v>786</v>
      </c>
      <c r="L742" s="265">
        <v>4.0222489944576418</v>
      </c>
      <c r="M742" s="250">
        <v>4</v>
      </c>
      <c r="N742" s="250">
        <v>4</v>
      </c>
      <c r="O742" s="244">
        <v>10</v>
      </c>
      <c r="P742" s="242">
        <v>10</v>
      </c>
      <c r="Q742" s="242">
        <v>25</v>
      </c>
      <c r="R742" s="242">
        <v>0.5</v>
      </c>
      <c r="S742" s="245">
        <v>387</v>
      </c>
      <c r="T742" s="242">
        <v>4.2</v>
      </c>
      <c r="U742" s="242">
        <v>0.8</v>
      </c>
      <c r="V742" s="242">
        <v>20</v>
      </c>
      <c r="W742" s="266">
        <v>214.67760959999995</v>
      </c>
      <c r="X742" s="266">
        <v>23.800178447893565</v>
      </c>
      <c r="Y742" s="266">
        <v>15.15</v>
      </c>
      <c r="Z742" s="266">
        <v>8.5871043839999981</v>
      </c>
      <c r="AA742" s="266">
        <v>1.4445596159999996</v>
      </c>
      <c r="AB742" s="267">
        <v>0.50573600000000241</v>
      </c>
      <c r="AC742" s="268"/>
      <c r="AD742" s="269">
        <v>10.85</v>
      </c>
      <c r="AE742" s="270">
        <f t="shared" si="74"/>
        <v>0.49982400000000027</v>
      </c>
      <c r="AF742" s="194">
        <f t="shared" si="70"/>
        <v>5.9120000000021378E-3</v>
      </c>
      <c r="AH742" s="242">
        <v>739</v>
      </c>
      <c r="AI742" s="251">
        <f t="shared" si="71"/>
        <v>25.6874</v>
      </c>
      <c r="AJ742" s="251">
        <f>'5-04a'!O743</f>
        <v>25.6874</v>
      </c>
      <c r="AK742" s="251">
        <f t="shared" si="72"/>
        <v>0</v>
      </c>
      <c r="AM742" s="252">
        <f t="shared" si="73"/>
        <v>2.3015174754946542E-4</v>
      </c>
      <c r="AP742" s="268"/>
    </row>
    <row r="743" spans="1:42" x14ac:dyDescent="0.25">
      <c r="A743" s="253">
        <v>741</v>
      </c>
      <c r="B743" s="243" t="s">
        <v>542</v>
      </c>
      <c r="C743" s="243" t="s">
        <v>543</v>
      </c>
      <c r="D743" s="243" t="s">
        <v>494</v>
      </c>
      <c r="E743" s="243" t="s">
        <v>492</v>
      </c>
      <c r="F743" s="243" t="s">
        <v>30</v>
      </c>
      <c r="G743" s="243" t="s">
        <v>36</v>
      </c>
      <c r="H743" s="243" t="s">
        <v>42</v>
      </c>
      <c r="I743" s="243" t="s">
        <v>53</v>
      </c>
      <c r="J743" s="243" t="s">
        <v>207</v>
      </c>
      <c r="K743" s="243" t="s">
        <v>786</v>
      </c>
      <c r="L743" s="265">
        <v>6.3739975169376688</v>
      </c>
      <c r="M743" s="250">
        <v>4</v>
      </c>
      <c r="N743" s="250">
        <v>4</v>
      </c>
      <c r="O743" s="244">
        <v>10</v>
      </c>
      <c r="P743" s="242">
        <v>10</v>
      </c>
      <c r="Q743" s="242">
        <v>25</v>
      </c>
      <c r="R743" s="242">
        <v>0.5</v>
      </c>
      <c r="S743" s="245">
        <v>692</v>
      </c>
      <c r="T743" s="242">
        <v>5</v>
      </c>
      <c r="U743" s="242">
        <v>0.8</v>
      </c>
      <c r="V743" s="242">
        <v>20</v>
      </c>
      <c r="W743" s="266">
        <v>215.94126959999994</v>
      </c>
      <c r="X743" s="266">
        <v>23.940273791574274</v>
      </c>
      <c r="Y743" s="266">
        <v>19.28</v>
      </c>
      <c r="Z743" s="266">
        <v>8.6376507839999981</v>
      </c>
      <c r="AA743" s="266">
        <v>2.7878132159999991</v>
      </c>
      <c r="AB743" s="267">
        <v>0.50573600000000241</v>
      </c>
      <c r="AC743" s="268"/>
      <c r="AD743" s="269">
        <v>10.85</v>
      </c>
      <c r="AE743" s="270">
        <f t="shared" si="74"/>
        <v>0.49982400000000027</v>
      </c>
      <c r="AF743" s="194">
        <f t="shared" si="70"/>
        <v>5.9120000000021378E-3</v>
      </c>
      <c r="AH743" s="242">
        <v>740</v>
      </c>
      <c r="AI743" s="251">
        <f t="shared" si="71"/>
        <v>31.211200000000002</v>
      </c>
      <c r="AJ743" s="251">
        <f>'5-04a'!O744</f>
        <v>31.211200000000002</v>
      </c>
      <c r="AK743" s="251">
        <f t="shared" si="72"/>
        <v>0</v>
      </c>
      <c r="AM743" s="252">
        <f t="shared" si="73"/>
        <v>1.8941918285750428E-4</v>
      </c>
      <c r="AP743" s="268"/>
    </row>
    <row r="744" spans="1:42" x14ac:dyDescent="0.25">
      <c r="A744" s="253">
        <v>742</v>
      </c>
      <c r="B744" s="243" t="s">
        <v>542</v>
      </c>
      <c r="C744" s="243" t="s">
        <v>543</v>
      </c>
      <c r="D744" s="243" t="s">
        <v>494</v>
      </c>
      <c r="E744" s="243" t="s">
        <v>492</v>
      </c>
      <c r="F744" s="243" t="s">
        <v>30</v>
      </c>
      <c r="G744" s="243" t="s">
        <v>36</v>
      </c>
      <c r="H744" s="243" t="s">
        <v>42</v>
      </c>
      <c r="I744" s="243" t="s">
        <v>53</v>
      </c>
      <c r="J744" s="243" t="s">
        <v>726</v>
      </c>
      <c r="K744" s="243" t="s">
        <v>786</v>
      </c>
      <c r="L744" s="265">
        <v>6.7115307566433886</v>
      </c>
      <c r="M744" s="250">
        <v>4</v>
      </c>
      <c r="N744" s="250">
        <v>4</v>
      </c>
      <c r="O744" s="244">
        <v>10</v>
      </c>
      <c r="P744" s="242">
        <v>10</v>
      </c>
      <c r="Q744" s="242">
        <v>25</v>
      </c>
      <c r="R744" s="242">
        <v>0.5</v>
      </c>
      <c r="S744" s="245">
        <v>615</v>
      </c>
      <c r="T744" s="242">
        <v>4.2</v>
      </c>
      <c r="U744" s="242">
        <v>0.8</v>
      </c>
      <c r="V744" s="242">
        <v>20</v>
      </c>
      <c r="W744" s="266">
        <v>215.38527999999997</v>
      </c>
      <c r="X744" s="266">
        <v>23.878634146341462</v>
      </c>
      <c r="Y744" s="266">
        <v>15.97</v>
      </c>
      <c r="Z744" s="266">
        <v>8.6154111999999987</v>
      </c>
      <c r="AA744" s="266">
        <v>2.1538527999999997</v>
      </c>
      <c r="AB744" s="267">
        <v>0.50573600000000241</v>
      </c>
      <c r="AC744" s="268"/>
      <c r="AD744" s="269">
        <v>10.85</v>
      </c>
      <c r="AE744" s="270">
        <f t="shared" si="74"/>
        <v>0.49982400000000027</v>
      </c>
      <c r="AF744" s="194">
        <f t="shared" si="70"/>
        <v>5.9120000000021378E-3</v>
      </c>
      <c r="AH744" s="242">
        <v>741</v>
      </c>
      <c r="AI744" s="251">
        <f t="shared" si="71"/>
        <v>27.245000000000001</v>
      </c>
      <c r="AJ744" s="251">
        <f>'5-04a'!O745</f>
        <v>27.245000000000001</v>
      </c>
      <c r="AK744" s="251">
        <f t="shared" si="72"/>
        <v>0</v>
      </c>
      <c r="AM744" s="252">
        <f t="shared" si="73"/>
        <v>2.1699394384298542E-4</v>
      </c>
      <c r="AP744" s="268"/>
    </row>
    <row r="745" spans="1:42" x14ac:dyDescent="0.25">
      <c r="A745" s="253">
        <v>743</v>
      </c>
      <c r="B745" s="243" t="s">
        <v>542</v>
      </c>
      <c r="C745" s="243" t="s">
        <v>543</v>
      </c>
      <c r="D745" s="243" t="s">
        <v>494</v>
      </c>
      <c r="E745" s="243" t="s">
        <v>492</v>
      </c>
      <c r="F745" s="243" t="s">
        <v>30</v>
      </c>
      <c r="G745" s="243" t="s">
        <v>36</v>
      </c>
      <c r="H745" s="243" t="s">
        <v>42</v>
      </c>
      <c r="I745" s="243" t="s">
        <v>53</v>
      </c>
      <c r="J745" s="243" t="s">
        <v>68</v>
      </c>
      <c r="K745" s="243" t="s">
        <v>786</v>
      </c>
      <c r="L745" s="265">
        <v>5.3794398070469818</v>
      </c>
      <c r="M745" s="250">
        <v>4</v>
      </c>
      <c r="N745" s="250">
        <v>4</v>
      </c>
      <c r="O745" s="244">
        <v>10</v>
      </c>
      <c r="P745" s="242">
        <v>15</v>
      </c>
      <c r="Q745" s="242">
        <v>35</v>
      </c>
      <c r="R745" s="242">
        <v>0.5</v>
      </c>
      <c r="S745" s="245">
        <v>615</v>
      </c>
      <c r="T745" s="242">
        <v>4.2</v>
      </c>
      <c r="U745" s="242">
        <v>0.8</v>
      </c>
      <c r="V745" s="242">
        <v>20</v>
      </c>
      <c r="W745" s="266">
        <v>215.23407919999994</v>
      </c>
      <c r="X745" s="266">
        <v>23.861871308203987</v>
      </c>
      <c r="Y745" s="266">
        <v>15.59</v>
      </c>
      <c r="Z745" s="266">
        <v>8.609363167999998</v>
      </c>
      <c r="AA745" s="266">
        <v>1.9933008319999994</v>
      </c>
      <c r="AB745" s="267">
        <v>0.50573600000000241</v>
      </c>
      <c r="AC745" s="268"/>
      <c r="AD745" s="269">
        <v>10.85</v>
      </c>
      <c r="AE745" s="270">
        <f t="shared" si="74"/>
        <v>0.49982400000000027</v>
      </c>
      <c r="AF745" s="194">
        <f t="shared" si="70"/>
        <v>5.9120000000021378E-3</v>
      </c>
      <c r="AH745" s="242">
        <v>742</v>
      </c>
      <c r="AI745" s="251">
        <f t="shared" si="71"/>
        <v>26.698399999999999</v>
      </c>
      <c r="AJ745" s="251">
        <f>'5-04a'!O746</f>
        <v>26.698399999999999</v>
      </c>
      <c r="AK745" s="251">
        <f t="shared" si="72"/>
        <v>0</v>
      </c>
      <c r="AM745" s="252">
        <f t="shared" si="73"/>
        <v>2.2143649057629439E-4</v>
      </c>
      <c r="AP745" s="268"/>
    </row>
    <row r="746" spans="1:42" x14ac:dyDescent="0.25">
      <c r="A746" s="253">
        <v>744</v>
      </c>
      <c r="B746" s="243" t="s">
        <v>542</v>
      </c>
      <c r="C746" s="243" t="s">
        <v>543</v>
      </c>
      <c r="D746" s="243" t="s">
        <v>494</v>
      </c>
      <c r="E746" s="243" t="s">
        <v>492</v>
      </c>
      <c r="F746" s="243" t="s">
        <v>30</v>
      </c>
      <c r="G746" s="243" t="s">
        <v>36</v>
      </c>
      <c r="H746" s="243" t="s">
        <v>42</v>
      </c>
      <c r="I746" s="243" t="s">
        <v>53</v>
      </c>
      <c r="J746" s="243" t="s">
        <v>67</v>
      </c>
      <c r="K746" s="243" t="s">
        <v>786</v>
      </c>
      <c r="L746" s="265">
        <v>6.596454545454546</v>
      </c>
      <c r="M746" s="250">
        <v>4</v>
      </c>
      <c r="N746" s="250">
        <v>4</v>
      </c>
      <c r="O746" s="244">
        <v>10</v>
      </c>
      <c r="P746" s="242">
        <v>10</v>
      </c>
      <c r="Q746" s="242">
        <v>25</v>
      </c>
      <c r="R746" s="242">
        <v>0.5</v>
      </c>
      <c r="S746" s="245">
        <v>659</v>
      </c>
      <c r="T746" s="242">
        <v>4.2</v>
      </c>
      <c r="U746" s="242">
        <v>0.8</v>
      </c>
      <c r="V746" s="242">
        <v>20</v>
      </c>
      <c r="W746" s="266">
        <v>214.93066759999996</v>
      </c>
      <c r="X746" s="266">
        <v>23.828233658536583</v>
      </c>
      <c r="Y746" s="266">
        <v>17.62</v>
      </c>
      <c r="Z746" s="266">
        <v>8.5972267039999988</v>
      </c>
      <c r="AA746" s="266">
        <v>1.686537296</v>
      </c>
      <c r="AB746" s="267">
        <v>0.50573600000000241</v>
      </c>
      <c r="AC746" s="268"/>
      <c r="AD746" s="269">
        <v>10.85</v>
      </c>
      <c r="AE746" s="270">
        <f t="shared" si="74"/>
        <v>0.49982400000000027</v>
      </c>
      <c r="AF746" s="194">
        <f t="shared" si="70"/>
        <v>5.9120000000021378E-3</v>
      </c>
      <c r="AH746" s="242">
        <v>743</v>
      </c>
      <c r="AI746" s="251">
        <f t="shared" si="71"/>
        <v>28.409500000000001</v>
      </c>
      <c r="AJ746" s="251">
        <f>'5-04a'!O747</f>
        <v>28.409500000000001</v>
      </c>
      <c r="AK746" s="251">
        <f t="shared" si="72"/>
        <v>0</v>
      </c>
      <c r="AM746" s="252">
        <f t="shared" si="73"/>
        <v>2.0809940336866673E-4</v>
      </c>
      <c r="AP746" s="268"/>
    </row>
    <row r="747" spans="1:42" x14ac:dyDescent="0.25">
      <c r="A747" s="253">
        <v>745</v>
      </c>
      <c r="B747" s="243" t="s">
        <v>542</v>
      </c>
      <c r="C747" s="243" t="s">
        <v>543</v>
      </c>
      <c r="D747" s="243" t="s">
        <v>494</v>
      </c>
      <c r="E747" s="243" t="s">
        <v>492</v>
      </c>
      <c r="F747" s="243" t="s">
        <v>30</v>
      </c>
      <c r="G747" s="243" t="s">
        <v>31</v>
      </c>
      <c r="H747" s="243" t="s">
        <v>32</v>
      </c>
      <c r="I747" s="243" t="s">
        <v>53</v>
      </c>
      <c r="J747" s="243" t="s">
        <v>657</v>
      </c>
      <c r="K747" s="243" t="s">
        <v>786</v>
      </c>
      <c r="L747" s="265">
        <v>6.2379544011544024</v>
      </c>
      <c r="M747" s="250">
        <v>4</v>
      </c>
      <c r="N747" s="250">
        <v>4</v>
      </c>
      <c r="O747" s="244">
        <v>10</v>
      </c>
      <c r="P747" s="242">
        <v>10</v>
      </c>
      <c r="Q747" s="242">
        <v>25</v>
      </c>
      <c r="R747" s="242">
        <v>0.5</v>
      </c>
      <c r="S747" s="245">
        <v>410</v>
      </c>
      <c r="T747" s="242">
        <v>4.2</v>
      </c>
      <c r="U747" s="242">
        <v>0.8</v>
      </c>
      <c r="V747" s="242">
        <v>20</v>
      </c>
      <c r="W747" s="266">
        <v>216.43476719999998</v>
      </c>
      <c r="X747" s="266">
        <v>23.994985277161863</v>
      </c>
      <c r="Y747" s="266">
        <v>17.07</v>
      </c>
      <c r="Z747" s="266">
        <v>8.6573906879999996</v>
      </c>
      <c r="AA747" s="266">
        <v>3.417073311999999</v>
      </c>
      <c r="AB747" s="267">
        <v>0.50573600000000241</v>
      </c>
      <c r="AC747" s="268"/>
      <c r="AD747" s="269">
        <v>10.85</v>
      </c>
      <c r="AE747" s="270">
        <f t="shared" si="74"/>
        <v>0.49982400000000027</v>
      </c>
      <c r="AF747" s="194">
        <f t="shared" si="70"/>
        <v>5.9120000000021378E-3</v>
      </c>
      <c r="AH747" s="242">
        <v>744</v>
      </c>
      <c r="AI747" s="251">
        <f t="shared" si="71"/>
        <v>29.650200000000002</v>
      </c>
      <c r="AJ747" s="251">
        <f>'5-04a'!O748</f>
        <v>29.650200000000002</v>
      </c>
      <c r="AK747" s="251">
        <f t="shared" si="72"/>
        <v>0</v>
      </c>
      <c r="AM747" s="252">
        <f t="shared" si="73"/>
        <v>1.9939157240093279E-4</v>
      </c>
      <c r="AP747" s="268"/>
    </row>
    <row r="748" spans="1:42" x14ac:dyDescent="0.25">
      <c r="A748" s="253">
        <v>746</v>
      </c>
      <c r="B748" s="243" t="s">
        <v>542</v>
      </c>
      <c r="C748" s="243" t="s">
        <v>543</v>
      </c>
      <c r="D748" s="243" t="s">
        <v>471</v>
      </c>
      <c r="E748" s="243" t="s">
        <v>492</v>
      </c>
      <c r="F748" s="243" t="s">
        <v>30</v>
      </c>
      <c r="G748" s="243" t="s">
        <v>36</v>
      </c>
      <c r="H748" s="243" t="s">
        <v>42</v>
      </c>
      <c r="I748" s="243" t="s">
        <v>78</v>
      </c>
      <c r="J748" s="243" t="s">
        <v>102</v>
      </c>
      <c r="K748" s="243" t="s">
        <v>786</v>
      </c>
      <c r="L748" s="265">
        <v>4.0290044286361901</v>
      </c>
      <c r="M748" s="250">
        <v>4</v>
      </c>
      <c r="N748" s="250">
        <v>4</v>
      </c>
      <c r="O748" s="244">
        <v>10</v>
      </c>
      <c r="P748" s="242">
        <v>15</v>
      </c>
      <c r="Q748" s="242">
        <v>35</v>
      </c>
      <c r="R748" s="242">
        <v>0.5</v>
      </c>
      <c r="S748" s="245">
        <v>615</v>
      </c>
      <c r="T748" s="242">
        <v>4.2</v>
      </c>
      <c r="U748" s="242">
        <v>0.8</v>
      </c>
      <c r="V748" s="242">
        <v>20</v>
      </c>
      <c r="W748" s="266">
        <v>231.363585</v>
      </c>
      <c r="X748" s="266">
        <v>22.727267681728883</v>
      </c>
      <c r="Y748" s="266">
        <v>19.91</v>
      </c>
      <c r="Z748" s="266">
        <v>9.2545434000000011</v>
      </c>
      <c r="AA748" s="266">
        <v>1.0282826000000003</v>
      </c>
      <c r="AB748" s="267">
        <v>1.0282739999999997</v>
      </c>
      <c r="AC748" s="268"/>
      <c r="AD748" s="269">
        <v>8.9499999999999993</v>
      </c>
      <c r="AE748" s="270">
        <f t="shared" si="74"/>
        <v>1.007086000000001</v>
      </c>
      <c r="AF748" s="194">
        <f t="shared" si="70"/>
        <v>2.1187999999998652E-2</v>
      </c>
      <c r="AH748" s="242">
        <v>745</v>
      </c>
      <c r="AI748" s="251">
        <f t="shared" si="71"/>
        <v>31.2211</v>
      </c>
      <c r="AJ748" s="251">
        <f>'5-04a'!O749</f>
        <v>31.2211</v>
      </c>
      <c r="AK748" s="251">
        <f t="shared" si="72"/>
        <v>0</v>
      </c>
      <c r="AM748" s="252">
        <f t="shared" si="73"/>
        <v>6.7864360961012436E-4</v>
      </c>
      <c r="AP748" s="268"/>
    </row>
    <row r="749" spans="1:42" x14ac:dyDescent="0.25">
      <c r="A749" s="253">
        <v>747</v>
      </c>
      <c r="B749" s="243" t="s">
        <v>542</v>
      </c>
      <c r="C749" s="243" t="s">
        <v>543</v>
      </c>
      <c r="D749" s="243" t="s">
        <v>471</v>
      </c>
      <c r="E749" s="243" t="s">
        <v>492</v>
      </c>
      <c r="F749" s="243" t="s">
        <v>30</v>
      </c>
      <c r="G749" s="243" t="s">
        <v>36</v>
      </c>
      <c r="H749" s="243" t="s">
        <v>42</v>
      </c>
      <c r="I749" s="243" t="s">
        <v>76</v>
      </c>
      <c r="J749" s="243" t="s">
        <v>996</v>
      </c>
      <c r="K749" s="243" t="s">
        <v>786</v>
      </c>
      <c r="L749" s="265">
        <v>7.9675161065113667</v>
      </c>
      <c r="M749" s="250">
        <v>4</v>
      </c>
      <c r="N749" s="250">
        <v>4</v>
      </c>
      <c r="O749" s="244">
        <v>10</v>
      </c>
      <c r="P749" s="242">
        <v>15</v>
      </c>
      <c r="Q749" s="242">
        <v>35</v>
      </c>
      <c r="R749" s="242">
        <v>0.5</v>
      </c>
      <c r="S749" s="245">
        <v>872</v>
      </c>
      <c r="T749" s="242">
        <v>5</v>
      </c>
      <c r="U749" s="242">
        <v>0.8</v>
      </c>
      <c r="V749" s="242">
        <v>20</v>
      </c>
      <c r="W749" s="266">
        <v>234.4235151500001</v>
      </c>
      <c r="X749" s="266">
        <v>23.027850211198437</v>
      </c>
      <c r="Y749" s="266">
        <v>19.079999999999998</v>
      </c>
      <c r="Z749" s="266">
        <v>9.3769406060000033</v>
      </c>
      <c r="AA749" s="266">
        <v>2.6293853940000007</v>
      </c>
      <c r="AB749" s="267">
        <v>1.0282739999999997</v>
      </c>
      <c r="AC749" s="268"/>
      <c r="AD749" s="269">
        <v>8.9499999999999993</v>
      </c>
      <c r="AE749" s="270">
        <f t="shared" si="74"/>
        <v>1.007086000000001</v>
      </c>
      <c r="AF749" s="194">
        <f t="shared" si="70"/>
        <v>2.1187999999998652E-2</v>
      </c>
      <c r="AH749" s="242">
        <v>746</v>
      </c>
      <c r="AI749" s="251">
        <f t="shared" si="71"/>
        <v>32.114600000000003</v>
      </c>
      <c r="AJ749" s="251">
        <f>'5-04a'!O750</f>
        <v>32.114600000000003</v>
      </c>
      <c r="AK749" s="251">
        <f t="shared" si="72"/>
        <v>0</v>
      </c>
      <c r="AM749" s="252">
        <f t="shared" si="73"/>
        <v>6.5976222652621081E-4</v>
      </c>
      <c r="AP749" s="268"/>
    </row>
    <row r="750" spans="1:42" x14ac:dyDescent="0.25">
      <c r="A750" s="253">
        <v>748</v>
      </c>
      <c r="B750" s="243" t="s">
        <v>542</v>
      </c>
      <c r="C750" s="243" t="s">
        <v>543</v>
      </c>
      <c r="D750" s="243" t="s">
        <v>471</v>
      </c>
      <c r="E750" s="243" t="s">
        <v>492</v>
      </c>
      <c r="F750" s="243" t="s">
        <v>30</v>
      </c>
      <c r="G750" s="243" t="s">
        <v>36</v>
      </c>
      <c r="H750" s="243" t="s">
        <v>42</v>
      </c>
      <c r="I750" s="243" t="s">
        <v>80</v>
      </c>
      <c r="J750" s="243" t="s">
        <v>996</v>
      </c>
      <c r="K750" s="243" t="s">
        <v>786</v>
      </c>
      <c r="L750" s="265">
        <v>5.6287160885504797</v>
      </c>
      <c r="M750" s="250">
        <v>4</v>
      </c>
      <c r="N750" s="250">
        <v>4</v>
      </c>
      <c r="O750" s="244">
        <v>10</v>
      </c>
      <c r="P750" s="242">
        <v>10</v>
      </c>
      <c r="Q750" s="242">
        <v>25</v>
      </c>
      <c r="R750" s="242">
        <v>0.5</v>
      </c>
      <c r="S750" s="245">
        <v>640</v>
      </c>
      <c r="T750" s="242">
        <v>4.2</v>
      </c>
      <c r="U750" s="242">
        <v>0.8</v>
      </c>
      <c r="V750" s="242">
        <v>20</v>
      </c>
      <c r="W750" s="266">
        <v>234.24336220000001</v>
      </c>
      <c r="X750" s="266">
        <v>23.010153457760314</v>
      </c>
      <c r="Y750" s="266">
        <v>21.09</v>
      </c>
      <c r="Z750" s="266">
        <v>9.3697344880000006</v>
      </c>
      <c r="AA750" s="266">
        <v>2.5207915119999997</v>
      </c>
      <c r="AB750" s="267">
        <v>1.0282739999999997</v>
      </c>
      <c r="AC750" s="268"/>
      <c r="AD750" s="269">
        <v>8.9499999999999993</v>
      </c>
      <c r="AE750" s="270">
        <f t="shared" si="74"/>
        <v>1.007086000000001</v>
      </c>
      <c r="AF750" s="194">
        <f t="shared" si="70"/>
        <v>2.1187999999998652E-2</v>
      </c>
      <c r="AH750" s="242">
        <v>747</v>
      </c>
      <c r="AI750" s="251">
        <f t="shared" si="71"/>
        <v>34.008800000000008</v>
      </c>
      <c r="AJ750" s="251">
        <f>'5-04a'!O751</f>
        <v>34.008800000000001</v>
      </c>
      <c r="AK750" s="251">
        <f t="shared" si="72"/>
        <v>0</v>
      </c>
      <c r="AM750" s="252">
        <f t="shared" si="73"/>
        <v>6.2301521959018391E-4</v>
      </c>
      <c r="AP750" s="268"/>
    </row>
    <row r="751" spans="1:42" x14ac:dyDescent="0.25">
      <c r="A751" s="253">
        <v>749</v>
      </c>
      <c r="B751" s="243" t="s">
        <v>542</v>
      </c>
      <c r="C751" s="243" t="s">
        <v>543</v>
      </c>
      <c r="D751" s="243" t="s">
        <v>471</v>
      </c>
      <c r="E751" s="243" t="s">
        <v>492</v>
      </c>
      <c r="F751" s="243" t="s">
        <v>30</v>
      </c>
      <c r="G751" s="243" t="s">
        <v>36</v>
      </c>
      <c r="H751" s="243" t="s">
        <v>42</v>
      </c>
      <c r="I751" s="243" t="s">
        <v>81</v>
      </c>
      <c r="J751" s="243" t="s">
        <v>2224</v>
      </c>
      <c r="K751" s="243" t="s">
        <v>786</v>
      </c>
      <c r="L751" s="265">
        <v>4.5752283893490011</v>
      </c>
      <c r="M751" s="250">
        <v>4</v>
      </c>
      <c r="N751" s="250">
        <v>4</v>
      </c>
      <c r="O751" s="244">
        <v>10</v>
      </c>
      <c r="P751" s="242">
        <v>10</v>
      </c>
      <c r="Q751" s="242">
        <v>25</v>
      </c>
      <c r="R751" s="242">
        <v>0.5</v>
      </c>
      <c r="S751" s="245">
        <v>802</v>
      </c>
      <c r="T751" s="242">
        <v>5</v>
      </c>
      <c r="U751" s="242">
        <v>0.8</v>
      </c>
      <c r="V751" s="242">
        <v>20</v>
      </c>
      <c r="W751" s="266">
        <v>232.28912159999999</v>
      </c>
      <c r="X751" s="266">
        <v>22.818184833005894</v>
      </c>
      <c r="Y751" s="266">
        <v>17.07</v>
      </c>
      <c r="Z751" s="266">
        <v>9.2915648639999997</v>
      </c>
      <c r="AA751" s="266">
        <v>1.4625611359999999</v>
      </c>
      <c r="AB751" s="267">
        <v>1.0282739999999997</v>
      </c>
      <c r="AC751" s="268"/>
      <c r="AD751" s="269">
        <v>8.9499999999999993</v>
      </c>
      <c r="AE751" s="270">
        <f t="shared" si="74"/>
        <v>1.007086000000001</v>
      </c>
      <c r="AF751" s="194">
        <f t="shared" si="70"/>
        <v>2.1187999999998652E-2</v>
      </c>
      <c r="AH751" s="242">
        <v>748</v>
      </c>
      <c r="AI751" s="251">
        <f t="shared" si="71"/>
        <v>28.852400000000003</v>
      </c>
      <c r="AJ751" s="251">
        <f>'5-04a'!O752</f>
        <v>28.852399999999999</v>
      </c>
      <c r="AK751" s="251">
        <f t="shared" si="72"/>
        <v>0</v>
      </c>
      <c r="AM751" s="252">
        <f t="shared" si="73"/>
        <v>7.343583202783356E-4</v>
      </c>
      <c r="AP751" s="268"/>
    </row>
    <row r="752" spans="1:42" x14ac:dyDescent="0.25">
      <c r="A752" s="253">
        <v>750</v>
      </c>
      <c r="B752" s="243" t="s">
        <v>542</v>
      </c>
      <c r="C752" s="243" t="s">
        <v>543</v>
      </c>
      <c r="D752" s="243" t="s">
        <v>471</v>
      </c>
      <c r="E752" s="243" t="s">
        <v>492</v>
      </c>
      <c r="F752" s="243" t="s">
        <v>30</v>
      </c>
      <c r="G752" s="243" t="s">
        <v>36</v>
      </c>
      <c r="H752" s="243" t="s">
        <v>42</v>
      </c>
      <c r="I752" s="243" t="s">
        <v>83</v>
      </c>
      <c r="J752" s="243" t="s">
        <v>84</v>
      </c>
      <c r="K752" s="243" t="s">
        <v>786</v>
      </c>
      <c r="L752" s="265">
        <v>4.1659953255861755</v>
      </c>
      <c r="M752" s="250">
        <v>4</v>
      </c>
      <c r="N752" s="250">
        <v>4</v>
      </c>
      <c r="O752" s="244">
        <v>10</v>
      </c>
      <c r="P752" s="242">
        <v>10</v>
      </c>
      <c r="Q752" s="242">
        <v>25</v>
      </c>
      <c r="R752" s="242">
        <v>0.5</v>
      </c>
      <c r="S752" s="245">
        <v>895</v>
      </c>
      <c r="T752" s="242">
        <v>5</v>
      </c>
      <c r="U752" s="242">
        <v>0.8</v>
      </c>
      <c r="V752" s="242">
        <v>20</v>
      </c>
      <c r="W752" s="266">
        <v>233.1641395</v>
      </c>
      <c r="X752" s="266">
        <v>22.904139440078588</v>
      </c>
      <c r="Y752" s="266">
        <v>17.899999999999999</v>
      </c>
      <c r="Z752" s="266">
        <v>9.3265655800000005</v>
      </c>
      <c r="AA752" s="266">
        <v>1.9102604200000002</v>
      </c>
      <c r="AB752" s="267">
        <v>1.0282739999999997</v>
      </c>
      <c r="AC752" s="268"/>
      <c r="AD752" s="269">
        <v>8.9499999999999993</v>
      </c>
      <c r="AE752" s="270">
        <f t="shared" si="74"/>
        <v>1.007086000000001</v>
      </c>
      <c r="AF752" s="194">
        <f t="shared" si="70"/>
        <v>2.1187999999998652E-2</v>
      </c>
      <c r="AH752" s="242">
        <v>749</v>
      </c>
      <c r="AI752" s="251">
        <f t="shared" si="71"/>
        <v>30.165099999999999</v>
      </c>
      <c r="AJ752" s="251">
        <f>'5-04a'!O753</f>
        <v>30.165099999999999</v>
      </c>
      <c r="AK752" s="251">
        <f t="shared" si="72"/>
        <v>0</v>
      </c>
      <c r="AM752" s="252">
        <f t="shared" si="73"/>
        <v>7.0240111917410034E-4</v>
      </c>
      <c r="AP752" s="268"/>
    </row>
    <row r="753" spans="1:42" x14ac:dyDescent="0.25">
      <c r="A753" s="253">
        <v>751</v>
      </c>
      <c r="B753" s="243" t="s">
        <v>542</v>
      </c>
      <c r="C753" s="243" t="s">
        <v>543</v>
      </c>
      <c r="D753" s="243" t="s">
        <v>471</v>
      </c>
      <c r="E753" s="243" t="s">
        <v>492</v>
      </c>
      <c r="F753" s="243" t="s">
        <v>30</v>
      </c>
      <c r="G753" s="243" t="s">
        <v>36</v>
      </c>
      <c r="H753" s="243" t="s">
        <v>42</v>
      </c>
      <c r="I753" s="243" t="s">
        <v>80</v>
      </c>
      <c r="J753" s="243" t="s">
        <v>73</v>
      </c>
      <c r="K753" s="243" t="s">
        <v>786</v>
      </c>
      <c r="L753" s="265">
        <v>4.8000774512079953</v>
      </c>
      <c r="M753" s="250">
        <v>4</v>
      </c>
      <c r="N753" s="250">
        <v>4</v>
      </c>
      <c r="O753" s="244">
        <v>10</v>
      </c>
      <c r="P753" s="242">
        <v>10</v>
      </c>
      <c r="Q753" s="242">
        <v>25</v>
      </c>
      <c r="R753" s="242">
        <v>0.5</v>
      </c>
      <c r="S753" s="245">
        <v>723</v>
      </c>
      <c r="T753" s="242">
        <v>5</v>
      </c>
      <c r="U753" s="242">
        <v>0.8</v>
      </c>
      <c r="V753" s="242">
        <v>20</v>
      </c>
      <c r="W753" s="266">
        <v>232.77692425000001</v>
      </c>
      <c r="X753" s="266">
        <v>22.866102578585462</v>
      </c>
      <c r="Y753" s="266">
        <v>19.28</v>
      </c>
      <c r="Z753" s="266">
        <v>9.3110769700000002</v>
      </c>
      <c r="AA753" s="266">
        <v>1.70794903</v>
      </c>
      <c r="AB753" s="267">
        <v>1.0282739999999997</v>
      </c>
      <c r="AC753" s="268"/>
      <c r="AD753" s="269">
        <v>8.9499999999999993</v>
      </c>
      <c r="AE753" s="270">
        <f t="shared" si="74"/>
        <v>1.007086000000001</v>
      </c>
      <c r="AF753" s="194">
        <f t="shared" si="70"/>
        <v>2.1187999999998652E-2</v>
      </c>
      <c r="AH753" s="242">
        <v>750</v>
      </c>
      <c r="AI753" s="251">
        <f t="shared" si="71"/>
        <v>31.327300000000005</v>
      </c>
      <c r="AJ753" s="251">
        <f>'5-04a'!O754</f>
        <v>31.327300000000001</v>
      </c>
      <c r="AK753" s="251">
        <f t="shared" si="72"/>
        <v>0</v>
      </c>
      <c r="AM753" s="252">
        <f t="shared" si="73"/>
        <v>6.7634299796020246E-4</v>
      </c>
      <c r="AP753" s="268"/>
    </row>
    <row r="754" spans="1:42" x14ac:dyDescent="0.25">
      <c r="A754" s="253">
        <v>752</v>
      </c>
      <c r="B754" s="243" t="s">
        <v>542</v>
      </c>
      <c r="C754" s="243" t="s">
        <v>543</v>
      </c>
      <c r="D754" s="243" t="s">
        <v>471</v>
      </c>
      <c r="E754" s="243" t="s">
        <v>492</v>
      </c>
      <c r="F754" s="243" t="s">
        <v>30</v>
      </c>
      <c r="G754" s="243" t="s">
        <v>31</v>
      </c>
      <c r="H754" s="243" t="s">
        <v>32</v>
      </c>
      <c r="I754" s="243" t="s">
        <v>53</v>
      </c>
      <c r="J754" s="243" t="s">
        <v>724</v>
      </c>
      <c r="K754" s="243" t="s">
        <v>786</v>
      </c>
      <c r="L754" s="265">
        <v>6.4654753909465033</v>
      </c>
      <c r="M754" s="250">
        <v>4</v>
      </c>
      <c r="N754" s="250">
        <v>4</v>
      </c>
      <c r="O754" s="244">
        <v>10</v>
      </c>
      <c r="P754" s="242">
        <v>10</v>
      </c>
      <c r="Q754" s="242">
        <v>25</v>
      </c>
      <c r="R754" s="242">
        <v>0.5</v>
      </c>
      <c r="S754" s="245">
        <v>330</v>
      </c>
      <c r="T754" s="242">
        <v>4.2</v>
      </c>
      <c r="U754" s="242">
        <v>0.8</v>
      </c>
      <c r="V754" s="242">
        <v>20</v>
      </c>
      <c r="W754" s="266">
        <v>231.36358499999997</v>
      </c>
      <c r="X754" s="266">
        <v>22.727267681728875</v>
      </c>
      <c r="Y754" s="266">
        <v>15.15</v>
      </c>
      <c r="Z754" s="266">
        <v>9.2545433999999993</v>
      </c>
      <c r="AA754" s="266">
        <v>1.0282826</v>
      </c>
      <c r="AB754" s="267">
        <v>1.0282739999999997</v>
      </c>
      <c r="AC754" s="268"/>
      <c r="AD754" s="269">
        <v>8.9499999999999993</v>
      </c>
      <c r="AE754" s="270">
        <f t="shared" si="74"/>
        <v>1.007086000000001</v>
      </c>
      <c r="AF754" s="194">
        <f t="shared" si="70"/>
        <v>2.1187999999998652E-2</v>
      </c>
      <c r="AH754" s="242">
        <v>751</v>
      </c>
      <c r="AI754" s="251">
        <f t="shared" si="71"/>
        <v>26.461100000000002</v>
      </c>
      <c r="AJ754" s="251">
        <f>'5-04a'!O755</f>
        <v>26.461099999999998</v>
      </c>
      <c r="AK754" s="251">
        <f t="shared" si="72"/>
        <v>0</v>
      </c>
      <c r="AM754" s="252">
        <f t="shared" si="73"/>
        <v>8.0072257011230266E-4</v>
      </c>
      <c r="AP754" s="268"/>
    </row>
    <row r="755" spans="1:42" x14ac:dyDescent="0.25">
      <c r="A755" s="253">
        <v>753</v>
      </c>
      <c r="B755" s="243" t="s">
        <v>542</v>
      </c>
      <c r="C755" s="243" t="s">
        <v>543</v>
      </c>
      <c r="D755" s="243" t="s">
        <v>471</v>
      </c>
      <c r="E755" s="243" t="s">
        <v>492</v>
      </c>
      <c r="F755" s="243" t="s">
        <v>30</v>
      </c>
      <c r="G755" s="243" t="s">
        <v>36</v>
      </c>
      <c r="H755" s="243" t="s">
        <v>32</v>
      </c>
      <c r="I755" s="243" t="s">
        <v>28</v>
      </c>
      <c r="J755" s="243" t="s">
        <v>74</v>
      </c>
      <c r="K755" s="243" t="s">
        <v>786</v>
      </c>
      <c r="L755" s="265">
        <v>4.0222489944576418</v>
      </c>
      <c r="M755" s="250">
        <v>4</v>
      </c>
      <c r="N755" s="250">
        <v>4</v>
      </c>
      <c r="O755" s="244">
        <v>10</v>
      </c>
      <c r="P755" s="242">
        <v>10</v>
      </c>
      <c r="Q755" s="242">
        <v>25</v>
      </c>
      <c r="R755" s="242">
        <v>0.5</v>
      </c>
      <c r="S755" s="245">
        <v>387</v>
      </c>
      <c r="T755" s="242">
        <v>4.2</v>
      </c>
      <c r="U755" s="242">
        <v>0.8</v>
      </c>
      <c r="V755" s="242">
        <v>20</v>
      </c>
      <c r="W755" s="266">
        <v>232.49443639999998</v>
      </c>
      <c r="X755" s="266">
        <v>22.838353280943025</v>
      </c>
      <c r="Y755" s="266">
        <v>15.15</v>
      </c>
      <c r="Z755" s="266">
        <v>9.2997774559999993</v>
      </c>
      <c r="AA755" s="266">
        <v>1.5644485439999998</v>
      </c>
      <c r="AB755" s="267">
        <v>1.0282739999999997</v>
      </c>
      <c r="AC755" s="268"/>
      <c r="AD755" s="269">
        <v>8.9499999999999993</v>
      </c>
      <c r="AE755" s="270">
        <f t="shared" si="74"/>
        <v>1.007086000000001</v>
      </c>
      <c r="AF755" s="194">
        <f t="shared" si="70"/>
        <v>2.1187999999998652E-2</v>
      </c>
      <c r="AH755" s="242">
        <v>752</v>
      </c>
      <c r="AI755" s="251">
        <f t="shared" si="71"/>
        <v>27.0425</v>
      </c>
      <c r="AJ755" s="251">
        <f>'5-04a'!O756</f>
        <v>27.0425</v>
      </c>
      <c r="AK755" s="251">
        <f t="shared" si="72"/>
        <v>0</v>
      </c>
      <c r="AM755" s="252">
        <f t="shared" si="73"/>
        <v>7.8350744198941124E-4</v>
      </c>
      <c r="AP755" s="268"/>
    </row>
    <row r="756" spans="1:42" x14ac:dyDescent="0.25">
      <c r="A756" s="253">
        <v>754</v>
      </c>
      <c r="B756" s="243" t="s">
        <v>542</v>
      </c>
      <c r="C756" s="243" t="s">
        <v>543</v>
      </c>
      <c r="D756" s="243" t="s">
        <v>471</v>
      </c>
      <c r="E756" s="243" t="s">
        <v>492</v>
      </c>
      <c r="F756" s="243" t="s">
        <v>30</v>
      </c>
      <c r="G756" s="243" t="s">
        <v>36</v>
      </c>
      <c r="H756" s="243" t="s">
        <v>42</v>
      </c>
      <c r="I756" s="243" t="s">
        <v>53</v>
      </c>
      <c r="J756" s="243" t="s">
        <v>207</v>
      </c>
      <c r="K756" s="243" t="s">
        <v>786</v>
      </c>
      <c r="L756" s="265">
        <v>6.3745036073109516</v>
      </c>
      <c r="M756" s="250">
        <v>4</v>
      </c>
      <c r="N756" s="250">
        <v>4</v>
      </c>
      <c r="O756" s="244">
        <v>10</v>
      </c>
      <c r="P756" s="242">
        <v>10</v>
      </c>
      <c r="Q756" s="242">
        <v>25</v>
      </c>
      <c r="R756" s="242">
        <v>0.5</v>
      </c>
      <c r="S756" s="245">
        <v>692</v>
      </c>
      <c r="T756" s="242">
        <v>5</v>
      </c>
      <c r="U756" s="242">
        <v>0.8</v>
      </c>
      <c r="V756" s="242">
        <v>20</v>
      </c>
      <c r="W756" s="266">
        <v>235.06546140000006</v>
      </c>
      <c r="X756" s="266">
        <v>23.090909764243619</v>
      </c>
      <c r="Y756" s="266">
        <v>19.28</v>
      </c>
      <c r="Z756" s="266">
        <v>9.4026184560000026</v>
      </c>
      <c r="AA756" s="266">
        <v>3.0347075440000006</v>
      </c>
      <c r="AB756" s="267">
        <v>1.0282739999999997</v>
      </c>
      <c r="AC756" s="268"/>
      <c r="AD756" s="269">
        <v>8.9499999999999993</v>
      </c>
      <c r="AE756" s="270">
        <f t="shared" si="74"/>
        <v>1.007086000000001</v>
      </c>
      <c r="AF756" s="194">
        <f t="shared" si="70"/>
        <v>2.1187999999998652E-2</v>
      </c>
      <c r="AH756" s="242">
        <v>753</v>
      </c>
      <c r="AI756" s="251">
        <f t="shared" si="71"/>
        <v>32.745600000000003</v>
      </c>
      <c r="AJ756" s="251">
        <f>'5-04a'!O757</f>
        <v>32.745600000000003</v>
      </c>
      <c r="AK756" s="251">
        <f t="shared" si="72"/>
        <v>0</v>
      </c>
      <c r="AM756" s="252">
        <f t="shared" si="73"/>
        <v>6.4704876380334002E-4</v>
      </c>
      <c r="AP756" s="268"/>
    </row>
    <row r="757" spans="1:42" x14ac:dyDescent="0.25">
      <c r="A757" s="253">
        <v>755</v>
      </c>
      <c r="B757" s="243" t="s">
        <v>542</v>
      </c>
      <c r="C757" s="243" t="s">
        <v>543</v>
      </c>
      <c r="D757" s="243" t="s">
        <v>471</v>
      </c>
      <c r="E757" s="243" t="s">
        <v>492</v>
      </c>
      <c r="F757" s="243" t="s">
        <v>30</v>
      </c>
      <c r="G757" s="243" t="s">
        <v>36</v>
      </c>
      <c r="H757" s="243" t="s">
        <v>42</v>
      </c>
      <c r="I757" s="243" t="s">
        <v>53</v>
      </c>
      <c r="J757" s="243" t="s">
        <v>726</v>
      </c>
      <c r="K757" s="243" t="s">
        <v>786</v>
      </c>
      <c r="L757" s="265">
        <v>6.7128839982936839</v>
      </c>
      <c r="M757" s="250">
        <v>4</v>
      </c>
      <c r="N757" s="250">
        <v>4</v>
      </c>
      <c r="O757" s="244">
        <v>10</v>
      </c>
      <c r="P757" s="242">
        <v>10</v>
      </c>
      <c r="Q757" s="242">
        <v>25</v>
      </c>
      <c r="R757" s="242">
        <v>0.5</v>
      </c>
      <c r="S757" s="245">
        <v>615</v>
      </c>
      <c r="T757" s="242">
        <v>4.2</v>
      </c>
      <c r="U757" s="242">
        <v>0.8</v>
      </c>
      <c r="V757" s="242">
        <v>20</v>
      </c>
      <c r="W757" s="266">
        <v>233.93451999999996</v>
      </c>
      <c r="X757" s="266">
        <v>22.979815324165028</v>
      </c>
      <c r="Y757" s="266">
        <v>15.97</v>
      </c>
      <c r="Z757" s="266">
        <v>9.3573807999999996</v>
      </c>
      <c r="AA757" s="266">
        <v>2.3393451999999999</v>
      </c>
      <c r="AB757" s="267">
        <v>1.0282739999999997</v>
      </c>
      <c r="AC757" s="268"/>
      <c r="AD757" s="269">
        <v>8.9499999999999993</v>
      </c>
      <c r="AE757" s="270">
        <f t="shared" si="74"/>
        <v>1.007086000000001</v>
      </c>
      <c r="AF757" s="194">
        <f t="shared" si="70"/>
        <v>2.1187999999998652E-2</v>
      </c>
      <c r="AH757" s="242">
        <v>754</v>
      </c>
      <c r="AI757" s="251">
        <f t="shared" si="71"/>
        <v>28.695</v>
      </c>
      <c r="AJ757" s="251">
        <f>'5-04a'!O758</f>
        <v>28.695</v>
      </c>
      <c r="AK757" s="251">
        <f t="shared" si="72"/>
        <v>0</v>
      </c>
      <c r="AM757" s="252">
        <f t="shared" si="73"/>
        <v>7.3838647848052457E-4</v>
      </c>
      <c r="AP757" s="268"/>
    </row>
    <row r="758" spans="1:42" x14ac:dyDescent="0.25">
      <c r="A758" s="253">
        <v>756</v>
      </c>
      <c r="B758" s="243" t="s">
        <v>542</v>
      </c>
      <c r="C758" s="243" t="s">
        <v>543</v>
      </c>
      <c r="D758" s="243" t="s">
        <v>471</v>
      </c>
      <c r="E758" s="243" t="s">
        <v>492</v>
      </c>
      <c r="F758" s="243" t="s">
        <v>30</v>
      </c>
      <c r="G758" s="243" t="s">
        <v>36</v>
      </c>
      <c r="H758" s="243" t="s">
        <v>42</v>
      </c>
      <c r="I758" s="243" t="s">
        <v>53</v>
      </c>
      <c r="J758" s="243" t="s">
        <v>68</v>
      </c>
      <c r="K758" s="243" t="s">
        <v>786</v>
      </c>
      <c r="L758" s="265">
        <v>5.3809910840607333</v>
      </c>
      <c r="M758" s="250">
        <v>4</v>
      </c>
      <c r="N758" s="250">
        <v>4</v>
      </c>
      <c r="O758" s="244">
        <v>10</v>
      </c>
      <c r="P758" s="242">
        <v>15</v>
      </c>
      <c r="Q758" s="242">
        <v>35</v>
      </c>
      <c r="R758" s="242">
        <v>0.5</v>
      </c>
      <c r="S758" s="245">
        <v>615</v>
      </c>
      <c r="T758" s="242">
        <v>4.2</v>
      </c>
      <c r="U758" s="242">
        <v>0.8</v>
      </c>
      <c r="V758" s="242">
        <v>20</v>
      </c>
      <c r="W758" s="266">
        <v>233.62510780000002</v>
      </c>
      <c r="X758" s="266">
        <v>22.949421198428293</v>
      </c>
      <c r="Y758" s="266">
        <v>15.59</v>
      </c>
      <c r="Z758" s="266">
        <v>9.3450043120000004</v>
      </c>
      <c r="AA758" s="266">
        <v>2.1636216880000001</v>
      </c>
      <c r="AB758" s="267">
        <v>1.0282739999999997</v>
      </c>
      <c r="AC758" s="268"/>
      <c r="AD758" s="269">
        <v>8.9499999999999993</v>
      </c>
      <c r="AE758" s="270">
        <f t="shared" si="74"/>
        <v>1.007086000000001</v>
      </c>
      <c r="AF758" s="194">
        <f t="shared" si="70"/>
        <v>2.1187999999998652E-2</v>
      </c>
      <c r="AH758" s="242">
        <v>755</v>
      </c>
      <c r="AI758" s="251">
        <f t="shared" si="71"/>
        <v>28.126899999999999</v>
      </c>
      <c r="AJ758" s="251">
        <f>'5-04a'!O759</f>
        <v>28.126899999999999</v>
      </c>
      <c r="AK758" s="251">
        <f t="shared" si="72"/>
        <v>0</v>
      </c>
      <c r="AM758" s="252">
        <f t="shared" si="73"/>
        <v>7.5330022149609993E-4</v>
      </c>
      <c r="AP758" s="268"/>
    </row>
    <row r="759" spans="1:42" x14ac:dyDescent="0.25">
      <c r="A759" s="253">
        <v>757</v>
      </c>
      <c r="B759" s="243" t="s">
        <v>542</v>
      </c>
      <c r="C759" s="243" t="s">
        <v>543</v>
      </c>
      <c r="D759" s="243" t="s">
        <v>471</v>
      </c>
      <c r="E759" s="243" t="s">
        <v>492</v>
      </c>
      <c r="F759" s="243" t="s">
        <v>30</v>
      </c>
      <c r="G759" s="243" t="s">
        <v>36</v>
      </c>
      <c r="H759" s="243" t="s">
        <v>42</v>
      </c>
      <c r="I759" s="243" t="s">
        <v>53</v>
      </c>
      <c r="J759" s="243" t="s">
        <v>67</v>
      </c>
      <c r="K759" s="243" t="s">
        <v>786</v>
      </c>
      <c r="L759" s="265">
        <v>6.5974447222718355</v>
      </c>
      <c r="M759" s="250">
        <v>4</v>
      </c>
      <c r="N759" s="250">
        <v>4</v>
      </c>
      <c r="O759" s="244">
        <v>10</v>
      </c>
      <c r="P759" s="242">
        <v>10</v>
      </c>
      <c r="Q759" s="242">
        <v>25</v>
      </c>
      <c r="R759" s="242">
        <v>0.5</v>
      </c>
      <c r="S759" s="245">
        <v>659</v>
      </c>
      <c r="T759" s="242">
        <v>4.2</v>
      </c>
      <c r="U759" s="242">
        <v>0.8</v>
      </c>
      <c r="V759" s="242">
        <v>20</v>
      </c>
      <c r="W759" s="266">
        <v>233.00837339999998</v>
      </c>
      <c r="X759" s="266">
        <v>22.888838251473477</v>
      </c>
      <c r="Y759" s="266">
        <v>17.62</v>
      </c>
      <c r="Z759" s="266">
        <v>9.3203349360000001</v>
      </c>
      <c r="AA759" s="266">
        <v>1.8283910640000003</v>
      </c>
      <c r="AB759" s="267">
        <v>1.0282739999999997</v>
      </c>
      <c r="AC759" s="268"/>
      <c r="AD759" s="269">
        <v>8.9499999999999993</v>
      </c>
      <c r="AE759" s="270">
        <f t="shared" si="74"/>
        <v>1.007086000000001</v>
      </c>
      <c r="AF759" s="194">
        <f t="shared" si="70"/>
        <v>2.1187999999998652E-2</v>
      </c>
      <c r="AH759" s="242">
        <v>756</v>
      </c>
      <c r="AI759" s="251">
        <f t="shared" si="71"/>
        <v>29.797000000000001</v>
      </c>
      <c r="AJ759" s="251">
        <f>'5-04a'!O760</f>
        <v>29.797000000000001</v>
      </c>
      <c r="AK759" s="251">
        <f t="shared" si="72"/>
        <v>0</v>
      </c>
      <c r="AM759" s="252">
        <f t="shared" si="73"/>
        <v>7.1107829647275409E-4</v>
      </c>
      <c r="AP759" s="268"/>
    </row>
    <row r="760" spans="1:42" x14ac:dyDescent="0.25">
      <c r="A760" s="253">
        <v>758</v>
      </c>
      <c r="B760" s="243" t="s">
        <v>542</v>
      </c>
      <c r="C760" s="243" t="s">
        <v>543</v>
      </c>
      <c r="D760" s="243" t="s">
        <v>471</v>
      </c>
      <c r="E760" s="243" t="s">
        <v>492</v>
      </c>
      <c r="F760" s="243" t="s">
        <v>30</v>
      </c>
      <c r="G760" s="243" t="s">
        <v>31</v>
      </c>
      <c r="H760" s="243" t="s">
        <v>32</v>
      </c>
      <c r="I760" s="243" t="s">
        <v>53</v>
      </c>
      <c r="J760" s="243" t="s">
        <v>657</v>
      </c>
      <c r="K760" s="243" t="s">
        <v>786</v>
      </c>
      <c r="L760" s="265">
        <v>6.2379544011544024</v>
      </c>
      <c r="M760" s="250">
        <v>4</v>
      </c>
      <c r="N760" s="250">
        <v>4</v>
      </c>
      <c r="O760" s="244">
        <v>10</v>
      </c>
      <c r="P760" s="242">
        <v>10</v>
      </c>
      <c r="Q760" s="242">
        <v>25</v>
      </c>
      <c r="R760" s="242">
        <v>0.5</v>
      </c>
      <c r="S760" s="245">
        <v>410</v>
      </c>
      <c r="T760" s="242">
        <v>4.2</v>
      </c>
      <c r="U760" s="242">
        <v>0.8</v>
      </c>
      <c r="V760" s="242">
        <v>20</v>
      </c>
      <c r="W760" s="266">
        <v>236.06733855000007</v>
      </c>
      <c r="X760" s="266">
        <v>23.189325987229871</v>
      </c>
      <c r="Y760" s="266">
        <v>17.07</v>
      </c>
      <c r="Z760" s="266">
        <v>9.4426935420000024</v>
      </c>
      <c r="AA760" s="266">
        <v>3.727032458</v>
      </c>
      <c r="AB760" s="267">
        <v>1.0282739999999997</v>
      </c>
      <c r="AC760" s="268"/>
      <c r="AD760" s="269">
        <v>8.9499999999999993</v>
      </c>
      <c r="AE760" s="270">
        <f t="shared" si="74"/>
        <v>1.007086000000001</v>
      </c>
      <c r="AF760" s="194">
        <f t="shared" si="70"/>
        <v>2.1187999999998652E-2</v>
      </c>
      <c r="AH760" s="242">
        <v>757</v>
      </c>
      <c r="AI760" s="251">
        <f t="shared" si="71"/>
        <v>31.268000000000001</v>
      </c>
      <c r="AJ760" s="251">
        <f>'5-04a'!O761</f>
        <v>31.268000000000001</v>
      </c>
      <c r="AK760" s="251">
        <f t="shared" si="72"/>
        <v>0</v>
      </c>
      <c r="AM760" s="252">
        <f t="shared" si="73"/>
        <v>6.7762568760389706E-4</v>
      </c>
      <c r="AP760" s="268"/>
    </row>
    <row r="761" spans="1:42" x14ac:dyDescent="0.25">
      <c r="A761" s="253">
        <v>759</v>
      </c>
      <c r="B761" s="243" t="s">
        <v>542</v>
      </c>
      <c r="C761" s="243" t="s">
        <v>543</v>
      </c>
      <c r="D761" s="243" t="s">
        <v>494</v>
      </c>
      <c r="E761" s="243" t="s">
        <v>496</v>
      </c>
      <c r="F761" s="243" t="s">
        <v>30</v>
      </c>
      <c r="G761" s="243" t="s">
        <v>36</v>
      </c>
      <c r="H761" s="243" t="s">
        <v>32</v>
      </c>
      <c r="I761" s="243" t="s">
        <v>76</v>
      </c>
      <c r="J761" s="243" t="s">
        <v>678</v>
      </c>
      <c r="K761" s="243" t="s">
        <v>786</v>
      </c>
      <c r="L761" s="265">
        <v>4.1404198632173657</v>
      </c>
      <c r="M761" s="250">
        <v>4</v>
      </c>
      <c r="N761" s="250">
        <v>4</v>
      </c>
      <c r="O761" s="244">
        <v>10</v>
      </c>
      <c r="P761" s="242">
        <v>10</v>
      </c>
      <c r="Q761" s="242">
        <v>25</v>
      </c>
      <c r="R761" s="242">
        <v>0.5</v>
      </c>
      <c r="S761" s="245">
        <v>501</v>
      </c>
      <c r="T761" s="242">
        <v>4.2</v>
      </c>
      <c r="U761" s="242">
        <v>0.8</v>
      </c>
      <c r="V761" s="242">
        <v>20</v>
      </c>
      <c r="W761" s="266">
        <v>174.05048000000005</v>
      </c>
      <c r="X761" s="266">
        <v>23.552162381596759</v>
      </c>
      <c r="Y761" s="266">
        <v>17.899999999999999</v>
      </c>
      <c r="Z761" s="266">
        <v>6.9620192000000012</v>
      </c>
      <c r="AA761" s="266">
        <v>1.1711808000000004</v>
      </c>
      <c r="AB761" s="267">
        <v>0.5</v>
      </c>
      <c r="AC761" s="268"/>
      <c r="AD761" s="269">
        <v>10.95</v>
      </c>
      <c r="AE761" s="270">
        <f t="shared" si="74"/>
        <v>0.48920599999999936</v>
      </c>
      <c r="AF761" s="194">
        <f t="shared" si="70"/>
        <v>1.0794000000000636E-2</v>
      </c>
      <c r="AH761" s="242">
        <v>758</v>
      </c>
      <c r="AI761" s="251">
        <f t="shared" si="71"/>
        <v>26.533200000000001</v>
      </c>
      <c r="AJ761" s="251">
        <f>'5-04a'!O762</f>
        <v>26.533200000000001</v>
      </c>
      <c r="AK761" s="251">
        <f t="shared" si="72"/>
        <v>0</v>
      </c>
      <c r="AM761" s="252">
        <f t="shared" si="73"/>
        <v>4.0681108950298633E-4</v>
      </c>
      <c r="AP761" s="268"/>
    </row>
    <row r="762" spans="1:42" x14ac:dyDescent="0.25">
      <c r="A762" s="253">
        <v>760</v>
      </c>
      <c r="B762" s="243" t="s">
        <v>542</v>
      </c>
      <c r="C762" s="243" t="s">
        <v>543</v>
      </c>
      <c r="D762" s="243" t="s">
        <v>494</v>
      </c>
      <c r="E762" s="243" t="s">
        <v>496</v>
      </c>
      <c r="F762" s="243" t="s">
        <v>30</v>
      </c>
      <c r="G762" s="243" t="s">
        <v>36</v>
      </c>
      <c r="H762" s="243" t="s">
        <v>32</v>
      </c>
      <c r="I762" s="243" t="s">
        <v>28</v>
      </c>
      <c r="J762" s="243" t="s">
        <v>74</v>
      </c>
      <c r="K762" s="243" t="s">
        <v>786</v>
      </c>
      <c r="L762" s="265">
        <v>4.0222489944576418</v>
      </c>
      <c r="M762" s="250">
        <v>4</v>
      </c>
      <c r="N762" s="250">
        <v>4</v>
      </c>
      <c r="O762" s="244">
        <v>10</v>
      </c>
      <c r="P762" s="242">
        <v>10</v>
      </c>
      <c r="Q762" s="242">
        <v>25</v>
      </c>
      <c r="R762" s="242">
        <v>0.5</v>
      </c>
      <c r="S762" s="245">
        <v>387</v>
      </c>
      <c r="T762" s="242">
        <v>4.2</v>
      </c>
      <c r="U762" s="242">
        <v>0.8</v>
      </c>
      <c r="V762" s="242">
        <v>20</v>
      </c>
      <c r="W762" s="266">
        <v>174.05047999999999</v>
      </c>
      <c r="X762" s="266">
        <v>23.552162381596752</v>
      </c>
      <c r="Y762" s="266">
        <v>15.15</v>
      </c>
      <c r="Z762" s="266">
        <v>6.9620191999999994</v>
      </c>
      <c r="AA762" s="266">
        <v>1.1711807999999999</v>
      </c>
      <c r="AB762" s="267">
        <v>0.5</v>
      </c>
      <c r="AC762" s="268"/>
      <c r="AD762" s="269">
        <v>10.95</v>
      </c>
      <c r="AE762" s="270">
        <f t="shared" si="74"/>
        <v>0.48920599999999936</v>
      </c>
      <c r="AF762" s="194">
        <f t="shared" si="70"/>
        <v>1.0794000000000636E-2</v>
      </c>
      <c r="AH762" s="242">
        <v>759</v>
      </c>
      <c r="AI762" s="251">
        <f t="shared" si="71"/>
        <v>23.783199999999997</v>
      </c>
      <c r="AJ762" s="251">
        <f>'5-04a'!O763</f>
        <v>23.783200000000001</v>
      </c>
      <c r="AK762" s="251">
        <f t="shared" si="72"/>
        <v>0</v>
      </c>
      <c r="AM762" s="252">
        <f t="shared" si="73"/>
        <v>4.5384977631271814E-4</v>
      </c>
      <c r="AP762" s="268"/>
    </row>
    <row r="763" spans="1:42" x14ac:dyDescent="0.25">
      <c r="A763" s="253">
        <v>761</v>
      </c>
      <c r="B763" s="243" t="s">
        <v>542</v>
      </c>
      <c r="C763" s="243" t="s">
        <v>543</v>
      </c>
      <c r="D763" s="243" t="s">
        <v>471</v>
      </c>
      <c r="E763" s="243" t="s">
        <v>496</v>
      </c>
      <c r="F763" s="243" t="s">
        <v>30</v>
      </c>
      <c r="G763" s="243" t="s">
        <v>36</v>
      </c>
      <c r="H763" s="243" t="s">
        <v>42</v>
      </c>
      <c r="I763" s="243" t="s">
        <v>81</v>
      </c>
      <c r="J763" s="243" t="s">
        <v>2224</v>
      </c>
      <c r="K763" s="243" t="s">
        <v>786</v>
      </c>
      <c r="L763" s="265">
        <v>4.5746055867395903</v>
      </c>
      <c r="M763" s="250">
        <v>4</v>
      </c>
      <c r="N763" s="250">
        <v>4</v>
      </c>
      <c r="O763" s="244">
        <v>10</v>
      </c>
      <c r="P763" s="242">
        <v>10</v>
      </c>
      <c r="Q763" s="242">
        <v>25</v>
      </c>
      <c r="R763" s="242">
        <v>0.5</v>
      </c>
      <c r="S763" s="245">
        <v>802</v>
      </c>
      <c r="T763" s="242">
        <v>5</v>
      </c>
      <c r="U763" s="242">
        <v>0.8</v>
      </c>
      <c r="V763" s="242">
        <v>20</v>
      </c>
      <c r="W763" s="266">
        <v>148.06726559999998</v>
      </c>
      <c r="X763" s="266">
        <v>21.968437032640946</v>
      </c>
      <c r="Y763" s="266">
        <v>17.07</v>
      </c>
      <c r="Z763" s="266">
        <v>5.9226906239999986</v>
      </c>
      <c r="AA763" s="266">
        <v>0.93227537599999999</v>
      </c>
      <c r="AB763" s="267">
        <v>0.94593399999999939</v>
      </c>
      <c r="AC763" s="268"/>
      <c r="AD763" s="269">
        <v>9.15</v>
      </c>
      <c r="AE763" s="270">
        <f t="shared" si="74"/>
        <v>0.9263539999999999</v>
      </c>
      <c r="AF763" s="194">
        <f t="shared" si="70"/>
        <v>1.9579999999999487E-2</v>
      </c>
      <c r="AH763" s="242">
        <v>760</v>
      </c>
      <c r="AI763" s="251">
        <f t="shared" si="71"/>
        <v>24.870899999999999</v>
      </c>
      <c r="AJ763" s="251">
        <f>'5-04a'!O764</f>
        <v>24.870899999999999</v>
      </c>
      <c r="AK763" s="251">
        <f t="shared" si="72"/>
        <v>0</v>
      </c>
      <c r="AM763" s="252">
        <f t="shared" si="73"/>
        <v>7.8726543872555826E-4</v>
      </c>
      <c r="AP763" s="268"/>
    </row>
    <row r="764" spans="1:42" x14ac:dyDescent="0.25">
      <c r="A764" s="253">
        <v>762</v>
      </c>
      <c r="B764" s="243" t="s">
        <v>542</v>
      </c>
      <c r="C764" s="243" t="s">
        <v>543</v>
      </c>
      <c r="D764" s="243" t="s">
        <v>471</v>
      </c>
      <c r="E764" s="243" t="s">
        <v>496</v>
      </c>
      <c r="F764" s="243" t="s">
        <v>30</v>
      </c>
      <c r="G764" s="243" t="s">
        <v>36</v>
      </c>
      <c r="H764" s="243" t="s">
        <v>42</v>
      </c>
      <c r="I764" s="243" t="s">
        <v>83</v>
      </c>
      <c r="J764" s="243" t="s">
        <v>84</v>
      </c>
      <c r="K764" s="243" t="s">
        <v>786</v>
      </c>
      <c r="L764" s="265">
        <v>4.1656757462632461</v>
      </c>
      <c r="M764" s="250">
        <v>4</v>
      </c>
      <c r="N764" s="250">
        <v>4</v>
      </c>
      <c r="O764" s="244">
        <v>10</v>
      </c>
      <c r="P764" s="242">
        <v>10</v>
      </c>
      <c r="Q764" s="242">
        <v>25</v>
      </c>
      <c r="R764" s="242">
        <v>0.5</v>
      </c>
      <c r="S764" s="245">
        <v>895</v>
      </c>
      <c r="T764" s="242">
        <v>5</v>
      </c>
      <c r="U764" s="242">
        <v>0.8</v>
      </c>
      <c r="V764" s="242">
        <v>20</v>
      </c>
      <c r="W764" s="266">
        <v>148.87224450000002</v>
      </c>
      <c r="X764" s="266">
        <v>22.087870103857568</v>
      </c>
      <c r="Y764" s="266">
        <v>17.899999999999999</v>
      </c>
      <c r="Z764" s="266">
        <v>5.9548897800000002</v>
      </c>
      <c r="AA764" s="266">
        <v>1.2196762200000002</v>
      </c>
      <c r="AB764" s="267">
        <v>0.94593399999999939</v>
      </c>
      <c r="AC764" s="268"/>
      <c r="AD764" s="269">
        <v>9.15</v>
      </c>
      <c r="AE764" s="270">
        <f t="shared" si="74"/>
        <v>0.9263539999999999</v>
      </c>
      <c r="AF764" s="194">
        <f t="shared" si="70"/>
        <v>1.9579999999999487E-2</v>
      </c>
      <c r="AH764" s="242">
        <v>761</v>
      </c>
      <c r="AI764" s="251">
        <f t="shared" si="71"/>
        <v>26.020499999999998</v>
      </c>
      <c r="AJ764" s="251">
        <f>'5-04a'!O765</f>
        <v>26.020499999999998</v>
      </c>
      <c r="AK764" s="251">
        <f t="shared" si="72"/>
        <v>0</v>
      </c>
      <c r="AM764" s="252">
        <f t="shared" si="73"/>
        <v>7.5248361868524775E-4</v>
      </c>
      <c r="AP764" s="268"/>
    </row>
    <row r="765" spans="1:42" x14ac:dyDescent="0.25">
      <c r="A765" s="253">
        <v>763</v>
      </c>
      <c r="B765" s="243" t="s">
        <v>542</v>
      </c>
      <c r="C765" s="243" t="s">
        <v>543</v>
      </c>
      <c r="D765" s="243" t="s">
        <v>471</v>
      </c>
      <c r="E765" s="243" t="s">
        <v>496</v>
      </c>
      <c r="F765" s="243" t="s">
        <v>30</v>
      </c>
      <c r="G765" s="243" t="s">
        <v>36</v>
      </c>
      <c r="H765" s="243" t="s">
        <v>37</v>
      </c>
      <c r="I765" s="243" t="s">
        <v>81</v>
      </c>
      <c r="J765" s="243" t="s">
        <v>73</v>
      </c>
      <c r="K765" s="243" t="s">
        <v>786</v>
      </c>
      <c r="L765" s="265">
        <v>4.4997115567563455</v>
      </c>
      <c r="M765" s="250">
        <v>4</v>
      </c>
      <c r="N765" s="250">
        <v>4</v>
      </c>
      <c r="O765" s="244">
        <v>10</v>
      </c>
      <c r="P765" s="242">
        <v>10</v>
      </c>
      <c r="Q765" s="242">
        <v>25</v>
      </c>
      <c r="R765" s="242">
        <v>0.5</v>
      </c>
      <c r="S765" s="245">
        <v>645</v>
      </c>
      <c r="T765" s="242">
        <v>4.2</v>
      </c>
      <c r="U765" s="242">
        <v>0.8</v>
      </c>
      <c r="V765" s="242">
        <v>20</v>
      </c>
      <c r="W765" s="266">
        <v>148.06726559999998</v>
      </c>
      <c r="X765" s="266">
        <v>21.968437032640946</v>
      </c>
      <c r="Y765" s="266">
        <v>18.73</v>
      </c>
      <c r="Z765" s="266">
        <v>5.9226906239999986</v>
      </c>
      <c r="AA765" s="266">
        <v>0.93227537599999999</v>
      </c>
      <c r="AB765" s="267">
        <v>0.94593399999999939</v>
      </c>
      <c r="AC765" s="268"/>
      <c r="AD765" s="269">
        <v>9.15</v>
      </c>
      <c r="AE765" s="270">
        <f t="shared" si="74"/>
        <v>0.9263539999999999</v>
      </c>
      <c r="AF765" s="194">
        <f t="shared" si="70"/>
        <v>1.9579999999999487E-2</v>
      </c>
      <c r="AH765" s="242">
        <v>762</v>
      </c>
      <c r="AI765" s="251">
        <f t="shared" si="71"/>
        <v>26.530899999999995</v>
      </c>
      <c r="AJ765" s="251">
        <f>'5-04a'!O766</f>
        <v>26.530899999999999</v>
      </c>
      <c r="AK765" s="251">
        <f t="shared" si="72"/>
        <v>0</v>
      </c>
      <c r="AM765" s="252">
        <f t="shared" si="73"/>
        <v>7.3800738007378153E-4</v>
      </c>
      <c r="AP765" s="268"/>
    </row>
    <row r="766" spans="1:42" x14ac:dyDescent="0.25">
      <c r="A766" s="253">
        <v>764</v>
      </c>
      <c r="B766" s="243" t="s">
        <v>542</v>
      </c>
      <c r="C766" s="243" t="s">
        <v>543</v>
      </c>
      <c r="D766" s="243" t="s">
        <v>471</v>
      </c>
      <c r="E766" s="243" t="s">
        <v>496</v>
      </c>
      <c r="F766" s="243" t="s">
        <v>30</v>
      </c>
      <c r="G766" s="243" t="s">
        <v>36</v>
      </c>
      <c r="H766" s="243" t="s">
        <v>42</v>
      </c>
      <c r="I766" s="243" t="s">
        <v>80</v>
      </c>
      <c r="J766" s="243" t="s">
        <v>73</v>
      </c>
      <c r="K766" s="243" t="s">
        <v>786</v>
      </c>
      <c r="L766" s="265">
        <v>4.799230299930981</v>
      </c>
      <c r="M766" s="250">
        <v>4</v>
      </c>
      <c r="N766" s="250">
        <v>4</v>
      </c>
      <c r="O766" s="244">
        <v>10</v>
      </c>
      <c r="P766" s="242">
        <v>10</v>
      </c>
      <c r="Q766" s="242">
        <v>25</v>
      </c>
      <c r="R766" s="242">
        <v>0.5</v>
      </c>
      <c r="S766" s="245">
        <v>723</v>
      </c>
      <c r="T766" s="242">
        <v>5</v>
      </c>
      <c r="U766" s="242">
        <v>0.8</v>
      </c>
      <c r="V766" s="242">
        <v>20</v>
      </c>
      <c r="W766" s="266">
        <v>148.51648174999997</v>
      </c>
      <c r="X766" s="266">
        <v>22.035086313056375</v>
      </c>
      <c r="Y766" s="266">
        <v>19.28</v>
      </c>
      <c r="Z766" s="266">
        <v>5.9406592699999994</v>
      </c>
      <c r="AA766" s="266">
        <v>1.0897067299999998</v>
      </c>
      <c r="AB766" s="267">
        <v>0.94593399999999939</v>
      </c>
      <c r="AC766" s="268"/>
      <c r="AD766" s="269">
        <v>9.15</v>
      </c>
      <c r="AE766" s="270">
        <f t="shared" si="74"/>
        <v>0.9263539999999999</v>
      </c>
      <c r="AF766" s="194">
        <f t="shared" si="70"/>
        <v>1.9579999999999487E-2</v>
      </c>
      <c r="AH766" s="242">
        <v>763</v>
      </c>
      <c r="AI766" s="251">
        <f t="shared" si="71"/>
        <v>27.256299999999996</v>
      </c>
      <c r="AJ766" s="251">
        <f>'5-04a'!O767</f>
        <v>27.2563</v>
      </c>
      <c r="AK766" s="251">
        <f t="shared" si="72"/>
        <v>0</v>
      </c>
      <c r="AM766" s="252">
        <f t="shared" si="73"/>
        <v>7.1836602913819881E-4</v>
      </c>
      <c r="AP766" s="268"/>
    </row>
    <row r="767" spans="1:42" x14ac:dyDescent="0.25">
      <c r="A767" s="253">
        <v>765</v>
      </c>
      <c r="B767" s="243" t="s">
        <v>542</v>
      </c>
      <c r="C767" s="243" t="s">
        <v>543</v>
      </c>
      <c r="D767" s="243" t="s">
        <v>471</v>
      </c>
      <c r="E767" s="243" t="s">
        <v>496</v>
      </c>
      <c r="F767" s="243" t="s">
        <v>30</v>
      </c>
      <c r="G767" s="243" t="s">
        <v>36</v>
      </c>
      <c r="H767" s="243" t="s">
        <v>32</v>
      </c>
      <c r="I767" s="243" t="s">
        <v>76</v>
      </c>
      <c r="J767" s="243" t="s">
        <v>678</v>
      </c>
      <c r="K767" s="243" t="s">
        <v>786</v>
      </c>
      <c r="L767" s="265">
        <v>4.1404198632173657</v>
      </c>
      <c r="M767" s="250">
        <v>4</v>
      </c>
      <c r="N767" s="250">
        <v>4</v>
      </c>
      <c r="O767" s="244">
        <v>10</v>
      </c>
      <c r="P767" s="242">
        <v>10</v>
      </c>
      <c r="Q767" s="242">
        <v>25</v>
      </c>
      <c r="R767" s="242">
        <v>0.5</v>
      </c>
      <c r="S767" s="245">
        <v>501</v>
      </c>
      <c r="T767" s="242">
        <v>4.2</v>
      </c>
      <c r="U767" s="242">
        <v>0.8</v>
      </c>
      <c r="V767" s="242">
        <v>20</v>
      </c>
      <c r="W767" s="266">
        <v>148.25633240000008</v>
      </c>
      <c r="X767" s="266">
        <v>21.996488486646896</v>
      </c>
      <c r="Y767" s="266">
        <v>17.899999999999999</v>
      </c>
      <c r="Z767" s="266">
        <v>5.9302532960000027</v>
      </c>
      <c r="AA767" s="266">
        <v>0.99761270400000035</v>
      </c>
      <c r="AB767" s="267">
        <v>0.94593399999999939</v>
      </c>
      <c r="AC767" s="268"/>
      <c r="AD767" s="269">
        <v>9.15</v>
      </c>
      <c r="AE767" s="270">
        <f t="shared" si="74"/>
        <v>0.9263539999999999</v>
      </c>
      <c r="AF767" s="194">
        <f t="shared" si="70"/>
        <v>1.9579999999999487E-2</v>
      </c>
      <c r="AH767" s="242">
        <v>764</v>
      </c>
      <c r="AI767" s="251">
        <f t="shared" si="71"/>
        <v>25.773800000000001</v>
      </c>
      <c r="AJ767" s="251">
        <f>'5-04a'!O768</f>
        <v>25.773800000000001</v>
      </c>
      <c r="AK767" s="251">
        <f t="shared" si="72"/>
        <v>0</v>
      </c>
      <c r="AM767" s="252">
        <f t="shared" si="73"/>
        <v>7.5968619295561717E-4</v>
      </c>
      <c r="AP767" s="268"/>
    </row>
    <row r="768" spans="1:42" x14ac:dyDescent="0.25">
      <c r="A768" s="253">
        <v>766</v>
      </c>
      <c r="B768" s="243" t="s">
        <v>542</v>
      </c>
      <c r="C768" s="243" t="s">
        <v>543</v>
      </c>
      <c r="D768" s="243" t="s">
        <v>471</v>
      </c>
      <c r="E768" s="243" t="s">
        <v>496</v>
      </c>
      <c r="F768" s="243" t="s">
        <v>30</v>
      </c>
      <c r="G768" s="243" t="s">
        <v>31</v>
      </c>
      <c r="H768" s="243" t="s">
        <v>32</v>
      </c>
      <c r="I768" s="243" t="s">
        <v>53</v>
      </c>
      <c r="J768" s="243" t="s">
        <v>724</v>
      </c>
      <c r="K768" s="243" t="s">
        <v>786</v>
      </c>
      <c r="L768" s="265">
        <v>6.4654753909465033</v>
      </c>
      <c r="M768" s="250">
        <v>4</v>
      </c>
      <c r="N768" s="250">
        <v>4</v>
      </c>
      <c r="O768" s="244">
        <v>10</v>
      </c>
      <c r="P768" s="242">
        <v>10</v>
      </c>
      <c r="Q768" s="242">
        <v>25</v>
      </c>
      <c r="R768" s="242">
        <v>0.5</v>
      </c>
      <c r="S768" s="245">
        <v>330</v>
      </c>
      <c r="T768" s="242">
        <v>4.2</v>
      </c>
      <c r="U768" s="242">
        <v>0.8</v>
      </c>
      <c r="V768" s="242">
        <v>20</v>
      </c>
      <c r="W768" s="266">
        <v>147.21673500000003</v>
      </c>
      <c r="X768" s="266">
        <v>21.842245548961429</v>
      </c>
      <c r="Y768" s="266">
        <v>15.15</v>
      </c>
      <c r="Z768" s="266">
        <v>5.8886694000000004</v>
      </c>
      <c r="AA768" s="266">
        <v>0.65429660000000012</v>
      </c>
      <c r="AB768" s="267">
        <v>0.94593399999999939</v>
      </c>
      <c r="AC768" s="268"/>
      <c r="AD768" s="269">
        <v>9.15</v>
      </c>
      <c r="AE768" s="270">
        <f t="shared" si="74"/>
        <v>0.9263539999999999</v>
      </c>
      <c r="AF768" s="194">
        <f t="shared" si="70"/>
        <v>1.9579999999999487E-2</v>
      </c>
      <c r="AH768" s="242">
        <v>765</v>
      </c>
      <c r="AI768" s="251">
        <f t="shared" si="71"/>
        <v>22.6389</v>
      </c>
      <c r="AJ768" s="251">
        <f>'5-04a'!O769</f>
        <v>22.6389</v>
      </c>
      <c r="AK768" s="251">
        <f t="shared" si="72"/>
        <v>0</v>
      </c>
      <c r="AM768" s="252">
        <f t="shared" si="73"/>
        <v>8.6488301110034004E-4</v>
      </c>
      <c r="AP768" s="268"/>
    </row>
    <row r="769" spans="1:42" x14ac:dyDescent="0.25">
      <c r="A769" s="253">
        <v>767</v>
      </c>
      <c r="B769" s="243" t="s">
        <v>542</v>
      </c>
      <c r="C769" s="243" t="s">
        <v>543</v>
      </c>
      <c r="D769" s="243" t="s">
        <v>471</v>
      </c>
      <c r="E769" s="243" t="s">
        <v>496</v>
      </c>
      <c r="F769" s="243" t="s">
        <v>30</v>
      </c>
      <c r="G769" s="243" t="s">
        <v>36</v>
      </c>
      <c r="H769" s="243" t="s">
        <v>32</v>
      </c>
      <c r="I769" s="243" t="s">
        <v>28</v>
      </c>
      <c r="J769" s="243" t="s">
        <v>74</v>
      </c>
      <c r="K769" s="243" t="s">
        <v>786</v>
      </c>
      <c r="L769" s="265">
        <v>4.0222489944576418</v>
      </c>
      <c r="M769" s="250">
        <v>4</v>
      </c>
      <c r="N769" s="250">
        <v>4</v>
      </c>
      <c r="O769" s="244">
        <v>10</v>
      </c>
      <c r="P769" s="242">
        <v>10</v>
      </c>
      <c r="Q769" s="242">
        <v>25</v>
      </c>
      <c r="R769" s="242">
        <v>0.5</v>
      </c>
      <c r="S769" s="245">
        <v>387</v>
      </c>
      <c r="T769" s="242">
        <v>4.2</v>
      </c>
      <c r="U769" s="242">
        <v>0.8</v>
      </c>
      <c r="V769" s="242">
        <v>20</v>
      </c>
      <c r="W769" s="266">
        <v>148.25633240000002</v>
      </c>
      <c r="X769" s="266">
        <v>21.996488486646886</v>
      </c>
      <c r="Y769" s="266">
        <v>15.15</v>
      </c>
      <c r="Z769" s="266">
        <v>5.930253296000001</v>
      </c>
      <c r="AA769" s="266">
        <v>0.99761270400000013</v>
      </c>
      <c r="AB769" s="267">
        <v>0.94593399999999939</v>
      </c>
      <c r="AC769" s="268"/>
      <c r="AD769" s="269">
        <v>9.15</v>
      </c>
      <c r="AE769" s="270">
        <f t="shared" ref="AE769:AE792" si="75">0.0804*AD769^2-1.8589*AD769+11.204</f>
        <v>0.9263539999999999</v>
      </c>
      <c r="AF769" s="194">
        <f t="shared" si="70"/>
        <v>1.9579999999999487E-2</v>
      </c>
      <c r="AH769" s="242">
        <v>766</v>
      </c>
      <c r="AI769" s="251">
        <f t="shared" si="71"/>
        <v>23.023800000000001</v>
      </c>
      <c r="AJ769" s="251">
        <f>'5-04a'!O770</f>
        <v>23.023800000000001</v>
      </c>
      <c r="AK769" s="251">
        <f t="shared" si="72"/>
        <v>0</v>
      </c>
      <c r="AM769" s="252">
        <f t="shared" si="73"/>
        <v>8.5042434350539374E-4</v>
      </c>
      <c r="AP769" s="268"/>
    </row>
    <row r="770" spans="1:42" x14ac:dyDescent="0.25">
      <c r="A770" s="253">
        <v>768</v>
      </c>
      <c r="B770" s="243" t="s">
        <v>542</v>
      </c>
      <c r="C770" s="243" t="s">
        <v>543</v>
      </c>
      <c r="D770" s="243" t="s">
        <v>471</v>
      </c>
      <c r="E770" s="243" t="s">
        <v>496</v>
      </c>
      <c r="F770" s="243" t="s">
        <v>30</v>
      </c>
      <c r="G770" s="243" t="s">
        <v>36</v>
      </c>
      <c r="H770" s="243" t="s">
        <v>42</v>
      </c>
      <c r="I770" s="243" t="s">
        <v>53</v>
      </c>
      <c r="J770" s="243" t="s">
        <v>207</v>
      </c>
      <c r="K770" s="243" t="s">
        <v>786</v>
      </c>
      <c r="L770" s="265">
        <v>6.3739975169376688</v>
      </c>
      <c r="M770" s="250">
        <v>4</v>
      </c>
      <c r="N770" s="250">
        <v>4</v>
      </c>
      <c r="O770" s="244">
        <v>10</v>
      </c>
      <c r="P770" s="242">
        <v>10</v>
      </c>
      <c r="Q770" s="242">
        <v>25</v>
      </c>
      <c r="R770" s="242">
        <v>0.5</v>
      </c>
      <c r="S770" s="245">
        <v>692</v>
      </c>
      <c r="T770" s="242">
        <v>5</v>
      </c>
      <c r="U770" s="242">
        <v>0.8</v>
      </c>
      <c r="V770" s="242">
        <v>20</v>
      </c>
      <c r="W770" s="266">
        <v>150.62101739999997</v>
      </c>
      <c r="X770" s="266">
        <v>22.347331958456969</v>
      </c>
      <c r="Y770" s="266">
        <v>19.28</v>
      </c>
      <c r="Z770" s="266">
        <v>6.0248406959999992</v>
      </c>
      <c r="AA770" s="266">
        <v>1.9445253039999997</v>
      </c>
      <c r="AB770" s="267">
        <v>0.94593399999999939</v>
      </c>
      <c r="AC770" s="268"/>
      <c r="AD770" s="269">
        <v>9.15</v>
      </c>
      <c r="AE770" s="270">
        <f t="shared" si="75"/>
        <v>0.9263539999999999</v>
      </c>
      <c r="AF770" s="194">
        <f t="shared" si="70"/>
        <v>1.9579999999999487E-2</v>
      </c>
      <c r="AH770" s="242">
        <v>767</v>
      </c>
      <c r="AI770" s="251">
        <f t="shared" si="71"/>
        <v>28.195299999999996</v>
      </c>
      <c r="AJ770" s="251">
        <f>'5-04a'!O771</f>
        <v>28.1953</v>
      </c>
      <c r="AK770" s="251">
        <f t="shared" si="72"/>
        <v>0</v>
      </c>
      <c r="AM770" s="252">
        <f t="shared" si="73"/>
        <v>6.9444198146497783E-4</v>
      </c>
      <c r="AP770" s="268"/>
    </row>
    <row r="771" spans="1:42" x14ac:dyDescent="0.25">
      <c r="A771" s="253">
        <v>769</v>
      </c>
      <c r="B771" s="243" t="s">
        <v>542</v>
      </c>
      <c r="C771" s="243" t="s">
        <v>543</v>
      </c>
      <c r="D771" s="243" t="s">
        <v>471</v>
      </c>
      <c r="E771" s="243" t="s">
        <v>496</v>
      </c>
      <c r="F771" s="243" t="s">
        <v>30</v>
      </c>
      <c r="G771" s="243" t="s">
        <v>36</v>
      </c>
      <c r="H771" s="243" t="s">
        <v>42</v>
      </c>
      <c r="I771" s="243" t="s">
        <v>53</v>
      </c>
      <c r="J771" s="243" t="s">
        <v>68</v>
      </c>
      <c r="K771" s="243" t="s">
        <v>786</v>
      </c>
      <c r="L771" s="265">
        <v>5.3797056824179013</v>
      </c>
      <c r="M771" s="250">
        <v>4</v>
      </c>
      <c r="N771" s="250">
        <v>4</v>
      </c>
      <c r="O771" s="244">
        <v>10</v>
      </c>
      <c r="P771" s="242">
        <v>15</v>
      </c>
      <c r="Q771" s="242">
        <v>35</v>
      </c>
      <c r="R771" s="242">
        <v>0.5</v>
      </c>
      <c r="S771" s="245">
        <v>615</v>
      </c>
      <c r="T771" s="242">
        <v>4.2</v>
      </c>
      <c r="U771" s="242">
        <v>0.8</v>
      </c>
      <c r="V771" s="242">
        <v>20</v>
      </c>
      <c r="W771" s="266">
        <v>149.2976898</v>
      </c>
      <c r="X771" s="266">
        <v>22.150992551928788</v>
      </c>
      <c r="Y771" s="266">
        <v>15.59</v>
      </c>
      <c r="Z771" s="266">
        <v>5.9719075920000009</v>
      </c>
      <c r="AA771" s="266">
        <v>1.3826584080000002</v>
      </c>
      <c r="AB771" s="267">
        <v>0.94593399999999939</v>
      </c>
      <c r="AC771" s="268"/>
      <c r="AD771" s="269">
        <v>9.15</v>
      </c>
      <c r="AE771" s="270">
        <f t="shared" si="75"/>
        <v>0.9263539999999999</v>
      </c>
      <c r="AF771" s="194">
        <f t="shared" ref="AF771:AF834" si="76">AB771-AE771</f>
        <v>1.9579999999999487E-2</v>
      </c>
      <c r="AH771" s="242">
        <v>768</v>
      </c>
      <c r="AI771" s="251">
        <f t="shared" ref="AI771:AI834" si="77">SUM(Y771:AB771)</f>
        <v>23.890500000000003</v>
      </c>
      <c r="AJ771" s="251">
        <f>'5-04a'!O772</f>
        <v>23.890499999999999</v>
      </c>
      <c r="AK771" s="251">
        <f t="shared" ref="AK771:AK834" si="78">AI771-AJ771</f>
        <v>0</v>
      </c>
      <c r="AM771" s="252">
        <f t="shared" ref="AM771:AM834" si="79">AF771/AI771</f>
        <v>8.1957263347353488E-4</v>
      </c>
      <c r="AP771" s="268"/>
    </row>
    <row r="772" spans="1:42" x14ac:dyDescent="0.25">
      <c r="A772" s="253">
        <v>770</v>
      </c>
      <c r="B772" s="243" t="s">
        <v>542</v>
      </c>
      <c r="C772" s="243" t="s">
        <v>543</v>
      </c>
      <c r="D772" s="243" t="s">
        <v>471</v>
      </c>
      <c r="E772" s="243" t="s">
        <v>492</v>
      </c>
      <c r="F772" s="243" t="s">
        <v>30</v>
      </c>
      <c r="G772" s="243" t="s">
        <v>36</v>
      </c>
      <c r="H772" s="243" t="s">
        <v>42</v>
      </c>
      <c r="I772" s="243" t="s">
        <v>78</v>
      </c>
      <c r="J772" s="243" t="s">
        <v>79</v>
      </c>
      <c r="K772" s="243" t="s">
        <v>787</v>
      </c>
      <c r="L772" s="265">
        <v>4.6328519818063691</v>
      </c>
      <c r="M772" s="250">
        <v>4</v>
      </c>
      <c r="N772" s="250">
        <v>4</v>
      </c>
      <c r="O772" s="244">
        <v>10</v>
      </c>
      <c r="P772" s="242">
        <v>10</v>
      </c>
      <c r="Q772" s="242">
        <v>25</v>
      </c>
      <c r="R772" s="242">
        <v>0.5</v>
      </c>
      <c r="S772" s="245">
        <v>615</v>
      </c>
      <c r="T772" s="242">
        <v>4.2</v>
      </c>
      <c r="U772" s="242">
        <v>0.8</v>
      </c>
      <c r="V772" s="242">
        <v>18.5</v>
      </c>
      <c r="W772" s="266">
        <v>232.80317859999997</v>
      </c>
      <c r="X772" s="266">
        <v>22.868681591355593</v>
      </c>
      <c r="Y772" s="266">
        <v>19.28</v>
      </c>
      <c r="Z772" s="266">
        <v>9.312127143999998</v>
      </c>
      <c r="AA772" s="266">
        <v>1.7211988559999996</v>
      </c>
      <c r="AB772" s="267">
        <v>1.0282739999999997</v>
      </c>
      <c r="AC772" s="268"/>
      <c r="AD772" s="269">
        <v>8.9499999999999993</v>
      </c>
      <c r="AE772" s="270">
        <f t="shared" si="75"/>
        <v>1.007086000000001</v>
      </c>
      <c r="AF772" s="194">
        <f t="shared" si="76"/>
        <v>2.1187999999998652E-2</v>
      </c>
      <c r="AH772" s="242">
        <v>1981</v>
      </c>
      <c r="AI772" s="251">
        <f t="shared" si="77"/>
        <v>31.3416</v>
      </c>
      <c r="AJ772" s="251">
        <f>'5-04a'!O773</f>
        <v>31.3416</v>
      </c>
      <c r="AK772" s="251">
        <f t="shared" si="78"/>
        <v>0</v>
      </c>
      <c r="AM772" s="252">
        <f t="shared" si="79"/>
        <v>6.760344079433932E-4</v>
      </c>
      <c r="AP772" s="268"/>
    </row>
    <row r="773" spans="1:42" x14ac:dyDescent="0.25">
      <c r="A773" s="253">
        <v>771</v>
      </c>
      <c r="B773" s="243" t="s">
        <v>542</v>
      </c>
      <c r="C773" s="243" t="s">
        <v>543</v>
      </c>
      <c r="D773" s="243" t="s">
        <v>471</v>
      </c>
      <c r="E773" s="243" t="s">
        <v>492</v>
      </c>
      <c r="F773" s="243" t="s">
        <v>30</v>
      </c>
      <c r="G773" s="243" t="s">
        <v>36</v>
      </c>
      <c r="H773" s="243" t="s">
        <v>42</v>
      </c>
      <c r="I773" s="243" t="s">
        <v>28</v>
      </c>
      <c r="J773" s="243" t="s">
        <v>73</v>
      </c>
      <c r="K773" s="243" t="s">
        <v>787</v>
      </c>
      <c r="L773" s="265">
        <v>4.5839451672252407</v>
      </c>
      <c r="M773" s="250">
        <v>4</v>
      </c>
      <c r="N773" s="250">
        <v>4</v>
      </c>
      <c r="O773" s="244">
        <v>10</v>
      </c>
      <c r="P773" s="242">
        <v>10</v>
      </c>
      <c r="Q773" s="242">
        <v>25</v>
      </c>
      <c r="R773" s="242">
        <v>0.5</v>
      </c>
      <c r="S773" s="245">
        <v>765</v>
      </c>
      <c r="T773" s="242">
        <v>5</v>
      </c>
      <c r="U773" s="242">
        <v>0.8</v>
      </c>
      <c r="V773" s="242">
        <v>18.5</v>
      </c>
      <c r="W773" s="266">
        <v>233.1641395</v>
      </c>
      <c r="X773" s="266">
        <v>22.904139440078588</v>
      </c>
      <c r="Y773" s="266">
        <v>18.73</v>
      </c>
      <c r="Z773" s="266">
        <v>9.3265655800000005</v>
      </c>
      <c r="AA773" s="266">
        <v>1.9102604200000002</v>
      </c>
      <c r="AB773" s="267">
        <v>1.0282739999999997</v>
      </c>
      <c r="AC773" s="268"/>
      <c r="AD773" s="269">
        <v>8.9499999999999993</v>
      </c>
      <c r="AE773" s="270">
        <f t="shared" si="75"/>
        <v>1.007086000000001</v>
      </c>
      <c r="AF773" s="194">
        <f t="shared" si="76"/>
        <v>2.1187999999998652E-2</v>
      </c>
      <c r="AH773" s="242">
        <v>1982</v>
      </c>
      <c r="AI773" s="251">
        <f t="shared" si="77"/>
        <v>30.995100000000001</v>
      </c>
      <c r="AJ773" s="251">
        <f>'5-04a'!O774</f>
        <v>30.995100000000001</v>
      </c>
      <c r="AK773" s="251">
        <f t="shared" si="78"/>
        <v>0</v>
      </c>
      <c r="AM773" s="252">
        <f t="shared" si="79"/>
        <v>6.8359192259417304E-4</v>
      </c>
      <c r="AP773" s="268"/>
    </row>
    <row r="774" spans="1:42" x14ac:dyDescent="0.25">
      <c r="A774" s="253">
        <v>772</v>
      </c>
      <c r="B774" s="243" t="s">
        <v>542</v>
      </c>
      <c r="C774" s="243" t="s">
        <v>543</v>
      </c>
      <c r="D774" s="243" t="s">
        <v>471</v>
      </c>
      <c r="E774" s="243" t="s">
        <v>492</v>
      </c>
      <c r="F774" s="243" t="s">
        <v>30</v>
      </c>
      <c r="G774" s="243" t="s">
        <v>36</v>
      </c>
      <c r="H774" s="243" t="s">
        <v>42</v>
      </c>
      <c r="I774" s="243" t="s">
        <v>56</v>
      </c>
      <c r="J774" s="243" t="s">
        <v>681</v>
      </c>
      <c r="K774" s="243" t="s">
        <v>787</v>
      </c>
      <c r="L774" s="265">
        <v>7.210540320235757</v>
      </c>
      <c r="M774" s="250">
        <v>4</v>
      </c>
      <c r="N774" s="250">
        <v>4</v>
      </c>
      <c r="O774" s="244">
        <v>10</v>
      </c>
      <c r="P774" s="242">
        <v>10</v>
      </c>
      <c r="Q774" s="242">
        <v>25</v>
      </c>
      <c r="R774" s="242">
        <v>0.5</v>
      </c>
      <c r="S774" s="245">
        <v>732</v>
      </c>
      <c r="T774" s="242">
        <v>5</v>
      </c>
      <c r="U774" s="242">
        <v>0.8</v>
      </c>
      <c r="V774" s="242">
        <v>18.5</v>
      </c>
      <c r="W774" s="266">
        <v>234.57750375000001</v>
      </c>
      <c r="X774" s="266">
        <v>23.042976792730848</v>
      </c>
      <c r="Y774" s="266">
        <v>17.62</v>
      </c>
      <c r="Z774" s="266">
        <v>9.3831001500000006</v>
      </c>
      <c r="AA774" s="266">
        <v>2.7241258500000005</v>
      </c>
      <c r="AB774" s="267">
        <v>1.0282739999999997</v>
      </c>
      <c r="AC774" s="268"/>
      <c r="AD774" s="269">
        <v>8.9499999999999993</v>
      </c>
      <c r="AE774" s="270">
        <f t="shared" si="75"/>
        <v>1.007086000000001</v>
      </c>
      <c r="AF774" s="194">
        <f t="shared" si="76"/>
        <v>2.1187999999998652E-2</v>
      </c>
      <c r="AH774" s="242">
        <v>1983</v>
      </c>
      <c r="AI774" s="251">
        <f t="shared" si="77"/>
        <v>30.755500000000001</v>
      </c>
      <c r="AJ774" s="251">
        <f>'5-04a'!O775</f>
        <v>30.755500000000001</v>
      </c>
      <c r="AK774" s="251">
        <f t="shared" si="78"/>
        <v>0</v>
      </c>
      <c r="AM774" s="252">
        <f t="shared" si="79"/>
        <v>6.8891742940282714E-4</v>
      </c>
      <c r="AP774" s="268"/>
    </row>
    <row r="775" spans="1:42" x14ac:dyDescent="0.25">
      <c r="A775" s="253">
        <v>773</v>
      </c>
      <c r="B775" s="243" t="s">
        <v>542</v>
      </c>
      <c r="C775" s="243" t="s">
        <v>543</v>
      </c>
      <c r="D775" s="243" t="s">
        <v>471</v>
      </c>
      <c r="E775" s="243" t="s">
        <v>496</v>
      </c>
      <c r="F775" s="243" t="s">
        <v>30</v>
      </c>
      <c r="G775" s="243" t="s">
        <v>36</v>
      </c>
      <c r="H775" s="243" t="s">
        <v>42</v>
      </c>
      <c r="I775" s="243" t="s">
        <v>76</v>
      </c>
      <c r="J775" s="243" t="s">
        <v>996</v>
      </c>
      <c r="K775" s="243" t="s">
        <v>787</v>
      </c>
      <c r="L775" s="265">
        <v>7.3693951800286133</v>
      </c>
      <c r="M775" s="250">
        <v>4</v>
      </c>
      <c r="N775" s="250">
        <v>4</v>
      </c>
      <c r="O775" s="244">
        <v>10</v>
      </c>
      <c r="P775" s="242">
        <v>15</v>
      </c>
      <c r="Q775" s="242">
        <v>35</v>
      </c>
      <c r="R775" s="242">
        <v>0.5</v>
      </c>
      <c r="S775" s="245">
        <v>872</v>
      </c>
      <c r="T775" s="242">
        <v>5</v>
      </c>
      <c r="U775" s="242">
        <v>0.8</v>
      </c>
      <c r="V775" s="242">
        <v>18.5</v>
      </c>
      <c r="W775" s="266">
        <v>150.03138865000008</v>
      </c>
      <c r="X775" s="266">
        <v>22.259849948071228</v>
      </c>
      <c r="Y775" s="266">
        <v>19.079999999999998</v>
      </c>
      <c r="Z775" s="266">
        <v>6.001255546000003</v>
      </c>
      <c r="AA775" s="266">
        <v>1.6828104540000008</v>
      </c>
      <c r="AB775" s="267">
        <v>0.94593399999999939</v>
      </c>
      <c r="AC775" s="268"/>
      <c r="AD775" s="269">
        <v>9.15</v>
      </c>
      <c r="AE775" s="270">
        <f t="shared" si="75"/>
        <v>0.9263539999999999</v>
      </c>
      <c r="AF775" s="194">
        <f t="shared" si="76"/>
        <v>1.9579999999999487E-2</v>
      </c>
      <c r="AH775" s="242">
        <v>1984</v>
      </c>
      <c r="AI775" s="251">
        <f t="shared" si="77"/>
        <v>27.71</v>
      </c>
      <c r="AJ775" s="251">
        <f>'5-04a'!O776</f>
        <v>27.71</v>
      </c>
      <c r="AK775" s="251">
        <f t="shared" si="78"/>
        <v>0</v>
      </c>
      <c r="AM775" s="252">
        <f t="shared" si="79"/>
        <v>7.066041140382348E-4</v>
      </c>
      <c r="AP775" s="268"/>
    </row>
    <row r="776" spans="1:42" x14ac:dyDescent="0.25">
      <c r="A776" s="253">
        <v>774</v>
      </c>
      <c r="B776" s="243" t="s">
        <v>542</v>
      </c>
      <c r="C776" s="243" t="s">
        <v>543</v>
      </c>
      <c r="D776" s="243" t="s">
        <v>471</v>
      </c>
      <c r="E776" s="243" t="s">
        <v>496</v>
      </c>
      <c r="F776" s="243" t="s">
        <v>30</v>
      </c>
      <c r="G776" s="243" t="s">
        <v>36</v>
      </c>
      <c r="H776" s="243" t="s">
        <v>42</v>
      </c>
      <c r="I776" s="243" t="s">
        <v>80</v>
      </c>
      <c r="J776" s="243" t="s">
        <v>996</v>
      </c>
      <c r="K776" s="243" t="s">
        <v>787</v>
      </c>
      <c r="L776" s="265">
        <v>5.2065623819091931</v>
      </c>
      <c r="M776" s="250">
        <v>4</v>
      </c>
      <c r="N776" s="250">
        <v>4</v>
      </c>
      <c r="O776" s="244">
        <v>10</v>
      </c>
      <c r="P776" s="242">
        <v>10</v>
      </c>
      <c r="Q776" s="242">
        <v>25</v>
      </c>
      <c r="R776" s="242">
        <v>0.5</v>
      </c>
      <c r="S776" s="245">
        <v>640</v>
      </c>
      <c r="T776" s="242">
        <v>4.2</v>
      </c>
      <c r="U776" s="242">
        <v>0.8</v>
      </c>
      <c r="V776" s="242">
        <v>18.5</v>
      </c>
      <c r="W776" s="266">
        <v>149.8651102</v>
      </c>
      <c r="X776" s="266">
        <v>22.235179554896142</v>
      </c>
      <c r="Y776" s="266">
        <v>21.09</v>
      </c>
      <c r="Z776" s="266">
        <v>5.9946044079999998</v>
      </c>
      <c r="AA776" s="266">
        <v>1.612761592</v>
      </c>
      <c r="AB776" s="267">
        <v>0.94593399999999939</v>
      </c>
      <c r="AC776" s="268"/>
      <c r="AD776" s="269">
        <v>9.15</v>
      </c>
      <c r="AE776" s="270">
        <f t="shared" si="75"/>
        <v>0.9263539999999999</v>
      </c>
      <c r="AF776" s="194">
        <f t="shared" si="76"/>
        <v>1.9579999999999487E-2</v>
      </c>
      <c r="AH776" s="242">
        <v>1985</v>
      </c>
      <c r="AI776" s="251">
        <f t="shared" si="77"/>
        <v>29.643300000000004</v>
      </c>
      <c r="AJ776" s="251">
        <f>'5-04a'!O777</f>
        <v>29.6433</v>
      </c>
      <c r="AK776" s="251">
        <f t="shared" si="78"/>
        <v>0</v>
      </c>
      <c r="AM776" s="252">
        <f t="shared" si="79"/>
        <v>6.6052025246849993E-4</v>
      </c>
      <c r="AP776" s="268"/>
    </row>
    <row r="777" spans="1:42" x14ac:dyDescent="0.25">
      <c r="A777" s="253">
        <v>775</v>
      </c>
      <c r="B777" s="243" t="s">
        <v>542</v>
      </c>
      <c r="C777" s="243" t="s">
        <v>543</v>
      </c>
      <c r="D777" s="243" t="s">
        <v>471</v>
      </c>
      <c r="E777" s="243" t="s">
        <v>496</v>
      </c>
      <c r="F777" s="243" t="s">
        <v>30</v>
      </c>
      <c r="G777" s="243" t="s">
        <v>36</v>
      </c>
      <c r="H777" s="243" t="s">
        <v>42</v>
      </c>
      <c r="I777" s="243" t="s">
        <v>81</v>
      </c>
      <c r="J777" s="243" t="s">
        <v>2224</v>
      </c>
      <c r="K777" s="243" t="s">
        <v>787</v>
      </c>
      <c r="L777" s="265">
        <v>4.2316771707014809</v>
      </c>
      <c r="M777" s="250">
        <v>4</v>
      </c>
      <c r="N777" s="250">
        <v>4</v>
      </c>
      <c r="O777" s="244">
        <v>10</v>
      </c>
      <c r="P777" s="242">
        <v>10</v>
      </c>
      <c r="Q777" s="242">
        <v>25</v>
      </c>
      <c r="R777" s="242">
        <v>0.5</v>
      </c>
      <c r="S777" s="245">
        <v>802</v>
      </c>
      <c r="T777" s="242">
        <v>5</v>
      </c>
      <c r="U777" s="242">
        <v>0.8</v>
      </c>
      <c r="V777" s="242">
        <v>18.5</v>
      </c>
      <c r="W777" s="266">
        <v>148.06726559999998</v>
      </c>
      <c r="X777" s="266">
        <v>21.968437032640946</v>
      </c>
      <c r="Y777" s="266">
        <v>17.07</v>
      </c>
      <c r="Z777" s="266">
        <v>5.9226906239999986</v>
      </c>
      <c r="AA777" s="266">
        <v>0.93227537599999999</v>
      </c>
      <c r="AB777" s="267">
        <v>0.94593399999999939</v>
      </c>
      <c r="AC777" s="268"/>
      <c r="AD777" s="269">
        <v>9.15</v>
      </c>
      <c r="AE777" s="270">
        <f t="shared" si="75"/>
        <v>0.9263539999999999</v>
      </c>
      <c r="AF777" s="194">
        <f t="shared" si="76"/>
        <v>1.9579999999999487E-2</v>
      </c>
      <c r="AH777" s="242">
        <v>1986</v>
      </c>
      <c r="AI777" s="251">
        <f t="shared" si="77"/>
        <v>24.870899999999999</v>
      </c>
      <c r="AJ777" s="251">
        <f>'5-04a'!O778</f>
        <v>24.870899999999999</v>
      </c>
      <c r="AK777" s="251">
        <f t="shared" si="78"/>
        <v>0</v>
      </c>
      <c r="AM777" s="252">
        <f t="shared" si="79"/>
        <v>7.8726543872555826E-4</v>
      </c>
      <c r="AP777" s="268"/>
    </row>
    <row r="778" spans="1:42" x14ac:dyDescent="0.25">
      <c r="A778" s="253">
        <v>776</v>
      </c>
      <c r="B778" s="243" t="s">
        <v>542</v>
      </c>
      <c r="C778" s="243" t="s">
        <v>543</v>
      </c>
      <c r="D778" s="243" t="s">
        <v>471</v>
      </c>
      <c r="E778" s="243" t="s">
        <v>496</v>
      </c>
      <c r="F778" s="243" t="s">
        <v>30</v>
      </c>
      <c r="G778" s="243" t="s">
        <v>36</v>
      </c>
      <c r="H778" s="243" t="s">
        <v>42</v>
      </c>
      <c r="I778" s="243" t="s">
        <v>78</v>
      </c>
      <c r="J778" s="243" t="s">
        <v>79</v>
      </c>
      <c r="K778" s="243" t="s">
        <v>787</v>
      </c>
      <c r="L778" s="265">
        <v>4.6328519818063691</v>
      </c>
      <c r="M778" s="250">
        <v>4</v>
      </c>
      <c r="N778" s="250">
        <v>4</v>
      </c>
      <c r="O778" s="244">
        <v>10</v>
      </c>
      <c r="P778" s="242">
        <v>10</v>
      </c>
      <c r="Q778" s="242">
        <v>25</v>
      </c>
      <c r="R778" s="242">
        <v>0.5</v>
      </c>
      <c r="S778" s="245">
        <v>615</v>
      </c>
      <c r="T778" s="242">
        <v>4.2</v>
      </c>
      <c r="U778" s="242">
        <v>0.8</v>
      </c>
      <c r="V778" s="242">
        <v>18.5</v>
      </c>
      <c r="W778" s="266">
        <v>148.54117259999992</v>
      </c>
      <c r="X778" s="266">
        <v>22.038749643916905</v>
      </c>
      <c r="Y778" s="266">
        <v>19.28</v>
      </c>
      <c r="Z778" s="266">
        <v>5.9416469039999971</v>
      </c>
      <c r="AA778" s="266">
        <v>1.0982190959999996</v>
      </c>
      <c r="AB778" s="267">
        <v>0.94593399999999939</v>
      </c>
      <c r="AC778" s="268"/>
      <c r="AD778" s="269">
        <v>9.15</v>
      </c>
      <c r="AE778" s="270">
        <f t="shared" si="75"/>
        <v>0.9263539999999999</v>
      </c>
      <c r="AF778" s="194">
        <f t="shared" si="76"/>
        <v>1.9579999999999487E-2</v>
      </c>
      <c r="AH778" s="242">
        <v>1987</v>
      </c>
      <c r="AI778" s="251">
        <f t="shared" si="77"/>
        <v>27.265799999999999</v>
      </c>
      <c r="AJ778" s="251">
        <f>'5-04a'!O779</f>
        <v>27.265799999999999</v>
      </c>
      <c r="AK778" s="251">
        <f t="shared" si="78"/>
        <v>0</v>
      </c>
      <c r="AM778" s="252">
        <f t="shared" si="79"/>
        <v>7.1811573472993593E-4</v>
      </c>
      <c r="AP778" s="268"/>
    </row>
    <row r="779" spans="1:42" x14ac:dyDescent="0.25">
      <c r="A779" s="253">
        <v>777</v>
      </c>
      <c r="B779" s="243" t="s">
        <v>542</v>
      </c>
      <c r="C779" s="243" t="s">
        <v>543</v>
      </c>
      <c r="D779" s="243" t="s">
        <v>471</v>
      </c>
      <c r="E779" s="243" t="s">
        <v>496</v>
      </c>
      <c r="F779" s="243" t="s">
        <v>30</v>
      </c>
      <c r="G779" s="243" t="s">
        <v>36</v>
      </c>
      <c r="H779" s="243" t="s">
        <v>42</v>
      </c>
      <c r="I779" s="243" t="s">
        <v>28</v>
      </c>
      <c r="J779" s="243" t="s">
        <v>73</v>
      </c>
      <c r="K779" s="243" t="s">
        <v>787</v>
      </c>
      <c r="L779" s="265">
        <v>4.5826822265665914</v>
      </c>
      <c r="M779" s="250">
        <v>4</v>
      </c>
      <c r="N779" s="250">
        <v>4</v>
      </c>
      <c r="O779" s="244">
        <v>10</v>
      </c>
      <c r="P779" s="242">
        <v>10</v>
      </c>
      <c r="Q779" s="242">
        <v>25</v>
      </c>
      <c r="R779" s="242">
        <v>0.5</v>
      </c>
      <c r="S779" s="245">
        <v>765</v>
      </c>
      <c r="T779" s="242">
        <v>5</v>
      </c>
      <c r="U779" s="242">
        <v>0.8</v>
      </c>
      <c r="V779" s="242">
        <v>18.5</v>
      </c>
      <c r="W779" s="266">
        <v>148.87224450000002</v>
      </c>
      <c r="X779" s="266">
        <v>22.087870103857568</v>
      </c>
      <c r="Y779" s="266">
        <v>18.73</v>
      </c>
      <c r="Z779" s="266">
        <v>5.9548897800000002</v>
      </c>
      <c r="AA779" s="266">
        <v>1.2196762200000002</v>
      </c>
      <c r="AB779" s="267">
        <v>0.94593399999999939</v>
      </c>
      <c r="AC779" s="268"/>
      <c r="AD779" s="269">
        <v>9.15</v>
      </c>
      <c r="AE779" s="270">
        <f t="shared" si="75"/>
        <v>0.9263539999999999</v>
      </c>
      <c r="AF779" s="194">
        <f t="shared" si="76"/>
        <v>1.9579999999999487E-2</v>
      </c>
      <c r="AH779" s="242">
        <v>1988</v>
      </c>
      <c r="AI779" s="251">
        <f t="shared" si="77"/>
        <v>26.850499999999997</v>
      </c>
      <c r="AJ779" s="251">
        <f>'5-04a'!O780</f>
        <v>26.8505</v>
      </c>
      <c r="AK779" s="251">
        <f t="shared" si="78"/>
        <v>0</v>
      </c>
      <c r="AM779" s="252">
        <f t="shared" si="79"/>
        <v>7.2922291949868679E-4</v>
      </c>
      <c r="AP779" s="268"/>
    </row>
    <row r="780" spans="1:42" x14ac:dyDescent="0.25">
      <c r="A780" s="253">
        <v>778</v>
      </c>
      <c r="B780" s="243" t="s">
        <v>542</v>
      </c>
      <c r="C780" s="243" t="s">
        <v>543</v>
      </c>
      <c r="D780" s="243" t="s">
        <v>471</v>
      </c>
      <c r="E780" s="243" t="s">
        <v>496</v>
      </c>
      <c r="F780" s="243" t="s">
        <v>30</v>
      </c>
      <c r="G780" s="243" t="s">
        <v>36</v>
      </c>
      <c r="H780" s="243" t="s">
        <v>42</v>
      </c>
      <c r="I780" s="243" t="s">
        <v>53</v>
      </c>
      <c r="J780" s="243" t="s">
        <v>726</v>
      </c>
      <c r="K780" s="243" t="s">
        <v>787</v>
      </c>
      <c r="L780" s="265">
        <v>6.2081659498951351</v>
      </c>
      <c r="M780" s="250">
        <v>4</v>
      </c>
      <c r="N780" s="250">
        <v>4</v>
      </c>
      <c r="O780" s="244">
        <v>10</v>
      </c>
      <c r="P780" s="242">
        <v>10</v>
      </c>
      <c r="Q780" s="242">
        <v>25</v>
      </c>
      <c r="R780" s="242">
        <v>0.5</v>
      </c>
      <c r="S780" s="245">
        <v>615</v>
      </c>
      <c r="T780" s="242">
        <v>4.2</v>
      </c>
      <c r="U780" s="242">
        <v>0.8</v>
      </c>
      <c r="V780" s="242">
        <v>18.5</v>
      </c>
      <c r="W780" s="266">
        <v>149.58131999999998</v>
      </c>
      <c r="X780" s="266">
        <v>22.193074183976258</v>
      </c>
      <c r="Y780" s="266">
        <v>15.97</v>
      </c>
      <c r="Z780" s="266">
        <v>5.9832527999999989</v>
      </c>
      <c r="AA780" s="266">
        <v>1.4958132</v>
      </c>
      <c r="AB780" s="267">
        <v>0.94593399999999939</v>
      </c>
      <c r="AC780" s="268"/>
      <c r="AD780" s="269">
        <v>9.15</v>
      </c>
      <c r="AE780" s="270">
        <f t="shared" si="75"/>
        <v>0.9263539999999999</v>
      </c>
      <c r="AF780" s="194">
        <f t="shared" si="76"/>
        <v>1.9579999999999487E-2</v>
      </c>
      <c r="AH780" s="242">
        <v>1989</v>
      </c>
      <c r="AI780" s="251">
        <f t="shared" si="77"/>
        <v>24.395000000000003</v>
      </c>
      <c r="AJ780" s="251">
        <f>'5-04a'!O781</f>
        <v>24.395</v>
      </c>
      <c r="AK780" s="251">
        <f t="shared" si="78"/>
        <v>0</v>
      </c>
      <c r="AM780" s="252">
        <f t="shared" si="79"/>
        <v>8.0262348841973698E-4</v>
      </c>
      <c r="AP780" s="268"/>
    </row>
    <row r="781" spans="1:42" x14ac:dyDescent="0.25">
      <c r="A781" s="253">
        <v>779</v>
      </c>
      <c r="B781" s="243" t="s">
        <v>542</v>
      </c>
      <c r="C781" s="243" t="s">
        <v>543</v>
      </c>
      <c r="D781" s="243" t="s">
        <v>471</v>
      </c>
      <c r="E781" s="243" t="s">
        <v>496</v>
      </c>
      <c r="F781" s="243" t="s">
        <v>30</v>
      </c>
      <c r="G781" s="243" t="s">
        <v>36</v>
      </c>
      <c r="H781" s="243" t="s">
        <v>42</v>
      </c>
      <c r="I781" s="243" t="s">
        <v>53</v>
      </c>
      <c r="J781" s="243" t="s">
        <v>67</v>
      </c>
      <c r="K781" s="243" t="s">
        <v>787</v>
      </c>
      <c r="L781" s="265">
        <v>6.1017204545454549</v>
      </c>
      <c r="M781" s="250">
        <v>4</v>
      </c>
      <c r="N781" s="250">
        <v>4</v>
      </c>
      <c r="O781" s="244">
        <v>10</v>
      </c>
      <c r="P781" s="242">
        <v>10</v>
      </c>
      <c r="Q781" s="242">
        <v>25</v>
      </c>
      <c r="R781" s="242">
        <v>0.5</v>
      </c>
      <c r="S781" s="245">
        <v>659</v>
      </c>
      <c r="T781" s="242">
        <v>4.2</v>
      </c>
      <c r="U781" s="242">
        <v>0.8</v>
      </c>
      <c r="V781" s="242">
        <v>18.5</v>
      </c>
      <c r="W781" s="266">
        <v>148.72995940000004</v>
      </c>
      <c r="X781" s="266">
        <v>22.066759554896148</v>
      </c>
      <c r="Y781" s="266">
        <v>17.62</v>
      </c>
      <c r="Z781" s="266">
        <v>5.9491983760000009</v>
      </c>
      <c r="AA781" s="266">
        <v>1.1670676240000004</v>
      </c>
      <c r="AB781" s="267">
        <v>0.94593399999999939</v>
      </c>
      <c r="AC781" s="268"/>
      <c r="AD781" s="269">
        <v>9.15</v>
      </c>
      <c r="AE781" s="270">
        <f t="shared" si="75"/>
        <v>0.9263539999999999</v>
      </c>
      <c r="AF781" s="194">
        <f t="shared" si="76"/>
        <v>1.9579999999999487E-2</v>
      </c>
      <c r="AH781" s="242">
        <v>1990</v>
      </c>
      <c r="AI781" s="251">
        <f t="shared" si="77"/>
        <v>25.682200000000002</v>
      </c>
      <c r="AJ781" s="251">
        <f>'5-04a'!O782</f>
        <v>25.682200000000002</v>
      </c>
      <c r="AK781" s="251">
        <f t="shared" si="78"/>
        <v>0</v>
      </c>
      <c r="AM781" s="252">
        <f t="shared" si="79"/>
        <v>7.62395744912799E-4</v>
      </c>
      <c r="AP781" s="268"/>
    </row>
    <row r="782" spans="1:42" x14ac:dyDescent="0.25">
      <c r="A782" s="253">
        <v>780</v>
      </c>
      <c r="B782" s="243" t="s">
        <v>542</v>
      </c>
      <c r="C782" s="243" t="s">
        <v>543</v>
      </c>
      <c r="D782" s="243" t="s">
        <v>471</v>
      </c>
      <c r="E782" s="243" t="s">
        <v>496</v>
      </c>
      <c r="F782" s="243" t="s">
        <v>30</v>
      </c>
      <c r="G782" s="243" t="s">
        <v>31</v>
      </c>
      <c r="H782" s="243" t="s">
        <v>32</v>
      </c>
      <c r="I782" s="243" t="s">
        <v>53</v>
      </c>
      <c r="J782" s="243" t="s">
        <v>657</v>
      </c>
      <c r="K782" s="243" t="s">
        <v>787</v>
      </c>
      <c r="L782" s="265">
        <v>5.7701078210678203</v>
      </c>
      <c r="M782" s="250">
        <v>4</v>
      </c>
      <c r="N782" s="250">
        <v>4</v>
      </c>
      <c r="O782" s="244">
        <v>10</v>
      </c>
      <c r="P782" s="242">
        <v>10</v>
      </c>
      <c r="Q782" s="242">
        <v>25</v>
      </c>
      <c r="R782" s="242">
        <v>0.5</v>
      </c>
      <c r="S782" s="245">
        <v>410</v>
      </c>
      <c r="T782" s="242">
        <v>4.2</v>
      </c>
      <c r="U782" s="242">
        <v>0.8</v>
      </c>
      <c r="V782" s="242">
        <v>18.5</v>
      </c>
      <c r="W782" s="266">
        <v>151.54451055000004</v>
      </c>
      <c r="X782" s="266">
        <v>22.484348746290809</v>
      </c>
      <c r="Y782" s="266">
        <v>17.07</v>
      </c>
      <c r="Z782" s="266">
        <v>6.0617804220000018</v>
      </c>
      <c r="AA782" s="266">
        <v>2.3925855780000003</v>
      </c>
      <c r="AB782" s="267">
        <v>0.94593399999999939</v>
      </c>
      <c r="AC782" s="268"/>
      <c r="AD782" s="269">
        <v>9.15</v>
      </c>
      <c r="AE782" s="270">
        <f t="shared" si="75"/>
        <v>0.9263539999999999</v>
      </c>
      <c r="AF782" s="194">
        <f t="shared" si="76"/>
        <v>1.9579999999999487E-2</v>
      </c>
      <c r="AH782" s="242">
        <v>1991</v>
      </c>
      <c r="AI782" s="251">
        <f t="shared" si="77"/>
        <v>26.470300000000002</v>
      </c>
      <c r="AJ782" s="251">
        <f>'5-04a'!O783</f>
        <v>26.470300000000002</v>
      </c>
      <c r="AK782" s="251">
        <f t="shared" si="78"/>
        <v>0</v>
      </c>
      <c r="AM782" s="252">
        <f t="shared" si="79"/>
        <v>7.3969694336669723E-4</v>
      </c>
      <c r="AP782" s="268"/>
    </row>
    <row r="783" spans="1:42" x14ac:dyDescent="0.25">
      <c r="A783" s="253">
        <v>781</v>
      </c>
      <c r="B783" s="243" t="s">
        <v>542</v>
      </c>
      <c r="C783" s="243" t="s">
        <v>543</v>
      </c>
      <c r="D783" s="243" t="s">
        <v>471</v>
      </c>
      <c r="E783" s="243" t="s">
        <v>496</v>
      </c>
      <c r="F783" s="243" t="s">
        <v>30</v>
      </c>
      <c r="G783" s="243" t="s">
        <v>36</v>
      </c>
      <c r="H783" s="243" t="s">
        <v>42</v>
      </c>
      <c r="I783" s="243" t="s">
        <v>56</v>
      </c>
      <c r="J783" s="243" t="s">
        <v>681</v>
      </c>
      <c r="K783" s="243" t="s">
        <v>787</v>
      </c>
      <c r="L783" s="265">
        <v>7.2093784540059351</v>
      </c>
      <c r="M783" s="250">
        <v>4</v>
      </c>
      <c r="N783" s="250">
        <v>4</v>
      </c>
      <c r="O783" s="244">
        <v>10</v>
      </c>
      <c r="P783" s="242">
        <v>10</v>
      </c>
      <c r="Q783" s="242">
        <v>25</v>
      </c>
      <c r="R783" s="242">
        <v>0.5</v>
      </c>
      <c r="S783" s="245">
        <v>732</v>
      </c>
      <c r="T783" s="242">
        <v>5</v>
      </c>
      <c r="U783" s="242">
        <v>0.8</v>
      </c>
      <c r="V783" s="242">
        <v>18.5</v>
      </c>
      <c r="W783" s="266">
        <v>150.17302875000001</v>
      </c>
      <c r="X783" s="266">
        <v>22.280864799703266</v>
      </c>
      <c r="Y783" s="266">
        <v>17.62</v>
      </c>
      <c r="Z783" s="266">
        <v>6.0069211500000002</v>
      </c>
      <c r="AA783" s="266">
        <v>1.7439448500000001</v>
      </c>
      <c r="AB783" s="267">
        <v>0.94593399999999939</v>
      </c>
      <c r="AC783" s="268"/>
      <c r="AD783" s="269">
        <v>9.15</v>
      </c>
      <c r="AE783" s="270">
        <f t="shared" si="75"/>
        <v>0.9263539999999999</v>
      </c>
      <c r="AF783" s="194">
        <f t="shared" si="76"/>
        <v>1.9579999999999487E-2</v>
      </c>
      <c r="AH783" s="242">
        <v>1992</v>
      </c>
      <c r="AI783" s="251">
        <f t="shared" si="77"/>
        <v>26.316800000000001</v>
      </c>
      <c r="AJ783" s="251">
        <f>'5-04a'!O784</f>
        <v>26.316800000000001</v>
      </c>
      <c r="AK783" s="251">
        <f t="shared" si="78"/>
        <v>0</v>
      </c>
      <c r="AM783" s="252">
        <f t="shared" si="79"/>
        <v>7.4401142996106994E-4</v>
      </c>
      <c r="AP783" s="268"/>
    </row>
    <row r="784" spans="1:42" x14ac:dyDescent="0.25">
      <c r="A784" s="253">
        <v>782</v>
      </c>
      <c r="B784" s="243" t="s">
        <v>542</v>
      </c>
      <c r="C784" s="243" t="s">
        <v>543</v>
      </c>
      <c r="D784" s="243" t="s">
        <v>471</v>
      </c>
      <c r="E784" s="243" t="s">
        <v>495</v>
      </c>
      <c r="F784" s="243" t="s">
        <v>35</v>
      </c>
      <c r="G784" s="243" t="s">
        <v>36</v>
      </c>
      <c r="H784" s="243" t="s">
        <v>32</v>
      </c>
      <c r="I784" s="243" t="s">
        <v>106</v>
      </c>
      <c r="J784" s="243" t="s">
        <v>34</v>
      </c>
      <c r="K784" s="243" t="s">
        <v>788</v>
      </c>
      <c r="L784" s="265">
        <v>3.3254363046448088</v>
      </c>
      <c r="M784" s="250">
        <v>1</v>
      </c>
      <c r="N784" s="250">
        <v>1</v>
      </c>
      <c r="O784" s="244">
        <v>10</v>
      </c>
      <c r="P784" s="242">
        <v>10</v>
      </c>
      <c r="Q784" s="242">
        <v>25</v>
      </c>
      <c r="R784" s="242">
        <v>0.8</v>
      </c>
      <c r="S784" s="245">
        <v>410</v>
      </c>
      <c r="T784" s="242">
        <v>4.2</v>
      </c>
      <c r="U784" s="242">
        <v>0.8</v>
      </c>
      <c r="V784" s="242">
        <v>23</v>
      </c>
      <c r="W784" s="266">
        <v>93.216639999999913</v>
      </c>
      <c r="X784" s="266">
        <v>19.460676409185787</v>
      </c>
      <c r="Y784" s="266">
        <v>25.34</v>
      </c>
      <c r="Z784" s="266">
        <v>0.93216639999999917</v>
      </c>
      <c r="AA784" s="266">
        <v>1.3982495999999986</v>
      </c>
      <c r="AB784" s="267">
        <v>0.83448400000000156</v>
      </c>
      <c r="AC784" s="268"/>
      <c r="AD784" s="269">
        <v>9.4</v>
      </c>
      <c r="AE784" s="270">
        <f t="shared" si="75"/>
        <v>0.83448400000000333</v>
      </c>
      <c r="AF784" s="194">
        <f t="shared" si="76"/>
        <v>-1.7763568394002505E-15</v>
      </c>
      <c r="AH784" s="242">
        <v>769</v>
      </c>
      <c r="AI784" s="251">
        <f t="shared" si="77"/>
        <v>28.504899999999999</v>
      </c>
      <c r="AJ784" s="251">
        <f>'5-04a'!O785</f>
        <v>28.504899999999999</v>
      </c>
      <c r="AK784" s="251">
        <f t="shared" si="78"/>
        <v>0</v>
      </c>
      <c r="AM784" s="252">
        <f t="shared" si="79"/>
        <v>-6.2317595901064397E-17</v>
      </c>
      <c r="AP784" s="268"/>
    </row>
    <row r="785" spans="1:42" x14ac:dyDescent="0.25">
      <c r="A785" s="253">
        <v>783</v>
      </c>
      <c r="B785" s="243" t="s">
        <v>542</v>
      </c>
      <c r="C785" s="243" t="s">
        <v>543</v>
      </c>
      <c r="D785" s="243" t="s">
        <v>471</v>
      </c>
      <c r="E785" s="243" t="s">
        <v>495</v>
      </c>
      <c r="F785" s="243" t="s">
        <v>35</v>
      </c>
      <c r="G785" s="243" t="s">
        <v>36</v>
      </c>
      <c r="H785" s="243" t="s">
        <v>32</v>
      </c>
      <c r="I785" s="243" t="s">
        <v>55</v>
      </c>
      <c r="J785" s="243" t="s">
        <v>73</v>
      </c>
      <c r="K785" s="243" t="s">
        <v>788</v>
      </c>
      <c r="L785" s="265">
        <v>2.0971281799316399</v>
      </c>
      <c r="M785" s="250">
        <v>1</v>
      </c>
      <c r="N785" s="250">
        <v>1</v>
      </c>
      <c r="O785" s="244">
        <v>10</v>
      </c>
      <c r="P785" s="242">
        <v>10</v>
      </c>
      <c r="Q785" s="242">
        <v>25</v>
      </c>
      <c r="R785" s="242">
        <v>0.8</v>
      </c>
      <c r="S785" s="245">
        <v>712</v>
      </c>
      <c r="T785" s="242">
        <v>4.2</v>
      </c>
      <c r="U785" s="242">
        <v>0.8</v>
      </c>
      <c r="V785" s="242">
        <v>23</v>
      </c>
      <c r="W785" s="266">
        <v>109.88495999999994</v>
      </c>
      <c r="X785" s="266">
        <v>22.940492693110635</v>
      </c>
      <c r="Y785" s="266">
        <v>23.98</v>
      </c>
      <c r="Z785" s="266">
        <v>1.0988495999999994</v>
      </c>
      <c r="AA785" s="266">
        <v>0.73256639999999973</v>
      </c>
      <c r="AB785" s="267">
        <v>0.83448400000000156</v>
      </c>
      <c r="AC785" s="268"/>
      <c r="AD785" s="269">
        <v>9.4</v>
      </c>
      <c r="AE785" s="270">
        <f t="shared" si="75"/>
        <v>0.83448400000000333</v>
      </c>
      <c r="AF785" s="194">
        <f t="shared" si="76"/>
        <v>-1.7763568394002505E-15</v>
      </c>
      <c r="AH785" s="242">
        <v>770</v>
      </c>
      <c r="AI785" s="251">
        <f t="shared" si="77"/>
        <v>26.645899999999997</v>
      </c>
      <c r="AJ785" s="251">
        <f>'5-04a'!O786</f>
        <v>26.645900000000001</v>
      </c>
      <c r="AK785" s="251">
        <f t="shared" si="78"/>
        <v>0</v>
      </c>
      <c r="AM785" s="252">
        <f t="shared" si="79"/>
        <v>-6.6665297077608585E-17</v>
      </c>
      <c r="AP785" s="268"/>
    </row>
    <row r="786" spans="1:42" x14ac:dyDescent="0.25">
      <c r="A786" s="253">
        <v>784</v>
      </c>
      <c r="B786" s="243" t="s">
        <v>542</v>
      </c>
      <c r="C786" s="243" t="s">
        <v>543</v>
      </c>
      <c r="D786" s="243" t="s">
        <v>471</v>
      </c>
      <c r="E786" s="243" t="s">
        <v>492</v>
      </c>
      <c r="F786" s="243" t="s">
        <v>35</v>
      </c>
      <c r="G786" s="243" t="s">
        <v>36</v>
      </c>
      <c r="H786" s="243" t="s">
        <v>32</v>
      </c>
      <c r="I786" s="243" t="s">
        <v>106</v>
      </c>
      <c r="J786" s="243" t="s">
        <v>34</v>
      </c>
      <c r="K786" s="243" t="s">
        <v>789</v>
      </c>
      <c r="L786" s="265">
        <v>3.3254363046448088</v>
      </c>
      <c r="M786" s="250">
        <v>1</v>
      </c>
      <c r="N786" s="250">
        <v>1</v>
      </c>
      <c r="O786" s="244">
        <v>12</v>
      </c>
      <c r="P786" s="242">
        <v>10</v>
      </c>
      <c r="Q786" s="242">
        <v>25</v>
      </c>
      <c r="R786" s="242">
        <v>0.8</v>
      </c>
      <c r="S786" s="245">
        <v>410</v>
      </c>
      <c r="T786" s="242">
        <v>4.2</v>
      </c>
      <c r="U786" s="242">
        <v>0.8</v>
      </c>
      <c r="V786" s="242">
        <v>23</v>
      </c>
      <c r="W786" s="266">
        <v>256.19450133333328</v>
      </c>
      <c r="X786" s="266">
        <v>25.166453962017023</v>
      </c>
      <c r="Y786" s="266">
        <v>25.34</v>
      </c>
      <c r="Z786" s="266">
        <v>2.5619450133333324</v>
      </c>
      <c r="AA786" s="266">
        <v>3.8429175199999985</v>
      </c>
      <c r="AB786" s="267">
        <v>2.0136374666666659</v>
      </c>
      <c r="AC786" s="268"/>
      <c r="AD786" s="269">
        <v>8.9499999999999993</v>
      </c>
      <c r="AE786" s="270">
        <f t="shared" si="75"/>
        <v>1.007086000000001</v>
      </c>
      <c r="AF786" s="194">
        <f t="shared" si="76"/>
        <v>1.0065514666666648</v>
      </c>
      <c r="AH786" s="242">
        <v>771</v>
      </c>
      <c r="AI786" s="251">
        <f t="shared" si="77"/>
        <v>33.758499999999998</v>
      </c>
      <c r="AJ786" s="251">
        <f>'5-04a'!O787</f>
        <v>33.758499999999998</v>
      </c>
      <c r="AK786" s="251">
        <f t="shared" si="78"/>
        <v>0</v>
      </c>
      <c r="AM786" s="252">
        <f t="shared" si="79"/>
        <v>2.981623788576699E-2</v>
      </c>
      <c r="AP786" s="268"/>
    </row>
    <row r="787" spans="1:42" x14ac:dyDescent="0.25">
      <c r="A787" s="253">
        <v>785</v>
      </c>
      <c r="B787" s="243" t="s">
        <v>542</v>
      </c>
      <c r="C787" s="243" t="s">
        <v>543</v>
      </c>
      <c r="D787" s="243" t="s">
        <v>471</v>
      </c>
      <c r="E787" s="243" t="s">
        <v>492</v>
      </c>
      <c r="F787" s="243" t="s">
        <v>35</v>
      </c>
      <c r="G787" s="243" t="s">
        <v>36</v>
      </c>
      <c r="H787" s="243" t="s">
        <v>32</v>
      </c>
      <c r="I787" s="243" t="s">
        <v>55</v>
      </c>
      <c r="J787" s="243" t="s">
        <v>73</v>
      </c>
      <c r="K787" s="243" t="s">
        <v>789</v>
      </c>
      <c r="L787" s="265">
        <v>2.0971281799316399</v>
      </c>
      <c r="M787" s="250">
        <v>1</v>
      </c>
      <c r="N787" s="250">
        <v>1</v>
      </c>
      <c r="O787" s="244">
        <v>12</v>
      </c>
      <c r="P787" s="242">
        <v>10</v>
      </c>
      <c r="Q787" s="242">
        <v>25</v>
      </c>
      <c r="R787" s="242">
        <v>0.8</v>
      </c>
      <c r="S787" s="245">
        <v>712</v>
      </c>
      <c r="T787" s="242">
        <v>4.2</v>
      </c>
      <c r="U787" s="242">
        <v>0.8</v>
      </c>
      <c r="V787" s="242">
        <v>23</v>
      </c>
      <c r="W787" s="266">
        <v>274.01015199999995</v>
      </c>
      <c r="X787" s="266">
        <v>26.916517878192529</v>
      </c>
      <c r="Y787" s="266">
        <v>23.98</v>
      </c>
      <c r="Z787" s="266">
        <v>2.7401015199999996</v>
      </c>
      <c r="AA787" s="266">
        <v>1.8267343466666666</v>
      </c>
      <c r="AB787" s="267">
        <v>1.7308641333333328</v>
      </c>
      <c r="AC787" s="268"/>
      <c r="AD787" s="269">
        <v>8.9499999999999993</v>
      </c>
      <c r="AE787" s="270">
        <f t="shared" si="75"/>
        <v>1.007086000000001</v>
      </c>
      <c r="AF787" s="194">
        <f t="shared" si="76"/>
        <v>0.72377813333333174</v>
      </c>
      <c r="AH787" s="242">
        <v>772</v>
      </c>
      <c r="AI787" s="251">
        <f t="shared" si="77"/>
        <v>30.277699999999999</v>
      </c>
      <c r="AJ787" s="251">
        <f>'5-04a'!O788</f>
        <v>30.277699999999999</v>
      </c>
      <c r="AK787" s="251">
        <f t="shared" si="78"/>
        <v>0</v>
      </c>
      <c r="AM787" s="252">
        <f t="shared" si="79"/>
        <v>2.3904660305549358E-2</v>
      </c>
      <c r="AP787" s="268"/>
    </row>
    <row r="788" spans="1:42" x14ac:dyDescent="0.25">
      <c r="A788" s="253">
        <v>786</v>
      </c>
      <c r="B788" s="243" t="s">
        <v>542</v>
      </c>
      <c r="C788" s="243" t="s">
        <v>543</v>
      </c>
      <c r="D788" s="243" t="s">
        <v>471</v>
      </c>
      <c r="E788" s="243" t="s">
        <v>496</v>
      </c>
      <c r="F788" s="243" t="s">
        <v>35</v>
      </c>
      <c r="G788" s="243" t="s">
        <v>36</v>
      </c>
      <c r="H788" s="243" t="s">
        <v>32</v>
      </c>
      <c r="I788" s="243" t="s">
        <v>106</v>
      </c>
      <c r="J788" s="243" t="s">
        <v>34</v>
      </c>
      <c r="K788" s="243" t="s">
        <v>789</v>
      </c>
      <c r="L788" s="265">
        <v>3.3254363046448088</v>
      </c>
      <c r="M788" s="250">
        <v>1</v>
      </c>
      <c r="N788" s="250">
        <v>1</v>
      </c>
      <c r="O788" s="244">
        <v>12</v>
      </c>
      <c r="P788" s="242">
        <v>10</v>
      </c>
      <c r="Q788" s="242">
        <v>25</v>
      </c>
      <c r="R788" s="242">
        <v>0.8</v>
      </c>
      <c r="S788" s="245">
        <v>410</v>
      </c>
      <c r="T788" s="242">
        <v>4.2</v>
      </c>
      <c r="U788" s="242">
        <v>0.8</v>
      </c>
      <c r="V788" s="242">
        <v>23</v>
      </c>
      <c r="W788" s="266">
        <v>178.83028800000008</v>
      </c>
      <c r="X788" s="266">
        <v>26.532683679525238</v>
      </c>
      <c r="Y788" s="266">
        <v>25.34</v>
      </c>
      <c r="Z788" s="266">
        <v>1.7883028800000009</v>
      </c>
      <c r="AA788" s="266">
        <v>2.6824543200000011</v>
      </c>
      <c r="AB788" s="267">
        <v>1.6337427999999996</v>
      </c>
      <c r="AC788" s="268"/>
      <c r="AD788" s="269">
        <v>9.15</v>
      </c>
      <c r="AE788" s="270">
        <f t="shared" si="75"/>
        <v>0.9263539999999999</v>
      </c>
      <c r="AF788" s="194">
        <f t="shared" si="76"/>
        <v>0.70738879999999971</v>
      </c>
      <c r="AH788" s="242">
        <v>773</v>
      </c>
      <c r="AI788" s="251">
        <f t="shared" si="77"/>
        <v>31.444500000000001</v>
      </c>
      <c r="AJ788" s="251">
        <f>'5-04a'!O789</f>
        <v>31.444500000000001</v>
      </c>
      <c r="AK788" s="251">
        <f t="shared" si="78"/>
        <v>0</v>
      </c>
      <c r="AM788" s="252">
        <f t="shared" si="79"/>
        <v>2.2496423857908367E-2</v>
      </c>
      <c r="AP788" s="268"/>
    </row>
    <row r="789" spans="1:42" x14ac:dyDescent="0.25">
      <c r="A789" s="253">
        <v>787</v>
      </c>
      <c r="B789" s="243" t="s">
        <v>542</v>
      </c>
      <c r="C789" s="243" t="s">
        <v>543</v>
      </c>
      <c r="D789" s="243" t="s">
        <v>471</v>
      </c>
      <c r="E789" s="243" t="s">
        <v>496</v>
      </c>
      <c r="F789" s="243" t="s">
        <v>35</v>
      </c>
      <c r="G789" s="243" t="s">
        <v>36</v>
      </c>
      <c r="H789" s="243" t="s">
        <v>32</v>
      </c>
      <c r="I789" s="243" t="s">
        <v>55</v>
      </c>
      <c r="J789" s="243" t="s">
        <v>73</v>
      </c>
      <c r="K789" s="243" t="s">
        <v>789</v>
      </c>
      <c r="L789" s="265">
        <v>2.0971281799316399</v>
      </c>
      <c r="M789" s="250">
        <v>1</v>
      </c>
      <c r="N789" s="250">
        <v>1</v>
      </c>
      <c r="O789" s="244">
        <v>12</v>
      </c>
      <c r="P789" s="242">
        <v>10</v>
      </c>
      <c r="Q789" s="242">
        <v>25</v>
      </c>
      <c r="R789" s="242">
        <v>0.8</v>
      </c>
      <c r="S789" s="245">
        <v>712</v>
      </c>
      <c r="T789" s="242">
        <v>4.2</v>
      </c>
      <c r="U789" s="242">
        <v>0.8</v>
      </c>
      <c r="V789" s="242">
        <v>23</v>
      </c>
      <c r="W789" s="266">
        <v>195.22703199999995</v>
      </c>
      <c r="X789" s="266">
        <v>28.965435014836789</v>
      </c>
      <c r="Y789" s="266">
        <v>23.98</v>
      </c>
      <c r="Z789" s="266">
        <v>1.9522703199999996</v>
      </c>
      <c r="AA789" s="266">
        <v>1.3015135466666665</v>
      </c>
      <c r="AB789" s="267">
        <v>1.4465161333333325</v>
      </c>
      <c r="AC789" s="268"/>
      <c r="AD789" s="269">
        <v>9.15</v>
      </c>
      <c r="AE789" s="270">
        <f t="shared" si="75"/>
        <v>0.9263539999999999</v>
      </c>
      <c r="AF789" s="194">
        <f t="shared" si="76"/>
        <v>0.52016213333333261</v>
      </c>
      <c r="AH789" s="242">
        <v>774</v>
      </c>
      <c r="AI789" s="251">
        <f t="shared" si="77"/>
        <v>28.680299999999999</v>
      </c>
      <c r="AJ789" s="251">
        <f>'5-04a'!O790</f>
        <v>28.680299999999999</v>
      </c>
      <c r="AK789" s="251">
        <f t="shared" si="78"/>
        <v>0</v>
      </c>
      <c r="AM789" s="252">
        <f t="shared" si="79"/>
        <v>1.8136565284649485E-2</v>
      </c>
      <c r="AP789" s="268"/>
    </row>
    <row r="790" spans="1:42" x14ac:dyDescent="0.25">
      <c r="A790" s="253">
        <v>788</v>
      </c>
      <c r="B790" s="243" t="s">
        <v>542</v>
      </c>
      <c r="C790" s="243" t="s">
        <v>543</v>
      </c>
      <c r="D790" s="243" t="s">
        <v>471</v>
      </c>
      <c r="E790" s="243" t="s">
        <v>495</v>
      </c>
      <c r="F790" s="243" t="s">
        <v>35</v>
      </c>
      <c r="G790" s="243" t="s">
        <v>36</v>
      </c>
      <c r="H790" s="243" t="s">
        <v>42</v>
      </c>
      <c r="I790" s="243" t="s">
        <v>99</v>
      </c>
      <c r="J790" s="243" t="s">
        <v>996</v>
      </c>
      <c r="K790" s="243" t="s">
        <v>790</v>
      </c>
      <c r="L790" s="265">
        <v>4.5491622272727277</v>
      </c>
      <c r="M790" s="250">
        <v>3</v>
      </c>
      <c r="N790" s="250">
        <v>3</v>
      </c>
      <c r="O790" s="244">
        <v>12</v>
      </c>
      <c r="P790" s="242">
        <v>10</v>
      </c>
      <c r="Q790" s="242">
        <v>25</v>
      </c>
      <c r="R790" s="242">
        <v>0.5</v>
      </c>
      <c r="S790" s="245">
        <v>704</v>
      </c>
      <c r="T790" s="242">
        <v>5</v>
      </c>
      <c r="U790" s="242">
        <v>0.8</v>
      </c>
      <c r="V790" s="242">
        <v>21</v>
      </c>
      <c r="W790" s="266">
        <v>123.91281066666666</v>
      </c>
      <c r="X790" s="266">
        <v>25.869062769659006</v>
      </c>
      <c r="Y790" s="266">
        <v>17.239999999999998</v>
      </c>
      <c r="Z790" s="266">
        <v>3.7173843199999999</v>
      </c>
      <c r="AA790" s="266">
        <v>2.4782562133333337</v>
      </c>
      <c r="AB790" s="267">
        <v>1.7876594666666681</v>
      </c>
      <c r="AC790" s="268"/>
      <c r="AD790" s="269">
        <v>9.4</v>
      </c>
      <c r="AE790" s="270">
        <f t="shared" si="75"/>
        <v>0.83448400000000333</v>
      </c>
      <c r="AF790" s="194">
        <f t="shared" si="76"/>
        <v>0.95317546666666475</v>
      </c>
      <c r="AH790" s="242">
        <v>775</v>
      </c>
      <c r="AI790" s="251">
        <f t="shared" si="77"/>
        <v>25.223300000000002</v>
      </c>
      <c r="AJ790" s="251">
        <f>'5-04a'!O791</f>
        <v>25.223299999999998</v>
      </c>
      <c r="AK790" s="251">
        <f t="shared" si="78"/>
        <v>0</v>
      </c>
      <c r="AM790" s="252">
        <f t="shared" si="79"/>
        <v>3.7789483004470659E-2</v>
      </c>
      <c r="AP790" s="268"/>
    </row>
    <row r="791" spans="1:42" x14ac:dyDescent="0.25">
      <c r="A791" s="253">
        <v>789</v>
      </c>
      <c r="B791" s="243" t="s">
        <v>542</v>
      </c>
      <c r="C791" s="243" t="s">
        <v>543</v>
      </c>
      <c r="D791" s="243" t="s">
        <v>471</v>
      </c>
      <c r="E791" s="243" t="s">
        <v>495</v>
      </c>
      <c r="F791" s="243" t="s">
        <v>35</v>
      </c>
      <c r="G791" s="243" t="s">
        <v>36</v>
      </c>
      <c r="H791" s="243" t="s">
        <v>32</v>
      </c>
      <c r="I791" s="243" t="s">
        <v>92</v>
      </c>
      <c r="J791" s="243" t="s">
        <v>44</v>
      </c>
      <c r="K791" s="243" t="s">
        <v>790</v>
      </c>
      <c r="L791" s="265">
        <v>3.801132</v>
      </c>
      <c r="M791" s="250">
        <v>3</v>
      </c>
      <c r="N791" s="250">
        <v>3</v>
      </c>
      <c r="O791" s="244">
        <v>12</v>
      </c>
      <c r="P791" s="242">
        <v>15</v>
      </c>
      <c r="Q791" s="242">
        <v>35</v>
      </c>
      <c r="R791" s="242">
        <v>0.5</v>
      </c>
      <c r="S791" s="245">
        <v>293</v>
      </c>
      <c r="T791" s="242">
        <v>4.2</v>
      </c>
      <c r="U791" s="242">
        <v>0.8</v>
      </c>
      <c r="V791" s="242">
        <v>21</v>
      </c>
      <c r="W791" s="266">
        <v>142.97631999999996</v>
      </c>
      <c r="X791" s="266">
        <v>29.848918580375777</v>
      </c>
      <c r="Y791" s="266">
        <v>14.21</v>
      </c>
      <c r="Z791" s="266">
        <v>4.2892895999999991</v>
      </c>
      <c r="AA791" s="266">
        <v>2.8595263999999996</v>
      </c>
      <c r="AB791" s="267">
        <v>0.83448400000000156</v>
      </c>
      <c r="AC791" s="268"/>
      <c r="AD791" s="269">
        <v>9.4</v>
      </c>
      <c r="AE791" s="270">
        <f t="shared" si="75"/>
        <v>0.83448400000000333</v>
      </c>
      <c r="AF791" s="194">
        <f t="shared" si="76"/>
        <v>-1.7763568394002505E-15</v>
      </c>
      <c r="AH791" s="242">
        <v>776</v>
      </c>
      <c r="AI791" s="251">
        <f t="shared" si="77"/>
        <v>22.193300000000001</v>
      </c>
      <c r="AJ791" s="251">
        <f>'5-04a'!O792</f>
        <v>22.193300000000001</v>
      </c>
      <c r="AK791" s="251">
        <f t="shared" si="78"/>
        <v>0</v>
      </c>
      <c r="AM791" s="252">
        <f t="shared" si="79"/>
        <v>-8.0040230132528753E-17</v>
      </c>
      <c r="AP791" s="268"/>
    </row>
    <row r="792" spans="1:42" x14ac:dyDescent="0.25">
      <c r="A792" s="253">
        <v>790</v>
      </c>
      <c r="B792" s="243" t="s">
        <v>542</v>
      </c>
      <c r="C792" s="243" t="s">
        <v>543</v>
      </c>
      <c r="D792" s="243" t="s">
        <v>471</v>
      </c>
      <c r="E792" s="243" t="s">
        <v>495</v>
      </c>
      <c r="F792" s="243" t="s">
        <v>35</v>
      </c>
      <c r="G792" s="243" t="s">
        <v>36</v>
      </c>
      <c r="H792" s="243" t="s">
        <v>32</v>
      </c>
      <c r="I792" s="243" t="s">
        <v>77</v>
      </c>
      <c r="J792" s="243" t="s">
        <v>73</v>
      </c>
      <c r="K792" s="243" t="s">
        <v>791</v>
      </c>
      <c r="L792" s="265">
        <v>4.205768</v>
      </c>
      <c r="M792" s="250">
        <v>3</v>
      </c>
      <c r="N792" s="250">
        <v>3</v>
      </c>
      <c r="O792" s="244">
        <v>12</v>
      </c>
      <c r="P792" s="242">
        <v>10</v>
      </c>
      <c r="Q792" s="242">
        <v>25</v>
      </c>
      <c r="R792" s="242">
        <v>0.5</v>
      </c>
      <c r="S792" s="245">
        <v>597</v>
      </c>
      <c r="T792" s="242">
        <v>4.2</v>
      </c>
      <c r="U792" s="242">
        <v>0.8</v>
      </c>
      <c r="V792" s="242">
        <v>21</v>
      </c>
      <c r="W792" s="266">
        <v>123.91281066666666</v>
      </c>
      <c r="X792" s="266">
        <v>25.869062769659006</v>
      </c>
      <c r="Y792" s="266">
        <v>21.29</v>
      </c>
      <c r="Z792" s="266">
        <v>3.7173843199999999</v>
      </c>
      <c r="AA792" s="266">
        <v>2.4782562133333337</v>
      </c>
      <c r="AB792" s="267">
        <v>1.7876594666666681</v>
      </c>
      <c r="AC792" s="268"/>
      <c r="AD792" s="269">
        <v>9.4</v>
      </c>
      <c r="AE792" s="270">
        <f t="shared" si="75"/>
        <v>0.83448400000000333</v>
      </c>
      <c r="AF792" s="194">
        <f t="shared" si="76"/>
        <v>0.95317546666666475</v>
      </c>
      <c r="AH792" s="242">
        <v>777</v>
      </c>
      <c r="AI792" s="251">
        <f t="shared" si="77"/>
        <v>29.273300000000003</v>
      </c>
      <c r="AJ792" s="251">
        <f>'5-04a'!O793</f>
        <v>29.273299999999999</v>
      </c>
      <c r="AK792" s="251">
        <f t="shared" si="78"/>
        <v>0</v>
      </c>
      <c r="AM792" s="252">
        <f t="shared" si="79"/>
        <v>3.2561257755929968E-2</v>
      </c>
      <c r="AP792" s="268"/>
    </row>
    <row r="793" spans="1:42" x14ac:dyDescent="0.25">
      <c r="A793" s="253">
        <v>791</v>
      </c>
      <c r="B793" s="243" t="s">
        <v>542</v>
      </c>
      <c r="C793" s="243" t="s">
        <v>543</v>
      </c>
      <c r="D793" s="243" t="s">
        <v>494</v>
      </c>
      <c r="E793" s="243" t="s">
        <v>495</v>
      </c>
      <c r="F793" s="243" t="s">
        <v>30</v>
      </c>
      <c r="G793" s="243" t="s">
        <v>36</v>
      </c>
      <c r="H793" s="243" t="s">
        <v>42</v>
      </c>
      <c r="I793" s="243" t="s">
        <v>83</v>
      </c>
      <c r="J793" s="243" t="s">
        <v>84</v>
      </c>
      <c r="K793" s="243" t="s">
        <v>792</v>
      </c>
      <c r="L793" s="265">
        <v>4.3718691781438395</v>
      </c>
      <c r="M793" s="250">
        <v>3</v>
      </c>
      <c r="N793" s="250">
        <v>3</v>
      </c>
      <c r="O793" s="244">
        <v>12</v>
      </c>
      <c r="P793" s="242">
        <v>10</v>
      </c>
      <c r="Q793" s="242">
        <v>25</v>
      </c>
      <c r="R793" s="242">
        <v>0.5</v>
      </c>
      <c r="S793" s="245">
        <v>895</v>
      </c>
      <c r="T793" s="242">
        <v>5</v>
      </c>
      <c r="U793" s="242">
        <v>0.8</v>
      </c>
      <c r="V793" s="242">
        <v>21</v>
      </c>
      <c r="W793" s="266">
        <v>159.32274222222222</v>
      </c>
      <c r="X793" s="266">
        <v>26.867241521453998</v>
      </c>
      <c r="Y793" s="266">
        <v>17.899999999999999</v>
      </c>
      <c r="Z793" s="266">
        <v>4.7796822666666667</v>
      </c>
      <c r="AA793" s="266">
        <v>0.97897106666666678</v>
      </c>
      <c r="AB793" s="267">
        <v>1.3859466666666664</v>
      </c>
      <c r="AC793" s="268"/>
      <c r="AD793" s="269" t="s">
        <v>2546</v>
      </c>
      <c r="AE793" s="270">
        <v>0.5</v>
      </c>
      <c r="AF793" s="194">
        <f t="shared" si="76"/>
        <v>0.88594666666666644</v>
      </c>
      <c r="AH793" s="242">
        <v>778</v>
      </c>
      <c r="AI793" s="251">
        <f t="shared" si="77"/>
        <v>25.044599999999999</v>
      </c>
      <c r="AJ793" s="251">
        <f>'5-04a'!O794</f>
        <v>25.044599999999999</v>
      </c>
      <c r="AK793" s="251">
        <f t="shared" si="78"/>
        <v>0</v>
      </c>
      <c r="AM793" s="252">
        <f t="shared" si="79"/>
        <v>3.5374758098219439E-2</v>
      </c>
      <c r="AP793" s="268"/>
    </row>
    <row r="794" spans="1:42" x14ac:dyDescent="0.25">
      <c r="A794" s="253">
        <v>792</v>
      </c>
      <c r="B794" s="243" t="s">
        <v>542</v>
      </c>
      <c r="C794" s="243" t="s">
        <v>543</v>
      </c>
      <c r="D794" s="243" t="s">
        <v>494</v>
      </c>
      <c r="E794" s="243" t="s">
        <v>495</v>
      </c>
      <c r="F794" s="243" t="s">
        <v>30</v>
      </c>
      <c r="G794" s="243" t="s">
        <v>36</v>
      </c>
      <c r="H794" s="243" t="s">
        <v>37</v>
      </c>
      <c r="I794" s="243" t="s">
        <v>81</v>
      </c>
      <c r="J794" s="243" t="s">
        <v>73</v>
      </c>
      <c r="K794" s="243" t="s">
        <v>792</v>
      </c>
      <c r="L794" s="265">
        <v>4.7246971345941615</v>
      </c>
      <c r="M794" s="250">
        <v>3</v>
      </c>
      <c r="N794" s="250">
        <v>3</v>
      </c>
      <c r="O794" s="244">
        <v>12</v>
      </c>
      <c r="P794" s="242">
        <v>10</v>
      </c>
      <c r="Q794" s="242">
        <v>25</v>
      </c>
      <c r="R794" s="242">
        <v>0.5</v>
      </c>
      <c r="S794" s="245">
        <v>645</v>
      </c>
      <c r="T794" s="242">
        <v>4.2</v>
      </c>
      <c r="U794" s="242">
        <v>0.8</v>
      </c>
      <c r="V794" s="242">
        <v>21</v>
      </c>
      <c r="W794" s="266">
        <v>158.83046399999995</v>
      </c>
      <c r="X794" s="266">
        <v>26.78422664418212</v>
      </c>
      <c r="Y794" s="266">
        <v>18.73</v>
      </c>
      <c r="Z794" s="266">
        <v>4.7649139199999988</v>
      </c>
      <c r="AA794" s="266">
        <v>0.75003274666666653</v>
      </c>
      <c r="AB794" s="267">
        <v>1.3484533333333331</v>
      </c>
      <c r="AC794" s="268"/>
      <c r="AD794" s="269" t="s">
        <v>2546</v>
      </c>
      <c r="AE794" s="270">
        <v>0.5</v>
      </c>
      <c r="AF794" s="194">
        <f t="shared" si="76"/>
        <v>0.84845333333333306</v>
      </c>
      <c r="AH794" s="242">
        <v>779</v>
      </c>
      <c r="AI794" s="251">
        <f t="shared" si="77"/>
        <v>25.593399999999995</v>
      </c>
      <c r="AJ794" s="251">
        <f>'5-04a'!O795</f>
        <v>25.593399999999999</v>
      </c>
      <c r="AK794" s="251">
        <f t="shared" si="78"/>
        <v>0</v>
      </c>
      <c r="AM794" s="252">
        <f t="shared" si="79"/>
        <v>3.3151255141299442E-2</v>
      </c>
      <c r="AP794" s="268"/>
    </row>
    <row r="795" spans="1:42" x14ac:dyDescent="0.25">
      <c r="A795" s="253">
        <v>793</v>
      </c>
      <c r="B795" s="243" t="s">
        <v>542</v>
      </c>
      <c r="C795" s="243" t="s">
        <v>543</v>
      </c>
      <c r="D795" s="243" t="s">
        <v>494</v>
      </c>
      <c r="E795" s="243" t="s">
        <v>495</v>
      </c>
      <c r="F795" s="243" t="s">
        <v>30</v>
      </c>
      <c r="G795" s="243" t="s">
        <v>36</v>
      </c>
      <c r="H795" s="243" t="s">
        <v>42</v>
      </c>
      <c r="I795" s="243" t="s">
        <v>80</v>
      </c>
      <c r="J795" s="243" t="s">
        <v>73</v>
      </c>
      <c r="K795" s="243" t="s">
        <v>792</v>
      </c>
      <c r="L795" s="265">
        <v>5.0391918149275305</v>
      </c>
      <c r="M795" s="250">
        <v>3</v>
      </c>
      <c r="N795" s="250">
        <v>3</v>
      </c>
      <c r="O795" s="244">
        <v>12</v>
      </c>
      <c r="P795" s="242">
        <v>10</v>
      </c>
      <c r="Q795" s="242">
        <v>25</v>
      </c>
      <c r="R795" s="242">
        <v>0.5</v>
      </c>
      <c r="S795" s="245">
        <v>723</v>
      </c>
      <c r="T795" s="242">
        <v>5</v>
      </c>
      <c r="U795" s="242">
        <v>0.8</v>
      </c>
      <c r="V795" s="242">
        <v>21</v>
      </c>
      <c r="W795" s="266">
        <v>159.10673999999995</v>
      </c>
      <c r="X795" s="266">
        <v>26.830816188870145</v>
      </c>
      <c r="Y795" s="266">
        <v>19.28</v>
      </c>
      <c r="Z795" s="266">
        <v>4.7732021999999983</v>
      </c>
      <c r="AA795" s="266">
        <v>0.87555779999999961</v>
      </c>
      <c r="AB795" s="267">
        <v>1.3690399999999996</v>
      </c>
      <c r="AC795" s="268"/>
      <c r="AD795" s="269" t="s">
        <v>2546</v>
      </c>
      <c r="AE795" s="270">
        <v>0.5</v>
      </c>
      <c r="AF795" s="194">
        <f t="shared" si="76"/>
        <v>0.86903999999999959</v>
      </c>
      <c r="AH795" s="242">
        <v>780</v>
      </c>
      <c r="AI795" s="251">
        <f t="shared" si="77"/>
        <v>26.297799999999999</v>
      </c>
      <c r="AJ795" s="251">
        <f>'5-04a'!O796</f>
        <v>26.297799999999999</v>
      </c>
      <c r="AK795" s="251">
        <f t="shared" si="78"/>
        <v>0</v>
      </c>
      <c r="AM795" s="252">
        <f t="shared" si="79"/>
        <v>3.3046110321015433E-2</v>
      </c>
      <c r="AP795" s="268"/>
    </row>
    <row r="796" spans="1:42" x14ac:dyDescent="0.25">
      <c r="A796" s="253">
        <v>794</v>
      </c>
      <c r="B796" s="243" t="s">
        <v>542</v>
      </c>
      <c r="C796" s="243" t="s">
        <v>543</v>
      </c>
      <c r="D796" s="243" t="s">
        <v>494</v>
      </c>
      <c r="E796" s="243" t="s">
        <v>495</v>
      </c>
      <c r="F796" s="243" t="s">
        <v>30</v>
      </c>
      <c r="G796" s="243" t="s">
        <v>31</v>
      </c>
      <c r="H796" s="243" t="s">
        <v>32</v>
      </c>
      <c r="I796" s="243" t="s">
        <v>53</v>
      </c>
      <c r="J796" s="243" t="s">
        <v>724</v>
      </c>
      <c r="K796" s="243" t="s">
        <v>792</v>
      </c>
      <c r="L796" s="265">
        <v>3.457766974784632</v>
      </c>
      <c r="M796" s="250">
        <v>3</v>
      </c>
      <c r="N796" s="250">
        <v>3</v>
      </c>
      <c r="O796" s="244">
        <v>12</v>
      </c>
      <c r="P796" s="242">
        <v>10</v>
      </c>
      <c r="Q796" s="242">
        <v>25</v>
      </c>
      <c r="R796" s="242">
        <v>0.5</v>
      </c>
      <c r="S796" s="245">
        <v>330</v>
      </c>
      <c r="T796" s="242">
        <v>4.2</v>
      </c>
      <c r="U796" s="242">
        <v>0.8</v>
      </c>
      <c r="V796" s="242">
        <v>21</v>
      </c>
      <c r="W796" s="266">
        <v>158.31139999999999</v>
      </c>
      <c r="X796" s="266">
        <v>26.696694772344014</v>
      </c>
      <c r="Y796" s="266">
        <v>15.15</v>
      </c>
      <c r="Z796" s="266">
        <v>4.7493420000000004</v>
      </c>
      <c r="AA796" s="266">
        <v>0.52770466666666671</v>
      </c>
      <c r="AB796" s="267">
        <v>1.3118533333333333</v>
      </c>
      <c r="AC796" s="268"/>
      <c r="AD796" s="269" t="s">
        <v>2546</v>
      </c>
      <c r="AE796" s="270">
        <v>0.5</v>
      </c>
      <c r="AF796" s="194">
        <f t="shared" si="76"/>
        <v>0.81185333333333332</v>
      </c>
      <c r="AH796" s="242">
        <v>781</v>
      </c>
      <c r="AI796" s="251">
        <f t="shared" si="77"/>
        <v>21.738900000000001</v>
      </c>
      <c r="AJ796" s="251">
        <f>'5-04a'!O797</f>
        <v>21.738900000000001</v>
      </c>
      <c r="AK796" s="251">
        <f t="shared" si="78"/>
        <v>0</v>
      </c>
      <c r="AM796" s="252">
        <f t="shared" si="79"/>
        <v>3.7345649197214822E-2</v>
      </c>
      <c r="AP796" s="268"/>
    </row>
    <row r="797" spans="1:42" x14ac:dyDescent="0.25">
      <c r="A797" s="253">
        <v>795</v>
      </c>
      <c r="B797" s="243" t="s">
        <v>542</v>
      </c>
      <c r="C797" s="243" t="s">
        <v>543</v>
      </c>
      <c r="D797" s="243" t="s">
        <v>494</v>
      </c>
      <c r="E797" s="243" t="s">
        <v>495</v>
      </c>
      <c r="F797" s="243" t="s">
        <v>30</v>
      </c>
      <c r="G797" s="243" t="s">
        <v>36</v>
      </c>
      <c r="H797" s="243" t="s">
        <v>32</v>
      </c>
      <c r="I797" s="243" t="s">
        <v>28</v>
      </c>
      <c r="J797" s="243" t="s">
        <v>74</v>
      </c>
      <c r="K797" s="243" t="s">
        <v>792</v>
      </c>
      <c r="L797" s="265">
        <v>4.2233614441805241</v>
      </c>
      <c r="M797" s="250">
        <v>3</v>
      </c>
      <c r="N797" s="250">
        <v>3</v>
      </c>
      <c r="O797" s="244">
        <v>12</v>
      </c>
      <c r="P797" s="242">
        <v>10</v>
      </c>
      <c r="Q797" s="242">
        <v>25</v>
      </c>
      <c r="R797" s="242">
        <v>0.5</v>
      </c>
      <c r="S797" s="245">
        <v>387</v>
      </c>
      <c r="T797" s="242">
        <v>4.2</v>
      </c>
      <c r="U797" s="242">
        <v>0.8</v>
      </c>
      <c r="V797" s="242">
        <v>21</v>
      </c>
      <c r="W797" s="266">
        <v>158.94740622222221</v>
      </c>
      <c r="X797" s="266">
        <v>26.803947086378109</v>
      </c>
      <c r="Y797" s="266">
        <v>15.15</v>
      </c>
      <c r="Z797" s="266">
        <v>4.7684221866666663</v>
      </c>
      <c r="AA797" s="266">
        <v>0.80216447999999985</v>
      </c>
      <c r="AB797" s="267">
        <v>1.3570133333333332</v>
      </c>
      <c r="AC797" s="268"/>
      <c r="AD797" s="269" t="s">
        <v>2546</v>
      </c>
      <c r="AE797" s="270">
        <v>0.5</v>
      </c>
      <c r="AF797" s="194">
        <f t="shared" si="76"/>
        <v>0.85701333333333318</v>
      </c>
      <c r="AH797" s="242">
        <v>782</v>
      </c>
      <c r="AI797" s="251">
        <f t="shared" si="77"/>
        <v>22.0776</v>
      </c>
      <c r="AJ797" s="251">
        <f>'5-04a'!O798</f>
        <v>22.0776</v>
      </c>
      <c r="AK797" s="251">
        <f t="shared" si="78"/>
        <v>0</v>
      </c>
      <c r="AM797" s="252">
        <f t="shared" si="79"/>
        <v>3.8818229034556888E-2</v>
      </c>
      <c r="AP797" s="268"/>
    </row>
    <row r="798" spans="1:42" x14ac:dyDescent="0.25">
      <c r="A798" s="253">
        <v>796</v>
      </c>
      <c r="B798" s="243" t="s">
        <v>542</v>
      </c>
      <c r="C798" s="243" t="s">
        <v>543</v>
      </c>
      <c r="D798" s="243" t="s">
        <v>494</v>
      </c>
      <c r="E798" s="243" t="s">
        <v>495</v>
      </c>
      <c r="F798" s="243" t="s">
        <v>30</v>
      </c>
      <c r="G798" s="243" t="s">
        <v>36</v>
      </c>
      <c r="H798" s="243" t="s">
        <v>42</v>
      </c>
      <c r="I798" s="243" t="s">
        <v>53</v>
      </c>
      <c r="J798" s="243" t="s">
        <v>207</v>
      </c>
      <c r="K798" s="243" t="s">
        <v>792</v>
      </c>
      <c r="L798" s="265">
        <v>6.6926973927845541</v>
      </c>
      <c r="M798" s="250">
        <v>3</v>
      </c>
      <c r="N798" s="250">
        <v>3</v>
      </c>
      <c r="O798" s="244">
        <v>12</v>
      </c>
      <c r="P798" s="242">
        <v>10</v>
      </c>
      <c r="Q798" s="242">
        <v>25</v>
      </c>
      <c r="R798" s="242">
        <v>0.5</v>
      </c>
      <c r="S798" s="245">
        <v>692</v>
      </c>
      <c r="T798" s="242">
        <v>5</v>
      </c>
      <c r="U798" s="242">
        <v>0.8</v>
      </c>
      <c r="V798" s="242">
        <v>21</v>
      </c>
      <c r="W798" s="266">
        <v>160.39077599999996</v>
      </c>
      <c r="X798" s="266">
        <v>27.047348397976386</v>
      </c>
      <c r="Y798" s="266">
        <v>19.28</v>
      </c>
      <c r="Z798" s="266">
        <v>4.811723279999998</v>
      </c>
      <c r="AA798" s="266">
        <v>1.552990053333333</v>
      </c>
      <c r="AB798" s="267">
        <v>1.4791866666666662</v>
      </c>
      <c r="AC798" s="268"/>
      <c r="AD798" s="269" t="s">
        <v>2546</v>
      </c>
      <c r="AE798" s="270">
        <v>0.5</v>
      </c>
      <c r="AF798" s="194">
        <f t="shared" si="76"/>
        <v>0.97918666666666621</v>
      </c>
      <c r="AH798" s="242">
        <v>783</v>
      </c>
      <c r="AI798" s="251">
        <f t="shared" si="77"/>
        <v>27.123899999999999</v>
      </c>
      <c r="AJ798" s="251">
        <f>'5-04a'!O799</f>
        <v>27.123899999999999</v>
      </c>
      <c r="AK798" s="251">
        <f t="shared" si="78"/>
        <v>0</v>
      </c>
      <c r="AM798" s="252">
        <f t="shared" si="79"/>
        <v>3.6100511602928279E-2</v>
      </c>
      <c r="AP798" s="268"/>
    </row>
    <row r="799" spans="1:42" x14ac:dyDescent="0.25">
      <c r="A799" s="253">
        <v>797</v>
      </c>
      <c r="B799" s="243" t="s">
        <v>542</v>
      </c>
      <c r="C799" s="243" t="s">
        <v>543</v>
      </c>
      <c r="D799" s="243" t="s">
        <v>494</v>
      </c>
      <c r="E799" s="243" t="s">
        <v>495</v>
      </c>
      <c r="F799" s="243" t="s">
        <v>30</v>
      </c>
      <c r="G799" s="243" t="s">
        <v>36</v>
      </c>
      <c r="H799" s="243" t="s">
        <v>42</v>
      </c>
      <c r="I799" s="243" t="s">
        <v>53</v>
      </c>
      <c r="J799" s="243" t="s">
        <v>68</v>
      </c>
      <c r="K799" s="243" t="s">
        <v>792</v>
      </c>
      <c r="L799" s="265">
        <v>5.64841179739933</v>
      </c>
      <c r="M799" s="250">
        <v>3</v>
      </c>
      <c r="N799" s="250">
        <v>3</v>
      </c>
      <c r="O799" s="244">
        <v>12</v>
      </c>
      <c r="P799" s="242">
        <v>15</v>
      </c>
      <c r="Q799" s="242">
        <v>35</v>
      </c>
      <c r="R799" s="242">
        <v>0.5</v>
      </c>
      <c r="S799" s="245">
        <v>615</v>
      </c>
      <c r="T799" s="242">
        <v>4.2</v>
      </c>
      <c r="U799" s="242">
        <v>0.8</v>
      </c>
      <c r="V799" s="242">
        <v>21</v>
      </c>
      <c r="W799" s="266">
        <v>184.13453333333334</v>
      </c>
      <c r="X799" s="266">
        <v>31.051354693648118</v>
      </c>
      <c r="Y799" s="266">
        <v>15.59</v>
      </c>
      <c r="Z799" s="266">
        <v>5.5240359999999997</v>
      </c>
      <c r="AA799" s="266">
        <v>1.2789640000000002</v>
      </c>
      <c r="AB799" s="267">
        <v>0.5</v>
      </c>
      <c r="AC799" s="268"/>
      <c r="AD799" s="269" t="s">
        <v>2546</v>
      </c>
      <c r="AE799" s="270">
        <v>0.5</v>
      </c>
      <c r="AF799" s="194">
        <f t="shared" si="76"/>
        <v>0</v>
      </c>
      <c r="AH799" s="242">
        <v>784</v>
      </c>
      <c r="AI799" s="251">
        <f t="shared" si="77"/>
        <v>22.893000000000001</v>
      </c>
      <c r="AJ799" s="251">
        <f>'5-04a'!O800</f>
        <v>22.893000000000001</v>
      </c>
      <c r="AK799" s="251">
        <f t="shared" si="78"/>
        <v>0</v>
      </c>
      <c r="AM799" s="252">
        <f t="shared" si="79"/>
        <v>0</v>
      </c>
      <c r="AP799" s="268"/>
    </row>
    <row r="800" spans="1:42" x14ac:dyDescent="0.25">
      <c r="A800" s="253">
        <v>798</v>
      </c>
      <c r="B800" s="243" t="s">
        <v>542</v>
      </c>
      <c r="C800" s="243" t="s">
        <v>543</v>
      </c>
      <c r="D800" s="243" t="s">
        <v>471</v>
      </c>
      <c r="E800" s="243" t="s">
        <v>495</v>
      </c>
      <c r="F800" s="243" t="s">
        <v>30</v>
      </c>
      <c r="G800" s="243" t="s">
        <v>36</v>
      </c>
      <c r="H800" s="243" t="s">
        <v>37</v>
      </c>
      <c r="I800" s="243" t="s">
        <v>85</v>
      </c>
      <c r="J800" s="243" t="s">
        <v>102</v>
      </c>
      <c r="K800" s="243" t="s">
        <v>792</v>
      </c>
      <c r="L800" s="265">
        <v>3.8952972869877271</v>
      </c>
      <c r="M800" s="250">
        <v>3</v>
      </c>
      <c r="N800" s="250">
        <v>3</v>
      </c>
      <c r="O800" s="244">
        <v>12</v>
      </c>
      <c r="P800" s="242">
        <v>10</v>
      </c>
      <c r="Q800" s="242">
        <v>25</v>
      </c>
      <c r="R800" s="242">
        <v>0.5</v>
      </c>
      <c r="S800" s="245">
        <v>2050</v>
      </c>
      <c r="T800" s="242">
        <v>5</v>
      </c>
      <c r="U800" s="242">
        <v>0.8</v>
      </c>
      <c r="V800" s="242">
        <v>21</v>
      </c>
      <c r="W800" s="266">
        <v>116.68061599999992</v>
      </c>
      <c r="X800" s="266">
        <v>24.359210020876809</v>
      </c>
      <c r="Y800" s="266">
        <v>13.77</v>
      </c>
      <c r="Z800" s="266">
        <v>3.5004184799999973</v>
      </c>
      <c r="AA800" s="266">
        <v>0.38893538666666644</v>
      </c>
      <c r="AB800" s="267">
        <v>1.4328461333333344</v>
      </c>
      <c r="AC800" s="268"/>
      <c r="AD800" s="269">
        <v>9.4</v>
      </c>
      <c r="AE800" s="270">
        <f t="shared" ref="AE800:AE831" si="80">0.0804*AD800^2-1.8589*AD800+11.204</f>
        <v>0.83448400000000333</v>
      </c>
      <c r="AF800" s="194">
        <f t="shared" si="76"/>
        <v>0.5983621333333311</v>
      </c>
      <c r="AH800" s="242">
        <v>785</v>
      </c>
      <c r="AI800" s="251">
        <f t="shared" si="77"/>
        <v>19.092199999999998</v>
      </c>
      <c r="AJ800" s="251">
        <f>'5-04a'!O801</f>
        <v>19.092199999999998</v>
      </c>
      <c r="AK800" s="251">
        <f t="shared" si="78"/>
        <v>0</v>
      </c>
      <c r="AM800" s="252">
        <f t="shared" si="79"/>
        <v>3.1340659187172312E-2</v>
      </c>
      <c r="AP800" s="268"/>
    </row>
    <row r="801" spans="1:42" x14ac:dyDescent="0.25">
      <c r="A801" s="253">
        <v>799</v>
      </c>
      <c r="B801" s="243" t="s">
        <v>542</v>
      </c>
      <c r="C801" s="243" t="s">
        <v>543</v>
      </c>
      <c r="D801" s="243" t="s">
        <v>471</v>
      </c>
      <c r="E801" s="243" t="s">
        <v>495</v>
      </c>
      <c r="F801" s="243" t="s">
        <v>30</v>
      </c>
      <c r="G801" s="243" t="s">
        <v>36</v>
      </c>
      <c r="H801" s="243" t="s">
        <v>42</v>
      </c>
      <c r="I801" s="243" t="s">
        <v>80</v>
      </c>
      <c r="J801" s="243" t="s">
        <v>996</v>
      </c>
      <c r="K801" s="243" t="s">
        <v>792</v>
      </c>
      <c r="L801" s="265">
        <v>5.9101518929780035</v>
      </c>
      <c r="M801" s="250">
        <v>3</v>
      </c>
      <c r="N801" s="250">
        <v>3</v>
      </c>
      <c r="O801" s="244">
        <v>12</v>
      </c>
      <c r="P801" s="242">
        <v>10</v>
      </c>
      <c r="Q801" s="242">
        <v>25</v>
      </c>
      <c r="R801" s="242">
        <v>0.5</v>
      </c>
      <c r="S801" s="245">
        <v>640</v>
      </c>
      <c r="T801" s="242">
        <v>4.2</v>
      </c>
      <c r="U801" s="242">
        <v>0.8</v>
      </c>
      <c r="V801" s="242">
        <v>21</v>
      </c>
      <c r="W801" s="266">
        <v>119.38166378666668</v>
      </c>
      <c r="X801" s="266">
        <v>24.923103086986778</v>
      </c>
      <c r="Y801" s="266">
        <v>21.09</v>
      </c>
      <c r="Z801" s="266">
        <v>3.5814499136000002</v>
      </c>
      <c r="AA801" s="266">
        <v>0.96353728639999991</v>
      </c>
      <c r="AB801" s="267">
        <v>1.5337128000000015</v>
      </c>
      <c r="AC801" s="268"/>
      <c r="AD801" s="269">
        <v>9.4</v>
      </c>
      <c r="AE801" s="270">
        <f t="shared" si="80"/>
        <v>0.83448400000000333</v>
      </c>
      <c r="AF801" s="194">
        <f t="shared" si="76"/>
        <v>0.69922879999999821</v>
      </c>
      <c r="AH801" s="242">
        <v>786</v>
      </c>
      <c r="AI801" s="251">
        <f t="shared" si="77"/>
        <v>27.168700000000001</v>
      </c>
      <c r="AJ801" s="251">
        <f>'5-04a'!O802</f>
        <v>27.168700000000001</v>
      </c>
      <c r="AK801" s="251">
        <f t="shared" si="78"/>
        <v>0</v>
      </c>
      <c r="AM801" s="252">
        <f t="shared" si="79"/>
        <v>2.5736557141121885E-2</v>
      </c>
      <c r="AP801" s="268"/>
    </row>
    <row r="802" spans="1:42" x14ac:dyDescent="0.25">
      <c r="A802" s="253">
        <v>800</v>
      </c>
      <c r="B802" s="243" t="s">
        <v>542</v>
      </c>
      <c r="C802" s="243" t="s">
        <v>543</v>
      </c>
      <c r="D802" s="243" t="s">
        <v>471</v>
      </c>
      <c r="E802" s="243" t="s">
        <v>495</v>
      </c>
      <c r="F802" s="243" t="s">
        <v>30</v>
      </c>
      <c r="G802" s="243" t="s">
        <v>36</v>
      </c>
      <c r="H802" s="243" t="s">
        <v>37</v>
      </c>
      <c r="I802" s="243" t="s">
        <v>85</v>
      </c>
      <c r="J802" s="243" t="s">
        <v>1008</v>
      </c>
      <c r="K802" s="243" t="s">
        <v>792</v>
      </c>
      <c r="L802" s="265">
        <v>4.1154624037681824</v>
      </c>
      <c r="M802" s="250">
        <v>3</v>
      </c>
      <c r="N802" s="250">
        <v>3</v>
      </c>
      <c r="O802" s="244">
        <v>12</v>
      </c>
      <c r="P802" s="242">
        <v>10</v>
      </c>
      <c r="Q802" s="242">
        <v>25</v>
      </c>
      <c r="R802" s="242">
        <v>0.5</v>
      </c>
      <c r="S802" s="245">
        <v>2050</v>
      </c>
      <c r="T802" s="242">
        <v>5</v>
      </c>
      <c r="U802" s="242">
        <v>0.8</v>
      </c>
      <c r="V802" s="242">
        <v>21</v>
      </c>
      <c r="W802" s="266">
        <v>117.64629528888887</v>
      </c>
      <c r="X802" s="266">
        <v>24.560813212711665</v>
      </c>
      <c r="Y802" s="266">
        <v>13.77</v>
      </c>
      <c r="Z802" s="266">
        <v>3.5293888586666657</v>
      </c>
      <c r="AA802" s="266">
        <v>0.57455167466666657</v>
      </c>
      <c r="AB802" s="267">
        <v>1.465859466666668</v>
      </c>
      <c r="AC802" s="268"/>
      <c r="AD802" s="269">
        <v>9.4</v>
      </c>
      <c r="AE802" s="270">
        <f t="shared" si="80"/>
        <v>0.83448400000000333</v>
      </c>
      <c r="AF802" s="194">
        <f t="shared" si="76"/>
        <v>0.63137546666666466</v>
      </c>
      <c r="AH802" s="242">
        <v>787</v>
      </c>
      <c r="AI802" s="251">
        <f t="shared" si="77"/>
        <v>19.3398</v>
      </c>
      <c r="AJ802" s="251">
        <f>'5-04a'!O803</f>
        <v>19.3398</v>
      </c>
      <c r="AK802" s="251">
        <f t="shared" si="78"/>
        <v>0</v>
      </c>
      <c r="AM802" s="252">
        <f t="shared" si="79"/>
        <v>3.2646432055484786E-2</v>
      </c>
      <c r="AP802" s="268"/>
    </row>
    <row r="803" spans="1:42" x14ac:dyDescent="0.25">
      <c r="A803" s="253">
        <v>801</v>
      </c>
      <c r="B803" s="243" t="s">
        <v>542</v>
      </c>
      <c r="C803" s="243" t="s">
        <v>543</v>
      </c>
      <c r="D803" s="243" t="s">
        <v>471</v>
      </c>
      <c r="E803" s="243" t="s">
        <v>495</v>
      </c>
      <c r="F803" s="243" t="s">
        <v>30</v>
      </c>
      <c r="G803" s="243" t="s">
        <v>36</v>
      </c>
      <c r="H803" s="243" t="s">
        <v>42</v>
      </c>
      <c r="I803" s="243" t="s">
        <v>81</v>
      </c>
      <c r="J803" s="243" t="s">
        <v>2224</v>
      </c>
      <c r="K803" s="243" t="s">
        <v>792</v>
      </c>
      <c r="L803" s="265">
        <v>4.8012082629469059</v>
      </c>
      <c r="M803" s="250">
        <v>3</v>
      </c>
      <c r="N803" s="250">
        <v>3</v>
      </c>
      <c r="O803" s="244">
        <v>12</v>
      </c>
      <c r="P803" s="242">
        <v>10</v>
      </c>
      <c r="Q803" s="242">
        <v>25</v>
      </c>
      <c r="R803" s="242">
        <v>0.5</v>
      </c>
      <c r="S803" s="245">
        <v>802</v>
      </c>
      <c r="T803" s="242">
        <v>5</v>
      </c>
      <c r="U803" s="242">
        <v>0.8</v>
      </c>
      <c r="V803" s="242">
        <v>21</v>
      </c>
      <c r="W803" s="266">
        <v>117.54951935999998</v>
      </c>
      <c r="X803" s="266">
        <v>24.540609469728597</v>
      </c>
      <c r="Y803" s="266">
        <v>17.07</v>
      </c>
      <c r="Z803" s="266">
        <v>3.5264855807999993</v>
      </c>
      <c r="AA803" s="266">
        <v>0.55509495253333319</v>
      </c>
      <c r="AB803" s="267">
        <v>1.4624194666666681</v>
      </c>
      <c r="AC803" s="268"/>
      <c r="AD803" s="269">
        <v>9.4</v>
      </c>
      <c r="AE803" s="270">
        <f t="shared" si="80"/>
        <v>0.83448400000000333</v>
      </c>
      <c r="AF803" s="194">
        <f t="shared" si="76"/>
        <v>0.62793546666666478</v>
      </c>
      <c r="AH803" s="242">
        <v>788</v>
      </c>
      <c r="AI803" s="251">
        <f t="shared" si="77"/>
        <v>22.614000000000001</v>
      </c>
      <c r="AJ803" s="251">
        <f>'5-04a'!O804</f>
        <v>22.614000000000001</v>
      </c>
      <c r="AK803" s="251">
        <f t="shared" si="78"/>
        <v>0</v>
      </c>
      <c r="AM803" s="252">
        <f t="shared" si="79"/>
        <v>2.7767554022581797E-2</v>
      </c>
      <c r="AP803" s="268"/>
    </row>
    <row r="804" spans="1:42" x14ac:dyDescent="0.25">
      <c r="A804" s="253">
        <v>802</v>
      </c>
      <c r="B804" s="243" t="s">
        <v>542</v>
      </c>
      <c r="C804" s="243" t="s">
        <v>543</v>
      </c>
      <c r="D804" s="243" t="s">
        <v>471</v>
      </c>
      <c r="E804" s="243" t="s">
        <v>495</v>
      </c>
      <c r="F804" s="243" t="s">
        <v>30</v>
      </c>
      <c r="G804" s="243" t="s">
        <v>36</v>
      </c>
      <c r="H804" s="243" t="s">
        <v>42</v>
      </c>
      <c r="I804" s="243" t="s">
        <v>83</v>
      </c>
      <c r="J804" s="243" t="s">
        <v>84</v>
      </c>
      <c r="K804" s="243" t="s">
        <v>792</v>
      </c>
      <c r="L804" s="265">
        <v>4.3721523650812131</v>
      </c>
      <c r="M804" s="250">
        <v>3</v>
      </c>
      <c r="N804" s="250">
        <v>3</v>
      </c>
      <c r="O804" s="244">
        <v>12</v>
      </c>
      <c r="P804" s="242">
        <v>10</v>
      </c>
      <c r="Q804" s="242">
        <v>25</v>
      </c>
      <c r="R804" s="242">
        <v>0.5</v>
      </c>
      <c r="S804" s="245">
        <v>895</v>
      </c>
      <c r="T804" s="242">
        <v>5</v>
      </c>
      <c r="U804" s="242">
        <v>0.8</v>
      </c>
      <c r="V804" s="242">
        <v>21</v>
      </c>
      <c r="W804" s="266">
        <v>118.36908142222219</v>
      </c>
      <c r="X804" s="266">
        <v>24.711708021340751</v>
      </c>
      <c r="Y804" s="266">
        <v>17.899999999999999</v>
      </c>
      <c r="Z804" s="266">
        <v>3.5510724426666656</v>
      </c>
      <c r="AA804" s="266">
        <v>0.72732809066666648</v>
      </c>
      <c r="AB804" s="267">
        <v>1.492699466666668</v>
      </c>
      <c r="AC804" s="268"/>
      <c r="AD804" s="269">
        <v>9.4</v>
      </c>
      <c r="AE804" s="270">
        <f t="shared" si="80"/>
        <v>0.83448400000000333</v>
      </c>
      <c r="AF804" s="194">
        <f t="shared" si="76"/>
        <v>0.65821546666666464</v>
      </c>
      <c r="AH804" s="242">
        <v>789</v>
      </c>
      <c r="AI804" s="251">
        <f t="shared" si="77"/>
        <v>23.671099999999999</v>
      </c>
      <c r="AJ804" s="251">
        <f>'5-04a'!O805</f>
        <v>23.671099999999999</v>
      </c>
      <c r="AK804" s="251">
        <f t="shared" si="78"/>
        <v>0</v>
      </c>
      <c r="AM804" s="252">
        <f t="shared" si="79"/>
        <v>2.7806712263758956E-2</v>
      </c>
      <c r="AP804" s="268"/>
    </row>
    <row r="805" spans="1:42" x14ac:dyDescent="0.25">
      <c r="A805" s="253">
        <v>803</v>
      </c>
      <c r="B805" s="243" t="s">
        <v>542</v>
      </c>
      <c r="C805" s="243" t="s">
        <v>543</v>
      </c>
      <c r="D805" s="243" t="s">
        <v>471</v>
      </c>
      <c r="E805" s="243" t="s">
        <v>495</v>
      </c>
      <c r="F805" s="243" t="s">
        <v>30</v>
      </c>
      <c r="G805" s="243" t="s">
        <v>36</v>
      </c>
      <c r="H805" s="243" t="s">
        <v>37</v>
      </c>
      <c r="I805" s="243" t="s">
        <v>81</v>
      </c>
      <c r="J805" s="243" t="s">
        <v>73</v>
      </c>
      <c r="K805" s="243" t="s">
        <v>792</v>
      </c>
      <c r="L805" s="265">
        <v>4.7246971345941615</v>
      </c>
      <c r="M805" s="250">
        <v>3</v>
      </c>
      <c r="N805" s="250">
        <v>3</v>
      </c>
      <c r="O805" s="244">
        <v>12</v>
      </c>
      <c r="P805" s="242">
        <v>10</v>
      </c>
      <c r="Q805" s="242">
        <v>25</v>
      </c>
      <c r="R805" s="242">
        <v>0.5</v>
      </c>
      <c r="S805" s="245">
        <v>645</v>
      </c>
      <c r="T805" s="242">
        <v>4.2</v>
      </c>
      <c r="U805" s="242">
        <v>0.8</v>
      </c>
      <c r="V805" s="242">
        <v>21</v>
      </c>
      <c r="W805" s="266">
        <v>117.54951935999998</v>
      </c>
      <c r="X805" s="266">
        <v>24.540609469728597</v>
      </c>
      <c r="Y805" s="266">
        <v>18.73</v>
      </c>
      <c r="Z805" s="266">
        <v>3.5264855807999993</v>
      </c>
      <c r="AA805" s="266">
        <v>0.55509495253333319</v>
      </c>
      <c r="AB805" s="267">
        <v>1.4624194666666681</v>
      </c>
      <c r="AC805" s="268"/>
      <c r="AD805" s="269">
        <v>9.4</v>
      </c>
      <c r="AE805" s="270">
        <f t="shared" si="80"/>
        <v>0.83448400000000333</v>
      </c>
      <c r="AF805" s="194">
        <f t="shared" si="76"/>
        <v>0.62793546666666478</v>
      </c>
      <c r="AH805" s="242">
        <v>790</v>
      </c>
      <c r="AI805" s="251">
        <f t="shared" si="77"/>
        <v>24.274000000000001</v>
      </c>
      <c r="AJ805" s="251">
        <f>'5-04a'!O806</f>
        <v>24.274000000000001</v>
      </c>
      <c r="AK805" s="251">
        <f t="shared" si="78"/>
        <v>0</v>
      </c>
      <c r="AM805" s="252">
        <f t="shared" si="79"/>
        <v>2.5868644091071299E-2</v>
      </c>
      <c r="AP805" s="268"/>
    </row>
    <row r="806" spans="1:42" x14ac:dyDescent="0.25">
      <c r="A806" s="253">
        <v>804</v>
      </c>
      <c r="B806" s="243" t="s">
        <v>542</v>
      </c>
      <c r="C806" s="243" t="s">
        <v>543</v>
      </c>
      <c r="D806" s="243" t="s">
        <v>471</v>
      </c>
      <c r="E806" s="243" t="s">
        <v>495</v>
      </c>
      <c r="F806" s="243" t="s">
        <v>30</v>
      </c>
      <c r="G806" s="243" t="s">
        <v>36</v>
      </c>
      <c r="H806" s="243" t="s">
        <v>42</v>
      </c>
      <c r="I806" s="243" t="s">
        <v>80</v>
      </c>
      <c r="J806" s="243" t="s">
        <v>73</v>
      </c>
      <c r="K806" s="243" t="s">
        <v>792</v>
      </c>
      <c r="L806" s="265">
        <v>5.0391918149275305</v>
      </c>
      <c r="M806" s="250">
        <v>3</v>
      </c>
      <c r="N806" s="250">
        <v>3</v>
      </c>
      <c r="O806" s="244">
        <v>12</v>
      </c>
      <c r="P806" s="242">
        <v>10</v>
      </c>
      <c r="Q806" s="242">
        <v>25</v>
      </c>
      <c r="R806" s="242">
        <v>0.5</v>
      </c>
      <c r="S806" s="245">
        <v>723</v>
      </c>
      <c r="T806" s="242">
        <v>5</v>
      </c>
      <c r="U806" s="242">
        <v>0.8</v>
      </c>
      <c r="V806" s="242">
        <v>21</v>
      </c>
      <c r="W806" s="266">
        <v>118.00614279999988</v>
      </c>
      <c r="X806" s="266">
        <v>24.635937954070958</v>
      </c>
      <c r="Y806" s="266">
        <v>19.28</v>
      </c>
      <c r="Z806" s="266">
        <v>3.5401842839999964</v>
      </c>
      <c r="AA806" s="266">
        <v>0.64938291599999931</v>
      </c>
      <c r="AB806" s="267">
        <v>1.4790328000000008</v>
      </c>
      <c r="AC806" s="268"/>
      <c r="AD806" s="269">
        <v>9.4</v>
      </c>
      <c r="AE806" s="270">
        <f t="shared" si="80"/>
        <v>0.83448400000000333</v>
      </c>
      <c r="AF806" s="194">
        <f t="shared" si="76"/>
        <v>0.64454879999999748</v>
      </c>
      <c r="AH806" s="242">
        <v>791</v>
      </c>
      <c r="AI806" s="251">
        <f t="shared" si="77"/>
        <v>24.948599999999999</v>
      </c>
      <c r="AJ806" s="251">
        <f>'5-04a'!O807</f>
        <v>24.948599999999999</v>
      </c>
      <c r="AK806" s="251">
        <f t="shared" si="78"/>
        <v>0</v>
      </c>
      <c r="AM806" s="252">
        <f t="shared" si="79"/>
        <v>2.5835068901661717E-2</v>
      </c>
      <c r="AP806" s="268"/>
    </row>
    <row r="807" spans="1:42" x14ac:dyDescent="0.25">
      <c r="A807" s="253">
        <v>805</v>
      </c>
      <c r="B807" s="243" t="s">
        <v>542</v>
      </c>
      <c r="C807" s="243" t="s">
        <v>543</v>
      </c>
      <c r="D807" s="243" t="s">
        <v>471</v>
      </c>
      <c r="E807" s="243" t="s">
        <v>495</v>
      </c>
      <c r="F807" s="243" t="s">
        <v>30</v>
      </c>
      <c r="G807" s="243" t="s">
        <v>31</v>
      </c>
      <c r="H807" s="243" t="s">
        <v>32</v>
      </c>
      <c r="I807" s="243" t="s">
        <v>53</v>
      </c>
      <c r="J807" s="243" t="s">
        <v>724</v>
      </c>
      <c r="K807" s="243" t="s">
        <v>792</v>
      </c>
      <c r="L807" s="265">
        <v>3.457766974784632</v>
      </c>
      <c r="M807" s="250">
        <v>3</v>
      </c>
      <c r="N807" s="250">
        <v>3</v>
      </c>
      <c r="O807" s="244">
        <v>12</v>
      </c>
      <c r="P807" s="242">
        <v>10</v>
      </c>
      <c r="Q807" s="242">
        <v>25</v>
      </c>
      <c r="R807" s="242">
        <v>0.5</v>
      </c>
      <c r="S807" s="245">
        <v>330</v>
      </c>
      <c r="T807" s="242">
        <v>4.2</v>
      </c>
      <c r="U807" s="242">
        <v>0.8</v>
      </c>
      <c r="V807" s="242">
        <v>21</v>
      </c>
      <c r="W807" s="266">
        <v>116.68061599999996</v>
      </c>
      <c r="X807" s="266">
        <v>24.359210020876819</v>
      </c>
      <c r="Y807" s="266">
        <v>15.15</v>
      </c>
      <c r="Z807" s="266">
        <v>3.5004184799999991</v>
      </c>
      <c r="AA807" s="266">
        <v>0.3889353866666666</v>
      </c>
      <c r="AB807" s="267">
        <v>1.4328461333333347</v>
      </c>
      <c r="AC807" s="268"/>
      <c r="AD807" s="269">
        <v>9.4</v>
      </c>
      <c r="AE807" s="270">
        <f t="shared" si="80"/>
        <v>0.83448400000000333</v>
      </c>
      <c r="AF807" s="194">
        <f t="shared" si="76"/>
        <v>0.59836213333333133</v>
      </c>
      <c r="AH807" s="242">
        <v>792</v>
      </c>
      <c r="AI807" s="251">
        <f t="shared" si="77"/>
        <v>20.472200000000001</v>
      </c>
      <c r="AJ807" s="251">
        <f>'5-04a'!O808</f>
        <v>20.472200000000001</v>
      </c>
      <c r="AK807" s="251">
        <f t="shared" si="78"/>
        <v>0</v>
      </c>
      <c r="AM807" s="252">
        <f t="shared" si="79"/>
        <v>2.9228032811975817E-2</v>
      </c>
      <c r="AP807" s="268"/>
    </row>
    <row r="808" spans="1:42" x14ac:dyDescent="0.25">
      <c r="A808" s="253">
        <v>806</v>
      </c>
      <c r="B808" s="243" t="s">
        <v>542</v>
      </c>
      <c r="C808" s="243" t="s">
        <v>543</v>
      </c>
      <c r="D808" s="243" t="s">
        <v>471</v>
      </c>
      <c r="E808" s="243" t="s">
        <v>495</v>
      </c>
      <c r="F808" s="243" t="s">
        <v>30</v>
      </c>
      <c r="G808" s="243" t="s">
        <v>36</v>
      </c>
      <c r="H808" s="243" t="s">
        <v>32</v>
      </c>
      <c r="I808" s="243" t="s">
        <v>28</v>
      </c>
      <c r="J808" s="243" t="s">
        <v>74</v>
      </c>
      <c r="K808" s="243" t="s">
        <v>792</v>
      </c>
      <c r="L808" s="265">
        <v>4.2233614441805241</v>
      </c>
      <c r="M808" s="250">
        <v>3</v>
      </c>
      <c r="N808" s="250">
        <v>3</v>
      </c>
      <c r="O808" s="244">
        <v>12</v>
      </c>
      <c r="P808" s="242">
        <v>10</v>
      </c>
      <c r="Q808" s="242">
        <v>25</v>
      </c>
      <c r="R808" s="242">
        <v>0.5</v>
      </c>
      <c r="S808" s="245">
        <v>387</v>
      </c>
      <c r="T808" s="242">
        <v>4.2</v>
      </c>
      <c r="U808" s="242">
        <v>0.8</v>
      </c>
      <c r="V808" s="242">
        <v>21</v>
      </c>
      <c r="W808" s="266">
        <v>117.74205432888883</v>
      </c>
      <c r="X808" s="266">
        <v>24.58080466156343</v>
      </c>
      <c r="Y808" s="266">
        <v>15.15</v>
      </c>
      <c r="Z808" s="266">
        <v>3.5322616298666643</v>
      </c>
      <c r="AA808" s="266">
        <v>0.59421223679999968</v>
      </c>
      <c r="AB808" s="267">
        <v>1.4693261333333345</v>
      </c>
      <c r="AC808" s="268"/>
      <c r="AD808" s="269">
        <v>9.4</v>
      </c>
      <c r="AE808" s="270">
        <f t="shared" si="80"/>
        <v>0.83448400000000333</v>
      </c>
      <c r="AF808" s="194">
        <f t="shared" si="76"/>
        <v>0.63484213333333117</v>
      </c>
      <c r="AH808" s="242">
        <v>793</v>
      </c>
      <c r="AI808" s="251">
        <f t="shared" si="77"/>
        <v>20.745800000000003</v>
      </c>
      <c r="AJ808" s="251">
        <f>'5-04a'!O809</f>
        <v>20.745799999999999</v>
      </c>
      <c r="AK808" s="251">
        <f t="shared" si="78"/>
        <v>0</v>
      </c>
      <c r="AM808" s="252">
        <f t="shared" si="79"/>
        <v>3.0600995542872825E-2</v>
      </c>
      <c r="AP808" s="268"/>
    </row>
    <row r="809" spans="1:42" x14ac:dyDescent="0.25">
      <c r="A809" s="253">
        <v>807</v>
      </c>
      <c r="B809" s="243" t="s">
        <v>542</v>
      </c>
      <c r="C809" s="243" t="s">
        <v>543</v>
      </c>
      <c r="D809" s="243" t="s">
        <v>471</v>
      </c>
      <c r="E809" s="243" t="s">
        <v>495</v>
      </c>
      <c r="F809" s="243" t="s">
        <v>30</v>
      </c>
      <c r="G809" s="243" t="s">
        <v>36</v>
      </c>
      <c r="H809" s="243" t="s">
        <v>42</v>
      </c>
      <c r="I809" s="243" t="s">
        <v>53</v>
      </c>
      <c r="J809" s="243" t="s">
        <v>207</v>
      </c>
      <c r="K809" s="243" t="s">
        <v>792</v>
      </c>
      <c r="L809" s="265">
        <v>6.6926973927845541</v>
      </c>
      <c r="M809" s="250">
        <v>3</v>
      </c>
      <c r="N809" s="250">
        <v>3</v>
      </c>
      <c r="O809" s="244">
        <v>12</v>
      </c>
      <c r="P809" s="242">
        <v>10</v>
      </c>
      <c r="Q809" s="242">
        <v>25</v>
      </c>
      <c r="R809" s="242">
        <v>0.5</v>
      </c>
      <c r="S809" s="245">
        <v>692</v>
      </c>
      <c r="T809" s="242">
        <v>5</v>
      </c>
      <c r="U809" s="242">
        <v>0.8</v>
      </c>
      <c r="V809" s="242">
        <v>21</v>
      </c>
      <c r="W809" s="266">
        <v>120.15310943999994</v>
      </c>
      <c r="X809" s="266">
        <v>25.084156459290174</v>
      </c>
      <c r="Y809" s="266">
        <v>19.28</v>
      </c>
      <c r="Z809" s="266">
        <v>3.6045932831999981</v>
      </c>
      <c r="AA809" s="266">
        <v>1.1633872501333327</v>
      </c>
      <c r="AB809" s="267">
        <v>1.5680194666666678</v>
      </c>
      <c r="AC809" s="268"/>
      <c r="AD809" s="269">
        <v>9.4</v>
      </c>
      <c r="AE809" s="270">
        <f t="shared" si="80"/>
        <v>0.83448400000000333</v>
      </c>
      <c r="AF809" s="194">
        <f t="shared" si="76"/>
        <v>0.73353546666666447</v>
      </c>
      <c r="AH809" s="242">
        <v>794</v>
      </c>
      <c r="AI809" s="251">
        <f t="shared" si="77"/>
        <v>25.616</v>
      </c>
      <c r="AJ809" s="251">
        <f>'5-04a'!O810</f>
        <v>25.616</v>
      </c>
      <c r="AK809" s="251">
        <f t="shared" si="78"/>
        <v>0</v>
      </c>
      <c r="AM809" s="252">
        <f t="shared" si="79"/>
        <v>2.86358317718092E-2</v>
      </c>
      <c r="AP809" s="268"/>
    </row>
    <row r="810" spans="1:42" x14ac:dyDescent="0.25">
      <c r="A810" s="253">
        <v>808</v>
      </c>
      <c r="B810" s="243" t="s">
        <v>542</v>
      </c>
      <c r="C810" s="243" t="s">
        <v>543</v>
      </c>
      <c r="D810" s="243" t="s">
        <v>471</v>
      </c>
      <c r="E810" s="243" t="s">
        <v>495</v>
      </c>
      <c r="F810" s="243" t="s">
        <v>30</v>
      </c>
      <c r="G810" s="243" t="s">
        <v>36</v>
      </c>
      <c r="H810" s="243" t="s">
        <v>37</v>
      </c>
      <c r="I810" s="243" t="s">
        <v>72</v>
      </c>
      <c r="J810" s="243" t="s">
        <v>681</v>
      </c>
      <c r="K810" s="243" t="s">
        <v>792</v>
      </c>
      <c r="L810" s="265">
        <v>10.752031761379515</v>
      </c>
      <c r="M810" s="250">
        <v>3</v>
      </c>
      <c r="N810" s="250">
        <v>3</v>
      </c>
      <c r="O810" s="244">
        <v>12</v>
      </c>
      <c r="P810" s="242">
        <v>10</v>
      </c>
      <c r="Q810" s="242">
        <v>25</v>
      </c>
      <c r="R810" s="242">
        <v>0.5</v>
      </c>
      <c r="S810" s="245">
        <v>2050</v>
      </c>
      <c r="T810" s="242">
        <v>5</v>
      </c>
      <c r="U810" s="242">
        <v>0.8</v>
      </c>
      <c r="V810" s="242">
        <v>21</v>
      </c>
      <c r="W810" s="266">
        <v>119.09192533333328</v>
      </c>
      <c r="X810" s="266">
        <v>24.862614892136385</v>
      </c>
      <c r="Y810" s="266">
        <v>15.15</v>
      </c>
      <c r="Z810" s="266">
        <v>3.5727577599999987</v>
      </c>
      <c r="AA810" s="266">
        <v>0.89318943999999956</v>
      </c>
      <c r="AB810" s="267">
        <v>1.5215528000000011</v>
      </c>
      <c r="AC810" s="268"/>
      <c r="AD810" s="269">
        <v>9.4</v>
      </c>
      <c r="AE810" s="270">
        <f t="shared" si="80"/>
        <v>0.83448400000000333</v>
      </c>
      <c r="AF810" s="194">
        <f t="shared" si="76"/>
        <v>0.68706879999999781</v>
      </c>
      <c r="AH810" s="242">
        <v>795</v>
      </c>
      <c r="AI810" s="251">
        <f t="shared" si="77"/>
        <v>21.137500000000003</v>
      </c>
      <c r="AJ810" s="251">
        <f>'5-04a'!O811</f>
        <v>21.137499999999999</v>
      </c>
      <c r="AK810" s="251">
        <f t="shared" si="78"/>
        <v>0</v>
      </c>
      <c r="AM810" s="252">
        <f t="shared" si="79"/>
        <v>3.2504733293908822E-2</v>
      </c>
      <c r="AP810" s="268"/>
    </row>
    <row r="811" spans="1:42" x14ac:dyDescent="0.25">
      <c r="A811" s="253">
        <v>809</v>
      </c>
      <c r="B811" s="243" t="s">
        <v>542</v>
      </c>
      <c r="C811" s="243" t="s">
        <v>543</v>
      </c>
      <c r="D811" s="243" t="s">
        <v>471</v>
      </c>
      <c r="E811" s="243" t="s">
        <v>495</v>
      </c>
      <c r="F811" s="243" t="s">
        <v>30</v>
      </c>
      <c r="G811" s="243" t="s">
        <v>36</v>
      </c>
      <c r="H811" s="243" t="s">
        <v>37</v>
      </c>
      <c r="I811" s="243" t="s">
        <v>71</v>
      </c>
      <c r="J811" s="243" t="s">
        <v>681</v>
      </c>
      <c r="K811" s="243" t="s">
        <v>792</v>
      </c>
      <c r="L811" s="265">
        <v>7.3498773319415429</v>
      </c>
      <c r="M811" s="250">
        <v>3</v>
      </c>
      <c r="N811" s="250">
        <v>3</v>
      </c>
      <c r="O811" s="244">
        <v>12</v>
      </c>
      <c r="P811" s="242">
        <v>10</v>
      </c>
      <c r="Q811" s="242">
        <v>25</v>
      </c>
      <c r="R811" s="242">
        <v>0.5</v>
      </c>
      <c r="S811" s="245">
        <v>2050</v>
      </c>
      <c r="T811" s="242">
        <v>5</v>
      </c>
      <c r="U811" s="242">
        <v>0.8</v>
      </c>
      <c r="V811" s="242">
        <v>21</v>
      </c>
      <c r="W811" s="266">
        <v>121.50352355555553</v>
      </c>
      <c r="X811" s="266">
        <v>25.366080074228712</v>
      </c>
      <c r="Y811" s="266">
        <v>17.899999999999999</v>
      </c>
      <c r="Z811" s="266">
        <v>3.6451057066666661</v>
      </c>
      <c r="AA811" s="266">
        <v>1.5621881599999998</v>
      </c>
      <c r="AB811" s="267">
        <v>1.6356061333333347</v>
      </c>
      <c r="AC811" s="268"/>
      <c r="AD811" s="269">
        <v>9.4</v>
      </c>
      <c r="AE811" s="270">
        <f t="shared" si="80"/>
        <v>0.83448400000000333</v>
      </c>
      <c r="AF811" s="194">
        <f t="shared" si="76"/>
        <v>0.80112213333333138</v>
      </c>
      <c r="AH811" s="242">
        <v>796</v>
      </c>
      <c r="AI811" s="251">
        <f t="shared" si="77"/>
        <v>24.742899999999999</v>
      </c>
      <c r="AJ811" s="251">
        <f>'5-04a'!O812</f>
        <v>24.742899999999999</v>
      </c>
      <c r="AK811" s="251">
        <f t="shared" si="78"/>
        <v>0</v>
      </c>
      <c r="AM811" s="252">
        <f t="shared" si="79"/>
        <v>3.2377859237734112E-2</v>
      </c>
      <c r="AP811" s="268"/>
    </row>
    <row r="812" spans="1:42" x14ac:dyDescent="0.25">
      <c r="A812" s="253">
        <v>810</v>
      </c>
      <c r="B812" s="243" t="s">
        <v>542</v>
      </c>
      <c r="C812" s="243" t="s">
        <v>543</v>
      </c>
      <c r="D812" s="243" t="s">
        <v>471</v>
      </c>
      <c r="E812" s="243" t="s">
        <v>495</v>
      </c>
      <c r="F812" s="243" t="s">
        <v>30</v>
      </c>
      <c r="G812" s="243" t="s">
        <v>36</v>
      </c>
      <c r="H812" s="243" t="s">
        <v>42</v>
      </c>
      <c r="I812" s="243" t="s">
        <v>53</v>
      </c>
      <c r="J812" s="243" t="s">
        <v>68</v>
      </c>
      <c r="K812" s="243" t="s">
        <v>792</v>
      </c>
      <c r="L812" s="265">
        <v>5.64841179739933</v>
      </c>
      <c r="M812" s="250">
        <v>3</v>
      </c>
      <c r="N812" s="250">
        <v>3</v>
      </c>
      <c r="O812" s="244">
        <v>12</v>
      </c>
      <c r="P812" s="242">
        <v>15</v>
      </c>
      <c r="Q812" s="242">
        <v>35</v>
      </c>
      <c r="R812" s="242">
        <v>0.5</v>
      </c>
      <c r="S812" s="245">
        <v>615</v>
      </c>
      <c r="T812" s="242">
        <v>4.2</v>
      </c>
      <c r="U812" s="242">
        <v>0.8</v>
      </c>
      <c r="V812" s="242">
        <v>21</v>
      </c>
      <c r="W812" s="266">
        <v>137.07956639999998</v>
      </c>
      <c r="X812" s="266">
        <v>28.617863549060541</v>
      </c>
      <c r="Y812" s="266">
        <v>15.59</v>
      </c>
      <c r="Z812" s="266">
        <v>4.1123869919999994</v>
      </c>
      <c r="AA812" s="266">
        <v>0.95212900799999978</v>
      </c>
      <c r="AB812" s="267">
        <v>0.83448400000000156</v>
      </c>
      <c r="AC812" s="268"/>
      <c r="AD812" s="269">
        <v>9.4</v>
      </c>
      <c r="AE812" s="270">
        <f t="shared" si="80"/>
        <v>0.83448400000000333</v>
      </c>
      <c r="AF812" s="194">
        <f t="shared" si="76"/>
        <v>-1.7763568394002505E-15</v>
      </c>
      <c r="AH812" s="242">
        <v>797</v>
      </c>
      <c r="AI812" s="251">
        <f t="shared" si="77"/>
        <v>21.489000000000004</v>
      </c>
      <c r="AJ812" s="251">
        <f>'5-04a'!O813</f>
        <v>21.489000000000001</v>
      </c>
      <c r="AK812" s="251">
        <f t="shared" si="78"/>
        <v>0</v>
      </c>
      <c r="AM812" s="252">
        <f t="shared" si="79"/>
        <v>-8.266354131882592E-17</v>
      </c>
      <c r="AP812" s="268"/>
    </row>
    <row r="813" spans="1:42" x14ac:dyDescent="0.25">
      <c r="A813" s="253">
        <v>811</v>
      </c>
      <c r="B813" s="243" t="s">
        <v>542</v>
      </c>
      <c r="C813" s="243" t="s">
        <v>543</v>
      </c>
      <c r="D813" s="243" t="s">
        <v>471</v>
      </c>
      <c r="E813" s="243" t="s">
        <v>495</v>
      </c>
      <c r="F813" s="243" t="s">
        <v>30</v>
      </c>
      <c r="G813" s="243" t="s">
        <v>31</v>
      </c>
      <c r="H813" s="243" t="s">
        <v>32</v>
      </c>
      <c r="I813" s="243" t="s">
        <v>53</v>
      </c>
      <c r="J813" s="243" t="s">
        <v>657</v>
      </c>
      <c r="K813" s="243" t="s">
        <v>792</v>
      </c>
      <c r="L813" s="265">
        <v>6.5498521212121208</v>
      </c>
      <c r="M813" s="250">
        <v>3</v>
      </c>
      <c r="N813" s="250">
        <v>3</v>
      </c>
      <c r="O813" s="244">
        <v>12</v>
      </c>
      <c r="P813" s="242">
        <v>10</v>
      </c>
      <c r="Q813" s="242">
        <v>25</v>
      </c>
      <c r="R813" s="242">
        <v>0.5</v>
      </c>
      <c r="S813" s="245">
        <v>410</v>
      </c>
      <c r="T813" s="242">
        <v>4.2</v>
      </c>
      <c r="U813" s="242">
        <v>0.8</v>
      </c>
      <c r="V813" s="242">
        <v>21</v>
      </c>
      <c r="W813" s="266">
        <v>121.09254941333327</v>
      </c>
      <c r="X813" s="266">
        <v>25.280281714683355</v>
      </c>
      <c r="Y813" s="266">
        <v>17.07</v>
      </c>
      <c r="Z813" s="266">
        <v>3.632776482399998</v>
      </c>
      <c r="AA813" s="266">
        <v>1.4338573842666655</v>
      </c>
      <c r="AB813" s="267">
        <v>1.6139661333333342</v>
      </c>
      <c r="AC813" s="268"/>
      <c r="AD813" s="269">
        <v>9.4</v>
      </c>
      <c r="AE813" s="270">
        <f t="shared" si="80"/>
        <v>0.83448400000000333</v>
      </c>
      <c r="AF813" s="194">
        <f t="shared" si="76"/>
        <v>0.77948213333333083</v>
      </c>
      <c r="AH813" s="242">
        <v>798</v>
      </c>
      <c r="AI813" s="251">
        <f t="shared" si="77"/>
        <v>23.750599999999999</v>
      </c>
      <c r="AJ813" s="251">
        <f>'5-04a'!O814</f>
        <v>23.750599999999999</v>
      </c>
      <c r="AK813" s="251">
        <f t="shared" si="78"/>
        <v>0</v>
      </c>
      <c r="AM813" s="252">
        <f t="shared" si="79"/>
        <v>3.2819471227393447E-2</v>
      </c>
      <c r="AP813" s="268"/>
    </row>
    <row r="814" spans="1:42" x14ac:dyDescent="0.25">
      <c r="A814" s="253">
        <v>812</v>
      </c>
      <c r="B814" s="243" t="s">
        <v>542</v>
      </c>
      <c r="C814" s="243" t="s">
        <v>543</v>
      </c>
      <c r="D814" s="243" t="s">
        <v>471</v>
      </c>
      <c r="E814" s="243" t="s">
        <v>495</v>
      </c>
      <c r="F814" s="243" t="s">
        <v>30</v>
      </c>
      <c r="G814" s="243" t="s">
        <v>31</v>
      </c>
      <c r="H814" s="243" t="s">
        <v>32</v>
      </c>
      <c r="I814" s="243" t="s">
        <v>28</v>
      </c>
      <c r="J814" s="243" t="s">
        <v>678</v>
      </c>
      <c r="K814" s="243" t="s">
        <v>792</v>
      </c>
      <c r="L814" s="265">
        <v>4.6296252592592602</v>
      </c>
      <c r="M814" s="250">
        <v>3</v>
      </c>
      <c r="N814" s="250">
        <v>3</v>
      </c>
      <c r="O814" s="244">
        <v>12</v>
      </c>
      <c r="P814" s="242">
        <v>10</v>
      </c>
      <c r="Q814" s="242">
        <v>25</v>
      </c>
      <c r="R814" s="242">
        <v>0.5</v>
      </c>
      <c r="S814" s="245">
        <v>524</v>
      </c>
      <c r="T814" s="242">
        <v>4.2</v>
      </c>
      <c r="U814" s="242">
        <v>0.8</v>
      </c>
      <c r="V814" s="242">
        <v>21</v>
      </c>
      <c r="W814" s="266">
        <v>117.64629528888881</v>
      </c>
      <c r="X814" s="266">
        <v>24.560813212711651</v>
      </c>
      <c r="Y814" s="266">
        <v>12.01</v>
      </c>
      <c r="Z814" s="266">
        <v>3.5293888586666644</v>
      </c>
      <c r="AA814" s="266">
        <v>0.57455167466666635</v>
      </c>
      <c r="AB814" s="267">
        <v>1.4658594666666678</v>
      </c>
      <c r="AC814" s="268"/>
      <c r="AD814" s="269">
        <v>9.4</v>
      </c>
      <c r="AE814" s="270">
        <f t="shared" si="80"/>
        <v>0.83448400000000333</v>
      </c>
      <c r="AF814" s="194">
        <f t="shared" si="76"/>
        <v>0.63137546666666444</v>
      </c>
      <c r="AH814" s="242">
        <v>799</v>
      </c>
      <c r="AI814" s="251">
        <f t="shared" si="77"/>
        <v>17.579799999999999</v>
      </c>
      <c r="AJ814" s="251">
        <f>'5-04a'!O815</f>
        <v>17.579799999999999</v>
      </c>
      <c r="AK814" s="251">
        <f t="shared" si="78"/>
        <v>0</v>
      </c>
      <c r="AM814" s="252">
        <f t="shared" si="79"/>
        <v>3.5914826486459717E-2</v>
      </c>
      <c r="AP814" s="268"/>
    </row>
    <row r="815" spans="1:42" x14ac:dyDescent="0.25">
      <c r="A815" s="253">
        <v>813</v>
      </c>
      <c r="B815" s="243" t="s">
        <v>542</v>
      </c>
      <c r="C815" s="243" t="s">
        <v>543</v>
      </c>
      <c r="D815" s="243" t="s">
        <v>491</v>
      </c>
      <c r="E815" s="243" t="s">
        <v>472</v>
      </c>
      <c r="F815" s="243" t="s">
        <v>30</v>
      </c>
      <c r="G815" s="243" t="s">
        <v>36</v>
      </c>
      <c r="H815" s="243" t="s">
        <v>42</v>
      </c>
      <c r="I815" s="243" t="s">
        <v>78</v>
      </c>
      <c r="J815" s="243" t="s">
        <v>102</v>
      </c>
      <c r="K815" s="243" t="s">
        <v>793</v>
      </c>
      <c r="L815" s="265">
        <v>4.8357414139484884</v>
      </c>
      <c r="M815" s="250">
        <v>3</v>
      </c>
      <c r="N815" s="250">
        <v>3</v>
      </c>
      <c r="O815" s="244">
        <v>12</v>
      </c>
      <c r="P815" s="242">
        <v>15</v>
      </c>
      <c r="Q815" s="242">
        <v>35</v>
      </c>
      <c r="R815" s="242">
        <v>0.5</v>
      </c>
      <c r="S815" s="245">
        <v>615</v>
      </c>
      <c r="T815" s="242">
        <v>4.2</v>
      </c>
      <c r="U815" s="242">
        <v>0.8</v>
      </c>
      <c r="V815" s="242">
        <v>24</v>
      </c>
      <c r="W815" s="266">
        <v>462.86688000000004</v>
      </c>
      <c r="X815" s="266">
        <v>27.437278008298762</v>
      </c>
      <c r="Y815" s="266">
        <v>16.55</v>
      </c>
      <c r="Z815" s="266">
        <v>13.886006400000001</v>
      </c>
      <c r="AA815" s="266">
        <v>1.5428896000000003</v>
      </c>
      <c r="AB815" s="267">
        <v>3.3155040000000007</v>
      </c>
      <c r="AC815" s="268"/>
      <c r="AD815" s="269">
        <v>5.55</v>
      </c>
      <c r="AE815" s="270">
        <f t="shared" si="80"/>
        <v>3.3636260000000018</v>
      </c>
      <c r="AF815" s="194">
        <f t="shared" si="76"/>
        <v>-4.8122000000001108E-2</v>
      </c>
      <c r="AH815" s="242">
        <v>800</v>
      </c>
      <c r="AI815" s="251">
        <f t="shared" si="77"/>
        <v>35.294400000000003</v>
      </c>
      <c r="AJ815" s="251">
        <f>'5-04a'!O816</f>
        <v>35.294400000000003</v>
      </c>
      <c r="AK815" s="251">
        <f t="shared" si="78"/>
        <v>0</v>
      </c>
      <c r="AM815" s="252">
        <f t="shared" si="79"/>
        <v>-1.363445759100625E-3</v>
      </c>
      <c r="AP815" s="268"/>
    </row>
    <row r="816" spans="1:42" x14ac:dyDescent="0.25">
      <c r="A816" s="253">
        <v>814</v>
      </c>
      <c r="B816" s="243" t="s">
        <v>542</v>
      </c>
      <c r="C816" s="243" t="s">
        <v>543</v>
      </c>
      <c r="D816" s="243" t="s">
        <v>491</v>
      </c>
      <c r="E816" s="243" t="s">
        <v>472</v>
      </c>
      <c r="F816" s="243" t="s">
        <v>30</v>
      </c>
      <c r="G816" s="243" t="s">
        <v>36</v>
      </c>
      <c r="H816" s="243" t="s">
        <v>42</v>
      </c>
      <c r="I816" s="243" t="s">
        <v>76</v>
      </c>
      <c r="J816" s="243" t="s">
        <v>996</v>
      </c>
      <c r="K816" s="243" t="s">
        <v>793</v>
      </c>
      <c r="L816" s="265">
        <v>9.5607384262003574</v>
      </c>
      <c r="M816" s="250">
        <v>3</v>
      </c>
      <c r="N816" s="250">
        <v>3</v>
      </c>
      <c r="O816" s="244">
        <v>12</v>
      </c>
      <c r="P816" s="242">
        <v>15</v>
      </c>
      <c r="Q816" s="242">
        <v>35</v>
      </c>
      <c r="R816" s="242">
        <v>0.5</v>
      </c>
      <c r="S816" s="245">
        <v>872</v>
      </c>
      <c r="T816" s="242">
        <v>5</v>
      </c>
      <c r="U816" s="242">
        <v>0.8</v>
      </c>
      <c r="V816" s="242">
        <v>24</v>
      </c>
      <c r="W816" s="266">
        <v>476.01939586666674</v>
      </c>
      <c r="X816" s="266">
        <v>28.2169173602055</v>
      </c>
      <c r="Y816" s="266">
        <v>15.76</v>
      </c>
      <c r="Z816" s="266">
        <v>14.280581876000003</v>
      </c>
      <c r="AA816" s="266">
        <v>4.0044141240000002</v>
      </c>
      <c r="AB816" s="267">
        <v>3.3155040000000007</v>
      </c>
      <c r="AC816" s="268"/>
      <c r="AD816" s="269">
        <v>5.55</v>
      </c>
      <c r="AE816" s="270">
        <f t="shared" si="80"/>
        <v>3.3636260000000018</v>
      </c>
      <c r="AF816" s="194">
        <f t="shared" si="76"/>
        <v>-4.8122000000001108E-2</v>
      </c>
      <c r="AH816" s="242">
        <v>801</v>
      </c>
      <c r="AI816" s="251">
        <f t="shared" si="77"/>
        <v>37.360500000000002</v>
      </c>
      <c r="AJ816" s="251">
        <f>'5-04a'!O817</f>
        <v>37.360500000000002</v>
      </c>
      <c r="AK816" s="251">
        <f t="shared" si="78"/>
        <v>0</v>
      </c>
      <c r="AM816" s="252">
        <f t="shared" si="79"/>
        <v>-1.2880448602133566E-3</v>
      </c>
      <c r="AP816" s="268"/>
    </row>
    <row r="817" spans="1:42" x14ac:dyDescent="0.25">
      <c r="A817" s="253">
        <v>815</v>
      </c>
      <c r="B817" s="243" t="s">
        <v>542</v>
      </c>
      <c r="C817" s="243" t="s">
        <v>543</v>
      </c>
      <c r="D817" s="243" t="s">
        <v>491</v>
      </c>
      <c r="E817" s="243" t="s">
        <v>472</v>
      </c>
      <c r="F817" s="243" t="s">
        <v>30</v>
      </c>
      <c r="G817" s="243" t="s">
        <v>31</v>
      </c>
      <c r="H817" s="243" t="s">
        <v>32</v>
      </c>
      <c r="I817" s="243" t="s">
        <v>96</v>
      </c>
      <c r="J817" s="243" t="s">
        <v>1017</v>
      </c>
      <c r="K817" s="243" t="s">
        <v>793</v>
      </c>
      <c r="L817" s="265">
        <v>3.9930280422144864</v>
      </c>
      <c r="M817" s="250">
        <v>3</v>
      </c>
      <c r="N817" s="250">
        <v>3</v>
      </c>
      <c r="O817" s="244">
        <v>12</v>
      </c>
      <c r="P817" s="242">
        <v>15</v>
      </c>
      <c r="Q817" s="242">
        <v>35</v>
      </c>
      <c r="R817" s="242">
        <v>0.5</v>
      </c>
      <c r="S817" s="245">
        <v>498</v>
      </c>
      <c r="T817" s="242">
        <v>4.2</v>
      </c>
      <c r="U817" s="242">
        <v>0.8</v>
      </c>
      <c r="V817" s="242">
        <v>24</v>
      </c>
      <c r="W817" s="266">
        <v>467.28948533333335</v>
      </c>
      <c r="X817" s="266">
        <v>27.699436000790357</v>
      </c>
      <c r="Y817" s="266">
        <v>9</v>
      </c>
      <c r="Z817" s="266">
        <v>14.018684560000001</v>
      </c>
      <c r="AA817" s="266">
        <v>2.2821114400000004</v>
      </c>
      <c r="AB817" s="267">
        <v>3.3155040000000007</v>
      </c>
      <c r="AC817" s="268"/>
      <c r="AD817" s="269">
        <v>5.55</v>
      </c>
      <c r="AE817" s="270">
        <f t="shared" si="80"/>
        <v>3.3636260000000018</v>
      </c>
      <c r="AF817" s="194">
        <f t="shared" si="76"/>
        <v>-4.8122000000001108E-2</v>
      </c>
      <c r="AH817" s="242">
        <v>802</v>
      </c>
      <c r="AI817" s="251">
        <f t="shared" si="77"/>
        <v>28.616300000000003</v>
      </c>
      <c r="AJ817" s="251">
        <f>'5-04a'!O818</f>
        <v>28.616299999999999</v>
      </c>
      <c r="AK817" s="251">
        <f t="shared" si="78"/>
        <v>0</v>
      </c>
      <c r="AM817" s="252">
        <f t="shared" si="79"/>
        <v>-1.6816290016529428E-3</v>
      </c>
      <c r="AP817" s="268"/>
    </row>
    <row r="818" spans="1:42" x14ac:dyDescent="0.25">
      <c r="A818" s="253">
        <v>816</v>
      </c>
      <c r="B818" s="243" t="s">
        <v>542</v>
      </c>
      <c r="C818" s="243" t="s">
        <v>543</v>
      </c>
      <c r="D818" s="243" t="s">
        <v>491</v>
      </c>
      <c r="E818" s="243" t="s">
        <v>472</v>
      </c>
      <c r="F818" s="243" t="s">
        <v>30</v>
      </c>
      <c r="G818" s="243" t="s">
        <v>31</v>
      </c>
      <c r="H818" s="243" t="s">
        <v>32</v>
      </c>
      <c r="I818" s="243" t="s">
        <v>94</v>
      </c>
      <c r="J818" s="243" t="s">
        <v>2223</v>
      </c>
      <c r="K818" s="243" t="s">
        <v>793</v>
      </c>
      <c r="L818" s="265">
        <v>3.9138316174075594</v>
      </c>
      <c r="M818" s="250">
        <v>3</v>
      </c>
      <c r="N818" s="250">
        <v>3</v>
      </c>
      <c r="O818" s="244">
        <v>12</v>
      </c>
      <c r="P818" s="242">
        <v>15</v>
      </c>
      <c r="Q818" s="242">
        <v>35</v>
      </c>
      <c r="R818" s="242">
        <v>0.5</v>
      </c>
      <c r="S818" s="245">
        <v>475</v>
      </c>
      <c r="T818" s="242">
        <v>4.2</v>
      </c>
      <c r="U818" s="242">
        <v>0.8</v>
      </c>
      <c r="V818" s="242">
        <v>24</v>
      </c>
      <c r="W818" s="266">
        <v>467.72969919999997</v>
      </c>
      <c r="X818" s="266">
        <v>27.725530480142265</v>
      </c>
      <c r="Y818" s="266">
        <v>8.84</v>
      </c>
      <c r="Z818" s="266">
        <v>14.031890975999998</v>
      </c>
      <c r="AA818" s="266">
        <v>2.3605050239999996</v>
      </c>
      <c r="AB818" s="267">
        <v>3.3155040000000007</v>
      </c>
      <c r="AC818" s="268"/>
      <c r="AD818" s="269">
        <v>5.55</v>
      </c>
      <c r="AE818" s="270">
        <f t="shared" si="80"/>
        <v>3.3636260000000018</v>
      </c>
      <c r="AF818" s="194">
        <f t="shared" si="76"/>
        <v>-4.8122000000001108E-2</v>
      </c>
      <c r="AH818" s="242">
        <v>803</v>
      </c>
      <c r="AI818" s="251">
        <f t="shared" si="77"/>
        <v>28.547899999999995</v>
      </c>
      <c r="AJ818" s="251">
        <f>'5-04a'!O819</f>
        <v>28.547899999999998</v>
      </c>
      <c r="AK818" s="251">
        <f t="shared" si="78"/>
        <v>0</v>
      </c>
      <c r="AM818" s="252">
        <f t="shared" si="79"/>
        <v>-1.6856581394778991E-3</v>
      </c>
      <c r="AP818" s="268"/>
    </row>
    <row r="819" spans="1:42" x14ac:dyDescent="0.25">
      <c r="A819" s="253">
        <v>817</v>
      </c>
      <c r="B819" s="243" t="s">
        <v>542</v>
      </c>
      <c r="C819" s="243" t="s">
        <v>543</v>
      </c>
      <c r="D819" s="243" t="s">
        <v>491</v>
      </c>
      <c r="E819" s="243" t="s">
        <v>472</v>
      </c>
      <c r="F819" s="243" t="s">
        <v>30</v>
      </c>
      <c r="G819" s="243" t="s">
        <v>36</v>
      </c>
      <c r="H819" s="243" t="s">
        <v>42</v>
      </c>
      <c r="I819" s="243" t="s">
        <v>90</v>
      </c>
      <c r="J819" s="243" t="s">
        <v>996</v>
      </c>
      <c r="K819" s="243" t="s">
        <v>793</v>
      </c>
      <c r="L819" s="265">
        <v>5.16175396599842</v>
      </c>
      <c r="M819" s="250">
        <v>3</v>
      </c>
      <c r="N819" s="250">
        <v>3</v>
      </c>
      <c r="O819" s="244">
        <v>12</v>
      </c>
      <c r="P819" s="242">
        <v>10</v>
      </c>
      <c r="Q819" s="242">
        <v>25</v>
      </c>
      <c r="R819" s="242">
        <v>0.5</v>
      </c>
      <c r="S819" s="245">
        <v>561</v>
      </c>
      <c r="T819" s="242">
        <v>4.2</v>
      </c>
      <c r="U819" s="242">
        <v>0.8</v>
      </c>
      <c r="V819" s="242">
        <v>24</v>
      </c>
      <c r="W819" s="266">
        <v>406.51737891555553</v>
      </c>
      <c r="X819" s="266">
        <v>24.097058619772113</v>
      </c>
      <c r="Y819" s="266">
        <v>10.76</v>
      </c>
      <c r="Z819" s="266">
        <v>12.195521367466666</v>
      </c>
      <c r="AA819" s="266">
        <v>2.2541484991999998</v>
      </c>
      <c r="AB819" s="267">
        <v>5.5385301333333334</v>
      </c>
      <c r="AC819" s="268"/>
      <c r="AD819" s="269">
        <v>5.55</v>
      </c>
      <c r="AE819" s="270">
        <f t="shared" si="80"/>
        <v>3.3636260000000018</v>
      </c>
      <c r="AF819" s="194">
        <f t="shared" si="76"/>
        <v>2.1749041333333317</v>
      </c>
      <c r="AH819" s="242">
        <v>804</v>
      </c>
      <c r="AI819" s="251">
        <f t="shared" si="77"/>
        <v>30.748199999999997</v>
      </c>
      <c r="AJ819" s="251">
        <f>'5-04a'!O820</f>
        <v>30.748200000000001</v>
      </c>
      <c r="AK819" s="251">
        <f t="shared" si="78"/>
        <v>0</v>
      </c>
      <c r="AM819" s="252">
        <f t="shared" si="79"/>
        <v>7.0732730154393811E-2</v>
      </c>
      <c r="AP819" s="268"/>
    </row>
    <row r="820" spans="1:42" x14ac:dyDescent="0.25">
      <c r="A820" s="253">
        <v>818</v>
      </c>
      <c r="B820" s="243" t="s">
        <v>542</v>
      </c>
      <c r="C820" s="243" t="s">
        <v>543</v>
      </c>
      <c r="D820" s="243" t="s">
        <v>491</v>
      </c>
      <c r="E820" s="243" t="s">
        <v>472</v>
      </c>
      <c r="F820" s="243" t="s">
        <v>30</v>
      </c>
      <c r="G820" s="243" t="s">
        <v>36</v>
      </c>
      <c r="H820" s="243" t="s">
        <v>42</v>
      </c>
      <c r="I820" s="243" t="s">
        <v>80</v>
      </c>
      <c r="J820" s="243" t="s">
        <v>73</v>
      </c>
      <c r="K820" s="243" t="s">
        <v>793</v>
      </c>
      <c r="L820" s="265">
        <v>5.7608755300416572</v>
      </c>
      <c r="M820" s="250">
        <v>3</v>
      </c>
      <c r="N820" s="250">
        <v>3</v>
      </c>
      <c r="O820" s="244">
        <v>12</v>
      </c>
      <c r="P820" s="242">
        <v>10</v>
      </c>
      <c r="Q820" s="242">
        <v>25</v>
      </c>
      <c r="R820" s="242">
        <v>0.5</v>
      </c>
      <c r="S820" s="245">
        <v>723</v>
      </c>
      <c r="T820" s="242">
        <v>5</v>
      </c>
      <c r="U820" s="242">
        <v>0.8</v>
      </c>
      <c r="V820" s="242">
        <v>24</v>
      </c>
      <c r="W820" s="266">
        <v>406.42049124444441</v>
      </c>
      <c r="X820" s="266">
        <v>24.091315426463808</v>
      </c>
      <c r="Y820" s="266">
        <v>15.94</v>
      </c>
      <c r="Z820" s="266">
        <v>12.192614737333333</v>
      </c>
      <c r="AA820" s="266">
        <v>2.2365151293333332</v>
      </c>
      <c r="AB820" s="267">
        <v>5.5353701333333341</v>
      </c>
      <c r="AC820" s="268"/>
      <c r="AD820" s="269">
        <v>5.55</v>
      </c>
      <c r="AE820" s="270">
        <f t="shared" si="80"/>
        <v>3.3636260000000018</v>
      </c>
      <c r="AF820" s="194">
        <f t="shared" si="76"/>
        <v>2.1717441333333323</v>
      </c>
      <c r="AH820" s="242">
        <v>805</v>
      </c>
      <c r="AI820" s="251">
        <f t="shared" si="77"/>
        <v>35.904499999999999</v>
      </c>
      <c r="AJ820" s="251">
        <f>'5-04a'!O821</f>
        <v>35.904499999999999</v>
      </c>
      <c r="AK820" s="251">
        <f t="shared" si="78"/>
        <v>0</v>
      </c>
      <c r="AM820" s="252">
        <f t="shared" si="79"/>
        <v>6.0486683656180491E-2</v>
      </c>
      <c r="AP820" s="268"/>
    </row>
    <row r="821" spans="1:42" x14ac:dyDescent="0.25">
      <c r="A821" s="253">
        <v>819</v>
      </c>
      <c r="B821" s="243" t="s">
        <v>542</v>
      </c>
      <c r="C821" s="243" t="s">
        <v>543</v>
      </c>
      <c r="D821" s="243" t="s">
        <v>491</v>
      </c>
      <c r="E821" s="243" t="s">
        <v>472</v>
      </c>
      <c r="F821" s="243" t="s">
        <v>30</v>
      </c>
      <c r="G821" s="243" t="s">
        <v>36</v>
      </c>
      <c r="H821" s="243" t="s">
        <v>42</v>
      </c>
      <c r="I821" s="243" t="s">
        <v>78</v>
      </c>
      <c r="J821" s="243" t="s">
        <v>79</v>
      </c>
      <c r="K821" s="243" t="s">
        <v>793</v>
      </c>
      <c r="L821" s="265">
        <v>6.0112685124521805</v>
      </c>
      <c r="M821" s="250">
        <v>3</v>
      </c>
      <c r="N821" s="250">
        <v>3</v>
      </c>
      <c r="O821" s="244">
        <v>12</v>
      </c>
      <c r="P821" s="242">
        <v>10</v>
      </c>
      <c r="Q821" s="242">
        <v>25</v>
      </c>
      <c r="R821" s="242">
        <v>0.5</v>
      </c>
      <c r="S821" s="245">
        <v>615</v>
      </c>
      <c r="T821" s="242">
        <v>4.2</v>
      </c>
      <c r="U821" s="242">
        <v>0.8</v>
      </c>
      <c r="V821" s="242">
        <v>24</v>
      </c>
      <c r="W821" s="266">
        <v>406.51737891555553</v>
      </c>
      <c r="X821" s="266">
        <v>24.097058619772113</v>
      </c>
      <c r="Y821" s="266">
        <v>15.94</v>
      </c>
      <c r="Z821" s="266">
        <v>12.195521367466666</v>
      </c>
      <c r="AA821" s="266">
        <v>2.2541484991999998</v>
      </c>
      <c r="AB821" s="267">
        <v>5.5385301333333334</v>
      </c>
      <c r="AC821" s="268"/>
      <c r="AD821" s="269">
        <v>5.55</v>
      </c>
      <c r="AE821" s="270">
        <f t="shared" si="80"/>
        <v>3.3636260000000018</v>
      </c>
      <c r="AF821" s="194">
        <f t="shared" si="76"/>
        <v>2.1749041333333317</v>
      </c>
      <c r="AH821" s="242">
        <v>806</v>
      </c>
      <c r="AI821" s="251">
        <f t="shared" si="77"/>
        <v>35.928199999999997</v>
      </c>
      <c r="AJ821" s="251">
        <f>'5-04a'!O822</f>
        <v>35.928199999999997</v>
      </c>
      <c r="AK821" s="251">
        <f t="shared" si="78"/>
        <v>0</v>
      </c>
      <c r="AM821" s="252">
        <f t="shared" si="79"/>
        <v>6.0534736873356636E-2</v>
      </c>
      <c r="AP821" s="268"/>
    </row>
    <row r="822" spans="1:42" x14ac:dyDescent="0.25">
      <c r="A822" s="253">
        <v>820</v>
      </c>
      <c r="B822" s="243" t="s">
        <v>542</v>
      </c>
      <c r="C822" s="243" t="s">
        <v>543</v>
      </c>
      <c r="D822" s="243" t="s">
        <v>491</v>
      </c>
      <c r="E822" s="243" t="s">
        <v>472</v>
      </c>
      <c r="F822" s="243" t="s">
        <v>30</v>
      </c>
      <c r="G822" s="243" t="s">
        <v>31</v>
      </c>
      <c r="H822" s="243" t="s">
        <v>32</v>
      </c>
      <c r="I822" s="243" t="s">
        <v>53</v>
      </c>
      <c r="J822" s="243" t="s">
        <v>724</v>
      </c>
      <c r="K822" s="243" t="s">
        <v>793</v>
      </c>
      <c r="L822" s="265">
        <v>3.9518731045552888</v>
      </c>
      <c r="M822" s="250">
        <v>3</v>
      </c>
      <c r="N822" s="250">
        <v>3</v>
      </c>
      <c r="O822" s="244">
        <v>12</v>
      </c>
      <c r="P822" s="242">
        <v>10</v>
      </c>
      <c r="Q822" s="242">
        <v>25</v>
      </c>
      <c r="R822" s="242">
        <v>0.5</v>
      </c>
      <c r="S822" s="245">
        <v>330</v>
      </c>
      <c r="T822" s="242">
        <v>4.2</v>
      </c>
      <c r="U822" s="242">
        <v>0.8</v>
      </c>
      <c r="V822" s="242">
        <v>24</v>
      </c>
      <c r="W822" s="266">
        <v>401.15129599999995</v>
      </c>
      <c r="X822" s="266">
        <v>23.778974273858918</v>
      </c>
      <c r="Y822" s="266">
        <v>11.99</v>
      </c>
      <c r="Z822" s="266">
        <v>12.034538879999998</v>
      </c>
      <c r="AA822" s="266">
        <v>1.3371709866666668</v>
      </c>
      <c r="AB822" s="267">
        <v>5.3726901333333341</v>
      </c>
      <c r="AC822" s="268"/>
      <c r="AD822" s="269">
        <v>5.55</v>
      </c>
      <c r="AE822" s="270">
        <f t="shared" si="80"/>
        <v>3.3636260000000018</v>
      </c>
      <c r="AF822" s="194">
        <f t="shared" si="76"/>
        <v>2.0090641333333323</v>
      </c>
      <c r="AH822" s="242">
        <v>807</v>
      </c>
      <c r="AI822" s="251">
        <f t="shared" si="77"/>
        <v>30.734400000000001</v>
      </c>
      <c r="AJ822" s="251">
        <f>'5-04a'!O823</f>
        <v>30.734400000000001</v>
      </c>
      <c r="AK822" s="251">
        <f t="shared" si="78"/>
        <v>0</v>
      </c>
      <c r="AM822" s="252">
        <f t="shared" si="79"/>
        <v>6.5368581567667894E-2</v>
      </c>
      <c r="AP822" s="268"/>
    </row>
    <row r="823" spans="1:42" x14ac:dyDescent="0.25">
      <c r="A823" s="253">
        <v>821</v>
      </c>
      <c r="B823" s="243" t="s">
        <v>542</v>
      </c>
      <c r="C823" s="243" t="s">
        <v>543</v>
      </c>
      <c r="D823" s="243" t="s">
        <v>491</v>
      </c>
      <c r="E823" s="243" t="s">
        <v>472</v>
      </c>
      <c r="F823" s="243" t="s">
        <v>30</v>
      </c>
      <c r="G823" s="243" t="s">
        <v>36</v>
      </c>
      <c r="H823" s="243" t="s">
        <v>32</v>
      </c>
      <c r="I823" s="243" t="s">
        <v>28</v>
      </c>
      <c r="J823" s="243" t="s">
        <v>74</v>
      </c>
      <c r="K823" s="243" t="s">
        <v>793</v>
      </c>
      <c r="L823" s="265">
        <v>4.827216635672821</v>
      </c>
      <c r="M823" s="250">
        <v>3</v>
      </c>
      <c r="N823" s="250">
        <v>3</v>
      </c>
      <c r="O823" s="244">
        <v>12</v>
      </c>
      <c r="P823" s="242">
        <v>10</v>
      </c>
      <c r="Q823" s="242">
        <v>25</v>
      </c>
      <c r="R823" s="242">
        <v>0.5</v>
      </c>
      <c r="S823" s="245">
        <v>387</v>
      </c>
      <c r="T823" s="242">
        <v>4.2</v>
      </c>
      <c r="U823" s="242">
        <v>0.8</v>
      </c>
      <c r="V823" s="242">
        <v>24</v>
      </c>
      <c r="W823" s="266">
        <v>405.36573930666674</v>
      </c>
      <c r="X823" s="266">
        <v>24.028793082789964</v>
      </c>
      <c r="Y823" s="266">
        <v>11.99</v>
      </c>
      <c r="Z823" s="266">
        <v>12.160972179200002</v>
      </c>
      <c r="AA823" s="266">
        <v>2.0457710208000002</v>
      </c>
      <c r="AB823" s="267">
        <v>5.5011568000000004</v>
      </c>
      <c r="AC823" s="268"/>
      <c r="AD823" s="269">
        <v>5.55</v>
      </c>
      <c r="AE823" s="270">
        <f t="shared" si="80"/>
        <v>3.3636260000000018</v>
      </c>
      <c r="AF823" s="194">
        <f t="shared" si="76"/>
        <v>2.1375307999999986</v>
      </c>
      <c r="AH823" s="242">
        <v>808</v>
      </c>
      <c r="AI823" s="251">
        <f t="shared" si="77"/>
        <v>31.697900000000004</v>
      </c>
      <c r="AJ823" s="251">
        <f>'5-04a'!O824</f>
        <v>31.697900000000001</v>
      </c>
      <c r="AK823" s="251">
        <f t="shared" si="78"/>
        <v>0</v>
      </c>
      <c r="AM823" s="252">
        <f t="shared" si="79"/>
        <v>6.743446095798139E-2</v>
      </c>
      <c r="AP823" s="268"/>
    </row>
    <row r="824" spans="1:42" x14ac:dyDescent="0.25">
      <c r="A824" s="253">
        <v>822</v>
      </c>
      <c r="B824" s="243" t="s">
        <v>542</v>
      </c>
      <c r="C824" s="243" t="s">
        <v>543</v>
      </c>
      <c r="D824" s="243" t="s">
        <v>491</v>
      </c>
      <c r="E824" s="243" t="s">
        <v>472</v>
      </c>
      <c r="F824" s="243" t="s">
        <v>30</v>
      </c>
      <c r="G824" s="243" t="s">
        <v>36</v>
      </c>
      <c r="H824" s="243" t="s">
        <v>42</v>
      </c>
      <c r="I824" s="243" t="s">
        <v>53</v>
      </c>
      <c r="J824" s="243" t="s">
        <v>207</v>
      </c>
      <c r="K824" s="243" t="s">
        <v>793</v>
      </c>
      <c r="L824" s="265">
        <v>7.6503903813210563</v>
      </c>
      <c r="M824" s="250">
        <v>3</v>
      </c>
      <c r="N824" s="250">
        <v>3</v>
      </c>
      <c r="O824" s="244">
        <v>12</v>
      </c>
      <c r="P824" s="242">
        <v>10</v>
      </c>
      <c r="Q824" s="242">
        <v>25</v>
      </c>
      <c r="R824" s="242">
        <v>0.5</v>
      </c>
      <c r="S824" s="245">
        <v>692</v>
      </c>
      <c r="T824" s="242">
        <v>5</v>
      </c>
      <c r="U824" s="242">
        <v>0.8</v>
      </c>
      <c r="V824" s="242">
        <v>24</v>
      </c>
      <c r="W824" s="266">
        <v>414.94462464000014</v>
      </c>
      <c r="X824" s="266">
        <v>24.596598970954368</v>
      </c>
      <c r="Y824" s="266">
        <v>15.94</v>
      </c>
      <c r="Z824" s="266">
        <v>12.448338739200004</v>
      </c>
      <c r="AA824" s="266">
        <v>4.0177177941333353</v>
      </c>
      <c r="AB824" s="267">
        <v>5.8487434666666687</v>
      </c>
      <c r="AC824" s="268"/>
      <c r="AD824" s="269">
        <v>5.55</v>
      </c>
      <c r="AE824" s="270">
        <f t="shared" si="80"/>
        <v>3.3636260000000018</v>
      </c>
      <c r="AF824" s="194">
        <f t="shared" si="76"/>
        <v>2.4851174666666669</v>
      </c>
      <c r="AH824" s="242">
        <v>809</v>
      </c>
      <c r="AI824" s="251">
        <f t="shared" si="77"/>
        <v>38.254800000000003</v>
      </c>
      <c r="AJ824" s="251">
        <f>'5-04a'!O825</f>
        <v>38.254800000000003</v>
      </c>
      <c r="AK824" s="251">
        <f t="shared" si="78"/>
        <v>0</v>
      </c>
      <c r="AM824" s="252">
        <f t="shared" si="79"/>
        <v>6.4962239161273014E-2</v>
      </c>
      <c r="AP824" s="268"/>
    </row>
    <row r="825" spans="1:42" x14ac:dyDescent="0.25">
      <c r="A825" s="253">
        <v>823</v>
      </c>
      <c r="B825" s="243" t="s">
        <v>542</v>
      </c>
      <c r="C825" s="243" t="s">
        <v>543</v>
      </c>
      <c r="D825" s="243" t="s">
        <v>491</v>
      </c>
      <c r="E825" s="243" t="s">
        <v>472</v>
      </c>
      <c r="F825" s="243" t="s">
        <v>30</v>
      </c>
      <c r="G825" s="243" t="s">
        <v>36</v>
      </c>
      <c r="H825" s="243" t="s">
        <v>37</v>
      </c>
      <c r="I825" s="243" t="s">
        <v>72</v>
      </c>
      <c r="J825" s="243" t="s">
        <v>681</v>
      </c>
      <c r="K825" s="243" t="s">
        <v>793</v>
      </c>
      <c r="L825" s="265">
        <v>12.26362653772013</v>
      </c>
      <c r="M825" s="250">
        <v>3</v>
      </c>
      <c r="N825" s="250">
        <v>3</v>
      </c>
      <c r="O825" s="244">
        <v>12</v>
      </c>
      <c r="P825" s="242">
        <v>10</v>
      </c>
      <c r="Q825" s="242">
        <v>25</v>
      </c>
      <c r="R825" s="242">
        <v>0.5</v>
      </c>
      <c r="S825" s="245">
        <v>2050</v>
      </c>
      <c r="T825" s="242">
        <v>5</v>
      </c>
      <c r="U825" s="242">
        <v>0.8</v>
      </c>
      <c r="V825" s="242">
        <v>24</v>
      </c>
      <c r="W825" s="266">
        <v>410.73057422222217</v>
      </c>
      <c r="X825" s="266">
        <v>24.346803451228347</v>
      </c>
      <c r="Y825" s="266">
        <v>11.99</v>
      </c>
      <c r="Z825" s="266">
        <v>12.321917226666665</v>
      </c>
      <c r="AA825" s="266">
        <v>3.0804793066666663</v>
      </c>
      <c r="AB825" s="267">
        <v>5.685103466666666</v>
      </c>
      <c r="AC825" s="268"/>
      <c r="AD825" s="269">
        <v>5.55</v>
      </c>
      <c r="AE825" s="270">
        <f t="shared" si="80"/>
        <v>3.3636260000000018</v>
      </c>
      <c r="AF825" s="194">
        <f t="shared" si="76"/>
        <v>2.3214774666666642</v>
      </c>
      <c r="AH825" s="242">
        <v>810</v>
      </c>
      <c r="AI825" s="251">
        <f t="shared" si="77"/>
        <v>33.077500000000001</v>
      </c>
      <c r="AJ825" s="251">
        <f>'5-04a'!O826</f>
        <v>33.077500000000001</v>
      </c>
      <c r="AK825" s="251">
        <f t="shared" si="78"/>
        <v>0</v>
      </c>
      <c r="AM825" s="252">
        <f t="shared" si="79"/>
        <v>7.0182978358904524E-2</v>
      </c>
      <c r="AP825" s="268"/>
    </row>
    <row r="826" spans="1:42" x14ac:dyDescent="0.25">
      <c r="A826" s="253">
        <v>824</v>
      </c>
      <c r="B826" s="243" t="s">
        <v>542</v>
      </c>
      <c r="C826" s="243" t="s">
        <v>543</v>
      </c>
      <c r="D826" s="243" t="s">
        <v>491</v>
      </c>
      <c r="E826" s="243" t="s">
        <v>472</v>
      </c>
      <c r="F826" s="243" t="s">
        <v>30</v>
      </c>
      <c r="G826" s="243" t="s">
        <v>36</v>
      </c>
      <c r="H826" s="243" t="s">
        <v>42</v>
      </c>
      <c r="I826" s="243" t="s">
        <v>1002</v>
      </c>
      <c r="J826" s="243" t="s">
        <v>657</v>
      </c>
      <c r="K826" s="243" t="s">
        <v>793</v>
      </c>
      <c r="L826" s="265">
        <v>25.493142451610289</v>
      </c>
      <c r="M826" s="250">
        <v>3</v>
      </c>
      <c r="N826" s="250">
        <v>3</v>
      </c>
      <c r="O826" s="244">
        <v>12</v>
      </c>
      <c r="P826" s="242">
        <v>10</v>
      </c>
      <c r="Q826" s="242">
        <v>25</v>
      </c>
      <c r="R826" s="242">
        <v>0.5</v>
      </c>
      <c r="S826" s="245">
        <v>1230</v>
      </c>
      <c r="T826" s="242">
        <v>4.2</v>
      </c>
      <c r="U826" s="242">
        <v>0.8</v>
      </c>
      <c r="V826" s="242">
        <v>24</v>
      </c>
      <c r="W826" s="266">
        <v>432.28084466666661</v>
      </c>
      <c r="X826" s="266">
        <v>25.624235012843304</v>
      </c>
      <c r="Y826" s="266">
        <v>13.84</v>
      </c>
      <c r="Z826" s="266">
        <v>12.968425339999998</v>
      </c>
      <c r="AA826" s="266">
        <v>9.5853578599999985</v>
      </c>
      <c r="AB826" s="267">
        <v>6.7853168000000004</v>
      </c>
      <c r="AC826" s="268"/>
      <c r="AD826" s="269">
        <v>5.55</v>
      </c>
      <c r="AE826" s="270">
        <f t="shared" si="80"/>
        <v>3.3636260000000018</v>
      </c>
      <c r="AF826" s="194">
        <f t="shared" si="76"/>
        <v>3.4216907999999986</v>
      </c>
      <c r="AH826" s="242">
        <v>811</v>
      </c>
      <c r="AI826" s="251">
        <f t="shared" si="77"/>
        <v>43.179100000000005</v>
      </c>
      <c r="AJ826" s="251">
        <f>'5-04a'!O827</f>
        <v>43.179099999999998</v>
      </c>
      <c r="AK826" s="251">
        <f t="shared" si="78"/>
        <v>0</v>
      </c>
      <c r="AM826" s="252">
        <f t="shared" si="79"/>
        <v>7.9244143578722073E-2</v>
      </c>
      <c r="AP826" s="268"/>
    </row>
    <row r="827" spans="1:42" x14ac:dyDescent="0.25">
      <c r="A827" s="253">
        <v>825</v>
      </c>
      <c r="B827" s="243" t="s">
        <v>542</v>
      </c>
      <c r="C827" s="243" t="s">
        <v>543</v>
      </c>
      <c r="D827" s="243" t="s">
        <v>491</v>
      </c>
      <c r="E827" s="243" t="s">
        <v>472</v>
      </c>
      <c r="F827" s="243" t="s">
        <v>30</v>
      </c>
      <c r="G827" s="243" t="s">
        <v>36</v>
      </c>
      <c r="H827" s="243" t="s">
        <v>42</v>
      </c>
      <c r="I827" s="243" t="s">
        <v>53</v>
      </c>
      <c r="J827" s="243" t="s">
        <v>726</v>
      </c>
      <c r="K827" s="243" t="s">
        <v>793</v>
      </c>
      <c r="L827" s="265">
        <v>8.0556759121214458</v>
      </c>
      <c r="M827" s="250">
        <v>3</v>
      </c>
      <c r="N827" s="250">
        <v>3</v>
      </c>
      <c r="O827" s="244">
        <v>12</v>
      </c>
      <c r="P827" s="242">
        <v>10</v>
      </c>
      <c r="Q827" s="242">
        <v>25</v>
      </c>
      <c r="R827" s="242">
        <v>0.5</v>
      </c>
      <c r="S827" s="245">
        <v>615</v>
      </c>
      <c r="T827" s="242">
        <v>4.2</v>
      </c>
      <c r="U827" s="242">
        <v>0.8</v>
      </c>
      <c r="V827" s="242">
        <v>24</v>
      </c>
      <c r="W827" s="266">
        <v>410.73057422222217</v>
      </c>
      <c r="X827" s="266">
        <v>24.346803451228347</v>
      </c>
      <c r="Y827" s="266">
        <v>12.78</v>
      </c>
      <c r="Z827" s="266">
        <v>12.321917226666665</v>
      </c>
      <c r="AA827" s="266">
        <v>3.0804793066666663</v>
      </c>
      <c r="AB827" s="267">
        <v>5.685103466666666</v>
      </c>
      <c r="AC827" s="268"/>
      <c r="AD827" s="269">
        <v>5.55</v>
      </c>
      <c r="AE827" s="270">
        <f t="shared" si="80"/>
        <v>3.3636260000000018</v>
      </c>
      <c r="AF827" s="194">
        <f t="shared" si="76"/>
        <v>2.3214774666666642</v>
      </c>
      <c r="AH827" s="242">
        <v>812</v>
      </c>
      <c r="AI827" s="251">
        <f t="shared" si="77"/>
        <v>33.8675</v>
      </c>
      <c r="AJ827" s="251">
        <f>'5-04a'!O828</f>
        <v>33.8675</v>
      </c>
      <c r="AK827" s="251">
        <f t="shared" si="78"/>
        <v>0</v>
      </c>
      <c r="AM827" s="252">
        <f t="shared" si="79"/>
        <v>6.8545876331783107E-2</v>
      </c>
      <c r="AP827" s="268"/>
    </row>
    <row r="828" spans="1:42" x14ac:dyDescent="0.25">
      <c r="A828" s="253">
        <v>826</v>
      </c>
      <c r="B828" s="243" t="s">
        <v>542</v>
      </c>
      <c r="C828" s="243" t="s">
        <v>543</v>
      </c>
      <c r="D828" s="243" t="s">
        <v>491</v>
      </c>
      <c r="E828" s="243" t="s">
        <v>472</v>
      </c>
      <c r="F828" s="243" t="s">
        <v>30</v>
      </c>
      <c r="G828" s="243" t="s">
        <v>36</v>
      </c>
      <c r="H828" s="243" t="s">
        <v>42</v>
      </c>
      <c r="I828" s="243" t="s">
        <v>53</v>
      </c>
      <c r="J828" s="243" t="s">
        <v>68</v>
      </c>
      <c r="K828" s="243" t="s">
        <v>793</v>
      </c>
      <c r="L828" s="265">
        <v>6.4572530796596954</v>
      </c>
      <c r="M828" s="250">
        <v>3</v>
      </c>
      <c r="N828" s="250">
        <v>3</v>
      </c>
      <c r="O828" s="244">
        <v>12</v>
      </c>
      <c r="P828" s="242">
        <v>15</v>
      </c>
      <c r="Q828" s="242">
        <v>35</v>
      </c>
      <c r="R828" s="242">
        <v>0.5</v>
      </c>
      <c r="S828" s="245">
        <v>615</v>
      </c>
      <c r="T828" s="242">
        <v>4.2</v>
      </c>
      <c r="U828" s="242">
        <v>0.8</v>
      </c>
      <c r="V828" s="242">
        <v>24</v>
      </c>
      <c r="W828" s="266">
        <v>472.59471839999998</v>
      </c>
      <c r="X828" s="266">
        <v>28.013913360995851</v>
      </c>
      <c r="Y828" s="266">
        <v>12.42</v>
      </c>
      <c r="Z828" s="266">
        <v>14.177841551999999</v>
      </c>
      <c r="AA828" s="266">
        <v>3.2825544479999995</v>
      </c>
      <c r="AB828" s="267">
        <v>3.3155040000000007</v>
      </c>
      <c r="AC828" s="268"/>
      <c r="AD828" s="269">
        <v>5.55</v>
      </c>
      <c r="AE828" s="270">
        <f t="shared" si="80"/>
        <v>3.3636260000000018</v>
      </c>
      <c r="AF828" s="194">
        <f t="shared" si="76"/>
        <v>-4.8122000000001108E-2</v>
      </c>
      <c r="AH828" s="242">
        <v>813</v>
      </c>
      <c r="AI828" s="251">
        <f t="shared" si="77"/>
        <v>33.195899999999995</v>
      </c>
      <c r="AJ828" s="251">
        <f>'5-04a'!O829</f>
        <v>33.195900000000002</v>
      </c>
      <c r="AK828" s="251">
        <f t="shared" si="78"/>
        <v>0</v>
      </c>
      <c r="AM828" s="252">
        <f t="shared" si="79"/>
        <v>-1.4496368527438966E-3</v>
      </c>
      <c r="AP828" s="268"/>
    </row>
    <row r="829" spans="1:42" x14ac:dyDescent="0.25">
      <c r="A829" s="253">
        <v>827</v>
      </c>
      <c r="B829" s="243" t="s">
        <v>542</v>
      </c>
      <c r="C829" s="243" t="s">
        <v>543</v>
      </c>
      <c r="D829" s="243" t="s">
        <v>491</v>
      </c>
      <c r="E829" s="243" t="s">
        <v>472</v>
      </c>
      <c r="F829" s="243" t="s">
        <v>30</v>
      </c>
      <c r="G829" s="243" t="s">
        <v>36</v>
      </c>
      <c r="H829" s="243" t="s">
        <v>42</v>
      </c>
      <c r="I829" s="243" t="s">
        <v>53</v>
      </c>
      <c r="J829" s="243" t="s">
        <v>67</v>
      </c>
      <c r="K829" s="243" t="s">
        <v>793</v>
      </c>
      <c r="L829" s="265">
        <v>7.9174981516408929</v>
      </c>
      <c r="M829" s="250">
        <v>3</v>
      </c>
      <c r="N829" s="250">
        <v>3</v>
      </c>
      <c r="O829" s="244">
        <v>12</v>
      </c>
      <c r="P829" s="242">
        <v>10</v>
      </c>
      <c r="Q829" s="242">
        <v>25</v>
      </c>
      <c r="R829" s="242">
        <v>0.5</v>
      </c>
      <c r="S829" s="245">
        <v>659</v>
      </c>
      <c r="T829" s="242">
        <v>4.2</v>
      </c>
      <c r="U829" s="242">
        <v>0.8</v>
      </c>
      <c r="V829" s="242">
        <v>24</v>
      </c>
      <c r="W829" s="266">
        <v>407.28182606222219</v>
      </c>
      <c r="X829" s="266">
        <v>24.142372617796219</v>
      </c>
      <c r="Y829" s="266">
        <v>14.36</v>
      </c>
      <c r="Z829" s="266">
        <v>12.218454781866667</v>
      </c>
      <c r="AA829" s="266">
        <v>2.396921751466667</v>
      </c>
      <c r="AB829" s="267">
        <v>5.5640234666666668</v>
      </c>
      <c r="AC829" s="268"/>
      <c r="AD829" s="269">
        <v>5.55</v>
      </c>
      <c r="AE829" s="270">
        <f t="shared" si="80"/>
        <v>3.3636260000000018</v>
      </c>
      <c r="AF829" s="194">
        <f t="shared" si="76"/>
        <v>2.200397466666665</v>
      </c>
      <c r="AH829" s="242">
        <v>814</v>
      </c>
      <c r="AI829" s="251">
        <f t="shared" si="77"/>
        <v>34.539400000000001</v>
      </c>
      <c r="AJ829" s="251">
        <f>'5-04a'!O830</f>
        <v>34.539400000000001</v>
      </c>
      <c r="AK829" s="251">
        <f t="shared" si="78"/>
        <v>0</v>
      </c>
      <c r="AM829" s="252">
        <f t="shared" si="79"/>
        <v>6.3706881609601348E-2</v>
      </c>
      <c r="AP829" s="268"/>
    </row>
    <row r="830" spans="1:42" x14ac:dyDescent="0.25">
      <c r="A830" s="253">
        <v>828</v>
      </c>
      <c r="B830" s="243" t="s">
        <v>542</v>
      </c>
      <c r="C830" s="243" t="s">
        <v>543</v>
      </c>
      <c r="D830" s="243" t="s">
        <v>491</v>
      </c>
      <c r="E830" s="243" t="s">
        <v>472</v>
      </c>
      <c r="F830" s="243" t="s">
        <v>30</v>
      </c>
      <c r="G830" s="243" t="s">
        <v>31</v>
      </c>
      <c r="H830" s="243" t="s">
        <v>32</v>
      </c>
      <c r="I830" s="243" t="s">
        <v>53</v>
      </c>
      <c r="J830" s="243" t="s">
        <v>66</v>
      </c>
      <c r="K830" s="243" t="s">
        <v>793</v>
      </c>
      <c r="L830" s="265">
        <v>4.4851967585264729</v>
      </c>
      <c r="M830" s="250">
        <v>3</v>
      </c>
      <c r="N830" s="250">
        <v>3</v>
      </c>
      <c r="O830" s="244">
        <v>12</v>
      </c>
      <c r="P830" s="242">
        <v>15</v>
      </c>
      <c r="Q830" s="242">
        <v>35</v>
      </c>
      <c r="R830" s="242">
        <v>0.5</v>
      </c>
      <c r="S830" s="245">
        <v>398</v>
      </c>
      <c r="T830" s="242">
        <v>4.2</v>
      </c>
      <c r="U830" s="242">
        <v>0.8</v>
      </c>
      <c r="V830" s="242">
        <v>24</v>
      </c>
      <c r="W830" s="266">
        <v>466.73658466666649</v>
      </c>
      <c r="X830" s="266">
        <v>27.666661805967191</v>
      </c>
      <c r="Y830" s="266">
        <v>14.1</v>
      </c>
      <c r="Z830" s="266">
        <v>14.002097539999996</v>
      </c>
      <c r="AA830" s="266">
        <v>2.1852984599999989</v>
      </c>
      <c r="AB830" s="267">
        <v>3.3155040000000007</v>
      </c>
      <c r="AC830" s="268"/>
      <c r="AD830" s="269">
        <v>5.55</v>
      </c>
      <c r="AE830" s="270">
        <f t="shared" si="80"/>
        <v>3.3636260000000018</v>
      </c>
      <c r="AF830" s="194">
        <f t="shared" si="76"/>
        <v>-4.8122000000001108E-2</v>
      </c>
      <c r="AH830" s="242">
        <v>815</v>
      </c>
      <c r="AI830" s="251">
        <f t="shared" si="77"/>
        <v>33.602899999999991</v>
      </c>
      <c r="AJ830" s="251">
        <f>'5-04a'!O831</f>
        <v>33.602899999999998</v>
      </c>
      <c r="AK830" s="251">
        <f t="shared" si="78"/>
        <v>0</v>
      </c>
      <c r="AM830" s="252">
        <f t="shared" si="79"/>
        <v>-1.4320787789149484E-3</v>
      </c>
      <c r="AP830" s="268"/>
    </row>
    <row r="831" spans="1:42" x14ac:dyDescent="0.25">
      <c r="A831" s="253">
        <v>829</v>
      </c>
      <c r="B831" s="243" t="s">
        <v>542</v>
      </c>
      <c r="C831" s="243" t="s">
        <v>543</v>
      </c>
      <c r="D831" s="243" t="s">
        <v>491</v>
      </c>
      <c r="E831" s="243" t="s">
        <v>472</v>
      </c>
      <c r="F831" s="243" t="s">
        <v>30</v>
      </c>
      <c r="G831" s="243" t="s">
        <v>31</v>
      </c>
      <c r="H831" s="243" t="s">
        <v>32</v>
      </c>
      <c r="I831" s="243" t="s">
        <v>53</v>
      </c>
      <c r="J831" s="243" t="s">
        <v>657</v>
      </c>
      <c r="K831" s="243" t="s">
        <v>793</v>
      </c>
      <c r="L831" s="265">
        <v>7.4857710075263597</v>
      </c>
      <c r="M831" s="250">
        <v>3</v>
      </c>
      <c r="N831" s="250">
        <v>3</v>
      </c>
      <c r="O831" s="244">
        <v>12</v>
      </c>
      <c r="P831" s="242">
        <v>10</v>
      </c>
      <c r="Q831" s="242">
        <v>25</v>
      </c>
      <c r="R831" s="242">
        <v>0.5</v>
      </c>
      <c r="S831" s="245">
        <v>410</v>
      </c>
      <c r="T831" s="242">
        <v>4.2</v>
      </c>
      <c r="U831" s="242">
        <v>0.8</v>
      </c>
      <c r="V831" s="242">
        <v>24</v>
      </c>
      <c r="W831" s="266">
        <v>418.68059514666663</v>
      </c>
      <c r="X831" s="266">
        <v>24.818055432523217</v>
      </c>
      <c r="Y831" s="266">
        <v>13.84</v>
      </c>
      <c r="Z831" s="266">
        <v>12.560417854399999</v>
      </c>
      <c r="AA831" s="266">
        <v>4.9575986789333326</v>
      </c>
      <c r="AB831" s="267">
        <v>6.0105834666666667</v>
      </c>
      <c r="AC831" s="268"/>
      <c r="AD831" s="269">
        <v>5.55</v>
      </c>
      <c r="AE831" s="270">
        <f t="shared" si="80"/>
        <v>3.3636260000000018</v>
      </c>
      <c r="AF831" s="194">
        <f t="shared" si="76"/>
        <v>2.6469574666666649</v>
      </c>
      <c r="AH831" s="242">
        <v>816</v>
      </c>
      <c r="AI831" s="251">
        <f t="shared" si="77"/>
        <v>37.368600000000001</v>
      </c>
      <c r="AJ831" s="251">
        <f>'5-04a'!O832</f>
        <v>37.368600000000001</v>
      </c>
      <c r="AK831" s="251">
        <f t="shared" si="78"/>
        <v>0</v>
      </c>
      <c r="AM831" s="252">
        <f t="shared" si="79"/>
        <v>7.0833733847847247E-2</v>
      </c>
      <c r="AP831" s="268"/>
    </row>
    <row r="832" spans="1:42" x14ac:dyDescent="0.25">
      <c r="A832" s="253">
        <v>830</v>
      </c>
      <c r="B832" s="243" t="s">
        <v>542</v>
      </c>
      <c r="C832" s="243" t="s">
        <v>543</v>
      </c>
      <c r="D832" s="243" t="s">
        <v>491</v>
      </c>
      <c r="E832" s="243" t="s">
        <v>472</v>
      </c>
      <c r="F832" s="243" t="s">
        <v>30</v>
      </c>
      <c r="G832" s="243" t="s">
        <v>31</v>
      </c>
      <c r="H832" s="243" t="s">
        <v>42</v>
      </c>
      <c r="I832" s="243" t="s">
        <v>52</v>
      </c>
      <c r="J832" s="243" t="s">
        <v>678</v>
      </c>
      <c r="K832" s="243" t="s">
        <v>793</v>
      </c>
      <c r="L832" s="265">
        <v>12.059402767257641</v>
      </c>
      <c r="M832" s="250">
        <v>3</v>
      </c>
      <c r="N832" s="250">
        <v>3</v>
      </c>
      <c r="O832" s="244">
        <v>12</v>
      </c>
      <c r="P832" s="242">
        <v>10</v>
      </c>
      <c r="Q832" s="242">
        <v>25</v>
      </c>
      <c r="R832" s="242">
        <v>0.5</v>
      </c>
      <c r="S832" s="245">
        <v>780</v>
      </c>
      <c r="T832" s="242">
        <v>4.2</v>
      </c>
      <c r="U832" s="242">
        <v>0.8</v>
      </c>
      <c r="V832" s="242">
        <v>24</v>
      </c>
      <c r="W832" s="266">
        <v>420.3086968888889</v>
      </c>
      <c r="X832" s="266">
        <v>24.914564130935915</v>
      </c>
      <c r="Y832" s="266">
        <v>9.36</v>
      </c>
      <c r="Z832" s="266">
        <v>12.609260906666666</v>
      </c>
      <c r="AA832" s="266">
        <v>5.4039689600000003</v>
      </c>
      <c r="AB832" s="267">
        <v>6.0867701333333333</v>
      </c>
      <c r="AC832" s="268"/>
      <c r="AD832" s="269">
        <v>5.55</v>
      </c>
      <c r="AE832" s="270">
        <f t="shared" ref="AE832:AE863" si="81">0.0804*AD832^2-1.8589*AD832+11.204</f>
        <v>3.3636260000000018</v>
      </c>
      <c r="AF832" s="194">
        <f t="shared" si="76"/>
        <v>2.7231441333333315</v>
      </c>
      <c r="AH832" s="242">
        <v>817</v>
      </c>
      <c r="AI832" s="251">
        <f t="shared" si="77"/>
        <v>33.46</v>
      </c>
      <c r="AJ832" s="251">
        <f>'5-04a'!O833</f>
        <v>33.46</v>
      </c>
      <c r="AK832" s="251">
        <f t="shared" si="78"/>
        <v>0</v>
      </c>
      <c r="AM832" s="252">
        <f t="shared" si="79"/>
        <v>8.138506076907745E-2</v>
      </c>
      <c r="AP832" s="268"/>
    </row>
    <row r="833" spans="1:42" x14ac:dyDescent="0.25">
      <c r="A833" s="253">
        <v>831</v>
      </c>
      <c r="B833" s="243" t="s">
        <v>542</v>
      </c>
      <c r="C833" s="243" t="s">
        <v>543</v>
      </c>
      <c r="D833" s="243" t="s">
        <v>491</v>
      </c>
      <c r="E833" s="243" t="s">
        <v>472</v>
      </c>
      <c r="F833" s="243" t="s">
        <v>30</v>
      </c>
      <c r="G833" s="243" t="s">
        <v>31</v>
      </c>
      <c r="H833" s="243" t="s">
        <v>32</v>
      </c>
      <c r="I833" s="243" t="s">
        <v>28</v>
      </c>
      <c r="J833" s="243" t="s">
        <v>678</v>
      </c>
      <c r="K833" s="243" t="s">
        <v>793</v>
      </c>
      <c r="L833" s="265">
        <v>5.2931446946365464</v>
      </c>
      <c r="M833" s="250">
        <v>3</v>
      </c>
      <c r="N833" s="250">
        <v>3</v>
      </c>
      <c r="O833" s="244">
        <v>12</v>
      </c>
      <c r="P833" s="242">
        <v>10</v>
      </c>
      <c r="Q833" s="242">
        <v>25</v>
      </c>
      <c r="R833" s="242">
        <v>0.5</v>
      </c>
      <c r="S833" s="245">
        <v>524</v>
      </c>
      <c r="T833" s="242">
        <v>4.2</v>
      </c>
      <c r="U833" s="242">
        <v>0.8</v>
      </c>
      <c r="V833" s="242">
        <v>24</v>
      </c>
      <c r="W833" s="266">
        <v>404.9842206222221</v>
      </c>
      <c r="X833" s="266">
        <v>24.006177867351639</v>
      </c>
      <c r="Y833" s="266">
        <v>9</v>
      </c>
      <c r="Z833" s="266">
        <v>12.149526618666663</v>
      </c>
      <c r="AA833" s="266">
        <v>1.9778299146666665</v>
      </c>
      <c r="AB833" s="267">
        <v>5.488943466666667</v>
      </c>
      <c r="AC833" s="268"/>
      <c r="AD833" s="269">
        <v>5.55</v>
      </c>
      <c r="AE833" s="270">
        <f t="shared" si="81"/>
        <v>3.3636260000000018</v>
      </c>
      <c r="AF833" s="194">
        <f t="shared" si="76"/>
        <v>2.1253174666666652</v>
      </c>
      <c r="AH833" s="242">
        <v>818</v>
      </c>
      <c r="AI833" s="251">
        <f t="shared" si="77"/>
        <v>28.616299999999995</v>
      </c>
      <c r="AJ833" s="251">
        <f>'5-04a'!O834</f>
        <v>28.616299999999999</v>
      </c>
      <c r="AK833" s="251">
        <f t="shared" si="78"/>
        <v>0</v>
      </c>
      <c r="AM833" s="252">
        <f t="shared" si="79"/>
        <v>7.4269471128925318E-2</v>
      </c>
      <c r="AP833" s="268"/>
    </row>
    <row r="834" spans="1:42" x14ac:dyDescent="0.25">
      <c r="A834" s="253">
        <v>832</v>
      </c>
      <c r="B834" s="243" t="s">
        <v>542</v>
      </c>
      <c r="C834" s="243" t="s">
        <v>543</v>
      </c>
      <c r="D834" s="243" t="s">
        <v>491</v>
      </c>
      <c r="E834" s="243" t="s">
        <v>492</v>
      </c>
      <c r="F834" s="243" t="s">
        <v>30</v>
      </c>
      <c r="G834" s="243" t="s">
        <v>36</v>
      </c>
      <c r="H834" s="243" t="s">
        <v>42</v>
      </c>
      <c r="I834" s="243" t="s">
        <v>78</v>
      </c>
      <c r="J834" s="243" t="s">
        <v>102</v>
      </c>
      <c r="K834" s="243" t="s">
        <v>793</v>
      </c>
      <c r="L834" s="265">
        <v>4.8363972498472991</v>
      </c>
      <c r="M834" s="250">
        <v>3</v>
      </c>
      <c r="N834" s="250">
        <v>3</v>
      </c>
      <c r="O834" s="244">
        <v>12</v>
      </c>
      <c r="P834" s="242">
        <v>15</v>
      </c>
      <c r="Q834" s="242">
        <v>35</v>
      </c>
      <c r="R834" s="242">
        <v>0.5</v>
      </c>
      <c r="S834" s="245">
        <v>615</v>
      </c>
      <c r="T834" s="242">
        <v>4.2</v>
      </c>
      <c r="U834" s="242">
        <v>0.8</v>
      </c>
      <c r="V834" s="242">
        <v>24</v>
      </c>
      <c r="W834" s="266">
        <v>242.31599999999995</v>
      </c>
      <c r="X834" s="266">
        <v>24.427016129032253</v>
      </c>
      <c r="Y834" s="266">
        <v>16.55</v>
      </c>
      <c r="Z834" s="266">
        <v>7.2694799999999979</v>
      </c>
      <c r="AA834" s="266">
        <v>0.80771999999999988</v>
      </c>
      <c r="AB834" s="267">
        <v>2.9450000000000003</v>
      </c>
      <c r="AC834" s="268"/>
      <c r="AD834" s="269">
        <v>6.05</v>
      </c>
      <c r="AE834" s="270">
        <f t="shared" si="81"/>
        <v>2.9004960000000004</v>
      </c>
      <c r="AF834" s="194">
        <f t="shared" si="76"/>
        <v>4.4503999999999877E-2</v>
      </c>
      <c r="AH834" s="242">
        <v>819</v>
      </c>
      <c r="AI834" s="251">
        <f t="shared" si="77"/>
        <v>27.572199999999999</v>
      </c>
      <c r="AJ834" s="251">
        <f>'5-04a'!O835</f>
        <v>27.572199999999999</v>
      </c>
      <c r="AK834" s="251">
        <f t="shared" si="78"/>
        <v>0</v>
      </c>
      <c r="AM834" s="252">
        <f t="shared" si="79"/>
        <v>1.6140895539710244E-3</v>
      </c>
      <c r="AP834" s="268"/>
    </row>
    <row r="835" spans="1:42" x14ac:dyDescent="0.25">
      <c r="A835" s="253">
        <v>833</v>
      </c>
      <c r="B835" s="243" t="s">
        <v>542</v>
      </c>
      <c r="C835" s="243" t="s">
        <v>543</v>
      </c>
      <c r="D835" s="243" t="s">
        <v>491</v>
      </c>
      <c r="E835" s="243" t="s">
        <v>492</v>
      </c>
      <c r="F835" s="243" t="s">
        <v>30</v>
      </c>
      <c r="G835" s="243" t="s">
        <v>36</v>
      </c>
      <c r="H835" s="243" t="s">
        <v>42</v>
      </c>
      <c r="I835" s="243" t="s">
        <v>76</v>
      </c>
      <c r="J835" s="243" t="s">
        <v>996</v>
      </c>
      <c r="K835" s="243" t="s">
        <v>793</v>
      </c>
      <c r="L835" s="265">
        <v>9.5627245391705067</v>
      </c>
      <c r="M835" s="250">
        <v>3</v>
      </c>
      <c r="N835" s="250">
        <v>3</v>
      </c>
      <c r="O835" s="244">
        <v>12</v>
      </c>
      <c r="P835" s="242">
        <v>15</v>
      </c>
      <c r="Q835" s="242">
        <v>35</v>
      </c>
      <c r="R835" s="242">
        <v>0.5</v>
      </c>
      <c r="S835" s="245">
        <v>872</v>
      </c>
      <c r="T835" s="242">
        <v>5</v>
      </c>
      <c r="U835" s="242">
        <v>0.8</v>
      </c>
      <c r="V835" s="242">
        <v>24</v>
      </c>
      <c r="W835" s="266">
        <v>253.99942333333334</v>
      </c>
      <c r="X835" s="266">
        <v>25.604780577956987</v>
      </c>
      <c r="Y835" s="266">
        <v>15.76</v>
      </c>
      <c r="Z835" s="266">
        <v>7.6199827000000004</v>
      </c>
      <c r="AA835" s="266">
        <v>2.1367172999999999</v>
      </c>
      <c r="AB835" s="267">
        <v>2.9450000000000003</v>
      </c>
      <c r="AC835" s="268"/>
      <c r="AD835" s="269">
        <v>6.05</v>
      </c>
      <c r="AE835" s="270">
        <f t="shared" si="81"/>
        <v>2.9004960000000004</v>
      </c>
      <c r="AF835" s="194">
        <f t="shared" ref="AF835:AF898" si="82">AB835-AE835</f>
        <v>4.4503999999999877E-2</v>
      </c>
      <c r="AH835" s="242">
        <v>820</v>
      </c>
      <c r="AI835" s="251">
        <f t="shared" ref="AI835:AI898" si="83">SUM(Y835:AB835)</f>
        <v>28.4617</v>
      </c>
      <c r="AJ835" s="251">
        <f>'5-04a'!O836</f>
        <v>28.4617</v>
      </c>
      <c r="AK835" s="251">
        <f t="shared" ref="AK835:AK898" si="84">AI835-AJ835</f>
        <v>0</v>
      </c>
      <c r="AM835" s="252">
        <f t="shared" ref="AM835:AM898" si="85">AF835/AI835</f>
        <v>1.5636451793111402E-3</v>
      </c>
      <c r="AP835" s="268"/>
    </row>
    <row r="836" spans="1:42" x14ac:dyDescent="0.25">
      <c r="A836" s="253">
        <v>834</v>
      </c>
      <c r="B836" s="243" t="s">
        <v>542</v>
      </c>
      <c r="C836" s="243" t="s">
        <v>543</v>
      </c>
      <c r="D836" s="243" t="s">
        <v>491</v>
      </c>
      <c r="E836" s="243" t="s">
        <v>492</v>
      </c>
      <c r="F836" s="243" t="s">
        <v>30</v>
      </c>
      <c r="G836" s="243" t="s">
        <v>31</v>
      </c>
      <c r="H836" s="243" t="s">
        <v>32</v>
      </c>
      <c r="I836" s="243" t="s">
        <v>96</v>
      </c>
      <c r="J836" s="243" t="s">
        <v>1017</v>
      </c>
      <c r="K836" s="243" t="s">
        <v>793</v>
      </c>
      <c r="L836" s="265">
        <v>3.9944094837885733</v>
      </c>
      <c r="M836" s="250">
        <v>3</v>
      </c>
      <c r="N836" s="250">
        <v>3</v>
      </c>
      <c r="O836" s="244">
        <v>12</v>
      </c>
      <c r="P836" s="242">
        <v>15</v>
      </c>
      <c r="Q836" s="242">
        <v>35</v>
      </c>
      <c r="R836" s="242">
        <v>0.5</v>
      </c>
      <c r="S836" s="245">
        <v>498</v>
      </c>
      <c r="T836" s="242">
        <v>4.2</v>
      </c>
      <c r="U836" s="242">
        <v>0.8</v>
      </c>
      <c r="V836" s="242">
        <v>24</v>
      </c>
      <c r="W836" s="266">
        <v>246.24380000000002</v>
      </c>
      <c r="X836" s="266">
        <v>24.82296370967742</v>
      </c>
      <c r="Y836" s="266">
        <v>9</v>
      </c>
      <c r="Z836" s="266">
        <v>7.3873139999999999</v>
      </c>
      <c r="AA836" s="266">
        <v>1.2025860000000002</v>
      </c>
      <c r="AB836" s="267">
        <v>2.9450000000000003</v>
      </c>
      <c r="AC836" s="268"/>
      <c r="AD836" s="269">
        <v>6.05</v>
      </c>
      <c r="AE836" s="270">
        <f t="shared" si="81"/>
        <v>2.9004960000000004</v>
      </c>
      <c r="AF836" s="194">
        <f t="shared" si="82"/>
        <v>4.4503999999999877E-2</v>
      </c>
      <c r="AH836" s="242">
        <v>821</v>
      </c>
      <c r="AI836" s="251">
        <f t="shared" si="83"/>
        <v>20.5349</v>
      </c>
      <c r="AJ836" s="251">
        <f>'5-04a'!O837</f>
        <v>20.5349</v>
      </c>
      <c r="AK836" s="251">
        <f t="shared" si="84"/>
        <v>0</v>
      </c>
      <c r="AM836" s="252">
        <f t="shared" si="85"/>
        <v>2.1672372400157718E-3</v>
      </c>
      <c r="AP836" s="268"/>
    </row>
    <row r="837" spans="1:42" x14ac:dyDescent="0.25">
      <c r="A837" s="253">
        <v>835</v>
      </c>
      <c r="B837" s="243" t="s">
        <v>542</v>
      </c>
      <c r="C837" s="243" t="s">
        <v>543</v>
      </c>
      <c r="D837" s="243" t="s">
        <v>491</v>
      </c>
      <c r="E837" s="243" t="s">
        <v>492</v>
      </c>
      <c r="F837" s="243" t="s">
        <v>30</v>
      </c>
      <c r="G837" s="243" t="s">
        <v>31</v>
      </c>
      <c r="H837" s="243" t="s">
        <v>32</v>
      </c>
      <c r="I837" s="243" t="s">
        <v>94</v>
      </c>
      <c r="J837" s="243" t="s">
        <v>2223</v>
      </c>
      <c r="K837" s="243" t="s">
        <v>793</v>
      </c>
      <c r="L837" s="265">
        <v>3.915133986568315</v>
      </c>
      <c r="M837" s="250">
        <v>3</v>
      </c>
      <c r="N837" s="250">
        <v>3</v>
      </c>
      <c r="O837" s="244">
        <v>12</v>
      </c>
      <c r="P837" s="242">
        <v>15</v>
      </c>
      <c r="Q837" s="242">
        <v>35</v>
      </c>
      <c r="R837" s="242">
        <v>0.5</v>
      </c>
      <c r="S837" s="245">
        <v>475</v>
      </c>
      <c r="T837" s="242">
        <v>4.2</v>
      </c>
      <c r="U837" s="242">
        <v>0.8</v>
      </c>
      <c r="V837" s="242">
        <v>24</v>
      </c>
      <c r="W837" s="266">
        <v>246.63642666666664</v>
      </c>
      <c r="X837" s="266">
        <v>24.862543010752685</v>
      </c>
      <c r="Y837" s="266">
        <v>8.84</v>
      </c>
      <c r="Z837" s="266">
        <v>7.3990927999999991</v>
      </c>
      <c r="AA837" s="266">
        <v>1.2447071999999999</v>
      </c>
      <c r="AB837" s="267">
        <v>2.9450000000000003</v>
      </c>
      <c r="AC837" s="268"/>
      <c r="AD837" s="269">
        <v>6.05</v>
      </c>
      <c r="AE837" s="270">
        <f t="shared" si="81"/>
        <v>2.9004960000000004</v>
      </c>
      <c r="AF837" s="194">
        <f t="shared" si="82"/>
        <v>4.4503999999999877E-2</v>
      </c>
      <c r="AH837" s="242">
        <v>822</v>
      </c>
      <c r="AI837" s="251">
        <f t="shared" si="83"/>
        <v>20.428799999999999</v>
      </c>
      <c r="AJ837" s="251">
        <f>'5-04a'!O838</f>
        <v>20.428799999999999</v>
      </c>
      <c r="AK837" s="251">
        <f t="shared" si="84"/>
        <v>0</v>
      </c>
      <c r="AM837" s="252">
        <f t="shared" si="85"/>
        <v>2.1784931077694176E-3</v>
      </c>
      <c r="AP837" s="268"/>
    </row>
    <row r="838" spans="1:42" x14ac:dyDescent="0.25">
      <c r="A838" s="253">
        <v>836</v>
      </c>
      <c r="B838" s="243" t="s">
        <v>542</v>
      </c>
      <c r="C838" s="243" t="s">
        <v>543</v>
      </c>
      <c r="D838" s="243" t="s">
        <v>491</v>
      </c>
      <c r="E838" s="243" t="s">
        <v>492</v>
      </c>
      <c r="F838" s="243" t="s">
        <v>30</v>
      </c>
      <c r="G838" s="243" t="s">
        <v>36</v>
      </c>
      <c r="H838" s="243" t="s">
        <v>42</v>
      </c>
      <c r="I838" s="243" t="s">
        <v>90</v>
      </c>
      <c r="J838" s="243" t="s">
        <v>996</v>
      </c>
      <c r="K838" s="243" t="s">
        <v>793</v>
      </c>
      <c r="L838" s="265">
        <v>5.1631354075725078</v>
      </c>
      <c r="M838" s="250">
        <v>3</v>
      </c>
      <c r="N838" s="250">
        <v>3</v>
      </c>
      <c r="O838" s="244">
        <v>12</v>
      </c>
      <c r="P838" s="242">
        <v>10</v>
      </c>
      <c r="Q838" s="242">
        <v>25</v>
      </c>
      <c r="R838" s="242">
        <v>0.5</v>
      </c>
      <c r="S838" s="245">
        <v>561</v>
      </c>
      <c r="T838" s="242">
        <v>4.2</v>
      </c>
      <c r="U838" s="242">
        <v>0.8</v>
      </c>
      <c r="V838" s="242">
        <v>24</v>
      </c>
      <c r="W838" s="266">
        <v>214.7732426666667</v>
      </c>
      <c r="X838" s="266">
        <v>21.650528494623657</v>
      </c>
      <c r="Y838" s="266">
        <v>10.76</v>
      </c>
      <c r="Z838" s="266">
        <v>6.4431972800000006</v>
      </c>
      <c r="AA838" s="266">
        <v>1.1909227200000001</v>
      </c>
      <c r="AB838" s="267">
        <v>4.1194800000000003</v>
      </c>
      <c r="AC838" s="268"/>
      <c r="AD838" s="269">
        <v>6.05</v>
      </c>
      <c r="AE838" s="270">
        <f t="shared" si="81"/>
        <v>2.9004960000000004</v>
      </c>
      <c r="AF838" s="194">
        <f t="shared" si="82"/>
        <v>1.2189839999999998</v>
      </c>
      <c r="AH838" s="242">
        <v>823</v>
      </c>
      <c r="AI838" s="251">
        <f t="shared" si="83"/>
        <v>22.5136</v>
      </c>
      <c r="AJ838" s="251">
        <f>'5-04a'!O839</f>
        <v>22.5136</v>
      </c>
      <c r="AK838" s="251">
        <f t="shared" si="84"/>
        <v>0</v>
      </c>
      <c r="AM838" s="252">
        <f t="shared" si="85"/>
        <v>5.4144339421505219E-2</v>
      </c>
      <c r="AP838" s="268"/>
    </row>
    <row r="839" spans="1:42" x14ac:dyDescent="0.25">
      <c r="A839" s="253">
        <v>837</v>
      </c>
      <c r="B839" s="243" t="s">
        <v>542</v>
      </c>
      <c r="C839" s="243" t="s">
        <v>543</v>
      </c>
      <c r="D839" s="243" t="s">
        <v>491</v>
      </c>
      <c r="E839" s="243" t="s">
        <v>492</v>
      </c>
      <c r="F839" s="243" t="s">
        <v>30</v>
      </c>
      <c r="G839" s="243" t="s">
        <v>36</v>
      </c>
      <c r="H839" s="243" t="s">
        <v>42</v>
      </c>
      <c r="I839" s="243" t="s">
        <v>80</v>
      </c>
      <c r="J839" s="243" t="s">
        <v>73</v>
      </c>
      <c r="K839" s="243" t="s">
        <v>793</v>
      </c>
      <c r="L839" s="265">
        <v>5.762136037336532</v>
      </c>
      <c r="M839" s="250">
        <v>3</v>
      </c>
      <c r="N839" s="250">
        <v>3</v>
      </c>
      <c r="O839" s="244">
        <v>12</v>
      </c>
      <c r="P839" s="242">
        <v>10</v>
      </c>
      <c r="Q839" s="242">
        <v>25</v>
      </c>
      <c r="R839" s="242">
        <v>0.5</v>
      </c>
      <c r="S839" s="245">
        <v>723</v>
      </c>
      <c r="T839" s="242">
        <v>5</v>
      </c>
      <c r="U839" s="242">
        <v>0.8</v>
      </c>
      <c r="V839" s="242">
        <v>24</v>
      </c>
      <c r="W839" s="266">
        <v>214.68595777777779</v>
      </c>
      <c r="X839" s="266">
        <v>21.64172961469534</v>
      </c>
      <c r="Y839" s="266">
        <v>15.94</v>
      </c>
      <c r="Z839" s="266">
        <v>6.440578733333334</v>
      </c>
      <c r="AA839" s="266">
        <v>1.1814079333333332</v>
      </c>
      <c r="AB839" s="267">
        <v>4.1176133333333329</v>
      </c>
      <c r="AC839" s="268"/>
      <c r="AD839" s="269">
        <v>6.05</v>
      </c>
      <c r="AE839" s="270">
        <f t="shared" si="81"/>
        <v>2.9004960000000004</v>
      </c>
      <c r="AF839" s="194">
        <f t="shared" si="82"/>
        <v>1.2171173333333325</v>
      </c>
      <c r="AH839" s="242">
        <v>824</v>
      </c>
      <c r="AI839" s="251">
        <f t="shared" si="83"/>
        <v>27.679600000000001</v>
      </c>
      <c r="AJ839" s="251">
        <f>'5-04a'!O840</f>
        <v>27.679600000000001</v>
      </c>
      <c r="AK839" s="251">
        <f t="shared" si="84"/>
        <v>0</v>
      </c>
      <c r="AM839" s="252">
        <f t="shared" si="85"/>
        <v>4.3971637355067719E-2</v>
      </c>
      <c r="AP839" s="268"/>
    </row>
    <row r="840" spans="1:42" x14ac:dyDescent="0.25">
      <c r="A840" s="253">
        <v>838</v>
      </c>
      <c r="B840" s="243" t="s">
        <v>542</v>
      </c>
      <c r="C840" s="243" t="s">
        <v>543</v>
      </c>
      <c r="D840" s="243" t="s">
        <v>491</v>
      </c>
      <c r="E840" s="243" t="s">
        <v>492</v>
      </c>
      <c r="F840" s="243" t="s">
        <v>30</v>
      </c>
      <c r="G840" s="243" t="s">
        <v>36</v>
      </c>
      <c r="H840" s="243" t="s">
        <v>42</v>
      </c>
      <c r="I840" s="243" t="s">
        <v>78</v>
      </c>
      <c r="J840" s="243" t="s">
        <v>79</v>
      </c>
      <c r="K840" s="243" t="s">
        <v>793</v>
      </c>
      <c r="L840" s="265">
        <v>6.0120266773564763</v>
      </c>
      <c r="M840" s="250">
        <v>3</v>
      </c>
      <c r="N840" s="250">
        <v>3</v>
      </c>
      <c r="O840" s="244">
        <v>12</v>
      </c>
      <c r="P840" s="242">
        <v>10</v>
      </c>
      <c r="Q840" s="242">
        <v>25</v>
      </c>
      <c r="R840" s="242">
        <v>0.5</v>
      </c>
      <c r="S840" s="245">
        <v>615</v>
      </c>
      <c r="T840" s="242">
        <v>4.2</v>
      </c>
      <c r="U840" s="242">
        <v>0.8</v>
      </c>
      <c r="V840" s="242">
        <v>24</v>
      </c>
      <c r="W840" s="266">
        <v>214.7732426666667</v>
      </c>
      <c r="X840" s="266">
        <v>21.650528494623657</v>
      </c>
      <c r="Y840" s="266">
        <v>15.94</v>
      </c>
      <c r="Z840" s="266">
        <v>6.4431972800000006</v>
      </c>
      <c r="AA840" s="266">
        <v>1.1909227200000001</v>
      </c>
      <c r="AB840" s="267">
        <v>4.1194800000000003</v>
      </c>
      <c r="AC840" s="268"/>
      <c r="AD840" s="269">
        <v>6.05</v>
      </c>
      <c r="AE840" s="270">
        <f t="shared" si="81"/>
        <v>2.9004960000000004</v>
      </c>
      <c r="AF840" s="194">
        <f t="shared" si="82"/>
        <v>1.2189839999999998</v>
      </c>
      <c r="AH840" s="242">
        <v>825</v>
      </c>
      <c r="AI840" s="251">
        <f t="shared" si="83"/>
        <v>27.6936</v>
      </c>
      <c r="AJ840" s="251">
        <f>'5-04a'!O841</f>
        <v>27.6936</v>
      </c>
      <c r="AK840" s="251">
        <f t="shared" si="84"/>
        <v>0</v>
      </c>
      <c r="AM840" s="252">
        <f t="shared" si="85"/>
        <v>4.4016812548747716E-2</v>
      </c>
      <c r="AP840" s="268"/>
    </row>
    <row r="841" spans="1:42" x14ac:dyDescent="0.25">
      <c r="A841" s="253">
        <v>839</v>
      </c>
      <c r="B841" s="243" t="s">
        <v>542</v>
      </c>
      <c r="C841" s="243" t="s">
        <v>543</v>
      </c>
      <c r="D841" s="243" t="s">
        <v>491</v>
      </c>
      <c r="E841" s="243" t="s">
        <v>492</v>
      </c>
      <c r="F841" s="243" t="s">
        <v>30</v>
      </c>
      <c r="G841" s="243" t="s">
        <v>36</v>
      </c>
      <c r="H841" s="243" t="s">
        <v>32</v>
      </c>
      <c r="I841" s="243" t="s">
        <v>28</v>
      </c>
      <c r="J841" s="243" t="s">
        <v>74</v>
      </c>
      <c r="K841" s="243" t="s">
        <v>793</v>
      </c>
      <c r="L841" s="265">
        <v>4.8275794385104591</v>
      </c>
      <c r="M841" s="250">
        <v>3</v>
      </c>
      <c r="N841" s="250">
        <v>3</v>
      </c>
      <c r="O841" s="244">
        <v>12</v>
      </c>
      <c r="P841" s="242">
        <v>10</v>
      </c>
      <c r="Q841" s="242">
        <v>25</v>
      </c>
      <c r="R841" s="242">
        <v>0.5</v>
      </c>
      <c r="S841" s="245">
        <v>387</v>
      </c>
      <c r="T841" s="242">
        <v>4.2</v>
      </c>
      <c r="U841" s="242">
        <v>0.8</v>
      </c>
      <c r="V841" s="242">
        <v>24</v>
      </c>
      <c r="W841" s="266">
        <v>213.75156977777777</v>
      </c>
      <c r="X841" s="266">
        <v>21.547537275985665</v>
      </c>
      <c r="Y841" s="266">
        <v>11.99</v>
      </c>
      <c r="Z841" s="266">
        <v>6.4125470933333339</v>
      </c>
      <c r="AA841" s="266">
        <v>1.0787462400000001</v>
      </c>
      <c r="AB841" s="267">
        <v>4.0975066666666669</v>
      </c>
      <c r="AC841" s="268"/>
      <c r="AD841" s="269">
        <v>6.05</v>
      </c>
      <c r="AE841" s="270">
        <f t="shared" si="81"/>
        <v>2.9004960000000004</v>
      </c>
      <c r="AF841" s="194">
        <f t="shared" si="82"/>
        <v>1.1970106666666664</v>
      </c>
      <c r="AH841" s="242">
        <v>826</v>
      </c>
      <c r="AI841" s="251">
        <f t="shared" si="83"/>
        <v>23.578800000000001</v>
      </c>
      <c r="AJ841" s="251">
        <f>'5-04a'!O842</f>
        <v>23.578800000000001</v>
      </c>
      <c r="AK841" s="251">
        <f t="shared" si="84"/>
        <v>0</v>
      </c>
      <c r="AM841" s="252">
        <f t="shared" si="85"/>
        <v>5.0766394670919063E-2</v>
      </c>
      <c r="AP841" s="268"/>
    </row>
    <row r="842" spans="1:42" x14ac:dyDescent="0.25">
      <c r="A842" s="253">
        <v>840</v>
      </c>
      <c r="B842" s="243" t="s">
        <v>542</v>
      </c>
      <c r="C842" s="243" t="s">
        <v>543</v>
      </c>
      <c r="D842" s="243" t="s">
        <v>491</v>
      </c>
      <c r="E842" s="243" t="s">
        <v>492</v>
      </c>
      <c r="F842" s="243" t="s">
        <v>30</v>
      </c>
      <c r="G842" s="243" t="s">
        <v>36</v>
      </c>
      <c r="H842" s="243" t="s">
        <v>42</v>
      </c>
      <c r="I842" s="243" t="s">
        <v>53</v>
      </c>
      <c r="J842" s="243" t="s">
        <v>207</v>
      </c>
      <c r="K842" s="243" t="s">
        <v>793</v>
      </c>
      <c r="L842" s="265">
        <v>7.6515066977445585</v>
      </c>
      <c r="M842" s="250">
        <v>3</v>
      </c>
      <c r="N842" s="250">
        <v>3</v>
      </c>
      <c r="O842" s="244">
        <v>12</v>
      </c>
      <c r="P842" s="242">
        <v>10</v>
      </c>
      <c r="Q842" s="242">
        <v>25</v>
      </c>
      <c r="R842" s="242">
        <v>0.5</v>
      </c>
      <c r="S842" s="245">
        <v>692</v>
      </c>
      <c r="T842" s="242">
        <v>5</v>
      </c>
      <c r="U842" s="242">
        <v>0.8</v>
      </c>
      <c r="V842" s="242">
        <v>24</v>
      </c>
      <c r="W842" s="266">
        <v>222.25912799999998</v>
      </c>
      <c r="X842" s="266">
        <v>22.405154032258061</v>
      </c>
      <c r="Y842" s="266">
        <v>15.94</v>
      </c>
      <c r="Z842" s="266">
        <v>6.6677738399999988</v>
      </c>
      <c r="AA842" s="266">
        <v>2.152032826666666</v>
      </c>
      <c r="AB842" s="267">
        <v>4.3018933333333331</v>
      </c>
      <c r="AC842" s="268"/>
      <c r="AD842" s="269">
        <v>6.05</v>
      </c>
      <c r="AE842" s="270">
        <f t="shared" si="81"/>
        <v>2.9004960000000004</v>
      </c>
      <c r="AF842" s="194">
        <f t="shared" si="82"/>
        <v>1.4013973333333327</v>
      </c>
      <c r="AH842" s="242">
        <v>827</v>
      </c>
      <c r="AI842" s="251">
        <f t="shared" si="83"/>
        <v>29.061699999999998</v>
      </c>
      <c r="AJ842" s="251">
        <f>'5-04a'!O843</f>
        <v>29.061699999999998</v>
      </c>
      <c r="AK842" s="251">
        <f t="shared" si="84"/>
        <v>0</v>
      </c>
      <c r="AM842" s="252">
        <f t="shared" si="85"/>
        <v>4.8221450683660377E-2</v>
      </c>
      <c r="AP842" s="268"/>
    </row>
    <row r="843" spans="1:42" x14ac:dyDescent="0.25">
      <c r="A843" s="253">
        <v>841</v>
      </c>
      <c r="B843" s="243" t="s">
        <v>542</v>
      </c>
      <c r="C843" s="243" t="s">
        <v>543</v>
      </c>
      <c r="D843" s="243" t="s">
        <v>491</v>
      </c>
      <c r="E843" s="243" t="s">
        <v>492</v>
      </c>
      <c r="F843" s="243" t="s">
        <v>30</v>
      </c>
      <c r="G843" s="243" t="s">
        <v>36</v>
      </c>
      <c r="H843" s="243" t="s">
        <v>37</v>
      </c>
      <c r="I843" s="243" t="s">
        <v>72</v>
      </c>
      <c r="J843" s="243" t="s">
        <v>681</v>
      </c>
      <c r="K843" s="243" t="s">
        <v>793</v>
      </c>
      <c r="L843" s="265">
        <v>12.271724483108967</v>
      </c>
      <c r="M843" s="250">
        <v>3</v>
      </c>
      <c r="N843" s="250">
        <v>3</v>
      </c>
      <c r="O843" s="244">
        <v>12</v>
      </c>
      <c r="P843" s="242">
        <v>10</v>
      </c>
      <c r="Q843" s="242">
        <v>25</v>
      </c>
      <c r="R843" s="242">
        <v>0.5</v>
      </c>
      <c r="S843" s="245">
        <v>2050</v>
      </c>
      <c r="T843" s="242">
        <v>5</v>
      </c>
      <c r="U843" s="242">
        <v>0.8</v>
      </c>
      <c r="V843" s="242">
        <v>24</v>
      </c>
      <c r="W843" s="266">
        <v>218.51555555555555</v>
      </c>
      <c r="X843" s="266">
        <v>22.027777777777775</v>
      </c>
      <c r="Y843" s="266">
        <v>11.99</v>
      </c>
      <c r="Z843" s="266">
        <v>6.5554666666666668</v>
      </c>
      <c r="AA843" s="266">
        <v>1.6388666666666667</v>
      </c>
      <c r="AB843" s="267">
        <v>4.2056666666666667</v>
      </c>
      <c r="AC843" s="268"/>
      <c r="AD843" s="269">
        <v>6.05</v>
      </c>
      <c r="AE843" s="270">
        <f t="shared" si="81"/>
        <v>2.9004960000000004</v>
      </c>
      <c r="AF843" s="194">
        <f t="shared" si="82"/>
        <v>1.3051706666666663</v>
      </c>
      <c r="AH843" s="242">
        <v>828</v>
      </c>
      <c r="AI843" s="251">
        <f t="shared" si="83"/>
        <v>24.389999999999997</v>
      </c>
      <c r="AJ843" s="251">
        <f>'5-04a'!O844</f>
        <v>24.39</v>
      </c>
      <c r="AK843" s="251">
        <f t="shared" si="84"/>
        <v>0</v>
      </c>
      <c r="AM843" s="252">
        <f t="shared" si="85"/>
        <v>5.3512532458657912E-2</v>
      </c>
      <c r="AP843" s="268"/>
    </row>
    <row r="844" spans="1:42" x14ac:dyDescent="0.25">
      <c r="A844" s="253">
        <v>842</v>
      </c>
      <c r="B844" s="243" t="s">
        <v>542</v>
      </c>
      <c r="C844" s="243" t="s">
        <v>543</v>
      </c>
      <c r="D844" s="243" t="s">
        <v>491</v>
      </c>
      <c r="E844" s="243" t="s">
        <v>492</v>
      </c>
      <c r="F844" s="243" t="s">
        <v>30</v>
      </c>
      <c r="G844" s="243" t="s">
        <v>36</v>
      </c>
      <c r="H844" s="243" t="s">
        <v>42</v>
      </c>
      <c r="I844" s="243" t="s">
        <v>1002</v>
      </c>
      <c r="J844" s="243" t="s">
        <v>657</v>
      </c>
      <c r="K844" s="243" t="s">
        <v>793</v>
      </c>
      <c r="L844" s="265">
        <v>25.497114677550595</v>
      </c>
      <c r="M844" s="250">
        <v>3</v>
      </c>
      <c r="N844" s="250">
        <v>3</v>
      </c>
      <c r="O844" s="244">
        <v>12</v>
      </c>
      <c r="P844" s="242">
        <v>10</v>
      </c>
      <c r="Q844" s="242">
        <v>25</v>
      </c>
      <c r="R844" s="242">
        <v>0.5</v>
      </c>
      <c r="S844" s="245">
        <v>1230</v>
      </c>
      <c r="T844" s="242">
        <v>4.2</v>
      </c>
      <c r="U844" s="242">
        <v>0.8</v>
      </c>
      <c r="V844" s="242">
        <v>24</v>
      </c>
      <c r="W844" s="266">
        <v>237.65848888888883</v>
      </c>
      <c r="X844" s="266">
        <v>23.95750896057347</v>
      </c>
      <c r="Y844" s="266">
        <v>13.84</v>
      </c>
      <c r="Z844" s="266">
        <v>7.1297546666666642</v>
      </c>
      <c r="AA844" s="266">
        <v>5.2698186666666658</v>
      </c>
      <c r="AB844" s="267">
        <v>4.8526266666666658</v>
      </c>
      <c r="AC844" s="268"/>
      <c r="AD844" s="269">
        <v>6.05</v>
      </c>
      <c r="AE844" s="270">
        <f t="shared" si="81"/>
        <v>2.9004960000000004</v>
      </c>
      <c r="AF844" s="194">
        <f t="shared" si="82"/>
        <v>1.9521306666666653</v>
      </c>
      <c r="AH844" s="242">
        <v>829</v>
      </c>
      <c r="AI844" s="251">
        <f t="shared" si="83"/>
        <v>31.092199999999995</v>
      </c>
      <c r="AJ844" s="251">
        <f>'5-04a'!O845</f>
        <v>31.092199999999998</v>
      </c>
      <c r="AK844" s="251">
        <f t="shared" si="84"/>
        <v>0</v>
      </c>
      <c r="AM844" s="252">
        <f t="shared" si="85"/>
        <v>6.2785221588265411E-2</v>
      </c>
      <c r="AP844" s="268"/>
    </row>
    <row r="845" spans="1:42" x14ac:dyDescent="0.25">
      <c r="A845" s="253">
        <v>843</v>
      </c>
      <c r="B845" s="243" t="s">
        <v>542</v>
      </c>
      <c r="C845" s="243" t="s">
        <v>543</v>
      </c>
      <c r="D845" s="243" t="s">
        <v>491</v>
      </c>
      <c r="E845" s="243" t="s">
        <v>492</v>
      </c>
      <c r="F845" s="243" t="s">
        <v>30</v>
      </c>
      <c r="G845" s="243" t="s">
        <v>36</v>
      </c>
      <c r="H845" s="243" t="s">
        <v>42</v>
      </c>
      <c r="I845" s="243" t="s">
        <v>53</v>
      </c>
      <c r="J845" s="243" t="s">
        <v>726</v>
      </c>
      <c r="K845" s="243" t="s">
        <v>793</v>
      </c>
      <c r="L845" s="265">
        <v>8.0569643273269076</v>
      </c>
      <c r="M845" s="250">
        <v>3</v>
      </c>
      <c r="N845" s="250">
        <v>3</v>
      </c>
      <c r="O845" s="244">
        <v>12</v>
      </c>
      <c r="P845" s="242">
        <v>10</v>
      </c>
      <c r="Q845" s="242">
        <v>25</v>
      </c>
      <c r="R845" s="242">
        <v>0.5</v>
      </c>
      <c r="S845" s="245">
        <v>615</v>
      </c>
      <c r="T845" s="242">
        <v>4.2</v>
      </c>
      <c r="U845" s="242">
        <v>0.8</v>
      </c>
      <c r="V845" s="242">
        <v>24</v>
      </c>
      <c r="W845" s="266">
        <v>218.51555555555555</v>
      </c>
      <c r="X845" s="266">
        <v>22.027777777777775</v>
      </c>
      <c r="Y845" s="266">
        <v>12.78</v>
      </c>
      <c r="Z845" s="266">
        <v>6.5554666666666668</v>
      </c>
      <c r="AA845" s="266">
        <v>1.6388666666666667</v>
      </c>
      <c r="AB845" s="267">
        <v>4.2056666666666667</v>
      </c>
      <c r="AC845" s="268"/>
      <c r="AD845" s="269">
        <v>6.05</v>
      </c>
      <c r="AE845" s="270">
        <f t="shared" si="81"/>
        <v>2.9004960000000004</v>
      </c>
      <c r="AF845" s="194">
        <f t="shared" si="82"/>
        <v>1.3051706666666663</v>
      </c>
      <c r="AH845" s="242">
        <v>830</v>
      </c>
      <c r="AI845" s="251">
        <f t="shared" si="83"/>
        <v>25.179999999999996</v>
      </c>
      <c r="AJ845" s="251">
        <f>'5-04a'!O846</f>
        <v>25.18</v>
      </c>
      <c r="AK845" s="251">
        <f t="shared" si="84"/>
        <v>0</v>
      </c>
      <c r="AM845" s="252">
        <f t="shared" si="85"/>
        <v>5.1833624569764356E-2</v>
      </c>
      <c r="AP845" s="268"/>
    </row>
    <row r="846" spans="1:42" x14ac:dyDescent="0.25">
      <c r="A846" s="253">
        <v>844</v>
      </c>
      <c r="B846" s="243" t="s">
        <v>542</v>
      </c>
      <c r="C846" s="243" t="s">
        <v>543</v>
      </c>
      <c r="D846" s="243" t="s">
        <v>491</v>
      </c>
      <c r="E846" s="243" t="s">
        <v>492</v>
      </c>
      <c r="F846" s="243" t="s">
        <v>30</v>
      </c>
      <c r="G846" s="243" t="s">
        <v>36</v>
      </c>
      <c r="H846" s="243" t="s">
        <v>42</v>
      </c>
      <c r="I846" s="243" t="s">
        <v>53</v>
      </c>
      <c r="J846" s="243" t="s">
        <v>68</v>
      </c>
      <c r="K846" s="243" t="s">
        <v>793</v>
      </c>
      <c r="L846" s="265">
        <v>6.4586019620047637</v>
      </c>
      <c r="M846" s="250">
        <v>3</v>
      </c>
      <c r="N846" s="250">
        <v>3</v>
      </c>
      <c r="O846" s="244">
        <v>12</v>
      </c>
      <c r="P846" s="242">
        <v>15</v>
      </c>
      <c r="Q846" s="242">
        <v>35</v>
      </c>
      <c r="R846" s="242">
        <v>0.5</v>
      </c>
      <c r="S846" s="245">
        <v>615</v>
      </c>
      <c r="T846" s="242">
        <v>4.2</v>
      </c>
      <c r="U846" s="242">
        <v>0.8</v>
      </c>
      <c r="V846" s="242">
        <v>24</v>
      </c>
      <c r="W846" s="266">
        <v>250.95401333333339</v>
      </c>
      <c r="X846" s="266">
        <v>25.297783602150542</v>
      </c>
      <c r="Y846" s="266">
        <v>12.42</v>
      </c>
      <c r="Z846" s="266">
        <v>7.5286204000000012</v>
      </c>
      <c r="AA846" s="266">
        <v>1.7430796000000004</v>
      </c>
      <c r="AB846" s="267">
        <v>2.9450000000000003</v>
      </c>
      <c r="AC846" s="268"/>
      <c r="AD846" s="269">
        <v>6.05</v>
      </c>
      <c r="AE846" s="270">
        <f t="shared" si="81"/>
        <v>2.9004960000000004</v>
      </c>
      <c r="AF846" s="194">
        <f t="shared" si="82"/>
        <v>4.4503999999999877E-2</v>
      </c>
      <c r="AH846" s="242">
        <v>831</v>
      </c>
      <c r="AI846" s="251">
        <f t="shared" si="83"/>
        <v>24.636700000000005</v>
      </c>
      <c r="AJ846" s="251">
        <f>'5-04a'!O847</f>
        <v>24.636700000000001</v>
      </c>
      <c r="AK846" s="251">
        <f t="shared" si="84"/>
        <v>0</v>
      </c>
      <c r="AM846" s="252">
        <f t="shared" si="85"/>
        <v>1.806410761181484E-3</v>
      </c>
      <c r="AP846" s="268"/>
    </row>
    <row r="847" spans="1:42" x14ac:dyDescent="0.25">
      <c r="A847" s="253">
        <v>845</v>
      </c>
      <c r="B847" s="243" t="s">
        <v>542</v>
      </c>
      <c r="C847" s="243" t="s">
        <v>543</v>
      </c>
      <c r="D847" s="243" t="s">
        <v>491</v>
      </c>
      <c r="E847" s="243" t="s">
        <v>492</v>
      </c>
      <c r="F847" s="243" t="s">
        <v>30</v>
      </c>
      <c r="G847" s="243" t="s">
        <v>36</v>
      </c>
      <c r="H847" s="243" t="s">
        <v>42</v>
      </c>
      <c r="I847" s="243" t="s">
        <v>53</v>
      </c>
      <c r="J847" s="243" t="s">
        <v>67</v>
      </c>
      <c r="K847" s="243" t="s">
        <v>793</v>
      </c>
      <c r="L847" s="265">
        <v>7.9187260997067472</v>
      </c>
      <c r="M847" s="250">
        <v>3</v>
      </c>
      <c r="N847" s="250">
        <v>3</v>
      </c>
      <c r="O847" s="244">
        <v>12</v>
      </c>
      <c r="P847" s="242">
        <v>10</v>
      </c>
      <c r="Q847" s="242">
        <v>25</v>
      </c>
      <c r="R847" s="242">
        <v>0.5</v>
      </c>
      <c r="S847" s="245">
        <v>659</v>
      </c>
      <c r="T847" s="242">
        <v>4.2</v>
      </c>
      <c r="U847" s="242">
        <v>0.8</v>
      </c>
      <c r="V847" s="242">
        <v>24</v>
      </c>
      <c r="W847" s="266">
        <v>215.45206222222222</v>
      </c>
      <c r="X847" s="266">
        <v>21.718957885304661</v>
      </c>
      <c r="Y847" s="266">
        <v>14.36</v>
      </c>
      <c r="Z847" s="266">
        <v>6.4635618666666668</v>
      </c>
      <c r="AA847" s="266">
        <v>1.2679714666666668</v>
      </c>
      <c r="AB847" s="267">
        <v>4.1344666666666665</v>
      </c>
      <c r="AC847" s="268"/>
      <c r="AD847" s="269">
        <v>6.05</v>
      </c>
      <c r="AE847" s="270">
        <f t="shared" si="81"/>
        <v>2.9004960000000004</v>
      </c>
      <c r="AF847" s="194">
        <f t="shared" si="82"/>
        <v>1.2339706666666661</v>
      </c>
      <c r="AH847" s="242">
        <v>832</v>
      </c>
      <c r="AI847" s="251">
        <f t="shared" si="83"/>
        <v>26.225999999999999</v>
      </c>
      <c r="AJ847" s="251">
        <f>'5-04a'!O848</f>
        <v>26.225999999999999</v>
      </c>
      <c r="AK847" s="251">
        <f t="shared" si="84"/>
        <v>0</v>
      </c>
      <c r="AM847" s="252">
        <f t="shared" si="85"/>
        <v>4.7051424794732941E-2</v>
      </c>
      <c r="AP847" s="268"/>
    </row>
    <row r="848" spans="1:42" x14ac:dyDescent="0.25">
      <c r="A848" s="253">
        <v>846</v>
      </c>
      <c r="B848" s="243" t="s">
        <v>542</v>
      </c>
      <c r="C848" s="243" t="s">
        <v>543</v>
      </c>
      <c r="D848" s="243" t="s">
        <v>491</v>
      </c>
      <c r="E848" s="243" t="s">
        <v>492</v>
      </c>
      <c r="F848" s="243" t="s">
        <v>30</v>
      </c>
      <c r="G848" s="243" t="s">
        <v>31</v>
      </c>
      <c r="H848" s="243" t="s">
        <v>32</v>
      </c>
      <c r="I848" s="243" t="s">
        <v>53</v>
      </c>
      <c r="J848" s="243" t="s">
        <v>66</v>
      </c>
      <c r="K848" s="243" t="s">
        <v>793</v>
      </c>
      <c r="L848" s="265">
        <v>4.4852572256660794</v>
      </c>
      <c r="M848" s="250">
        <v>3</v>
      </c>
      <c r="N848" s="250">
        <v>3</v>
      </c>
      <c r="O848" s="244">
        <v>12</v>
      </c>
      <c r="P848" s="242">
        <v>15</v>
      </c>
      <c r="Q848" s="242">
        <v>35</v>
      </c>
      <c r="R848" s="242">
        <v>0.5</v>
      </c>
      <c r="S848" s="245">
        <v>398</v>
      </c>
      <c r="T848" s="242">
        <v>4.2</v>
      </c>
      <c r="U848" s="242">
        <v>0.8</v>
      </c>
      <c r="V848" s="242">
        <v>24</v>
      </c>
      <c r="W848" s="266">
        <v>245.75226666666671</v>
      </c>
      <c r="X848" s="266">
        <v>24.773413978494631</v>
      </c>
      <c r="Y848" s="266">
        <v>14.1</v>
      </c>
      <c r="Z848" s="266">
        <v>7.3725680000000011</v>
      </c>
      <c r="AA848" s="266">
        <v>1.1506320000000003</v>
      </c>
      <c r="AB848" s="267">
        <v>2.9450000000000003</v>
      </c>
      <c r="AC848" s="268"/>
      <c r="AD848" s="269">
        <v>6.05</v>
      </c>
      <c r="AE848" s="270">
        <f t="shared" si="81"/>
        <v>2.9004960000000004</v>
      </c>
      <c r="AF848" s="194">
        <f t="shared" si="82"/>
        <v>4.4503999999999877E-2</v>
      </c>
      <c r="AH848" s="242">
        <v>833</v>
      </c>
      <c r="AI848" s="251">
        <f t="shared" si="83"/>
        <v>25.568200000000004</v>
      </c>
      <c r="AJ848" s="251">
        <f>'5-04a'!O849</f>
        <v>25.568200000000001</v>
      </c>
      <c r="AK848" s="251">
        <f t="shared" si="84"/>
        <v>0</v>
      </c>
      <c r="AM848" s="252">
        <f t="shared" si="85"/>
        <v>1.740599651129132E-3</v>
      </c>
      <c r="AP848" s="268"/>
    </row>
    <row r="849" spans="1:42" x14ac:dyDescent="0.25">
      <c r="A849" s="253">
        <v>847</v>
      </c>
      <c r="B849" s="243" t="s">
        <v>542</v>
      </c>
      <c r="C849" s="243" t="s">
        <v>543</v>
      </c>
      <c r="D849" s="243" t="s">
        <v>491</v>
      </c>
      <c r="E849" s="243" t="s">
        <v>492</v>
      </c>
      <c r="F849" s="243" t="s">
        <v>30</v>
      </c>
      <c r="G849" s="243" t="s">
        <v>31</v>
      </c>
      <c r="H849" s="243" t="s">
        <v>32</v>
      </c>
      <c r="I849" s="243" t="s">
        <v>53</v>
      </c>
      <c r="J849" s="243" t="s">
        <v>657</v>
      </c>
      <c r="K849" s="243" t="s">
        <v>793</v>
      </c>
      <c r="L849" s="265">
        <v>7.4859291523530231</v>
      </c>
      <c r="M849" s="250">
        <v>3</v>
      </c>
      <c r="N849" s="250">
        <v>3</v>
      </c>
      <c r="O849" s="244">
        <v>12</v>
      </c>
      <c r="P849" s="242">
        <v>10</v>
      </c>
      <c r="Q849" s="242">
        <v>25</v>
      </c>
      <c r="R849" s="242">
        <v>0.5</v>
      </c>
      <c r="S849" s="245">
        <v>410</v>
      </c>
      <c r="T849" s="242">
        <v>4.2</v>
      </c>
      <c r="U849" s="242">
        <v>0.8</v>
      </c>
      <c r="V849" s="242">
        <v>24</v>
      </c>
      <c r="W849" s="266">
        <v>225.57648533333335</v>
      </c>
      <c r="X849" s="266">
        <v>22.739565053763442</v>
      </c>
      <c r="Y849" s="266">
        <v>13.84</v>
      </c>
      <c r="Z849" s="266">
        <v>6.7672945599999998</v>
      </c>
      <c r="AA849" s="266">
        <v>2.6710521066666666</v>
      </c>
      <c r="AB849" s="267">
        <v>4.3970533333333339</v>
      </c>
      <c r="AC849" s="268"/>
      <c r="AD849" s="269">
        <v>6.05</v>
      </c>
      <c r="AE849" s="270">
        <f t="shared" si="81"/>
        <v>2.9004960000000004</v>
      </c>
      <c r="AF849" s="194">
        <f t="shared" si="82"/>
        <v>1.4965573333333335</v>
      </c>
      <c r="AH849" s="242">
        <v>834</v>
      </c>
      <c r="AI849" s="251">
        <f t="shared" si="83"/>
        <v>27.675400000000003</v>
      </c>
      <c r="AJ849" s="251">
        <f>'5-04a'!O850</f>
        <v>27.6754</v>
      </c>
      <c r="AK849" s="251">
        <f t="shared" si="84"/>
        <v>0</v>
      </c>
      <c r="AM849" s="252">
        <f t="shared" si="85"/>
        <v>5.4075364162156039E-2</v>
      </c>
      <c r="AP849" s="268"/>
    </row>
    <row r="850" spans="1:42" x14ac:dyDescent="0.25">
      <c r="A850" s="253">
        <v>848</v>
      </c>
      <c r="B850" s="243" t="s">
        <v>542</v>
      </c>
      <c r="C850" s="243" t="s">
        <v>543</v>
      </c>
      <c r="D850" s="243" t="s">
        <v>491</v>
      </c>
      <c r="E850" s="243" t="s">
        <v>492</v>
      </c>
      <c r="F850" s="243" t="s">
        <v>30</v>
      </c>
      <c r="G850" s="243" t="s">
        <v>31</v>
      </c>
      <c r="H850" s="243" t="s">
        <v>42</v>
      </c>
      <c r="I850" s="243" t="s">
        <v>52</v>
      </c>
      <c r="J850" s="243" t="s">
        <v>678</v>
      </c>
      <c r="K850" s="243" t="s">
        <v>793</v>
      </c>
      <c r="L850" s="265">
        <v>12.062035413489738</v>
      </c>
      <c r="M850" s="250">
        <v>3</v>
      </c>
      <c r="N850" s="250">
        <v>3</v>
      </c>
      <c r="O850" s="244">
        <v>12</v>
      </c>
      <c r="P850" s="242">
        <v>10</v>
      </c>
      <c r="Q850" s="242">
        <v>25</v>
      </c>
      <c r="R850" s="242">
        <v>0.5</v>
      </c>
      <c r="S850" s="245">
        <v>780</v>
      </c>
      <c r="T850" s="242">
        <v>4.2</v>
      </c>
      <c r="U850" s="242">
        <v>0.8</v>
      </c>
      <c r="V850" s="242">
        <v>24</v>
      </c>
      <c r="W850" s="266">
        <v>227.02275555555556</v>
      </c>
      <c r="X850" s="266">
        <v>22.885358422939071</v>
      </c>
      <c r="Y850" s="266">
        <v>9.36</v>
      </c>
      <c r="Z850" s="266">
        <v>6.8106826666666676</v>
      </c>
      <c r="AA850" s="266">
        <v>2.9188640000000006</v>
      </c>
      <c r="AB850" s="267">
        <v>4.4418533333333334</v>
      </c>
      <c r="AC850" s="268"/>
      <c r="AD850" s="269">
        <v>6.05</v>
      </c>
      <c r="AE850" s="270">
        <f t="shared" si="81"/>
        <v>2.9004960000000004</v>
      </c>
      <c r="AF850" s="194">
        <f t="shared" si="82"/>
        <v>1.541357333333333</v>
      </c>
      <c r="AH850" s="242">
        <v>835</v>
      </c>
      <c r="AI850" s="251">
        <f t="shared" si="83"/>
        <v>23.531400000000001</v>
      </c>
      <c r="AJ850" s="251">
        <f>'5-04a'!O851</f>
        <v>23.531400000000001</v>
      </c>
      <c r="AK850" s="251">
        <f t="shared" si="84"/>
        <v>0</v>
      </c>
      <c r="AM850" s="252">
        <f t="shared" si="85"/>
        <v>6.5502151734845054E-2</v>
      </c>
      <c r="AP850" s="268"/>
    </row>
    <row r="851" spans="1:42" x14ac:dyDescent="0.25">
      <c r="A851" s="253">
        <v>849</v>
      </c>
      <c r="B851" s="243" t="s">
        <v>542</v>
      </c>
      <c r="C851" s="243" t="s">
        <v>543</v>
      </c>
      <c r="D851" s="243" t="s">
        <v>491</v>
      </c>
      <c r="E851" s="243" t="s">
        <v>492</v>
      </c>
      <c r="F851" s="243" t="s">
        <v>30</v>
      </c>
      <c r="G851" s="243" t="s">
        <v>31</v>
      </c>
      <c r="H851" s="243" t="s">
        <v>32</v>
      </c>
      <c r="I851" s="243" t="s">
        <v>28</v>
      </c>
      <c r="J851" s="243" t="s">
        <v>678</v>
      </c>
      <c r="K851" s="243" t="s">
        <v>793</v>
      </c>
      <c r="L851" s="265">
        <v>5.2946470704898454</v>
      </c>
      <c r="M851" s="250">
        <v>3</v>
      </c>
      <c r="N851" s="250">
        <v>3</v>
      </c>
      <c r="O851" s="244">
        <v>12</v>
      </c>
      <c r="P851" s="242">
        <v>10</v>
      </c>
      <c r="Q851" s="242">
        <v>25</v>
      </c>
      <c r="R851" s="242">
        <v>0.5</v>
      </c>
      <c r="S851" s="245">
        <v>524</v>
      </c>
      <c r="T851" s="242">
        <v>4.2</v>
      </c>
      <c r="U851" s="242">
        <v>0.8</v>
      </c>
      <c r="V851" s="242">
        <v>24</v>
      </c>
      <c r="W851" s="266">
        <v>213.41129333333333</v>
      </c>
      <c r="X851" s="266">
        <v>21.513235215053765</v>
      </c>
      <c r="Y851" s="266">
        <v>9</v>
      </c>
      <c r="Z851" s="266">
        <v>6.4023387999999999</v>
      </c>
      <c r="AA851" s="266">
        <v>1.0422412000000001</v>
      </c>
      <c r="AB851" s="267">
        <v>4.0903200000000002</v>
      </c>
      <c r="AC851" s="268"/>
      <c r="AD851" s="269">
        <v>6.05</v>
      </c>
      <c r="AE851" s="270">
        <f t="shared" si="81"/>
        <v>2.9004960000000004</v>
      </c>
      <c r="AF851" s="194">
        <f t="shared" si="82"/>
        <v>1.1898239999999998</v>
      </c>
      <c r="AH851" s="242">
        <v>836</v>
      </c>
      <c r="AI851" s="251">
        <f t="shared" si="83"/>
        <v>20.5349</v>
      </c>
      <c r="AJ851" s="251">
        <f>'5-04a'!O852</f>
        <v>20.5349</v>
      </c>
      <c r="AK851" s="251">
        <f t="shared" si="84"/>
        <v>0</v>
      </c>
      <c r="AM851" s="252">
        <f t="shared" si="85"/>
        <v>5.794155316071662E-2</v>
      </c>
      <c r="AP851" s="268"/>
    </row>
    <row r="852" spans="1:42" x14ac:dyDescent="0.25">
      <c r="A852" s="253">
        <v>850</v>
      </c>
      <c r="B852" s="243" t="s">
        <v>542</v>
      </c>
      <c r="C852" s="243" t="s">
        <v>543</v>
      </c>
      <c r="D852" s="243" t="s">
        <v>491</v>
      </c>
      <c r="E852" s="243" t="s">
        <v>472</v>
      </c>
      <c r="F852" s="243" t="s">
        <v>30</v>
      </c>
      <c r="G852" s="243" t="s">
        <v>31</v>
      </c>
      <c r="H852" s="243" t="s">
        <v>32</v>
      </c>
      <c r="I852" s="243" t="s">
        <v>62</v>
      </c>
      <c r="J852" s="243" t="s">
        <v>102</v>
      </c>
      <c r="K852" s="243" t="s">
        <v>794</v>
      </c>
      <c r="L852" s="265">
        <v>7.5526557220708455</v>
      </c>
      <c r="M852" s="250">
        <v>0.5</v>
      </c>
      <c r="N852" s="250">
        <v>0.5</v>
      </c>
      <c r="O852" s="244">
        <v>18</v>
      </c>
      <c r="P852" s="242">
        <v>15</v>
      </c>
      <c r="Q852" s="242">
        <v>35</v>
      </c>
      <c r="R852" s="242">
        <v>0.5</v>
      </c>
      <c r="S852" s="245">
        <v>219</v>
      </c>
      <c r="T852" s="242">
        <v>3.8</v>
      </c>
      <c r="U852" s="242">
        <v>0.8</v>
      </c>
      <c r="V852" s="242">
        <v>21</v>
      </c>
      <c r="W852" s="266">
        <v>603.00985600000013</v>
      </c>
      <c r="X852" s="266">
        <v>35.744508358032014</v>
      </c>
      <c r="Y852" s="266">
        <v>12.68</v>
      </c>
      <c r="Z852" s="266">
        <v>3.0150492800000008</v>
      </c>
      <c r="AA852" s="266">
        <v>0.75376232000000021</v>
      </c>
      <c r="AB852" s="267">
        <v>3.9805884000000011</v>
      </c>
      <c r="AC852" s="268"/>
      <c r="AD852" s="269">
        <v>5.55</v>
      </c>
      <c r="AE852" s="270">
        <f t="shared" si="81"/>
        <v>3.3636260000000018</v>
      </c>
      <c r="AF852" s="194">
        <f t="shared" si="82"/>
        <v>0.61696239999999936</v>
      </c>
      <c r="AH852" s="242">
        <v>837</v>
      </c>
      <c r="AI852" s="251">
        <f t="shared" si="83"/>
        <v>20.429400000000005</v>
      </c>
      <c r="AJ852" s="251">
        <f>'5-04a'!O853</f>
        <v>20.429400000000001</v>
      </c>
      <c r="AK852" s="251">
        <f t="shared" si="84"/>
        <v>0</v>
      </c>
      <c r="AM852" s="252">
        <f t="shared" si="85"/>
        <v>3.0199731759131411E-2</v>
      </c>
      <c r="AP852" s="268"/>
    </row>
    <row r="853" spans="1:42" x14ac:dyDescent="0.25">
      <c r="A853" s="253">
        <v>851</v>
      </c>
      <c r="B853" s="243" t="s">
        <v>542</v>
      </c>
      <c r="C853" s="243" t="s">
        <v>543</v>
      </c>
      <c r="D853" s="243" t="s">
        <v>491</v>
      </c>
      <c r="E853" s="243" t="s">
        <v>472</v>
      </c>
      <c r="F853" s="243" t="s">
        <v>30</v>
      </c>
      <c r="G853" s="243" t="s">
        <v>31</v>
      </c>
      <c r="H853" s="243" t="s">
        <v>32</v>
      </c>
      <c r="I853" s="243" t="s">
        <v>98</v>
      </c>
      <c r="J853" s="243" t="s">
        <v>44</v>
      </c>
      <c r="K853" s="243" t="s">
        <v>794</v>
      </c>
      <c r="L853" s="265">
        <v>4.6524357933055969</v>
      </c>
      <c r="M853" s="250">
        <v>0.5</v>
      </c>
      <c r="N853" s="250">
        <v>0.5</v>
      </c>
      <c r="O853" s="244">
        <v>18</v>
      </c>
      <c r="P853" s="242">
        <v>15</v>
      </c>
      <c r="Q853" s="242">
        <v>35</v>
      </c>
      <c r="R853" s="242">
        <v>0.5</v>
      </c>
      <c r="S853" s="245">
        <v>266</v>
      </c>
      <c r="T853" s="242">
        <v>4.2</v>
      </c>
      <c r="U853" s="242">
        <v>0.8</v>
      </c>
      <c r="V853" s="242">
        <v>21</v>
      </c>
      <c r="W853" s="266">
        <v>592.99341791999939</v>
      </c>
      <c r="X853" s="266">
        <v>35.150765733254261</v>
      </c>
      <c r="Y853" s="266">
        <v>11.47</v>
      </c>
      <c r="Z853" s="266">
        <v>2.9649670895999969</v>
      </c>
      <c r="AA853" s="266">
        <v>0.49877951039999951</v>
      </c>
      <c r="AB853" s="267">
        <v>3.9267533999999999</v>
      </c>
      <c r="AC853" s="268"/>
      <c r="AD853" s="269">
        <v>5.55</v>
      </c>
      <c r="AE853" s="270">
        <f t="shared" si="81"/>
        <v>3.3636260000000018</v>
      </c>
      <c r="AF853" s="194">
        <f t="shared" si="82"/>
        <v>0.56312739999999817</v>
      </c>
      <c r="AH853" s="242">
        <v>838</v>
      </c>
      <c r="AI853" s="251">
        <f t="shared" si="83"/>
        <v>18.860499999999998</v>
      </c>
      <c r="AJ853" s="251">
        <f>'5-04a'!O854</f>
        <v>18.860499999999998</v>
      </c>
      <c r="AK853" s="251">
        <f t="shared" si="84"/>
        <v>0</v>
      </c>
      <c r="AM853" s="252">
        <f t="shared" si="85"/>
        <v>2.9857501126693258E-2</v>
      </c>
      <c r="AP853" s="268"/>
    </row>
    <row r="854" spans="1:42" x14ac:dyDescent="0.25">
      <c r="A854" s="253">
        <v>852</v>
      </c>
      <c r="B854" s="243" t="s">
        <v>542</v>
      </c>
      <c r="C854" s="243" t="s">
        <v>543</v>
      </c>
      <c r="D854" s="243" t="s">
        <v>491</v>
      </c>
      <c r="E854" s="243" t="s">
        <v>472</v>
      </c>
      <c r="F854" s="243" t="s">
        <v>30</v>
      </c>
      <c r="G854" s="243" t="s">
        <v>46</v>
      </c>
      <c r="H854" s="243" t="s">
        <v>47</v>
      </c>
      <c r="I854" s="243" t="s">
        <v>89</v>
      </c>
      <c r="J854" s="243" t="s">
        <v>44</v>
      </c>
      <c r="K854" s="243" t="s">
        <v>794</v>
      </c>
      <c r="L854" s="265">
        <v>2.6890501410788374</v>
      </c>
      <c r="M854" s="250">
        <v>0.5</v>
      </c>
      <c r="N854" s="250">
        <v>0.5</v>
      </c>
      <c r="O854" s="244">
        <v>18</v>
      </c>
      <c r="P854" s="242">
        <v>15</v>
      </c>
      <c r="Q854" s="242">
        <v>35</v>
      </c>
      <c r="R854" s="242">
        <v>0.5</v>
      </c>
      <c r="S854" s="245">
        <v>185</v>
      </c>
      <c r="T854" s="242">
        <v>3.2</v>
      </c>
      <c r="U854" s="242">
        <v>0.8</v>
      </c>
      <c r="V854" s="242">
        <v>21</v>
      </c>
      <c r="W854" s="266">
        <v>568.19548799999984</v>
      </c>
      <c r="X854" s="266">
        <v>33.680823236514513</v>
      </c>
      <c r="Y854" s="266">
        <v>8.0500000000000007</v>
      </c>
      <c r="Z854" s="266">
        <v>2.8409774399999992</v>
      </c>
      <c r="AA854" s="266">
        <v>0.31566415999999992</v>
      </c>
      <c r="AB854" s="267">
        <v>3.8725584000000004</v>
      </c>
      <c r="AC854" s="268"/>
      <c r="AD854" s="269">
        <v>5.55</v>
      </c>
      <c r="AE854" s="270">
        <f t="shared" si="81"/>
        <v>3.3636260000000018</v>
      </c>
      <c r="AF854" s="194">
        <f t="shared" si="82"/>
        <v>0.50893239999999862</v>
      </c>
      <c r="AH854" s="242">
        <v>839</v>
      </c>
      <c r="AI854" s="251">
        <f t="shared" si="83"/>
        <v>15.079200000000002</v>
      </c>
      <c r="AJ854" s="251">
        <f>'5-04a'!O855</f>
        <v>15.0792</v>
      </c>
      <c r="AK854" s="251">
        <f t="shared" si="84"/>
        <v>0</v>
      </c>
      <c r="AM854" s="252">
        <f t="shared" si="85"/>
        <v>3.3750623375245273E-2</v>
      </c>
      <c r="AP854" s="268"/>
    </row>
    <row r="855" spans="1:42" x14ac:dyDescent="0.25">
      <c r="A855" s="253">
        <v>853</v>
      </c>
      <c r="B855" s="243" t="s">
        <v>542</v>
      </c>
      <c r="C855" s="243" t="s">
        <v>543</v>
      </c>
      <c r="D855" s="243" t="s">
        <v>491</v>
      </c>
      <c r="E855" s="243" t="s">
        <v>472</v>
      </c>
      <c r="F855" s="243" t="s">
        <v>30</v>
      </c>
      <c r="G855" s="243" t="s">
        <v>31</v>
      </c>
      <c r="H855" s="243" t="s">
        <v>32</v>
      </c>
      <c r="I855" s="243" t="s">
        <v>53</v>
      </c>
      <c r="J855" s="243" t="s">
        <v>65</v>
      </c>
      <c r="K855" s="243" t="s">
        <v>794</v>
      </c>
      <c r="L855" s="265">
        <v>8.3079255000000014</v>
      </c>
      <c r="M855" s="250">
        <v>0.5</v>
      </c>
      <c r="N855" s="250">
        <v>0.5</v>
      </c>
      <c r="O855" s="244">
        <v>18</v>
      </c>
      <c r="P855" s="242">
        <v>15</v>
      </c>
      <c r="Q855" s="242">
        <v>35</v>
      </c>
      <c r="R855" s="242">
        <v>0.5</v>
      </c>
      <c r="S855" s="245">
        <v>195</v>
      </c>
      <c r="T855" s="242">
        <v>3.2</v>
      </c>
      <c r="U855" s="242">
        <v>0.8</v>
      </c>
      <c r="V855" s="242">
        <v>21</v>
      </c>
      <c r="W855" s="266">
        <v>266.06985599999973</v>
      </c>
      <c r="X855" s="266">
        <v>15.771775696502651</v>
      </c>
      <c r="Y855" s="266">
        <v>11.89</v>
      </c>
      <c r="Z855" s="266">
        <v>1.3303492799999987</v>
      </c>
      <c r="AA855" s="266">
        <v>0.33258731999999969</v>
      </c>
      <c r="AB855" s="267">
        <v>3.6089634000000004</v>
      </c>
      <c r="AC855" s="268"/>
      <c r="AD855" s="269">
        <v>5.55</v>
      </c>
      <c r="AE855" s="270">
        <f t="shared" si="81"/>
        <v>3.3636260000000018</v>
      </c>
      <c r="AF855" s="194">
        <f t="shared" si="82"/>
        <v>0.2453373999999986</v>
      </c>
      <c r="AH855" s="242">
        <v>840</v>
      </c>
      <c r="AI855" s="251">
        <f t="shared" si="83"/>
        <v>17.161899999999999</v>
      </c>
      <c r="AJ855" s="251">
        <f>'5-04a'!O856</f>
        <v>17.161899999999999</v>
      </c>
      <c r="AK855" s="251">
        <f t="shared" si="84"/>
        <v>0</v>
      </c>
      <c r="AM855" s="252">
        <f t="shared" si="85"/>
        <v>1.4295468450462864E-2</v>
      </c>
      <c r="AP855" s="268"/>
    </row>
    <row r="856" spans="1:42" x14ac:dyDescent="0.25">
      <c r="A856" s="253">
        <v>854</v>
      </c>
      <c r="B856" s="243" t="s">
        <v>542</v>
      </c>
      <c r="C856" s="243" t="s">
        <v>543</v>
      </c>
      <c r="D856" s="243" t="s">
        <v>491</v>
      </c>
      <c r="E856" s="243" t="s">
        <v>472</v>
      </c>
      <c r="F856" s="243" t="s">
        <v>30</v>
      </c>
      <c r="G856" s="243" t="s">
        <v>46</v>
      </c>
      <c r="H856" s="243" t="s">
        <v>47</v>
      </c>
      <c r="I856" s="243" t="s">
        <v>62</v>
      </c>
      <c r="J856" s="243" t="s">
        <v>65</v>
      </c>
      <c r="K856" s="243" t="s">
        <v>794</v>
      </c>
      <c r="L856" s="265">
        <v>4.8580560000000004</v>
      </c>
      <c r="M856" s="250">
        <v>0.5</v>
      </c>
      <c r="N856" s="250">
        <v>0.5</v>
      </c>
      <c r="O856" s="244">
        <v>18</v>
      </c>
      <c r="P856" s="242">
        <v>15</v>
      </c>
      <c r="Q856" s="242">
        <v>35</v>
      </c>
      <c r="R856" s="242">
        <v>0.5</v>
      </c>
      <c r="S856" s="245">
        <v>195</v>
      </c>
      <c r="T856" s="242">
        <v>3.2</v>
      </c>
      <c r="U856" s="242">
        <v>0.8</v>
      </c>
      <c r="V856" s="242">
        <v>21</v>
      </c>
      <c r="W856" s="266">
        <v>209.70118799999983</v>
      </c>
      <c r="X856" s="266">
        <v>12.430420154119728</v>
      </c>
      <c r="Y856" s="266">
        <v>10.31</v>
      </c>
      <c r="Z856" s="266">
        <v>1.0485059399999992</v>
      </c>
      <c r="AA856" s="266">
        <v>0.11650065999999992</v>
      </c>
      <c r="AB856" s="267">
        <v>3.5210934000000007</v>
      </c>
      <c r="AC856" s="268"/>
      <c r="AD856" s="269">
        <v>5.55</v>
      </c>
      <c r="AE856" s="270">
        <f t="shared" si="81"/>
        <v>3.3636260000000018</v>
      </c>
      <c r="AF856" s="194">
        <f t="shared" si="82"/>
        <v>0.15746739999999892</v>
      </c>
      <c r="AH856" s="242">
        <v>841</v>
      </c>
      <c r="AI856" s="251">
        <f t="shared" si="83"/>
        <v>14.996100000000002</v>
      </c>
      <c r="AJ856" s="251">
        <f>'5-04a'!O857</f>
        <v>14.9961</v>
      </c>
      <c r="AK856" s="251">
        <f t="shared" si="84"/>
        <v>0</v>
      </c>
      <c r="AM856" s="252">
        <f t="shared" si="85"/>
        <v>1.0500556811437568E-2</v>
      </c>
      <c r="AP856" s="268"/>
    </row>
    <row r="857" spans="1:42" x14ac:dyDescent="0.25">
      <c r="A857" s="253">
        <v>855</v>
      </c>
      <c r="B857" s="243" t="s">
        <v>542</v>
      </c>
      <c r="C857" s="243" t="s">
        <v>543</v>
      </c>
      <c r="D857" s="243" t="s">
        <v>491</v>
      </c>
      <c r="E857" s="243" t="s">
        <v>472</v>
      </c>
      <c r="F857" s="243" t="s">
        <v>30</v>
      </c>
      <c r="G857" s="243" t="s">
        <v>31</v>
      </c>
      <c r="H857" s="243" t="s">
        <v>32</v>
      </c>
      <c r="I857" s="243" t="s">
        <v>62</v>
      </c>
      <c r="J857" s="243" t="s">
        <v>657</v>
      </c>
      <c r="K857" s="243" t="s">
        <v>794</v>
      </c>
      <c r="L857" s="265">
        <v>8.9236349999999973</v>
      </c>
      <c r="M857" s="250">
        <v>0.5</v>
      </c>
      <c r="N857" s="250">
        <v>0.5</v>
      </c>
      <c r="O857" s="244">
        <v>18</v>
      </c>
      <c r="P857" s="242">
        <v>15</v>
      </c>
      <c r="Q857" s="242">
        <v>35</v>
      </c>
      <c r="R857" s="242">
        <v>0.5</v>
      </c>
      <c r="S857" s="245">
        <v>195</v>
      </c>
      <c r="T857" s="242">
        <v>3.2</v>
      </c>
      <c r="U857" s="242">
        <v>0.8</v>
      </c>
      <c r="V857" s="242">
        <v>21</v>
      </c>
      <c r="W857" s="266">
        <v>241.26104607999986</v>
      </c>
      <c r="X857" s="266">
        <v>14.301188267931231</v>
      </c>
      <c r="Y857" s="266">
        <v>12.68</v>
      </c>
      <c r="Z857" s="266">
        <v>1.2063052303999993</v>
      </c>
      <c r="AA857" s="266">
        <v>0.22296636959999985</v>
      </c>
      <c r="AB857" s="267">
        <v>3.5677284000000005</v>
      </c>
      <c r="AC857" s="268"/>
      <c r="AD857" s="269">
        <v>5.55</v>
      </c>
      <c r="AE857" s="270">
        <f t="shared" si="81"/>
        <v>3.3636260000000018</v>
      </c>
      <c r="AF857" s="194">
        <f t="shared" si="82"/>
        <v>0.20410239999999868</v>
      </c>
      <c r="AH857" s="242">
        <v>842</v>
      </c>
      <c r="AI857" s="251">
        <f t="shared" si="83"/>
        <v>17.677</v>
      </c>
      <c r="AJ857" s="251">
        <f>'5-04a'!O858</f>
        <v>17.677</v>
      </c>
      <c r="AK857" s="251">
        <f t="shared" si="84"/>
        <v>0</v>
      </c>
      <c r="AM857" s="252">
        <f t="shared" si="85"/>
        <v>1.1546212592634423E-2</v>
      </c>
      <c r="AP857" s="268"/>
    </row>
    <row r="858" spans="1:42" x14ac:dyDescent="0.25">
      <c r="A858" s="253">
        <v>856</v>
      </c>
      <c r="B858" s="243" t="s">
        <v>542</v>
      </c>
      <c r="C858" s="243" t="s">
        <v>543</v>
      </c>
      <c r="D858" s="243" t="s">
        <v>491</v>
      </c>
      <c r="E858" s="243" t="s">
        <v>472</v>
      </c>
      <c r="F858" s="243" t="s">
        <v>30</v>
      </c>
      <c r="G858" s="243" t="s">
        <v>46</v>
      </c>
      <c r="H858" s="243" t="s">
        <v>47</v>
      </c>
      <c r="I858" s="243" t="s">
        <v>60</v>
      </c>
      <c r="J858" s="243" t="s">
        <v>58</v>
      </c>
      <c r="K858" s="243" t="s">
        <v>794</v>
      </c>
      <c r="L858" s="265">
        <v>5.1070658615916962</v>
      </c>
      <c r="M858" s="250">
        <v>0.5</v>
      </c>
      <c r="N858" s="250">
        <v>0.5</v>
      </c>
      <c r="O858" s="244">
        <v>18</v>
      </c>
      <c r="P858" s="242">
        <v>15</v>
      </c>
      <c r="Q858" s="242">
        <v>35</v>
      </c>
      <c r="R858" s="242">
        <v>0.5</v>
      </c>
      <c r="S858" s="245">
        <v>195</v>
      </c>
      <c r="T858" s="242">
        <v>3.2</v>
      </c>
      <c r="U858" s="242">
        <v>0.8</v>
      </c>
      <c r="V858" s="242">
        <v>21</v>
      </c>
      <c r="W858" s="266">
        <v>220.97356159999967</v>
      </c>
      <c r="X858" s="266">
        <v>13.098610646117347</v>
      </c>
      <c r="Y858" s="266">
        <v>13.99</v>
      </c>
      <c r="Z858" s="266">
        <v>1.1048678079999983</v>
      </c>
      <c r="AA858" s="266">
        <v>0.1506637919999998</v>
      </c>
      <c r="AB858" s="267">
        <v>3.5370684000000003</v>
      </c>
      <c r="AC858" s="268"/>
      <c r="AD858" s="269">
        <v>5.55</v>
      </c>
      <c r="AE858" s="270">
        <f t="shared" si="81"/>
        <v>3.3636260000000018</v>
      </c>
      <c r="AF858" s="194">
        <f t="shared" si="82"/>
        <v>0.17344239999999855</v>
      </c>
      <c r="AH858" s="242">
        <v>843</v>
      </c>
      <c r="AI858" s="251">
        <f t="shared" si="83"/>
        <v>18.782599999999999</v>
      </c>
      <c r="AJ858" s="251">
        <f>'5-04a'!O859</f>
        <v>18.782599999999999</v>
      </c>
      <c r="AK858" s="251">
        <f t="shared" si="84"/>
        <v>0</v>
      </c>
      <c r="AM858" s="252">
        <f t="shared" si="85"/>
        <v>9.2342061269472045E-3</v>
      </c>
      <c r="AP858" s="268"/>
    </row>
    <row r="859" spans="1:42" x14ac:dyDescent="0.25">
      <c r="A859" s="253">
        <v>857</v>
      </c>
      <c r="B859" s="243" t="s">
        <v>542</v>
      </c>
      <c r="C859" s="243" t="s">
        <v>543</v>
      </c>
      <c r="D859" s="243" t="s">
        <v>491</v>
      </c>
      <c r="E859" s="243" t="s">
        <v>472</v>
      </c>
      <c r="F859" s="243" t="s">
        <v>30</v>
      </c>
      <c r="G859" s="243" t="s">
        <v>46</v>
      </c>
      <c r="H859" s="243" t="s">
        <v>47</v>
      </c>
      <c r="I859" s="243" t="s">
        <v>59</v>
      </c>
      <c r="J859" s="243" t="s">
        <v>58</v>
      </c>
      <c r="K859" s="243" t="s">
        <v>794</v>
      </c>
      <c r="L859" s="265">
        <v>9.3548448000000004</v>
      </c>
      <c r="M859" s="250">
        <v>0.5</v>
      </c>
      <c r="N859" s="250">
        <v>0.5</v>
      </c>
      <c r="O859" s="244">
        <v>18</v>
      </c>
      <c r="P859" s="242">
        <v>15</v>
      </c>
      <c r="Q859" s="242">
        <v>35</v>
      </c>
      <c r="R859" s="242">
        <v>0.5</v>
      </c>
      <c r="S859" s="245">
        <v>195</v>
      </c>
      <c r="T859" s="242">
        <v>3.2</v>
      </c>
      <c r="U859" s="242">
        <v>0.8</v>
      </c>
      <c r="V859" s="242">
        <v>21</v>
      </c>
      <c r="W859" s="266">
        <v>209.70118800000014</v>
      </c>
      <c r="X859" s="266">
        <v>12.430420154119748</v>
      </c>
      <c r="Y859" s="266">
        <v>11.28</v>
      </c>
      <c r="Z859" s="266">
        <v>1.0485059400000007</v>
      </c>
      <c r="AA859" s="266">
        <v>0.11650066000000009</v>
      </c>
      <c r="AB859" s="267">
        <v>3.5210934000000007</v>
      </c>
      <c r="AC859" s="268"/>
      <c r="AD859" s="269">
        <v>5.55</v>
      </c>
      <c r="AE859" s="270">
        <f t="shared" si="81"/>
        <v>3.3636260000000018</v>
      </c>
      <c r="AF859" s="194">
        <f t="shared" si="82"/>
        <v>0.15746739999999892</v>
      </c>
      <c r="AH859" s="242">
        <v>844</v>
      </c>
      <c r="AI859" s="251">
        <f t="shared" si="83"/>
        <v>15.966100000000001</v>
      </c>
      <c r="AJ859" s="251">
        <f>'5-04a'!O860</f>
        <v>15.966100000000001</v>
      </c>
      <c r="AK859" s="251">
        <f t="shared" si="84"/>
        <v>0</v>
      </c>
      <c r="AM859" s="252">
        <f t="shared" si="85"/>
        <v>9.8626089026123426E-3</v>
      </c>
      <c r="AP859" s="268"/>
    </row>
    <row r="860" spans="1:42" x14ac:dyDescent="0.25">
      <c r="A860" s="253">
        <v>858</v>
      </c>
      <c r="B860" s="243" t="s">
        <v>542</v>
      </c>
      <c r="C860" s="243" t="s">
        <v>543</v>
      </c>
      <c r="D860" s="243" t="s">
        <v>491</v>
      </c>
      <c r="E860" s="243" t="s">
        <v>492</v>
      </c>
      <c r="F860" s="243" t="s">
        <v>30</v>
      </c>
      <c r="G860" s="243" t="s">
        <v>31</v>
      </c>
      <c r="H860" s="243" t="s">
        <v>32</v>
      </c>
      <c r="I860" s="243" t="s">
        <v>62</v>
      </c>
      <c r="J860" s="243" t="s">
        <v>102</v>
      </c>
      <c r="K860" s="243" t="s">
        <v>794</v>
      </c>
      <c r="L860" s="265">
        <v>7.5526557220708455</v>
      </c>
      <c r="M860" s="250">
        <v>0.5</v>
      </c>
      <c r="N860" s="250">
        <v>0.5</v>
      </c>
      <c r="O860" s="244">
        <v>18</v>
      </c>
      <c r="P860" s="242">
        <v>15</v>
      </c>
      <c r="Q860" s="242">
        <v>35</v>
      </c>
      <c r="R860" s="242">
        <v>0.5</v>
      </c>
      <c r="S860" s="245">
        <v>219</v>
      </c>
      <c r="T860" s="242">
        <v>3.8</v>
      </c>
      <c r="U860" s="242">
        <v>0.8</v>
      </c>
      <c r="V860" s="242">
        <v>21</v>
      </c>
      <c r="W860" s="266">
        <v>21.079999999999917</v>
      </c>
      <c r="X860" s="266">
        <v>2.1249999999999916</v>
      </c>
      <c r="Y860" s="266">
        <v>10.94</v>
      </c>
      <c r="Z860" s="266">
        <v>0.10539999999999958</v>
      </c>
      <c r="AA860" s="266">
        <v>2.6349999999999894E-2</v>
      </c>
      <c r="AB860" s="267">
        <v>2.9682500000000003</v>
      </c>
      <c r="AC860" s="268"/>
      <c r="AD860" s="269">
        <v>6.05</v>
      </c>
      <c r="AE860" s="270">
        <f t="shared" si="81"/>
        <v>2.9004960000000004</v>
      </c>
      <c r="AF860" s="194">
        <f t="shared" si="82"/>
        <v>6.775399999999987E-2</v>
      </c>
      <c r="AH860" s="242">
        <v>845</v>
      </c>
      <c r="AI860" s="251">
        <f t="shared" si="83"/>
        <v>14.04</v>
      </c>
      <c r="AJ860" s="251">
        <f>'5-04a'!O861</f>
        <v>14.04</v>
      </c>
      <c r="AK860" s="251">
        <f t="shared" si="84"/>
        <v>0</v>
      </c>
      <c r="AM860" s="252">
        <f t="shared" si="85"/>
        <v>4.8257834757834666E-3</v>
      </c>
      <c r="AP860" s="268"/>
    </row>
    <row r="861" spans="1:42" x14ac:dyDescent="0.25">
      <c r="A861" s="253">
        <v>859</v>
      </c>
      <c r="B861" s="243" t="s">
        <v>542</v>
      </c>
      <c r="C861" s="243" t="s">
        <v>543</v>
      </c>
      <c r="D861" s="243" t="s">
        <v>491</v>
      </c>
      <c r="E861" s="243" t="s">
        <v>492</v>
      </c>
      <c r="F861" s="243" t="s">
        <v>30</v>
      </c>
      <c r="G861" s="243" t="s">
        <v>31</v>
      </c>
      <c r="H861" s="243" t="s">
        <v>32</v>
      </c>
      <c r="I861" s="243" t="s">
        <v>98</v>
      </c>
      <c r="J861" s="243" t="s">
        <v>44</v>
      </c>
      <c r="K861" s="243" t="s">
        <v>794</v>
      </c>
      <c r="L861" s="265">
        <v>4.6524357933055969</v>
      </c>
      <c r="M861" s="250">
        <v>0.5</v>
      </c>
      <c r="N861" s="250">
        <v>0.5</v>
      </c>
      <c r="O861" s="244">
        <v>18</v>
      </c>
      <c r="P861" s="242">
        <v>15</v>
      </c>
      <c r="Q861" s="242">
        <v>35</v>
      </c>
      <c r="R861" s="242">
        <v>0.5</v>
      </c>
      <c r="S861" s="245">
        <v>266</v>
      </c>
      <c r="T861" s="242">
        <v>4.2</v>
      </c>
      <c r="U861" s="242">
        <v>0.8</v>
      </c>
      <c r="V861" s="242">
        <v>21</v>
      </c>
      <c r="W861" s="266">
        <v>203.84441599999974</v>
      </c>
      <c r="X861" s="266">
        <v>20.54883225806449</v>
      </c>
      <c r="Y861" s="266">
        <v>11.47</v>
      </c>
      <c r="Z861" s="266">
        <v>1.0192220799999987</v>
      </c>
      <c r="AA861" s="266">
        <v>0.17145791999999976</v>
      </c>
      <c r="AB861" s="267">
        <v>3.1551200000000001</v>
      </c>
      <c r="AC861" s="268"/>
      <c r="AD861" s="269">
        <v>6.05</v>
      </c>
      <c r="AE861" s="270">
        <f t="shared" si="81"/>
        <v>2.9004960000000004</v>
      </c>
      <c r="AF861" s="194">
        <f t="shared" si="82"/>
        <v>0.25462399999999974</v>
      </c>
      <c r="AH861" s="242">
        <v>846</v>
      </c>
      <c r="AI861" s="251">
        <f t="shared" si="83"/>
        <v>15.815799999999999</v>
      </c>
      <c r="AJ861" s="251">
        <f>'5-04a'!O862</f>
        <v>15.815799999999999</v>
      </c>
      <c r="AK861" s="251">
        <f t="shared" si="84"/>
        <v>0</v>
      </c>
      <c r="AM861" s="252">
        <f t="shared" si="85"/>
        <v>1.6099343694280389E-2</v>
      </c>
      <c r="AP861" s="268"/>
    </row>
    <row r="862" spans="1:42" x14ac:dyDescent="0.25">
      <c r="A862" s="253">
        <v>860</v>
      </c>
      <c r="B862" s="243" t="s">
        <v>542</v>
      </c>
      <c r="C862" s="243" t="s">
        <v>543</v>
      </c>
      <c r="D862" s="243" t="s">
        <v>491</v>
      </c>
      <c r="E862" s="243" t="s">
        <v>492</v>
      </c>
      <c r="F862" s="243" t="s">
        <v>30</v>
      </c>
      <c r="G862" s="243" t="s">
        <v>46</v>
      </c>
      <c r="H862" s="243" t="s">
        <v>47</v>
      </c>
      <c r="I862" s="243" t="s">
        <v>89</v>
      </c>
      <c r="J862" s="243" t="s">
        <v>44</v>
      </c>
      <c r="K862" s="243" t="s">
        <v>794</v>
      </c>
      <c r="L862" s="265">
        <v>2.6891385161290318</v>
      </c>
      <c r="M862" s="250">
        <v>0.5</v>
      </c>
      <c r="N862" s="250">
        <v>0.5</v>
      </c>
      <c r="O862" s="244">
        <v>18</v>
      </c>
      <c r="P862" s="242">
        <v>15</v>
      </c>
      <c r="Q862" s="242">
        <v>35</v>
      </c>
      <c r="R862" s="242">
        <v>0.5</v>
      </c>
      <c r="S862" s="245">
        <v>185</v>
      </c>
      <c r="T862" s="242">
        <v>3.2</v>
      </c>
      <c r="U862" s="242">
        <v>0.8</v>
      </c>
      <c r="V862" s="242">
        <v>21</v>
      </c>
      <c r="W862" s="266">
        <v>181.80989999999971</v>
      </c>
      <c r="X862" s="266">
        <v>18.327610887096746</v>
      </c>
      <c r="Y862" s="266">
        <v>8.0500000000000007</v>
      </c>
      <c r="Z862" s="266">
        <v>0.90904949999999862</v>
      </c>
      <c r="AA862" s="266">
        <v>0.10100549999999986</v>
      </c>
      <c r="AB862" s="267">
        <v>3.1232449999999998</v>
      </c>
      <c r="AC862" s="268"/>
      <c r="AD862" s="269">
        <v>6.05</v>
      </c>
      <c r="AE862" s="270">
        <f t="shared" si="81"/>
        <v>2.9004960000000004</v>
      </c>
      <c r="AF862" s="194">
        <f t="shared" si="82"/>
        <v>0.22274899999999942</v>
      </c>
      <c r="AH862" s="242">
        <v>847</v>
      </c>
      <c r="AI862" s="251">
        <f t="shared" si="83"/>
        <v>12.183299999999999</v>
      </c>
      <c r="AJ862" s="251">
        <f>'5-04a'!O863</f>
        <v>12.183299999999999</v>
      </c>
      <c r="AK862" s="251">
        <f t="shared" si="84"/>
        <v>0</v>
      </c>
      <c r="AM862" s="252">
        <f t="shared" si="85"/>
        <v>1.8283141677542164E-2</v>
      </c>
      <c r="AP862" s="268"/>
    </row>
    <row r="863" spans="1:42" x14ac:dyDescent="0.25">
      <c r="A863" s="253">
        <v>861</v>
      </c>
      <c r="B863" s="243" t="s">
        <v>542</v>
      </c>
      <c r="C863" s="243" t="s">
        <v>543</v>
      </c>
      <c r="D863" s="243" t="s">
        <v>491</v>
      </c>
      <c r="E863" s="243" t="s">
        <v>492</v>
      </c>
      <c r="F863" s="243" t="s">
        <v>30</v>
      </c>
      <c r="G863" s="243" t="s">
        <v>31</v>
      </c>
      <c r="H863" s="243" t="s">
        <v>32</v>
      </c>
      <c r="I863" s="243" t="s">
        <v>53</v>
      </c>
      <c r="J863" s="243" t="s">
        <v>65</v>
      </c>
      <c r="K863" s="243" t="s">
        <v>794</v>
      </c>
      <c r="L863" s="265">
        <v>8.3079255000000014</v>
      </c>
      <c r="M863" s="250">
        <v>0.5</v>
      </c>
      <c r="N863" s="250">
        <v>0.5</v>
      </c>
      <c r="O863" s="244">
        <v>18</v>
      </c>
      <c r="P863" s="242">
        <v>15</v>
      </c>
      <c r="Q863" s="242">
        <v>35</v>
      </c>
      <c r="R863" s="242">
        <v>0.5</v>
      </c>
      <c r="S863" s="245">
        <v>195</v>
      </c>
      <c r="T863" s="242">
        <v>3.2</v>
      </c>
      <c r="U863" s="242">
        <v>0.8</v>
      </c>
      <c r="V863" s="242">
        <v>21</v>
      </c>
      <c r="W863" s="266">
        <v>21.079999999999917</v>
      </c>
      <c r="X863" s="266">
        <v>2.1249999999999916</v>
      </c>
      <c r="Y863" s="266">
        <v>11.89</v>
      </c>
      <c r="Z863" s="266">
        <v>0.10539999999999958</v>
      </c>
      <c r="AA863" s="266">
        <v>2.6349999999999894E-2</v>
      </c>
      <c r="AB863" s="267">
        <v>2.9682500000000003</v>
      </c>
      <c r="AC863" s="268"/>
      <c r="AD863" s="269">
        <v>6.05</v>
      </c>
      <c r="AE863" s="270">
        <f t="shared" si="81"/>
        <v>2.9004960000000004</v>
      </c>
      <c r="AF863" s="194">
        <f t="shared" si="82"/>
        <v>6.775399999999987E-2</v>
      </c>
      <c r="AH863" s="242">
        <v>848</v>
      </c>
      <c r="AI863" s="251">
        <f t="shared" si="83"/>
        <v>14.990000000000002</v>
      </c>
      <c r="AJ863" s="251">
        <f>'5-04a'!O864</f>
        <v>14.99</v>
      </c>
      <c r="AK863" s="251">
        <f t="shared" si="84"/>
        <v>0</v>
      </c>
      <c r="AM863" s="252">
        <f t="shared" si="85"/>
        <v>4.5199466310873824E-3</v>
      </c>
      <c r="AP863" s="268"/>
    </row>
    <row r="864" spans="1:42" x14ac:dyDescent="0.25">
      <c r="A864" s="253">
        <v>862</v>
      </c>
      <c r="B864" s="243" t="s">
        <v>542</v>
      </c>
      <c r="C864" s="243" t="s">
        <v>543</v>
      </c>
      <c r="D864" s="243" t="s">
        <v>491</v>
      </c>
      <c r="E864" s="243" t="s">
        <v>492</v>
      </c>
      <c r="F864" s="243" t="s">
        <v>30</v>
      </c>
      <c r="G864" s="243" t="s">
        <v>46</v>
      </c>
      <c r="H864" s="243" t="s">
        <v>47</v>
      </c>
      <c r="I864" s="243" t="s">
        <v>62</v>
      </c>
      <c r="J864" s="243" t="s">
        <v>65</v>
      </c>
      <c r="K864" s="243" t="s">
        <v>794</v>
      </c>
      <c r="L864" s="265">
        <v>4.8580560000000004</v>
      </c>
      <c r="M864" s="250">
        <v>0.5</v>
      </c>
      <c r="N864" s="250">
        <v>0.5</v>
      </c>
      <c r="O864" s="244">
        <v>18</v>
      </c>
      <c r="P864" s="242">
        <v>15</v>
      </c>
      <c r="Q864" s="242">
        <v>35</v>
      </c>
      <c r="R864" s="242">
        <v>0.5</v>
      </c>
      <c r="S864" s="245">
        <v>195</v>
      </c>
      <c r="T864" s="242">
        <v>3.2</v>
      </c>
      <c r="U864" s="242">
        <v>0.8</v>
      </c>
      <c r="V864" s="242">
        <v>21</v>
      </c>
      <c r="W864" s="266">
        <v>29.76</v>
      </c>
      <c r="X864" s="266">
        <v>3</v>
      </c>
      <c r="Y864" s="266">
        <v>10.31</v>
      </c>
      <c r="Z864" s="266">
        <v>0.14880000000000002</v>
      </c>
      <c r="AA864" s="266">
        <v>1.6533333333333337E-2</v>
      </c>
      <c r="AB864" s="267">
        <v>2.9741764705882354</v>
      </c>
      <c r="AC864" s="268"/>
      <c r="AD864" s="269">
        <v>6.05</v>
      </c>
      <c r="AE864" s="270">
        <f t="shared" ref="AE864:AE867" si="86">0.0804*AD864^2-1.8589*AD864+11.204</f>
        <v>2.9004960000000004</v>
      </c>
      <c r="AF864" s="194">
        <f t="shared" si="82"/>
        <v>7.3680470588235014E-2</v>
      </c>
      <c r="AH864" s="242">
        <v>849</v>
      </c>
      <c r="AI864" s="251">
        <f t="shared" si="83"/>
        <v>13.449509803921568</v>
      </c>
      <c r="AJ864" s="251">
        <f>'5-04a'!O865</f>
        <v>13.0656</v>
      </c>
      <c r="AK864" s="251">
        <f t="shared" si="84"/>
        <v>0.38390980392156848</v>
      </c>
      <c r="AM864" s="252">
        <f t="shared" si="85"/>
        <v>5.4783015635820036E-3</v>
      </c>
      <c r="AP864" s="268"/>
    </row>
    <row r="865" spans="1:42" x14ac:dyDescent="0.25">
      <c r="A865" s="253">
        <v>863</v>
      </c>
      <c r="B865" s="243" t="s">
        <v>542</v>
      </c>
      <c r="C865" s="243" t="s">
        <v>543</v>
      </c>
      <c r="D865" s="243" t="s">
        <v>491</v>
      </c>
      <c r="E865" s="243" t="s">
        <v>492</v>
      </c>
      <c r="F865" s="243" t="s">
        <v>30</v>
      </c>
      <c r="G865" s="243" t="s">
        <v>31</v>
      </c>
      <c r="H865" s="243" t="s">
        <v>32</v>
      </c>
      <c r="I865" s="243" t="s">
        <v>62</v>
      </c>
      <c r="J865" s="243" t="s">
        <v>657</v>
      </c>
      <c r="K865" s="243" t="s">
        <v>794</v>
      </c>
      <c r="L865" s="265">
        <v>8.9236349999999973</v>
      </c>
      <c r="M865" s="250">
        <v>0.5</v>
      </c>
      <c r="N865" s="250">
        <v>0.5</v>
      </c>
      <c r="O865" s="244">
        <v>18</v>
      </c>
      <c r="P865" s="242">
        <v>15</v>
      </c>
      <c r="Q865" s="242">
        <v>35</v>
      </c>
      <c r="R865" s="242">
        <v>0.5</v>
      </c>
      <c r="S865" s="245">
        <v>195</v>
      </c>
      <c r="T865" s="242">
        <v>3.2</v>
      </c>
      <c r="U865" s="242">
        <v>0.8</v>
      </c>
      <c r="V865" s="242">
        <v>21</v>
      </c>
      <c r="W865" s="266">
        <v>29.76</v>
      </c>
      <c r="X865" s="266">
        <v>3</v>
      </c>
      <c r="Y865" s="266">
        <v>12.68</v>
      </c>
      <c r="Z865" s="266">
        <v>0.14880000000000002</v>
      </c>
      <c r="AA865" s="266">
        <v>2.7503317535545024E-2</v>
      </c>
      <c r="AB865" s="267">
        <v>2.9761123501533318</v>
      </c>
      <c r="AC865" s="268"/>
      <c r="AD865" s="269">
        <v>6.05</v>
      </c>
      <c r="AE865" s="270">
        <f t="shared" si="86"/>
        <v>2.9004960000000004</v>
      </c>
      <c r="AF865" s="194">
        <f t="shared" si="82"/>
        <v>7.5616350153331346E-2</v>
      </c>
      <c r="AH865" s="242">
        <v>850</v>
      </c>
      <c r="AI865" s="251">
        <f t="shared" si="83"/>
        <v>15.832415667688878</v>
      </c>
      <c r="AJ865" s="251">
        <f>'5-04a'!O866</f>
        <v>15.618399999999999</v>
      </c>
      <c r="AK865" s="251">
        <f t="shared" si="84"/>
        <v>0.21401566768887825</v>
      </c>
      <c r="AM865" s="252">
        <f t="shared" si="85"/>
        <v>4.776046292648238E-3</v>
      </c>
      <c r="AP865" s="268"/>
    </row>
    <row r="866" spans="1:42" x14ac:dyDescent="0.25">
      <c r="A866" s="253">
        <v>864</v>
      </c>
      <c r="B866" s="243" t="s">
        <v>542</v>
      </c>
      <c r="C866" s="243" t="s">
        <v>543</v>
      </c>
      <c r="D866" s="243" t="s">
        <v>491</v>
      </c>
      <c r="E866" s="243" t="s">
        <v>492</v>
      </c>
      <c r="F866" s="243" t="s">
        <v>30</v>
      </c>
      <c r="G866" s="243" t="s">
        <v>46</v>
      </c>
      <c r="H866" s="243" t="s">
        <v>47</v>
      </c>
      <c r="I866" s="243" t="s">
        <v>60</v>
      </c>
      <c r="J866" s="243" t="s">
        <v>58</v>
      </c>
      <c r="K866" s="243" t="s">
        <v>794</v>
      </c>
      <c r="L866" s="265">
        <v>5.1070658615916962</v>
      </c>
      <c r="M866" s="250">
        <v>0.5</v>
      </c>
      <c r="N866" s="250">
        <v>0.5</v>
      </c>
      <c r="O866" s="244">
        <v>18</v>
      </c>
      <c r="P866" s="242">
        <v>15</v>
      </c>
      <c r="Q866" s="242">
        <v>35</v>
      </c>
      <c r="R866" s="242">
        <v>0.5</v>
      </c>
      <c r="S866" s="245">
        <v>195</v>
      </c>
      <c r="T866" s="242">
        <v>3.2</v>
      </c>
      <c r="U866" s="242">
        <v>0.8</v>
      </c>
      <c r="V866" s="242">
        <v>21</v>
      </c>
      <c r="W866" s="266">
        <v>29.76</v>
      </c>
      <c r="X866" s="266">
        <v>3</v>
      </c>
      <c r="Y866" s="266">
        <v>13.99</v>
      </c>
      <c r="Z866" s="266">
        <v>0.14880000000000002</v>
      </c>
      <c r="AA866" s="266">
        <v>2.0290909090909092E-2</v>
      </c>
      <c r="AB866" s="267">
        <v>2.9748395721925136</v>
      </c>
      <c r="AC866" s="268"/>
      <c r="AD866" s="269">
        <v>6.05</v>
      </c>
      <c r="AE866" s="270">
        <f t="shared" si="86"/>
        <v>2.9004960000000004</v>
      </c>
      <c r="AF866" s="194">
        <f t="shared" si="82"/>
        <v>7.4343572192513196E-2</v>
      </c>
      <c r="AH866" s="242">
        <v>851</v>
      </c>
      <c r="AI866" s="251">
        <f t="shared" si="83"/>
        <v>17.133930481283421</v>
      </c>
      <c r="AJ866" s="251">
        <f>'5-04a'!O867</f>
        <v>16.808199999999999</v>
      </c>
      <c r="AK866" s="251">
        <f t="shared" si="84"/>
        <v>0.32573048128342208</v>
      </c>
      <c r="AM866" s="252">
        <f t="shared" si="85"/>
        <v>4.338967773548739E-3</v>
      </c>
      <c r="AP866" s="268"/>
    </row>
    <row r="867" spans="1:42" x14ac:dyDescent="0.25">
      <c r="A867" s="253">
        <v>865</v>
      </c>
      <c r="B867" s="243" t="s">
        <v>542</v>
      </c>
      <c r="C867" s="243" t="s">
        <v>543</v>
      </c>
      <c r="D867" s="243" t="s">
        <v>491</v>
      </c>
      <c r="E867" s="243" t="s">
        <v>492</v>
      </c>
      <c r="F867" s="243" t="s">
        <v>30</v>
      </c>
      <c r="G867" s="243" t="s">
        <v>46</v>
      </c>
      <c r="H867" s="243" t="s">
        <v>47</v>
      </c>
      <c r="I867" s="243" t="s">
        <v>59</v>
      </c>
      <c r="J867" s="243" t="s">
        <v>58</v>
      </c>
      <c r="K867" s="243" t="s">
        <v>794</v>
      </c>
      <c r="L867" s="265">
        <v>9.3548448000000004</v>
      </c>
      <c r="M867" s="250">
        <v>0.5</v>
      </c>
      <c r="N867" s="250">
        <v>0.5</v>
      </c>
      <c r="O867" s="244">
        <v>18</v>
      </c>
      <c r="P867" s="242">
        <v>15</v>
      </c>
      <c r="Q867" s="242">
        <v>35</v>
      </c>
      <c r="R867" s="242">
        <v>0.5</v>
      </c>
      <c r="S867" s="245">
        <v>195</v>
      </c>
      <c r="T867" s="242">
        <v>3.2</v>
      </c>
      <c r="U867" s="242">
        <v>0.8</v>
      </c>
      <c r="V867" s="242">
        <v>21</v>
      </c>
      <c r="W867" s="266">
        <v>29.76</v>
      </c>
      <c r="X867" s="266">
        <v>3</v>
      </c>
      <c r="Y867" s="266">
        <v>11.28</v>
      </c>
      <c r="Z867" s="266">
        <v>0.14880000000000002</v>
      </c>
      <c r="AA867" s="266">
        <v>1.6533333333333337E-2</v>
      </c>
      <c r="AB867" s="267">
        <v>2.9741764705882354</v>
      </c>
      <c r="AC867" s="268"/>
      <c r="AD867" s="269">
        <v>6.05</v>
      </c>
      <c r="AE867" s="270">
        <f t="shared" si="86"/>
        <v>2.9004960000000004</v>
      </c>
      <c r="AF867" s="194">
        <f t="shared" si="82"/>
        <v>7.3680470588235014E-2</v>
      </c>
      <c r="AH867" s="242">
        <v>852</v>
      </c>
      <c r="AI867" s="251">
        <f t="shared" si="83"/>
        <v>14.419509803921567</v>
      </c>
      <c r="AJ867" s="251">
        <f>'5-04a'!O868</f>
        <v>14.035600000000001</v>
      </c>
      <c r="AK867" s="251">
        <f t="shared" si="84"/>
        <v>0.38390980392156671</v>
      </c>
      <c r="AM867" s="252">
        <f t="shared" si="85"/>
        <v>5.1097763786808262E-3</v>
      </c>
      <c r="AP867" s="268"/>
    </row>
    <row r="868" spans="1:42" x14ac:dyDescent="0.25">
      <c r="A868" s="253">
        <v>866</v>
      </c>
      <c r="B868" s="243" t="s">
        <v>547</v>
      </c>
      <c r="C868" s="243" t="s">
        <v>548</v>
      </c>
      <c r="D868" s="243" t="s">
        <v>508</v>
      </c>
      <c r="E868" s="243" t="s">
        <v>472</v>
      </c>
      <c r="F868" s="243" t="s">
        <v>30</v>
      </c>
      <c r="G868" s="243" t="s">
        <v>36</v>
      </c>
      <c r="H868" s="243" t="s">
        <v>42</v>
      </c>
      <c r="I868" s="243" t="s">
        <v>78</v>
      </c>
      <c r="J868" s="243" t="s">
        <v>102</v>
      </c>
      <c r="K868" s="243" t="s">
        <v>795</v>
      </c>
      <c r="L868" s="265">
        <v>5.2377057572270473</v>
      </c>
      <c r="M868" s="250">
        <v>0.2</v>
      </c>
      <c r="N868" s="250">
        <v>0.2</v>
      </c>
      <c r="O868" s="244">
        <v>15</v>
      </c>
      <c r="P868" s="242">
        <v>15</v>
      </c>
      <c r="Q868" s="242">
        <v>35</v>
      </c>
      <c r="R868" s="242">
        <v>0.5</v>
      </c>
      <c r="S868" s="245">
        <v>615</v>
      </c>
      <c r="T868" s="242">
        <v>4.2</v>
      </c>
      <c r="U868" s="242">
        <v>0.8</v>
      </c>
      <c r="V868" s="242">
        <v>26</v>
      </c>
      <c r="W868" s="266">
        <v>60.54</v>
      </c>
      <c r="X868" s="266">
        <v>3</v>
      </c>
      <c r="Y868" s="266">
        <v>19.91</v>
      </c>
      <c r="Z868" s="266">
        <v>0.12107999999999999</v>
      </c>
      <c r="AA868" s="266">
        <v>1.3453333333333335E-2</v>
      </c>
      <c r="AB868" s="267">
        <v>6.3509000000000011</v>
      </c>
      <c r="AC868" s="268"/>
      <c r="AD868" s="269" t="s">
        <v>2545</v>
      </c>
      <c r="AE868" s="270">
        <v>6</v>
      </c>
      <c r="AF868" s="194">
        <f t="shared" si="82"/>
        <v>0.3509000000000011</v>
      </c>
      <c r="AH868" s="242">
        <v>853</v>
      </c>
      <c r="AI868" s="251">
        <f t="shared" si="83"/>
        <v>26.395433333333337</v>
      </c>
      <c r="AJ868" s="251">
        <f>'5-04a'!O869</f>
        <v>25.515599999999999</v>
      </c>
      <c r="AK868" s="251">
        <f t="shared" si="84"/>
        <v>0.87983333333333746</v>
      </c>
      <c r="AM868" s="252">
        <f t="shared" si="85"/>
        <v>1.329396625426372E-2</v>
      </c>
      <c r="AP868" s="268"/>
    </row>
    <row r="869" spans="1:42" x14ac:dyDescent="0.25">
      <c r="A869" s="253">
        <v>867</v>
      </c>
      <c r="B869" s="243" t="s">
        <v>547</v>
      </c>
      <c r="C869" s="243" t="s">
        <v>548</v>
      </c>
      <c r="D869" s="243" t="s">
        <v>508</v>
      </c>
      <c r="E869" s="243" t="s">
        <v>472</v>
      </c>
      <c r="F869" s="243" t="s">
        <v>30</v>
      </c>
      <c r="G869" s="243" t="s">
        <v>36</v>
      </c>
      <c r="H869" s="243" t="s">
        <v>37</v>
      </c>
      <c r="I869" s="243" t="s">
        <v>100</v>
      </c>
      <c r="J869" s="243" t="s">
        <v>996</v>
      </c>
      <c r="K869" s="243" t="s">
        <v>795</v>
      </c>
      <c r="L869" s="265">
        <v>6.1455421955024363</v>
      </c>
      <c r="M869" s="250">
        <v>0.2</v>
      </c>
      <c r="N869" s="250">
        <v>0.2</v>
      </c>
      <c r="O869" s="244">
        <v>15</v>
      </c>
      <c r="P869" s="242">
        <v>15</v>
      </c>
      <c r="Q869" s="242">
        <v>35</v>
      </c>
      <c r="R869" s="242">
        <v>0.5</v>
      </c>
      <c r="S869" s="245">
        <v>2050</v>
      </c>
      <c r="T869" s="242">
        <v>5</v>
      </c>
      <c r="U869" s="242">
        <v>0.8</v>
      </c>
      <c r="V869" s="242">
        <v>26</v>
      </c>
      <c r="W869" s="266">
        <v>121.08</v>
      </c>
      <c r="X869" s="266">
        <v>6</v>
      </c>
      <c r="Y869" s="266">
        <v>19.63</v>
      </c>
      <c r="Z869" s="266">
        <v>0.24215999999999999</v>
      </c>
      <c r="AA869" s="266">
        <v>6.0540000000000004E-2</v>
      </c>
      <c r="AB869" s="267">
        <v>6.3509000000000011</v>
      </c>
      <c r="AC869" s="268"/>
      <c r="AD869" s="269" t="s">
        <v>2545</v>
      </c>
      <c r="AE869" s="270">
        <v>6</v>
      </c>
      <c r="AF869" s="194">
        <f t="shared" si="82"/>
        <v>0.3509000000000011</v>
      </c>
      <c r="AH869" s="242">
        <v>854</v>
      </c>
      <c r="AI869" s="251">
        <f t="shared" si="83"/>
        <v>26.2836</v>
      </c>
      <c r="AJ869" s="251">
        <f>'5-04a'!O870</f>
        <v>25.936199999999999</v>
      </c>
      <c r="AK869" s="251">
        <f t="shared" si="84"/>
        <v>0.34740000000000038</v>
      </c>
      <c r="AM869" s="252">
        <f t="shared" si="85"/>
        <v>1.3350530368747093E-2</v>
      </c>
      <c r="AP869" s="268"/>
    </row>
    <row r="870" spans="1:42" x14ac:dyDescent="0.25">
      <c r="A870" s="253">
        <v>868</v>
      </c>
      <c r="B870" s="243" t="s">
        <v>547</v>
      </c>
      <c r="C870" s="243" t="s">
        <v>548</v>
      </c>
      <c r="D870" s="243" t="s">
        <v>508</v>
      </c>
      <c r="E870" s="243" t="s">
        <v>472</v>
      </c>
      <c r="F870" s="243" t="s">
        <v>30</v>
      </c>
      <c r="G870" s="243" t="s">
        <v>31</v>
      </c>
      <c r="H870" s="243" t="s">
        <v>32</v>
      </c>
      <c r="I870" s="243" t="s">
        <v>94</v>
      </c>
      <c r="J870" s="243" t="s">
        <v>2223</v>
      </c>
      <c r="K870" s="243" t="s">
        <v>795</v>
      </c>
      <c r="L870" s="265">
        <v>4.2382479234105803</v>
      </c>
      <c r="M870" s="250">
        <v>0.2</v>
      </c>
      <c r="N870" s="250">
        <v>0.2</v>
      </c>
      <c r="O870" s="244">
        <v>15</v>
      </c>
      <c r="P870" s="242">
        <v>15</v>
      </c>
      <c r="Q870" s="242">
        <v>35</v>
      </c>
      <c r="R870" s="242">
        <v>0.5</v>
      </c>
      <c r="S870" s="245">
        <v>475</v>
      </c>
      <c r="T870" s="242">
        <v>4.2</v>
      </c>
      <c r="U870" s="242">
        <v>0.8</v>
      </c>
      <c r="V870" s="242">
        <v>26</v>
      </c>
      <c r="W870" s="266">
        <v>121.08</v>
      </c>
      <c r="X870" s="266">
        <v>6</v>
      </c>
      <c r="Y870" s="266">
        <v>11.84</v>
      </c>
      <c r="Z870" s="266">
        <v>0.24215999999999999</v>
      </c>
      <c r="AA870" s="266">
        <v>4.0737196261682242E-2</v>
      </c>
      <c r="AB870" s="267">
        <v>6.3509000000000011</v>
      </c>
      <c r="AC870" s="268"/>
      <c r="AD870" s="269" t="s">
        <v>2545</v>
      </c>
      <c r="AE870" s="270">
        <v>6</v>
      </c>
      <c r="AF870" s="194">
        <f t="shared" si="82"/>
        <v>0.3509000000000011</v>
      </c>
      <c r="AH870" s="242">
        <v>855</v>
      </c>
      <c r="AI870" s="251">
        <f t="shared" si="83"/>
        <v>18.473797196261685</v>
      </c>
      <c r="AJ870" s="251">
        <f>'5-04a'!O871</f>
        <v>17.733699999999999</v>
      </c>
      <c r="AK870" s="251">
        <f t="shared" si="84"/>
        <v>0.74009719626168646</v>
      </c>
      <c r="AM870" s="252">
        <f t="shared" si="85"/>
        <v>1.8994470723702025E-2</v>
      </c>
      <c r="AP870" s="268"/>
    </row>
    <row r="871" spans="1:42" x14ac:dyDescent="0.25">
      <c r="A871" s="253">
        <v>869</v>
      </c>
      <c r="B871" s="243" t="s">
        <v>547</v>
      </c>
      <c r="C871" s="243" t="s">
        <v>548</v>
      </c>
      <c r="D871" s="243" t="s">
        <v>508</v>
      </c>
      <c r="E871" s="243" t="s">
        <v>472</v>
      </c>
      <c r="F871" s="243" t="s">
        <v>30</v>
      </c>
      <c r="G871" s="243" t="s">
        <v>36</v>
      </c>
      <c r="H871" s="243" t="s">
        <v>42</v>
      </c>
      <c r="I871" s="243" t="s">
        <v>90</v>
      </c>
      <c r="J871" s="243" t="s">
        <v>996</v>
      </c>
      <c r="K871" s="243" t="s">
        <v>795</v>
      </c>
      <c r="L871" s="265">
        <v>5.5900026823773814</v>
      </c>
      <c r="M871" s="250">
        <v>0.2</v>
      </c>
      <c r="N871" s="250">
        <v>0.2</v>
      </c>
      <c r="O871" s="244">
        <v>15</v>
      </c>
      <c r="P871" s="242">
        <v>10</v>
      </c>
      <c r="Q871" s="242">
        <v>25</v>
      </c>
      <c r="R871" s="242">
        <v>0.5</v>
      </c>
      <c r="S871" s="245">
        <v>561</v>
      </c>
      <c r="T871" s="242">
        <v>4.2</v>
      </c>
      <c r="U871" s="242">
        <v>0.8</v>
      </c>
      <c r="V871" s="242">
        <v>26</v>
      </c>
      <c r="W871" s="266">
        <v>121.08</v>
      </c>
      <c r="X871" s="266">
        <v>6</v>
      </c>
      <c r="Y871" s="266">
        <v>13.85</v>
      </c>
      <c r="Z871" s="266">
        <v>0.24215999999999999</v>
      </c>
      <c r="AA871" s="266">
        <v>4.4759431279620857E-2</v>
      </c>
      <c r="AB871" s="267">
        <v>6.4943597156398116</v>
      </c>
      <c r="AC871" s="268"/>
      <c r="AD871" s="269" t="s">
        <v>2545</v>
      </c>
      <c r="AE871" s="270">
        <v>6</v>
      </c>
      <c r="AF871" s="194">
        <f t="shared" si="82"/>
        <v>0.49435971563981163</v>
      </c>
      <c r="AH871" s="242">
        <v>856</v>
      </c>
      <c r="AI871" s="251">
        <f t="shared" si="83"/>
        <v>20.631279146919432</v>
      </c>
      <c r="AJ871" s="251">
        <f>'5-04a'!O872</f>
        <v>19.827500000000001</v>
      </c>
      <c r="AK871" s="251">
        <f t="shared" si="84"/>
        <v>0.80377914691943175</v>
      </c>
      <c r="AM871" s="252">
        <f t="shared" si="85"/>
        <v>2.3961660938198646E-2</v>
      </c>
      <c r="AP871" s="268"/>
    </row>
    <row r="872" spans="1:42" x14ac:dyDescent="0.25">
      <c r="A872" s="253">
        <v>870</v>
      </c>
      <c r="B872" s="243" t="s">
        <v>547</v>
      </c>
      <c r="C872" s="243" t="s">
        <v>548</v>
      </c>
      <c r="D872" s="243" t="s">
        <v>508</v>
      </c>
      <c r="E872" s="243" t="s">
        <v>472</v>
      </c>
      <c r="F872" s="243" t="s">
        <v>30</v>
      </c>
      <c r="G872" s="243" t="s">
        <v>31</v>
      </c>
      <c r="H872" s="243" t="s">
        <v>32</v>
      </c>
      <c r="I872" s="243" t="s">
        <v>53</v>
      </c>
      <c r="J872" s="243" t="s">
        <v>724</v>
      </c>
      <c r="K872" s="243" t="s">
        <v>795</v>
      </c>
      <c r="L872" s="265">
        <v>4.2810448259238303</v>
      </c>
      <c r="M872" s="250">
        <v>0.2</v>
      </c>
      <c r="N872" s="250">
        <v>0.2</v>
      </c>
      <c r="O872" s="244">
        <v>15</v>
      </c>
      <c r="P872" s="242">
        <v>10</v>
      </c>
      <c r="Q872" s="242">
        <v>25</v>
      </c>
      <c r="R872" s="242">
        <v>0.5</v>
      </c>
      <c r="S872" s="245">
        <v>330</v>
      </c>
      <c r="T872" s="242">
        <v>4.2</v>
      </c>
      <c r="U872" s="242">
        <v>0.8</v>
      </c>
      <c r="V872" s="242">
        <v>26</v>
      </c>
      <c r="W872" s="266">
        <v>60.54</v>
      </c>
      <c r="X872" s="266">
        <v>3</v>
      </c>
      <c r="Y872" s="266">
        <v>15.15</v>
      </c>
      <c r="Z872" s="266">
        <v>0.12107999999999999</v>
      </c>
      <c r="AA872" s="266">
        <v>1.3453333333333335E-2</v>
      </c>
      <c r="AB872" s="267">
        <v>6.4181666666666679</v>
      </c>
      <c r="AC872" s="268"/>
      <c r="AD872" s="269" t="s">
        <v>2545</v>
      </c>
      <c r="AE872" s="270">
        <v>6</v>
      </c>
      <c r="AF872" s="194">
        <f t="shared" si="82"/>
        <v>0.41816666666666791</v>
      </c>
      <c r="AH872" s="242">
        <v>857</v>
      </c>
      <c r="AI872" s="251">
        <f t="shared" si="83"/>
        <v>21.7027</v>
      </c>
      <c r="AJ872" s="251">
        <f>'5-04a'!O873</f>
        <v>20.755600000000001</v>
      </c>
      <c r="AK872" s="251">
        <f t="shared" si="84"/>
        <v>0.94709999999999894</v>
      </c>
      <c r="AM872" s="252">
        <f t="shared" si="85"/>
        <v>1.926795590717597E-2</v>
      </c>
      <c r="AP872" s="268"/>
    </row>
    <row r="873" spans="1:42" x14ac:dyDescent="0.25">
      <c r="A873" s="253">
        <v>871</v>
      </c>
      <c r="B873" s="243" t="s">
        <v>547</v>
      </c>
      <c r="C873" s="243" t="s">
        <v>548</v>
      </c>
      <c r="D873" s="243" t="s">
        <v>508</v>
      </c>
      <c r="E873" s="243" t="s">
        <v>472</v>
      </c>
      <c r="F873" s="243" t="s">
        <v>30</v>
      </c>
      <c r="G873" s="243" t="s">
        <v>36</v>
      </c>
      <c r="H873" s="243" t="s">
        <v>42</v>
      </c>
      <c r="I873" s="243" t="s">
        <v>53</v>
      </c>
      <c r="J873" s="243" t="s">
        <v>207</v>
      </c>
      <c r="K873" s="243" t="s">
        <v>795</v>
      </c>
      <c r="L873" s="265">
        <v>8.28619677201897</v>
      </c>
      <c r="M873" s="250">
        <v>0.2</v>
      </c>
      <c r="N873" s="250">
        <v>0.2</v>
      </c>
      <c r="O873" s="244">
        <v>15</v>
      </c>
      <c r="P873" s="242">
        <v>10</v>
      </c>
      <c r="Q873" s="242">
        <v>25</v>
      </c>
      <c r="R873" s="242">
        <v>0.5</v>
      </c>
      <c r="S873" s="245">
        <v>692</v>
      </c>
      <c r="T873" s="242">
        <v>5</v>
      </c>
      <c r="U873" s="242">
        <v>0.8</v>
      </c>
      <c r="V873" s="242">
        <v>26</v>
      </c>
      <c r="W873" s="266">
        <v>121.08</v>
      </c>
      <c r="X873" s="266">
        <v>6</v>
      </c>
      <c r="Y873" s="266">
        <v>19.28</v>
      </c>
      <c r="Z873" s="266">
        <v>0.24215999999999999</v>
      </c>
      <c r="AA873" s="266">
        <v>7.815746031746032E-2</v>
      </c>
      <c r="AB873" s="267">
        <v>6.511058730158731</v>
      </c>
      <c r="AC873" s="268"/>
      <c r="AD873" s="269" t="s">
        <v>2545</v>
      </c>
      <c r="AE873" s="270">
        <v>6</v>
      </c>
      <c r="AF873" s="194">
        <f t="shared" si="82"/>
        <v>0.51105873015873104</v>
      </c>
      <c r="AH873" s="242">
        <v>858</v>
      </c>
      <c r="AI873" s="251">
        <f t="shared" si="83"/>
        <v>26.111376190476189</v>
      </c>
      <c r="AJ873" s="251">
        <f>'5-04a'!O874</f>
        <v>25.953299999999999</v>
      </c>
      <c r="AK873" s="251">
        <f t="shared" si="84"/>
        <v>0.1580761904761907</v>
      </c>
      <c r="AM873" s="252">
        <f t="shared" si="85"/>
        <v>1.9572263308937871E-2</v>
      </c>
      <c r="AP873" s="268"/>
    </row>
    <row r="874" spans="1:42" x14ac:dyDescent="0.25">
      <c r="A874" s="253">
        <v>872</v>
      </c>
      <c r="B874" s="243" t="s">
        <v>547</v>
      </c>
      <c r="C874" s="243" t="s">
        <v>548</v>
      </c>
      <c r="D874" s="243" t="s">
        <v>508</v>
      </c>
      <c r="E874" s="243" t="s">
        <v>472</v>
      </c>
      <c r="F874" s="243" t="s">
        <v>30</v>
      </c>
      <c r="G874" s="243" t="s">
        <v>36</v>
      </c>
      <c r="H874" s="243" t="s">
        <v>37</v>
      </c>
      <c r="I874" s="243" t="s">
        <v>72</v>
      </c>
      <c r="J874" s="243" t="s">
        <v>681</v>
      </c>
      <c r="K874" s="243" t="s">
        <v>795</v>
      </c>
      <c r="L874" s="265">
        <v>13.281237823681355</v>
      </c>
      <c r="M874" s="250">
        <v>0.2</v>
      </c>
      <c r="N874" s="250">
        <v>0.2</v>
      </c>
      <c r="O874" s="244">
        <v>15</v>
      </c>
      <c r="P874" s="242">
        <v>10</v>
      </c>
      <c r="Q874" s="242">
        <v>25</v>
      </c>
      <c r="R874" s="242">
        <v>0.5</v>
      </c>
      <c r="S874" s="245">
        <v>2050</v>
      </c>
      <c r="T874" s="242">
        <v>5</v>
      </c>
      <c r="U874" s="242">
        <v>0.8</v>
      </c>
      <c r="V874" s="242">
        <v>26</v>
      </c>
      <c r="W874" s="266">
        <v>121.08</v>
      </c>
      <c r="X874" s="266">
        <v>6</v>
      </c>
      <c r="Y874" s="266">
        <v>15.15</v>
      </c>
      <c r="Z874" s="266">
        <v>0.24215999999999999</v>
      </c>
      <c r="AA874" s="266">
        <v>6.0540000000000004E-2</v>
      </c>
      <c r="AB874" s="267">
        <v>6.502250000000001</v>
      </c>
      <c r="AC874" s="268"/>
      <c r="AD874" s="269" t="s">
        <v>2545</v>
      </c>
      <c r="AE874" s="270">
        <v>6</v>
      </c>
      <c r="AF874" s="194">
        <f t="shared" si="82"/>
        <v>0.50225000000000097</v>
      </c>
      <c r="AH874" s="242">
        <v>859</v>
      </c>
      <c r="AI874" s="251">
        <f t="shared" si="83"/>
        <v>21.95495</v>
      </c>
      <c r="AJ874" s="251">
        <f>'5-04a'!O875</f>
        <v>21.456199999999999</v>
      </c>
      <c r="AK874" s="251">
        <f t="shared" si="84"/>
        <v>0.49875000000000114</v>
      </c>
      <c r="AM874" s="252">
        <f t="shared" si="85"/>
        <v>2.2876390062377776E-2</v>
      </c>
      <c r="AP874" s="268"/>
    </row>
    <row r="875" spans="1:42" x14ac:dyDescent="0.25">
      <c r="A875" s="253">
        <v>873</v>
      </c>
      <c r="B875" s="243" t="s">
        <v>547</v>
      </c>
      <c r="C875" s="243" t="s">
        <v>548</v>
      </c>
      <c r="D875" s="243" t="s">
        <v>508</v>
      </c>
      <c r="E875" s="243" t="s">
        <v>472</v>
      </c>
      <c r="F875" s="243" t="s">
        <v>30</v>
      </c>
      <c r="G875" s="243" t="s">
        <v>36</v>
      </c>
      <c r="H875" s="243" t="s">
        <v>37</v>
      </c>
      <c r="I875" s="243" t="s">
        <v>71</v>
      </c>
      <c r="J875" s="243" t="s">
        <v>681</v>
      </c>
      <c r="K875" s="243" t="s">
        <v>795</v>
      </c>
      <c r="L875" s="265">
        <v>9.0720417165510394</v>
      </c>
      <c r="M875" s="250">
        <v>0.2</v>
      </c>
      <c r="N875" s="250">
        <v>0.2</v>
      </c>
      <c r="O875" s="244">
        <v>15</v>
      </c>
      <c r="P875" s="242">
        <v>10</v>
      </c>
      <c r="Q875" s="242">
        <v>25</v>
      </c>
      <c r="R875" s="242">
        <v>0.5</v>
      </c>
      <c r="S875" s="245">
        <v>2050</v>
      </c>
      <c r="T875" s="242">
        <v>5</v>
      </c>
      <c r="U875" s="242">
        <v>0.8</v>
      </c>
      <c r="V875" s="242">
        <v>26</v>
      </c>
      <c r="W875" s="266">
        <v>363.24</v>
      </c>
      <c r="X875" s="266">
        <v>18</v>
      </c>
      <c r="Y875" s="266">
        <v>17.899999999999999</v>
      </c>
      <c r="Z875" s="266">
        <v>0.72648000000000001</v>
      </c>
      <c r="AA875" s="266">
        <v>0.31134857142857147</v>
      </c>
      <c r="AB875" s="267">
        <v>6.8698142857142868</v>
      </c>
      <c r="AC875" s="268"/>
      <c r="AD875" s="269" t="s">
        <v>2545</v>
      </c>
      <c r="AE875" s="270">
        <v>6</v>
      </c>
      <c r="AF875" s="194">
        <f t="shared" si="82"/>
        <v>0.86981428571428676</v>
      </c>
      <c r="AH875" s="242">
        <v>860</v>
      </c>
      <c r="AI875" s="251">
        <f t="shared" si="83"/>
        <v>25.807642857142856</v>
      </c>
      <c r="AJ875" s="251">
        <f>'5-04a'!O876</f>
        <v>25.107099999999999</v>
      </c>
      <c r="AK875" s="251">
        <f t="shared" si="84"/>
        <v>0.70054285714285669</v>
      </c>
      <c r="AM875" s="252">
        <f t="shared" si="85"/>
        <v>3.3703747782356873E-2</v>
      </c>
      <c r="AP875" s="268"/>
    </row>
    <row r="876" spans="1:42" x14ac:dyDescent="0.25">
      <c r="A876" s="253">
        <v>874</v>
      </c>
      <c r="B876" s="243" t="s">
        <v>547</v>
      </c>
      <c r="C876" s="243" t="s">
        <v>548</v>
      </c>
      <c r="D876" s="243" t="s">
        <v>508</v>
      </c>
      <c r="E876" s="243" t="s">
        <v>472</v>
      </c>
      <c r="F876" s="243" t="s">
        <v>30</v>
      </c>
      <c r="G876" s="243" t="s">
        <v>36</v>
      </c>
      <c r="H876" s="243" t="s">
        <v>42</v>
      </c>
      <c r="I876" s="243" t="s">
        <v>1002</v>
      </c>
      <c r="J876" s="243" t="s">
        <v>657</v>
      </c>
      <c r="K876" s="243" t="s">
        <v>795</v>
      </c>
      <c r="L876" s="265">
        <v>27.61454793175497</v>
      </c>
      <c r="M876" s="250">
        <v>0.2</v>
      </c>
      <c r="N876" s="250">
        <v>0.2</v>
      </c>
      <c r="O876" s="244">
        <v>15</v>
      </c>
      <c r="P876" s="242">
        <v>10</v>
      </c>
      <c r="Q876" s="242">
        <v>25</v>
      </c>
      <c r="R876" s="242">
        <v>0.5</v>
      </c>
      <c r="S876" s="245">
        <v>1230</v>
      </c>
      <c r="T876" s="242">
        <v>4.2</v>
      </c>
      <c r="U876" s="242">
        <v>0.8</v>
      </c>
      <c r="V876" s="242">
        <v>26</v>
      </c>
      <c r="W876" s="266">
        <v>363.24</v>
      </c>
      <c r="X876" s="266">
        <v>18</v>
      </c>
      <c r="Y876" s="266">
        <v>17.07</v>
      </c>
      <c r="Z876" s="266">
        <v>0.72648000000000001</v>
      </c>
      <c r="AA876" s="266">
        <v>0.53696347826086965</v>
      </c>
      <c r="AB876" s="267">
        <v>6.9826217391304359</v>
      </c>
      <c r="AC876" s="268"/>
      <c r="AD876" s="269" t="s">
        <v>2545</v>
      </c>
      <c r="AE876" s="270">
        <v>6</v>
      </c>
      <c r="AF876" s="194">
        <f t="shared" si="82"/>
        <v>0.98262173913043593</v>
      </c>
      <c r="AH876" s="242">
        <v>861</v>
      </c>
      <c r="AI876" s="251">
        <f t="shared" si="83"/>
        <v>25.316065217391305</v>
      </c>
      <c r="AJ876" s="251">
        <f>'5-04a'!O877</f>
        <v>25.843900000000001</v>
      </c>
      <c r="AK876" s="251">
        <f t="shared" si="84"/>
        <v>-0.52783478260869643</v>
      </c>
      <c r="AM876" s="252">
        <f t="shared" si="85"/>
        <v>3.8814157361840226E-2</v>
      </c>
      <c r="AP876" s="268"/>
    </row>
    <row r="877" spans="1:42" x14ac:dyDescent="0.25">
      <c r="A877" s="253">
        <v>875</v>
      </c>
      <c r="B877" s="243" t="s">
        <v>547</v>
      </c>
      <c r="C877" s="243" t="s">
        <v>548</v>
      </c>
      <c r="D877" s="243" t="s">
        <v>508</v>
      </c>
      <c r="E877" s="243" t="s">
        <v>472</v>
      </c>
      <c r="F877" s="243" t="s">
        <v>30</v>
      </c>
      <c r="G877" s="243" t="s">
        <v>36</v>
      </c>
      <c r="H877" s="243" t="s">
        <v>42</v>
      </c>
      <c r="I877" s="243" t="s">
        <v>53</v>
      </c>
      <c r="J877" s="243" t="s">
        <v>726</v>
      </c>
      <c r="K877" s="243" t="s">
        <v>795</v>
      </c>
      <c r="L877" s="265">
        <v>8.7249899836364069</v>
      </c>
      <c r="M877" s="250">
        <v>0.2</v>
      </c>
      <c r="N877" s="250">
        <v>0.2</v>
      </c>
      <c r="O877" s="244">
        <v>15</v>
      </c>
      <c r="P877" s="242">
        <v>10</v>
      </c>
      <c r="Q877" s="242">
        <v>25</v>
      </c>
      <c r="R877" s="242">
        <v>0.5</v>
      </c>
      <c r="S877" s="245">
        <v>615</v>
      </c>
      <c r="T877" s="242">
        <v>4.2</v>
      </c>
      <c r="U877" s="242">
        <v>0.8</v>
      </c>
      <c r="V877" s="242">
        <v>26</v>
      </c>
      <c r="W877" s="266">
        <v>121.08</v>
      </c>
      <c r="X877" s="266">
        <v>6</v>
      </c>
      <c r="Y877" s="266">
        <v>15.97</v>
      </c>
      <c r="Z877" s="266">
        <v>0.24215999999999999</v>
      </c>
      <c r="AA877" s="266">
        <v>6.0540000000000004E-2</v>
      </c>
      <c r="AB877" s="267">
        <v>6.502250000000001</v>
      </c>
      <c r="AC877" s="268"/>
      <c r="AD877" s="269" t="s">
        <v>2545</v>
      </c>
      <c r="AE877" s="270">
        <v>6</v>
      </c>
      <c r="AF877" s="194">
        <f t="shared" si="82"/>
        <v>0.50225000000000097</v>
      </c>
      <c r="AH877" s="242">
        <v>862</v>
      </c>
      <c r="AI877" s="251">
        <f t="shared" si="83"/>
        <v>22.77495</v>
      </c>
      <c r="AJ877" s="251">
        <f>'5-04a'!O878</f>
        <v>22.276199999999999</v>
      </c>
      <c r="AK877" s="251">
        <f t="shared" si="84"/>
        <v>0.49875000000000114</v>
      </c>
      <c r="AM877" s="252">
        <f t="shared" si="85"/>
        <v>2.2052737766713033E-2</v>
      </c>
      <c r="AP877" s="268"/>
    </row>
    <row r="878" spans="1:42" x14ac:dyDescent="0.25">
      <c r="A878" s="253">
        <v>876</v>
      </c>
      <c r="B878" s="243" t="s">
        <v>547</v>
      </c>
      <c r="C878" s="243" t="s">
        <v>548</v>
      </c>
      <c r="D878" s="243" t="s">
        <v>508</v>
      </c>
      <c r="E878" s="243" t="s">
        <v>472</v>
      </c>
      <c r="F878" s="243" t="s">
        <v>30</v>
      </c>
      <c r="G878" s="243" t="s">
        <v>36</v>
      </c>
      <c r="H878" s="243" t="s">
        <v>42</v>
      </c>
      <c r="I878" s="243" t="s">
        <v>53</v>
      </c>
      <c r="J878" s="243" t="s">
        <v>68</v>
      </c>
      <c r="K878" s="243" t="s">
        <v>795</v>
      </c>
      <c r="L878" s="265">
        <v>6.9933605499539402</v>
      </c>
      <c r="M878" s="250">
        <v>0.2</v>
      </c>
      <c r="N878" s="250">
        <v>0.2</v>
      </c>
      <c r="O878" s="244">
        <v>15</v>
      </c>
      <c r="P878" s="242">
        <v>15</v>
      </c>
      <c r="Q878" s="242">
        <v>35</v>
      </c>
      <c r="R878" s="242">
        <v>0.5</v>
      </c>
      <c r="S878" s="245">
        <v>615</v>
      </c>
      <c r="T878" s="242">
        <v>4.2</v>
      </c>
      <c r="U878" s="242">
        <v>0.8</v>
      </c>
      <c r="V878" s="242">
        <v>26</v>
      </c>
      <c r="W878" s="266">
        <v>121.08</v>
      </c>
      <c r="X878" s="266">
        <v>6</v>
      </c>
      <c r="Y878" s="266">
        <v>15.59</v>
      </c>
      <c r="Z878" s="266">
        <v>0.24215999999999999</v>
      </c>
      <c r="AA878" s="266">
        <v>5.6066600985221676E-2</v>
      </c>
      <c r="AB878" s="267">
        <v>6.3509000000000011</v>
      </c>
      <c r="AC878" s="268"/>
      <c r="AD878" s="269" t="s">
        <v>2545</v>
      </c>
      <c r="AE878" s="270">
        <v>6</v>
      </c>
      <c r="AF878" s="194">
        <f t="shared" si="82"/>
        <v>0.3509000000000011</v>
      </c>
      <c r="AH878" s="242">
        <v>863</v>
      </c>
      <c r="AI878" s="251">
        <f t="shared" si="83"/>
        <v>22.239126600985223</v>
      </c>
      <c r="AJ878" s="251">
        <f>'5-04a'!O879</f>
        <v>21.803100000000001</v>
      </c>
      <c r="AK878" s="251">
        <f t="shared" si="84"/>
        <v>0.4360266009852225</v>
      </c>
      <c r="AM878" s="252">
        <f t="shared" si="85"/>
        <v>1.5778497343706642E-2</v>
      </c>
      <c r="AP878" s="268"/>
    </row>
    <row r="879" spans="1:42" x14ac:dyDescent="0.25">
      <c r="A879" s="253">
        <v>877</v>
      </c>
      <c r="B879" s="243" t="s">
        <v>547</v>
      </c>
      <c r="C879" s="243" t="s">
        <v>548</v>
      </c>
      <c r="D879" s="243" t="s">
        <v>508</v>
      </c>
      <c r="E879" s="243" t="s">
        <v>472</v>
      </c>
      <c r="F879" s="243" t="s">
        <v>30</v>
      </c>
      <c r="G879" s="243" t="s">
        <v>31</v>
      </c>
      <c r="H879" s="243" t="s">
        <v>32</v>
      </c>
      <c r="I879" s="243" t="s">
        <v>53</v>
      </c>
      <c r="J879" s="243" t="s">
        <v>66</v>
      </c>
      <c r="K879" s="243" t="s">
        <v>795</v>
      </c>
      <c r="L879" s="265">
        <v>4.8588696557619082</v>
      </c>
      <c r="M879" s="250">
        <v>0.2</v>
      </c>
      <c r="N879" s="250">
        <v>0.2</v>
      </c>
      <c r="O879" s="244">
        <v>15</v>
      </c>
      <c r="P879" s="242">
        <v>15</v>
      </c>
      <c r="Q879" s="242">
        <v>35</v>
      </c>
      <c r="R879" s="242">
        <v>0.5</v>
      </c>
      <c r="S879" s="245">
        <v>398</v>
      </c>
      <c r="T879" s="242">
        <v>4.2</v>
      </c>
      <c r="U879" s="242">
        <v>0.8</v>
      </c>
      <c r="V879" s="242">
        <v>26</v>
      </c>
      <c r="W879" s="266">
        <v>121.08</v>
      </c>
      <c r="X879" s="266">
        <v>6</v>
      </c>
      <c r="Y879" s="266">
        <v>17.350000000000001</v>
      </c>
      <c r="Z879" s="266">
        <v>0.24215999999999999</v>
      </c>
      <c r="AA879" s="266">
        <v>3.779375722543353E-2</v>
      </c>
      <c r="AB879" s="267">
        <v>6.3509000000000011</v>
      </c>
      <c r="AC879" s="268"/>
      <c r="AD879" s="269" t="s">
        <v>2545</v>
      </c>
      <c r="AE879" s="270">
        <v>6</v>
      </c>
      <c r="AF879" s="194">
        <f t="shared" si="82"/>
        <v>0.3509000000000011</v>
      </c>
      <c r="AH879" s="242">
        <v>864</v>
      </c>
      <c r="AI879" s="251">
        <f t="shared" si="83"/>
        <v>23.980853757225432</v>
      </c>
      <c r="AJ879" s="251">
        <f>'5-04a'!O880</f>
        <v>23.182400000000001</v>
      </c>
      <c r="AK879" s="251">
        <f t="shared" si="84"/>
        <v>0.7984537572254311</v>
      </c>
      <c r="AM879" s="252">
        <f t="shared" si="85"/>
        <v>1.4632506563461066E-2</v>
      </c>
      <c r="AP879" s="268"/>
    </row>
    <row r="880" spans="1:42" x14ac:dyDescent="0.25">
      <c r="A880" s="253">
        <v>878</v>
      </c>
      <c r="B880" s="243" t="s">
        <v>547</v>
      </c>
      <c r="C880" s="243" t="s">
        <v>548</v>
      </c>
      <c r="D880" s="243" t="s">
        <v>508</v>
      </c>
      <c r="E880" s="243" t="s">
        <v>472</v>
      </c>
      <c r="F880" s="243" t="s">
        <v>30</v>
      </c>
      <c r="G880" s="243" t="s">
        <v>31</v>
      </c>
      <c r="H880" s="243" t="s">
        <v>32</v>
      </c>
      <c r="I880" s="243" t="s">
        <v>53</v>
      </c>
      <c r="J880" s="243" t="s">
        <v>657</v>
      </c>
      <c r="K880" s="243" t="s">
        <v>795</v>
      </c>
      <c r="L880" s="265">
        <v>8.1093407215007218</v>
      </c>
      <c r="M880" s="250">
        <v>0.2</v>
      </c>
      <c r="N880" s="250">
        <v>0.2</v>
      </c>
      <c r="O880" s="244">
        <v>15</v>
      </c>
      <c r="P880" s="242">
        <v>10</v>
      </c>
      <c r="Q880" s="242">
        <v>25</v>
      </c>
      <c r="R880" s="242">
        <v>0.5</v>
      </c>
      <c r="S880" s="245">
        <v>410</v>
      </c>
      <c r="T880" s="242">
        <v>4.2</v>
      </c>
      <c r="U880" s="242">
        <v>0.8</v>
      </c>
      <c r="V880" s="242">
        <v>26</v>
      </c>
      <c r="W880" s="266">
        <v>242.16</v>
      </c>
      <c r="X880" s="266">
        <v>12</v>
      </c>
      <c r="Y880" s="266">
        <v>17.07</v>
      </c>
      <c r="Z880" s="266">
        <v>0.48431999999999997</v>
      </c>
      <c r="AA880" s="266">
        <v>0.19116117154811713</v>
      </c>
      <c r="AB880" s="267">
        <v>6.6886405857740598</v>
      </c>
      <c r="AC880" s="268"/>
      <c r="AD880" s="269" t="s">
        <v>2545</v>
      </c>
      <c r="AE880" s="270">
        <v>6</v>
      </c>
      <c r="AF880" s="194">
        <f t="shared" si="82"/>
        <v>0.68864058577405984</v>
      </c>
      <c r="AH880" s="242">
        <v>865</v>
      </c>
      <c r="AI880" s="251">
        <f t="shared" si="83"/>
        <v>24.434121757322178</v>
      </c>
      <c r="AJ880" s="251">
        <f>'5-04a'!O881</f>
        <v>24.106300000000001</v>
      </c>
      <c r="AK880" s="251">
        <f t="shared" si="84"/>
        <v>0.32782175732217667</v>
      </c>
      <c r="AM880" s="252">
        <f t="shared" si="85"/>
        <v>2.8183562012728973E-2</v>
      </c>
      <c r="AP880" s="268"/>
    </row>
    <row r="881" spans="1:42" x14ac:dyDescent="0.25">
      <c r="A881" s="253">
        <v>879</v>
      </c>
      <c r="B881" s="243" t="s">
        <v>547</v>
      </c>
      <c r="C881" s="243" t="s">
        <v>548</v>
      </c>
      <c r="D881" s="243" t="s">
        <v>508</v>
      </c>
      <c r="E881" s="243" t="s">
        <v>472</v>
      </c>
      <c r="F881" s="243" t="s">
        <v>30</v>
      </c>
      <c r="G881" s="243" t="s">
        <v>36</v>
      </c>
      <c r="H881" s="243" t="s">
        <v>42</v>
      </c>
      <c r="I881" s="243" t="s">
        <v>50</v>
      </c>
      <c r="J881" s="243" t="s">
        <v>681</v>
      </c>
      <c r="K881" s="243" t="s">
        <v>795</v>
      </c>
      <c r="L881" s="265">
        <v>12.962735400904062</v>
      </c>
      <c r="M881" s="250">
        <v>0.2</v>
      </c>
      <c r="N881" s="250">
        <v>0.2</v>
      </c>
      <c r="O881" s="244">
        <v>15</v>
      </c>
      <c r="P881" s="242">
        <v>10</v>
      </c>
      <c r="Q881" s="242">
        <v>25</v>
      </c>
      <c r="R881" s="242">
        <v>0.5</v>
      </c>
      <c r="S881" s="245">
        <v>1850</v>
      </c>
      <c r="T881" s="242">
        <v>4.2</v>
      </c>
      <c r="U881" s="242">
        <v>0.8</v>
      </c>
      <c r="V881" s="242">
        <v>26</v>
      </c>
      <c r="W881" s="266">
        <v>242.16</v>
      </c>
      <c r="X881" s="266">
        <v>12</v>
      </c>
      <c r="Y881" s="266">
        <v>11.92</v>
      </c>
      <c r="Z881" s="266">
        <v>0.48431999999999997</v>
      </c>
      <c r="AA881" s="266">
        <v>0.20756571428571433</v>
      </c>
      <c r="AB881" s="267">
        <v>6.6968428571428582</v>
      </c>
      <c r="AC881" s="268"/>
      <c r="AD881" s="269" t="s">
        <v>2545</v>
      </c>
      <c r="AE881" s="270">
        <v>6</v>
      </c>
      <c r="AF881" s="194">
        <f t="shared" si="82"/>
        <v>0.69684285714285821</v>
      </c>
      <c r="AH881" s="242">
        <v>866</v>
      </c>
      <c r="AI881" s="251">
        <f t="shared" si="83"/>
        <v>19.308728571428574</v>
      </c>
      <c r="AJ881" s="251">
        <f>'5-04a'!O882</f>
        <v>19.127099999999999</v>
      </c>
      <c r="AK881" s="251">
        <f t="shared" si="84"/>
        <v>0.18162857142857547</v>
      </c>
      <c r="AM881" s="252">
        <f t="shared" si="85"/>
        <v>3.6089525758520806E-2</v>
      </c>
      <c r="AP881" s="268"/>
    </row>
    <row r="882" spans="1:42" x14ac:dyDescent="0.25">
      <c r="A882" s="253">
        <v>880</v>
      </c>
      <c r="B882" s="243" t="s">
        <v>547</v>
      </c>
      <c r="C882" s="243" t="s">
        <v>548</v>
      </c>
      <c r="D882" s="243" t="s">
        <v>491</v>
      </c>
      <c r="E882" s="243" t="s">
        <v>472</v>
      </c>
      <c r="F882" s="243" t="s">
        <v>30</v>
      </c>
      <c r="G882" s="243" t="s">
        <v>36</v>
      </c>
      <c r="H882" s="243" t="s">
        <v>42</v>
      </c>
      <c r="I882" s="243" t="s">
        <v>78</v>
      </c>
      <c r="J882" s="243" t="s">
        <v>102</v>
      </c>
      <c r="K882" s="243" t="s">
        <v>795</v>
      </c>
      <c r="L882" s="265">
        <v>5.2377057572270473</v>
      </c>
      <c r="M882" s="250">
        <v>0.2</v>
      </c>
      <c r="N882" s="250">
        <v>0.2</v>
      </c>
      <c r="O882" s="244">
        <v>15</v>
      </c>
      <c r="P882" s="242">
        <v>15</v>
      </c>
      <c r="Q882" s="242">
        <v>35</v>
      </c>
      <c r="R882" s="242">
        <v>0.5</v>
      </c>
      <c r="S882" s="245">
        <v>615</v>
      </c>
      <c r="T882" s="242">
        <v>4.2</v>
      </c>
      <c r="U882" s="242">
        <v>0.8</v>
      </c>
      <c r="V882" s="242">
        <v>26</v>
      </c>
      <c r="W882" s="266">
        <v>616.76819999999952</v>
      </c>
      <c r="X882" s="266">
        <v>36.560059276822734</v>
      </c>
      <c r="Y882" s="266">
        <v>19.91</v>
      </c>
      <c r="Z882" s="266">
        <v>1.2335363999999991</v>
      </c>
      <c r="AA882" s="266">
        <v>0.13705959999999992</v>
      </c>
      <c r="AB882" s="267">
        <v>3.3155040000000007</v>
      </c>
      <c r="AC882" s="268"/>
      <c r="AD882" s="269">
        <v>5.55</v>
      </c>
      <c r="AE882" s="270">
        <f t="shared" ref="AE882:AE895" si="87">0.0804*AD882^2-1.8589*AD882+11.204</f>
        <v>3.3636260000000018</v>
      </c>
      <c r="AF882" s="194">
        <f t="shared" si="82"/>
        <v>-4.8122000000001108E-2</v>
      </c>
      <c r="AH882" s="242">
        <v>867</v>
      </c>
      <c r="AI882" s="251">
        <f t="shared" si="83"/>
        <v>24.5961</v>
      </c>
      <c r="AJ882" s="251">
        <f>'5-04a'!O883</f>
        <v>24.5961</v>
      </c>
      <c r="AK882" s="251">
        <f t="shared" si="84"/>
        <v>0</v>
      </c>
      <c r="AM882" s="252">
        <f t="shared" si="85"/>
        <v>-1.9564890368798755E-3</v>
      </c>
      <c r="AP882" s="268"/>
    </row>
    <row r="883" spans="1:42" x14ac:dyDescent="0.25">
      <c r="A883" s="253">
        <v>881</v>
      </c>
      <c r="B883" s="243" t="s">
        <v>547</v>
      </c>
      <c r="C883" s="243" t="s">
        <v>548</v>
      </c>
      <c r="D883" s="243" t="s">
        <v>491</v>
      </c>
      <c r="E883" s="243" t="s">
        <v>472</v>
      </c>
      <c r="F883" s="243" t="s">
        <v>30</v>
      </c>
      <c r="G883" s="243" t="s">
        <v>36</v>
      </c>
      <c r="H883" s="243" t="s">
        <v>37</v>
      </c>
      <c r="I883" s="243" t="s">
        <v>100</v>
      </c>
      <c r="J883" s="243" t="s">
        <v>996</v>
      </c>
      <c r="K883" s="243" t="s">
        <v>795</v>
      </c>
      <c r="L883" s="265">
        <v>6.1469175451563816</v>
      </c>
      <c r="M883" s="250">
        <v>0.2</v>
      </c>
      <c r="N883" s="250">
        <v>0.2</v>
      </c>
      <c r="O883" s="244">
        <v>15</v>
      </c>
      <c r="P883" s="242">
        <v>15</v>
      </c>
      <c r="Q883" s="242">
        <v>35</v>
      </c>
      <c r="R883" s="242">
        <v>0.5</v>
      </c>
      <c r="S883" s="245">
        <v>2050</v>
      </c>
      <c r="T883" s="242">
        <v>5</v>
      </c>
      <c r="U883" s="242">
        <v>0.8</v>
      </c>
      <c r="V883" s="242">
        <v>26</v>
      </c>
      <c r="W883" s="266">
        <v>782.55840000000057</v>
      </c>
      <c r="X883" s="266">
        <v>46.387575577949058</v>
      </c>
      <c r="Y883" s="266">
        <v>19.63</v>
      </c>
      <c r="Z883" s="266">
        <v>1.5651168000000013</v>
      </c>
      <c r="AA883" s="266">
        <v>0.39127920000000033</v>
      </c>
      <c r="AB883" s="267">
        <v>3.3155040000000007</v>
      </c>
      <c r="AC883" s="268"/>
      <c r="AD883" s="269">
        <v>5.55</v>
      </c>
      <c r="AE883" s="270">
        <f t="shared" si="87"/>
        <v>3.3636260000000018</v>
      </c>
      <c r="AF883" s="194">
        <f t="shared" si="82"/>
        <v>-4.8122000000001108E-2</v>
      </c>
      <c r="AH883" s="242">
        <v>868</v>
      </c>
      <c r="AI883" s="251">
        <f t="shared" si="83"/>
        <v>24.901900000000001</v>
      </c>
      <c r="AJ883" s="251">
        <f>'5-04a'!O884</f>
        <v>24.901900000000001</v>
      </c>
      <c r="AK883" s="251">
        <f t="shared" si="84"/>
        <v>0</v>
      </c>
      <c r="AM883" s="252">
        <f t="shared" si="85"/>
        <v>-1.9324629847522119E-3</v>
      </c>
      <c r="AP883" s="268"/>
    </row>
    <row r="884" spans="1:42" x14ac:dyDescent="0.25">
      <c r="A884" s="253">
        <v>882</v>
      </c>
      <c r="B884" s="243" t="s">
        <v>547</v>
      </c>
      <c r="C884" s="243" t="s">
        <v>548</v>
      </c>
      <c r="D884" s="243" t="s">
        <v>491</v>
      </c>
      <c r="E884" s="243" t="s">
        <v>472</v>
      </c>
      <c r="F884" s="243" t="s">
        <v>30</v>
      </c>
      <c r="G884" s="243" t="s">
        <v>31</v>
      </c>
      <c r="H884" s="243" t="s">
        <v>32</v>
      </c>
      <c r="I884" s="243" t="s">
        <v>94</v>
      </c>
      <c r="J884" s="243" t="s">
        <v>2223</v>
      </c>
      <c r="K884" s="243" t="s">
        <v>795</v>
      </c>
      <c r="L884" s="265">
        <v>4.2383023711403478</v>
      </c>
      <c r="M884" s="250">
        <v>0.2</v>
      </c>
      <c r="N884" s="250">
        <v>0.2</v>
      </c>
      <c r="O884" s="244">
        <v>15</v>
      </c>
      <c r="P884" s="242">
        <v>15</v>
      </c>
      <c r="Q884" s="242">
        <v>35</v>
      </c>
      <c r="R884" s="242">
        <v>0.5</v>
      </c>
      <c r="S884" s="245">
        <v>475</v>
      </c>
      <c r="T884" s="242">
        <v>4.2</v>
      </c>
      <c r="U884" s="242">
        <v>0.8</v>
      </c>
      <c r="V884" s="242">
        <v>26</v>
      </c>
      <c r="W884" s="266">
        <v>689.72028799999953</v>
      </c>
      <c r="X884" s="266">
        <v>40.884427267338438</v>
      </c>
      <c r="Y884" s="266">
        <v>11.84</v>
      </c>
      <c r="Z884" s="266">
        <v>1.379440575999999</v>
      </c>
      <c r="AA884" s="266">
        <v>0.23205542399999982</v>
      </c>
      <c r="AB884" s="267">
        <v>3.3155040000000007</v>
      </c>
      <c r="AC884" s="268"/>
      <c r="AD884" s="269">
        <v>5.55</v>
      </c>
      <c r="AE884" s="270">
        <f t="shared" si="87"/>
        <v>3.3636260000000018</v>
      </c>
      <c r="AF884" s="194">
        <f t="shared" si="82"/>
        <v>-4.8122000000001108E-2</v>
      </c>
      <c r="AH884" s="242">
        <v>869</v>
      </c>
      <c r="AI884" s="251">
        <f t="shared" si="83"/>
        <v>16.766999999999999</v>
      </c>
      <c r="AJ884" s="251">
        <f>'5-04a'!O885</f>
        <v>16.766999999999999</v>
      </c>
      <c r="AK884" s="251">
        <f t="shared" si="84"/>
        <v>0</v>
      </c>
      <c r="AM884" s="252">
        <f t="shared" si="85"/>
        <v>-2.8700423450826688E-3</v>
      </c>
      <c r="AP884" s="268"/>
    </row>
    <row r="885" spans="1:42" x14ac:dyDescent="0.25">
      <c r="A885" s="253">
        <v>883</v>
      </c>
      <c r="B885" s="243" t="s">
        <v>547</v>
      </c>
      <c r="C885" s="243" t="s">
        <v>548</v>
      </c>
      <c r="D885" s="243" t="s">
        <v>491</v>
      </c>
      <c r="E885" s="243" t="s">
        <v>472</v>
      </c>
      <c r="F885" s="243" t="s">
        <v>30</v>
      </c>
      <c r="G885" s="243" t="s">
        <v>36</v>
      </c>
      <c r="H885" s="243" t="s">
        <v>42</v>
      </c>
      <c r="I885" s="243" t="s">
        <v>90</v>
      </c>
      <c r="J885" s="243" t="s">
        <v>996</v>
      </c>
      <c r="K885" s="243" t="s">
        <v>795</v>
      </c>
      <c r="L885" s="265">
        <v>5.5900495074249834</v>
      </c>
      <c r="M885" s="250">
        <v>0.2</v>
      </c>
      <c r="N885" s="250">
        <v>0.2</v>
      </c>
      <c r="O885" s="244">
        <v>15</v>
      </c>
      <c r="P885" s="242">
        <v>10</v>
      </c>
      <c r="Q885" s="242">
        <v>25</v>
      </c>
      <c r="R885" s="242">
        <v>0.5</v>
      </c>
      <c r="S885" s="245">
        <v>561</v>
      </c>
      <c r="T885" s="242">
        <v>4.2</v>
      </c>
      <c r="U885" s="242">
        <v>0.8</v>
      </c>
      <c r="V885" s="242">
        <v>26</v>
      </c>
      <c r="W885" s="266">
        <v>473.06087466666702</v>
      </c>
      <c r="X885" s="266">
        <v>28.041545623394608</v>
      </c>
      <c r="Y885" s="266">
        <v>13.85</v>
      </c>
      <c r="Z885" s="266">
        <v>0.94612174933333415</v>
      </c>
      <c r="AA885" s="266">
        <v>0.17487558400000014</v>
      </c>
      <c r="AB885" s="267">
        <v>3.8760026666666678</v>
      </c>
      <c r="AC885" s="268"/>
      <c r="AD885" s="269">
        <v>5.55</v>
      </c>
      <c r="AE885" s="270">
        <f t="shared" si="87"/>
        <v>3.3636260000000018</v>
      </c>
      <c r="AF885" s="194">
        <f t="shared" si="82"/>
        <v>0.51237666666666604</v>
      </c>
      <c r="AH885" s="242">
        <v>870</v>
      </c>
      <c r="AI885" s="251">
        <f t="shared" si="83"/>
        <v>18.847000000000001</v>
      </c>
      <c r="AJ885" s="251">
        <f>'5-04a'!O886</f>
        <v>18.847000000000001</v>
      </c>
      <c r="AK885" s="251">
        <f t="shared" si="84"/>
        <v>0</v>
      </c>
      <c r="AM885" s="252">
        <f t="shared" si="85"/>
        <v>2.7186112732353478E-2</v>
      </c>
      <c r="AP885" s="268"/>
    </row>
    <row r="886" spans="1:42" x14ac:dyDescent="0.25">
      <c r="A886" s="253">
        <v>884</v>
      </c>
      <c r="B886" s="243" t="s">
        <v>547</v>
      </c>
      <c r="C886" s="243" t="s">
        <v>548</v>
      </c>
      <c r="D886" s="243" t="s">
        <v>491</v>
      </c>
      <c r="E886" s="243" t="s">
        <v>472</v>
      </c>
      <c r="F886" s="243" t="s">
        <v>30</v>
      </c>
      <c r="G886" s="243" t="s">
        <v>31</v>
      </c>
      <c r="H886" s="243" t="s">
        <v>32</v>
      </c>
      <c r="I886" s="243" t="s">
        <v>53</v>
      </c>
      <c r="J886" s="243" t="s">
        <v>724</v>
      </c>
      <c r="K886" s="243" t="s">
        <v>795</v>
      </c>
      <c r="L886" s="265">
        <v>4.2810448259238303</v>
      </c>
      <c r="M886" s="250">
        <v>0.2</v>
      </c>
      <c r="N886" s="250">
        <v>0.2</v>
      </c>
      <c r="O886" s="244">
        <v>15</v>
      </c>
      <c r="P886" s="242">
        <v>10</v>
      </c>
      <c r="Q886" s="242">
        <v>25</v>
      </c>
      <c r="R886" s="242">
        <v>0.5</v>
      </c>
      <c r="S886" s="245">
        <v>330</v>
      </c>
      <c r="T886" s="242">
        <v>4.2</v>
      </c>
      <c r="U886" s="242">
        <v>0.8</v>
      </c>
      <c r="V886" s="242">
        <v>26</v>
      </c>
      <c r="W886" s="266">
        <v>411.17879999999923</v>
      </c>
      <c r="X886" s="266">
        <v>24.37337285121513</v>
      </c>
      <c r="Y886" s="266">
        <v>15.15</v>
      </c>
      <c r="Z886" s="266">
        <v>0.82235759999999847</v>
      </c>
      <c r="AA886" s="266">
        <v>9.1373066666666503E-2</v>
      </c>
      <c r="AB886" s="267">
        <v>3.7723693333333328</v>
      </c>
      <c r="AC886" s="268"/>
      <c r="AD886" s="269">
        <v>5.55</v>
      </c>
      <c r="AE886" s="270">
        <f t="shared" si="87"/>
        <v>3.3636260000000018</v>
      </c>
      <c r="AF886" s="194">
        <f t="shared" si="82"/>
        <v>0.40874333333333102</v>
      </c>
      <c r="AH886" s="242">
        <v>871</v>
      </c>
      <c r="AI886" s="251">
        <f t="shared" si="83"/>
        <v>19.836099999999998</v>
      </c>
      <c r="AJ886" s="251">
        <f>'5-04a'!O887</f>
        <v>19.836099999999998</v>
      </c>
      <c r="AK886" s="251">
        <f t="shared" si="84"/>
        <v>0</v>
      </c>
      <c r="AM886" s="252">
        <f t="shared" si="85"/>
        <v>2.0606033107986501E-2</v>
      </c>
      <c r="AP886" s="268"/>
    </row>
    <row r="887" spans="1:42" x14ac:dyDescent="0.25">
      <c r="A887" s="253">
        <v>885</v>
      </c>
      <c r="B887" s="243" t="s">
        <v>547</v>
      </c>
      <c r="C887" s="243" t="s">
        <v>548</v>
      </c>
      <c r="D887" s="243" t="s">
        <v>491</v>
      </c>
      <c r="E887" s="243" t="s">
        <v>472</v>
      </c>
      <c r="F887" s="243" t="s">
        <v>30</v>
      </c>
      <c r="G887" s="243" t="s">
        <v>36</v>
      </c>
      <c r="H887" s="243" t="s">
        <v>42</v>
      </c>
      <c r="I887" s="243" t="s">
        <v>53</v>
      </c>
      <c r="J887" s="243" t="s">
        <v>207</v>
      </c>
      <c r="K887" s="243" t="s">
        <v>795</v>
      </c>
      <c r="L887" s="265">
        <v>8.28619677201897</v>
      </c>
      <c r="M887" s="250">
        <v>0.2</v>
      </c>
      <c r="N887" s="250">
        <v>0.2</v>
      </c>
      <c r="O887" s="244">
        <v>15</v>
      </c>
      <c r="P887" s="242">
        <v>10</v>
      </c>
      <c r="Q887" s="242">
        <v>25</v>
      </c>
      <c r="R887" s="242">
        <v>0.5</v>
      </c>
      <c r="S887" s="245">
        <v>692</v>
      </c>
      <c r="T887" s="242">
        <v>5</v>
      </c>
      <c r="U887" s="242">
        <v>0.8</v>
      </c>
      <c r="V887" s="242">
        <v>26</v>
      </c>
      <c r="W887" s="266">
        <v>570.3253919999994</v>
      </c>
      <c r="X887" s="266">
        <v>33.807077178423199</v>
      </c>
      <c r="Y887" s="266">
        <v>19.28</v>
      </c>
      <c r="Z887" s="266">
        <v>1.1406507839999989</v>
      </c>
      <c r="AA887" s="266">
        <v>0.36814654933333296</v>
      </c>
      <c r="AB887" s="267">
        <v>4.0699026666666667</v>
      </c>
      <c r="AC887" s="268"/>
      <c r="AD887" s="269">
        <v>5.55</v>
      </c>
      <c r="AE887" s="270">
        <f t="shared" si="87"/>
        <v>3.3636260000000018</v>
      </c>
      <c r="AF887" s="194">
        <f t="shared" si="82"/>
        <v>0.70627666666666489</v>
      </c>
      <c r="AH887" s="242">
        <v>872</v>
      </c>
      <c r="AI887" s="251">
        <f t="shared" si="83"/>
        <v>24.858699999999999</v>
      </c>
      <c r="AJ887" s="251">
        <f>'5-04a'!O888</f>
        <v>24.858699999999999</v>
      </c>
      <c r="AK887" s="251">
        <f t="shared" si="84"/>
        <v>0</v>
      </c>
      <c r="AM887" s="252">
        <f t="shared" si="85"/>
        <v>2.8411649308558568E-2</v>
      </c>
      <c r="AP887" s="268"/>
    </row>
    <row r="888" spans="1:42" x14ac:dyDescent="0.25">
      <c r="A888" s="253">
        <v>886</v>
      </c>
      <c r="B888" s="243" t="s">
        <v>547</v>
      </c>
      <c r="C888" s="243" t="s">
        <v>548</v>
      </c>
      <c r="D888" s="243" t="s">
        <v>491</v>
      </c>
      <c r="E888" s="243" t="s">
        <v>472</v>
      </c>
      <c r="F888" s="243" t="s">
        <v>30</v>
      </c>
      <c r="G888" s="243" t="s">
        <v>36</v>
      </c>
      <c r="H888" s="243" t="s">
        <v>37</v>
      </c>
      <c r="I888" s="243" t="s">
        <v>72</v>
      </c>
      <c r="J888" s="243" t="s">
        <v>681</v>
      </c>
      <c r="K888" s="243" t="s">
        <v>795</v>
      </c>
      <c r="L888" s="265">
        <v>13.282839675891136</v>
      </c>
      <c r="M888" s="250">
        <v>0.2</v>
      </c>
      <c r="N888" s="250">
        <v>0.2</v>
      </c>
      <c r="O888" s="244">
        <v>15</v>
      </c>
      <c r="P888" s="242">
        <v>10</v>
      </c>
      <c r="Q888" s="242">
        <v>25</v>
      </c>
      <c r="R888" s="242">
        <v>0.5</v>
      </c>
      <c r="S888" s="245">
        <v>2050</v>
      </c>
      <c r="T888" s="242">
        <v>5</v>
      </c>
      <c r="U888" s="242">
        <v>0.8</v>
      </c>
      <c r="V888" s="242">
        <v>26</v>
      </c>
      <c r="W888" s="266">
        <v>521.7056</v>
      </c>
      <c r="X888" s="266">
        <v>30.92505038529935</v>
      </c>
      <c r="Y888" s="266">
        <v>15.15</v>
      </c>
      <c r="Z888" s="266">
        <v>1.0434112000000002</v>
      </c>
      <c r="AA888" s="266">
        <v>0.26085280000000005</v>
      </c>
      <c r="AB888" s="267">
        <v>3.9676360000000006</v>
      </c>
      <c r="AC888" s="268"/>
      <c r="AD888" s="269">
        <v>5.55</v>
      </c>
      <c r="AE888" s="270">
        <f t="shared" si="87"/>
        <v>3.3636260000000018</v>
      </c>
      <c r="AF888" s="194">
        <f t="shared" si="82"/>
        <v>0.60400999999999883</v>
      </c>
      <c r="AH888" s="242">
        <v>873</v>
      </c>
      <c r="AI888" s="251">
        <f t="shared" si="83"/>
        <v>20.421900000000001</v>
      </c>
      <c r="AJ888" s="251">
        <f>'5-04a'!O889</f>
        <v>20.421900000000001</v>
      </c>
      <c r="AK888" s="251">
        <f t="shared" si="84"/>
        <v>0</v>
      </c>
      <c r="AM888" s="252">
        <f t="shared" si="85"/>
        <v>2.9576582002653954E-2</v>
      </c>
      <c r="AP888" s="268"/>
    </row>
    <row r="889" spans="1:42" x14ac:dyDescent="0.25">
      <c r="A889" s="253">
        <v>887</v>
      </c>
      <c r="B889" s="243" t="s">
        <v>547</v>
      </c>
      <c r="C889" s="243" t="s">
        <v>548</v>
      </c>
      <c r="D889" s="243" t="s">
        <v>491</v>
      </c>
      <c r="E889" s="243" t="s">
        <v>472</v>
      </c>
      <c r="F889" s="243" t="s">
        <v>30</v>
      </c>
      <c r="G889" s="243" t="s">
        <v>36</v>
      </c>
      <c r="H889" s="243" t="s">
        <v>37</v>
      </c>
      <c r="I889" s="243" t="s">
        <v>71</v>
      </c>
      <c r="J889" s="243" t="s">
        <v>681</v>
      </c>
      <c r="K889" s="243" t="s">
        <v>795</v>
      </c>
      <c r="L889" s="265">
        <v>9.0735041825726128</v>
      </c>
      <c r="M889" s="250">
        <v>0.2</v>
      </c>
      <c r="N889" s="250">
        <v>0.2</v>
      </c>
      <c r="O889" s="244">
        <v>15</v>
      </c>
      <c r="P889" s="242">
        <v>10</v>
      </c>
      <c r="Q889" s="242">
        <v>25</v>
      </c>
      <c r="R889" s="242">
        <v>0.5</v>
      </c>
      <c r="S889" s="245">
        <v>2050</v>
      </c>
      <c r="T889" s="242">
        <v>5</v>
      </c>
      <c r="U889" s="242">
        <v>0.8</v>
      </c>
      <c r="V889" s="242">
        <v>26</v>
      </c>
      <c r="W889" s="266">
        <v>632.21573333333367</v>
      </c>
      <c r="X889" s="266">
        <v>37.4757399723375</v>
      </c>
      <c r="Y889" s="266">
        <v>17.899999999999999</v>
      </c>
      <c r="Z889" s="266">
        <v>1.2644314666666674</v>
      </c>
      <c r="AA889" s="266">
        <v>0.54189920000000036</v>
      </c>
      <c r="AB889" s="267">
        <v>4.2186693333333345</v>
      </c>
      <c r="AC889" s="268"/>
      <c r="AD889" s="269">
        <v>5.55</v>
      </c>
      <c r="AE889" s="270">
        <f t="shared" si="87"/>
        <v>3.3636260000000018</v>
      </c>
      <c r="AF889" s="194">
        <f t="shared" si="82"/>
        <v>0.85504333333333271</v>
      </c>
      <c r="AH889" s="242">
        <v>874</v>
      </c>
      <c r="AI889" s="251">
        <f t="shared" si="83"/>
        <v>23.925000000000001</v>
      </c>
      <c r="AJ889" s="251">
        <f>'5-04a'!O890</f>
        <v>23.925000000000001</v>
      </c>
      <c r="AK889" s="251">
        <f t="shared" si="84"/>
        <v>0</v>
      </c>
      <c r="AM889" s="252">
        <f t="shared" si="85"/>
        <v>3.5738488331591753E-2</v>
      </c>
      <c r="AP889" s="268"/>
    </row>
    <row r="890" spans="1:42" x14ac:dyDescent="0.25">
      <c r="A890" s="253">
        <v>888</v>
      </c>
      <c r="B890" s="243" t="s">
        <v>547</v>
      </c>
      <c r="C890" s="243" t="s">
        <v>548</v>
      </c>
      <c r="D890" s="243" t="s">
        <v>491</v>
      </c>
      <c r="E890" s="243" t="s">
        <v>472</v>
      </c>
      <c r="F890" s="243" t="s">
        <v>30</v>
      </c>
      <c r="G890" s="243" t="s">
        <v>36</v>
      </c>
      <c r="H890" s="243" t="s">
        <v>42</v>
      </c>
      <c r="I890" s="243" t="s">
        <v>1002</v>
      </c>
      <c r="J890" s="243" t="s">
        <v>657</v>
      </c>
      <c r="K890" s="243" t="s">
        <v>795</v>
      </c>
      <c r="L890" s="265">
        <v>27.615159924237567</v>
      </c>
      <c r="M890" s="250">
        <v>0.2</v>
      </c>
      <c r="N890" s="250">
        <v>0.2</v>
      </c>
      <c r="O890" s="244">
        <v>15</v>
      </c>
      <c r="P890" s="242">
        <v>10</v>
      </c>
      <c r="Q890" s="242">
        <v>25</v>
      </c>
      <c r="R890" s="242">
        <v>0.5</v>
      </c>
      <c r="S890" s="245">
        <v>1230</v>
      </c>
      <c r="T890" s="242">
        <v>4.2</v>
      </c>
      <c r="U890" s="242">
        <v>0.8</v>
      </c>
      <c r="V890" s="242">
        <v>26</v>
      </c>
      <c r="W890" s="266">
        <v>770.36506666666685</v>
      </c>
      <c r="X890" s="266">
        <v>45.664793519067388</v>
      </c>
      <c r="Y890" s="266">
        <v>17.07</v>
      </c>
      <c r="Z890" s="266">
        <v>1.5407301333333336</v>
      </c>
      <c r="AA890" s="266">
        <v>1.1388005333333338</v>
      </c>
      <c r="AB890" s="267">
        <v>4.6552693333333339</v>
      </c>
      <c r="AC890" s="268"/>
      <c r="AD890" s="269">
        <v>5.55</v>
      </c>
      <c r="AE890" s="270">
        <f t="shared" si="87"/>
        <v>3.3636260000000018</v>
      </c>
      <c r="AF890" s="194">
        <f t="shared" si="82"/>
        <v>1.2916433333333321</v>
      </c>
      <c r="AH890" s="242">
        <v>875</v>
      </c>
      <c r="AI890" s="251">
        <f t="shared" si="83"/>
        <v>24.404800000000002</v>
      </c>
      <c r="AJ890" s="251">
        <f>'5-04a'!O891</f>
        <v>24.404800000000002</v>
      </c>
      <c r="AK890" s="251">
        <f t="shared" si="84"/>
        <v>0</v>
      </c>
      <c r="AM890" s="252">
        <f t="shared" si="85"/>
        <v>5.2925790554863475E-2</v>
      </c>
      <c r="AP890" s="268"/>
    </row>
    <row r="891" spans="1:42" x14ac:dyDescent="0.25">
      <c r="A891" s="253">
        <v>889</v>
      </c>
      <c r="B891" s="243" t="s">
        <v>547</v>
      </c>
      <c r="C891" s="243" t="s">
        <v>548</v>
      </c>
      <c r="D891" s="243" t="s">
        <v>491</v>
      </c>
      <c r="E891" s="243" t="s">
        <v>472</v>
      </c>
      <c r="F891" s="243" t="s">
        <v>30</v>
      </c>
      <c r="G891" s="243" t="s">
        <v>36</v>
      </c>
      <c r="H891" s="243" t="s">
        <v>42</v>
      </c>
      <c r="I891" s="243" t="s">
        <v>53</v>
      </c>
      <c r="J891" s="243" t="s">
        <v>726</v>
      </c>
      <c r="K891" s="243" t="s">
        <v>795</v>
      </c>
      <c r="L891" s="265">
        <v>8.7249899836364069</v>
      </c>
      <c r="M891" s="250">
        <v>0.2</v>
      </c>
      <c r="N891" s="250">
        <v>0.2</v>
      </c>
      <c r="O891" s="244">
        <v>15</v>
      </c>
      <c r="P891" s="242">
        <v>10</v>
      </c>
      <c r="Q891" s="242">
        <v>25</v>
      </c>
      <c r="R891" s="242">
        <v>0.5</v>
      </c>
      <c r="S891" s="245">
        <v>615</v>
      </c>
      <c r="T891" s="242">
        <v>4.2</v>
      </c>
      <c r="U891" s="242">
        <v>0.8</v>
      </c>
      <c r="V891" s="242">
        <v>26</v>
      </c>
      <c r="W891" s="266">
        <v>521.7056</v>
      </c>
      <c r="X891" s="266">
        <v>30.92505038529935</v>
      </c>
      <c r="Y891" s="266">
        <v>15.97</v>
      </c>
      <c r="Z891" s="266">
        <v>1.0434112000000002</v>
      </c>
      <c r="AA891" s="266">
        <v>0.26085280000000005</v>
      </c>
      <c r="AB891" s="267">
        <v>3.9676360000000006</v>
      </c>
      <c r="AC891" s="268"/>
      <c r="AD891" s="269">
        <v>5.55</v>
      </c>
      <c r="AE891" s="270">
        <f t="shared" si="87"/>
        <v>3.3636260000000018</v>
      </c>
      <c r="AF891" s="194">
        <f t="shared" si="82"/>
        <v>0.60400999999999883</v>
      </c>
      <c r="AH891" s="242">
        <v>876</v>
      </c>
      <c r="AI891" s="251">
        <f t="shared" si="83"/>
        <v>21.241900000000001</v>
      </c>
      <c r="AJ891" s="251">
        <f>'5-04a'!O892</f>
        <v>21.241900000000001</v>
      </c>
      <c r="AK891" s="251">
        <f t="shared" si="84"/>
        <v>0</v>
      </c>
      <c r="AM891" s="252">
        <f t="shared" si="85"/>
        <v>2.8434838691454096E-2</v>
      </c>
      <c r="AP891" s="268"/>
    </row>
    <row r="892" spans="1:42" x14ac:dyDescent="0.25">
      <c r="A892" s="253">
        <v>890</v>
      </c>
      <c r="B892" s="243" t="s">
        <v>547</v>
      </c>
      <c r="C892" s="243" t="s">
        <v>548</v>
      </c>
      <c r="D892" s="243" t="s">
        <v>491</v>
      </c>
      <c r="E892" s="243" t="s">
        <v>472</v>
      </c>
      <c r="F892" s="243" t="s">
        <v>30</v>
      </c>
      <c r="G892" s="243" t="s">
        <v>36</v>
      </c>
      <c r="H892" s="243" t="s">
        <v>42</v>
      </c>
      <c r="I892" s="243" t="s">
        <v>53</v>
      </c>
      <c r="J892" s="243" t="s">
        <v>68</v>
      </c>
      <c r="K892" s="243" t="s">
        <v>795</v>
      </c>
      <c r="L892" s="265">
        <v>6.9933779732274672</v>
      </c>
      <c r="M892" s="250">
        <v>0.2</v>
      </c>
      <c r="N892" s="250">
        <v>0.2</v>
      </c>
      <c r="O892" s="244">
        <v>15</v>
      </c>
      <c r="P892" s="242">
        <v>15</v>
      </c>
      <c r="Q892" s="242">
        <v>35</v>
      </c>
      <c r="R892" s="242">
        <v>0.5</v>
      </c>
      <c r="S892" s="245">
        <v>615</v>
      </c>
      <c r="T892" s="242">
        <v>4.2</v>
      </c>
      <c r="U892" s="242">
        <v>0.8</v>
      </c>
      <c r="V892" s="242">
        <v>26</v>
      </c>
      <c r="W892" s="266">
        <v>762.66937599999937</v>
      </c>
      <c r="X892" s="266">
        <v>45.208617427385853</v>
      </c>
      <c r="Y892" s="266">
        <v>15.59</v>
      </c>
      <c r="Z892" s="266">
        <v>1.5253387519999988</v>
      </c>
      <c r="AA892" s="266">
        <v>0.3531572479999997</v>
      </c>
      <c r="AB892" s="267">
        <v>3.3155040000000007</v>
      </c>
      <c r="AC892" s="268"/>
      <c r="AD892" s="269">
        <v>5.55</v>
      </c>
      <c r="AE892" s="270">
        <f t="shared" si="87"/>
        <v>3.3636260000000018</v>
      </c>
      <c r="AF892" s="194">
        <f t="shared" si="82"/>
        <v>-4.8122000000001108E-2</v>
      </c>
      <c r="AH892" s="242">
        <v>877</v>
      </c>
      <c r="AI892" s="251">
        <f t="shared" si="83"/>
        <v>20.783999999999999</v>
      </c>
      <c r="AJ892" s="251">
        <f>'5-04a'!O893</f>
        <v>20.783999999999999</v>
      </c>
      <c r="AK892" s="251">
        <f t="shared" si="84"/>
        <v>0</v>
      </c>
      <c r="AM892" s="252">
        <f t="shared" si="85"/>
        <v>-2.315338722093972E-3</v>
      </c>
      <c r="AP892" s="268"/>
    </row>
    <row r="893" spans="1:42" x14ac:dyDescent="0.25">
      <c r="A893" s="253">
        <v>891</v>
      </c>
      <c r="B893" s="243" t="s">
        <v>547</v>
      </c>
      <c r="C893" s="243" t="s">
        <v>548</v>
      </c>
      <c r="D893" s="243" t="s">
        <v>491</v>
      </c>
      <c r="E893" s="243" t="s">
        <v>472</v>
      </c>
      <c r="F893" s="243" t="s">
        <v>30</v>
      </c>
      <c r="G893" s="243" t="s">
        <v>31</v>
      </c>
      <c r="H893" s="243" t="s">
        <v>32</v>
      </c>
      <c r="I893" s="243" t="s">
        <v>53</v>
      </c>
      <c r="J893" s="243" t="s">
        <v>66</v>
      </c>
      <c r="K893" s="243" t="s">
        <v>795</v>
      </c>
      <c r="L893" s="265">
        <v>4.8588696557619082</v>
      </c>
      <c r="M893" s="250">
        <v>0.2</v>
      </c>
      <c r="N893" s="250">
        <v>0.2</v>
      </c>
      <c r="O893" s="244">
        <v>15</v>
      </c>
      <c r="P893" s="242">
        <v>15</v>
      </c>
      <c r="Q893" s="242">
        <v>35</v>
      </c>
      <c r="R893" s="242">
        <v>0.5</v>
      </c>
      <c r="S893" s="245">
        <v>398</v>
      </c>
      <c r="T893" s="242">
        <v>4.2</v>
      </c>
      <c r="U893" s="242">
        <v>0.8</v>
      </c>
      <c r="V893" s="242">
        <v>26</v>
      </c>
      <c r="W893" s="266">
        <v>674.78476999999907</v>
      </c>
      <c r="X893" s="266">
        <v>39.999097213989273</v>
      </c>
      <c r="Y893" s="266">
        <v>17.350000000000001</v>
      </c>
      <c r="Z893" s="266">
        <v>1.3495695399999981</v>
      </c>
      <c r="AA893" s="266">
        <v>0.21062645999999971</v>
      </c>
      <c r="AB893" s="267">
        <v>3.3155040000000007</v>
      </c>
      <c r="AC893" s="268"/>
      <c r="AD893" s="269">
        <v>5.55</v>
      </c>
      <c r="AE893" s="270">
        <f t="shared" si="87"/>
        <v>3.3636260000000018</v>
      </c>
      <c r="AF893" s="194">
        <f t="shared" si="82"/>
        <v>-4.8122000000001108E-2</v>
      </c>
      <c r="AH893" s="242">
        <v>878</v>
      </c>
      <c r="AI893" s="251">
        <f t="shared" si="83"/>
        <v>22.2257</v>
      </c>
      <c r="AJ893" s="251">
        <f>'5-04a'!O894</f>
        <v>22.2257</v>
      </c>
      <c r="AK893" s="251">
        <f t="shared" si="84"/>
        <v>0</v>
      </c>
      <c r="AM893" s="252">
        <f t="shared" si="85"/>
        <v>-2.1651511538444733E-3</v>
      </c>
      <c r="AP893" s="268"/>
    </row>
    <row r="894" spans="1:42" x14ac:dyDescent="0.25">
      <c r="A894" s="253">
        <v>892</v>
      </c>
      <c r="B894" s="243" t="s">
        <v>547</v>
      </c>
      <c r="C894" s="243" t="s">
        <v>548</v>
      </c>
      <c r="D894" s="243" t="s">
        <v>491</v>
      </c>
      <c r="E894" s="243" t="s">
        <v>472</v>
      </c>
      <c r="F894" s="243" t="s">
        <v>30</v>
      </c>
      <c r="G894" s="243" t="s">
        <v>31</v>
      </c>
      <c r="H894" s="243" t="s">
        <v>32</v>
      </c>
      <c r="I894" s="243" t="s">
        <v>53</v>
      </c>
      <c r="J894" s="243" t="s">
        <v>657</v>
      </c>
      <c r="K894" s="243" t="s">
        <v>795</v>
      </c>
      <c r="L894" s="265">
        <v>8.1093407215007218</v>
      </c>
      <c r="M894" s="250">
        <v>0.2</v>
      </c>
      <c r="N894" s="250">
        <v>0.2</v>
      </c>
      <c r="O894" s="244">
        <v>15</v>
      </c>
      <c r="P894" s="242">
        <v>10</v>
      </c>
      <c r="Q894" s="242">
        <v>25</v>
      </c>
      <c r="R894" s="242">
        <v>0.5</v>
      </c>
      <c r="S894" s="245">
        <v>410</v>
      </c>
      <c r="T894" s="242">
        <v>4.2</v>
      </c>
      <c r="U894" s="242">
        <v>0.8</v>
      </c>
      <c r="V894" s="242">
        <v>26</v>
      </c>
      <c r="W894" s="266">
        <v>613.41644400000018</v>
      </c>
      <c r="X894" s="266">
        <v>36.3613778304683</v>
      </c>
      <c r="Y894" s="266">
        <v>17.07</v>
      </c>
      <c r="Z894" s="266">
        <v>1.2268328880000006</v>
      </c>
      <c r="AA894" s="266">
        <v>0.48423111200000013</v>
      </c>
      <c r="AB894" s="267">
        <v>4.1710360000000009</v>
      </c>
      <c r="AC894" s="268"/>
      <c r="AD894" s="269">
        <v>5.55</v>
      </c>
      <c r="AE894" s="270">
        <f t="shared" si="87"/>
        <v>3.3636260000000018</v>
      </c>
      <c r="AF894" s="194">
        <f t="shared" si="82"/>
        <v>0.80740999999999907</v>
      </c>
      <c r="AH894" s="242">
        <v>879</v>
      </c>
      <c r="AI894" s="251">
        <f t="shared" si="83"/>
        <v>22.952100000000002</v>
      </c>
      <c r="AJ894" s="251">
        <f>'5-04a'!O895</f>
        <v>22.952100000000002</v>
      </c>
      <c r="AK894" s="251">
        <f t="shared" si="84"/>
        <v>0</v>
      </c>
      <c r="AM894" s="252">
        <f t="shared" si="85"/>
        <v>3.517804471050575E-2</v>
      </c>
      <c r="AP894" s="268"/>
    </row>
    <row r="895" spans="1:42" x14ac:dyDescent="0.25">
      <c r="A895" s="253">
        <v>893</v>
      </c>
      <c r="B895" s="243" t="s">
        <v>547</v>
      </c>
      <c r="C895" s="243" t="s">
        <v>548</v>
      </c>
      <c r="D895" s="243" t="s">
        <v>491</v>
      </c>
      <c r="E895" s="243" t="s">
        <v>472</v>
      </c>
      <c r="F895" s="243" t="s">
        <v>30</v>
      </c>
      <c r="G895" s="243" t="s">
        <v>36</v>
      </c>
      <c r="H895" s="243" t="s">
        <v>42</v>
      </c>
      <c r="I895" s="243" t="s">
        <v>50</v>
      </c>
      <c r="J895" s="243" t="s">
        <v>681</v>
      </c>
      <c r="K895" s="243" t="s">
        <v>795</v>
      </c>
      <c r="L895" s="265">
        <v>12.964282805384073</v>
      </c>
      <c r="M895" s="250">
        <v>0.2</v>
      </c>
      <c r="N895" s="250">
        <v>0.2</v>
      </c>
      <c r="O895" s="244">
        <v>15</v>
      </c>
      <c r="P895" s="242">
        <v>10</v>
      </c>
      <c r="Q895" s="242">
        <v>25</v>
      </c>
      <c r="R895" s="242">
        <v>0.5</v>
      </c>
      <c r="S895" s="245">
        <v>1850</v>
      </c>
      <c r="T895" s="242">
        <v>4.2</v>
      </c>
      <c r="U895" s="242">
        <v>0.8</v>
      </c>
      <c r="V895" s="242">
        <v>26</v>
      </c>
      <c r="W895" s="266">
        <v>632.21573333333322</v>
      </c>
      <c r="X895" s="266">
        <v>37.475739972337479</v>
      </c>
      <c r="Y895" s="266">
        <v>11.92</v>
      </c>
      <c r="Z895" s="266">
        <v>1.2644314666666667</v>
      </c>
      <c r="AA895" s="266">
        <v>0.54189920000000003</v>
      </c>
      <c r="AB895" s="267">
        <v>4.2186693333333336</v>
      </c>
      <c r="AC895" s="268"/>
      <c r="AD895" s="269">
        <v>5.55</v>
      </c>
      <c r="AE895" s="270">
        <f t="shared" si="87"/>
        <v>3.3636260000000018</v>
      </c>
      <c r="AF895" s="194">
        <f t="shared" si="82"/>
        <v>0.85504333333333182</v>
      </c>
      <c r="AH895" s="242">
        <v>880</v>
      </c>
      <c r="AI895" s="251">
        <f t="shared" si="83"/>
        <v>17.945</v>
      </c>
      <c r="AJ895" s="251">
        <f>'5-04a'!O896</f>
        <v>17.945</v>
      </c>
      <c r="AK895" s="251">
        <f t="shared" si="84"/>
        <v>0</v>
      </c>
      <c r="AM895" s="252">
        <f t="shared" si="85"/>
        <v>4.7647998513977809E-2</v>
      </c>
      <c r="AP895" s="268"/>
    </row>
    <row r="896" spans="1:42" x14ac:dyDescent="0.25">
      <c r="A896" s="253">
        <v>894</v>
      </c>
      <c r="B896" s="243" t="s">
        <v>547</v>
      </c>
      <c r="C896" s="243" t="s">
        <v>548</v>
      </c>
      <c r="D896" s="243" t="s">
        <v>508</v>
      </c>
      <c r="E896" s="243" t="s">
        <v>472</v>
      </c>
      <c r="F896" s="243" t="s">
        <v>30</v>
      </c>
      <c r="G896" s="243" t="s">
        <v>36</v>
      </c>
      <c r="H896" s="243" t="s">
        <v>37</v>
      </c>
      <c r="I896" s="243" t="s">
        <v>100</v>
      </c>
      <c r="J896" s="243" t="s">
        <v>996</v>
      </c>
      <c r="K896" s="243" t="s">
        <v>796</v>
      </c>
      <c r="L896" s="265">
        <v>6.1455421955024363</v>
      </c>
      <c r="M896" s="250">
        <v>1</v>
      </c>
      <c r="N896" s="250">
        <v>1</v>
      </c>
      <c r="O896" s="244">
        <v>10</v>
      </c>
      <c r="P896" s="242">
        <v>15</v>
      </c>
      <c r="Q896" s="242">
        <v>35</v>
      </c>
      <c r="R896" s="242">
        <v>0.5</v>
      </c>
      <c r="S896" s="245">
        <v>2050</v>
      </c>
      <c r="T896" s="242">
        <v>5</v>
      </c>
      <c r="U896" s="242">
        <v>0.8</v>
      </c>
      <c r="V896" s="242">
        <v>26</v>
      </c>
      <c r="W896" s="266">
        <v>60.54</v>
      </c>
      <c r="X896" s="266">
        <v>3</v>
      </c>
      <c r="Y896" s="266">
        <v>19.63</v>
      </c>
      <c r="Z896" s="266">
        <v>0.60539999999999994</v>
      </c>
      <c r="AA896" s="266">
        <v>0.15134999999999998</v>
      </c>
      <c r="AB896" s="267">
        <v>6.3509000000000011</v>
      </c>
      <c r="AC896" s="268"/>
      <c r="AD896" s="269" t="s">
        <v>2545</v>
      </c>
      <c r="AE896" s="270">
        <v>6</v>
      </c>
      <c r="AF896" s="194">
        <f t="shared" si="82"/>
        <v>0.3509000000000011</v>
      </c>
      <c r="AH896" s="242">
        <v>881</v>
      </c>
      <c r="AI896" s="251">
        <f t="shared" si="83"/>
        <v>26.737650000000002</v>
      </c>
      <c r="AJ896" s="251">
        <f>'5-04a'!O897</f>
        <v>25.936199999999999</v>
      </c>
      <c r="AK896" s="251">
        <f t="shared" si="84"/>
        <v>0.80145000000000266</v>
      </c>
      <c r="AM896" s="252">
        <f t="shared" si="85"/>
        <v>1.3123816042172781E-2</v>
      </c>
      <c r="AP896" s="268"/>
    </row>
    <row r="897" spans="1:42" x14ac:dyDescent="0.25">
      <c r="A897" s="253">
        <v>895</v>
      </c>
      <c r="B897" s="243" t="s">
        <v>547</v>
      </c>
      <c r="C897" s="243" t="s">
        <v>548</v>
      </c>
      <c r="D897" s="243" t="s">
        <v>508</v>
      </c>
      <c r="E897" s="243" t="s">
        <v>472</v>
      </c>
      <c r="F897" s="243" t="s">
        <v>30</v>
      </c>
      <c r="G897" s="243" t="s">
        <v>31</v>
      </c>
      <c r="H897" s="243" t="s">
        <v>42</v>
      </c>
      <c r="I897" s="243" t="s">
        <v>52</v>
      </c>
      <c r="J897" s="243" t="s">
        <v>678</v>
      </c>
      <c r="K897" s="243" t="s">
        <v>796</v>
      </c>
      <c r="L897" s="265">
        <v>6.8429261567794626</v>
      </c>
      <c r="M897" s="250">
        <v>1</v>
      </c>
      <c r="N897" s="250">
        <v>1</v>
      </c>
      <c r="O897" s="244">
        <v>10</v>
      </c>
      <c r="P897" s="242">
        <v>10</v>
      </c>
      <c r="Q897" s="242">
        <v>25</v>
      </c>
      <c r="R897" s="242">
        <v>0.5</v>
      </c>
      <c r="S897" s="245">
        <v>780</v>
      </c>
      <c r="T897" s="242">
        <v>4.2</v>
      </c>
      <c r="U897" s="242">
        <v>0.8</v>
      </c>
      <c r="V897" s="242">
        <v>26</v>
      </c>
      <c r="W897" s="266">
        <v>60.54</v>
      </c>
      <c r="X897" s="266">
        <v>3</v>
      </c>
      <c r="Y897" s="266">
        <v>12.39</v>
      </c>
      <c r="Z897" s="266">
        <v>0.60539999999999994</v>
      </c>
      <c r="AA897" s="266">
        <v>0.25945714285714283</v>
      </c>
      <c r="AB897" s="267">
        <v>6.3509000000000011</v>
      </c>
      <c r="AC897" s="268"/>
      <c r="AD897" s="269" t="s">
        <v>2545</v>
      </c>
      <c r="AE897" s="270">
        <v>6</v>
      </c>
      <c r="AF897" s="194">
        <f t="shared" si="82"/>
        <v>0.3509000000000011</v>
      </c>
      <c r="AH897" s="242">
        <v>882</v>
      </c>
      <c r="AI897" s="251">
        <f t="shared" si="83"/>
        <v>19.605757142857144</v>
      </c>
      <c r="AJ897" s="251">
        <f>'5-04a'!O898</f>
        <v>19.597100000000001</v>
      </c>
      <c r="AK897" s="251">
        <f t="shared" si="84"/>
        <v>8.6571428571424747E-3</v>
      </c>
      <c r="AM897" s="252">
        <f t="shared" si="85"/>
        <v>1.7897804070670261E-2</v>
      </c>
      <c r="AP897" s="268"/>
    </row>
    <row r="898" spans="1:42" x14ac:dyDescent="0.25">
      <c r="A898" s="253">
        <v>896</v>
      </c>
      <c r="B898" s="243" t="s">
        <v>547</v>
      </c>
      <c r="C898" s="243" t="s">
        <v>548</v>
      </c>
      <c r="D898" s="243" t="s">
        <v>508</v>
      </c>
      <c r="E898" s="243" t="s">
        <v>472</v>
      </c>
      <c r="F898" s="243" t="s">
        <v>30</v>
      </c>
      <c r="G898" s="243" t="s">
        <v>36</v>
      </c>
      <c r="H898" s="243" t="s">
        <v>42</v>
      </c>
      <c r="I898" s="243" t="s">
        <v>78</v>
      </c>
      <c r="J898" s="243" t="s">
        <v>102</v>
      </c>
      <c r="K898" s="243" t="s">
        <v>797</v>
      </c>
      <c r="L898" s="265">
        <v>4.6333550929316178</v>
      </c>
      <c r="M898" s="250">
        <v>0.3</v>
      </c>
      <c r="N898" s="250">
        <v>0.3</v>
      </c>
      <c r="O898" s="244">
        <v>10</v>
      </c>
      <c r="P898" s="242">
        <v>15</v>
      </c>
      <c r="Q898" s="242">
        <v>35</v>
      </c>
      <c r="R898" s="242">
        <v>0.5</v>
      </c>
      <c r="S898" s="245">
        <v>615</v>
      </c>
      <c r="T898" s="242">
        <v>4.2</v>
      </c>
      <c r="U898" s="242">
        <v>0.8</v>
      </c>
      <c r="V898" s="242">
        <v>23</v>
      </c>
      <c r="W898" s="266">
        <v>60.54</v>
      </c>
      <c r="X898" s="266">
        <v>3</v>
      </c>
      <c r="Y898" s="266">
        <v>19.91</v>
      </c>
      <c r="Z898" s="266">
        <v>0.18161999999999998</v>
      </c>
      <c r="AA898" s="266">
        <v>2.018E-2</v>
      </c>
      <c r="AB898" s="267">
        <v>6.3509000000000011</v>
      </c>
      <c r="AC898" s="268"/>
      <c r="AD898" s="269" t="s">
        <v>2545</v>
      </c>
      <c r="AE898" s="270">
        <v>6</v>
      </c>
      <c r="AF898" s="194">
        <f t="shared" si="82"/>
        <v>0.3509000000000011</v>
      </c>
      <c r="AH898" s="242">
        <v>883</v>
      </c>
      <c r="AI898" s="251">
        <f t="shared" si="83"/>
        <v>26.462699999999998</v>
      </c>
      <c r="AJ898" s="251">
        <f>'5-04a'!O899</f>
        <v>25.515599999999999</v>
      </c>
      <c r="AK898" s="251">
        <f t="shared" si="84"/>
        <v>0.94709999999999894</v>
      </c>
      <c r="AM898" s="252">
        <f t="shared" si="85"/>
        <v>1.3260173754000957E-2</v>
      </c>
      <c r="AP898" s="268"/>
    </row>
    <row r="899" spans="1:42" x14ac:dyDescent="0.25">
      <c r="A899" s="253">
        <v>897</v>
      </c>
      <c r="B899" s="243" t="s">
        <v>547</v>
      </c>
      <c r="C899" s="243" t="s">
        <v>548</v>
      </c>
      <c r="D899" s="243" t="s">
        <v>508</v>
      </c>
      <c r="E899" s="243" t="s">
        <v>472</v>
      </c>
      <c r="F899" s="243" t="s">
        <v>30</v>
      </c>
      <c r="G899" s="243" t="s">
        <v>31</v>
      </c>
      <c r="H899" s="243" t="s">
        <v>32</v>
      </c>
      <c r="I899" s="243" t="s">
        <v>96</v>
      </c>
      <c r="J899" s="243" t="s">
        <v>1017</v>
      </c>
      <c r="K899" s="243" t="s">
        <v>797</v>
      </c>
      <c r="L899" s="265">
        <v>3.8251230004538774</v>
      </c>
      <c r="M899" s="250">
        <v>0.3</v>
      </c>
      <c r="N899" s="250">
        <v>0.3</v>
      </c>
      <c r="O899" s="244">
        <v>10</v>
      </c>
      <c r="P899" s="242">
        <v>15</v>
      </c>
      <c r="Q899" s="242">
        <v>35</v>
      </c>
      <c r="R899" s="242">
        <v>0.5</v>
      </c>
      <c r="S899" s="245">
        <v>498</v>
      </c>
      <c r="T899" s="242">
        <v>4.2</v>
      </c>
      <c r="U899" s="242">
        <v>0.8</v>
      </c>
      <c r="V899" s="242">
        <v>23</v>
      </c>
      <c r="W899" s="266">
        <v>60.54</v>
      </c>
      <c r="X899" s="266">
        <v>3</v>
      </c>
      <c r="Y899" s="266">
        <v>12.01</v>
      </c>
      <c r="Z899" s="266">
        <v>0.18161999999999998</v>
      </c>
      <c r="AA899" s="266">
        <v>2.9566046511627905E-2</v>
      </c>
      <c r="AB899" s="267">
        <v>6.3509000000000011</v>
      </c>
      <c r="AC899" s="268"/>
      <c r="AD899" s="269" t="s">
        <v>2545</v>
      </c>
      <c r="AE899" s="270">
        <v>6</v>
      </c>
      <c r="AF899" s="194">
        <f t="shared" ref="AF899:AF962" si="88">AB899-AE899</f>
        <v>0.3509000000000011</v>
      </c>
      <c r="AH899" s="242">
        <v>884</v>
      </c>
      <c r="AI899" s="251">
        <f t="shared" ref="AI899:AI962" si="89">SUM(Y899:AB899)</f>
        <v>18.572086046511629</v>
      </c>
      <c r="AJ899" s="251">
        <f>'5-04a'!O900</f>
        <v>17.876300000000001</v>
      </c>
      <c r="AK899" s="251">
        <f t="shared" ref="AK899:AK962" si="90">AI899-AJ899</f>
        <v>0.69578604651162834</v>
      </c>
      <c r="AM899" s="252">
        <f t="shared" ref="AM899:AM962" si="91">AF899/AI899</f>
        <v>1.8893946491590277E-2</v>
      </c>
      <c r="AP899" s="268"/>
    </row>
    <row r="900" spans="1:42" x14ac:dyDescent="0.25">
      <c r="A900" s="253">
        <v>898</v>
      </c>
      <c r="B900" s="243" t="s">
        <v>547</v>
      </c>
      <c r="C900" s="243" t="s">
        <v>548</v>
      </c>
      <c r="D900" s="243" t="s">
        <v>508</v>
      </c>
      <c r="E900" s="243" t="s">
        <v>472</v>
      </c>
      <c r="F900" s="243" t="s">
        <v>30</v>
      </c>
      <c r="G900" s="243" t="s">
        <v>31</v>
      </c>
      <c r="H900" s="243" t="s">
        <v>32</v>
      </c>
      <c r="I900" s="243" t="s">
        <v>94</v>
      </c>
      <c r="J900" s="243" t="s">
        <v>2223</v>
      </c>
      <c r="K900" s="243" t="s">
        <v>797</v>
      </c>
      <c r="L900" s="265">
        <v>3.7492513363798627</v>
      </c>
      <c r="M900" s="250">
        <v>0.3</v>
      </c>
      <c r="N900" s="250">
        <v>0.3</v>
      </c>
      <c r="O900" s="244">
        <v>10</v>
      </c>
      <c r="P900" s="242">
        <v>15</v>
      </c>
      <c r="Q900" s="242">
        <v>35</v>
      </c>
      <c r="R900" s="242">
        <v>0.5</v>
      </c>
      <c r="S900" s="245">
        <v>475</v>
      </c>
      <c r="T900" s="242">
        <v>4.2</v>
      </c>
      <c r="U900" s="242">
        <v>0.8</v>
      </c>
      <c r="V900" s="242">
        <v>23</v>
      </c>
      <c r="W900" s="266">
        <v>60.54</v>
      </c>
      <c r="X900" s="266">
        <v>3</v>
      </c>
      <c r="Y900" s="266">
        <v>11.84</v>
      </c>
      <c r="Z900" s="266">
        <v>0.18161999999999998</v>
      </c>
      <c r="AA900" s="266">
        <v>3.0552897196261676E-2</v>
      </c>
      <c r="AB900" s="267">
        <v>6.3509000000000011</v>
      </c>
      <c r="AC900" s="268"/>
      <c r="AD900" s="269" t="s">
        <v>2545</v>
      </c>
      <c r="AE900" s="270">
        <v>6</v>
      </c>
      <c r="AF900" s="194">
        <f t="shared" si="88"/>
        <v>0.3509000000000011</v>
      </c>
      <c r="AH900" s="242">
        <v>885</v>
      </c>
      <c r="AI900" s="251">
        <f t="shared" si="89"/>
        <v>18.403072897196264</v>
      </c>
      <c r="AJ900" s="251">
        <f>'5-04a'!O901</f>
        <v>17.733699999999999</v>
      </c>
      <c r="AK900" s="251">
        <f t="shared" si="90"/>
        <v>0.66937289719626492</v>
      </c>
      <c r="AM900" s="252">
        <f t="shared" si="91"/>
        <v>1.9067467806067391E-2</v>
      </c>
      <c r="AP900" s="268"/>
    </row>
    <row r="901" spans="1:42" x14ac:dyDescent="0.25">
      <c r="A901" s="253">
        <v>899</v>
      </c>
      <c r="B901" s="243" t="s">
        <v>547</v>
      </c>
      <c r="C901" s="243" t="s">
        <v>548</v>
      </c>
      <c r="D901" s="243" t="s">
        <v>508</v>
      </c>
      <c r="E901" s="243" t="s">
        <v>472</v>
      </c>
      <c r="F901" s="243" t="s">
        <v>30</v>
      </c>
      <c r="G901" s="243" t="s">
        <v>36</v>
      </c>
      <c r="H901" s="243" t="s">
        <v>42</v>
      </c>
      <c r="I901" s="243" t="s">
        <v>80</v>
      </c>
      <c r="J901" s="243" t="s">
        <v>73</v>
      </c>
      <c r="K901" s="243" t="s">
        <v>797</v>
      </c>
      <c r="L901" s="265">
        <v>5.5191148449206278</v>
      </c>
      <c r="M901" s="250">
        <v>0.3</v>
      </c>
      <c r="N901" s="250">
        <v>0.3</v>
      </c>
      <c r="O901" s="244">
        <v>10</v>
      </c>
      <c r="P901" s="242">
        <v>10</v>
      </c>
      <c r="Q901" s="242">
        <v>25</v>
      </c>
      <c r="R901" s="242">
        <v>0.5</v>
      </c>
      <c r="S901" s="245">
        <v>723</v>
      </c>
      <c r="T901" s="242">
        <v>5</v>
      </c>
      <c r="U901" s="242">
        <v>0.8</v>
      </c>
      <c r="V901" s="242">
        <v>23</v>
      </c>
      <c r="W901" s="266">
        <v>60.54</v>
      </c>
      <c r="X901" s="266">
        <v>3</v>
      </c>
      <c r="Y901" s="266">
        <v>19.28</v>
      </c>
      <c r="Z901" s="266">
        <v>0.18161999999999998</v>
      </c>
      <c r="AA901" s="266">
        <v>3.3314911242603544E-2</v>
      </c>
      <c r="AB901" s="267">
        <v>6.3509000000000011</v>
      </c>
      <c r="AC901" s="268"/>
      <c r="AD901" s="269" t="s">
        <v>2545</v>
      </c>
      <c r="AE901" s="270">
        <v>6</v>
      </c>
      <c r="AF901" s="194">
        <f t="shared" si="88"/>
        <v>0.3509000000000011</v>
      </c>
      <c r="AH901" s="242">
        <v>886</v>
      </c>
      <c r="AI901" s="251">
        <f t="shared" si="89"/>
        <v>25.845834911242605</v>
      </c>
      <c r="AJ901" s="251">
        <f>'5-04a'!O902</f>
        <v>25.250399999999999</v>
      </c>
      <c r="AK901" s="251">
        <f t="shared" si="90"/>
        <v>0.59543491124260584</v>
      </c>
      <c r="AM901" s="252">
        <f t="shared" si="91"/>
        <v>1.3576655627687388E-2</v>
      </c>
      <c r="AP901" s="268"/>
    </row>
    <row r="902" spans="1:42" x14ac:dyDescent="0.25">
      <c r="A902" s="253">
        <v>900</v>
      </c>
      <c r="B902" s="243" t="s">
        <v>547</v>
      </c>
      <c r="C902" s="243" t="s">
        <v>548</v>
      </c>
      <c r="D902" s="243" t="s">
        <v>508</v>
      </c>
      <c r="E902" s="243" t="s">
        <v>472</v>
      </c>
      <c r="F902" s="243" t="s">
        <v>30</v>
      </c>
      <c r="G902" s="243" t="s">
        <v>31</v>
      </c>
      <c r="H902" s="243" t="s">
        <v>32</v>
      </c>
      <c r="I902" s="243" t="s">
        <v>53</v>
      </c>
      <c r="J902" s="243" t="s">
        <v>724</v>
      </c>
      <c r="K902" s="243" t="s">
        <v>797</v>
      </c>
      <c r="L902" s="265">
        <v>3.7870781152403117</v>
      </c>
      <c r="M902" s="250">
        <v>0.3</v>
      </c>
      <c r="N902" s="250">
        <v>0.3</v>
      </c>
      <c r="O902" s="244">
        <v>10</v>
      </c>
      <c r="P902" s="242">
        <v>10</v>
      </c>
      <c r="Q902" s="242">
        <v>25</v>
      </c>
      <c r="R902" s="242">
        <v>0.5</v>
      </c>
      <c r="S902" s="245">
        <v>330</v>
      </c>
      <c r="T902" s="242">
        <v>4.2</v>
      </c>
      <c r="U902" s="242">
        <v>0.8</v>
      </c>
      <c r="V902" s="242">
        <v>23</v>
      </c>
      <c r="W902" s="266">
        <v>60.54</v>
      </c>
      <c r="X902" s="266">
        <v>3</v>
      </c>
      <c r="Y902" s="266">
        <v>15.15</v>
      </c>
      <c r="Z902" s="266">
        <v>0.18161999999999998</v>
      </c>
      <c r="AA902" s="266">
        <v>2.018E-2</v>
      </c>
      <c r="AB902" s="267">
        <v>6.3509000000000011</v>
      </c>
      <c r="AC902" s="268"/>
      <c r="AD902" s="269" t="s">
        <v>2545</v>
      </c>
      <c r="AE902" s="270">
        <v>6</v>
      </c>
      <c r="AF902" s="194">
        <f t="shared" si="88"/>
        <v>0.3509000000000011</v>
      </c>
      <c r="AH902" s="242">
        <v>887</v>
      </c>
      <c r="AI902" s="251">
        <f t="shared" si="89"/>
        <v>21.7027</v>
      </c>
      <c r="AJ902" s="251">
        <f>'5-04a'!O903</f>
        <v>20.755600000000001</v>
      </c>
      <c r="AK902" s="251">
        <f t="shared" si="90"/>
        <v>0.94709999999999894</v>
      </c>
      <c r="AM902" s="252">
        <f t="shared" si="91"/>
        <v>1.616849516419621E-2</v>
      </c>
      <c r="AP902" s="268"/>
    </row>
    <row r="903" spans="1:42" x14ac:dyDescent="0.25">
      <c r="A903" s="253">
        <v>901</v>
      </c>
      <c r="B903" s="243" t="s">
        <v>547</v>
      </c>
      <c r="C903" s="243" t="s">
        <v>548</v>
      </c>
      <c r="D903" s="243" t="s">
        <v>508</v>
      </c>
      <c r="E903" s="243" t="s">
        <v>472</v>
      </c>
      <c r="F903" s="243" t="s">
        <v>30</v>
      </c>
      <c r="G903" s="243" t="s">
        <v>36</v>
      </c>
      <c r="H903" s="243" t="s">
        <v>32</v>
      </c>
      <c r="I903" s="243" t="s">
        <v>28</v>
      </c>
      <c r="J903" s="243" t="s">
        <v>74</v>
      </c>
      <c r="K903" s="243" t="s">
        <v>797</v>
      </c>
      <c r="L903" s="265">
        <v>2.3748437203252037</v>
      </c>
      <c r="M903" s="250">
        <v>0.3</v>
      </c>
      <c r="N903" s="250">
        <v>0.3</v>
      </c>
      <c r="O903" s="244">
        <v>10</v>
      </c>
      <c r="P903" s="242">
        <v>10</v>
      </c>
      <c r="Q903" s="242">
        <v>25</v>
      </c>
      <c r="R903" s="242">
        <v>0.5</v>
      </c>
      <c r="S903" s="245">
        <v>387</v>
      </c>
      <c r="T903" s="242">
        <v>4.2</v>
      </c>
      <c r="U903" s="242">
        <v>0.8</v>
      </c>
      <c r="V903" s="242">
        <v>23</v>
      </c>
      <c r="W903" s="266">
        <v>60.54</v>
      </c>
      <c r="X903" s="266">
        <v>3</v>
      </c>
      <c r="Y903" s="266">
        <v>15.15</v>
      </c>
      <c r="Z903" s="266">
        <v>0.18161999999999998</v>
      </c>
      <c r="AA903" s="266">
        <v>3.0552897196261676E-2</v>
      </c>
      <c r="AB903" s="267">
        <v>6.3509000000000011</v>
      </c>
      <c r="AC903" s="268"/>
      <c r="AD903" s="269" t="s">
        <v>2545</v>
      </c>
      <c r="AE903" s="270">
        <v>6</v>
      </c>
      <c r="AF903" s="194">
        <f t="shared" si="88"/>
        <v>0.3509000000000011</v>
      </c>
      <c r="AH903" s="242">
        <v>888</v>
      </c>
      <c r="AI903" s="251">
        <f t="shared" si="89"/>
        <v>21.713072897196263</v>
      </c>
      <c r="AJ903" s="251">
        <f>'5-04a'!O904</f>
        <v>21.043700000000001</v>
      </c>
      <c r="AK903" s="251">
        <f t="shared" si="90"/>
        <v>0.66937289719626136</v>
      </c>
      <c r="AM903" s="252">
        <f t="shared" si="91"/>
        <v>1.6160771055363225E-2</v>
      </c>
      <c r="AP903" s="268"/>
    </row>
    <row r="904" spans="1:42" x14ac:dyDescent="0.25">
      <c r="A904" s="253">
        <v>902</v>
      </c>
      <c r="B904" s="243" t="s">
        <v>547</v>
      </c>
      <c r="C904" s="243" t="s">
        <v>548</v>
      </c>
      <c r="D904" s="243" t="s">
        <v>508</v>
      </c>
      <c r="E904" s="243" t="s">
        <v>472</v>
      </c>
      <c r="F904" s="243" t="s">
        <v>30</v>
      </c>
      <c r="G904" s="243" t="s">
        <v>36</v>
      </c>
      <c r="H904" s="243" t="s">
        <v>42</v>
      </c>
      <c r="I904" s="243" t="s">
        <v>53</v>
      </c>
      <c r="J904" s="243" t="s">
        <v>207</v>
      </c>
      <c r="K904" s="243" t="s">
        <v>797</v>
      </c>
      <c r="L904" s="265">
        <v>7.3300971444783212</v>
      </c>
      <c r="M904" s="250">
        <v>0.3</v>
      </c>
      <c r="N904" s="250">
        <v>0.3</v>
      </c>
      <c r="O904" s="244">
        <v>10</v>
      </c>
      <c r="P904" s="242">
        <v>10</v>
      </c>
      <c r="Q904" s="242">
        <v>25</v>
      </c>
      <c r="R904" s="242">
        <v>0.5</v>
      </c>
      <c r="S904" s="245">
        <v>692</v>
      </c>
      <c r="T904" s="242">
        <v>5</v>
      </c>
      <c r="U904" s="242">
        <v>0.8</v>
      </c>
      <c r="V904" s="242">
        <v>23</v>
      </c>
      <c r="W904" s="266">
        <v>60.54</v>
      </c>
      <c r="X904" s="266">
        <v>3</v>
      </c>
      <c r="Y904" s="266">
        <v>19.28</v>
      </c>
      <c r="Z904" s="266">
        <v>0.18161999999999998</v>
      </c>
      <c r="AA904" s="266">
        <v>5.8618095238095226E-2</v>
      </c>
      <c r="AB904" s="267">
        <v>6.3509000000000011</v>
      </c>
      <c r="AC904" s="268"/>
      <c r="AD904" s="269" t="s">
        <v>2545</v>
      </c>
      <c r="AE904" s="270">
        <v>6</v>
      </c>
      <c r="AF904" s="194">
        <f t="shared" si="88"/>
        <v>0.3509000000000011</v>
      </c>
      <c r="AH904" s="242">
        <v>889</v>
      </c>
      <c r="AI904" s="251">
        <f t="shared" si="89"/>
        <v>25.871138095238095</v>
      </c>
      <c r="AJ904" s="251">
        <f>'5-04a'!O905</f>
        <v>25.953299999999999</v>
      </c>
      <c r="AK904" s="251">
        <f t="shared" si="90"/>
        <v>-8.216190476190377E-2</v>
      </c>
      <c r="AM904" s="252">
        <f t="shared" si="91"/>
        <v>1.3563377023007295E-2</v>
      </c>
      <c r="AP904" s="268"/>
    </row>
    <row r="905" spans="1:42" x14ac:dyDescent="0.25">
      <c r="A905" s="253">
        <v>903</v>
      </c>
      <c r="B905" s="243" t="s">
        <v>547</v>
      </c>
      <c r="C905" s="243" t="s">
        <v>548</v>
      </c>
      <c r="D905" s="243" t="s">
        <v>508</v>
      </c>
      <c r="E905" s="243" t="s">
        <v>472</v>
      </c>
      <c r="F905" s="243" t="s">
        <v>30</v>
      </c>
      <c r="G905" s="243" t="s">
        <v>36</v>
      </c>
      <c r="H905" s="243" t="s">
        <v>42</v>
      </c>
      <c r="I905" s="243" t="s">
        <v>1002</v>
      </c>
      <c r="J905" s="243" t="s">
        <v>657</v>
      </c>
      <c r="K905" s="243" t="s">
        <v>797</v>
      </c>
      <c r="L905" s="265">
        <v>24.428613838996633</v>
      </c>
      <c r="M905" s="250">
        <v>0.3</v>
      </c>
      <c r="N905" s="250">
        <v>0.3</v>
      </c>
      <c r="O905" s="244">
        <v>10</v>
      </c>
      <c r="P905" s="242">
        <v>10</v>
      </c>
      <c r="Q905" s="242">
        <v>25</v>
      </c>
      <c r="R905" s="242">
        <v>0.5</v>
      </c>
      <c r="S905" s="245">
        <v>1230</v>
      </c>
      <c r="T905" s="242">
        <v>4.2</v>
      </c>
      <c r="U905" s="242">
        <v>0.8</v>
      </c>
      <c r="V905" s="242">
        <v>23</v>
      </c>
      <c r="W905" s="266">
        <v>443.96000000000004</v>
      </c>
      <c r="X905" s="266">
        <v>22</v>
      </c>
      <c r="Y905" s="266">
        <v>17.07</v>
      </c>
      <c r="Z905" s="266">
        <v>1.3318800000000002</v>
      </c>
      <c r="AA905" s="266">
        <v>0.98443304347826088</v>
      </c>
      <c r="AB905" s="267">
        <v>6.3509000000000011</v>
      </c>
      <c r="AC905" s="268"/>
      <c r="AD905" s="269" t="s">
        <v>2545</v>
      </c>
      <c r="AE905" s="270">
        <v>6</v>
      </c>
      <c r="AF905" s="194">
        <f t="shared" si="88"/>
        <v>0.3509000000000011</v>
      </c>
      <c r="AH905" s="242">
        <v>890</v>
      </c>
      <c r="AI905" s="251">
        <f t="shared" si="89"/>
        <v>25.737213043478263</v>
      </c>
      <c r="AJ905" s="251">
        <f>'5-04a'!O906</f>
        <v>25.843900000000001</v>
      </c>
      <c r="AK905" s="251">
        <f t="shared" si="90"/>
        <v>-0.1066869565217381</v>
      </c>
      <c r="AM905" s="252">
        <f t="shared" si="91"/>
        <v>1.3633954826702504E-2</v>
      </c>
      <c r="AP905" s="268"/>
    </row>
    <row r="906" spans="1:42" x14ac:dyDescent="0.25">
      <c r="A906" s="253">
        <v>904</v>
      </c>
      <c r="B906" s="243" t="s">
        <v>547</v>
      </c>
      <c r="C906" s="243" t="s">
        <v>548</v>
      </c>
      <c r="D906" s="243" t="s">
        <v>508</v>
      </c>
      <c r="E906" s="243" t="s">
        <v>472</v>
      </c>
      <c r="F906" s="243" t="s">
        <v>30</v>
      </c>
      <c r="G906" s="243" t="s">
        <v>36</v>
      </c>
      <c r="H906" s="243" t="s">
        <v>42</v>
      </c>
      <c r="I906" s="243" t="s">
        <v>53</v>
      </c>
      <c r="J906" s="243" t="s">
        <v>726</v>
      </c>
      <c r="K906" s="243" t="s">
        <v>797</v>
      </c>
      <c r="L906" s="265">
        <v>7.7182603701398973</v>
      </c>
      <c r="M906" s="250">
        <v>0.3</v>
      </c>
      <c r="N906" s="250">
        <v>0.3</v>
      </c>
      <c r="O906" s="244">
        <v>10</v>
      </c>
      <c r="P906" s="242">
        <v>10</v>
      </c>
      <c r="Q906" s="242">
        <v>25</v>
      </c>
      <c r="R906" s="242">
        <v>0.5</v>
      </c>
      <c r="S906" s="245">
        <v>615</v>
      </c>
      <c r="T906" s="242">
        <v>4.2</v>
      </c>
      <c r="U906" s="242">
        <v>0.8</v>
      </c>
      <c r="V906" s="242">
        <v>23</v>
      </c>
      <c r="W906" s="266">
        <v>100.9</v>
      </c>
      <c r="X906" s="266">
        <v>5</v>
      </c>
      <c r="Y906" s="266">
        <v>15.97</v>
      </c>
      <c r="Z906" s="266">
        <v>0.30269999999999997</v>
      </c>
      <c r="AA906" s="266">
        <v>7.5674999999999992E-2</v>
      </c>
      <c r="AB906" s="267">
        <v>6.3509000000000011</v>
      </c>
      <c r="AC906" s="268"/>
      <c r="AD906" s="269" t="s">
        <v>2545</v>
      </c>
      <c r="AE906" s="270">
        <v>6</v>
      </c>
      <c r="AF906" s="194">
        <f t="shared" si="88"/>
        <v>0.3509000000000011</v>
      </c>
      <c r="AH906" s="242">
        <v>891</v>
      </c>
      <c r="AI906" s="251">
        <f t="shared" si="89"/>
        <v>22.699275</v>
      </c>
      <c r="AJ906" s="251">
        <f>'5-04a'!O907</f>
        <v>22.276199999999999</v>
      </c>
      <c r="AK906" s="251">
        <f t="shared" si="90"/>
        <v>0.42307500000000076</v>
      </c>
      <c r="AM906" s="252">
        <f t="shared" si="91"/>
        <v>1.5458643502931309E-2</v>
      </c>
      <c r="AP906" s="268"/>
    </row>
    <row r="907" spans="1:42" x14ac:dyDescent="0.25">
      <c r="A907" s="253">
        <v>905</v>
      </c>
      <c r="B907" s="243" t="s">
        <v>547</v>
      </c>
      <c r="C907" s="243" t="s">
        <v>548</v>
      </c>
      <c r="D907" s="243" t="s">
        <v>508</v>
      </c>
      <c r="E907" s="243" t="s">
        <v>472</v>
      </c>
      <c r="F907" s="243" t="s">
        <v>30</v>
      </c>
      <c r="G907" s="243" t="s">
        <v>31</v>
      </c>
      <c r="H907" s="243" t="s">
        <v>32</v>
      </c>
      <c r="I907" s="243" t="s">
        <v>28</v>
      </c>
      <c r="J907" s="243" t="s">
        <v>678</v>
      </c>
      <c r="K907" s="243" t="s">
        <v>797</v>
      </c>
      <c r="L907" s="265">
        <v>5.0710470051266991</v>
      </c>
      <c r="M907" s="250">
        <v>0.3</v>
      </c>
      <c r="N907" s="250">
        <v>0.3</v>
      </c>
      <c r="O907" s="244">
        <v>10</v>
      </c>
      <c r="P907" s="242">
        <v>10</v>
      </c>
      <c r="Q907" s="242">
        <v>25</v>
      </c>
      <c r="R907" s="242">
        <v>0.5</v>
      </c>
      <c r="S907" s="245">
        <v>524</v>
      </c>
      <c r="T907" s="242">
        <v>4.2</v>
      </c>
      <c r="U907" s="242">
        <v>0.8</v>
      </c>
      <c r="V907" s="242">
        <v>23</v>
      </c>
      <c r="W907" s="266">
        <v>60.54</v>
      </c>
      <c r="X907" s="266">
        <v>3</v>
      </c>
      <c r="Y907" s="266">
        <v>12.01</v>
      </c>
      <c r="Z907" s="266">
        <v>0.18161999999999998</v>
      </c>
      <c r="AA907" s="266">
        <v>2.9566046511627905E-2</v>
      </c>
      <c r="AB907" s="267">
        <v>6.3509000000000011</v>
      </c>
      <c r="AC907" s="268"/>
      <c r="AD907" s="269" t="s">
        <v>2545</v>
      </c>
      <c r="AE907" s="270">
        <v>6</v>
      </c>
      <c r="AF907" s="194">
        <f t="shared" si="88"/>
        <v>0.3509000000000011</v>
      </c>
      <c r="AH907" s="242">
        <v>892</v>
      </c>
      <c r="AI907" s="251">
        <f t="shared" si="89"/>
        <v>18.572086046511629</v>
      </c>
      <c r="AJ907" s="251">
        <f>'5-04a'!O908</f>
        <v>17.876300000000001</v>
      </c>
      <c r="AK907" s="251">
        <f t="shared" si="90"/>
        <v>0.69578604651162834</v>
      </c>
      <c r="AM907" s="252">
        <f t="shared" si="91"/>
        <v>1.8893946491590277E-2</v>
      </c>
      <c r="AP907" s="268"/>
    </row>
    <row r="908" spans="1:42" x14ac:dyDescent="0.25">
      <c r="A908" s="253">
        <v>906</v>
      </c>
      <c r="B908" s="243" t="s">
        <v>547</v>
      </c>
      <c r="C908" s="243" t="s">
        <v>548</v>
      </c>
      <c r="D908" s="243" t="s">
        <v>491</v>
      </c>
      <c r="E908" s="243" t="s">
        <v>472</v>
      </c>
      <c r="F908" s="243" t="s">
        <v>30</v>
      </c>
      <c r="G908" s="243" t="s">
        <v>36</v>
      </c>
      <c r="H908" s="243" t="s">
        <v>42</v>
      </c>
      <c r="I908" s="243" t="s">
        <v>78</v>
      </c>
      <c r="J908" s="243" t="s">
        <v>102</v>
      </c>
      <c r="K908" s="243" t="s">
        <v>797</v>
      </c>
      <c r="L908" s="265">
        <v>4.6333550929316178</v>
      </c>
      <c r="M908" s="250">
        <v>0.3</v>
      </c>
      <c r="N908" s="250">
        <v>0.3</v>
      </c>
      <c r="O908" s="244">
        <v>10</v>
      </c>
      <c r="P908" s="242">
        <v>15</v>
      </c>
      <c r="Q908" s="242">
        <v>35</v>
      </c>
      <c r="R908" s="242">
        <v>0.5</v>
      </c>
      <c r="S908" s="245">
        <v>615</v>
      </c>
      <c r="T908" s="242">
        <v>4.2</v>
      </c>
      <c r="U908" s="242">
        <v>0.8</v>
      </c>
      <c r="V908" s="242">
        <v>23</v>
      </c>
      <c r="W908" s="266">
        <v>411.1787999999998</v>
      </c>
      <c r="X908" s="266">
        <v>24.373372851215162</v>
      </c>
      <c r="Y908" s="266">
        <v>19.91</v>
      </c>
      <c r="Z908" s="266">
        <v>1.2335363999999993</v>
      </c>
      <c r="AA908" s="266">
        <v>0.13705959999999992</v>
      </c>
      <c r="AB908" s="267">
        <v>3.3155040000000007</v>
      </c>
      <c r="AC908" s="268"/>
      <c r="AD908" s="269">
        <v>5.55</v>
      </c>
      <c r="AE908" s="270">
        <f t="shared" ref="AE908:AE917" si="92">0.0804*AD908^2-1.8589*AD908+11.204</f>
        <v>3.3636260000000018</v>
      </c>
      <c r="AF908" s="194">
        <f t="shared" si="88"/>
        <v>-4.8122000000001108E-2</v>
      </c>
      <c r="AH908" s="242">
        <v>893</v>
      </c>
      <c r="AI908" s="251">
        <f t="shared" si="89"/>
        <v>24.5961</v>
      </c>
      <c r="AJ908" s="251">
        <f>'5-04a'!O909</f>
        <v>24.5961</v>
      </c>
      <c r="AK908" s="251">
        <f t="shared" si="90"/>
        <v>0</v>
      </c>
      <c r="AM908" s="252">
        <f t="shared" si="91"/>
        <v>-1.9564890368798755E-3</v>
      </c>
      <c r="AP908" s="268"/>
    </row>
    <row r="909" spans="1:42" x14ac:dyDescent="0.25">
      <c r="A909" s="253">
        <v>907</v>
      </c>
      <c r="B909" s="243" t="s">
        <v>547</v>
      </c>
      <c r="C909" s="243" t="s">
        <v>548</v>
      </c>
      <c r="D909" s="243" t="s">
        <v>491</v>
      </c>
      <c r="E909" s="243" t="s">
        <v>472</v>
      </c>
      <c r="F909" s="243" t="s">
        <v>30</v>
      </c>
      <c r="G909" s="243" t="s">
        <v>31</v>
      </c>
      <c r="H909" s="243" t="s">
        <v>32</v>
      </c>
      <c r="I909" s="243" t="s">
        <v>96</v>
      </c>
      <c r="J909" s="243" t="s">
        <v>1017</v>
      </c>
      <c r="K909" s="243" t="s">
        <v>797</v>
      </c>
      <c r="L909" s="265">
        <v>3.8251937825025752</v>
      </c>
      <c r="M909" s="250">
        <v>0.3</v>
      </c>
      <c r="N909" s="250">
        <v>0.3</v>
      </c>
      <c r="O909" s="244">
        <v>10</v>
      </c>
      <c r="P909" s="242">
        <v>15</v>
      </c>
      <c r="Q909" s="242">
        <v>35</v>
      </c>
      <c r="R909" s="242">
        <v>0.5</v>
      </c>
      <c r="S909" s="245">
        <v>498</v>
      </c>
      <c r="T909" s="242">
        <v>4.2</v>
      </c>
      <c r="U909" s="242">
        <v>0.8</v>
      </c>
      <c r="V909" s="242">
        <v>23</v>
      </c>
      <c r="W909" s="266">
        <v>455.39752000000027</v>
      </c>
      <c r="X909" s="266">
        <v>26.994518079430957</v>
      </c>
      <c r="Y909" s="266">
        <v>12.01</v>
      </c>
      <c r="Z909" s="266">
        <v>1.3661925600000007</v>
      </c>
      <c r="AA909" s="266">
        <v>0.22240344000000012</v>
      </c>
      <c r="AB909" s="267">
        <v>3.3155040000000007</v>
      </c>
      <c r="AC909" s="268"/>
      <c r="AD909" s="269">
        <v>5.55</v>
      </c>
      <c r="AE909" s="270">
        <f t="shared" si="92"/>
        <v>3.3636260000000018</v>
      </c>
      <c r="AF909" s="194">
        <f t="shared" si="88"/>
        <v>-4.8122000000001108E-2</v>
      </c>
      <c r="AH909" s="242">
        <v>894</v>
      </c>
      <c r="AI909" s="251">
        <f t="shared" si="89"/>
        <v>16.914100000000001</v>
      </c>
      <c r="AJ909" s="251">
        <f>'5-04a'!O910</f>
        <v>16.914100000000001</v>
      </c>
      <c r="AK909" s="251">
        <f t="shared" si="90"/>
        <v>0</v>
      </c>
      <c r="AM909" s="252">
        <f t="shared" si="91"/>
        <v>-2.8450819139062148E-3</v>
      </c>
      <c r="AP909" s="268"/>
    </row>
    <row r="910" spans="1:42" x14ac:dyDescent="0.25">
      <c r="A910" s="253">
        <v>908</v>
      </c>
      <c r="B910" s="243" t="s">
        <v>547</v>
      </c>
      <c r="C910" s="243" t="s">
        <v>548</v>
      </c>
      <c r="D910" s="243" t="s">
        <v>491</v>
      </c>
      <c r="E910" s="243" t="s">
        <v>472</v>
      </c>
      <c r="F910" s="243" t="s">
        <v>30</v>
      </c>
      <c r="G910" s="243" t="s">
        <v>31</v>
      </c>
      <c r="H910" s="243" t="s">
        <v>32</v>
      </c>
      <c r="I910" s="243" t="s">
        <v>94</v>
      </c>
      <c r="J910" s="243" t="s">
        <v>2223</v>
      </c>
      <c r="K910" s="243" t="s">
        <v>797</v>
      </c>
      <c r="L910" s="265">
        <v>3.749305784109632</v>
      </c>
      <c r="M910" s="250">
        <v>0.3</v>
      </c>
      <c r="N910" s="250">
        <v>0.3</v>
      </c>
      <c r="O910" s="244">
        <v>10</v>
      </c>
      <c r="P910" s="242">
        <v>15</v>
      </c>
      <c r="Q910" s="242">
        <v>35</v>
      </c>
      <c r="R910" s="242">
        <v>0.5</v>
      </c>
      <c r="S910" s="245">
        <v>475</v>
      </c>
      <c r="T910" s="242">
        <v>4.2</v>
      </c>
      <c r="U910" s="242">
        <v>0.8</v>
      </c>
      <c r="V910" s="242">
        <v>23</v>
      </c>
      <c r="W910" s="266">
        <v>459.81352533333302</v>
      </c>
      <c r="X910" s="266">
        <v>27.256284844892299</v>
      </c>
      <c r="Y910" s="266">
        <v>11.84</v>
      </c>
      <c r="Z910" s="266">
        <v>1.379440575999999</v>
      </c>
      <c r="AA910" s="266">
        <v>0.23205542399999982</v>
      </c>
      <c r="AB910" s="267">
        <v>3.3155040000000007</v>
      </c>
      <c r="AC910" s="268"/>
      <c r="AD910" s="269">
        <v>5.55</v>
      </c>
      <c r="AE910" s="270">
        <f t="shared" si="92"/>
        <v>3.3636260000000018</v>
      </c>
      <c r="AF910" s="194">
        <f t="shared" si="88"/>
        <v>-4.8122000000001108E-2</v>
      </c>
      <c r="AH910" s="242">
        <v>895</v>
      </c>
      <c r="AI910" s="251">
        <f t="shared" si="89"/>
        <v>16.766999999999999</v>
      </c>
      <c r="AJ910" s="251">
        <f>'5-04a'!O911</f>
        <v>16.766999999999999</v>
      </c>
      <c r="AK910" s="251">
        <f t="shared" si="90"/>
        <v>0</v>
      </c>
      <c r="AM910" s="252">
        <f t="shared" si="91"/>
        <v>-2.8700423450826688E-3</v>
      </c>
      <c r="AP910" s="268"/>
    </row>
    <row r="911" spans="1:42" x14ac:dyDescent="0.25">
      <c r="A911" s="253">
        <v>909</v>
      </c>
      <c r="B911" s="243" t="s">
        <v>547</v>
      </c>
      <c r="C911" s="243" t="s">
        <v>548</v>
      </c>
      <c r="D911" s="243" t="s">
        <v>491</v>
      </c>
      <c r="E911" s="243" t="s">
        <v>472</v>
      </c>
      <c r="F911" s="243" t="s">
        <v>30</v>
      </c>
      <c r="G911" s="243" t="s">
        <v>36</v>
      </c>
      <c r="H911" s="243" t="s">
        <v>42</v>
      </c>
      <c r="I911" s="243" t="s">
        <v>80</v>
      </c>
      <c r="J911" s="243" t="s">
        <v>73</v>
      </c>
      <c r="K911" s="243" t="s">
        <v>797</v>
      </c>
      <c r="L911" s="265">
        <v>5.5191148449206278</v>
      </c>
      <c r="M911" s="250">
        <v>0.3</v>
      </c>
      <c r="N911" s="250">
        <v>0.3</v>
      </c>
      <c r="O911" s="244">
        <v>10</v>
      </c>
      <c r="P911" s="242">
        <v>10</v>
      </c>
      <c r="Q911" s="242">
        <v>25</v>
      </c>
      <c r="R911" s="242">
        <v>0.5</v>
      </c>
      <c r="S911" s="245">
        <v>723</v>
      </c>
      <c r="T911" s="242">
        <v>5</v>
      </c>
      <c r="U911" s="242">
        <v>0.8</v>
      </c>
      <c r="V911" s="242">
        <v>23</v>
      </c>
      <c r="W911" s="266">
        <v>471.95953999999966</v>
      </c>
      <c r="X911" s="266">
        <v>27.976262003556592</v>
      </c>
      <c r="Y911" s="266">
        <v>19.28</v>
      </c>
      <c r="Z911" s="266">
        <v>1.4158786199999989</v>
      </c>
      <c r="AA911" s="266">
        <v>0.25971737999999978</v>
      </c>
      <c r="AB911" s="267">
        <v>3.3155040000000007</v>
      </c>
      <c r="AC911" s="268"/>
      <c r="AD911" s="269">
        <v>5.55</v>
      </c>
      <c r="AE911" s="270">
        <f t="shared" si="92"/>
        <v>3.3636260000000018</v>
      </c>
      <c r="AF911" s="194">
        <f t="shared" si="88"/>
        <v>-4.8122000000001108E-2</v>
      </c>
      <c r="AH911" s="242">
        <v>896</v>
      </c>
      <c r="AI911" s="251">
        <f t="shared" si="89"/>
        <v>24.271100000000001</v>
      </c>
      <c r="AJ911" s="251">
        <f>'5-04a'!O912</f>
        <v>24.271100000000001</v>
      </c>
      <c r="AK911" s="251">
        <f t="shared" si="90"/>
        <v>0</v>
      </c>
      <c r="AM911" s="252">
        <f t="shared" si="91"/>
        <v>-1.9826872288442265E-3</v>
      </c>
      <c r="AP911" s="268"/>
    </row>
    <row r="912" spans="1:42" x14ac:dyDescent="0.25">
      <c r="A912" s="253">
        <v>910</v>
      </c>
      <c r="B912" s="243" t="s">
        <v>547</v>
      </c>
      <c r="C912" s="243" t="s">
        <v>548</v>
      </c>
      <c r="D912" s="243" t="s">
        <v>491</v>
      </c>
      <c r="E912" s="243" t="s">
        <v>472</v>
      </c>
      <c r="F912" s="243" t="s">
        <v>30</v>
      </c>
      <c r="G912" s="243" t="s">
        <v>31</v>
      </c>
      <c r="H912" s="243" t="s">
        <v>32</v>
      </c>
      <c r="I912" s="243" t="s">
        <v>53</v>
      </c>
      <c r="J912" s="243" t="s">
        <v>724</v>
      </c>
      <c r="K912" s="243" t="s">
        <v>797</v>
      </c>
      <c r="L912" s="265">
        <v>3.7870781152403117</v>
      </c>
      <c r="M912" s="250">
        <v>0.3</v>
      </c>
      <c r="N912" s="250">
        <v>0.3</v>
      </c>
      <c r="O912" s="244">
        <v>10</v>
      </c>
      <c r="P912" s="242">
        <v>10</v>
      </c>
      <c r="Q912" s="242">
        <v>25</v>
      </c>
      <c r="R912" s="242">
        <v>0.5</v>
      </c>
      <c r="S912" s="245">
        <v>330</v>
      </c>
      <c r="T912" s="242">
        <v>4.2</v>
      </c>
      <c r="U912" s="242">
        <v>0.8</v>
      </c>
      <c r="V912" s="242">
        <v>23</v>
      </c>
      <c r="W912" s="266">
        <v>411.17879999999923</v>
      </c>
      <c r="X912" s="266">
        <v>24.37337285121513</v>
      </c>
      <c r="Y912" s="266">
        <v>15.15</v>
      </c>
      <c r="Z912" s="266">
        <v>1.2335363999999978</v>
      </c>
      <c r="AA912" s="266">
        <v>0.13705959999999973</v>
      </c>
      <c r="AB912" s="267">
        <v>3.3155040000000007</v>
      </c>
      <c r="AC912" s="268"/>
      <c r="AD912" s="269">
        <v>5.55</v>
      </c>
      <c r="AE912" s="270">
        <f t="shared" si="92"/>
        <v>3.3636260000000018</v>
      </c>
      <c r="AF912" s="194">
        <f t="shared" si="88"/>
        <v>-4.8122000000001108E-2</v>
      </c>
      <c r="AH912" s="242">
        <v>897</v>
      </c>
      <c r="AI912" s="251">
        <f t="shared" si="89"/>
        <v>19.836099999999998</v>
      </c>
      <c r="AJ912" s="251">
        <f>'5-04a'!O913</f>
        <v>19.836099999999998</v>
      </c>
      <c r="AK912" s="251">
        <f t="shared" si="90"/>
        <v>0</v>
      </c>
      <c r="AM912" s="252">
        <f t="shared" si="91"/>
        <v>-2.4259809135869005E-3</v>
      </c>
      <c r="AP912" s="268"/>
    </row>
    <row r="913" spans="1:42" x14ac:dyDescent="0.25">
      <c r="A913" s="253">
        <v>911</v>
      </c>
      <c r="B913" s="243" t="s">
        <v>547</v>
      </c>
      <c r="C913" s="243" t="s">
        <v>548</v>
      </c>
      <c r="D913" s="243" t="s">
        <v>491</v>
      </c>
      <c r="E913" s="243" t="s">
        <v>472</v>
      </c>
      <c r="F913" s="243" t="s">
        <v>30</v>
      </c>
      <c r="G913" s="243" t="s">
        <v>36</v>
      </c>
      <c r="H913" s="243" t="s">
        <v>32</v>
      </c>
      <c r="I913" s="243" t="s">
        <v>28</v>
      </c>
      <c r="J913" s="243" t="s">
        <v>74</v>
      </c>
      <c r="K913" s="243" t="s">
        <v>797</v>
      </c>
      <c r="L913" s="265">
        <v>2.3748437203252037</v>
      </c>
      <c r="M913" s="250">
        <v>0.3</v>
      </c>
      <c r="N913" s="250">
        <v>0.3</v>
      </c>
      <c r="O913" s="244">
        <v>10</v>
      </c>
      <c r="P913" s="242">
        <v>10</v>
      </c>
      <c r="Q913" s="242">
        <v>25</v>
      </c>
      <c r="R913" s="242">
        <v>0.5</v>
      </c>
      <c r="S913" s="245">
        <v>387</v>
      </c>
      <c r="T913" s="242">
        <v>4.2</v>
      </c>
      <c r="U913" s="242">
        <v>0.8</v>
      </c>
      <c r="V913" s="242">
        <v>23</v>
      </c>
      <c r="W913" s="266">
        <v>459.81352533333359</v>
      </c>
      <c r="X913" s="266">
        <v>27.256284844892324</v>
      </c>
      <c r="Y913" s="266">
        <v>15.15</v>
      </c>
      <c r="Z913" s="266">
        <v>1.3794405760000006</v>
      </c>
      <c r="AA913" s="266">
        <v>0.23205542400000009</v>
      </c>
      <c r="AB913" s="267">
        <v>3.3155040000000007</v>
      </c>
      <c r="AC913" s="268"/>
      <c r="AD913" s="269">
        <v>5.55</v>
      </c>
      <c r="AE913" s="270">
        <f t="shared" si="92"/>
        <v>3.3636260000000018</v>
      </c>
      <c r="AF913" s="194">
        <f t="shared" si="88"/>
        <v>-4.8122000000001108E-2</v>
      </c>
      <c r="AH913" s="242">
        <v>898</v>
      </c>
      <c r="AI913" s="251">
        <f t="shared" si="89"/>
        <v>20.077000000000002</v>
      </c>
      <c r="AJ913" s="251">
        <f>'5-04a'!O914</f>
        <v>20.077000000000002</v>
      </c>
      <c r="AK913" s="251">
        <f t="shared" si="90"/>
        <v>0</v>
      </c>
      <c r="AM913" s="252">
        <f t="shared" si="91"/>
        <v>-2.3968720426359069E-3</v>
      </c>
      <c r="AP913" s="268"/>
    </row>
    <row r="914" spans="1:42" x14ac:dyDescent="0.25">
      <c r="A914" s="253">
        <v>912</v>
      </c>
      <c r="B914" s="243" t="s">
        <v>547</v>
      </c>
      <c r="C914" s="243" t="s">
        <v>548</v>
      </c>
      <c r="D914" s="243" t="s">
        <v>491</v>
      </c>
      <c r="E914" s="243" t="s">
        <v>472</v>
      </c>
      <c r="F914" s="243" t="s">
        <v>30</v>
      </c>
      <c r="G914" s="243" t="s">
        <v>36</v>
      </c>
      <c r="H914" s="243" t="s">
        <v>42</v>
      </c>
      <c r="I914" s="243" t="s">
        <v>53</v>
      </c>
      <c r="J914" s="243" t="s">
        <v>207</v>
      </c>
      <c r="K914" s="243" t="s">
        <v>797</v>
      </c>
      <c r="L914" s="265">
        <v>7.3300971444783212</v>
      </c>
      <c r="M914" s="250">
        <v>0.3</v>
      </c>
      <c r="N914" s="250">
        <v>0.3</v>
      </c>
      <c r="O914" s="244">
        <v>10</v>
      </c>
      <c r="P914" s="242">
        <v>10</v>
      </c>
      <c r="Q914" s="242">
        <v>25</v>
      </c>
      <c r="R914" s="242">
        <v>0.5</v>
      </c>
      <c r="S914" s="245">
        <v>692</v>
      </c>
      <c r="T914" s="242">
        <v>5</v>
      </c>
      <c r="U914" s="242">
        <v>0.8</v>
      </c>
      <c r="V914" s="242">
        <v>23</v>
      </c>
      <c r="W914" s="266">
        <v>570.32539199999928</v>
      </c>
      <c r="X914" s="266">
        <v>33.807077178423192</v>
      </c>
      <c r="Y914" s="266">
        <v>19.28</v>
      </c>
      <c r="Z914" s="266">
        <v>1.7109761759999977</v>
      </c>
      <c r="AA914" s="266">
        <v>0.55221982399999925</v>
      </c>
      <c r="AB914" s="267">
        <v>3.3155040000000007</v>
      </c>
      <c r="AC914" s="268"/>
      <c r="AD914" s="269">
        <v>5.55</v>
      </c>
      <c r="AE914" s="270">
        <f t="shared" si="92"/>
        <v>3.3636260000000018</v>
      </c>
      <c r="AF914" s="194">
        <f t="shared" si="88"/>
        <v>-4.8122000000001108E-2</v>
      </c>
      <c r="AH914" s="242">
        <v>899</v>
      </c>
      <c r="AI914" s="251">
        <f t="shared" si="89"/>
        <v>24.858699999999999</v>
      </c>
      <c r="AJ914" s="251">
        <f>'5-04a'!O915</f>
        <v>24.858699999999999</v>
      </c>
      <c r="AK914" s="251">
        <f t="shared" si="90"/>
        <v>0</v>
      </c>
      <c r="AM914" s="252">
        <f t="shared" si="91"/>
        <v>-1.9358212617715774E-3</v>
      </c>
      <c r="AP914" s="268"/>
    </row>
    <row r="915" spans="1:42" x14ac:dyDescent="0.25">
      <c r="A915" s="253">
        <v>913</v>
      </c>
      <c r="B915" s="243" t="s">
        <v>547</v>
      </c>
      <c r="C915" s="243" t="s">
        <v>548</v>
      </c>
      <c r="D915" s="243" t="s">
        <v>491</v>
      </c>
      <c r="E915" s="243" t="s">
        <v>472</v>
      </c>
      <c r="F915" s="243" t="s">
        <v>30</v>
      </c>
      <c r="G915" s="243" t="s">
        <v>36</v>
      </c>
      <c r="H915" s="243" t="s">
        <v>42</v>
      </c>
      <c r="I915" s="243" t="s">
        <v>1002</v>
      </c>
      <c r="J915" s="243" t="s">
        <v>657</v>
      </c>
      <c r="K915" s="243" t="s">
        <v>797</v>
      </c>
      <c r="L915" s="265">
        <v>24.429225831479226</v>
      </c>
      <c r="M915" s="250">
        <v>0.3</v>
      </c>
      <c r="N915" s="250">
        <v>0.3</v>
      </c>
      <c r="O915" s="244">
        <v>10</v>
      </c>
      <c r="P915" s="242">
        <v>10</v>
      </c>
      <c r="Q915" s="242">
        <v>25</v>
      </c>
      <c r="R915" s="242">
        <v>0.5</v>
      </c>
      <c r="S915" s="245">
        <v>1230</v>
      </c>
      <c r="T915" s="242">
        <v>4.2</v>
      </c>
      <c r="U915" s="242">
        <v>0.8</v>
      </c>
      <c r="V915" s="242">
        <v>23</v>
      </c>
      <c r="W915" s="266">
        <v>770.36506666666673</v>
      </c>
      <c r="X915" s="266">
        <v>45.664793519067381</v>
      </c>
      <c r="Y915" s="266">
        <v>17.07</v>
      </c>
      <c r="Z915" s="266">
        <v>2.3110952</v>
      </c>
      <c r="AA915" s="266">
        <v>1.7082008000000002</v>
      </c>
      <c r="AB915" s="267">
        <v>3.3155040000000007</v>
      </c>
      <c r="AC915" s="268"/>
      <c r="AD915" s="269">
        <v>5.55</v>
      </c>
      <c r="AE915" s="270">
        <f t="shared" si="92"/>
        <v>3.3636260000000018</v>
      </c>
      <c r="AF915" s="194">
        <f t="shared" si="88"/>
        <v>-4.8122000000001108E-2</v>
      </c>
      <c r="AH915" s="242">
        <v>900</v>
      </c>
      <c r="AI915" s="251">
        <f t="shared" si="89"/>
        <v>24.404800000000002</v>
      </c>
      <c r="AJ915" s="251">
        <f>'5-04a'!O916</f>
        <v>24.404800000000002</v>
      </c>
      <c r="AK915" s="251">
        <f t="shared" si="90"/>
        <v>0</v>
      </c>
      <c r="AM915" s="252">
        <f t="shared" si="91"/>
        <v>-1.9718252147119053E-3</v>
      </c>
      <c r="AP915" s="268"/>
    </row>
    <row r="916" spans="1:42" x14ac:dyDescent="0.25">
      <c r="A916" s="253">
        <v>914</v>
      </c>
      <c r="B916" s="243" t="s">
        <v>547</v>
      </c>
      <c r="C916" s="243" t="s">
        <v>548</v>
      </c>
      <c r="D916" s="243" t="s">
        <v>491</v>
      </c>
      <c r="E916" s="243" t="s">
        <v>472</v>
      </c>
      <c r="F916" s="243" t="s">
        <v>30</v>
      </c>
      <c r="G916" s="243" t="s">
        <v>36</v>
      </c>
      <c r="H916" s="243" t="s">
        <v>42</v>
      </c>
      <c r="I916" s="243" t="s">
        <v>53</v>
      </c>
      <c r="J916" s="243" t="s">
        <v>726</v>
      </c>
      <c r="K916" s="243" t="s">
        <v>797</v>
      </c>
      <c r="L916" s="265">
        <v>7.7182603701398973</v>
      </c>
      <c r="M916" s="250">
        <v>0.3</v>
      </c>
      <c r="N916" s="250">
        <v>0.3</v>
      </c>
      <c r="O916" s="244">
        <v>10</v>
      </c>
      <c r="P916" s="242">
        <v>10</v>
      </c>
      <c r="Q916" s="242">
        <v>25</v>
      </c>
      <c r="R916" s="242">
        <v>0.5</v>
      </c>
      <c r="S916" s="245">
        <v>615</v>
      </c>
      <c r="T916" s="242">
        <v>4.2</v>
      </c>
      <c r="U916" s="242">
        <v>0.8</v>
      </c>
      <c r="V916" s="242">
        <v>23</v>
      </c>
      <c r="W916" s="266">
        <v>521.7056</v>
      </c>
      <c r="X916" s="266">
        <v>30.92505038529935</v>
      </c>
      <c r="Y916" s="266">
        <v>15.97</v>
      </c>
      <c r="Z916" s="266">
        <v>1.5651168</v>
      </c>
      <c r="AA916" s="266">
        <v>0.39127919999999999</v>
      </c>
      <c r="AB916" s="267">
        <v>3.3155040000000007</v>
      </c>
      <c r="AC916" s="268"/>
      <c r="AD916" s="269">
        <v>5.55</v>
      </c>
      <c r="AE916" s="270">
        <f t="shared" si="92"/>
        <v>3.3636260000000018</v>
      </c>
      <c r="AF916" s="194">
        <f t="shared" si="88"/>
        <v>-4.8122000000001108E-2</v>
      </c>
      <c r="AH916" s="242">
        <v>901</v>
      </c>
      <c r="AI916" s="251">
        <f t="shared" si="89"/>
        <v>21.241900000000001</v>
      </c>
      <c r="AJ916" s="251">
        <f>'5-04a'!O917</f>
        <v>21.241900000000001</v>
      </c>
      <c r="AK916" s="251">
        <f t="shared" si="90"/>
        <v>0</v>
      </c>
      <c r="AM916" s="252">
        <f t="shared" si="91"/>
        <v>-2.2654282338209438E-3</v>
      </c>
      <c r="AP916" s="268"/>
    </row>
    <row r="917" spans="1:42" x14ac:dyDescent="0.25">
      <c r="A917" s="253">
        <v>915</v>
      </c>
      <c r="B917" s="243" t="s">
        <v>547</v>
      </c>
      <c r="C917" s="243" t="s">
        <v>548</v>
      </c>
      <c r="D917" s="243" t="s">
        <v>491</v>
      </c>
      <c r="E917" s="243" t="s">
        <v>472</v>
      </c>
      <c r="F917" s="243" t="s">
        <v>30</v>
      </c>
      <c r="G917" s="243" t="s">
        <v>31</v>
      </c>
      <c r="H917" s="243" t="s">
        <v>32</v>
      </c>
      <c r="I917" s="243" t="s">
        <v>28</v>
      </c>
      <c r="J917" s="243" t="s">
        <v>678</v>
      </c>
      <c r="K917" s="243" t="s">
        <v>797</v>
      </c>
      <c r="L917" s="265">
        <v>5.071146099994877</v>
      </c>
      <c r="M917" s="250">
        <v>0.3</v>
      </c>
      <c r="N917" s="250">
        <v>0.3</v>
      </c>
      <c r="O917" s="244">
        <v>10</v>
      </c>
      <c r="P917" s="242">
        <v>10</v>
      </c>
      <c r="Q917" s="242">
        <v>25</v>
      </c>
      <c r="R917" s="242">
        <v>0.5</v>
      </c>
      <c r="S917" s="245">
        <v>524</v>
      </c>
      <c r="T917" s="242">
        <v>4.2</v>
      </c>
      <c r="U917" s="242">
        <v>0.8</v>
      </c>
      <c r="V917" s="242">
        <v>23</v>
      </c>
      <c r="W917" s="266">
        <v>455.39752000000027</v>
      </c>
      <c r="X917" s="266">
        <v>26.994518079430957</v>
      </c>
      <c r="Y917" s="266">
        <v>12.01</v>
      </c>
      <c r="Z917" s="266">
        <v>1.3661925600000007</v>
      </c>
      <c r="AA917" s="266">
        <v>0.22240344000000012</v>
      </c>
      <c r="AB917" s="267">
        <v>3.3155040000000007</v>
      </c>
      <c r="AC917" s="268"/>
      <c r="AD917" s="269">
        <v>5.55</v>
      </c>
      <c r="AE917" s="270">
        <f t="shared" si="92"/>
        <v>3.3636260000000018</v>
      </c>
      <c r="AF917" s="194">
        <f t="shared" si="88"/>
        <v>-4.8122000000001108E-2</v>
      </c>
      <c r="AH917" s="242">
        <v>902</v>
      </c>
      <c r="AI917" s="251">
        <f t="shared" si="89"/>
        <v>16.914100000000001</v>
      </c>
      <c r="AJ917" s="251">
        <f>'5-04a'!O918</f>
        <v>16.914100000000001</v>
      </c>
      <c r="AK917" s="251">
        <f t="shared" si="90"/>
        <v>0</v>
      </c>
      <c r="AM917" s="252">
        <f t="shared" si="91"/>
        <v>-2.8450819139062148E-3</v>
      </c>
      <c r="AP917" s="268"/>
    </row>
    <row r="918" spans="1:42" x14ac:dyDescent="0.25">
      <c r="A918" s="253">
        <v>916</v>
      </c>
      <c r="B918" s="243" t="s">
        <v>547</v>
      </c>
      <c r="C918" s="243" t="s">
        <v>548</v>
      </c>
      <c r="D918" s="243" t="s">
        <v>508</v>
      </c>
      <c r="E918" s="243" t="s">
        <v>472</v>
      </c>
      <c r="F918" s="243" t="s">
        <v>30</v>
      </c>
      <c r="G918" s="243" t="s">
        <v>36</v>
      </c>
      <c r="H918" s="243" t="s">
        <v>42</v>
      </c>
      <c r="I918" s="243" t="s">
        <v>78</v>
      </c>
      <c r="J918" s="243" t="s">
        <v>102</v>
      </c>
      <c r="K918" s="243" t="s">
        <v>798</v>
      </c>
      <c r="L918" s="265">
        <v>4.0290044286361901</v>
      </c>
      <c r="M918" s="250">
        <v>0.3</v>
      </c>
      <c r="N918" s="250">
        <v>0.3</v>
      </c>
      <c r="O918" s="244">
        <v>15</v>
      </c>
      <c r="P918" s="242">
        <v>15</v>
      </c>
      <c r="Q918" s="242">
        <v>35</v>
      </c>
      <c r="R918" s="242">
        <v>0.5</v>
      </c>
      <c r="S918" s="245">
        <v>615</v>
      </c>
      <c r="T918" s="242">
        <v>4.2</v>
      </c>
      <c r="U918" s="242">
        <v>0.8</v>
      </c>
      <c r="V918" s="242">
        <v>20</v>
      </c>
      <c r="W918" s="266">
        <v>60.54</v>
      </c>
      <c r="X918" s="266">
        <v>3</v>
      </c>
      <c r="Y918" s="266">
        <v>19.91</v>
      </c>
      <c r="Z918" s="266">
        <v>0.18161999999999998</v>
      </c>
      <c r="AA918" s="266">
        <v>2.018E-2</v>
      </c>
      <c r="AB918" s="267">
        <v>6.3509000000000011</v>
      </c>
      <c r="AC918" s="268"/>
      <c r="AD918" s="269" t="s">
        <v>2545</v>
      </c>
      <c r="AE918" s="270">
        <v>6</v>
      </c>
      <c r="AF918" s="194">
        <f t="shared" si="88"/>
        <v>0.3509000000000011</v>
      </c>
      <c r="AH918" s="242">
        <v>903</v>
      </c>
      <c r="AI918" s="251">
        <f t="shared" si="89"/>
        <v>26.462699999999998</v>
      </c>
      <c r="AJ918" s="251">
        <f>'5-04a'!O919</f>
        <v>25.515599999999999</v>
      </c>
      <c r="AK918" s="251">
        <f t="shared" si="90"/>
        <v>0.94709999999999894</v>
      </c>
      <c r="AM918" s="252">
        <f t="shared" si="91"/>
        <v>1.3260173754000957E-2</v>
      </c>
      <c r="AP918" s="268"/>
    </row>
    <row r="919" spans="1:42" x14ac:dyDescent="0.25">
      <c r="A919" s="253">
        <v>917</v>
      </c>
      <c r="B919" s="243" t="s">
        <v>547</v>
      </c>
      <c r="C919" s="243" t="s">
        <v>548</v>
      </c>
      <c r="D919" s="243" t="s">
        <v>508</v>
      </c>
      <c r="E919" s="243" t="s">
        <v>472</v>
      </c>
      <c r="F919" s="243" t="s">
        <v>30</v>
      </c>
      <c r="G919" s="243" t="s">
        <v>31</v>
      </c>
      <c r="H919" s="243" t="s">
        <v>32</v>
      </c>
      <c r="I919" s="243" t="s">
        <v>62</v>
      </c>
      <c r="J919" s="243" t="s">
        <v>102</v>
      </c>
      <c r="K919" s="243" t="s">
        <v>798</v>
      </c>
      <c r="L919" s="265">
        <v>7.1930054495912836</v>
      </c>
      <c r="M919" s="250">
        <v>0.3</v>
      </c>
      <c r="N919" s="250">
        <v>0.3</v>
      </c>
      <c r="O919" s="244">
        <v>15</v>
      </c>
      <c r="P919" s="242">
        <v>15</v>
      </c>
      <c r="Q919" s="242">
        <v>35</v>
      </c>
      <c r="R919" s="242">
        <v>0.5</v>
      </c>
      <c r="S919" s="245">
        <v>219</v>
      </c>
      <c r="T919" s="242">
        <v>3.8</v>
      </c>
      <c r="U919" s="242">
        <v>0.8</v>
      </c>
      <c r="V919" s="242">
        <v>20</v>
      </c>
      <c r="W919" s="266">
        <v>60.54</v>
      </c>
      <c r="X919" s="266">
        <v>3</v>
      </c>
      <c r="Y919" s="266">
        <v>14.04</v>
      </c>
      <c r="Z919" s="266">
        <v>0.18161999999999998</v>
      </c>
      <c r="AA919" s="266">
        <v>4.5404999999999994E-2</v>
      </c>
      <c r="AB919" s="267">
        <v>6.3509000000000011</v>
      </c>
      <c r="AC919" s="268"/>
      <c r="AD919" s="269" t="s">
        <v>2545</v>
      </c>
      <c r="AE919" s="270">
        <v>6</v>
      </c>
      <c r="AF919" s="194">
        <f t="shared" si="88"/>
        <v>0.3509000000000011</v>
      </c>
      <c r="AH919" s="242">
        <v>904</v>
      </c>
      <c r="AI919" s="251">
        <f t="shared" si="89"/>
        <v>20.617925</v>
      </c>
      <c r="AJ919" s="251">
        <f>'5-04a'!O920</f>
        <v>20.3462</v>
      </c>
      <c r="AK919" s="251">
        <f t="shared" si="90"/>
        <v>0.27172499999999999</v>
      </c>
      <c r="AM919" s="252">
        <f t="shared" si="91"/>
        <v>1.7019171424864584E-2</v>
      </c>
      <c r="AP919" s="268"/>
    </row>
    <row r="920" spans="1:42" x14ac:dyDescent="0.25">
      <c r="A920" s="253">
        <v>918</v>
      </c>
      <c r="B920" s="243" t="s">
        <v>547</v>
      </c>
      <c r="C920" s="243" t="s">
        <v>548</v>
      </c>
      <c r="D920" s="243" t="s">
        <v>508</v>
      </c>
      <c r="E920" s="243" t="s">
        <v>472</v>
      </c>
      <c r="F920" s="243" t="s">
        <v>30</v>
      </c>
      <c r="G920" s="243" t="s">
        <v>31</v>
      </c>
      <c r="H920" s="243" t="s">
        <v>32</v>
      </c>
      <c r="I920" s="243" t="s">
        <v>98</v>
      </c>
      <c r="J920" s="243" t="s">
        <v>44</v>
      </c>
      <c r="K920" s="243" t="s">
        <v>798</v>
      </c>
      <c r="L920" s="265">
        <v>4.4308912317196167</v>
      </c>
      <c r="M920" s="250">
        <v>0.3</v>
      </c>
      <c r="N920" s="250">
        <v>0.3</v>
      </c>
      <c r="O920" s="244">
        <v>15</v>
      </c>
      <c r="P920" s="242">
        <v>15</v>
      </c>
      <c r="Q920" s="242">
        <v>35</v>
      </c>
      <c r="R920" s="242">
        <v>0.5</v>
      </c>
      <c r="S920" s="245">
        <v>266</v>
      </c>
      <c r="T920" s="242">
        <v>4.2</v>
      </c>
      <c r="U920" s="242">
        <v>0.8</v>
      </c>
      <c r="V920" s="242">
        <v>20</v>
      </c>
      <c r="W920" s="266">
        <v>60.54</v>
      </c>
      <c r="X920" s="266">
        <v>3</v>
      </c>
      <c r="Y920" s="266">
        <v>14.59</v>
      </c>
      <c r="Z920" s="266">
        <v>0.18161999999999998</v>
      </c>
      <c r="AA920" s="266">
        <v>3.0552897196261676E-2</v>
      </c>
      <c r="AB920" s="267">
        <v>6.3509000000000011</v>
      </c>
      <c r="AC920" s="268"/>
      <c r="AD920" s="269" t="s">
        <v>2545</v>
      </c>
      <c r="AE920" s="270">
        <v>6</v>
      </c>
      <c r="AF920" s="194">
        <f t="shared" si="88"/>
        <v>0.3509000000000011</v>
      </c>
      <c r="AH920" s="242">
        <v>905</v>
      </c>
      <c r="AI920" s="251">
        <f t="shared" si="89"/>
        <v>21.153072897196264</v>
      </c>
      <c r="AJ920" s="251">
        <f>'5-04a'!O921</f>
        <v>20.483699999999999</v>
      </c>
      <c r="AK920" s="251">
        <f t="shared" si="90"/>
        <v>0.66937289719626492</v>
      </c>
      <c r="AM920" s="252">
        <f t="shared" si="91"/>
        <v>1.6588606379100181E-2</v>
      </c>
      <c r="AP920" s="268"/>
    </row>
    <row r="921" spans="1:42" x14ac:dyDescent="0.25">
      <c r="A921" s="253">
        <v>919</v>
      </c>
      <c r="B921" s="243" t="s">
        <v>547</v>
      </c>
      <c r="C921" s="243" t="s">
        <v>548</v>
      </c>
      <c r="D921" s="243" t="s">
        <v>508</v>
      </c>
      <c r="E921" s="243" t="s">
        <v>472</v>
      </c>
      <c r="F921" s="243" t="s">
        <v>30</v>
      </c>
      <c r="G921" s="243" t="s">
        <v>31</v>
      </c>
      <c r="H921" s="243" t="s">
        <v>32</v>
      </c>
      <c r="I921" s="243" t="s">
        <v>96</v>
      </c>
      <c r="J921" s="243" t="s">
        <v>1017</v>
      </c>
      <c r="K921" s="243" t="s">
        <v>798</v>
      </c>
      <c r="L921" s="265">
        <v>3.3262409682061116</v>
      </c>
      <c r="M921" s="250">
        <v>0.3</v>
      </c>
      <c r="N921" s="250">
        <v>0.3</v>
      </c>
      <c r="O921" s="244">
        <v>15</v>
      </c>
      <c r="P921" s="242">
        <v>15</v>
      </c>
      <c r="Q921" s="242">
        <v>35</v>
      </c>
      <c r="R921" s="242">
        <v>0.5</v>
      </c>
      <c r="S921" s="245">
        <v>498</v>
      </c>
      <c r="T921" s="242">
        <v>4.2</v>
      </c>
      <c r="U921" s="242">
        <v>0.8</v>
      </c>
      <c r="V921" s="242">
        <v>20</v>
      </c>
      <c r="W921" s="266">
        <v>60.54</v>
      </c>
      <c r="X921" s="266">
        <v>3</v>
      </c>
      <c r="Y921" s="266">
        <v>12.01</v>
      </c>
      <c r="Z921" s="266">
        <v>0.18161999999999998</v>
      </c>
      <c r="AA921" s="266">
        <v>2.9566046511627905E-2</v>
      </c>
      <c r="AB921" s="267">
        <v>6.3509000000000011</v>
      </c>
      <c r="AC921" s="268"/>
      <c r="AD921" s="269" t="s">
        <v>2545</v>
      </c>
      <c r="AE921" s="270">
        <v>6</v>
      </c>
      <c r="AF921" s="194">
        <f t="shared" si="88"/>
        <v>0.3509000000000011</v>
      </c>
      <c r="AH921" s="242">
        <v>906</v>
      </c>
      <c r="AI921" s="251">
        <f t="shared" si="89"/>
        <v>18.572086046511629</v>
      </c>
      <c r="AJ921" s="251">
        <f>'5-04a'!O922</f>
        <v>17.876300000000001</v>
      </c>
      <c r="AK921" s="251">
        <f t="shared" si="90"/>
        <v>0.69578604651162834</v>
      </c>
      <c r="AM921" s="252">
        <f t="shared" si="91"/>
        <v>1.8893946491590277E-2</v>
      </c>
      <c r="AP921" s="268"/>
    </row>
    <row r="922" spans="1:42" x14ac:dyDescent="0.25">
      <c r="A922" s="253">
        <v>920</v>
      </c>
      <c r="B922" s="243" t="s">
        <v>547</v>
      </c>
      <c r="C922" s="243" t="s">
        <v>548</v>
      </c>
      <c r="D922" s="243" t="s">
        <v>508</v>
      </c>
      <c r="E922" s="243" t="s">
        <v>472</v>
      </c>
      <c r="F922" s="243" t="s">
        <v>30</v>
      </c>
      <c r="G922" s="243" t="s">
        <v>31</v>
      </c>
      <c r="H922" s="243" t="s">
        <v>32</v>
      </c>
      <c r="I922" s="243" t="s">
        <v>94</v>
      </c>
      <c r="J922" s="243" t="s">
        <v>2223</v>
      </c>
      <c r="K922" s="243" t="s">
        <v>798</v>
      </c>
      <c r="L922" s="265">
        <v>3.2602547493491461</v>
      </c>
      <c r="M922" s="250">
        <v>0.3</v>
      </c>
      <c r="N922" s="250">
        <v>0.3</v>
      </c>
      <c r="O922" s="244">
        <v>15</v>
      </c>
      <c r="P922" s="242">
        <v>15</v>
      </c>
      <c r="Q922" s="242">
        <v>35</v>
      </c>
      <c r="R922" s="242">
        <v>0.5</v>
      </c>
      <c r="S922" s="245">
        <v>475</v>
      </c>
      <c r="T922" s="242">
        <v>4.2</v>
      </c>
      <c r="U922" s="242">
        <v>0.8</v>
      </c>
      <c r="V922" s="242">
        <v>20</v>
      </c>
      <c r="W922" s="266">
        <v>60.54</v>
      </c>
      <c r="X922" s="266">
        <v>3</v>
      </c>
      <c r="Y922" s="266">
        <v>11.84</v>
      </c>
      <c r="Z922" s="266">
        <v>0.18161999999999998</v>
      </c>
      <c r="AA922" s="266">
        <v>3.0552897196261676E-2</v>
      </c>
      <c r="AB922" s="267">
        <v>6.3509000000000011</v>
      </c>
      <c r="AC922" s="268"/>
      <c r="AD922" s="269" t="s">
        <v>2545</v>
      </c>
      <c r="AE922" s="270">
        <v>6</v>
      </c>
      <c r="AF922" s="194">
        <f t="shared" si="88"/>
        <v>0.3509000000000011</v>
      </c>
      <c r="AH922" s="242">
        <v>907</v>
      </c>
      <c r="AI922" s="251">
        <f t="shared" si="89"/>
        <v>18.403072897196264</v>
      </c>
      <c r="AJ922" s="251">
        <f>'5-04a'!O923</f>
        <v>17.733699999999999</v>
      </c>
      <c r="AK922" s="251">
        <f t="shared" si="90"/>
        <v>0.66937289719626492</v>
      </c>
      <c r="AM922" s="252">
        <f t="shared" si="91"/>
        <v>1.9067467806067391E-2</v>
      </c>
      <c r="AP922" s="268"/>
    </row>
    <row r="923" spans="1:42" x14ac:dyDescent="0.25">
      <c r="A923" s="253">
        <v>921</v>
      </c>
      <c r="B923" s="243" t="s">
        <v>547</v>
      </c>
      <c r="C923" s="243" t="s">
        <v>548</v>
      </c>
      <c r="D923" s="243" t="s">
        <v>508</v>
      </c>
      <c r="E923" s="243" t="s">
        <v>472</v>
      </c>
      <c r="F923" s="243" t="s">
        <v>30</v>
      </c>
      <c r="G923" s="243" t="s">
        <v>36</v>
      </c>
      <c r="H923" s="243" t="s">
        <v>42</v>
      </c>
      <c r="I923" s="243" t="s">
        <v>80</v>
      </c>
      <c r="J923" s="243" t="s">
        <v>73</v>
      </c>
      <c r="K923" s="243" t="s">
        <v>798</v>
      </c>
      <c r="L923" s="265">
        <v>4.799230299930981</v>
      </c>
      <c r="M923" s="250">
        <v>0.3</v>
      </c>
      <c r="N923" s="250">
        <v>0.3</v>
      </c>
      <c r="O923" s="244">
        <v>15</v>
      </c>
      <c r="P923" s="242">
        <v>10</v>
      </c>
      <c r="Q923" s="242">
        <v>25</v>
      </c>
      <c r="R923" s="242">
        <v>0.5</v>
      </c>
      <c r="S923" s="245">
        <v>723</v>
      </c>
      <c r="T923" s="242">
        <v>5</v>
      </c>
      <c r="U923" s="242">
        <v>0.8</v>
      </c>
      <c r="V923" s="242">
        <v>20</v>
      </c>
      <c r="W923" s="266">
        <v>60.54</v>
      </c>
      <c r="X923" s="266">
        <v>3</v>
      </c>
      <c r="Y923" s="266">
        <v>19.28</v>
      </c>
      <c r="Z923" s="266">
        <v>0.18161999999999998</v>
      </c>
      <c r="AA923" s="266">
        <v>3.3314911242603544E-2</v>
      </c>
      <c r="AB923" s="267">
        <v>6.4583674556213024</v>
      </c>
      <c r="AC923" s="268"/>
      <c r="AD923" s="269" t="s">
        <v>2545</v>
      </c>
      <c r="AE923" s="270">
        <v>6</v>
      </c>
      <c r="AF923" s="194">
        <f t="shared" si="88"/>
        <v>0.45836745562130243</v>
      </c>
      <c r="AH923" s="242">
        <v>908</v>
      </c>
      <c r="AI923" s="251">
        <f t="shared" si="89"/>
        <v>25.953302366863905</v>
      </c>
      <c r="AJ923" s="251">
        <f>'5-04a'!O924</f>
        <v>25.250399999999999</v>
      </c>
      <c r="AK923" s="251">
        <f t="shared" si="90"/>
        <v>0.70290236686390628</v>
      </c>
      <c r="AM923" s="252">
        <f t="shared" si="91"/>
        <v>1.7661238217088201E-2</v>
      </c>
      <c r="AP923" s="268"/>
    </row>
    <row r="924" spans="1:42" x14ac:dyDescent="0.25">
      <c r="A924" s="253">
        <v>922</v>
      </c>
      <c r="B924" s="243" t="s">
        <v>547</v>
      </c>
      <c r="C924" s="243" t="s">
        <v>548</v>
      </c>
      <c r="D924" s="243" t="s">
        <v>508</v>
      </c>
      <c r="E924" s="243" t="s">
        <v>472</v>
      </c>
      <c r="F924" s="243" t="s">
        <v>30</v>
      </c>
      <c r="G924" s="243" t="s">
        <v>31</v>
      </c>
      <c r="H924" s="243" t="s">
        <v>32</v>
      </c>
      <c r="I924" s="243" t="s">
        <v>53</v>
      </c>
      <c r="J924" s="243" t="s">
        <v>724</v>
      </c>
      <c r="K924" s="243" t="s">
        <v>798</v>
      </c>
      <c r="L924" s="265">
        <v>3.2931114045567922</v>
      </c>
      <c r="M924" s="250">
        <v>0.3</v>
      </c>
      <c r="N924" s="250">
        <v>0.3</v>
      </c>
      <c r="O924" s="244">
        <v>15</v>
      </c>
      <c r="P924" s="242">
        <v>10</v>
      </c>
      <c r="Q924" s="242">
        <v>25</v>
      </c>
      <c r="R924" s="242">
        <v>0.5</v>
      </c>
      <c r="S924" s="245">
        <v>330</v>
      </c>
      <c r="T924" s="242">
        <v>4.2</v>
      </c>
      <c r="U924" s="242">
        <v>0.8</v>
      </c>
      <c r="V924" s="242">
        <v>20</v>
      </c>
      <c r="W924" s="266">
        <v>60.54</v>
      </c>
      <c r="X924" s="266">
        <v>3</v>
      </c>
      <c r="Y924" s="266">
        <v>15.15</v>
      </c>
      <c r="Z924" s="266">
        <v>0.18161999999999998</v>
      </c>
      <c r="AA924" s="266">
        <v>2.018E-2</v>
      </c>
      <c r="AB924" s="267">
        <v>6.4518000000000013</v>
      </c>
      <c r="AC924" s="268"/>
      <c r="AD924" s="269" t="s">
        <v>2545</v>
      </c>
      <c r="AE924" s="270">
        <v>6</v>
      </c>
      <c r="AF924" s="194">
        <f t="shared" si="88"/>
        <v>0.45180000000000131</v>
      </c>
      <c r="AH924" s="242">
        <v>909</v>
      </c>
      <c r="AI924" s="251">
        <f t="shared" si="89"/>
        <v>21.803600000000003</v>
      </c>
      <c r="AJ924" s="251">
        <f>'5-04a'!O925</f>
        <v>20.755600000000001</v>
      </c>
      <c r="AK924" s="251">
        <f t="shared" si="90"/>
        <v>1.0480000000000018</v>
      </c>
      <c r="AM924" s="252">
        <f t="shared" si="91"/>
        <v>2.0721348768093398E-2</v>
      </c>
      <c r="AP924" s="268"/>
    </row>
    <row r="925" spans="1:42" x14ac:dyDescent="0.25">
      <c r="A925" s="253">
        <v>923</v>
      </c>
      <c r="B925" s="243" t="s">
        <v>547</v>
      </c>
      <c r="C925" s="243" t="s">
        <v>548</v>
      </c>
      <c r="D925" s="243" t="s">
        <v>508</v>
      </c>
      <c r="E925" s="243" t="s">
        <v>472</v>
      </c>
      <c r="F925" s="243" t="s">
        <v>30</v>
      </c>
      <c r="G925" s="243" t="s">
        <v>36</v>
      </c>
      <c r="H925" s="243" t="s">
        <v>32</v>
      </c>
      <c r="I925" s="243" t="s">
        <v>28</v>
      </c>
      <c r="J925" s="243" t="s">
        <v>74</v>
      </c>
      <c r="K925" s="243" t="s">
        <v>798</v>
      </c>
      <c r="L925" s="265">
        <v>2.0650814959349599</v>
      </c>
      <c r="M925" s="250">
        <v>0.3</v>
      </c>
      <c r="N925" s="250">
        <v>0.3</v>
      </c>
      <c r="O925" s="244">
        <v>15</v>
      </c>
      <c r="P925" s="242">
        <v>10</v>
      </c>
      <c r="Q925" s="242">
        <v>25</v>
      </c>
      <c r="R925" s="242">
        <v>0.5</v>
      </c>
      <c r="S925" s="245">
        <v>387</v>
      </c>
      <c r="T925" s="242">
        <v>4.2</v>
      </c>
      <c r="U925" s="242">
        <v>0.8</v>
      </c>
      <c r="V925" s="242">
        <v>20</v>
      </c>
      <c r="W925" s="266">
        <v>60.54</v>
      </c>
      <c r="X925" s="266">
        <v>3</v>
      </c>
      <c r="Y925" s="266">
        <v>15.15</v>
      </c>
      <c r="Z925" s="266">
        <v>0.18161999999999998</v>
      </c>
      <c r="AA925" s="266">
        <v>3.0552897196261676E-2</v>
      </c>
      <c r="AB925" s="267">
        <v>6.4569864485981316</v>
      </c>
      <c r="AC925" s="268"/>
      <c r="AD925" s="269" t="s">
        <v>2545</v>
      </c>
      <c r="AE925" s="270">
        <v>6</v>
      </c>
      <c r="AF925" s="194">
        <f t="shared" si="88"/>
        <v>0.45698644859813164</v>
      </c>
      <c r="AH925" s="242">
        <v>910</v>
      </c>
      <c r="AI925" s="251">
        <f t="shared" si="89"/>
        <v>21.819159345794397</v>
      </c>
      <c r="AJ925" s="251">
        <f>'5-04a'!O926</f>
        <v>21.043700000000001</v>
      </c>
      <c r="AK925" s="251">
        <f t="shared" si="90"/>
        <v>0.77545934579439546</v>
      </c>
      <c r="AM925" s="252">
        <f t="shared" si="91"/>
        <v>2.0944273853805231E-2</v>
      </c>
      <c r="AP925" s="268"/>
    </row>
    <row r="926" spans="1:42" x14ac:dyDescent="0.25">
      <c r="A926" s="253">
        <v>924</v>
      </c>
      <c r="B926" s="243" t="s">
        <v>547</v>
      </c>
      <c r="C926" s="243" t="s">
        <v>548</v>
      </c>
      <c r="D926" s="243" t="s">
        <v>508</v>
      </c>
      <c r="E926" s="243" t="s">
        <v>472</v>
      </c>
      <c r="F926" s="243" t="s">
        <v>30</v>
      </c>
      <c r="G926" s="243" t="s">
        <v>36</v>
      </c>
      <c r="H926" s="243" t="s">
        <v>42</v>
      </c>
      <c r="I926" s="243" t="s">
        <v>53</v>
      </c>
      <c r="J926" s="243" t="s">
        <v>207</v>
      </c>
      <c r="K926" s="243" t="s">
        <v>798</v>
      </c>
      <c r="L926" s="265">
        <v>6.3739975169376688</v>
      </c>
      <c r="M926" s="250">
        <v>0.3</v>
      </c>
      <c r="N926" s="250">
        <v>0.3</v>
      </c>
      <c r="O926" s="244">
        <v>15</v>
      </c>
      <c r="P926" s="242">
        <v>10</v>
      </c>
      <c r="Q926" s="242">
        <v>25</v>
      </c>
      <c r="R926" s="242">
        <v>0.5</v>
      </c>
      <c r="S926" s="245">
        <v>692</v>
      </c>
      <c r="T926" s="242">
        <v>5</v>
      </c>
      <c r="U926" s="242">
        <v>0.8</v>
      </c>
      <c r="V926" s="242">
        <v>20</v>
      </c>
      <c r="W926" s="266">
        <v>60.54</v>
      </c>
      <c r="X926" s="266">
        <v>3</v>
      </c>
      <c r="Y926" s="266">
        <v>19.28</v>
      </c>
      <c r="Z926" s="266">
        <v>0.18161999999999998</v>
      </c>
      <c r="AA926" s="266">
        <v>5.8618095238095226E-2</v>
      </c>
      <c r="AB926" s="267">
        <v>6.4710190476190483</v>
      </c>
      <c r="AC926" s="268"/>
      <c r="AD926" s="269" t="s">
        <v>2545</v>
      </c>
      <c r="AE926" s="270">
        <v>6</v>
      </c>
      <c r="AF926" s="194">
        <f t="shared" si="88"/>
        <v>0.47101904761904834</v>
      </c>
      <c r="AH926" s="242">
        <v>911</v>
      </c>
      <c r="AI926" s="251">
        <f t="shared" si="89"/>
        <v>25.991257142857144</v>
      </c>
      <c r="AJ926" s="251">
        <f>'5-04a'!O927</f>
        <v>25.953299999999999</v>
      </c>
      <c r="AK926" s="251">
        <f t="shared" si="90"/>
        <v>3.7957142857145243E-2</v>
      </c>
      <c r="AM926" s="252">
        <f t="shared" si="91"/>
        <v>1.8122211058517138E-2</v>
      </c>
      <c r="AP926" s="268"/>
    </row>
    <row r="927" spans="1:42" x14ac:dyDescent="0.25">
      <c r="A927" s="253">
        <v>925</v>
      </c>
      <c r="B927" s="243" t="s">
        <v>547</v>
      </c>
      <c r="C927" s="243" t="s">
        <v>548</v>
      </c>
      <c r="D927" s="243" t="s">
        <v>508</v>
      </c>
      <c r="E927" s="243" t="s">
        <v>472</v>
      </c>
      <c r="F927" s="243" t="s">
        <v>30</v>
      </c>
      <c r="G927" s="243" t="s">
        <v>36</v>
      </c>
      <c r="H927" s="243" t="s">
        <v>42</v>
      </c>
      <c r="I927" s="243" t="s">
        <v>1002</v>
      </c>
      <c r="J927" s="243" t="s">
        <v>657</v>
      </c>
      <c r="K927" s="243" t="s">
        <v>798</v>
      </c>
      <c r="L927" s="265">
        <v>21.242679746238291</v>
      </c>
      <c r="M927" s="250">
        <v>0.3</v>
      </c>
      <c r="N927" s="250">
        <v>0.3</v>
      </c>
      <c r="O927" s="244">
        <v>15</v>
      </c>
      <c r="P927" s="242">
        <v>10</v>
      </c>
      <c r="Q927" s="242">
        <v>25</v>
      </c>
      <c r="R927" s="242">
        <v>0.5</v>
      </c>
      <c r="S927" s="245">
        <v>1230</v>
      </c>
      <c r="T927" s="242">
        <v>4.2</v>
      </c>
      <c r="U927" s="242">
        <v>0.8</v>
      </c>
      <c r="V927" s="242">
        <v>20</v>
      </c>
      <c r="W927" s="266">
        <v>322.88</v>
      </c>
      <c r="X927" s="266">
        <v>16</v>
      </c>
      <c r="Y927" s="266">
        <v>17.07</v>
      </c>
      <c r="Z927" s="266">
        <v>0.96863999999999995</v>
      </c>
      <c r="AA927" s="266">
        <v>0.71595130434782606</v>
      </c>
      <c r="AB927" s="267">
        <v>7.1931956521739142</v>
      </c>
      <c r="AC927" s="268"/>
      <c r="AD927" s="269" t="s">
        <v>2545</v>
      </c>
      <c r="AE927" s="270">
        <v>6</v>
      </c>
      <c r="AF927" s="194">
        <f t="shared" si="88"/>
        <v>1.1931956521739142</v>
      </c>
      <c r="AH927" s="242">
        <v>912</v>
      </c>
      <c r="AI927" s="251">
        <f t="shared" si="89"/>
        <v>25.947786956521739</v>
      </c>
      <c r="AJ927" s="251">
        <f>'5-04a'!O928</f>
        <v>25.843900000000001</v>
      </c>
      <c r="AK927" s="251">
        <f t="shared" si="90"/>
        <v>0.10388695652173752</v>
      </c>
      <c r="AM927" s="252">
        <f t="shared" si="91"/>
        <v>4.5984486236658247E-2</v>
      </c>
      <c r="AP927" s="268"/>
    </row>
    <row r="928" spans="1:42" x14ac:dyDescent="0.25">
      <c r="A928" s="253">
        <v>926</v>
      </c>
      <c r="B928" s="243" t="s">
        <v>547</v>
      </c>
      <c r="C928" s="243" t="s">
        <v>548</v>
      </c>
      <c r="D928" s="243" t="s">
        <v>508</v>
      </c>
      <c r="E928" s="243" t="s">
        <v>472</v>
      </c>
      <c r="F928" s="243" t="s">
        <v>30</v>
      </c>
      <c r="G928" s="243" t="s">
        <v>36</v>
      </c>
      <c r="H928" s="243" t="s">
        <v>42</v>
      </c>
      <c r="I928" s="243" t="s">
        <v>53</v>
      </c>
      <c r="J928" s="243" t="s">
        <v>726</v>
      </c>
      <c r="K928" s="243" t="s">
        <v>798</v>
      </c>
      <c r="L928" s="265">
        <v>6.7115307566433886</v>
      </c>
      <c r="M928" s="250">
        <v>0.3</v>
      </c>
      <c r="N928" s="250">
        <v>0.3</v>
      </c>
      <c r="O928" s="244">
        <v>15</v>
      </c>
      <c r="P928" s="242">
        <v>10</v>
      </c>
      <c r="Q928" s="242">
        <v>25</v>
      </c>
      <c r="R928" s="242">
        <v>0.5</v>
      </c>
      <c r="S928" s="245">
        <v>615</v>
      </c>
      <c r="T928" s="242">
        <v>4.2</v>
      </c>
      <c r="U928" s="242">
        <v>0.8</v>
      </c>
      <c r="V928" s="242">
        <v>20</v>
      </c>
      <c r="W928" s="266">
        <v>60.54</v>
      </c>
      <c r="X928" s="266">
        <v>3</v>
      </c>
      <c r="Y928" s="266">
        <v>15.97</v>
      </c>
      <c r="Z928" s="266">
        <v>0.18161999999999998</v>
      </c>
      <c r="AA928" s="266">
        <v>4.5404999999999994E-2</v>
      </c>
      <c r="AB928" s="267">
        <v>6.4644125000000008</v>
      </c>
      <c r="AC928" s="268"/>
      <c r="AD928" s="269" t="s">
        <v>2545</v>
      </c>
      <c r="AE928" s="270">
        <v>6</v>
      </c>
      <c r="AF928" s="194">
        <f t="shared" si="88"/>
        <v>0.46441250000000078</v>
      </c>
      <c r="AH928" s="242">
        <v>913</v>
      </c>
      <c r="AI928" s="251">
        <f t="shared" si="89"/>
        <v>22.661437500000002</v>
      </c>
      <c r="AJ928" s="251">
        <f>'5-04a'!O929</f>
        <v>22.276199999999999</v>
      </c>
      <c r="AK928" s="251">
        <f t="shared" si="90"/>
        <v>0.38523750000000234</v>
      </c>
      <c r="AM928" s="252">
        <f t="shared" si="91"/>
        <v>2.0493514588383933E-2</v>
      </c>
      <c r="AP928" s="268"/>
    </row>
    <row r="929" spans="1:42" x14ac:dyDescent="0.25">
      <c r="A929" s="253">
        <v>927</v>
      </c>
      <c r="B929" s="243" t="s">
        <v>547</v>
      </c>
      <c r="C929" s="243" t="s">
        <v>548</v>
      </c>
      <c r="D929" s="243" t="s">
        <v>508</v>
      </c>
      <c r="E929" s="243" t="s">
        <v>472</v>
      </c>
      <c r="F929" s="243" t="s">
        <v>30</v>
      </c>
      <c r="G929" s="243" t="s">
        <v>31</v>
      </c>
      <c r="H929" s="243" t="s">
        <v>32</v>
      </c>
      <c r="I929" s="243" t="s">
        <v>53</v>
      </c>
      <c r="J929" s="243" t="s">
        <v>65</v>
      </c>
      <c r="K929" s="243" t="s">
        <v>798</v>
      </c>
      <c r="L929" s="265">
        <v>7.9123100000000006</v>
      </c>
      <c r="M929" s="250">
        <v>0.3</v>
      </c>
      <c r="N929" s="250">
        <v>0.3</v>
      </c>
      <c r="O929" s="244">
        <v>15</v>
      </c>
      <c r="P929" s="242">
        <v>15</v>
      </c>
      <c r="Q929" s="242">
        <v>35</v>
      </c>
      <c r="R929" s="242">
        <v>0.5</v>
      </c>
      <c r="S929" s="245">
        <v>195</v>
      </c>
      <c r="T929" s="242">
        <v>3.2</v>
      </c>
      <c r="U929" s="242">
        <v>0.8</v>
      </c>
      <c r="V929" s="242">
        <v>20</v>
      </c>
      <c r="W929" s="266">
        <v>60.54</v>
      </c>
      <c r="X929" s="266">
        <v>3</v>
      </c>
      <c r="Y929" s="266">
        <v>15.04</v>
      </c>
      <c r="Z929" s="266">
        <v>0.18161999999999998</v>
      </c>
      <c r="AA929" s="266">
        <v>4.5404999999999994E-2</v>
      </c>
      <c r="AB929" s="267">
        <v>6.3509000000000011</v>
      </c>
      <c r="AC929" s="268"/>
      <c r="AD929" s="269" t="s">
        <v>2545</v>
      </c>
      <c r="AE929" s="270">
        <v>6</v>
      </c>
      <c r="AF929" s="194">
        <f t="shared" si="88"/>
        <v>0.3509000000000011</v>
      </c>
      <c r="AH929" s="242">
        <v>914</v>
      </c>
      <c r="AI929" s="251">
        <f t="shared" si="89"/>
        <v>21.617925</v>
      </c>
      <c r="AJ929" s="251">
        <f>'5-04a'!O930</f>
        <v>21.3462</v>
      </c>
      <c r="AK929" s="251">
        <f t="shared" si="90"/>
        <v>0.27172499999999999</v>
      </c>
      <c r="AM929" s="252">
        <f t="shared" si="91"/>
        <v>1.6231900147678426E-2</v>
      </c>
      <c r="AP929" s="268"/>
    </row>
    <row r="930" spans="1:42" x14ac:dyDescent="0.25">
      <c r="A930" s="253">
        <v>928</v>
      </c>
      <c r="B930" s="243" t="s">
        <v>547</v>
      </c>
      <c r="C930" s="243" t="s">
        <v>548</v>
      </c>
      <c r="D930" s="243" t="s">
        <v>508</v>
      </c>
      <c r="E930" s="243" t="s">
        <v>472</v>
      </c>
      <c r="F930" s="243" t="s">
        <v>30</v>
      </c>
      <c r="G930" s="243" t="s">
        <v>46</v>
      </c>
      <c r="H930" s="243" t="s">
        <v>47</v>
      </c>
      <c r="I930" s="243" t="s">
        <v>62</v>
      </c>
      <c r="J930" s="243" t="s">
        <v>65</v>
      </c>
      <c r="K930" s="243" t="s">
        <v>798</v>
      </c>
      <c r="L930" s="265">
        <v>4.6267199999999997</v>
      </c>
      <c r="M930" s="250">
        <v>0.3</v>
      </c>
      <c r="N930" s="250">
        <v>0.3</v>
      </c>
      <c r="O930" s="244">
        <v>15</v>
      </c>
      <c r="P930" s="242">
        <v>15</v>
      </c>
      <c r="Q930" s="242">
        <v>35</v>
      </c>
      <c r="R930" s="242">
        <v>0.5</v>
      </c>
      <c r="S930" s="245">
        <v>195</v>
      </c>
      <c r="T930" s="242">
        <v>3.2</v>
      </c>
      <c r="U930" s="242">
        <v>0.8</v>
      </c>
      <c r="V930" s="242">
        <v>20</v>
      </c>
      <c r="W930" s="266">
        <v>60.54</v>
      </c>
      <c r="X930" s="266">
        <v>3</v>
      </c>
      <c r="Y930" s="266">
        <v>13.38</v>
      </c>
      <c r="Z930" s="266">
        <v>0.18161999999999998</v>
      </c>
      <c r="AA930" s="266">
        <v>2.018E-2</v>
      </c>
      <c r="AB930" s="267">
        <v>6.3509000000000011</v>
      </c>
      <c r="AC930" s="268"/>
      <c r="AD930" s="269" t="s">
        <v>2545</v>
      </c>
      <c r="AE930" s="270">
        <v>6</v>
      </c>
      <c r="AF930" s="194">
        <f t="shared" si="88"/>
        <v>0.3509000000000011</v>
      </c>
      <c r="AH930" s="242">
        <v>915</v>
      </c>
      <c r="AI930" s="251">
        <f t="shared" si="89"/>
        <v>19.932700000000004</v>
      </c>
      <c r="AJ930" s="251">
        <f>'5-04a'!O931</f>
        <v>18.985600000000002</v>
      </c>
      <c r="AK930" s="251">
        <f t="shared" si="90"/>
        <v>0.9471000000000025</v>
      </c>
      <c r="AM930" s="252">
        <f t="shared" si="91"/>
        <v>1.7604238261750844E-2</v>
      </c>
      <c r="AP930" s="268"/>
    </row>
    <row r="931" spans="1:42" x14ac:dyDescent="0.25">
      <c r="A931" s="253">
        <v>929</v>
      </c>
      <c r="B931" s="243" t="s">
        <v>547</v>
      </c>
      <c r="C931" s="243" t="s">
        <v>548</v>
      </c>
      <c r="D931" s="243" t="s">
        <v>508</v>
      </c>
      <c r="E931" s="243" t="s">
        <v>472</v>
      </c>
      <c r="F931" s="243" t="s">
        <v>30</v>
      </c>
      <c r="G931" s="243" t="s">
        <v>31</v>
      </c>
      <c r="H931" s="243" t="s">
        <v>32</v>
      </c>
      <c r="I931" s="243" t="s">
        <v>62</v>
      </c>
      <c r="J931" s="243" t="s">
        <v>657</v>
      </c>
      <c r="K931" s="243" t="s">
        <v>798</v>
      </c>
      <c r="L931" s="265">
        <v>8.4986999999999995</v>
      </c>
      <c r="M931" s="250">
        <v>0.3</v>
      </c>
      <c r="N931" s="250">
        <v>0.3</v>
      </c>
      <c r="O931" s="244">
        <v>15</v>
      </c>
      <c r="P931" s="242">
        <v>15</v>
      </c>
      <c r="Q931" s="242">
        <v>35</v>
      </c>
      <c r="R931" s="242">
        <v>0.5</v>
      </c>
      <c r="S931" s="245">
        <v>195</v>
      </c>
      <c r="T931" s="242">
        <v>3.2</v>
      </c>
      <c r="U931" s="242">
        <v>0.8</v>
      </c>
      <c r="V931" s="242">
        <v>20</v>
      </c>
      <c r="W931" s="266">
        <v>60.54</v>
      </c>
      <c r="X931" s="266">
        <v>3</v>
      </c>
      <c r="Y931" s="266">
        <v>15.86</v>
      </c>
      <c r="Z931" s="266">
        <v>0.18161999999999998</v>
      </c>
      <c r="AA931" s="266">
        <v>3.3569573459715632E-2</v>
      </c>
      <c r="AB931" s="267">
        <v>6.3509000000000011</v>
      </c>
      <c r="AC931" s="268"/>
      <c r="AD931" s="269" t="s">
        <v>2545</v>
      </c>
      <c r="AE931" s="270">
        <v>6</v>
      </c>
      <c r="AF931" s="194">
        <f t="shared" si="88"/>
        <v>0.3509000000000011</v>
      </c>
      <c r="AH931" s="242">
        <v>916</v>
      </c>
      <c r="AI931" s="251">
        <f t="shared" si="89"/>
        <v>22.426089573459713</v>
      </c>
      <c r="AJ931" s="251">
        <f>'5-04a'!O932</f>
        <v>21.837499999999999</v>
      </c>
      <c r="AK931" s="251">
        <f t="shared" si="90"/>
        <v>0.58858957345971419</v>
      </c>
      <c r="AM931" s="252">
        <f t="shared" si="91"/>
        <v>1.5646954358698173E-2</v>
      </c>
      <c r="AP931" s="268"/>
    </row>
    <row r="932" spans="1:42" x14ac:dyDescent="0.25">
      <c r="A932" s="253">
        <v>930</v>
      </c>
      <c r="B932" s="243" t="s">
        <v>547</v>
      </c>
      <c r="C932" s="243" t="s">
        <v>548</v>
      </c>
      <c r="D932" s="243" t="s">
        <v>508</v>
      </c>
      <c r="E932" s="243" t="s">
        <v>472</v>
      </c>
      <c r="F932" s="243" t="s">
        <v>30</v>
      </c>
      <c r="G932" s="243" t="s">
        <v>46</v>
      </c>
      <c r="H932" s="243" t="s">
        <v>47</v>
      </c>
      <c r="I932" s="243" t="s">
        <v>60</v>
      </c>
      <c r="J932" s="243" t="s">
        <v>58</v>
      </c>
      <c r="K932" s="243" t="s">
        <v>798</v>
      </c>
      <c r="L932" s="265">
        <v>4.8638722491349489</v>
      </c>
      <c r="M932" s="250">
        <v>0.3</v>
      </c>
      <c r="N932" s="250">
        <v>0.3</v>
      </c>
      <c r="O932" s="244">
        <v>15</v>
      </c>
      <c r="P932" s="242">
        <v>15</v>
      </c>
      <c r="Q932" s="242">
        <v>35</v>
      </c>
      <c r="R932" s="242">
        <v>0.5</v>
      </c>
      <c r="S932" s="245">
        <v>195</v>
      </c>
      <c r="T932" s="242">
        <v>3.2</v>
      </c>
      <c r="U932" s="242">
        <v>0.8</v>
      </c>
      <c r="V932" s="242">
        <v>20</v>
      </c>
      <c r="W932" s="266">
        <v>60.54</v>
      </c>
      <c r="X932" s="266">
        <v>3</v>
      </c>
      <c r="Y932" s="266">
        <v>17.239999999999998</v>
      </c>
      <c r="Z932" s="266">
        <v>0.18161999999999998</v>
      </c>
      <c r="AA932" s="266">
        <v>2.4766363636363632E-2</v>
      </c>
      <c r="AB932" s="267">
        <v>6.3509000000000011</v>
      </c>
      <c r="AC932" s="268"/>
      <c r="AD932" s="269" t="s">
        <v>2545</v>
      </c>
      <c r="AE932" s="270">
        <v>6</v>
      </c>
      <c r="AF932" s="194">
        <f t="shared" si="88"/>
        <v>0.3509000000000011</v>
      </c>
      <c r="AH932" s="242">
        <v>917</v>
      </c>
      <c r="AI932" s="251">
        <f t="shared" si="89"/>
        <v>23.79728636363636</v>
      </c>
      <c r="AJ932" s="251">
        <f>'5-04a'!O933</f>
        <v>22.972999999999999</v>
      </c>
      <c r="AK932" s="251">
        <f t="shared" si="90"/>
        <v>0.82428636363636087</v>
      </c>
      <c r="AM932" s="252">
        <f t="shared" si="91"/>
        <v>1.474537872251673E-2</v>
      </c>
      <c r="AP932" s="268"/>
    </row>
    <row r="933" spans="1:42" x14ac:dyDescent="0.25">
      <c r="A933" s="253">
        <v>931</v>
      </c>
      <c r="B933" s="243" t="s">
        <v>547</v>
      </c>
      <c r="C933" s="243" t="s">
        <v>548</v>
      </c>
      <c r="D933" s="243" t="s">
        <v>508</v>
      </c>
      <c r="E933" s="243" t="s">
        <v>472</v>
      </c>
      <c r="F933" s="243" t="s">
        <v>30</v>
      </c>
      <c r="G933" s="243" t="s">
        <v>46</v>
      </c>
      <c r="H933" s="243" t="s">
        <v>47</v>
      </c>
      <c r="I933" s="243" t="s">
        <v>59</v>
      </c>
      <c r="J933" s="243" t="s">
        <v>58</v>
      </c>
      <c r="K933" s="243" t="s">
        <v>798</v>
      </c>
      <c r="L933" s="265">
        <v>0.46891452631578945</v>
      </c>
      <c r="M933" s="250">
        <v>0.3</v>
      </c>
      <c r="N933" s="250">
        <v>0.3</v>
      </c>
      <c r="O933" s="244">
        <v>15</v>
      </c>
      <c r="P933" s="242">
        <v>15</v>
      </c>
      <c r="Q933" s="242">
        <v>35</v>
      </c>
      <c r="R933" s="242">
        <v>0.5</v>
      </c>
      <c r="S933" s="245">
        <v>195</v>
      </c>
      <c r="T933" s="242">
        <v>3.2</v>
      </c>
      <c r="U933" s="242">
        <v>0.8</v>
      </c>
      <c r="V933" s="242">
        <v>20</v>
      </c>
      <c r="W933" s="266">
        <v>60.54</v>
      </c>
      <c r="X933" s="266">
        <v>3</v>
      </c>
      <c r="Y933" s="266">
        <v>14.4</v>
      </c>
      <c r="Z933" s="266">
        <v>0.18161999999999998</v>
      </c>
      <c r="AA933" s="266">
        <v>2.018E-2</v>
      </c>
      <c r="AB933" s="267">
        <v>6.3509000000000011</v>
      </c>
      <c r="AC933" s="268"/>
      <c r="AD933" s="269" t="s">
        <v>2545</v>
      </c>
      <c r="AE933" s="270">
        <v>6</v>
      </c>
      <c r="AF933" s="194">
        <f t="shared" si="88"/>
        <v>0.3509000000000011</v>
      </c>
      <c r="AH933" s="242">
        <v>918</v>
      </c>
      <c r="AI933" s="251">
        <f t="shared" si="89"/>
        <v>20.9527</v>
      </c>
      <c r="AJ933" s="251">
        <f>'5-04a'!O934</f>
        <v>20.005600000000001</v>
      </c>
      <c r="AK933" s="251">
        <f t="shared" si="90"/>
        <v>0.94709999999999894</v>
      </c>
      <c r="AM933" s="252">
        <f t="shared" si="91"/>
        <v>1.6747244985133233E-2</v>
      </c>
      <c r="AP933" s="268"/>
    </row>
    <row r="934" spans="1:42" x14ac:dyDescent="0.25">
      <c r="A934" s="253">
        <v>932</v>
      </c>
      <c r="B934" s="243" t="s">
        <v>547</v>
      </c>
      <c r="C934" s="243" t="s">
        <v>548</v>
      </c>
      <c r="D934" s="243" t="s">
        <v>508</v>
      </c>
      <c r="E934" s="243" t="s">
        <v>472</v>
      </c>
      <c r="F934" s="243" t="s">
        <v>30</v>
      </c>
      <c r="G934" s="243" t="s">
        <v>31</v>
      </c>
      <c r="H934" s="243" t="s">
        <v>32</v>
      </c>
      <c r="I934" s="243" t="s">
        <v>28</v>
      </c>
      <c r="J934" s="243" t="s">
        <v>678</v>
      </c>
      <c r="K934" s="243" t="s">
        <v>798</v>
      </c>
      <c r="L934" s="265">
        <v>4.4096719680896621</v>
      </c>
      <c r="M934" s="250">
        <v>0.3</v>
      </c>
      <c r="N934" s="250">
        <v>0.3</v>
      </c>
      <c r="O934" s="244">
        <v>15</v>
      </c>
      <c r="P934" s="242">
        <v>10</v>
      </c>
      <c r="Q934" s="242">
        <v>25</v>
      </c>
      <c r="R934" s="242">
        <v>0.5</v>
      </c>
      <c r="S934" s="245">
        <v>524</v>
      </c>
      <c r="T934" s="242">
        <v>4.2</v>
      </c>
      <c r="U934" s="242">
        <v>0.8</v>
      </c>
      <c r="V934" s="242">
        <v>20</v>
      </c>
      <c r="W934" s="266">
        <v>60.54</v>
      </c>
      <c r="X934" s="266">
        <v>3</v>
      </c>
      <c r="Y934" s="266">
        <v>12.01</v>
      </c>
      <c r="Z934" s="266">
        <v>0.18161999999999998</v>
      </c>
      <c r="AA934" s="266">
        <v>2.9566046511627905E-2</v>
      </c>
      <c r="AB934" s="267">
        <v>6.4564930232558151</v>
      </c>
      <c r="AC934" s="268"/>
      <c r="AD934" s="269" t="s">
        <v>2545</v>
      </c>
      <c r="AE934" s="270">
        <v>6</v>
      </c>
      <c r="AF934" s="194">
        <f t="shared" si="88"/>
        <v>0.45649302325581509</v>
      </c>
      <c r="AH934" s="242">
        <v>919</v>
      </c>
      <c r="AI934" s="251">
        <f t="shared" si="89"/>
        <v>18.677679069767443</v>
      </c>
      <c r="AJ934" s="251">
        <f>'5-04a'!O935</f>
        <v>17.876300000000001</v>
      </c>
      <c r="AK934" s="251">
        <f t="shared" si="90"/>
        <v>0.80137906976744233</v>
      </c>
      <c r="AM934" s="252">
        <f t="shared" si="91"/>
        <v>2.4440564673515342E-2</v>
      </c>
      <c r="AP934" s="268"/>
    </row>
    <row r="935" spans="1:42" x14ac:dyDescent="0.25">
      <c r="A935" s="253">
        <v>933</v>
      </c>
      <c r="B935" s="243" t="s">
        <v>547</v>
      </c>
      <c r="C935" s="243" t="s">
        <v>548</v>
      </c>
      <c r="D935" s="243" t="s">
        <v>491</v>
      </c>
      <c r="E935" s="243" t="s">
        <v>472</v>
      </c>
      <c r="F935" s="243" t="s">
        <v>30</v>
      </c>
      <c r="G935" s="243" t="s">
        <v>36</v>
      </c>
      <c r="H935" s="243" t="s">
        <v>42</v>
      </c>
      <c r="I935" s="243" t="s">
        <v>78</v>
      </c>
      <c r="J935" s="243" t="s">
        <v>102</v>
      </c>
      <c r="K935" s="243" t="s">
        <v>798</v>
      </c>
      <c r="L935" s="265">
        <v>4.0290044286361901</v>
      </c>
      <c r="M935" s="250">
        <v>0.3</v>
      </c>
      <c r="N935" s="250">
        <v>0.3</v>
      </c>
      <c r="O935" s="244">
        <v>15</v>
      </c>
      <c r="P935" s="242">
        <v>15</v>
      </c>
      <c r="Q935" s="242">
        <v>35</v>
      </c>
      <c r="R935" s="242">
        <v>0.5</v>
      </c>
      <c r="S935" s="245">
        <v>615</v>
      </c>
      <c r="T935" s="242">
        <v>4.2</v>
      </c>
      <c r="U935" s="242">
        <v>0.8</v>
      </c>
      <c r="V935" s="242">
        <v>20</v>
      </c>
      <c r="W935" s="266">
        <v>411.1787999999998</v>
      </c>
      <c r="X935" s="266">
        <v>24.373372851215162</v>
      </c>
      <c r="Y935" s="266">
        <v>19.91</v>
      </c>
      <c r="Z935" s="266">
        <v>1.2335363999999993</v>
      </c>
      <c r="AA935" s="266">
        <v>0.13705959999999992</v>
      </c>
      <c r="AB935" s="267">
        <v>3.3155040000000007</v>
      </c>
      <c r="AC935" s="268"/>
      <c r="AD935" s="269">
        <v>5.55</v>
      </c>
      <c r="AE935" s="270">
        <f t="shared" ref="AE935:AE951" si="93">0.0804*AD935^2-1.8589*AD935+11.204</f>
        <v>3.3636260000000018</v>
      </c>
      <c r="AF935" s="194">
        <f t="shared" si="88"/>
        <v>-4.8122000000001108E-2</v>
      </c>
      <c r="AH935" s="242">
        <v>920</v>
      </c>
      <c r="AI935" s="251">
        <f t="shared" si="89"/>
        <v>24.5961</v>
      </c>
      <c r="AJ935" s="251">
        <f>'5-04a'!O936</f>
        <v>24.5961</v>
      </c>
      <c r="AK935" s="251">
        <f t="shared" si="90"/>
        <v>0</v>
      </c>
      <c r="AM935" s="252">
        <f t="shared" si="91"/>
        <v>-1.9564890368798755E-3</v>
      </c>
      <c r="AP935" s="268"/>
    </row>
    <row r="936" spans="1:42" x14ac:dyDescent="0.25">
      <c r="A936" s="253">
        <v>934</v>
      </c>
      <c r="B936" s="243" t="s">
        <v>547</v>
      </c>
      <c r="C936" s="243" t="s">
        <v>548</v>
      </c>
      <c r="D936" s="243" t="s">
        <v>491</v>
      </c>
      <c r="E936" s="243" t="s">
        <v>472</v>
      </c>
      <c r="F936" s="243" t="s">
        <v>30</v>
      </c>
      <c r="G936" s="243" t="s">
        <v>31</v>
      </c>
      <c r="H936" s="243" t="s">
        <v>32</v>
      </c>
      <c r="I936" s="243" t="s">
        <v>62</v>
      </c>
      <c r="J936" s="243" t="s">
        <v>102</v>
      </c>
      <c r="K936" s="243" t="s">
        <v>798</v>
      </c>
      <c r="L936" s="265">
        <v>7.1930054495912836</v>
      </c>
      <c r="M936" s="250">
        <v>0.3</v>
      </c>
      <c r="N936" s="250">
        <v>0.3</v>
      </c>
      <c r="O936" s="244">
        <v>15</v>
      </c>
      <c r="P936" s="242">
        <v>15</v>
      </c>
      <c r="Q936" s="242">
        <v>35</v>
      </c>
      <c r="R936" s="242">
        <v>0.5</v>
      </c>
      <c r="S936" s="245">
        <v>219</v>
      </c>
      <c r="T936" s="242">
        <v>3.8</v>
      </c>
      <c r="U936" s="242">
        <v>0.8</v>
      </c>
      <c r="V936" s="242">
        <v>20</v>
      </c>
      <c r="W936" s="266">
        <v>521.70560000000046</v>
      </c>
      <c r="X936" s="266">
        <v>30.925050385299379</v>
      </c>
      <c r="Y936" s="266">
        <v>14.04</v>
      </c>
      <c r="Z936" s="266">
        <v>1.5651168000000013</v>
      </c>
      <c r="AA936" s="266">
        <v>0.39127920000000033</v>
      </c>
      <c r="AB936" s="267">
        <v>3.3155040000000007</v>
      </c>
      <c r="AC936" s="268"/>
      <c r="AD936" s="269">
        <v>5.55</v>
      </c>
      <c r="AE936" s="270">
        <f t="shared" si="93"/>
        <v>3.3636260000000018</v>
      </c>
      <c r="AF936" s="194">
        <f t="shared" si="88"/>
        <v>-4.8122000000001108E-2</v>
      </c>
      <c r="AH936" s="242">
        <v>921</v>
      </c>
      <c r="AI936" s="251">
        <f t="shared" si="89"/>
        <v>19.311900000000001</v>
      </c>
      <c r="AJ936" s="251">
        <f>'5-04a'!O937</f>
        <v>19.311900000000001</v>
      </c>
      <c r="AK936" s="251">
        <f t="shared" si="90"/>
        <v>0</v>
      </c>
      <c r="AM936" s="252">
        <f t="shared" si="91"/>
        <v>-2.4918314614305742E-3</v>
      </c>
      <c r="AP936" s="268"/>
    </row>
    <row r="937" spans="1:42" x14ac:dyDescent="0.25">
      <c r="A937" s="253">
        <v>935</v>
      </c>
      <c r="B937" s="243" t="s">
        <v>547</v>
      </c>
      <c r="C937" s="243" t="s">
        <v>548</v>
      </c>
      <c r="D937" s="243" t="s">
        <v>491</v>
      </c>
      <c r="E937" s="243" t="s">
        <v>472</v>
      </c>
      <c r="F937" s="243" t="s">
        <v>30</v>
      </c>
      <c r="G937" s="243" t="s">
        <v>31</v>
      </c>
      <c r="H937" s="243" t="s">
        <v>32</v>
      </c>
      <c r="I937" s="243" t="s">
        <v>98</v>
      </c>
      <c r="J937" s="243" t="s">
        <v>44</v>
      </c>
      <c r="K937" s="243" t="s">
        <v>798</v>
      </c>
      <c r="L937" s="265">
        <v>4.4308912317196167</v>
      </c>
      <c r="M937" s="250">
        <v>0.3</v>
      </c>
      <c r="N937" s="250">
        <v>0.3</v>
      </c>
      <c r="O937" s="244">
        <v>15</v>
      </c>
      <c r="P937" s="242">
        <v>15</v>
      </c>
      <c r="Q937" s="242">
        <v>35</v>
      </c>
      <c r="R937" s="242">
        <v>0.5</v>
      </c>
      <c r="S937" s="245">
        <v>266</v>
      </c>
      <c r="T937" s="242">
        <v>4.2</v>
      </c>
      <c r="U937" s="242">
        <v>0.8</v>
      </c>
      <c r="V937" s="242">
        <v>20</v>
      </c>
      <c r="W937" s="266">
        <v>459.81352533333302</v>
      </c>
      <c r="X937" s="266">
        <v>27.256284844892299</v>
      </c>
      <c r="Y937" s="266">
        <v>14.59</v>
      </c>
      <c r="Z937" s="266">
        <v>1.379440575999999</v>
      </c>
      <c r="AA937" s="266">
        <v>0.23205542399999982</v>
      </c>
      <c r="AB937" s="267">
        <v>3.3155040000000007</v>
      </c>
      <c r="AC937" s="268"/>
      <c r="AD937" s="269">
        <v>5.55</v>
      </c>
      <c r="AE937" s="270">
        <f t="shared" si="93"/>
        <v>3.3636260000000018</v>
      </c>
      <c r="AF937" s="194">
        <f t="shared" si="88"/>
        <v>-4.8122000000001108E-2</v>
      </c>
      <c r="AH937" s="242">
        <v>922</v>
      </c>
      <c r="AI937" s="251">
        <f t="shared" si="89"/>
        <v>19.516999999999999</v>
      </c>
      <c r="AJ937" s="251">
        <f>'5-04a'!O938</f>
        <v>19.516999999999999</v>
      </c>
      <c r="AK937" s="251">
        <f t="shared" si="90"/>
        <v>0</v>
      </c>
      <c r="AM937" s="252">
        <f t="shared" si="91"/>
        <v>-2.4656453348363533E-3</v>
      </c>
      <c r="AP937" s="268"/>
    </row>
    <row r="938" spans="1:42" x14ac:dyDescent="0.25">
      <c r="A938" s="253">
        <v>936</v>
      </c>
      <c r="B938" s="243" t="s">
        <v>547</v>
      </c>
      <c r="C938" s="243" t="s">
        <v>548</v>
      </c>
      <c r="D938" s="243" t="s">
        <v>491</v>
      </c>
      <c r="E938" s="243" t="s">
        <v>472</v>
      </c>
      <c r="F938" s="243" t="s">
        <v>30</v>
      </c>
      <c r="G938" s="243" t="s">
        <v>31</v>
      </c>
      <c r="H938" s="243" t="s">
        <v>32</v>
      </c>
      <c r="I938" s="243" t="s">
        <v>96</v>
      </c>
      <c r="J938" s="243" t="s">
        <v>1017</v>
      </c>
      <c r="K938" s="243" t="s">
        <v>798</v>
      </c>
      <c r="L938" s="265">
        <v>3.3263117502548103</v>
      </c>
      <c r="M938" s="250">
        <v>0.3</v>
      </c>
      <c r="N938" s="250">
        <v>0.3</v>
      </c>
      <c r="O938" s="244">
        <v>15</v>
      </c>
      <c r="P938" s="242">
        <v>15</v>
      </c>
      <c r="Q938" s="242">
        <v>35</v>
      </c>
      <c r="R938" s="242">
        <v>0.5</v>
      </c>
      <c r="S938" s="245">
        <v>498</v>
      </c>
      <c r="T938" s="242">
        <v>4.2</v>
      </c>
      <c r="U938" s="242">
        <v>0.8</v>
      </c>
      <c r="V938" s="242">
        <v>20</v>
      </c>
      <c r="W938" s="266">
        <v>455.39752000000027</v>
      </c>
      <c r="X938" s="266">
        <v>26.994518079430957</v>
      </c>
      <c r="Y938" s="266">
        <v>12.01</v>
      </c>
      <c r="Z938" s="266">
        <v>1.3661925600000007</v>
      </c>
      <c r="AA938" s="266">
        <v>0.22240344000000012</v>
      </c>
      <c r="AB938" s="267">
        <v>3.3155040000000007</v>
      </c>
      <c r="AC938" s="268"/>
      <c r="AD938" s="269">
        <v>5.55</v>
      </c>
      <c r="AE938" s="270">
        <f t="shared" si="93"/>
        <v>3.3636260000000018</v>
      </c>
      <c r="AF938" s="194">
        <f t="shared" si="88"/>
        <v>-4.8122000000001108E-2</v>
      </c>
      <c r="AH938" s="242">
        <v>923</v>
      </c>
      <c r="AI938" s="251">
        <f t="shared" si="89"/>
        <v>16.914100000000001</v>
      </c>
      <c r="AJ938" s="251">
        <f>'5-04a'!O939</f>
        <v>16.914100000000001</v>
      </c>
      <c r="AK938" s="251">
        <f t="shared" si="90"/>
        <v>0</v>
      </c>
      <c r="AM938" s="252">
        <f t="shared" si="91"/>
        <v>-2.8450819139062148E-3</v>
      </c>
      <c r="AP938" s="268"/>
    </row>
    <row r="939" spans="1:42" x14ac:dyDescent="0.25">
      <c r="A939" s="253">
        <v>937</v>
      </c>
      <c r="B939" s="243" t="s">
        <v>547</v>
      </c>
      <c r="C939" s="243" t="s">
        <v>548</v>
      </c>
      <c r="D939" s="243" t="s">
        <v>491</v>
      </c>
      <c r="E939" s="243" t="s">
        <v>472</v>
      </c>
      <c r="F939" s="243" t="s">
        <v>30</v>
      </c>
      <c r="G939" s="243" t="s">
        <v>31</v>
      </c>
      <c r="H939" s="243" t="s">
        <v>32</v>
      </c>
      <c r="I939" s="243" t="s">
        <v>94</v>
      </c>
      <c r="J939" s="243" t="s">
        <v>2223</v>
      </c>
      <c r="K939" s="243" t="s">
        <v>798</v>
      </c>
      <c r="L939" s="265">
        <v>3.2603091970789144</v>
      </c>
      <c r="M939" s="250">
        <v>0.3</v>
      </c>
      <c r="N939" s="250">
        <v>0.3</v>
      </c>
      <c r="O939" s="244">
        <v>15</v>
      </c>
      <c r="P939" s="242">
        <v>15</v>
      </c>
      <c r="Q939" s="242">
        <v>35</v>
      </c>
      <c r="R939" s="242">
        <v>0.5</v>
      </c>
      <c r="S939" s="245">
        <v>475</v>
      </c>
      <c r="T939" s="242">
        <v>4.2</v>
      </c>
      <c r="U939" s="242">
        <v>0.8</v>
      </c>
      <c r="V939" s="242">
        <v>20</v>
      </c>
      <c r="W939" s="266">
        <v>459.81352533333302</v>
      </c>
      <c r="X939" s="266">
        <v>27.256284844892299</v>
      </c>
      <c r="Y939" s="266">
        <v>11.84</v>
      </c>
      <c r="Z939" s="266">
        <v>1.379440575999999</v>
      </c>
      <c r="AA939" s="266">
        <v>0.23205542399999982</v>
      </c>
      <c r="AB939" s="267">
        <v>3.3155040000000007</v>
      </c>
      <c r="AC939" s="268"/>
      <c r="AD939" s="269">
        <v>5.55</v>
      </c>
      <c r="AE939" s="270">
        <f t="shared" si="93"/>
        <v>3.3636260000000018</v>
      </c>
      <c r="AF939" s="194">
        <f t="shared" si="88"/>
        <v>-4.8122000000001108E-2</v>
      </c>
      <c r="AH939" s="242">
        <v>924</v>
      </c>
      <c r="AI939" s="251">
        <f t="shared" si="89"/>
        <v>16.766999999999999</v>
      </c>
      <c r="AJ939" s="251">
        <f>'5-04a'!O940</f>
        <v>16.766999999999999</v>
      </c>
      <c r="AK939" s="251">
        <f t="shared" si="90"/>
        <v>0</v>
      </c>
      <c r="AM939" s="252">
        <f t="shared" si="91"/>
        <v>-2.8700423450826688E-3</v>
      </c>
      <c r="AP939" s="268"/>
    </row>
    <row r="940" spans="1:42" x14ac:dyDescent="0.25">
      <c r="A940" s="253">
        <v>938</v>
      </c>
      <c r="B940" s="243" t="s">
        <v>547</v>
      </c>
      <c r="C940" s="243" t="s">
        <v>548</v>
      </c>
      <c r="D940" s="243" t="s">
        <v>491</v>
      </c>
      <c r="E940" s="243" t="s">
        <v>472</v>
      </c>
      <c r="F940" s="243" t="s">
        <v>30</v>
      </c>
      <c r="G940" s="243" t="s">
        <v>36</v>
      </c>
      <c r="H940" s="243" t="s">
        <v>42</v>
      </c>
      <c r="I940" s="243" t="s">
        <v>80</v>
      </c>
      <c r="J940" s="243" t="s">
        <v>73</v>
      </c>
      <c r="K940" s="243" t="s">
        <v>798</v>
      </c>
      <c r="L940" s="265">
        <v>4.799230299930981</v>
      </c>
      <c r="M940" s="250">
        <v>0.3</v>
      </c>
      <c r="N940" s="250">
        <v>0.3</v>
      </c>
      <c r="O940" s="244">
        <v>15</v>
      </c>
      <c r="P940" s="242">
        <v>10</v>
      </c>
      <c r="Q940" s="242">
        <v>25</v>
      </c>
      <c r="R940" s="242">
        <v>0.5</v>
      </c>
      <c r="S940" s="245">
        <v>723</v>
      </c>
      <c r="T940" s="242">
        <v>5</v>
      </c>
      <c r="U940" s="242">
        <v>0.8</v>
      </c>
      <c r="V940" s="242">
        <v>20</v>
      </c>
      <c r="W940" s="266">
        <v>314.63969333333318</v>
      </c>
      <c r="X940" s="266">
        <v>18.650841335704396</v>
      </c>
      <c r="Y940" s="266">
        <v>19.28</v>
      </c>
      <c r="Z940" s="266">
        <v>0.94391907999999947</v>
      </c>
      <c r="AA940" s="266">
        <v>0.17314491999999987</v>
      </c>
      <c r="AB940" s="267">
        <v>3.8740360000000003</v>
      </c>
      <c r="AC940" s="268"/>
      <c r="AD940" s="269">
        <v>5.55</v>
      </c>
      <c r="AE940" s="270">
        <f t="shared" si="93"/>
        <v>3.3636260000000018</v>
      </c>
      <c r="AF940" s="194">
        <f t="shared" si="88"/>
        <v>0.51040999999999848</v>
      </c>
      <c r="AH940" s="242">
        <v>925</v>
      </c>
      <c r="AI940" s="251">
        <f t="shared" si="89"/>
        <v>24.271100000000001</v>
      </c>
      <c r="AJ940" s="251">
        <f>'5-04a'!O941</f>
        <v>24.271100000000001</v>
      </c>
      <c r="AK940" s="251">
        <f t="shared" si="90"/>
        <v>0</v>
      </c>
      <c r="AM940" s="252">
        <f t="shared" si="91"/>
        <v>2.1029537186200809E-2</v>
      </c>
      <c r="AP940" s="268"/>
    </row>
    <row r="941" spans="1:42" x14ac:dyDescent="0.25">
      <c r="A941" s="253">
        <v>939</v>
      </c>
      <c r="B941" s="243" t="s">
        <v>547</v>
      </c>
      <c r="C941" s="243" t="s">
        <v>548</v>
      </c>
      <c r="D941" s="243" t="s">
        <v>491</v>
      </c>
      <c r="E941" s="243" t="s">
        <v>472</v>
      </c>
      <c r="F941" s="243" t="s">
        <v>30</v>
      </c>
      <c r="G941" s="243" t="s">
        <v>31</v>
      </c>
      <c r="H941" s="243" t="s">
        <v>32</v>
      </c>
      <c r="I941" s="243" t="s">
        <v>53</v>
      </c>
      <c r="J941" s="243" t="s">
        <v>724</v>
      </c>
      <c r="K941" s="243" t="s">
        <v>798</v>
      </c>
      <c r="L941" s="265">
        <v>3.2931114045567922</v>
      </c>
      <c r="M941" s="250">
        <v>0.3</v>
      </c>
      <c r="N941" s="250">
        <v>0.3</v>
      </c>
      <c r="O941" s="244">
        <v>15</v>
      </c>
      <c r="P941" s="242">
        <v>10</v>
      </c>
      <c r="Q941" s="242">
        <v>25</v>
      </c>
      <c r="R941" s="242">
        <v>0.5</v>
      </c>
      <c r="S941" s="245">
        <v>330</v>
      </c>
      <c r="T941" s="242">
        <v>4.2</v>
      </c>
      <c r="U941" s="242">
        <v>0.8</v>
      </c>
      <c r="V941" s="242">
        <v>20</v>
      </c>
      <c r="W941" s="266">
        <v>274.11919999999952</v>
      </c>
      <c r="X941" s="266">
        <v>16.248915234143421</v>
      </c>
      <c r="Y941" s="266">
        <v>15.15</v>
      </c>
      <c r="Z941" s="266">
        <v>0.82235759999999847</v>
      </c>
      <c r="AA941" s="266">
        <v>9.1373066666666503E-2</v>
      </c>
      <c r="AB941" s="267">
        <v>3.7723693333333328</v>
      </c>
      <c r="AC941" s="268"/>
      <c r="AD941" s="269">
        <v>5.55</v>
      </c>
      <c r="AE941" s="270">
        <f t="shared" si="93"/>
        <v>3.3636260000000018</v>
      </c>
      <c r="AF941" s="194">
        <f t="shared" si="88"/>
        <v>0.40874333333333102</v>
      </c>
      <c r="AH941" s="242">
        <v>926</v>
      </c>
      <c r="AI941" s="251">
        <f t="shared" si="89"/>
        <v>19.836099999999998</v>
      </c>
      <c r="AJ941" s="251">
        <f>'5-04a'!O942</f>
        <v>19.836099999999998</v>
      </c>
      <c r="AK941" s="251">
        <f t="shared" si="90"/>
        <v>0</v>
      </c>
      <c r="AM941" s="252">
        <f t="shared" si="91"/>
        <v>2.0606033107986501E-2</v>
      </c>
      <c r="AP941" s="268"/>
    </row>
    <row r="942" spans="1:42" x14ac:dyDescent="0.25">
      <c r="A942" s="253">
        <v>940</v>
      </c>
      <c r="B942" s="243" t="s">
        <v>547</v>
      </c>
      <c r="C942" s="243" t="s">
        <v>548</v>
      </c>
      <c r="D942" s="243" t="s">
        <v>491</v>
      </c>
      <c r="E942" s="243" t="s">
        <v>472</v>
      </c>
      <c r="F942" s="243" t="s">
        <v>30</v>
      </c>
      <c r="G942" s="243" t="s">
        <v>36</v>
      </c>
      <c r="H942" s="243" t="s">
        <v>32</v>
      </c>
      <c r="I942" s="243" t="s">
        <v>28</v>
      </c>
      <c r="J942" s="243" t="s">
        <v>74</v>
      </c>
      <c r="K942" s="243" t="s">
        <v>798</v>
      </c>
      <c r="L942" s="265">
        <v>2.0650814959349599</v>
      </c>
      <c r="M942" s="250">
        <v>0.3</v>
      </c>
      <c r="N942" s="250">
        <v>0.3</v>
      </c>
      <c r="O942" s="244">
        <v>15</v>
      </c>
      <c r="P942" s="242">
        <v>10</v>
      </c>
      <c r="Q942" s="242">
        <v>25</v>
      </c>
      <c r="R942" s="242">
        <v>0.5</v>
      </c>
      <c r="S942" s="245">
        <v>387</v>
      </c>
      <c r="T942" s="242">
        <v>4.2</v>
      </c>
      <c r="U942" s="242">
        <v>0.8</v>
      </c>
      <c r="V942" s="242">
        <v>20</v>
      </c>
      <c r="W942" s="266">
        <v>306.54235022222247</v>
      </c>
      <c r="X942" s="266">
        <v>18.170856563261555</v>
      </c>
      <c r="Y942" s="266">
        <v>15.15</v>
      </c>
      <c r="Z942" s="266">
        <v>0.91962705066666739</v>
      </c>
      <c r="AA942" s="266">
        <v>0.1547036160000001</v>
      </c>
      <c r="AB942" s="267">
        <v>3.8526693333333344</v>
      </c>
      <c r="AC942" s="268"/>
      <c r="AD942" s="269">
        <v>5.55</v>
      </c>
      <c r="AE942" s="270">
        <f t="shared" si="93"/>
        <v>3.3636260000000018</v>
      </c>
      <c r="AF942" s="194">
        <f t="shared" si="88"/>
        <v>0.48904333333333261</v>
      </c>
      <c r="AH942" s="242">
        <v>927</v>
      </c>
      <c r="AI942" s="251">
        <f t="shared" si="89"/>
        <v>20.077000000000002</v>
      </c>
      <c r="AJ942" s="251">
        <f>'5-04a'!O943</f>
        <v>20.077000000000002</v>
      </c>
      <c r="AK942" s="251">
        <f t="shared" si="90"/>
        <v>0</v>
      </c>
      <c r="AM942" s="252">
        <f t="shared" si="91"/>
        <v>2.4358386877189449E-2</v>
      </c>
      <c r="AP942" s="268"/>
    </row>
    <row r="943" spans="1:42" x14ac:dyDescent="0.25">
      <c r="A943" s="253">
        <v>941</v>
      </c>
      <c r="B943" s="243" t="s">
        <v>547</v>
      </c>
      <c r="C943" s="243" t="s">
        <v>548</v>
      </c>
      <c r="D943" s="243" t="s">
        <v>491</v>
      </c>
      <c r="E943" s="243" t="s">
        <v>472</v>
      </c>
      <c r="F943" s="243" t="s">
        <v>30</v>
      </c>
      <c r="G943" s="243" t="s">
        <v>36</v>
      </c>
      <c r="H943" s="243" t="s">
        <v>42</v>
      </c>
      <c r="I943" s="243" t="s">
        <v>53</v>
      </c>
      <c r="J943" s="243" t="s">
        <v>207</v>
      </c>
      <c r="K943" s="243" t="s">
        <v>798</v>
      </c>
      <c r="L943" s="265">
        <v>6.3739975169376688</v>
      </c>
      <c r="M943" s="250">
        <v>0.3</v>
      </c>
      <c r="N943" s="250">
        <v>0.3</v>
      </c>
      <c r="O943" s="244">
        <v>15</v>
      </c>
      <c r="P943" s="242">
        <v>10</v>
      </c>
      <c r="Q943" s="242">
        <v>25</v>
      </c>
      <c r="R943" s="242">
        <v>0.5</v>
      </c>
      <c r="S943" s="245">
        <v>692</v>
      </c>
      <c r="T943" s="242">
        <v>5</v>
      </c>
      <c r="U943" s="242">
        <v>0.8</v>
      </c>
      <c r="V943" s="242">
        <v>20</v>
      </c>
      <c r="W943" s="266">
        <v>380.21692799999965</v>
      </c>
      <c r="X943" s="266">
        <v>22.538051452282136</v>
      </c>
      <c r="Y943" s="266">
        <v>19.28</v>
      </c>
      <c r="Z943" s="266">
        <v>1.1406507839999989</v>
      </c>
      <c r="AA943" s="266">
        <v>0.36814654933333296</v>
      </c>
      <c r="AB943" s="267">
        <v>4.0699026666666667</v>
      </c>
      <c r="AC943" s="268"/>
      <c r="AD943" s="269">
        <v>5.55</v>
      </c>
      <c r="AE943" s="270">
        <f t="shared" si="93"/>
        <v>3.3636260000000018</v>
      </c>
      <c r="AF943" s="194">
        <f t="shared" si="88"/>
        <v>0.70627666666666489</v>
      </c>
      <c r="AH943" s="242">
        <v>928</v>
      </c>
      <c r="AI943" s="251">
        <f t="shared" si="89"/>
        <v>24.858699999999999</v>
      </c>
      <c r="AJ943" s="251">
        <f>'5-04a'!O944</f>
        <v>24.858699999999999</v>
      </c>
      <c r="AK943" s="251">
        <f t="shared" si="90"/>
        <v>0</v>
      </c>
      <c r="AM943" s="252">
        <f t="shared" si="91"/>
        <v>2.8411649308558568E-2</v>
      </c>
      <c r="AP943" s="268"/>
    </row>
    <row r="944" spans="1:42" x14ac:dyDescent="0.25">
      <c r="A944" s="253">
        <v>942</v>
      </c>
      <c r="B944" s="243" t="s">
        <v>547</v>
      </c>
      <c r="C944" s="243" t="s">
        <v>548</v>
      </c>
      <c r="D944" s="243" t="s">
        <v>491</v>
      </c>
      <c r="E944" s="243" t="s">
        <v>472</v>
      </c>
      <c r="F944" s="243" t="s">
        <v>30</v>
      </c>
      <c r="G944" s="243" t="s">
        <v>36</v>
      </c>
      <c r="H944" s="243" t="s">
        <v>42</v>
      </c>
      <c r="I944" s="243" t="s">
        <v>1002</v>
      </c>
      <c r="J944" s="243" t="s">
        <v>657</v>
      </c>
      <c r="K944" s="243" t="s">
        <v>798</v>
      </c>
      <c r="L944" s="265">
        <v>21.243291738720885</v>
      </c>
      <c r="M944" s="250">
        <v>0.3</v>
      </c>
      <c r="N944" s="250">
        <v>0.3</v>
      </c>
      <c r="O944" s="244">
        <v>15</v>
      </c>
      <c r="P944" s="242">
        <v>10</v>
      </c>
      <c r="Q944" s="242">
        <v>25</v>
      </c>
      <c r="R944" s="242">
        <v>0.5</v>
      </c>
      <c r="S944" s="245">
        <v>1230</v>
      </c>
      <c r="T944" s="242">
        <v>4.2</v>
      </c>
      <c r="U944" s="242">
        <v>0.8</v>
      </c>
      <c r="V944" s="242">
        <v>20</v>
      </c>
      <c r="W944" s="266">
        <v>513.57671111111119</v>
      </c>
      <c r="X944" s="266">
        <v>30.44319567937826</v>
      </c>
      <c r="Y944" s="266">
        <v>17.07</v>
      </c>
      <c r="Z944" s="266">
        <v>1.5407301333333336</v>
      </c>
      <c r="AA944" s="266">
        <v>1.1388005333333335</v>
      </c>
      <c r="AB944" s="267">
        <v>4.6552693333333339</v>
      </c>
      <c r="AC944" s="268"/>
      <c r="AD944" s="269">
        <v>5.55</v>
      </c>
      <c r="AE944" s="270">
        <f t="shared" si="93"/>
        <v>3.3636260000000018</v>
      </c>
      <c r="AF944" s="194">
        <f t="shared" si="88"/>
        <v>1.2916433333333321</v>
      </c>
      <c r="AH944" s="242">
        <v>929</v>
      </c>
      <c r="AI944" s="251">
        <f t="shared" si="89"/>
        <v>24.404800000000002</v>
      </c>
      <c r="AJ944" s="251">
        <f>'5-04a'!O945</f>
        <v>24.404800000000002</v>
      </c>
      <c r="AK944" s="251">
        <f t="shared" si="90"/>
        <v>0</v>
      </c>
      <c r="AM944" s="252">
        <f t="shared" si="91"/>
        <v>5.2925790554863475E-2</v>
      </c>
      <c r="AP944" s="268"/>
    </row>
    <row r="945" spans="1:42" x14ac:dyDescent="0.25">
      <c r="A945" s="253">
        <v>943</v>
      </c>
      <c r="B945" s="243" t="s">
        <v>547</v>
      </c>
      <c r="C945" s="243" t="s">
        <v>548</v>
      </c>
      <c r="D945" s="243" t="s">
        <v>491</v>
      </c>
      <c r="E945" s="243" t="s">
        <v>472</v>
      </c>
      <c r="F945" s="243" t="s">
        <v>30</v>
      </c>
      <c r="G945" s="243" t="s">
        <v>36</v>
      </c>
      <c r="H945" s="243" t="s">
        <v>42</v>
      </c>
      <c r="I945" s="243" t="s">
        <v>53</v>
      </c>
      <c r="J945" s="243" t="s">
        <v>726</v>
      </c>
      <c r="K945" s="243" t="s">
        <v>798</v>
      </c>
      <c r="L945" s="265">
        <v>6.7115307566433886</v>
      </c>
      <c r="M945" s="250">
        <v>0.3</v>
      </c>
      <c r="N945" s="250">
        <v>0.3</v>
      </c>
      <c r="O945" s="244">
        <v>15</v>
      </c>
      <c r="P945" s="242">
        <v>10</v>
      </c>
      <c r="Q945" s="242">
        <v>25</v>
      </c>
      <c r="R945" s="242">
        <v>0.5</v>
      </c>
      <c r="S945" s="245">
        <v>615</v>
      </c>
      <c r="T945" s="242">
        <v>4.2</v>
      </c>
      <c r="U945" s="242">
        <v>0.8</v>
      </c>
      <c r="V945" s="242">
        <v>20</v>
      </c>
      <c r="W945" s="266">
        <v>347.80373333333341</v>
      </c>
      <c r="X945" s="266">
        <v>20.616700256866235</v>
      </c>
      <c r="Y945" s="266">
        <v>15.97</v>
      </c>
      <c r="Z945" s="266">
        <v>1.0434112000000002</v>
      </c>
      <c r="AA945" s="266">
        <v>0.26085280000000005</v>
      </c>
      <c r="AB945" s="267">
        <v>3.9676360000000006</v>
      </c>
      <c r="AC945" s="268"/>
      <c r="AD945" s="269">
        <v>5.55</v>
      </c>
      <c r="AE945" s="270">
        <f t="shared" si="93"/>
        <v>3.3636260000000018</v>
      </c>
      <c r="AF945" s="194">
        <f t="shared" si="88"/>
        <v>0.60400999999999883</v>
      </c>
      <c r="AH945" s="242">
        <v>930</v>
      </c>
      <c r="AI945" s="251">
        <f t="shared" si="89"/>
        <v>21.241900000000001</v>
      </c>
      <c r="AJ945" s="251">
        <f>'5-04a'!O946</f>
        <v>21.241900000000001</v>
      </c>
      <c r="AK945" s="251">
        <f t="shared" si="90"/>
        <v>0</v>
      </c>
      <c r="AM945" s="252">
        <f t="shared" si="91"/>
        <v>2.8434838691454096E-2</v>
      </c>
      <c r="AP945" s="268"/>
    </row>
    <row r="946" spans="1:42" x14ac:dyDescent="0.25">
      <c r="A946" s="253">
        <v>944</v>
      </c>
      <c r="B946" s="243" t="s">
        <v>547</v>
      </c>
      <c r="C946" s="243" t="s">
        <v>548</v>
      </c>
      <c r="D946" s="243" t="s">
        <v>491</v>
      </c>
      <c r="E946" s="243" t="s">
        <v>472</v>
      </c>
      <c r="F946" s="243" t="s">
        <v>30</v>
      </c>
      <c r="G946" s="243" t="s">
        <v>31</v>
      </c>
      <c r="H946" s="243" t="s">
        <v>32</v>
      </c>
      <c r="I946" s="243" t="s">
        <v>53</v>
      </c>
      <c r="J946" s="243" t="s">
        <v>65</v>
      </c>
      <c r="K946" s="243" t="s">
        <v>798</v>
      </c>
      <c r="L946" s="265">
        <v>7.9123100000000006</v>
      </c>
      <c r="M946" s="250">
        <v>0.3</v>
      </c>
      <c r="N946" s="250">
        <v>0.3</v>
      </c>
      <c r="O946" s="244">
        <v>15</v>
      </c>
      <c r="P946" s="242">
        <v>15</v>
      </c>
      <c r="Q946" s="242">
        <v>35</v>
      </c>
      <c r="R946" s="242">
        <v>0.5</v>
      </c>
      <c r="S946" s="245">
        <v>195</v>
      </c>
      <c r="T946" s="242">
        <v>3.2</v>
      </c>
      <c r="U946" s="242">
        <v>0.8</v>
      </c>
      <c r="V946" s="242">
        <v>20</v>
      </c>
      <c r="W946" s="266">
        <v>521.70560000000046</v>
      </c>
      <c r="X946" s="266">
        <v>30.925050385299379</v>
      </c>
      <c r="Y946" s="266">
        <v>15.04</v>
      </c>
      <c r="Z946" s="266">
        <v>1.5651168000000013</v>
      </c>
      <c r="AA946" s="266">
        <v>0.39127920000000033</v>
      </c>
      <c r="AB946" s="267">
        <v>3.3155040000000007</v>
      </c>
      <c r="AC946" s="268"/>
      <c r="AD946" s="269">
        <v>5.55</v>
      </c>
      <c r="AE946" s="270">
        <f t="shared" si="93"/>
        <v>3.3636260000000018</v>
      </c>
      <c r="AF946" s="194">
        <f t="shared" si="88"/>
        <v>-4.8122000000001108E-2</v>
      </c>
      <c r="AH946" s="242">
        <v>931</v>
      </c>
      <c r="AI946" s="251">
        <f t="shared" si="89"/>
        <v>20.311900000000001</v>
      </c>
      <c r="AJ946" s="251">
        <f>'5-04a'!O947</f>
        <v>20.311900000000001</v>
      </c>
      <c r="AK946" s="251">
        <f t="shared" si="90"/>
        <v>0</v>
      </c>
      <c r="AM946" s="252">
        <f t="shared" si="91"/>
        <v>-2.3691530580596154E-3</v>
      </c>
      <c r="AP946" s="268"/>
    </row>
    <row r="947" spans="1:42" x14ac:dyDescent="0.25">
      <c r="A947" s="253">
        <v>945</v>
      </c>
      <c r="B947" s="243" t="s">
        <v>547</v>
      </c>
      <c r="C947" s="243" t="s">
        <v>548</v>
      </c>
      <c r="D947" s="243" t="s">
        <v>491</v>
      </c>
      <c r="E947" s="243" t="s">
        <v>472</v>
      </c>
      <c r="F947" s="243" t="s">
        <v>30</v>
      </c>
      <c r="G947" s="243" t="s">
        <v>46</v>
      </c>
      <c r="H947" s="243" t="s">
        <v>47</v>
      </c>
      <c r="I947" s="243" t="s">
        <v>62</v>
      </c>
      <c r="J947" s="243" t="s">
        <v>65</v>
      </c>
      <c r="K947" s="243" t="s">
        <v>798</v>
      </c>
      <c r="L947" s="265">
        <v>4.6267199999999997</v>
      </c>
      <c r="M947" s="250">
        <v>0.3</v>
      </c>
      <c r="N947" s="250">
        <v>0.3</v>
      </c>
      <c r="O947" s="244">
        <v>15</v>
      </c>
      <c r="P947" s="242">
        <v>15</v>
      </c>
      <c r="Q947" s="242">
        <v>35</v>
      </c>
      <c r="R947" s="242">
        <v>0.5</v>
      </c>
      <c r="S947" s="245">
        <v>195</v>
      </c>
      <c r="T947" s="242">
        <v>3.2</v>
      </c>
      <c r="U947" s="242">
        <v>0.8</v>
      </c>
      <c r="V947" s="242">
        <v>20</v>
      </c>
      <c r="W947" s="266">
        <v>411.17879999999923</v>
      </c>
      <c r="X947" s="266">
        <v>24.37337285121513</v>
      </c>
      <c r="Y947" s="266">
        <v>13.38</v>
      </c>
      <c r="Z947" s="266">
        <v>1.2335363999999978</v>
      </c>
      <c r="AA947" s="266">
        <v>0.13705959999999973</v>
      </c>
      <c r="AB947" s="267">
        <v>3.3155040000000007</v>
      </c>
      <c r="AC947" s="268"/>
      <c r="AD947" s="269">
        <v>5.55</v>
      </c>
      <c r="AE947" s="270">
        <f t="shared" si="93"/>
        <v>3.3636260000000018</v>
      </c>
      <c r="AF947" s="194">
        <f t="shared" si="88"/>
        <v>-4.8122000000001108E-2</v>
      </c>
      <c r="AH947" s="242">
        <v>932</v>
      </c>
      <c r="AI947" s="251">
        <f t="shared" si="89"/>
        <v>18.066099999999999</v>
      </c>
      <c r="AJ947" s="251">
        <f>'5-04a'!O948</f>
        <v>18.066099999999999</v>
      </c>
      <c r="AK947" s="251">
        <f t="shared" si="90"/>
        <v>0</v>
      </c>
      <c r="AM947" s="252">
        <f t="shared" si="91"/>
        <v>-2.6636628824151928E-3</v>
      </c>
      <c r="AP947" s="268"/>
    </row>
    <row r="948" spans="1:42" x14ac:dyDescent="0.25">
      <c r="A948" s="253">
        <v>946</v>
      </c>
      <c r="B948" s="243" t="s">
        <v>547</v>
      </c>
      <c r="C948" s="243" t="s">
        <v>548</v>
      </c>
      <c r="D948" s="243" t="s">
        <v>491</v>
      </c>
      <c r="E948" s="243" t="s">
        <v>472</v>
      </c>
      <c r="F948" s="243" t="s">
        <v>30</v>
      </c>
      <c r="G948" s="243" t="s">
        <v>31</v>
      </c>
      <c r="H948" s="243" t="s">
        <v>32</v>
      </c>
      <c r="I948" s="243" t="s">
        <v>62</v>
      </c>
      <c r="J948" s="243" t="s">
        <v>657</v>
      </c>
      <c r="K948" s="243" t="s">
        <v>798</v>
      </c>
      <c r="L948" s="265">
        <v>8.4986999999999995</v>
      </c>
      <c r="M948" s="250">
        <v>0.3</v>
      </c>
      <c r="N948" s="250">
        <v>0.3</v>
      </c>
      <c r="O948" s="244">
        <v>15</v>
      </c>
      <c r="P948" s="242">
        <v>15</v>
      </c>
      <c r="Q948" s="242">
        <v>35</v>
      </c>
      <c r="R948" s="242">
        <v>0.5</v>
      </c>
      <c r="S948" s="245">
        <v>195</v>
      </c>
      <c r="T948" s="242">
        <v>3.2</v>
      </c>
      <c r="U948" s="242">
        <v>0.8</v>
      </c>
      <c r="V948" s="242">
        <v>20</v>
      </c>
      <c r="W948" s="266">
        <v>473.06087466666651</v>
      </c>
      <c r="X948" s="266">
        <v>28.041545623394576</v>
      </c>
      <c r="Y948" s="266">
        <v>15.86</v>
      </c>
      <c r="Z948" s="266">
        <v>1.4191826239999994</v>
      </c>
      <c r="AA948" s="266">
        <v>0.26231337599999988</v>
      </c>
      <c r="AB948" s="267">
        <v>3.3155040000000007</v>
      </c>
      <c r="AC948" s="268"/>
      <c r="AD948" s="269">
        <v>5.55</v>
      </c>
      <c r="AE948" s="270">
        <f t="shared" si="93"/>
        <v>3.3636260000000018</v>
      </c>
      <c r="AF948" s="194">
        <f t="shared" si="88"/>
        <v>-4.8122000000001108E-2</v>
      </c>
      <c r="AH948" s="242">
        <v>933</v>
      </c>
      <c r="AI948" s="251">
        <f t="shared" si="89"/>
        <v>20.857000000000003</v>
      </c>
      <c r="AJ948" s="251">
        <f>'5-04a'!O949</f>
        <v>20.856999999999999</v>
      </c>
      <c r="AK948" s="251">
        <f t="shared" si="90"/>
        <v>0</v>
      </c>
      <c r="AM948" s="252">
        <f t="shared" si="91"/>
        <v>-2.3072349810615671E-3</v>
      </c>
      <c r="AP948" s="268"/>
    </row>
    <row r="949" spans="1:42" x14ac:dyDescent="0.25">
      <c r="A949" s="253">
        <v>947</v>
      </c>
      <c r="B949" s="243" t="s">
        <v>547</v>
      </c>
      <c r="C949" s="243" t="s">
        <v>548</v>
      </c>
      <c r="D949" s="243" t="s">
        <v>491</v>
      </c>
      <c r="E949" s="243" t="s">
        <v>472</v>
      </c>
      <c r="F949" s="243" t="s">
        <v>30</v>
      </c>
      <c r="G949" s="243" t="s">
        <v>46</v>
      </c>
      <c r="H949" s="243" t="s">
        <v>47</v>
      </c>
      <c r="I949" s="243" t="s">
        <v>60</v>
      </c>
      <c r="J949" s="243" t="s">
        <v>58</v>
      </c>
      <c r="K949" s="243" t="s">
        <v>798</v>
      </c>
      <c r="L949" s="265">
        <v>4.8638722491349489</v>
      </c>
      <c r="M949" s="250">
        <v>0.3</v>
      </c>
      <c r="N949" s="250">
        <v>0.3</v>
      </c>
      <c r="O949" s="244">
        <v>15</v>
      </c>
      <c r="P949" s="242">
        <v>15</v>
      </c>
      <c r="Q949" s="242">
        <v>35</v>
      </c>
      <c r="R949" s="242">
        <v>0.5</v>
      </c>
      <c r="S949" s="245">
        <v>195</v>
      </c>
      <c r="T949" s="242">
        <v>3.2</v>
      </c>
      <c r="U949" s="242">
        <v>0.8</v>
      </c>
      <c r="V949" s="242">
        <v>20</v>
      </c>
      <c r="W949" s="266">
        <v>433.28149333333323</v>
      </c>
      <c r="X949" s="266">
        <v>25.683550286504637</v>
      </c>
      <c r="Y949" s="266">
        <v>17.239999999999998</v>
      </c>
      <c r="Z949" s="266">
        <v>1.2998444799999995</v>
      </c>
      <c r="AA949" s="266">
        <v>0.17725151999999991</v>
      </c>
      <c r="AB949" s="267">
        <v>3.3155040000000007</v>
      </c>
      <c r="AC949" s="268"/>
      <c r="AD949" s="269">
        <v>5.55</v>
      </c>
      <c r="AE949" s="270">
        <f t="shared" si="93"/>
        <v>3.3636260000000018</v>
      </c>
      <c r="AF949" s="194">
        <f t="shared" si="88"/>
        <v>-4.8122000000001108E-2</v>
      </c>
      <c r="AH949" s="242">
        <v>934</v>
      </c>
      <c r="AI949" s="251">
        <f t="shared" si="89"/>
        <v>22.032599999999999</v>
      </c>
      <c r="AJ949" s="251">
        <f>'5-04a'!O950</f>
        <v>22.032599999999999</v>
      </c>
      <c r="AK949" s="251">
        <f t="shared" si="90"/>
        <v>0</v>
      </c>
      <c r="AM949" s="252">
        <f t="shared" si="91"/>
        <v>-2.1841271570309955E-3</v>
      </c>
      <c r="AP949" s="268"/>
    </row>
    <row r="950" spans="1:42" x14ac:dyDescent="0.25">
      <c r="A950" s="253">
        <v>948</v>
      </c>
      <c r="B950" s="243" t="s">
        <v>547</v>
      </c>
      <c r="C950" s="243" t="s">
        <v>548</v>
      </c>
      <c r="D950" s="243" t="s">
        <v>491</v>
      </c>
      <c r="E950" s="243" t="s">
        <v>472</v>
      </c>
      <c r="F950" s="243" t="s">
        <v>30</v>
      </c>
      <c r="G950" s="243" t="s">
        <v>46</v>
      </c>
      <c r="H950" s="243" t="s">
        <v>47</v>
      </c>
      <c r="I950" s="243" t="s">
        <v>59</v>
      </c>
      <c r="J950" s="243" t="s">
        <v>58</v>
      </c>
      <c r="K950" s="243" t="s">
        <v>798</v>
      </c>
      <c r="L950" s="265">
        <v>0.46891452631578945</v>
      </c>
      <c r="M950" s="250">
        <v>0.3</v>
      </c>
      <c r="N950" s="250">
        <v>0.3</v>
      </c>
      <c r="O950" s="244">
        <v>15</v>
      </c>
      <c r="P950" s="242">
        <v>15</v>
      </c>
      <c r="Q950" s="242">
        <v>35</v>
      </c>
      <c r="R950" s="242">
        <v>0.5</v>
      </c>
      <c r="S950" s="245">
        <v>195</v>
      </c>
      <c r="T950" s="242">
        <v>3.2</v>
      </c>
      <c r="U950" s="242">
        <v>0.8</v>
      </c>
      <c r="V950" s="242">
        <v>20</v>
      </c>
      <c r="W950" s="266">
        <v>411.17879999999923</v>
      </c>
      <c r="X950" s="266">
        <v>24.37337285121513</v>
      </c>
      <c r="Y950" s="266">
        <v>14.4</v>
      </c>
      <c r="Z950" s="266">
        <v>1.2335363999999978</v>
      </c>
      <c r="AA950" s="266">
        <v>0.13705959999999973</v>
      </c>
      <c r="AB950" s="267">
        <v>3.3155040000000007</v>
      </c>
      <c r="AC950" s="268"/>
      <c r="AD950" s="269">
        <v>5.55</v>
      </c>
      <c r="AE950" s="270">
        <f t="shared" si="93"/>
        <v>3.3636260000000018</v>
      </c>
      <c r="AF950" s="194">
        <f t="shared" si="88"/>
        <v>-4.8122000000001108E-2</v>
      </c>
      <c r="AH950" s="242">
        <v>935</v>
      </c>
      <c r="AI950" s="251">
        <f t="shared" si="89"/>
        <v>19.086099999999998</v>
      </c>
      <c r="AJ950" s="251">
        <f>'5-04a'!O951</f>
        <v>19.086099999999998</v>
      </c>
      <c r="AK950" s="251">
        <f t="shared" si="90"/>
        <v>0</v>
      </c>
      <c r="AM950" s="252">
        <f t="shared" si="91"/>
        <v>-2.5213113208042036E-3</v>
      </c>
      <c r="AP950" s="268"/>
    </row>
    <row r="951" spans="1:42" x14ac:dyDescent="0.25">
      <c r="A951" s="253">
        <v>949</v>
      </c>
      <c r="B951" s="243" t="s">
        <v>547</v>
      </c>
      <c r="C951" s="243" t="s">
        <v>548</v>
      </c>
      <c r="D951" s="243" t="s">
        <v>491</v>
      </c>
      <c r="E951" s="243" t="s">
        <v>472</v>
      </c>
      <c r="F951" s="243" t="s">
        <v>30</v>
      </c>
      <c r="G951" s="243" t="s">
        <v>31</v>
      </c>
      <c r="H951" s="243" t="s">
        <v>32</v>
      </c>
      <c r="I951" s="243" t="s">
        <v>28</v>
      </c>
      <c r="J951" s="243" t="s">
        <v>678</v>
      </c>
      <c r="K951" s="243" t="s">
        <v>798</v>
      </c>
      <c r="L951" s="265">
        <v>4.4097710629578399</v>
      </c>
      <c r="M951" s="250">
        <v>0.3</v>
      </c>
      <c r="N951" s="250">
        <v>0.3</v>
      </c>
      <c r="O951" s="244">
        <v>15</v>
      </c>
      <c r="P951" s="242">
        <v>10</v>
      </c>
      <c r="Q951" s="242">
        <v>25</v>
      </c>
      <c r="R951" s="242">
        <v>0.5</v>
      </c>
      <c r="S951" s="245">
        <v>524</v>
      </c>
      <c r="T951" s="242">
        <v>4.2</v>
      </c>
      <c r="U951" s="242">
        <v>0.8</v>
      </c>
      <c r="V951" s="242">
        <v>20</v>
      </c>
      <c r="W951" s="266">
        <v>303.59834666666683</v>
      </c>
      <c r="X951" s="266">
        <v>17.996345386287306</v>
      </c>
      <c r="Y951" s="266">
        <v>12.01</v>
      </c>
      <c r="Z951" s="266">
        <v>0.91079504000000056</v>
      </c>
      <c r="AA951" s="266">
        <v>0.14826896000000009</v>
      </c>
      <c r="AB951" s="267">
        <v>3.8450360000000008</v>
      </c>
      <c r="AC951" s="268"/>
      <c r="AD951" s="269">
        <v>5.55</v>
      </c>
      <c r="AE951" s="270">
        <f t="shared" si="93"/>
        <v>3.3636260000000018</v>
      </c>
      <c r="AF951" s="194">
        <f t="shared" si="88"/>
        <v>0.48140999999999901</v>
      </c>
      <c r="AH951" s="242">
        <v>936</v>
      </c>
      <c r="AI951" s="251">
        <f t="shared" si="89"/>
        <v>16.914100000000001</v>
      </c>
      <c r="AJ951" s="251">
        <f>'5-04a'!O952</f>
        <v>16.914100000000001</v>
      </c>
      <c r="AK951" s="251">
        <f t="shared" si="90"/>
        <v>0</v>
      </c>
      <c r="AM951" s="252">
        <f t="shared" si="91"/>
        <v>2.8462052370507387E-2</v>
      </c>
      <c r="AP951" s="268"/>
    </row>
    <row r="952" spans="1:42" x14ac:dyDescent="0.25">
      <c r="A952" s="253">
        <v>950</v>
      </c>
      <c r="B952" s="243" t="s">
        <v>547</v>
      </c>
      <c r="C952" s="243" t="s">
        <v>548</v>
      </c>
      <c r="D952" s="243" t="s">
        <v>508</v>
      </c>
      <c r="E952" s="243" t="s">
        <v>472</v>
      </c>
      <c r="F952" s="243" t="s">
        <v>30</v>
      </c>
      <c r="G952" s="243" t="s">
        <v>36</v>
      </c>
      <c r="H952" s="243" t="s">
        <v>42</v>
      </c>
      <c r="I952" s="243" t="s">
        <v>53</v>
      </c>
      <c r="J952" s="243" t="s">
        <v>68</v>
      </c>
      <c r="K952" s="243" t="s">
        <v>799</v>
      </c>
      <c r="L952" s="265">
        <v>6.9933605499539402</v>
      </c>
      <c r="M952" s="250">
        <v>0.3</v>
      </c>
      <c r="N952" s="250">
        <v>0.3</v>
      </c>
      <c r="O952" s="244">
        <v>11</v>
      </c>
      <c r="P952" s="242">
        <v>15</v>
      </c>
      <c r="Q952" s="242">
        <v>35</v>
      </c>
      <c r="R952" s="242">
        <v>0.5</v>
      </c>
      <c r="S952" s="245">
        <v>615</v>
      </c>
      <c r="T952" s="242">
        <v>4.2</v>
      </c>
      <c r="U952" s="242">
        <v>0.8</v>
      </c>
      <c r="V952" s="242">
        <v>26</v>
      </c>
      <c r="W952" s="266">
        <v>40.36</v>
      </c>
      <c r="X952" s="266">
        <v>2</v>
      </c>
      <c r="Y952" s="266">
        <v>15.59</v>
      </c>
      <c r="Z952" s="266">
        <v>0.12107999999999999</v>
      </c>
      <c r="AA952" s="266">
        <v>2.8033300492610835E-2</v>
      </c>
      <c r="AB952" s="267">
        <v>6.3260477832512327</v>
      </c>
      <c r="AC952" s="268"/>
      <c r="AD952" s="269" t="s">
        <v>2545</v>
      </c>
      <c r="AE952" s="270">
        <v>6</v>
      </c>
      <c r="AF952" s="194">
        <f t="shared" si="88"/>
        <v>0.32604778325123274</v>
      </c>
      <c r="AH952" s="242">
        <v>937</v>
      </c>
      <c r="AI952" s="251">
        <f t="shared" si="89"/>
        <v>22.065161083743842</v>
      </c>
      <c r="AJ952" s="251">
        <f>'5-04a'!O953</f>
        <v>21.803100000000001</v>
      </c>
      <c r="AK952" s="251">
        <f t="shared" si="90"/>
        <v>0.26206108374384129</v>
      </c>
      <c r="AM952" s="252">
        <f t="shared" si="91"/>
        <v>1.4776587490740926E-2</v>
      </c>
      <c r="AP952" s="268"/>
    </row>
    <row r="953" spans="1:42" x14ac:dyDescent="0.25">
      <c r="A953" s="253">
        <v>951</v>
      </c>
      <c r="B953" s="243" t="s">
        <v>547</v>
      </c>
      <c r="C953" s="243" t="s">
        <v>548</v>
      </c>
      <c r="D953" s="243" t="s">
        <v>508</v>
      </c>
      <c r="E953" s="243" t="s">
        <v>472</v>
      </c>
      <c r="F953" s="243" t="s">
        <v>30</v>
      </c>
      <c r="G953" s="243" t="s">
        <v>31</v>
      </c>
      <c r="H953" s="243" t="s">
        <v>42</v>
      </c>
      <c r="I953" s="243" t="s">
        <v>52</v>
      </c>
      <c r="J953" s="243" t="s">
        <v>678</v>
      </c>
      <c r="K953" s="243" t="s">
        <v>799</v>
      </c>
      <c r="L953" s="265">
        <v>6.8429261567794626</v>
      </c>
      <c r="M953" s="250">
        <v>0.3</v>
      </c>
      <c r="N953" s="250">
        <v>0.3</v>
      </c>
      <c r="O953" s="244">
        <v>11</v>
      </c>
      <c r="P953" s="242">
        <v>10</v>
      </c>
      <c r="Q953" s="242">
        <v>25</v>
      </c>
      <c r="R953" s="242">
        <v>0.5</v>
      </c>
      <c r="S953" s="245">
        <v>780</v>
      </c>
      <c r="T953" s="242">
        <v>4.2</v>
      </c>
      <c r="U953" s="242">
        <v>0.8</v>
      </c>
      <c r="V953" s="242">
        <v>26</v>
      </c>
      <c r="W953" s="266">
        <v>186.46133333333322</v>
      </c>
      <c r="X953" s="266">
        <v>9.2399074991740946</v>
      </c>
      <c r="Y953" s="266">
        <v>12.39</v>
      </c>
      <c r="Z953" s="266">
        <v>0.55938399999999955</v>
      </c>
      <c r="AA953" s="266">
        <v>0.23973599999999981</v>
      </c>
      <c r="AB953" s="267">
        <v>6.4079800000000011</v>
      </c>
      <c r="AC953" s="268"/>
      <c r="AD953" s="269" t="s">
        <v>2545</v>
      </c>
      <c r="AE953" s="270">
        <v>6</v>
      </c>
      <c r="AF953" s="194">
        <f t="shared" si="88"/>
        <v>0.40798000000000112</v>
      </c>
      <c r="AH953" s="242">
        <v>938</v>
      </c>
      <c r="AI953" s="251">
        <f t="shared" si="89"/>
        <v>19.597100000000001</v>
      </c>
      <c r="AJ953" s="251">
        <f>'5-04a'!O954</f>
        <v>19.597100000000001</v>
      </c>
      <c r="AK953" s="251">
        <f t="shared" si="90"/>
        <v>0</v>
      </c>
      <c r="AM953" s="252">
        <f t="shared" si="91"/>
        <v>2.0818386393905278E-2</v>
      </c>
      <c r="AP953" s="268"/>
    </row>
    <row r="954" spans="1:42" x14ac:dyDescent="0.25">
      <c r="A954" s="253">
        <v>952</v>
      </c>
      <c r="B954" s="243" t="s">
        <v>547</v>
      </c>
      <c r="C954" s="243" t="s">
        <v>548</v>
      </c>
      <c r="D954" s="243" t="s">
        <v>508</v>
      </c>
      <c r="E954" s="243" t="s">
        <v>472</v>
      </c>
      <c r="F954" s="243" t="s">
        <v>30</v>
      </c>
      <c r="G954" s="243" t="s">
        <v>36</v>
      </c>
      <c r="H954" s="243" t="s">
        <v>42</v>
      </c>
      <c r="I954" s="243" t="s">
        <v>50</v>
      </c>
      <c r="J954" s="243" t="s">
        <v>681</v>
      </c>
      <c r="K954" s="243" t="s">
        <v>799</v>
      </c>
      <c r="L954" s="265">
        <v>12.962735400904062</v>
      </c>
      <c r="M954" s="250">
        <v>0.3</v>
      </c>
      <c r="N954" s="250">
        <v>0.3</v>
      </c>
      <c r="O954" s="244">
        <v>11</v>
      </c>
      <c r="P954" s="242">
        <v>10</v>
      </c>
      <c r="Q954" s="242">
        <v>25</v>
      </c>
      <c r="R954" s="242">
        <v>0.5</v>
      </c>
      <c r="S954" s="245">
        <v>1850</v>
      </c>
      <c r="T954" s="242">
        <v>4.2</v>
      </c>
      <c r="U954" s="242">
        <v>0.8</v>
      </c>
      <c r="V954" s="242">
        <v>26</v>
      </c>
      <c r="W954" s="266">
        <v>186.46133333333282</v>
      </c>
      <c r="X954" s="266">
        <v>9.2399074991740751</v>
      </c>
      <c r="Y954" s="266">
        <v>11.92</v>
      </c>
      <c r="Z954" s="266">
        <v>0.55938399999999844</v>
      </c>
      <c r="AA954" s="266">
        <v>0.23973599999999934</v>
      </c>
      <c r="AB954" s="267">
        <v>6.4079800000000011</v>
      </c>
      <c r="AC954" s="268"/>
      <c r="AD954" s="269" t="s">
        <v>2545</v>
      </c>
      <c r="AE954" s="270">
        <v>6</v>
      </c>
      <c r="AF954" s="194">
        <f t="shared" si="88"/>
        <v>0.40798000000000112</v>
      </c>
      <c r="AH954" s="242">
        <v>939</v>
      </c>
      <c r="AI954" s="251">
        <f t="shared" si="89"/>
        <v>19.127099999999999</v>
      </c>
      <c r="AJ954" s="251">
        <f>'5-04a'!O955</f>
        <v>19.127099999999999</v>
      </c>
      <c r="AK954" s="251">
        <f t="shared" si="90"/>
        <v>0</v>
      </c>
      <c r="AM954" s="252">
        <f t="shared" si="91"/>
        <v>2.1329945470039951E-2</v>
      </c>
      <c r="AP954" s="268"/>
    </row>
    <row r="955" spans="1:42" x14ac:dyDescent="0.25">
      <c r="A955" s="253">
        <v>953</v>
      </c>
      <c r="B955" s="243" t="s">
        <v>550</v>
      </c>
      <c r="C955" s="243" t="s">
        <v>551</v>
      </c>
      <c r="D955" s="243" t="s">
        <v>471</v>
      </c>
      <c r="E955" s="243" t="s">
        <v>496</v>
      </c>
      <c r="F955" s="243" t="s">
        <v>35</v>
      </c>
      <c r="G955" s="243" t="s">
        <v>46</v>
      </c>
      <c r="H955" s="243" t="s">
        <v>47</v>
      </c>
      <c r="I955" s="243" t="s">
        <v>109</v>
      </c>
      <c r="J955" s="243" t="s">
        <v>41</v>
      </c>
      <c r="K955" s="243" t="s">
        <v>800</v>
      </c>
      <c r="L955" s="265">
        <v>0.86248516320474766</v>
      </c>
      <c r="M955" s="250">
        <v>0.5</v>
      </c>
      <c r="N955" s="250">
        <v>0.5</v>
      </c>
      <c r="O955" s="244">
        <v>26</v>
      </c>
      <c r="P955" s="242">
        <v>20</v>
      </c>
      <c r="Q955" s="242">
        <v>60</v>
      </c>
      <c r="R955" s="242">
        <v>0.5</v>
      </c>
      <c r="S955" s="245">
        <v>175</v>
      </c>
      <c r="T955" s="242">
        <v>3.1</v>
      </c>
      <c r="U955" s="242">
        <v>0.8</v>
      </c>
      <c r="V955" s="242">
        <v>7</v>
      </c>
      <c r="W955" s="266">
        <v>179.67524399999996</v>
      </c>
      <c r="X955" s="266">
        <v>26.658048071216612</v>
      </c>
      <c r="Y955" s="266">
        <v>0</v>
      </c>
      <c r="Z955" s="266">
        <v>0.89837621999999984</v>
      </c>
      <c r="AA955" s="266">
        <v>3.5935048800000007</v>
      </c>
      <c r="AB955" s="267">
        <v>1.7386188999999996</v>
      </c>
      <c r="AC955" s="268"/>
      <c r="AD955" s="269">
        <v>9.15</v>
      </c>
      <c r="AE955" s="270">
        <f>0.0804*AD955^2-1.8589*AD955+11.204</f>
        <v>0.9263539999999999</v>
      </c>
      <c r="AF955" s="194">
        <f t="shared" si="88"/>
        <v>0.81226489999999973</v>
      </c>
      <c r="AH955" s="242">
        <v>940</v>
      </c>
      <c r="AI955" s="251">
        <f t="shared" si="89"/>
        <v>6.2305000000000001</v>
      </c>
      <c r="AJ955" s="251">
        <f>'5-04a'!O956</f>
        <v>6.2305000000000001</v>
      </c>
      <c r="AK955" s="251">
        <f t="shared" si="90"/>
        <v>0</v>
      </c>
      <c r="AM955" s="252">
        <f t="shared" si="91"/>
        <v>0.13036913570339453</v>
      </c>
      <c r="AP955" s="268"/>
    </row>
    <row r="956" spans="1:42" x14ac:dyDescent="0.25">
      <c r="A956" s="253">
        <v>954</v>
      </c>
      <c r="B956" s="243" t="s">
        <v>550</v>
      </c>
      <c r="C956" s="243" t="s">
        <v>551</v>
      </c>
      <c r="D956" s="243" t="s">
        <v>471</v>
      </c>
      <c r="E956" s="243" t="s">
        <v>492</v>
      </c>
      <c r="F956" s="243" t="s">
        <v>35</v>
      </c>
      <c r="G956" s="243" t="s">
        <v>46</v>
      </c>
      <c r="H956" s="243" t="s">
        <v>47</v>
      </c>
      <c r="I956" s="243" t="s">
        <v>109</v>
      </c>
      <c r="J956" s="243" t="s">
        <v>41</v>
      </c>
      <c r="K956" s="243" t="s">
        <v>800</v>
      </c>
      <c r="L956" s="265">
        <v>0.86217583497053052</v>
      </c>
      <c r="M956" s="250">
        <v>0.5</v>
      </c>
      <c r="N956" s="250">
        <v>0.5</v>
      </c>
      <c r="O956" s="244">
        <v>26</v>
      </c>
      <c r="P956" s="242">
        <v>20</v>
      </c>
      <c r="Q956" s="242">
        <v>60</v>
      </c>
      <c r="R956" s="242">
        <v>0.5</v>
      </c>
      <c r="S956" s="245">
        <v>175</v>
      </c>
      <c r="T956" s="242">
        <v>3.1</v>
      </c>
      <c r="U956" s="242">
        <v>0.8</v>
      </c>
      <c r="V956" s="242">
        <v>7</v>
      </c>
      <c r="W956" s="266">
        <v>213.20468399999996</v>
      </c>
      <c r="X956" s="266">
        <v>20.943485658153239</v>
      </c>
      <c r="Y956" s="266">
        <v>0</v>
      </c>
      <c r="Z956" s="266">
        <v>1.0660234199999998</v>
      </c>
      <c r="AA956" s="266">
        <v>4.2640936800000002</v>
      </c>
      <c r="AB956" s="267">
        <v>1.9688828999999997</v>
      </c>
      <c r="AC956" s="268"/>
      <c r="AD956" s="269">
        <v>8.9499999999999993</v>
      </c>
      <c r="AE956" s="270">
        <f>0.0804*AD956^2-1.8589*AD956+11.204</f>
        <v>1.007086000000001</v>
      </c>
      <c r="AF956" s="194">
        <f t="shared" si="88"/>
        <v>0.96179689999999862</v>
      </c>
      <c r="AH956" s="242">
        <v>1972</v>
      </c>
      <c r="AI956" s="251">
        <f t="shared" si="89"/>
        <v>7.2989999999999995</v>
      </c>
      <c r="AJ956" s="251">
        <f>'5-04a'!O957</f>
        <v>7.2990000000000004</v>
      </c>
      <c r="AK956" s="251">
        <f t="shared" si="90"/>
        <v>0</v>
      </c>
      <c r="AM956" s="252">
        <f t="shared" si="91"/>
        <v>0.13177105082888049</v>
      </c>
      <c r="AP956" s="268"/>
    </row>
    <row r="957" spans="1:42" x14ac:dyDescent="0.25">
      <c r="A957" s="253">
        <v>955</v>
      </c>
      <c r="B957" s="243" t="s">
        <v>550</v>
      </c>
      <c r="C957" s="243" t="s">
        <v>551</v>
      </c>
      <c r="D957" s="243" t="s">
        <v>491</v>
      </c>
      <c r="E957" s="243" t="s">
        <v>472</v>
      </c>
      <c r="F957" s="243" t="s">
        <v>35</v>
      </c>
      <c r="G957" s="243" t="s">
        <v>46</v>
      </c>
      <c r="H957" s="243" t="s">
        <v>47</v>
      </c>
      <c r="I957" s="243" t="s">
        <v>109</v>
      </c>
      <c r="J957" s="243" t="s">
        <v>41</v>
      </c>
      <c r="K957" s="243" t="s">
        <v>800</v>
      </c>
      <c r="L957" s="265">
        <v>0.85949170124481322</v>
      </c>
      <c r="M957" s="250">
        <v>0.5</v>
      </c>
      <c r="N957" s="250">
        <v>0.5</v>
      </c>
      <c r="O957" s="244">
        <v>26</v>
      </c>
      <c r="P957" s="242">
        <v>20</v>
      </c>
      <c r="Q957" s="242">
        <v>60</v>
      </c>
      <c r="R957" s="242">
        <v>0.5</v>
      </c>
      <c r="S957" s="245">
        <v>175</v>
      </c>
      <c r="T957" s="242">
        <v>3.1</v>
      </c>
      <c r="U957" s="242">
        <v>0.8</v>
      </c>
      <c r="V957" s="242">
        <v>7</v>
      </c>
      <c r="W957" s="266">
        <v>408.15286399999991</v>
      </c>
      <c r="X957" s="266">
        <v>24.194004979253105</v>
      </c>
      <c r="Y957" s="266">
        <v>0</v>
      </c>
      <c r="Z957" s="266">
        <v>2.0407643199999996</v>
      </c>
      <c r="AA957" s="266">
        <v>8.1630572800000003</v>
      </c>
      <c r="AB957" s="267">
        <v>5.1161784000000008</v>
      </c>
      <c r="AC957" s="268"/>
      <c r="AD957" s="269">
        <v>5.55</v>
      </c>
      <c r="AE957" s="270">
        <f>0.0804*AD957^2-1.8589*AD957+11.204</f>
        <v>3.3636260000000018</v>
      </c>
      <c r="AF957" s="194">
        <f t="shared" si="88"/>
        <v>1.752552399999999</v>
      </c>
      <c r="AH957" s="242">
        <v>1973</v>
      </c>
      <c r="AI957" s="251">
        <f t="shared" si="89"/>
        <v>15.32</v>
      </c>
      <c r="AJ957" s="251">
        <f>'5-04a'!O958</f>
        <v>15.32</v>
      </c>
      <c r="AK957" s="251">
        <f t="shared" si="90"/>
        <v>0</v>
      </c>
      <c r="AM957" s="252">
        <f t="shared" si="91"/>
        <v>0.11439637075718009</v>
      </c>
      <c r="AP957" s="268"/>
    </row>
    <row r="958" spans="1:42" x14ac:dyDescent="0.25">
      <c r="A958" s="253">
        <v>956</v>
      </c>
      <c r="B958" s="243" t="s">
        <v>550</v>
      </c>
      <c r="C958" s="243" t="s">
        <v>551</v>
      </c>
      <c r="D958" s="243" t="s">
        <v>491</v>
      </c>
      <c r="E958" s="243" t="s">
        <v>492</v>
      </c>
      <c r="F958" s="243" t="s">
        <v>35</v>
      </c>
      <c r="G958" s="243" t="s">
        <v>46</v>
      </c>
      <c r="H958" s="243" t="s">
        <v>47</v>
      </c>
      <c r="I958" s="243" t="s">
        <v>109</v>
      </c>
      <c r="J958" s="243" t="s">
        <v>41</v>
      </c>
      <c r="K958" s="243" t="s">
        <v>800</v>
      </c>
      <c r="L958" s="265">
        <v>0.86088709677419351</v>
      </c>
      <c r="M958" s="250">
        <v>0.5</v>
      </c>
      <c r="N958" s="250">
        <v>0.5</v>
      </c>
      <c r="O958" s="244">
        <v>26</v>
      </c>
      <c r="P958" s="242">
        <v>20</v>
      </c>
      <c r="Q958" s="242">
        <v>60</v>
      </c>
      <c r="R958" s="242">
        <v>0.5</v>
      </c>
      <c r="S958" s="245">
        <v>175</v>
      </c>
      <c r="T958" s="242">
        <v>3.1</v>
      </c>
      <c r="U958" s="242">
        <v>0.8</v>
      </c>
      <c r="V958" s="242">
        <v>7</v>
      </c>
      <c r="W958" s="266">
        <v>273.8359999999999</v>
      </c>
      <c r="X958" s="266">
        <v>27.604435483870958</v>
      </c>
      <c r="Y958" s="266">
        <v>0</v>
      </c>
      <c r="Z958" s="266">
        <v>1.3691799999999996</v>
      </c>
      <c r="AA958" s="266">
        <v>5.4767199999999994</v>
      </c>
      <c r="AB958" s="267">
        <v>4.1531000000000002</v>
      </c>
      <c r="AC958" s="268"/>
      <c r="AD958" s="269">
        <v>6.05</v>
      </c>
      <c r="AE958" s="270">
        <f>0.0804*AD958^2-1.8589*AD958+11.204</f>
        <v>2.9004960000000004</v>
      </c>
      <c r="AF958" s="194">
        <f t="shared" si="88"/>
        <v>1.2526039999999998</v>
      </c>
      <c r="AH958" s="242">
        <v>1974</v>
      </c>
      <c r="AI958" s="251">
        <f t="shared" si="89"/>
        <v>10.998999999999999</v>
      </c>
      <c r="AJ958" s="251">
        <f>'5-04a'!O959</f>
        <v>10.999000000000001</v>
      </c>
      <c r="AK958" s="251">
        <f t="shared" si="90"/>
        <v>0</v>
      </c>
      <c r="AM958" s="252">
        <f t="shared" si="91"/>
        <v>0.11388344394944995</v>
      </c>
      <c r="AP958" s="268"/>
    </row>
    <row r="959" spans="1:42" x14ac:dyDescent="0.25">
      <c r="A959" s="253">
        <v>957</v>
      </c>
      <c r="B959" s="243" t="s">
        <v>550</v>
      </c>
      <c r="C959" s="243" t="s">
        <v>551</v>
      </c>
      <c r="D959" s="243" t="s">
        <v>508</v>
      </c>
      <c r="E959" s="243" t="s">
        <v>472</v>
      </c>
      <c r="F959" s="243" t="s">
        <v>35</v>
      </c>
      <c r="G959" s="243" t="s">
        <v>46</v>
      </c>
      <c r="H959" s="243" t="s">
        <v>47</v>
      </c>
      <c r="I959" s="243" t="s">
        <v>109</v>
      </c>
      <c r="J959" s="243" t="s">
        <v>41</v>
      </c>
      <c r="K959" s="243" t="s">
        <v>802</v>
      </c>
      <c r="L959" s="265">
        <v>0.52841501486620412</v>
      </c>
      <c r="M959" s="250">
        <v>0.5</v>
      </c>
      <c r="N959" s="250">
        <v>0.5</v>
      </c>
      <c r="O959" s="244">
        <v>32</v>
      </c>
      <c r="P959" s="242">
        <v>20</v>
      </c>
      <c r="Q959" s="242">
        <v>60</v>
      </c>
      <c r="R959" s="242">
        <v>0.5</v>
      </c>
      <c r="S959" s="245">
        <v>175</v>
      </c>
      <c r="T959" s="242">
        <v>3.1</v>
      </c>
      <c r="U959" s="242">
        <v>0.8</v>
      </c>
      <c r="V959" s="242">
        <v>4.3</v>
      </c>
      <c r="W959" s="266">
        <v>477.29079999999976</v>
      </c>
      <c r="X959" s="266">
        <v>23.651674925668967</v>
      </c>
      <c r="Y959" s="266">
        <v>0</v>
      </c>
      <c r="Z959" s="266">
        <v>2.3864539999999987</v>
      </c>
      <c r="AA959" s="266">
        <v>9.5458159999999967</v>
      </c>
      <c r="AB959" s="267">
        <v>11.464729999999999</v>
      </c>
      <c r="AC959" s="268"/>
      <c r="AD959" s="269" t="s">
        <v>2545</v>
      </c>
      <c r="AE959" s="270">
        <v>6</v>
      </c>
      <c r="AF959" s="194">
        <f t="shared" si="88"/>
        <v>5.4647299999999994</v>
      </c>
      <c r="AH959" s="242">
        <v>941</v>
      </c>
      <c r="AI959" s="251">
        <f t="shared" si="89"/>
        <v>23.396999999999995</v>
      </c>
      <c r="AJ959" s="251">
        <f>'5-04a'!O960</f>
        <v>23.396999999999998</v>
      </c>
      <c r="AK959" s="251">
        <f t="shared" si="90"/>
        <v>0</v>
      </c>
      <c r="AM959" s="252">
        <f t="shared" si="91"/>
        <v>0.23356541436936362</v>
      </c>
      <c r="AO959" t="s">
        <v>2581</v>
      </c>
      <c r="AP959" s="268"/>
    </row>
    <row r="960" spans="1:42" x14ac:dyDescent="0.25">
      <c r="A960" s="253">
        <v>958</v>
      </c>
      <c r="B960" s="243" t="s">
        <v>550</v>
      </c>
      <c r="C960" s="243" t="s">
        <v>551</v>
      </c>
      <c r="D960" s="243" t="s">
        <v>491</v>
      </c>
      <c r="E960" s="243" t="s">
        <v>472</v>
      </c>
      <c r="F960" s="243" t="s">
        <v>35</v>
      </c>
      <c r="G960" s="243" t="s">
        <v>46</v>
      </c>
      <c r="H960" s="243" t="s">
        <v>47</v>
      </c>
      <c r="I960" s="243" t="s">
        <v>109</v>
      </c>
      <c r="J960" s="243" t="s">
        <v>41</v>
      </c>
      <c r="K960" s="243" t="s">
        <v>802</v>
      </c>
      <c r="L960" s="265">
        <v>0.52874170124481323</v>
      </c>
      <c r="M960" s="250">
        <v>0.5</v>
      </c>
      <c r="N960" s="250">
        <v>0.5</v>
      </c>
      <c r="O960" s="244">
        <v>32</v>
      </c>
      <c r="P960" s="242">
        <v>20</v>
      </c>
      <c r="Q960" s="242">
        <v>60</v>
      </c>
      <c r="R960" s="242">
        <v>0.5</v>
      </c>
      <c r="S960" s="245">
        <v>175</v>
      </c>
      <c r="T960" s="242">
        <v>3.1</v>
      </c>
      <c r="U960" s="242">
        <v>0.8</v>
      </c>
      <c r="V960" s="242">
        <v>4.3</v>
      </c>
      <c r="W960" s="266">
        <v>405.81228799999991</v>
      </c>
      <c r="X960" s="266">
        <v>24.055263070539411</v>
      </c>
      <c r="Y960" s="266">
        <v>0</v>
      </c>
      <c r="Z960" s="266">
        <v>2.0290614399999995</v>
      </c>
      <c r="AA960" s="266">
        <v>8.11624576</v>
      </c>
      <c r="AB960" s="267">
        <v>7.6634928000000011</v>
      </c>
      <c r="AC960" s="268"/>
      <c r="AD960" s="269">
        <v>5.55</v>
      </c>
      <c r="AE960" s="270">
        <f t="shared" ref="AE960:AE967" si="94">0.0804*AD960^2-1.8589*AD960+11.204</f>
        <v>3.3636260000000018</v>
      </c>
      <c r="AF960" s="194">
        <f t="shared" si="88"/>
        <v>4.2998667999999993</v>
      </c>
      <c r="AH960" s="242">
        <v>942</v>
      </c>
      <c r="AI960" s="251">
        <f t="shared" si="89"/>
        <v>17.808800000000002</v>
      </c>
      <c r="AJ960" s="251">
        <f>'5-04a'!O961</f>
        <v>17.808800000000002</v>
      </c>
      <c r="AK960" s="251">
        <f t="shared" si="90"/>
        <v>0</v>
      </c>
      <c r="AM960" s="252">
        <f t="shared" si="91"/>
        <v>0.2414461839090786</v>
      </c>
      <c r="AP960" s="268"/>
    </row>
    <row r="961" spans="1:42" x14ac:dyDescent="0.25">
      <c r="A961" s="253">
        <v>959</v>
      </c>
      <c r="B961" s="243" t="s">
        <v>550</v>
      </c>
      <c r="C961" s="243" t="s">
        <v>551</v>
      </c>
      <c r="D961" s="243" t="s">
        <v>471</v>
      </c>
      <c r="E961" s="243" t="s">
        <v>496</v>
      </c>
      <c r="F961" s="243" t="s">
        <v>35</v>
      </c>
      <c r="G961" s="243" t="s">
        <v>46</v>
      </c>
      <c r="H961" s="243" t="s">
        <v>47</v>
      </c>
      <c r="I961" s="243" t="s">
        <v>109</v>
      </c>
      <c r="J961" s="243" t="s">
        <v>41</v>
      </c>
      <c r="K961" s="243" t="s">
        <v>803</v>
      </c>
      <c r="L961" s="265">
        <v>1.1197351632047479</v>
      </c>
      <c r="M961" s="250">
        <v>0.5</v>
      </c>
      <c r="N961" s="250">
        <v>0.5</v>
      </c>
      <c r="O961" s="244">
        <v>30</v>
      </c>
      <c r="P961" s="242">
        <v>20</v>
      </c>
      <c r="Q961" s="242">
        <v>60</v>
      </c>
      <c r="R961" s="242">
        <v>0.5</v>
      </c>
      <c r="S961" s="245">
        <v>175</v>
      </c>
      <c r="T961" s="242">
        <v>3.1</v>
      </c>
      <c r="U961" s="242">
        <v>0.8</v>
      </c>
      <c r="V961" s="242">
        <v>9.1</v>
      </c>
      <c r="W961" s="266">
        <v>161.08697999999998</v>
      </c>
      <c r="X961" s="266">
        <v>23.90014540059347</v>
      </c>
      <c r="Y961" s="266">
        <v>0</v>
      </c>
      <c r="Z961" s="266">
        <v>0.80543489999999995</v>
      </c>
      <c r="AA961" s="266">
        <v>3.2217396000000007</v>
      </c>
      <c r="AB961" s="267">
        <v>2.2883254999999996</v>
      </c>
      <c r="AC961" s="268"/>
      <c r="AD961" s="269">
        <v>9.15</v>
      </c>
      <c r="AE961" s="270">
        <f t="shared" si="94"/>
        <v>0.9263539999999999</v>
      </c>
      <c r="AF961" s="194">
        <f t="shared" si="88"/>
        <v>1.3619714999999997</v>
      </c>
      <c r="AH961" s="242">
        <v>943</v>
      </c>
      <c r="AI961" s="251">
        <f t="shared" si="89"/>
        <v>6.3155000000000001</v>
      </c>
      <c r="AJ961" s="251">
        <f>'5-04a'!O962</f>
        <v>6.3155000000000001</v>
      </c>
      <c r="AK961" s="251">
        <f t="shared" si="90"/>
        <v>0</v>
      </c>
      <c r="AM961" s="252">
        <f t="shared" si="91"/>
        <v>0.21565537170453641</v>
      </c>
      <c r="AP961" s="268"/>
    </row>
    <row r="962" spans="1:42" x14ac:dyDescent="0.25">
      <c r="A962" s="253">
        <v>960</v>
      </c>
      <c r="B962" s="243" t="s">
        <v>550</v>
      </c>
      <c r="C962" s="243" t="s">
        <v>551</v>
      </c>
      <c r="D962" s="243" t="s">
        <v>491</v>
      </c>
      <c r="E962" s="243" t="s">
        <v>492</v>
      </c>
      <c r="F962" s="243" t="s">
        <v>35</v>
      </c>
      <c r="G962" s="243" t="s">
        <v>46</v>
      </c>
      <c r="H962" s="243" t="s">
        <v>47</v>
      </c>
      <c r="I962" s="243" t="s">
        <v>109</v>
      </c>
      <c r="J962" s="243" t="s">
        <v>41</v>
      </c>
      <c r="K962" s="243" t="s">
        <v>803</v>
      </c>
      <c r="L962" s="265">
        <v>1.1181370967741935</v>
      </c>
      <c r="M962" s="250">
        <v>0.5</v>
      </c>
      <c r="N962" s="250">
        <v>0.5</v>
      </c>
      <c r="O962" s="244">
        <v>30</v>
      </c>
      <c r="P962" s="242">
        <v>20</v>
      </c>
      <c r="Q962" s="242">
        <v>60</v>
      </c>
      <c r="R962" s="242">
        <v>0.5</v>
      </c>
      <c r="S962" s="245">
        <v>175</v>
      </c>
      <c r="T962" s="242">
        <v>3.1</v>
      </c>
      <c r="U962" s="242">
        <v>0.8</v>
      </c>
      <c r="V962" s="242">
        <v>9.1</v>
      </c>
      <c r="W962" s="266">
        <v>283.64999999999998</v>
      </c>
      <c r="X962" s="266">
        <v>28.593749999999996</v>
      </c>
      <c r="Y962" s="266">
        <v>0</v>
      </c>
      <c r="Z962" s="266">
        <v>1.4182499999999998</v>
      </c>
      <c r="AA962" s="266">
        <v>5.673</v>
      </c>
      <c r="AB962" s="267">
        <v>5.3087499999999999</v>
      </c>
      <c r="AC962" s="268"/>
      <c r="AD962" s="269">
        <v>6.05</v>
      </c>
      <c r="AE962" s="270">
        <f t="shared" si="94"/>
        <v>2.9004960000000004</v>
      </c>
      <c r="AF962" s="194">
        <f t="shared" si="88"/>
        <v>2.4082539999999995</v>
      </c>
      <c r="AH962" s="242">
        <v>944</v>
      </c>
      <c r="AI962" s="251">
        <f t="shared" si="89"/>
        <v>12.399999999999999</v>
      </c>
      <c r="AJ962" s="251">
        <f>'5-04a'!O963</f>
        <v>12.4</v>
      </c>
      <c r="AK962" s="251">
        <f t="shared" si="90"/>
        <v>0</v>
      </c>
      <c r="AM962" s="252">
        <f t="shared" si="91"/>
        <v>0.1942140322580645</v>
      </c>
      <c r="AP962" s="268"/>
    </row>
    <row r="963" spans="1:42" x14ac:dyDescent="0.25">
      <c r="A963" s="253">
        <v>961</v>
      </c>
      <c r="B963" s="243" t="s">
        <v>550</v>
      </c>
      <c r="C963" s="243" t="s">
        <v>551</v>
      </c>
      <c r="D963" s="243" t="s">
        <v>471</v>
      </c>
      <c r="E963" s="243" t="s">
        <v>495</v>
      </c>
      <c r="F963" s="243" t="s">
        <v>35</v>
      </c>
      <c r="G963" s="243" t="s">
        <v>46</v>
      </c>
      <c r="H963" s="243" t="s">
        <v>47</v>
      </c>
      <c r="I963" s="243" t="s">
        <v>109</v>
      </c>
      <c r="J963" s="243" t="s">
        <v>41</v>
      </c>
      <c r="K963" s="243" t="s">
        <v>803</v>
      </c>
      <c r="L963" s="265">
        <v>1.1188418580375783</v>
      </c>
      <c r="M963" s="250">
        <v>0.5</v>
      </c>
      <c r="N963" s="250">
        <v>0.5</v>
      </c>
      <c r="O963" s="244">
        <v>30</v>
      </c>
      <c r="P963" s="242">
        <v>20</v>
      </c>
      <c r="Q963" s="242">
        <v>60</v>
      </c>
      <c r="R963" s="242">
        <v>0.5</v>
      </c>
      <c r="S963" s="245">
        <v>175</v>
      </c>
      <c r="T963" s="242">
        <v>3.1</v>
      </c>
      <c r="U963" s="242">
        <v>0.8</v>
      </c>
      <c r="V963" s="242">
        <v>9.1</v>
      </c>
      <c r="W963" s="266">
        <v>119.31947999999993</v>
      </c>
      <c r="X963" s="266">
        <v>24.910121085594973</v>
      </c>
      <c r="Y963" s="266">
        <v>0</v>
      </c>
      <c r="Z963" s="266">
        <v>0.59659739999999961</v>
      </c>
      <c r="AA963" s="266">
        <v>2.3863895999999989</v>
      </c>
      <c r="AB963" s="267">
        <v>1.8288130000000011</v>
      </c>
      <c r="AC963" s="268"/>
      <c r="AD963" s="269">
        <v>9.4</v>
      </c>
      <c r="AE963" s="270">
        <f t="shared" si="94"/>
        <v>0.83448400000000333</v>
      </c>
      <c r="AF963" s="194">
        <f t="shared" ref="AF963:AF1026" si="95">AB963-AE963</f>
        <v>0.9943289999999978</v>
      </c>
      <c r="AH963" s="242">
        <v>945</v>
      </c>
      <c r="AI963" s="251">
        <f t="shared" ref="AI963:AI1026" si="96">SUM(Y963:AB963)</f>
        <v>4.8117999999999999</v>
      </c>
      <c r="AJ963" s="251">
        <f>'5-04a'!O964</f>
        <v>4.8117999999999999</v>
      </c>
      <c r="AK963" s="251">
        <f t="shared" ref="AK963:AK1026" si="97">AI963-AJ963</f>
        <v>0</v>
      </c>
      <c r="AM963" s="252">
        <f t="shared" ref="AM963:AM1026" si="98">AF963/AI963</f>
        <v>0.20664387547279559</v>
      </c>
      <c r="AP963" s="268"/>
    </row>
    <row r="964" spans="1:42" x14ac:dyDescent="0.25">
      <c r="A964" s="253">
        <v>962</v>
      </c>
      <c r="B964" s="243" t="s">
        <v>550</v>
      </c>
      <c r="C964" s="243" t="s">
        <v>551</v>
      </c>
      <c r="D964" s="243" t="s">
        <v>491</v>
      </c>
      <c r="E964" s="243" t="s">
        <v>496</v>
      </c>
      <c r="F964" s="243" t="s">
        <v>35</v>
      </c>
      <c r="G964" s="243" t="s">
        <v>46</v>
      </c>
      <c r="H964" s="243" t="s">
        <v>47</v>
      </c>
      <c r="I964" s="243" t="s">
        <v>109</v>
      </c>
      <c r="J964" s="243" t="s">
        <v>41</v>
      </c>
      <c r="K964" s="243" t="s">
        <v>803</v>
      </c>
      <c r="L964" s="265">
        <v>1.1173357519788918</v>
      </c>
      <c r="M964" s="250">
        <v>0.5</v>
      </c>
      <c r="N964" s="250">
        <v>0.5</v>
      </c>
      <c r="O964" s="244">
        <v>30</v>
      </c>
      <c r="P964" s="242">
        <v>20</v>
      </c>
      <c r="Q964" s="242">
        <v>60</v>
      </c>
      <c r="R964" s="242">
        <v>0.5</v>
      </c>
      <c r="S964" s="245">
        <v>175</v>
      </c>
      <c r="T964" s="242">
        <v>3.1</v>
      </c>
      <c r="U964" s="242">
        <v>0.8</v>
      </c>
      <c r="V964" s="242">
        <v>9.1</v>
      </c>
      <c r="W964" s="266">
        <v>224.77350000000001</v>
      </c>
      <c r="X964" s="266">
        <v>29.653496042216361</v>
      </c>
      <c r="Y964" s="266">
        <v>0</v>
      </c>
      <c r="Z964" s="266">
        <v>1.1238675</v>
      </c>
      <c r="AA964" s="266">
        <v>4.495470000000001</v>
      </c>
      <c r="AB964" s="267">
        <v>4.3911624999999992</v>
      </c>
      <c r="AC964" s="268"/>
      <c r="AD964" s="269">
        <v>6.45</v>
      </c>
      <c r="AE964" s="270">
        <f t="shared" si="94"/>
        <v>2.5589359999999992</v>
      </c>
      <c r="AF964" s="194">
        <f t="shared" si="95"/>
        <v>1.8322265</v>
      </c>
      <c r="AH964" s="242">
        <v>946</v>
      </c>
      <c r="AI964" s="251">
        <f t="shared" si="96"/>
        <v>10.0105</v>
      </c>
      <c r="AJ964" s="251">
        <f>'5-04a'!O965</f>
        <v>10.0105</v>
      </c>
      <c r="AK964" s="251">
        <f t="shared" si="97"/>
        <v>0</v>
      </c>
      <c r="AM964" s="252">
        <f t="shared" si="98"/>
        <v>0.18303046800859096</v>
      </c>
      <c r="AP964" s="268"/>
    </row>
    <row r="965" spans="1:42" x14ac:dyDescent="0.25">
      <c r="A965" s="253">
        <v>963</v>
      </c>
      <c r="B965" s="243" t="s">
        <v>552</v>
      </c>
      <c r="C965" s="243" t="s">
        <v>553</v>
      </c>
      <c r="D965" s="243" t="s">
        <v>471</v>
      </c>
      <c r="E965" s="243" t="s">
        <v>492</v>
      </c>
      <c r="F965" s="243" t="s">
        <v>35</v>
      </c>
      <c r="G965" s="243" t="s">
        <v>46</v>
      </c>
      <c r="H965" s="243" t="s">
        <v>47</v>
      </c>
      <c r="I965" s="243" t="s">
        <v>109</v>
      </c>
      <c r="J965" s="243" t="s">
        <v>41</v>
      </c>
      <c r="K965" s="243" t="s">
        <v>800</v>
      </c>
      <c r="L965" s="265">
        <v>0.86217583497053052</v>
      </c>
      <c r="M965" s="250">
        <v>0.5</v>
      </c>
      <c r="N965" s="250">
        <v>0.5</v>
      </c>
      <c r="O965" s="244">
        <v>26</v>
      </c>
      <c r="P965" s="242">
        <v>20</v>
      </c>
      <c r="Q965" s="242">
        <v>60</v>
      </c>
      <c r="R965" s="242">
        <v>0.5</v>
      </c>
      <c r="S965" s="245">
        <v>175</v>
      </c>
      <c r="T965" s="242">
        <v>3.1</v>
      </c>
      <c r="U965" s="242">
        <v>0.8</v>
      </c>
      <c r="V965" s="242">
        <v>7</v>
      </c>
      <c r="W965" s="266">
        <v>257.76168399999995</v>
      </c>
      <c r="X965" s="266">
        <v>25.320401178781921</v>
      </c>
      <c r="Y965" s="266">
        <v>0</v>
      </c>
      <c r="Z965" s="266">
        <v>1.2888084199999998</v>
      </c>
      <c r="AA965" s="266">
        <v>5.1552336800000003</v>
      </c>
      <c r="AB965" s="267">
        <v>2.1654578999999998</v>
      </c>
      <c r="AC965" s="268"/>
      <c r="AD965" s="269">
        <v>8.9499999999999993</v>
      </c>
      <c r="AE965" s="270">
        <f t="shared" si="94"/>
        <v>1.007086000000001</v>
      </c>
      <c r="AF965" s="194">
        <f t="shared" si="95"/>
        <v>1.1583718999999988</v>
      </c>
      <c r="AH965" s="242">
        <v>947</v>
      </c>
      <c r="AI965" s="251">
        <f t="shared" si="96"/>
        <v>8.6095000000000006</v>
      </c>
      <c r="AJ965" s="251">
        <f>'5-04a'!O966</f>
        <v>8.6095000000000006</v>
      </c>
      <c r="AK965" s="251">
        <f t="shared" si="97"/>
        <v>0</v>
      </c>
      <c r="AM965" s="252">
        <f t="shared" si="98"/>
        <v>0.13454578082350876</v>
      </c>
      <c r="AP965" s="268"/>
    </row>
    <row r="966" spans="1:42" x14ac:dyDescent="0.25">
      <c r="A966" s="253">
        <v>964</v>
      </c>
      <c r="B966" s="243" t="s">
        <v>552</v>
      </c>
      <c r="C966" s="243" t="s">
        <v>553</v>
      </c>
      <c r="D966" s="243" t="s">
        <v>491</v>
      </c>
      <c r="E966" s="243" t="s">
        <v>472</v>
      </c>
      <c r="F966" s="243" t="s">
        <v>35</v>
      </c>
      <c r="G966" s="243" t="s">
        <v>46</v>
      </c>
      <c r="H966" s="243" t="s">
        <v>47</v>
      </c>
      <c r="I966" s="243" t="s">
        <v>109</v>
      </c>
      <c r="J966" s="243" t="s">
        <v>41</v>
      </c>
      <c r="K966" s="243" t="s">
        <v>800</v>
      </c>
      <c r="L966" s="265">
        <v>0.85949170124481322</v>
      </c>
      <c r="M966" s="250">
        <v>0.5</v>
      </c>
      <c r="N966" s="250">
        <v>0.5</v>
      </c>
      <c r="O966" s="244">
        <v>26</v>
      </c>
      <c r="P966" s="242">
        <v>20</v>
      </c>
      <c r="Q966" s="242">
        <v>60</v>
      </c>
      <c r="R966" s="242">
        <v>0.5</v>
      </c>
      <c r="S966" s="245">
        <v>175</v>
      </c>
      <c r="T966" s="242">
        <v>3.1</v>
      </c>
      <c r="U966" s="242">
        <v>0.8</v>
      </c>
      <c r="V966" s="242">
        <v>7</v>
      </c>
      <c r="W966" s="266">
        <v>481.99406399999987</v>
      </c>
      <c r="X966" s="266">
        <v>28.571076704208647</v>
      </c>
      <c r="Y966" s="266">
        <v>0</v>
      </c>
      <c r="Z966" s="266">
        <v>2.4099703199999993</v>
      </c>
      <c r="AA966" s="266">
        <v>9.6398812799999991</v>
      </c>
      <c r="AB966" s="267">
        <v>5.4419484000000011</v>
      </c>
      <c r="AC966" s="268"/>
      <c r="AD966" s="269">
        <v>5.55</v>
      </c>
      <c r="AE966" s="270">
        <f t="shared" si="94"/>
        <v>3.3636260000000018</v>
      </c>
      <c r="AF966" s="194">
        <f t="shared" si="95"/>
        <v>2.0783223999999993</v>
      </c>
      <c r="AH966" s="242">
        <v>948</v>
      </c>
      <c r="AI966" s="251">
        <f t="shared" si="96"/>
        <v>17.491799999999998</v>
      </c>
      <c r="AJ966" s="251">
        <f>'5-04a'!O967</f>
        <v>17.491800000000001</v>
      </c>
      <c r="AK966" s="251">
        <f t="shared" si="97"/>
        <v>0</v>
      </c>
      <c r="AM966" s="252">
        <f t="shared" si="98"/>
        <v>0.11881695422998202</v>
      </c>
      <c r="AP966" s="268"/>
    </row>
    <row r="967" spans="1:42" x14ac:dyDescent="0.25">
      <c r="A967" s="253">
        <v>965</v>
      </c>
      <c r="B967" s="243" t="s">
        <v>552</v>
      </c>
      <c r="C967" s="243" t="s">
        <v>553</v>
      </c>
      <c r="D967" s="243" t="s">
        <v>491</v>
      </c>
      <c r="E967" s="243" t="s">
        <v>492</v>
      </c>
      <c r="F967" s="243" t="s">
        <v>35</v>
      </c>
      <c r="G967" s="243" t="s">
        <v>46</v>
      </c>
      <c r="H967" s="243" t="s">
        <v>47</v>
      </c>
      <c r="I967" s="243" t="s">
        <v>109</v>
      </c>
      <c r="J967" s="243" t="s">
        <v>41</v>
      </c>
      <c r="K967" s="243" t="s">
        <v>800</v>
      </c>
      <c r="L967" s="265">
        <v>0.86088709677419351</v>
      </c>
      <c r="M967" s="250">
        <v>0.5</v>
      </c>
      <c r="N967" s="250">
        <v>0.5</v>
      </c>
      <c r="O967" s="244">
        <v>26</v>
      </c>
      <c r="P967" s="242">
        <v>20</v>
      </c>
      <c r="Q967" s="242">
        <v>60</v>
      </c>
      <c r="R967" s="242">
        <v>0.5</v>
      </c>
      <c r="S967" s="245">
        <v>175</v>
      </c>
      <c r="T967" s="242">
        <v>3.1</v>
      </c>
      <c r="U967" s="242">
        <v>0.8</v>
      </c>
      <c r="V967" s="242">
        <v>7</v>
      </c>
      <c r="W967" s="266">
        <v>317.25399999999991</v>
      </c>
      <c r="X967" s="266">
        <v>31.981249999999989</v>
      </c>
      <c r="Y967" s="266">
        <v>0</v>
      </c>
      <c r="Z967" s="266">
        <v>1.5862699999999996</v>
      </c>
      <c r="AA967" s="266">
        <v>6.3450800000000003</v>
      </c>
      <c r="AB967" s="267">
        <v>4.3446500000000006</v>
      </c>
      <c r="AC967" s="268"/>
      <c r="AD967" s="269">
        <v>6.05</v>
      </c>
      <c r="AE967" s="270">
        <f t="shared" si="94"/>
        <v>2.9004960000000004</v>
      </c>
      <c r="AF967" s="194">
        <f t="shared" si="95"/>
        <v>1.4441540000000002</v>
      </c>
      <c r="AH967" s="242">
        <v>949</v>
      </c>
      <c r="AI967" s="251">
        <f t="shared" si="96"/>
        <v>12.276</v>
      </c>
      <c r="AJ967" s="251">
        <f>'5-04a'!O968</f>
        <v>12.276</v>
      </c>
      <c r="AK967" s="251">
        <f t="shared" si="97"/>
        <v>0</v>
      </c>
      <c r="AM967" s="252">
        <f t="shared" si="98"/>
        <v>0.11764043662430761</v>
      </c>
      <c r="AP967" s="268"/>
    </row>
    <row r="968" spans="1:42" x14ac:dyDescent="0.25">
      <c r="A968" s="253">
        <v>966</v>
      </c>
      <c r="B968" s="243" t="s">
        <v>552</v>
      </c>
      <c r="C968" s="243" t="s">
        <v>553</v>
      </c>
      <c r="D968" s="243" t="s">
        <v>508</v>
      </c>
      <c r="E968" s="243" t="s">
        <v>472</v>
      </c>
      <c r="F968" s="243" t="s">
        <v>35</v>
      </c>
      <c r="G968" s="243" t="s">
        <v>46</v>
      </c>
      <c r="H968" s="243" t="s">
        <v>47</v>
      </c>
      <c r="I968" s="243" t="s">
        <v>109</v>
      </c>
      <c r="J968" s="243" t="s">
        <v>41</v>
      </c>
      <c r="K968" s="243" t="s">
        <v>802</v>
      </c>
      <c r="L968" s="265">
        <v>0.52841501486620412</v>
      </c>
      <c r="M968" s="250">
        <v>0.5</v>
      </c>
      <c r="N968" s="250">
        <v>0.5</v>
      </c>
      <c r="O968" s="244">
        <v>32</v>
      </c>
      <c r="P968" s="242">
        <v>20</v>
      </c>
      <c r="Q968" s="242">
        <v>60</v>
      </c>
      <c r="R968" s="242">
        <v>0.5</v>
      </c>
      <c r="S968" s="245">
        <v>175</v>
      </c>
      <c r="T968" s="242">
        <v>3.1</v>
      </c>
      <c r="U968" s="242">
        <v>0.8</v>
      </c>
      <c r="V968" s="242">
        <v>4.3</v>
      </c>
      <c r="W968" s="266">
        <v>477.29079999999976</v>
      </c>
      <c r="X968" s="266">
        <v>23.651674925668967</v>
      </c>
      <c r="Y968" s="266">
        <v>0</v>
      </c>
      <c r="Z968" s="266">
        <v>2.3864539999999987</v>
      </c>
      <c r="AA968" s="266">
        <v>9.5458159999999967</v>
      </c>
      <c r="AB968" s="267">
        <v>11.464729999999999</v>
      </c>
      <c r="AC968" s="268"/>
      <c r="AD968" s="269" t="s">
        <v>2545</v>
      </c>
      <c r="AE968" s="270">
        <v>6</v>
      </c>
      <c r="AF968" s="194">
        <f t="shared" si="95"/>
        <v>5.4647299999999994</v>
      </c>
      <c r="AH968" s="242">
        <v>950</v>
      </c>
      <c r="AI968" s="251">
        <f t="shared" si="96"/>
        <v>23.396999999999995</v>
      </c>
      <c r="AJ968" s="251">
        <f>'5-04a'!O969</f>
        <v>23.396999999999998</v>
      </c>
      <c r="AK968" s="251">
        <f t="shared" si="97"/>
        <v>0</v>
      </c>
      <c r="AM968" s="252">
        <f t="shared" si="98"/>
        <v>0.23356541436936362</v>
      </c>
      <c r="AP968" s="268"/>
    </row>
    <row r="969" spans="1:42" x14ac:dyDescent="0.25">
      <c r="A969" s="253">
        <v>967</v>
      </c>
      <c r="B969" s="243" t="s">
        <v>552</v>
      </c>
      <c r="C969" s="243" t="s">
        <v>553</v>
      </c>
      <c r="D969" s="243" t="s">
        <v>491</v>
      </c>
      <c r="E969" s="243" t="s">
        <v>472</v>
      </c>
      <c r="F969" s="243" t="s">
        <v>35</v>
      </c>
      <c r="G969" s="243" t="s">
        <v>46</v>
      </c>
      <c r="H969" s="243" t="s">
        <v>47</v>
      </c>
      <c r="I969" s="243" t="s">
        <v>109</v>
      </c>
      <c r="J969" s="243" t="s">
        <v>41</v>
      </c>
      <c r="K969" s="243" t="s">
        <v>802</v>
      </c>
      <c r="L969" s="265">
        <v>0.52874170124481323</v>
      </c>
      <c r="M969" s="250">
        <v>0.5</v>
      </c>
      <c r="N969" s="250">
        <v>0.5</v>
      </c>
      <c r="O969" s="244">
        <v>32</v>
      </c>
      <c r="P969" s="242">
        <v>20</v>
      </c>
      <c r="Q969" s="242">
        <v>60</v>
      </c>
      <c r="R969" s="242">
        <v>0.5</v>
      </c>
      <c r="S969" s="245">
        <v>175</v>
      </c>
      <c r="T969" s="242">
        <v>3.1</v>
      </c>
      <c r="U969" s="242">
        <v>0.8</v>
      </c>
      <c r="V969" s="242">
        <v>4.3</v>
      </c>
      <c r="W969" s="266">
        <v>405.81228799999991</v>
      </c>
      <c r="X969" s="266">
        <v>24.055263070539411</v>
      </c>
      <c r="Y969" s="266">
        <v>0</v>
      </c>
      <c r="Z969" s="266">
        <v>2.0290614399999995</v>
      </c>
      <c r="AA969" s="266">
        <v>8.11624576</v>
      </c>
      <c r="AB969" s="267">
        <v>7.6634928000000011</v>
      </c>
      <c r="AC969" s="268"/>
      <c r="AD969" s="269">
        <v>5.55</v>
      </c>
      <c r="AE969" s="270">
        <f>0.0804*AD969^2-1.8589*AD969+11.204</f>
        <v>3.3636260000000018</v>
      </c>
      <c r="AF969" s="194">
        <f t="shared" si="95"/>
        <v>4.2998667999999993</v>
      </c>
      <c r="AH969" s="242">
        <v>951</v>
      </c>
      <c r="AI969" s="251">
        <f t="shared" si="96"/>
        <v>17.808800000000002</v>
      </c>
      <c r="AJ969" s="251">
        <f>'5-04a'!O970</f>
        <v>17.808800000000002</v>
      </c>
      <c r="AK969" s="251">
        <f t="shared" si="97"/>
        <v>0</v>
      </c>
      <c r="AM969" s="252">
        <f t="shared" si="98"/>
        <v>0.2414461839090786</v>
      </c>
      <c r="AP969" s="268"/>
    </row>
    <row r="970" spans="1:42" x14ac:dyDescent="0.25">
      <c r="A970" s="253">
        <v>968</v>
      </c>
      <c r="B970" s="243" t="s">
        <v>552</v>
      </c>
      <c r="C970" s="243" t="s">
        <v>553</v>
      </c>
      <c r="D970" s="243" t="s">
        <v>471</v>
      </c>
      <c r="E970" s="243" t="s">
        <v>496</v>
      </c>
      <c r="F970" s="243" t="s">
        <v>35</v>
      </c>
      <c r="G970" s="243" t="s">
        <v>46</v>
      </c>
      <c r="H970" s="243" t="s">
        <v>47</v>
      </c>
      <c r="I970" s="243" t="s">
        <v>109</v>
      </c>
      <c r="J970" s="243" t="s">
        <v>41</v>
      </c>
      <c r="K970" s="243" t="s">
        <v>803</v>
      </c>
      <c r="L970" s="265">
        <v>1.1197351632047479</v>
      </c>
      <c r="M970" s="250">
        <v>0.5</v>
      </c>
      <c r="N970" s="250">
        <v>0.5</v>
      </c>
      <c r="O970" s="244">
        <v>30</v>
      </c>
      <c r="P970" s="242">
        <v>20</v>
      </c>
      <c r="Q970" s="242">
        <v>60</v>
      </c>
      <c r="R970" s="242">
        <v>0.5</v>
      </c>
      <c r="S970" s="245">
        <v>175</v>
      </c>
      <c r="T970" s="242">
        <v>3.1</v>
      </c>
      <c r="U970" s="242">
        <v>0.8</v>
      </c>
      <c r="V970" s="242">
        <v>9.1</v>
      </c>
      <c r="W970" s="266">
        <v>161.08697999999998</v>
      </c>
      <c r="X970" s="266">
        <v>23.90014540059347</v>
      </c>
      <c r="Y970" s="266">
        <v>0</v>
      </c>
      <c r="Z970" s="266">
        <v>0.80543489999999995</v>
      </c>
      <c r="AA970" s="266">
        <v>3.2217396000000007</v>
      </c>
      <c r="AB970" s="267">
        <v>2.2883254999999996</v>
      </c>
      <c r="AC970" s="268"/>
      <c r="AD970" s="269">
        <v>9.15</v>
      </c>
      <c r="AE970" s="270">
        <f>0.0804*AD970^2-1.8589*AD970+11.204</f>
        <v>0.9263539999999999</v>
      </c>
      <c r="AF970" s="194">
        <f t="shared" si="95"/>
        <v>1.3619714999999997</v>
      </c>
      <c r="AH970" s="242">
        <v>952</v>
      </c>
      <c r="AI970" s="251">
        <f t="shared" si="96"/>
        <v>6.3155000000000001</v>
      </c>
      <c r="AJ970" s="251">
        <f>'5-04a'!O971</f>
        <v>6.3155000000000001</v>
      </c>
      <c r="AK970" s="251">
        <f t="shared" si="97"/>
        <v>0</v>
      </c>
      <c r="AM970" s="252">
        <f t="shared" si="98"/>
        <v>0.21565537170453641</v>
      </c>
      <c r="AP970" s="268"/>
    </row>
    <row r="971" spans="1:42" x14ac:dyDescent="0.25">
      <c r="A971" s="253">
        <v>969</v>
      </c>
      <c r="B971" s="243" t="s">
        <v>552</v>
      </c>
      <c r="C971" s="243" t="s">
        <v>553</v>
      </c>
      <c r="D971" s="243" t="s">
        <v>491</v>
      </c>
      <c r="E971" s="243" t="s">
        <v>492</v>
      </c>
      <c r="F971" s="243" t="s">
        <v>35</v>
      </c>
      <c r="G971" s="243" t="s">
        <v>46</v>
      </c>
      <c r="H971" s="243" t="s">
        <v>47</v>
      </c>
      <c r="I971" s="243" t="s">
        <v>109</v>
      </c>
      <c r="J971" s="243" t="s">
        <v>41</v>
      </c>
      <c r="K971" s="243" t="s">
        <v>803</v>
      </c>
      <c r="L971" s="265">
        <v>1.1181370967741935</v>
      </c>
      <c r="M971" s="250">
        <v>0.5</v>
      </c>
      <c r="N971" s="250">
        <v>0.5</v>
      </c>
      <c r="O971" s="244">
        <v>30</v>
      </c>
      <c r="P971" s="242">
        <v>20</v>
      </c>
      <c r="Q971" s="242">
        <v>60</v>
      </c>
      <c r="R971" s="242">
        <v>0.5</v>
      </c>
      <c r="S971" s="245">
        <v>175</v>
      </c>
      <c r="T971" s="242">
        <v>3.1</v>
      </c>
      <c r="U971" s="242">
        <v>0.8</v>
      </c>
      <c r="V971" s="242">
        <v>9.1</v>
      </c>
      <c r="W971" s="266">
        <v>283.64999999999998</v>
      </c>
      <c r="X971" s="266">
        <v>28.593749999999996</v>
      </c>
      <c r="Y971" s="266">
        <v>0</v>
      </c>
      <c r="Z971" s="266">
        <v>1.4182499999999998</v>
      </c>
      <c r="AA971" s="266">
        <v>5.673</v>
      </c>
      <c r="AB971" s="267">
        <v>5.3087499999999999</v>
      </c>
      <c r="AC971" s="268"/>
      <c r="AD971" s="269">
        <v>6.05</v>
      </c>
      <c r="AE971" s="270">
        <f>0.0804*AD971^2-1.8589*AD971+11.204</f>
        <v>2.9004960000000004</v>
      </c>
      <c r="AF971" s="194">
        <f t="shared" si="95"/>
        <v>2.4082539999999995</v>
      </c>
      <c r="AH971" s="242">
        <v>953</v>
      </c>
      <c r="AI971" s="251">
        <f t="shared" si="96"/>
        <v>12.399999999999999</v>
      </c>
      <c r="AJ971" s="251">
        <f>'5-04a'!O972</f>
        <v>12.4</v>
      </c>
      <c r="AK971" s="251">
        <f t="shared" si="97"/>
        <v>0</v>
      </c>
      <c r="AM971" s="252">
        <f t="shared" si="98"/>
        <v>0.1942140322580645</v>
      </c>
      <c r="AP971" s="268"/>
    </row>
    <row r="972" spans="1:42" x14ac:dyDescent="0.25">
      <c r="A972" s="253">
        <v>970</v>
      </c>
      <c r="B972" s="243" t="s">
        <v>552</v>
      </c>
      <c r="C972" s="243" t="s">
        <v>553</v>
      </c>
      <c r="D972" s="243" t="s">
        <v>471</v>
      </c>
      <c r="E972" s="243" t="s">
        <v>495</v>
      </c>
      <c r="F972" s="243" t="s">
        <v>35</v>
      </c>
      <c r="G972" s="243" t="s">
        <v>46</v>
      </c>
      <c r="H972" s="243" t="s">
        <v>47</v>
      </c>
      <c r="I972" s="243" t="s">
        <v>109</v>
      </c>
      <c r="J972" s="243" t="s">
        <v>41</v>
      </c>
      <c r="K972" s="243" t="s">
        <v>803</v>
      </c>
      <c r="L972" s="265">
        <v>1.1188418580375783</v>
      </c>
      <c r="M972" s="250">
        <v>0.5</v>
      </c>
      <c r="N972" s="250">
        <v>0.5</v>
      </c>
      <c r="O972" s="244">
        <v>30</v>
      </c>
      <c r="P972" s="242">
        <v>20</v>
      </c>
      <c r="Q972" s="242">
        <v>60</v>
      </c>
      <c r="R972" s="242">
        <v>0.5</v>
      </c>
      <c r="S972" s="245">
        <v>175</v>
      </c>
      <c r="T972" s="242">
        <v>3.1</v>
      </c>
      <c r="U972" s="242">
        <v>0.8</v>
      </c>
      <c r="V972" s="242">
        <v>9.1</v>
      </c>
      <c r="W972" s="266">
        <v>119.31947999999993</v>
      </c>
      <c r="X972" s="266">
        <v>24.910121085594973</v>
      </c>
      <c r="Y972" s="266">
        <v>0</v>
      </c>
      <c r="Z972" s="266">
        <v>0.59659739999999961</v>
      </c>
      <c r="AA972" s="266">
        <v>2.3863895999999989</v>
      </c>
      <c r="AB972" s="267">
        <v>1.8288130000000011</v>
      </c>
      <c r="AC972" s="268"/>
      <c r="AD972" s="269">
        <v>9.4</v>
      </c>
      <c r="AE972" s="270">
        <f>0.0804*AD972^2-1.8589*AD972+11.204</f>
        <v>0.83448400000000333</v>
      </c>
      <c r="AF972" s="194">
        <f t="shared" si="95"/>
        <v>0.9943289999999978</v>
      </c>
      <c r="AH972" s="242">
        <v>954</v>
      </c>
      <c r="AI972" s="251">
        <f t="shared" si="96"/>
        <v>4.8117999999999999</v>
      </c>
      <c r="AJ972" s="251">
        <f>'5-04a'!O973</f>
        <v>4.8117999999999999</v>
      </c>
      <c r="AK972" s="251">
        <f t="shared" si="97"/>
        <v>0</v>
      </c>
      <c r="AM972" s="252">
        <f t="shared" si="98"/>
        <v>0.20664387547279559</v>
      </c>
      <c r="AP972" s="268"/>
    </row>
    <row r="973" spans="1:42" x14ac:dyDescent="0.25">
      <c r="A973" s="253">
        <v>971</v>
      </c>
      <c r="B973" s="243" t="s">
        <v>552</v>
      </c>
      <c r="C973" s="243" t="s">
        <v>553</v>
      </c>
      <c r="D973" s="243" t="s">
        <v>491</v>
      </c>
      <c r="E973" s="243" t="s">
        <v>496</v>
      </c>
      <c r="F973" s="243" t="s">
        <v>35</v>
      </c>
      <c r="G973" s="243" t="s">
        <v>46</v>
      </c>
      <c r="H973" s="243" t="s">
        <v>47</v>
      </c>
      <c r="I973" s="243" t="s">
        <v>109</v>
      </c>
      <c r="J973" s="243" t="s">
        <v>41</v>
      </c>
      <c r="K973" s="243" t="s">
        <v>803</v>
      </c>
      <c r="L973" s="265">
        <v>1.1173357519788918</v>
      </c>
      <c r="M973" s="250">
        <v>0.5</v>
      </c>
      <c r="N973" s="250">
        <v>0.5</v>
      </c>
      <c r="O973" s="244">
        <v>30</v>
      </c>
      <c r="P973" s="242">
        <v>20</v>
      </c>
      <c r="Q973" s="242">
        <v>60</v>
      </c>
      <c r="R973" s="242">
        <v>0.5</v>
      </c>
      <c r="S973" s="245">
        <v>175</v>
      </c>
      <c r="T973" s="242">
        <v>3.1</v>
      </c>
      <c r="U973" s="242">
        <v>0.8</v>
      </c>
      <c r="V973" s="242">
        <v>9.1</v>
      </c>
      <c r="W973" s="266">
        <v>224.77350000000001</v>
      </c>
      <c r="X973" s="266">
        <v>29.653496042216361</v>
      </c>
      <c r="Y973" s="266">
        <v>0</v>
      </c>
      <c r="Z973" s="266">
        <v>1.1238675</v>
      </c>
      <c r="AA973" s="266">
        <v>4.495470000000001</v>
      </c>
      <c r="AB973" s="267">
        <v>4.3911624999999992</v>
      </c>
      <c r="AC973" s="268"/>
      <c r="AD973" s="269">
        <v>6.45</v>
      </c>
      <c r="AE973" s="270">
        <f>0.0804*AD973^2-1.8589*AD973+11.204</f>
        <v>2.5589359999999992</v>
      </c>
      <c r="AF973" s="194">
        <f t="shared" si="95"/>
        <v>1.8322265</v>
      </c>
      <c r="AH973" s="242">
        <v>955</v>
      </c>
      <c r="AI973" s="251">
        <f t="shared" si="96"/>
        <v>10.0105</v>
      </c>
      <c r="AJ973" s="251">
        <f>'5-04a'!O974</f>
        <v>10.0105</v>
      </c>
      <c r="AK973" s="251">
        <f t="shared" si="97"/>
        <v>0</v>
      </c>
      <c r="AM973" s="252">
        <f t="shared" si="98"/>
        <v>0.18303046800859096</v>
      </c>
      <c r="AP973" s="268"/>
    </row>
    <row r="974" spans="1:42" x14ac:dyDescent="0.25">
      <c r="A974" s="253">
        <v>972</v>
      </c>
      <c r="B974" s="243" t="s">
        <v>554</v>
      </c>
      <c r="C974" s="243" t="s">
        <v>555</v>
      </c>
      <c r="D974" s="243" t="s">
        <v>508</v>
      </c>
      <c r="E974" s="243" t="s">
        <v>472</v>
      </c>
      <c r="F974" s="243" t="s">
        <v>35</v>
      </c>
      <c r="G974" s="243" t="s">
        <v>31</v>
      </c>
      <c r="H974" s="243" t="s">
        <v>42</v>
      </c>
      <c r="I974" s="243" t="s">
        <v>55</v>
      </c>
      <c r="J974" s="243" t="s">
        <v>996</v>
      </c>
      <c r="K974" s="243" t="s">
        <v>804</v>
      </c>
      <c r="L974" s="265">
        <v>9.2741382611436709</v>
      </c>
      <c r="M974" s="250">
        <v>0.5</v>
      </c>
      <c r="N974" s="250">
        <v>0.5</v>
      </c>
      <c r="O974" s="244">
        <v>19</v>
      </c>
      <c r="P974" s="242">
        <v>10</v>
      </c>
      <c r="Q974" s="242">
        <v>25</v>
      </c>
      <c r="R974" s="242">
        <v>0.5</v>
      </c>
      <c r="S974" s="245">
        <v>649</v>
      </c>
      <c r="T974" s="242">
        <v>4.2</v>
      </c>
      <c r="U974" s="242">
        <v>0.8</v>
      </c>
      <c r="V974" s="242">
        <v>24</v>
      </c>
      <c r="W974" s="266">
        <v>413.56479999999993</v>
      </c>
      <c r="X974" s="266">
        <v>20.49379583746283</v>
      </c>
      <c r="Y974" s="266">
        <v>0</v>
      </c>
      <c r="Z974" s="266">
        <v>2.0678239999999994</v>
      </c>
      <c r="AA974" s="266">
        <v>3.1017359999999985</v>
      </c>
      <c r="AB974" s="267">
        <v>14.105239999999997</v>
      </c>
      <c r="AC974" s="268"/>
      <c r="AD974" s="269" t="s">
        <v>2545</v>
      </c>
      <c r="AE974" s="270">
        <v>6</v>
      </c>
      <c r="AF974" s="194">
        <f t="shared" si="95"/>
        <v>8.1052399999999967</v>
      </c>
      <c r="AH974" s="242">
        <v>956</v>
      </c>
      <c r="AI974" s="251">
        <f t="shared" si="96"/>
        <v>19.274799999999995</v>
      </c>
      <c r="AJ974" s="251">
        <f>'5-04a'!O975</f>
        <v>19.274799999999999</v>
      </c>
      <c r="AK974" s="251">
        <f t="shared" si="97"/>
        <v>0</v>
      </c>
      <c r="AM974" s="252">
        <f t="shared" si="98"/>
        <v>0.42050968103430381</v>
      </c>
      <c r="AP974" s="268"/>
    </row>
    <row r="975" spans="1:42" x14ac:dyDescent="0.25">
      <c r="A975" s="253">
        <v>973</v>
      </c>
      <c r="B975" s="243" t="s">
        <v>554</v>
      </c>
      <c r="C975" s="243" t="s">
        <v>555</v>
      </c>
      <c r="D975" s="243" t="s">
        <v>508</v>
      </c>
      <c r="E975" s="243" t="s">
        <v>472</v>
      </c>
      <c r="F975" s="243" t="s">
        <v>35</v>
      </c>
      <c r="G975" s="243" t="s">
        <v>36</v>
      </c>
      <c r="H975" s="243" t="s">
        <v>42</v>
      </c>
      <c r="I975" s="243" t="s">
        <v>40</v>
      </c>
      <c r="J975" s="243" t="s">
        <v>41</v>
      </c>
      <c r="K975" s="243" t="s">
        <v>804</v>
      </c>
      <c r="L975" s="265">
        <v>5.0405463543662599</v>
      </c>
      <c r="M975" s="250">
        <v>0.5</v>
      </c>
      <c r="N975" s="250">
        <v>0.5</v>
      </c>
      <c r="O975" s="244">
        <v>19</v>
      </c>
      <c r="P975" s="242">
        <v>10</v>
      </c>
      <c r="Q975" s="242">
        <v>25</v>
      </c>
      <c r="R975" s="242">
        <v>0.5</v>
      </c>
      <c r="S975" s="245">
        <v>860</v>
      </c>
      <c r="T975" s="242">
        <v>5</v>
      </c>
      <c r="U975" s="242">
        <v>0.8</v>
      </c>
      <c r="V975" s="242">
        <v>24</v>
      </c>
      <c r="W975" s="266">
        <v>451.08960000000008</v>
      </c>
      <c r="X975" s="266">
        <v>22.353300297324086</v>
      </c>
      <c r="Y975" s="266">
        <v>0</v>
      </c>
      <c r="Z975" s="266">
        <v>2.2554480000000003</v>
      </c>
      <c r="AA975" s="266">
        <v>5.2627120000000005</v>
      </c>
      <c r="AB975" s="267">
        <v>17.628140000000002</v>
      </c>
      <c r="AC975" s="268"/>
      <c r="AD975" s="269" t="s">
        <v>2545</v>
      </c>
      <c r="AE975" s="270">
        <v>6</v>
      </c>
      <c r="AF975" s="194">
        <f t="shared" si="95"/>
        <v>11.628140000000002</v>
      </c>
      <c r="AH975" s="242">
        <v>957</v>
      </c>
      <c r="AI975" s="251">
        <f t="shared" si="96"/>
        <v>25.146300000000004</v>
      </c>
      <c r="AJ975" s="251">
        <f>'5-04a'!O976</f>
        <v>25.1463</v>
      </c>
      <c r="AK975" s="251">
        <f t="shared" si="97"/>
        <v>0</v>
      </c>
      <c r="AM975" s="252">
        <f t="shared" si="98"/>
        <v>0.46241952096332267</v>
      </c>
      <c r="AP975" s="268"/>
    </row>
    <row r="976" spans="1:42" x14ac:dyDescent="0.25">
      <c r="A976" s="253">
        <v>974</v>
      </c>
      <c r="B976" s="243" t="s">
        <v>554</v>
      </c>
      <c r="C976" s="243" t="s">
        <v>555</v>
      </c>
      <c r="D976" s="243" t="s">
        <v>471</v>
      </c>
      <c r="E976" s="243" t="s">
        <v>492</v>
      </c>
      <c r="F976" s="243" t="s">
        <v>35</v>
      </c>
      <c r="G976" s="243" t="s">
        <v>31</v>
      </c>
      <c r="H976" s="243" t="s">
        <v>42</v>
      </c>
      <c r="I976" s="243" t="s">
        <v>55</v>
      </c>
      <c r="J976" s="243" t="s">
        <v>996</v>
      </c>
      <c r="K976" s="243" t="s">
        <v>804</v>
      </c>
      <c r="L976" s="265">
        <v>9.2797332889971145</v>
      </c>
      <c r="M976" s="250">
        <v>0.5</v>
      </c>
      <c r="N976" s="250">
        <v>0.5</v>
      </c>
      <c r="O976" s="244">
        <v>19</v>
      </c>
      <c r="P976" s="242">
        <v>10</v>
      </c>
      <c r="Q976" s="242">
        <v>25</v>
      </c>
      <c r="R976" s="242">
        <v>0.5</v>
      </c>
      <c r="S976" s="245">
        <v>649</v>
      </c>
      <c r="T976" s="242">
        <v>4.2</v>
      </c>
      <c r="U976" s="242">
        <v>0.8</v>
      </c>
      <c r="V976" s="242">
        <v>24</v>
      </c>
      <c r="W976" s="266">
        <v>245.09203200000007</v>
      </c>
      <c r="X976" s="266">
        <v>24.075838113948926</v>
      </c>
      <c r="Y976" s="266">
        <v>0</v>
      </c>
      <c r="Z976" s="266">
        <v>1.2254601600000004</v>
      </c>
      <c r="AA976" s="266">
        <v>1.8381902400000003</v>
      </c>
      <c r="AB976" s="267">
        <v>5.6237496</v>
      </c>
      <c r="AC976" s="268"/>
      <c r="AD976" s="269">
        <v>8.9499999999999993</v>
      </c>
      <c r="AE976" s="270">
        <f t="shared" ref="AE976:AE991" si="99">0.0804*AD976^2-1.8589*AD976+11.204</f>
        <v>1.007086000000001</v>
      </c>
      <c r="AF976" s="194">
        <f t="shared" si="95"/>
        <v>4.616663599999999</v>
      </c>
      <c r="AH976" s="242">
        <v>958</v>
      </c>
      <c r="AI976" s="251">
        <f t="shared" si="96"/>
        <v>8.6874000000000002</v>
      </c>
      <c r="AJ976" s="251">
        <f>'5-04a'!O977</f>
        <v>8.6874000000000002</v>
      </c>
      <c r="AK976" s="251">
        <f t="shared" si="97"/>
        <v>0</v>
      </c>
      <c r="AM976" s="252">
        <f t="shared" si="98"/>
        <v>0.53142063217993862</v>
      </c>
      <c r="AP976" s="268"/>
    </row>
    <row r="977" spans="1:42" x14ac:dyDescent="0.25">
      <c r="A977" s="253">
        <v>975</v>
      </c>
      <c r="B977" s="243" t="s">
        <v>554</v>
      </c>
      <c r="C977" s="243" t="s">
        <v>555</v>
      </c>
      <c r="D977" s="243" t="s">
        <v>471</v>
      </c>
      <c r="E977" s="243" t="s">
        <v>492</v>
      </c>
      <c r="F977" s="243" t="s">
        <v>35</v>
      </c>
      <c r="G977" s="243" t="s">
        <v>36</v>
      </c>
      <c r="H977" s="243" t="s">
        <v>42</v>
      </c>
      <c r="I977" s="243" t="s">
        <v>40</v>
      </c>
      <c r="J977" s="243" t="s">
        <v>41</v>
      </c>
      <c r="K977" s="243" t="s">
        <v>804</v>
      </c>
      <c r="L977" s="265">
        <v>5.0472917363021192</v>
      </c>
      <c r="M977" s="250">
        <v>0.5</v>
      </c>
      <c r="N977" s="250">
        <v>0.5</v>
      </c>
      <c r="O977" s="244">
        <v>19</v>
      </c>
      <c r="P977" s="242">
        <v>10</v>
      </c>
      <c r="Q977" s="242">
        <v>25</v>
      </c>
      <c r="R977" s="242">
        <v>0.5</v>
      </c>
      <c r="S977" s="245">
        <v>860</v>
      </c>
      <c r="T977" s="242">
        <v>5</v>
      </c>
      <c r="U977" s="242">
        <v>0.8</v>
      </c>
      <c r="V977" s="242">
        <v>24</v>
      </c>
      <c r="W977" s="266">
        <v>325.99262400000009</v>
      </c>
      <c r="X977" s="266">
        <v>32.022851080550105</v>
      </c>
      <c r="Y977" s="266">
        <v>0</v>
      </c>
      <c r="Z977" s="266">
        <v>1.6299631200000004</v>
      </c>
      <c r="AA977" s="266">
        <v>3.8032472800000003</v>
      </c>
      <c r="AB977" s="267">
        <v>9.1780895999999998</v>
      </c>
      <c r="AC977" s="268"/>
      <c r="AD977" s="269">
        <v>8.9499999999999993</v>
      </c>
      <c r="AE977" s="270">
        <f t="shared" si="99"/>
        <v>1.007086000000001</v>
      </c>
      <c r="AF977" s="194">
        <f t="shared" si="95"/>
        <v>8.1710035999999988</v>
      </c>
      <c r="AH977" s="242">
        <v>959</v>
      </c>
      <c r="AI977" s="251">
        <f t="shared" si="96"/>
        <v>14.6113</v>
      </c>
      <c r="AJ977" s="251">
        <f>'5-04a'!O978</f>
        <v>14.6113</v>
      </c>
      <c r="AK977" s="251">
        <f t="shared" si="97"/>
        <v>0</v>
      </c>
      <c r="AM977" s="252">
        <f t="shared" si="98"/>
        <v>0.55922495602718436</v>
      </c>
      <c r="AP977" s="268"/>
    </row>
    <row r="978" spans="1:42" x14ac:dyDescent="0.25">
      <c r="A978" s="253">
        <v>976</v>
      </c>
      <c r="B978" s="243" t="s">
        <v>554</v>
      </c>
      <c r="C978" s="243" t="s">
        <v>555</v>
      </c>
      <c r="D978" s="243" t="s">
        <v>491</v>
      </c>
      <c r="E978" s="243" t="s">
        <v>472</v>
      </c>
      <c r="F978" s="243" t="s">
        <v>35</v>
      </c>
      <c r="G978" s="243" t="s">
        <v>31</v>
      </c>
      <c r="H978" s="243" t="s">
        <v>42</v>
      </c>
      <c r="I978" s="243" t="s">
        <v>55</v>
      </c>
      <c r="J978" s="243" t="s">
        <v>996</v>
      </c>
      <c r="K978" s="243" t="s">
        <v>804</v>
      </c>
      <c r="L978" s="265">
        <v>9.2749811120004821</v>
      </c>
      <c r="M978" s="250">
        <v>0.5</v>
      </c>
      <c r="N978" s="250">
        <v>0.5</v>
      </c>
      <c r="O978" s="244">
        <v>19</v>
      </c>
      <c r="P978" s="242">
        <v>10</v>
      </c>
      <c r="Q978" s="242">
        <v>25</v>
      </c>
      <c r="R978" s="242">
        <v>0.5</v>
      </c>
      <c r="S978" s="245">
        <v>649</v>
      </c>
      <c r="T978" s="242">
        <v>4.2</v>
      </c>
      <c r="U978" s="242">
        <v>0.8</v>
      </c>
      <c r="V978" s="242">
        <v>24</v>
      </c>
      <c r="W978" s="266">
        <v>281.94227200000006</v>
      </c>
      <c r="X978" s="266">
        <v>16.712642086544164</v>
      </c>
      <c r="Y978" s="266">
        <v>0</v>
      </c>
      <c r="Z978" s="266">
        <v>1.4097113600000002</v>
      </c>
      <c r="AA978" s="266">
        <v>2.1145670399999998</v>
      </c>
      <c r="AB978" s="267">
        <v>8.6019216000000007</v>
      </c>
      <c r="AC978" s="268"/>
      <c r="AD978" s="269">
        <v>5.55</v>
      </c>
      <c r="AE978" s="270">
        <f t="shared" si="99"/>
        <v>3.3636260000000018</v>
      </c>
      <c r="AF978" s="194">
        <f t="shared" si="95"/>
        <v>5.2382955999999989</v>
      </c>
      <c r="AH978" s="242">
        <v>960</v>
      </c>
      <c r="AI978" s="251">
        <f t="shared" si="96"/>
        <v>12.126200000000001</v>
      </c>
      <c r="AJ978" s="251">
        <f>'5-04a'!O979</f>
        <v>12.126200000000001</v>
      </c>
      <c r="AK978" s="251">
        <f t="shared" si="97"/>
        <v>0</v>
      </c>
      <c r="AM978" s="252">
        <f t="shared" si="98"/>
        <v>0.43198162656067018</v>
      </c>
      <c r="AP978" s="268"/>
    </row>
    <row r="979" spans="1:42" x14ac:dyDescent="0.25">
      <c r="A979" s="253">
        <v>977</v>
      </c>
      <c r="B979" s="243" t="s">
        <v>554</v>
      </c>
      <c r="C979" s="243" t="s">
        <v>555</v>
      </c>
      <c r="D979" s="243" t="s">
        <v>491</v>
      </c>
      <c r="E979" s="243" t="s">
        <v>472</v>
      </c>
      <c r="F979" s="243" t="s">
        <v>35</v>
      </c>
      <c r="G979" s="243" t="s">
        <v>36</v>
      </c>
      <c r="H979" s="243" t="s">
        <v>42</v>
      </c>
      <c r="I979" s="243" t="s">
        <v>40</v>
      </c>
      <c r="J979" s="243" t="s">
        <v>41</v>
      </c>
      <c r="K979" s="243" t="s">
        <v>804</v>
      </c>
      <c r="L979" s="265">
        <v>5.0416189746426943</v>
      </c>
      <c r="M979" s="250">
        <v>0.5</v>
      </c>
      <c r="N979" s="250">
        <v>0.5</v>
      </c>
      <c r="O979" s="244">
        <v>19</v>
      </c>
      <c r="P979" s="242">
        <v>10</v>
      </c>
      <c r="Q979" s="242">
        <v>25</v>
      </c>
      <c r="R979" s="242">
        <v>0.5</v>
      </c>
      <c r="S979" s="245">
        <v>860</v>
      </c>
      <c r="T979" s="242">
        <v>5</v>
      </c>
      <c r="U979" s="242">
        <v>0.8</v>
      </c>
      <c r="V979" s="242">
        <v>24</v>
      </c>
      <c r="W979" s="266">
        <v>329.27270400000003</v>
      </c>
      <c r="X979" s="266">
        <v>19.518239715471253</v>
      </c>
      <c r="Y979" s="266">
        <v>0</v>
      </c>
      <c r="Z979" s="266">
        <v>1.6463635200000002</v>
      </c>
      <c r="AA979" s="266">
        <v>3.8415148800000001</v>
      </c>
      <c r="AB979" s="267">
        <v>11.5473216</v>
      </c>
      <c r="AC979" s="268"/>
      <c r="AD979" s="269">
        <v>5.55</v>
      </c>
      <c r="AE979" s="270">
        <f t="shared" si="99"/>
        <v>3.3636260000000018</v>
      </c>
      <c r="AF979" s="194">
        <f t="shared" si="95"/>
        <v>8.1836955999999983</v>
      </c>
      <c r="AH979" s="242">
        <v>961</v>
      </c>
      <c r="AI979" s="251">
        <f t="shared" si="96"/>
        <v>17.0352</v>
      </c>
      <c r="AJ979" s="251">
        <f>'5-04a'!O980</f>
        <v>17.0352</v>
      </c>
      <c r="AK979" s="251">
        <f t="shared" si="97"/>
        <v>0</v>
      </c>
      <c r="AM979" s="252">
        <f t="shared" si="98"/>
        <v>0.48039914999530375</v>
      </c>
      <c r="AP979" s="268"/>
    </row>
    <row r="980" spans="1:42" x14ac:dyDescent="0.25">
      <c r="A980" s="253">
        <v>978</v>
      </c>
      <c r="B980" s="243" t="s">
        <v>554</v>
      </c>
      <c r="C980" s="243" t="s">
        <v>555</v>
      </c>
      <c r="D980" s="243" t="s">
        <v>471</v>
      </c>
      <c r="E980" s="243" t="s">
        <v>496</v>
      </c>
      <c r="F980" s="243" t="s">
        <v>35</v>
      </c>
      <c r="G980" s="243" t="s">
        <v>31</v>
      </c>
      <c r="H980" s="243" t="s">
        <v>42</v>
      </c>
      <c r="I980" s="243" t="s">
        <v>55</v>
      </c>
      <c r="J980" s="243" t="s">
        <v>996</v>
      </c>
      <c r="K980" s="243" t="s">
        <v>804</v>
      </c>
      <c r="L980" s="265">
        <v>9.282704243857113</v>
      </c>
      <c r="M980" s="250">
        <v>0.5</v>
      </c>
      <c r="N980" s="250">
        <v>0.5</v>
      </c>
      <c r="O980" s="244">
        <v>19</v>
      </c>
      <c r="P980" s="242">
        <v>10</v>
      </c>
      <c r="Q980" s="242">
        <v>25</v>
      </c>
      <c r="R980" s="242">
        <v>0.5</v>
      </c>
      <c r="S980" s="245">
        <v>649</v>
      </c>
      <c r="T980" s="242">
        <v>4.2</v>
      </c>
      <c r="U980" s="242">
        <v>0.8</v>
      </c>
      <c r="V980" s="242">
        <v>24</v>
      </c>
      <c r="W980" s="266">
        <v>170.76371200000006</v>
      </c>
      <c r="X980" s="266">
        <v>25.335862314540069</v>
      </c>
      <c r="Y980" s="266">
        <v>0</v>
      </c>
      <c r="Z980" s="266">
        <v>0.85381856000000023</v>
      </c>
      <c r="AA980" s="266">
        <v>1.2807278400000004</v>
      </c>
      <c r="AB980" s="267">
        <v>4.1477535999999997</v>
      </c>
      <c r="AC980" s="268"/>
      <c r="AD980" s="269">
        <v>9.15</v>
      </c>
      <c r="AE980" s="270">
        <f t="shared" si="99"/>
        <v>0.9263539999999999</v>
      </c>
      <c r="AF980" s="194">
        <f t="shared" si="95"/>
        <v>3.2213995999999998</v>
      </c>
      <c r="AH980" s="242">
        <v>962</v>
      </c>
      <c r="AI980" s="251">
        <f t="shared" si="96"/>
        <v>6.2823000000000002</v>
      </c>
      <c r="AJ980" s="251">
        <f>'5-04a'!O981</f>
        <v>6.2823000000000002</v>
      </c>
      <c r="AK980" s="251">
        <f t="shared" si="97"/>
        <v>0</v>
      </c>
      <c r="AM980" s="252">
        <f t="shared" si="98"/>
        <v>0.51277392037947878</v>
      </c>
      <c r="AP980" s="268"/>
    </row>
    <row r="981" spans="1:42" x14ac:dyDescent="0.25">
      <c r="A981" s="253">
        <v>979</v>
      </c>
      <c r="B981" s="243" t="s">
        <v>554</v>
      </c>
      <c r="C981" s="243" t="s">
        <v>555</v>
      </c>
      <c r="D981" s="243" t="s">
        <v>471</v>
      </c>
      <c r="E981" s="243" t="s">
        <v>496</v>
      </c>
      <c r="F981" s="243" t="s">
        <v>35</v>
      </c>
      <c r="G981" s="243" t="s">
        <v>36</v>
      </c>
      <c r="H981" s="243" t="s">
        <v>42</v>
      </c>
      <c r="I981" s="243" t="s">
        <v>40</v>
      </c>
      <c r="J981" s="243" t="s">
        <v>41</v>
      </c>
      <c r="K981" s="243" t="s">
        <v>804</v>
      </c>
      <c r="L981" s="265">
        <v>5.0514475080778123</v>
      </c>
      <c r="M981" s="250">
        <v>0.5</v>
      </c>
      <c r="N981" s="250">
        <v>0.5</v>
      </c>
      <c r="O981" s="244">
        <v>19</v>
      </c>
      <c r="P981" s="242">
        <v>10</v>
      </c>
      <c r="Q981" s="242">
        <v>25</v>
      </c>
      <c r="R981" s="242">
        <v>0.5</v>
      </c>
      <c r="S981" s="245">
        <v>860</v>
      </c>
      <c r="T981" s="242">
        <v>5</v>
      </c>
      <c r="U981" s="242">
        <v>0.8</v>
      </c>
      <c r="V981" s="242">
        <v>24</v>
      </c>
      <c r="W981" s="266">
        <v>222.21038400000006</v>
      </c>
      <c r="X981" s="266">
        <v>32.968899703264107</v>
      </c>
      <c r="Y981" s="266">
        <v>0</v>
      </c>
      <c r="Z981" s="266">
        <v>1.1110519200000004</v>
      </c>
      <c r="AA981" s="266">
        <v>2.5924544800000007</v>
      </c>
      <c r="AB981" s="267">
        <v>6.5011936000000006</v>
      </c>
      <c r="AC981" s="268"/>
      <c r="AD981" s="269">
        <v>9.15</v>
      </c>
      <c r="AE981" s="270">
        <f t="shared" si="99"/>
        <v>0.9263539999999999</v>
      </c>
      <c r="AF981" s="194">
        <f t="shared" si="95"/>
        <v>5.5748396000000007</v>
      </c>
      <c r="AH981" s="242">
        <v>963</v>
      </c>
      <c r="AI981" s="251">
        <f t="shared" si="96"/>
        <v>10.204700000000003</v>
      </c>
      <c r="AJ981" s="251">
        <f>'5-04a'!O982</f>
        <v>10.204700000000001</v>
      </c>
      <c r="AK981" s="251">
        <f t="shared" si="97"/>
        <v>0</v>
      </c>
      <c r="AM981" s="252">
        <f t="shared" si="98"/>
        <v>0.54630117494879804</v>
      </c>
      <c r="AP981" s="268"/>
    </row>
    <row r="982" spans="1:42" x14ac:dyDescent="0.25">
      <c r="A982" s="253">
        <v>980</v>
      </c>
      <c r="B982" s="243" t="s">
        <v>554</v>
      </c>
      <c r="C982" s="243" t="s">
        <v>555</v>
      </c>
      <c r="D982" s="243" t="s">
        <v>491</v>
      </c>
      <c r="E982" s="243" t="s">
        <v>492</v>
      </c>
      <c r="F982" s="243" t="s">
        <v>35</v>
      </c>
      <c r="G982" s="243" t="s">
        <v>31</v>
      </c>
      <c r="H982" s="243" t="s">
        <v>42</v>
      </c>
      <c r="I982" s="243" t="s">
        <v>55</v>
      </c>
      <c r="J982" s="243" t="s">
        <v>996</v>
      </c>
      <c r="K982" s="243" t="s">
        <v>804</v>
      </c>
      <c r="L982" s="265">
        <v>9.2785812324662835</v>
      </c>
      <c r="M982" s="250">
        <v>0.5</v>
      </c>
      <c r="N982" s="250">
        <v>0.5</v>
      </c>
      <c r="O982" s="244">
        <v>19</v>
      </c>
      <c r="P982" s="242">
        <v>10</v>
      </c>
      <c r="Q982" s="242">
        <v>25</v>
      </c>
      <c r="R982" s="242">
        <v>0.5</v>
      </c>
      <c r="S982" s="245">
        <v>649</v>
      </c>
      <c r="T982" s="242">
        <v>4.2</v>
      </c>
      <c r="U982" s="242">
        <v>0.8</v>
      </c>
      <c r="V982" s="242">
        <v>24</v>
      </c>
      <c r="W982" s="266">
        <v>301.00480000000005</v>
      </c>
      <c r="X982" s="266">
        <v>30.343225806451613</v>
      </c>
      <c r="Y982" s="266">
        <v>0</v>
      </c>
      <c r="Z982" s="266">
        <v>1.5050240000000001</v>
      </c>
      <c r="AA982" s="266">
        <v>2.257536</v>
      </c>
      <c r="AB982" s="267">
        <v>8.5888399999999994</v>
      </c>
      <c r="AC982" s="268"/>
      <c r="AD982" s="269">
        <v>6.05</v>
      </c>
      <c r="AE982" s="270">
        <f t="shared" si="99"/>
        <v>2.9004960000000004</v>
      </c>
      <c r="AF982" s="194">
        <f t="shared" si="95"/>
        <v>5.688343999999999</v>
      </c>
      <c r="AH982" s="242">
        <v>964</v>
      </c>
      <c r="AI982" s="251">
        <f t="shared" si="96"/>
        <v>12.3514</v>
      </c>
      <c r="AJ982" s="251">
        <f>'5-04a'!O983</f>
        <v>12.3514</v>
      </c>
      <c r="AK982" s="251">
        <f t="shared" si="97"/>
        <v>0</v>
      </c>
      <c r="AM982" s="252">
        <f t="shared" si="98"/>
        <v>0.4605424486293051</v>
      </c>
      <c r="AP982" s="268"/>
    </row>
    <row r="983" spans="1:42" x14ac:dyDescent="0.25">
      <c r="A983" s="253">
        <v>981</v>
      </c>
      <c r="B983" s="243" t="s">
        <v>554</v>
      </c>
      <c r="C983" s="243" t="s">
        <v>555</v>
      </c>
      <c r="D983" s="243" t="s">
        <v>491</v>
      </c>
      <c r="E983" s="243" t="s">
        <v>492</v>
      </c>
      <c r="F983" s="243" t="s">
        <v>35</v>
      </c>
      <c r="G983" s="243" t="s">
        <v>36</v>
      </c>
      <c r="H983" s="243" t="s">
        <v>42</v>
      </c>
      <c r="I983" s="243" t="s">
        <v>40</v>
      </c>
      <c r="J983" s="243" t="s">
        <v>41</v>
      </c>
      <c r="K983" s="243" t="s">
        <v>804</v>
      </c>
      <c r="L983" s="265">
        <v>5.0462005232974931</v>
      </c>
      <c r="M983" s="250">
        <v>0.5</v>
      </c>
      <c r="N983" s="250">
        <v>0.5</v>
      </c>
      <c r="O983" s="244">
        <v>19</v>
      </c>
      <c r="P983" s="242">
        <v>10</v>
      </c>
      <c r="Q983" s="242">
        <v>25</v>
      </c>
      <c r="R983" s="242">
        <v>0.5</v>
      </c>
      <c r="S983" s="245">
        <v>860</v>
      </c>
      <c r="T983" s="242">
        <v>5</v>
      </c>
      <c r="U983" s="242">
        <v>0.8</v>
      </c>
      <c r="V983" s="242">
        <v>24</v>
      </c>
      <c r="W983" s="266">
        <v>217.49520000000007</v>
      </c>
      <c r="X983" s="266">
        <v>21.924919354838718</v>
      </c>
      <c r="Y983" s="266">
        <v>0</v>
      </c>
      <c r="Z983" s="266">
        <v>1.0874760000000003</v>
      </c>
      <c r="AA983" s="266">
        <v>2.5374440000000003</v>
      </c>
      <c r="AB983" s="267">
        <v>8.3823800000000013</v>
      </c>
      <c r="AC983" s="268"/>
      <c r="AD983" s="269">
        <v>6.05</v>
      </c>
      <c r="AE983" s="270">
        <f t="shared" si="99"/>
        <v>2.9004960000000004</v>
      </c>
      <c r="AF983" s="194">
        <f t="shared" si="95"/>
        <v>5.4818840000000009</v>
      </c>
      <c r="AH983" s="242">
        <v>965</v>
      </c>
      <c r="AI983" s="251">
        <f t="shared" si="96"/>
        <v>12.007300000000001</v>
      </c>
      <c r="AJ983" s="251">
        <f>'5-04a'!O984</f>
        <v>12.007300000000001</v>
      </c>
      <c r="AK983" s="251">
        <f t="shared" si="97"/>
        <v>0</v>
      </c>
      <c r="AM983" s="252">
        <f t="shared" si="98"/>
        <v>0.45654593455647818</v>
      </c>
      <c r="AP983" s="268"/>
    </row>
    <row r="984" spans="1:42" x14ac:dyDescent="0.25">
      <c r="A984" s="253">
        <v>982</v>
      </c>
      <c r="B984" s="243" t="s">
        <v>554</v>
      </c>
      <c r="C984" s="243" t="s">
        <v>555</v>
      </c>
      <c r="D984" s="243" t="s">
        <v>494</v>
      </c>
      <c r="E984" s="243" t="s">
        <v>492</v>
      </c>
      <c r="F984" s="243" t="s">
        <v>35</v>
      </c>
      <c r="G984" s="243" t="s">
        <v>36</v>
      </c>
      <c r="H984" s="243" t="s">
        <v>32</v>
      </c>
      <c r="I984" s="243" t="s">
        <v>995</v>
      </c>
      <c r="J984" s="243" t="s">
        <v>41</v>
      </c>
      <c r="K984" s="243" t="s">
        <v>805</v>
      </c>
      <c r="L984" s="265">
        <v>1.7013362897265334</v>
      </c>
      <c r="M984" s="250">
        <v>1</v>
      </c>
      <c r="N984" s="250">
        <v>1</v>
      </c>
      <c r="O984" s="244">
        <v>16</v>
      </c>
      <c r="P984" s="242">
        <v>15</v>
      </c>
      <c r="Q984" s="242">
        <v>35</v>
      </c>
      <c r="R984" s="242">
        <v>0.5</v>
      </c>
      <c r="S984" s="245">
        <v>215</v>
      </c>
      <c r="T984" s="242">
        <v>4.2</v>
      </c>
      <c r="U984" s="242">
        <v>0.8</v>
      </c>
      <c r="V984" s="242">
        <v>13</v>
      </c>
      <c r="W984" s="266">
        <v>225.99101599999989</v>
      </c>
      <c r="X984" s="266">
        <v>25.054436363636352</v>
      </c>
      <c r="Y984" s="266">
        <v>0</v>
      </c>
      <c r="Z984" s="266">
        <v>2.2599101599999991</v>
      </c>
      <c r="AA984" s="266">
        <v>9.0396406399999982</v>
      </c>
      <c r="AB984" s="267">
        <v>1.1004492000000021</v>
      </c>
      <c r="AC984" s="268"/>
      <c r="AD984" s="269">
        <v>10.85</v>
      </c>
      <c r="AE984" s="270">
        <f t="shared" si="99"/>
        <v>0.49982400000000027</v>
      </c>
      <c r="AF984" s="194">
        <f t="shared" si="95"/>
        <v>0.60062520000000186</v>
      </c>
      <c r="AH984" s="242">
        <v>966</v>
      </c>
      <c r="AI984" s="251">
        <f t="shared" si="96"/>
        <v>12.399999999999999</v>
      </c>
      <c r="AJ984" s="251">
        <f>'5-04a'!O985</f>
        <v>12.4</v>
      </c>
      <c r="AK984" s="251">
        <f t="shared" si="97"/>
        <v>0</v>
      </c>
      <c r="AM984" s="252">
        <f t="shared" si="98"/>
        <v>4.8437516129032417E-2</v>
      </c>
      <c r="AP984" s="268"/>
    </row>
    <row r="985" spans="1:42" x14ac:dyDescent="0.25">
      <c r="A985" s="253">
        <v>983</v>
      </c>
      <c r="B985" s="243" t="s">
        <v>554</v>
      </c>
      <c r="C985" s="243" t="s">
        <v>555</v>
      </c>
      <c r="D985" s="243" t="s">
        <v>494</v>
      </c>
      <c r="E985" s="243" t="s">
        <v>492</v>
      </c>
      <c r="F985" s="243" t="s">
        <v>35</v>
      </c>
      <c r="G985" s="243" t="s">
        <v>31</v>
      </c>
      <c r="H985" s="243" t="s">
        <v>32</v>
      </c>
      <c r="I985" s="243" t="s">
        <v>39</v>
      </c>
      <c r="J985" s="243" t="s">
        <v>44</v>
      </c>
      <c r="K985" s="243" t="s">
        <v>805</v>
      </c>
      <c r="L985" s="265">
        <v>4.1665599186991873</v>
      </c>
      <c r="M985" s="250">
        <v>1</v>
      </c>
      <c r="N985" s="250">
        <v>1</v>
      </c>
      <c r="O985" s="244">
        <v>16</v>
      </c>
      <c r="P985" s="242">
        <v>15</v>
      </c>
      <c r="Q985" s="242">
        <v>35</v>
      </c>
      <c r="R985" s="242">
        <v>0.5</v>
      </c>
      <c r="S985" s="245">
        <v>462</v>
      </c>
      <c r="T985" s="242">
        <v>4.2</v>
      </c>
      <c r="U985" s="242">
        <v>0.8</v>
      </c>
      <c r="V985" s="242">
        <v>13</v>
      </c>
      <c r="W985" s="266">
        <v>237.75703199999992</v>
      </c>
      <c r="X985" s="266">
        <v>26.358872727272718</v>
      </c>
      <c r="Y985" s="266">
        <v>0</v>
      </c>
      <c r="Z985" s="266">
        <v>2.3775703199999993</v>
      </c>
      <c r="AA985" s="266">
        <v>3.5663554799999986</v>
      </c>
      <c r="AB985" s="267">
        <v>0.81857420000000225</v>
      </c>
      <c r="AC985" s="268"/>
      <c r="AD985" s="269">
        <v>10.85</v>
      </c>
      <c r="AE985" s="270">
        <f t="shared" si="99"/>
        <v>0.49982400000000027</v>
      </c>
      <c r="AF985" s="194">
        <f t="shared" si="95"/>
        <v>0.31875020000000198</v>
      </c>
      <c r="AH985" s="242">
        <v>967</v>
      </c>
      <c r="AI985" s="251">
        <f t="shared" si="96"/>
        <v>6.7625000000000002</v>
      </c>
      <c r="AJ985" s="251">
        <f>'5-04a'!O986</f>
        <v>6.7625000000000002</v>
      </c>
      <c r="AK985" s="251">
        <f t="shared" si="97"/>
        <v>0</v>
      </c>
      <c r="AM985" s="252">
        <f t="shared" si="98"/>
        <v>4.7134964879852415E-2</v>
      </c>
      <c r="AP985" s="268"/>
    </row>
    <row r="986" spans="1:42" x14ac:dyDescent="0.25">
      <c r="A986" s="253">
        <v>984</v>
      </c>
      <c r="B986" s="243" t="s">
        <v>554</v>
      </c>
      <c r="C986" s="243" t="s">
        <v>555</v>
      </c>
      <c r="D986" s="243" t="s">
        <v>471</v>
      </c>
      <c r="E986" s="243" t="s">
        <v>492</v>
      </c>
      <c r="F986" s="243" t="s">
        <v>35</v>
      </c>
      <c r="G986" s="243" t="s">
        <v>36</v>
      </c>
      <c r="H986" s="243" t="s">
        <v>32</v>
      </c>
      <c r="I986" s="243" t="s">
        <v>995</v>
      </c>
      <c r="J986" s="243" t="s">
        <v>41</v>
      </c>
      <c r="K986" s="243" t="s">
        <v>805</v>
      </c>
      <c r="L986" s="265">
        <v>1.7037825802226587</v>
      </c>
      <c r="M986" s="250">
        <v>1</v>
      </c>
      <c r="N986" s="250">
        <v>1</v>
      </c>
      <c r="O986" s="244">
        <v>16</v>
      </c>
      <c r="P986" s="242">
        <v>15</v>
      </c>
      <c r="Q986" s="242">
        <v>35</v>
      </c>
      <c r="R986" s="242">
        <v>0.5</v>
      </c>
      <c r="S986" s="245">
        <v>215</v>
      </c>
      <c r="T986" s="242">
        <v>4.2</v>
      </c>
      <c r="U986" s="242">
        <v>0.8</v>
      </c>
      <c r="V986" s="242">
        <v>13</v>
      </c>
      <c r="W986" s="266">
        <v>263.71479399999993</v>
      </c>
      <c r="X986" s="266">
        <v>25.905186051080541</v>
      </c>
      <c r="Y986" s="266">
        <v>0</v>
      </c>
      <c r="Z986" s="266">
        <v>2.6371479399999993</v>
      </c>
      <c r="AA986" s="266">
        <v>10.548591759999999</v>
      </c>
      <c r="AB986" s="267">
        <v>1.7222602999999999</v>
      </c>
      <c r="AC986" s="268"/>
      <c r="AD986" s="269">
        <v>8.9499999999999993</v>
      </c>
      <c r="AE986" s="270">
        <f t="shared" si="99"/>
        <v>1.007086000000001</v>
      </c>
      <c r="AF986" s="194">
        <f t="shared" si="95"/>
        <v>0.71517429999999882</v>
      </c>
      <c r="AH986" s="242">
        <v>968</v>
      </c>
      <c r="AI986" s="251">
        <f t="shared" si="96"/>
        <v>14.907999999999999</v>
      </c>
      <c r="AJ986" s="251">
        <f>'5-04a'!O987</f>
        <v>14.907999999999999</v>
      </c>
      <c r="AK986" s="251">
        <f t="shared" si="97"/>
        <v>0</v>
      </c>
      <c r="AM986" s="252">
        <f t="shared" si="98"/>
        <v>4.7972518111081219E-2</v>
      </c>
      <c r="AP986" s="268"/>
    </row>
    <row r="987" spans="1:42" x14ac:dyDescent="0.25">
      <c r="A987" s="253">
        <v>985</v>
      </c>
      <c r="B987" s="243" t="s">
        <v>554</v>
      </c>
      <c r="C987" s="243" t="s">
        <v>555</v>
      </c>
      <c r="D987" s="243" t="s">
        <v>471</v>
      </c>
      <c r="E987" s="243" t="s">
        <v>492</v>
      </c>
      <c r="F987" s="243" t="s">
        <v>35</v>
      </c>
      <c r="G987" s="243" t="s">
        <v>31</v>
      </c>
      <c r="H987" s="243" t="s">
        <v>32</v>
      </c>
      <c r="I987" s="243" t="s">
        <v>39</v>
      </c>
      <c r="J987" s="243" t="s">
        <v>44</v>
      </c>
      <c r="K987" s="243" t="s">
        <v>805</v>
      </c>
      <c r="L987" s="265">
        <v>4.1686567321545516</v>
      </c>
      <c r="M987" s="250">
        <v>1</v>
      </c>
      <c r="N987" s="250">
        <v>1</v>
      </c>
      <c r="O987" s="244">
        <v>16</v>
      </c>
      <c r="P987" s="242">
        <v>15</v>
      </c>
      <c r="Q987" s="242">
        <v>35</v>
      </c>
      <c r="R987" s="242">
        <v>0.5</v>
      </c>
      <c r="S987" s="245">
        <v>462</v>
      </c>
      <c r="T987" s="242">
        <v>4.2</v>
      </c>
      <c r="U987" s="242">
        <v>0.8</v>
      </c>
      <c r="V987" s="242">
        <v>13</v>
      </c>
      <c r="W987" s="266">
        <v>285.65458800000005</v>
      </c>
      <c r="X987" s="266">
        <v>28.060372102161107</v>
      </c>
      <c r="Y987" s="266">
        <v>0</v>
      </c>
      <c r="Z987" s="266">
        <v>2.8565458800000005</v>
      </c>
      <c r="AA987" s="266">
        <v>4.2848188199999999</v>
      </c>
      <c r="AB987" s="267">
        <v>1.4041352999999996</v>
      </c>
      <c r="AC987" s="268"/>
      <c r="AD987" s="269">
        <v>8.9499999999999993</v>
      </c>
      <c r="AE987" s="270">
        <f t="shared" si="99"/>
        <v>1.007086000000001</v>
      </c>
      <c r="AF987" s="194">
        <f t="shared" si="95"/>
        <v>0.39704929999999861</v>
      </c>
      <c r="AH987" s="242">
        <v>969</v>
      </c>
      <c r="AI987" s="251">
        <f t="shared" si="96"/>
        <v>8.5455000000000005</v>
      </c>
      <c r="AJ987" s="251">
        <f>'5-04a'!O988</f>
        <v>8.5455000000000005</v>
      </c>
      <c r="AK987" s="251">
        <f t="shared" si="97"/>
        <v>0</v>
      </c>
      <c r="AM987" s="252">
        <f t="shared" si="98"/>
        <v>4.6462968813995503E-2</v>
      </c>
      <c r="AP987" s="268"/>
    </row>
    <row r="988" spans="1:42" x14ac:dyDescent="0.25">
      <c r="A988" s="253">
        <v>986</v>
      </c>
      <c r="B988" s="243" t="s">
        <v>554</v>
      </c>
      <c r="C988" s="243" t="s">
        <v>555</v>
      </c>
      <c r="D988" s="243" t="s">
        <v>494</v>
      </c>
      <c r="E988" s="243" t="s">
        <v>496</v>
      </c>
      <c r="F988" s="243" t="s">
        <v>35</v>
      </c>
      <c r="G988" s="243" t="s">
        <v>36</v>
      </c>
      <c r="H988" s="243" t="s">
        <v>32</v>
      </c>
      <c r="I988" s="243" t="s">
        <v>995</v>
      </c>
      <c r="J988" s="243" t="s">
        <v>41</v>
      </c>
      <c r="K988" s="243" t="s">
        <v>805</v>
      </c>
      <c r="L988" s="265">
        <v>1.7038195760036088</v>
      </c>
      <c r="M988" s="250">
        <v>1</v>
      </c>
      <c r="N988" s="250">
        <v>1</v>
      </c>
      <c r="O988" s="244">
        <v>16</v>
      </c>
      <c r="P988" s="242">
        <v>15</v>
      </c>
      <c r="Q988" s="242">
        <v>35</v>
      </c>
      <c r="R988" s="242">
        <v>0.5</v>
      </c>
      <c r="S988" s="245">
        <v>215</v>
      </c>
      <c r="T988" s="242">
        <v>4.2</v>
      </c>
      <c r="U988" s="242">
        <v>0.8</v>
      </c>
      <c r="V988" s="242">
        <v>13</v>
      </c>
      <c r="W988" s="266">
        <v>186.19049999999996</v>
      </c>
      <c r="X988" s="266">
        <v>25.194925575101486</v>
      </c>
      <c r="Y988" s="266">
        <v>0</v>
      </c>
      <c r="Z988" s="266">
        <v>1.8619049999999995</v>
      </c>
      <c r="AA988" s="266">
        <v>7.4476199999999997</v>
      </c>
      <c r="AB988" s="267">
        <v>0.98997500000000005</v>
      </c>
      <c r="AC988" s="268"/>
      <c r="AD988" s="269">
        <v>10.95</v>
      </c>
      <c r="AE988" s="270">
        <f t="shared" si="99"/>
        <v>0.48920599999999936</v>
      </c>
      <c r="AF988" s="194">
        <f t="shared" si="95"/>
        <v>0.50076900000000069</v>
      </c>
      <c r="AH988" s="242">
        <v>970</v>
      </c>
      <c r="AI988" s="251">
        <f t="shared" si="96"/>
        <v>10.299499999999998</v>
      </c>
      <c r="AJ988" s="251">
        <f>'5-04a'!O989</f>
        <v>10.2995</v>
      </c>
      <c r="AK988" s="251">
        <f t="shared" si="97"/>
        <v>0</v>
      </c>
      <c r="AM988" s="252">
        <f t="shared" si="98"/>
        <v>4.8620709743191493E-2</v>
      </c>
      <c r="AP988" s="268"/>
    </row>
    <row r="989" spans="1:42" x14ac:dyDescent="0.25">
      <c r="A989" s="253">
        <v>987</v>
      </c>
      <c r="B989" s="243" t="s">
        <v>554</v>
      </c>
      <c r="C989" s="243" t="s">
        <v>555</v>
      </c>
      <c r="D989" s="243" t="s">
        <v>494</v>
      </c>
      <c r="E989" s="243" t="s">
        <v>496</v>
      </c>
      <c r="F989" s="243" t="s">
        <v>35</v>
      </c>
      <c r="G989" s="243" t="s">
        <v>31</v>
      </c>
      <c r="H989" s="243" t="s">
        <v>32</v>
      </c>
      <c r="I989" s="243" t="s">
        <v>39</v>
      </c>
      <c r="J989" s="243" t="s">
        <v>44</v>
      </c>
      <c r="K989" s="243" t="s">
        <v>805</v>
      </c>
      <c r="L989" s="265">
        <v>4.1697196797474065</v>
      </c>
      <c r="M989" s="250">
        <v>1</v>
      </c>
      <c r="N989" s="250">
        <v>1</v>
      </c>
      <c r="O989" s="244">
        <v>16</v>
      </c>
      <c r="P989" s="242">
        <v>15</v>
      </c>
      <c r="Q989" s="242">
        <v>35</v>
      </c>
      <c r="R989" s="242">
        <v>0.5</v>
      </c>
      <c r="S989" s="245">
        <v>462</v>
      </c>
      <c r="T989" s="242">
        <v>4.2</v>
      </c>
      <c r="U989" s="242">
        <v>0.8</v>
      </c>
      <c r="V989" s="242">
        <v>13</v>
      </c>
      <c r="W989" s="266">
        <v>196.87039999999996</v>
      </c>
      <c r="X989" s="266">
        <v>26.64010825439783</v>
      </c>
      <c r="Y989" s="266">
        <v>0</v>
      </c>
      <c r="Z989" s="266">
        <v>1.9687039999999998</v>
      </c>
      <c r="AA989" s="266">
        <v>2.9530559999999992</v>
      </c>
      <c r="AB989" s="267">
        <v>0.75903999999999994</v>
      </c>
      <c r="AC989" s="268"/>
      <c r="AD989" s="269">
        <v>10.95</v>
      </c>
      <c r="AE989" s="270">
        <f t="shared" si="99"/>
        <v>0.48920599999999936</v>
      </c>
      <c r="AF989" s="194">
        <f t="shared" si="95"/>
        <v>0.26983400000000057</v>
      </c>
      <c r="AH989" s="242">
        <v>971</v>
      </c>
      <c r="AI989" s="251">
        <f t="shared" si="96"/>
        <v>5.6807999999999987</v>
      </c>
      <c r="AJ989" s="251">
        <f>'5-04a'!O990</f>
        <v>5.6807999999999996</v>
      </c>
      <c r="AK989" s="251">
        <f t="shared" si="97"/>
        <v>0</v>
      </c>
      <c r="AM989" s="252">
        <f t="shared" si="98"/>
        <v>4.74992958738207E-2</v>
      </c>
      <c r="AP989" s="268"/>
    </row>
    <row r="990" spans="1:42" x14ac:dyDescent="0.25">
      <c r="A990" s="253">
        <v>988</v>
      </c>
      <c r="B990" s="243" t="s">
        <v>554</v>
      </c>
      <c r="C990" s="243" t="s">
        <v>555</v>
      </c>
      <c r="D990" s="243" t="s">
        <v>471</v>
      </c>
      <c r="E990" s="243" t="s">
        <v>496</v>
      </c>
      <c r="F990" s="243" t="s">
        <v>35</v>
      </c>
      <c r="G990" s="243" t="s">
        <v>36</v>
      </c>
      <c r="H990" s="243" t="s">
        <v>32</v>
      </c>
      <c r="I990" s="243" t="s">
        <v>995</v>
      </c>
      <c r="J990" s="243" t="s">
        <v>41</v>
      </c>
      <c r="K990" s="243" t="s">
        <v>805</v>
      </c>
      <c r="L990" s="265">
        <v>1.7043165182987141</v>
      </c>
      <c r="M990" s="250">
        <v>1</v>
      </c>
      <c r="N990" s="250">
        <v>1</v>
      </c>
      <c r="O990" s="244">
        <v>16</v>
      </c>
      <c r="P990" s="242">
        <v>15</v>
      </c>
      <c r="Q990" s="242">
        <v>35</v>
      </c>
      <c r="R990" s="242">
        <v>0.5</v>
      </c>
      <c r="S990" s="245">
        <v>215</v>
      </c>
      <c r="T990" s="242">
        <v>4.2</v>
      </c>
      <c r="U990" s="242">
        <v>0.8</v>
      </c>
      <c r="V990" s="242">
        <v>13</v>
      </c>
      <c r="W990" s="266">
        <v>179.64625399999994</v>
      </c>
      <c r="X990" s="266">
        <v>26.653746884272987</v>
      </c>
      <c r="Y990" s="266">
        <v>0</v>
      </c>
      <c r="Z990" s="266">
        <v>1.7964625399999996</v>
      </c>
      <c r="AA990" s="266">
        <v>7.1858501600000002</v>
      </c>
      <c r="AB990" s="267">
        <v>1.4186872999999993</v>
      </c>
      <c r="AC990" s="268"/>
      <c r="AD990" s="269">
        <v>9.15</v>
      </c>
      <c r="AE990" s="270">
        <f t="shared" si="99"/>
        <v>0.9263539999999999</v>
      </c>
      <c r="AF990" s="194">
        <f t="shared" si="95"/>
        <v>0.49233329999999942</v>
      </c>
      <c r="AH990" s="242">
        <v>972</v>
      </c>
      <c r="AI990" s="251">
        <f t="shared" si="96"/>
        <v>10.401</v>
      </c>
      <c r="AJ990" s="251">
        <f>'5-04a'!O991</f>
        <v>10.401</v>
      </c>
      <c r="AK990" s="251">
        <f t="shared" si="97"/>
        <v>0</v>
      </c>
      <c r="AM990" s="252">
        <f t="shared" si="98"/>
        <v>4.7335188924141854E-2</v>
      </c>
      <c r="AP990" s="268"/>
    </row>
    <row r="991" spans="1:42" x14ac:dyDescent="0.25">
      <c r="A991" s="253">
        <v>989</v>
      </c>
      <c r="B991" s="243" t="s">
        <v>554</v>
      </c>
      <c r="C991" s="243" t="s">
        <v>555</v>
      </c>
      <c r="D991" s="243" t="s">
        <v>471</v>
      </c>
      <c r="E991" s="243" t="s">
        <v>496</v>
      </c>
      <c r="F991" s="243" t="s">
        <v>35</v>
      </c>
      <c r="G991" s="243" t="s">
        <v>31</v>
      </c>
      <c r="H991" s="243" t="s">
        <v>32</v>
      </c>
      <c r="I991" s="243" t="s">
        <v>39</v>
      </c>
      <c r="J991" s="243" t="s">
        <v>44</v>
      </c>
      <c r="K991" s="243" t="s">
        <v>805</v>
      </c>
      <c r="L991" s="265">
        <v>4.1705776360039568</v>
      </c>
      <c r="M991" s="250">
        <v>1</v>
      </c>
      <c r="N991" s="250">
        <v>1</v>
      </c>
      <c r="O991" s="244">
        <v>16</v>
      </c>
      <c r="P991" s="242">
        <v>15</v>
      </c>
      <c r="Q991" s="242">
        <v>35</v>
      </c>
      <c r="R991" s="242">
        <v>0.5</v>
      </c>
      <c r="S991" s="245">
        <v>462</v>
      </c>
      <c r="T991" s="242">
        <v>4.2</v>
      </c>
      <c r="U991" s="242">
        <v>0.8</v>
      </c>
      <c r="V991" s="242">
        <v>13</v>
      </c>
      <c r="W991" s="266">
        <v>199.21750800000004</v>
      </c>
      <c r="X991" s="266">
        <v>29.557493768545999</v>
      </c>
      <c r="Y991" s="266">
        <v>0</v>
      </c>
      <c r="Z991" s="266">
        <v>1.9921750800000004</v>
      </c>
      <c r="AA991" s="266">
        <v>2.9882626200000004</v>
      </c>
      <c r="AB991" s="267">
        <v>1.2080622999999995</v>
      </c>
      <c r="AC991" s="268"/>
      <c r="AD991" s="269">
        <v>9.15</v>
      </c>
      <c r="AE991" s="270">
        <f t="shared" si="99"/>
        <v>0.9263539999999999</v>
      </c>
      <c r="AF991" s="194">
        <f t="shared" si="95"/>
        <v>0.28170829999999958</v>
      </c>
      <c r="AH991" s="242">
        <v>973</v>
      </c>
      <c r="AI991" s="251">
        <f t="shared" si="96"/>
        <v>6.1885000000000012</v>
      </c>
      <c r="AJ991" s="251">
        <f>'5-04a'!O992</f>
        <v>6.1885000000000003</v>
      </c>
      <c r="AK991" s="251">
        <f t="shared" si="97"/>
        <v>0</v>
      </c>
      <c r="AM991" s="252">
        <f t="shared" si="98"/>
        <v>4.5521257170558216E-2</v>
      </c>
      <c r="AP991" s="268"/>
    </row>
    <row r="992" spans="1:42" x14ac:dyDescent="0.25">
      <c r="A992" s="253">
        <v>990</v>
      </c>
      <c r="B992" s="243" t="s">
        <v>554</v>
      </c>
      <c r="C992" s="243" t="s">
        <v>555</v>
      </c>
      <c r="D992" s="243" t="s">
        <v>508</v>
      </c>
      <c r="E992" s="243" t="s">
        <v>472</v>
      </c>
      <c r="F992" s="243" t="s">
        <v>35</v>
      </c>
      <c r="G992" s="243" t="s">
        <v>46</v>
      </c>
      <c r="H992" s="243" t="s">
        <v>47</v>
      </c>
      <c r="I992" s="243" t="s">
        <v>109</v>
      </c>
      <c r="J992" s="243" t="s">
        <v>41</v>
      </c>
      <c r="K992" s="243" t="s">
        <v>808</v>
      </c>
      <c r="L992" s="265">
        <v>1.1164150148662042</v>
      </c>
      <c r="M992" s="250">
        <v>0.5</v>
      </c>
      <c r="N992" s="250">
        <v>0.5</v>
      </c>
      <c r="O992" s="244">
        <v>33</v>
      </c>
      <c r="P992" s="242">
        <v>20</v>
      </c>
      <c r="Q992" s="242">
        <v>60</v>
      </c>
      <c r="R992" s="242">
        <v>0.5</v>
      </c>
      <c r="S992" s="245">
        <v>175</v>
      </c>
      <c r="T992" s="242">
        <v>3.1</v>
      </c>
      <c r="U992" s="242">
        <v>0.8</v>
      </c>
      <c r="V992" s="242">
        <v>9.1</v>
      </c>
      <c r="W992" s="266">
        <v>529.05419999999992</v>
      </c>
      <c r="X992" s="266">
        <v>26.216759167492565</v>
      </c>
      <c r="Y992" s="266">
        <v>0</v>
      </c>
      <c r="Z992" s="266">
        <v>2.6452709999999997</v>
      </c>
      <c r="AA992" s="266">
        <v>10.581084000000001</v>
      </c>
      <c r="AB992" s="267">
        <v>12.719145000000001</v>
      </c>
      <c r="AC992" s="268"/>
      <c r="AD992" s="269" t="s">
        <v>2545</v>
      </c>
      <c r="AE992" s="270">
        <v>6</v>
      </c>
      <c r="AF992" s="194">
        <f t="shared" si="95"/>
        <v>6.719145000000001</v>
      </c>
      <c r="AH992" s="242">
        <v>974</v>
      </c>
      <c r="AI992" s="251">
        <f t="shared" si="96"/>
        <v>25.945500000000003</v>
      </c>
      <c r="AJ992" s="251">
        <f>'5-04a'!O993</f>
        <v>25.945499999999999</v>
      </c>
      <c r="AK992" s="251">
        <f t="shared" si="97"/>
        <v>0</v>
      </c>
      <c r="AM992" s="252">
        <f t="shared" si="98"/>
        <v>0.25897149794762098</v>
      </c>
      <c r="AP992" s="268"/>
    </row>
    <row r="993" spans="1:42" x14ac:dyDescent="0.25">
      <c r="A993" s="253">
        <v>991</v>
      </c>
      <c r="B993" s="243" t="s">
        <v>554</v>
      </c>
      <c r="C993" s="243" t="s">
        <v>555</v>
      </c>
      <c r="D993" s="243" t="s">
        <v>491</v>
      </c>
      <c r="E993" s="243" t="s">
        <v>472</v>
      </c>
      <c r="F993" s="243" t="s">
        <v>35</v>
      </c>
      <c r="G993" s="243" t="s">
        <v>46</v>
      </c>
      <c r="H993" s="243" t="s">
        <v>47</v>
      </c>
      <c r="I993" s="243" t="s">
        <v>109</v>
      </c>
      <c r="J993" s="243" t="s">
        <v>41</v>
      </c>
      <c r="K993" s="243" t="s">
        <v>808</v>
      </c>
      <c r="L993" s="265">
        <v>1.1167417012448133</v>
      </c>
      <c r="M993" s="250">
        <v>0.5</v>
      </c>
      <c r="N993" s="250">
        <v>0.5</v>
      </c>
      <c r="O993" s="244">
        <v>33</v>
      </c>
      <c r="P993" s="242">
        <v>20</v>
      </c>
      <c r="Q993" s="242">
        <v>60</v>
      </c>
      <c r="R993" s="242">
        <v>0.5</v>
      </c>
      <c r="S993" s="245">
        <v>175</v>
      </c>
      <c r="T993" s="242">
        <v>3.1</v>
      </c>
      <c r="U993" s="242">
        <v>0.8</v>
      </c>
      <c r="V993" s="242">
        <v>9.1</v>
      </c>
      <c r="W993" s="266">
        <v>388.4569919999999</v>
      </c>
      <c r="X993" s="266">
        <v>23.026496265560159</v>
      </c>
      <c r="Y993" s="266">
        <v>0</v>
      </c>
      <c r="Z993" s="266">
        <v>1.9422849599999994</v>
      </c>
      <c r="AA993" s="266">
        <v>7.7691398400000002</v>
      </c>
      <c r="AB993" s="267">
        <v>7.9913752000000002</v>
      </c>
      <c r="AC993" s="268"/>
      <c r="AD993" s="269">
        <v>5.55</v>
      </c>
      <c r="AE993" s="270">
        <f t="shared" ref="AE993:AE1017" si="100">0.0804*AD993^2-1.8589*AD993+11.204</f>
        <v>3.3636260000000018</v>
      </c>
      <c r="AF993" s="194">
        <f t="shared" si="95"/>
        <v>4.6277491999999985</v>
      </c>
      <c r="AH993" s="242">
        <v>975</v>
      </c>
      <c r="AI993" s="251">
        <f t="shared" si="96"/>
        <v>17.7028</v>
      </c>
      <c r="AJ993" s="251">
        <f>'5-04a'!O994</f>
        <v>17.7028</v>
      </c>
      <c r="AK993" s="251">
        <f t="shared" si="97"/>
        <v>0</v>
      </c>
      <c r="AM993" s="252">
        <f t="shared" si="98"/>
        <v>0.26141340352938508</v>
      </c>
      <c r="AP993" s="268"/>
    </row>
    <row r="994" spans="1:42" x14ac:dyDescent="0.25">
      <c r="A994" s="253">
        <v>992</v>
      </c>
      <c r="B994" s="243" t="s">
        <v>554</v>
      </c>
      <c r="C994" s="243" t="s">
        <v>555</v>
      </c>
      <c r="D994" s="243" t="s">
        <v>491</v>
      </c>
      <c r="E994" s="243" t="s">
        <v>492</v>
      </c>
      <c r="F994" s="243" t="s">
        <v>35</v>
      </c>
      <c r="G994" s="243" t="s">
        <v>46</v>
      </c>
      <c r="H994" s="243" t="s">
        <v>47</v>
      </c>
      <c r="I994" s="243" t="s">
        <v>109</v>
      </c>
      <c r="J994" s="243" t="s">
        <v>41</v>
      </c>
      <c r="K994" s="243" t="s">
        <v>808</v>
      </c>
      <c r="L994" s="265">
        <v>1.1181370967741935</v>
      </c>
      <c r="M994" s="250">
        <v>0.5</v>
      </c>
      <c r="N994" s="250">
        <v>0.5</v>
      </c>
      <c r="O994" s="244">
        <v>33</v>
      </c>
      <c r="P994" s="242">
        <v>20</v>
      </c>
      <c r="Q994" s="242">
        <v>60</v>
      </c>
      <c r="R994" s="242">
        <v>0.5</v>
      </c>
      <c r="S994" s="245">
        <v>175</v>
      </c>
      <c r="T994" s="242">
        <v>3.1</v>
      </c>
      <c r="U994" s="242">
        <v>0.8</v>
      </c>
      <c r="V994" s="242">
        <v>9.1</v>
      </c>
      <c r="W994" s="266">
        <v>255.285</v>
      </c>
      <c r="X994" s="266">
        <v>25.734375</v>
      </c>
      <c r="Y994" s="266">
        <v>0</v>
      </c>
      <c r="Z994" s="266">
        <v>1.2764249999999999</v>
      </c>
      <c r="AA994" s="266">
        <v>5.1057000000000006</v>
      </c>
      <c r="AB994" s="267">
        <v>6.0178750000000001</v>
      </c>
      <c r="AC994" s="268"/>
      <c r="AD994" s="269">
        <v>6.05</v>
      </c>
      <c r="AE994" s="270">
        <f t="shared" si="100"/>
        <v>2.9004960000000004</v>
      </c>
      <c r="AF994" s="194">
        <f t="shared" si="95"/>
        <v>3.1173789999999997</v>
      </c>
      <c r="AH994" s="242">
        <v>976</v>
      </c>
      <c r="AI994" s="251">
        <f t="shared" si="96"/>
        <v>12.4</v>
      </c>
      <c r="AJ994" s="251">
        <f>'5-04a'!O995</f>
        <v>12.4</v>
      </c>
      <c r="AK994" s="251">
        <f t="shared" si="97"/>
        <v>0</v>
      </c>
      <c r="AM994" s="252">
        <f t="shared" si="98"/>
        <v>0.2514015322580645</v>
      </c>
      <c r="AP994" s="268"/>
    </row>
    <row r="995" spans="1:42" x14ac:dyDescent="0.25">
      <c r="A995" s="253">
        <v>993</v>
      </c>
      <c r="B995" s="243" t="s">
        <v>554</v>
      </c>
      <c r="C995" s="243" t="s">
        <v>555</v>
      </c>
      <c r="D995" s="243" t="s">
        <v>471</v>
      </c>
      <c r="E995" s="243" t="s">
        <v>492</v>
      </c>
      <c r="F995" s="243" t="s">
        <v>35</v>
      </c>
      <c r="G995" s="243" t="s">
        <v>31</v>
      </c>
      <c r="H995" s="243" t="s">
        <v>32</v>
      </c>
      <c r="I995" s="243" t="s">
        <v>55</v>
      </c>
      <c r="J995" s="243" t="s">
        <v>44</v>
      </c>
      <c r="K995" s="243" t="s">
        <v>809</v>
      </c>
      <c r="L995" s="265">
        <v>4.7891174438802633</v>
      </c>
      <c r="M995" s="250">
        <v>1</v>
      </c>
      <c r="N995" s="250">
        <v>1</v>
      </c>
      <c r="O995" s="244">
        <v>28</v>
      </c>
      <c r="P995" s="242">
        <v>15</v>
      </c>
      <c r="Q995" s="242">
        <v>35</v>
      </c>
      <c r="R995" s="242">
        <v>0.5</v>
      </c>
      <c r="S995" s="245">
        <v>615</v>
      </c>
      <c r="T995" s="242">
        <v>3.2</v>
      </c>
      <c r="U995" s="242">
        <v>0.8</v>
      </c>
      <c r="V995" s="242">
        <v>17</v>
      </c>
      <c r="W995" s="266">
        <v>269.199546</v>
      </c>
      <c r="X995" s="266">
        <v>26.443963261296659</v>
      </c>
      <c r="Y995" s="266">
        <v>0</v>
      </c>
      <c r="Z995" s="266">
        <v>2.6919954600000002</v>
      </c>
      <c r="AA995" s="266">
        <v>1.7946636400000004</v>
      </c>
      <c r="AB995" s="267">
        <v>9.3606409000000017</v>
      </c>
      <c r="AC995" s="268"/>
      <c r="AD995" s="269">
        <v>8.9499999999999993</v>
      </c>
      <c r="AE995" s="270">
        <f t="shared" si="100"/>
        <v>1.007086000000001</v>
      </c>
      <c r="AF995" s="194">
        <f t="shared" si="95"/>
        <v>8.3535549000000007</v>
      </c>
      <c r="AH995" s="242">
        <v>977</v>
      </c>
      <c r="AI995" s="251">
        <f t="shared" si="96"/>
        <v>13.847300000000002</v>
      </c>
      <c r="AJ995" s="251">
        <f>'5-04a'!O996</f>
        <v>13.847300000000001</v>
      </c>
      <c r="AK995" s="251">
        <f t="shared" si="97"/>
        <v>0</v>
      </c>
      <c r="AM995" s="252">
        <f t="shared" si="98"/>
        <v>0.60326236161562174</v>
      </c>
      <c r="AP995" s="268"/>
    </row>
    <row r="996" spans="1:42" x14ac:dyDescent="0.25">
      <c r="A996" s="253">
        <v>994</v>
      </c>
      <c r="B996" s="243" t="s">
        <v>554</v>
      </c>
      <c r="C996" s="243" t="s">
        <v>555</v>
      </c>
      <c r="D996" s="243" t="s">
        <v>471</v>
      </c>
      <c r="E996" s="243" t="s">
        <v>496</v>
      </c>
      <c r="F996" s="243" t="s">
        <v>35</v>
      </c>
      <c r="G996" s="243" t="s">
        <v>31</v>
      </c>
      <c r="H996" s="243" t="s">
        <v>32</v>
      </c>
      <c r="I996" s="243" t="s">
        <v>55</v>
      </c>
      <c r="J996" s="243" t="s">
        <v>44</v>
      </c>
      <c r="K996" s="243" t="s">
        <v>809</v>
      </c>
      <c r="L996" s="265">
        <v>4.7918974803746979</v>
      </c>
      <c r="M996" s="250">
        <v>1</v>
      </c>
      <c r="N996" s="250">
        <v>1</v>
      </c>
      <c r="O996" s="244">
        <v>28</v>
      </c>
      <c r="P996" s="242">
        <v>15</v>
      </c>
      <c r="Q996" s="242">
        <v>35</v>
      </c>
      <c r="R996" s="242">
        <v>0.5</v>
      </c>
      <c r="S996" s="245">
        <v>615</v>
      </c>
      <c r="T996" s="242">
        <v>3.2</v>
      </c>
      <c r="U996" s="242">
        <v>0.8</v>
      </c>
      <c r="V996" s="242">
        <v>17</v>
      </c>
      <c r="W996" s="266">
        <v>183.82908600000002</v>
      </c>
      <c r="X996" s="266">
        <v>27.274345103857566</v>
      </c>
      <c r="Y996" s="266">
        <v>0</v>
      </c>
      <c r="Z996" s="266">
        <v>1.8382908600000001</v>
      </c>
      <c r="AA996" s="266">
        <v>1.2255272400000001</v>
      </c>
      <c r="AB996" s="267">
        <v>6.6358819000000002</v>
      </c>
      <c r="AC996" s="268"/>
      <c r="AD996" s="269">
        <v>9.15</v>
      </c>
      <c r="AE996" s="270">
        <f t="shared" si="100"/>
        <v>0.9263539999999999</v>
      </c>
      <c r="AF996" s="194">
        <f t="shared" si="95"/>
        <v>5.7095279000000003</v>
      </c>
      <c r="AH996" s="242">
        <v>978</v>
      </c>
      <c r="AI996" s="251">
        <f t="shared" si="96"/>
        <v>9.6997</v>
      </c>
      <c r="AJ996" s="251">
        <f>'5-04a'!O997</f>
        <v>9.6997</v>
      </c>
      <c r="AK996" s="251">
        <f t="shared" si="97"/>
        <v>0</v>
      </c>
      <c r="AM996" s="252">
        <f t="shared" si="98"/>
        <v>0.58862932874212603</v>
      </c>
      <c r="AP996" s="268"/>
    </row>
    <row r="997" spans="1:42" x14ac:dyDescent="0.25">
      <c r="A997" s="253">
        <v>995</v>
      </c>
      <c r="B997" s="243" t="s">
        <v>554</v>
      </c>
      <c r="C997" s="243" t="s">
        <v>555</v>
      </c>
      <c r="D997" s="243" t="s">
        <v>491</v>
      </c>
      <c r="E997" s="243" t="s">
        <v>472</v>
      </c>
      <c r="F997" s="243" t="s">
        <v>35</v>
      </c>
      <c r="G997" s="243" t="s">
        <v>36</v>
      </c>
      <c r="H997" s="243" t="s">
        <v>32</v>
      </c>
      <c r="I997" s="243" t="s">
        <v>77</v>
      </c>
      <c r="J997" s="243" t="s">
        <v>73</v>
      </c>
      <c r="K997" s="243" t="s">
        <v>810</v>
      </c>
      <c r="L997" s="265">
        <v>1.8272928276625171</v>
      </c>
      <c r="M997" s="250">
        <v>1</v>
      </c>
      <c r="N997" s="250">
        <v>1</v>
      </c>
      <c r="O997" s="244">
        <v>16</v>
      </c>
      <c r="P997" s="242">
        <v>10</v>
      </c>
      <c r="Q997" s="242">
        <v>25</v>
      </c>
      <c r="R997" s="242">
        <v>0.5</v>
      </c>
      <c r="S997" s="245">
        <v>597</v>
      </c>
      <c r="T997" s="242">
        <v>4.2</v>
      </c>
      <c r="U997" s="242">
        <v>0.8</v>
      </c>
      <c r="V997" s="242">
        <v>9.1</v>
      </c>
      <c r="W997" s="266">
        <v>433.17705599999999</v>
      </c>
      <c r="X997" s="266">
        <v>25.677359573206875</v>
      </c>
      <c r="Y997" s="266">
        <v>0</v>
      </c>
      <c r="Z997" s="266">
        <v>4.3317705599999998</v>
      </c>
      <c r="AA997" s="266">
        <v>2.88784704</v>
      </c>
      <c r="AB997" s="267">
        <v>8.1285824000000009</v>
      </c>
      <c r="AC997" s="268"/>
      <c r="AD997" s="269">
        <v>5.55</v>
      </c>
      <c r="AE997" s="270">
        <f t="shared" si="100"/>
        <v>3.3636260000000018</v>
      </c>
      <c r="AF997" s="194">
        <f t="shared" si="95"/>
        <v>4.7649563999999991</v>
      </c>
      <c r="AH997" s="242">
        <v>979</v>
      </c>
      <c r="AI997" s="251">
        <f t="shared" si="96"/>
        <v>15.3482</v>
      </c>
      <c r="AJ997" s="251">
        <f>'5-04a'!O998</f>
        <v>15.3482</v>
      </c>
      <c r="AK997" s="251">
        <f t="shared" si="97"/>
        <v>0</v>
      </c>
      <c r="AM997" s="252">
        <f t="shared" si="98"/>
        <v>0.31045701776104034</v>
      </c>
      <c r="AP997" s="268"/>
    </row>
    <row r="998" spans="1:42" x14ac:dyDescent="0.25">
      <c r="A998" s="253">
        <v>996</v>
      </c>
      <c r="B998" s="243" t="s">
        <v>554</v>
      </c>
      <c r="C998" s="243" t="s">
        <v>555</v>
      </c>
      <c r="D998" s="243" t="s">
        <v>491</v>
      </c>
      <c r="E998" s="243" t="s">
        <v>472</v>
      </c>
      <c r="F998" s="243" t="s">
        <v>35</v>
      </c>
      <c r="G998" s="243" t="s">
        <v>36</v>
      </c>
      <c r="H998" s="243" t="s">
        <v>42</v>
      </c>
      <c r="I998" s="243" t="s">
        <v>40</v>
      </c>
      <c r="J998" s="243" t="s">
        <v>41</v>
      </c>
      <c r="K998" s="243" t="s">
        <v>810</v>
      </c>
      <c r="L998" s="265">
        <v>1.3890160039530377</v>
      </c>
      <c r="M998" s="250">
        <v>1</v>
      </c>
      <c r="N998" s="250">
        <v>1</v>
      </c>
      <c r="O998" s="244">
        <v>16</v>
      </c>
      <c r="P998" s="242">
        <v>10</v>
      </c>
      <c r="Q998" s="242">
        <v>25</v>
      </c>
      <c r="R998" s="242">
        <v>0.5</v>
      </c>
      <c r="S998" s="245">
        <v>860</v>
      </c>
      <c r="T998" s="242">
        <v>5</v>
      </c>
      <c r="U998" s="242">
        <v>0.8</v>
      </c>
      <c r="V998" s="242">
        <v>9.1</v>
      </c>
      <c r="W998" s="266">
        <v>208.99252799999999</v>
      </c>
      <c r="X998" s="266">
        <v>12.388413040901007</v>
      </c>
      <c r="Y998" s="266">
        <v>0</v>
      </c>
      <c r="Z998" s="266">
        <v>2.0899252800000001</v>
      </c>
      <c r="AA998" s="266">
        <v>4.8764923199999997</v>
      </c>
      <c r="AB998" s="267">
        <v>7.9597824000000008</v>
      </c>
      <c r="AC998" s="268"/>
      <c r="AD998" s="269">
        <v>5.55</v>
      </c>
      <c r="AE998" s="270">
        <f t="shared" si="100"/>
        <v>3.3636260000000018</v>
      </c>
      <c r="AF998" s="194">
        <f t="shared" si="95"/>
        <v>4.596156399999999</v>
      </c>
      <c r="AH998" s="242">
        <v>980</v>
      </c>
      <c r="AI998" s="251">
        <f t="shared" si="96"/>
        <v>14.926200000000001</v>
      </c>
      <c r="AJ998" s="251">
        <f>'5-04a'!O999</f>
        <v>14.9262</v>
      </c>
      <c r="AK998" s="251">
        <f t="shared" si="97"/>
        <v>0</v>
      </c>
      <c r="AM998" s="252">
        <f t="shared" si="98"/>
        <v>0.30792541973174675</v>
      </c>
      <c r="AP998" s="268"/>
    </row>
    <row r="999" spans="1:42" x14ac:dyDescent="0.25">
      <c r="A999" s="253">
        <v>997</v>
      </c>
      <c r="B999" s="243" t="s">
        <v>554</v>
      </c>
      <c r="C999" s="243" t="s">
        <v>555</v>
      </c>
      <c r="D999" s="243" t="s">
        <v>491</v>
      </c>
      <c r="E999" s="243" t="s">
        <v>492</v>
      </c>
      <c r="F999" s="243" t="s">
        <v>35</v>
      </c>
      <c r="G999" s="243" t="s">
        <v>36</v>
      </c>
      <c r="H999" s="243" t="s">
        <v>32</v>
      </c>
      <c r="I999" s="243" t="s">
        <v>77</v>
      </c>
      <c r="J999" s="243" t="s">
        <v>73</v>
      </c>
      <c r="K999" s="243" t="s">
        <v>810</v>
      </c>
      <c r="L999" s="265">
        <v>1.8306510795698925</v>
      </c>
      <c r="M999" s="250">
        <v>1</v>
      </c>
      <c r="N999" s="250">
        <v>1</v>
      </c>
      <c r="O999" s="244">
        <v>16</v>
      </c>
      <c r="P999" s="242">
        <v>10</v>
      </c>
      <c r="Q999" s="242">
        <v>25</v>
      </c>
      <c r="R999" s="242">
        <v>0.5</v>
      </c>
      <c r="S999" s="245">
        <v>597</v>
      </c>
      <c r="T999" s="242">
        <v>4.2</v>
      </c>
      <c r="U999" s="242">
        <v>0.8</v>
      </c>
      <c r="V999" s="242">
        <v>9.1</v>
      </c>
      <c r="W999" s="266">
        <v>290.53079999999994</v>
      </c>
      <c r="X999" s="266">
        <v>29.287379032258059</v>
      </c>
      <c r="Y999" s="266">
        <v>0</v>
      </c>
      <c r="Z999" s="266">
        <v>2.9053079999999993</v>
      </c>
      <c r="AA999" s="266">
        <v>1.9368720000000001</v>
      </c>
      <c r="AB999" s="267">
        <v>6.1731200000000008</v>
      </c>
      <c r="AC999" s="268"/>
      <c r="AD999" s="269">
        <v>6.05</v>
      </c>
      <c r="AE999" s="270">
        <f t="shared" si="100"/>
        <v>2.9004960000000004</v>
      </c>
      <c r="AF999" s="194">
        <f t="shared" si="95"/>
        <v>3.2726240000000004</v>
      </c>
      <c r="AH999" s="242">
        <v>981</v>
      </c>
      <c r="AI999" s="251">
        <f t="shared" si="96"/>
        <v>11.0153</v>
      </c>
      <c r="AJ999" s="251">
        <f>'5-04a'!O1000</f>
        <v>11.0153</v>
      </c>
      <c r="AK999" s="251">
        <f t="shared" si="97"/>
        <v>0</v>
      </c>
      <c r="AM999" s="252">
        <f t="shared" si="98"/>
        <v>0.29709803636759785</v>
      </c>
      <c r="AP999" s="268"/>
    </row>
    <row r="1000" spans="1:42" x14ac:dyDescent="0.25">
      <c r="A1000" s="253">
        <v>998</v>
      </c>
      <c r="B1000" s="243" t="s">
        <v>554</v>
      </c>
      <c r="C1000" s="243" t="s">
        <v>555</v>
      </c>
      <c r="D1000" s="243" t="s">
        <v>491</v>
      </c>
      <c r="E1000" s="243" t="s">
        <v>492</v>
      </c>
      <c r="F1000" s="243" t="s">
        <v>35</v>
      </c>
      <c r="G1000" s="243" t="s">
        <v>36</v>
      </c>
      <c r="H1000" s="243" t="s">
        <v>42</v>
      </c>
      <c r="I1000" s="243" t="s">
        <v>40</v>
      </c>
      <c r="J1000" s="243" t="s">
        <v>41</v>
      </c>
      <c r="K1000" s="243" t="s">
        <v>810</v>
      </c>
      <c r="L1000" s="265">
        <v>1.3935975526078364</v>
      </c>
      <c r="M1000" s="250">
        <v>1</v>
      </c>
      <c r="N1000" s="250">
        <v>1</v>
      </c>
      <c r="O1000" s="244">
        <v>16</v>
      </c>
      <c r="P1000" s="242">
        <v>10</v>
      </c>
      <c r="Q1000" s="242">
        <v>25</v>
      </c>
      <c r="R1000" s="242">
        <v>0.5</v>
      </c>
      <c r="S1000" s="245">
        <v>860</v>
      </c>
      <c r="T1000" s="242">
        <v>5</v>
      </c>
      <c r="U1000" s="242">
        <v>0.8</v>
      </c>
      <c r="V1000" s="242">
        <v>9.1</v>
      </c>
      <c r="W1000" s="266">
        <v>140.80140000000003</v>
      </c>
      <c r="X1000" s="266">
        <v>14.193689516129036</v>
      </c>
      <c r="Y1000" s="266">
        <v>0</v>
      </c>
      <c r="Z1000" s="266">
        <v>1.4080140000000003</v>
      </c>
      <c r="AA1000" s="266">
        <v>3.2853660000000002</v>
      </c>
      <c r="AB1000" s="267">
        <v>6.0739200000000011</v>
      </c>
      <c r="AC1000" s="268"/>
      <c r="AD1000" s="269">
        <v>6.05</v>
      </c>
      <c r="AE1000" s="270">
        <f t="shared" si="100"/>
        <v>2.9004960000000004</v>
      </c>
      <c r="AF1000" s="194">
        <f t="shared" si="95"/>
        <v>3.1734240000000007</v>
      </c>
      <c r="AH1000" s="242">
        <v>982</v>
      </c>
      <c r="AI1000" s="251">
        <f t="shared" si="96"/>
        <v>10.767300000000002</v>
      </c>
      <c r="AJ1000" s="251">
        <f>'5-04a'!O1001</f>
        <v>10.767300000000001</v>
      </c>
      <c r="AK1000" s="251">
        <f t="shared" si="97"/>
        <v>0</v>
      </c>
      <c r="AM1000" s="252">
        <f t="shared" si="98"/>
        <v>0.2947279262210582</v>
      </c>
      <c r="AP1000" s="268"/>
    </row>
    <row r="1001" spans="1:42" x14ac:dyDescent="0.25">
      <c r="A1001" s="253">
        <v>999</v>
      </c>
      <c r="B1001" s="243" t="s">
        <v>554</v>
      </c>
      <c r="C1001" s="243" t="s">
        <v>555</v>
      </c>
      <c r="D1001" s="243" t="s">
        <v>491</v>
      </c>
      <c r="E1001" s="243" t="s">
        <v>472</v>
      </c>
      <c r="F1001" s="243" t="s">
        <v>35</v>
      </c>
      <c r="G1001" s="243" t="s">
        <v>36</v>
      </c>
      <c r="H1001" s="243" t="s">
        <v>32</v>
      </c>
      <c r="I1001" s="243" t="s">
        <v>995</v>
      </c>
      <c r="J1001" s="243" t="s">
        <v>41</v>
      </c>
      <c r="K1001" s="243" t="s">
        <v>811</v>
      </c>
      <c r="L1001" s="265">
        <v>2.746257261410789</v>
      </c>
      <c r="M1001" s="250">
        <v>0.4</v>
      </c>
      <c r="N1001" s="250">
        <v>0.4</v>
      </c>
      <c r="O1001" s="244">
        <v>25</v>
      </c>
      <c r="P1001" s="242">
        <v>15</v>
      </c>
      <c r="Q1001" s="242">
        <v>35</v>
      </c>
      <c r="R1001" s="242">
        <v>0.5</v>
      </c>
      <c r="S1001" s="245">
        <v>215</v>
      </c>
      <c r="T1001" s="242">
        <v>4.2</v>
      </c>
      <c r="U1001" s="242">
        <v>0.8</v>
      </c>
      <c r="V1001" s="242">
        <v>21</v>
      </c>
      <c r="W1001" s="266">
        <v>372.85739999999993</v>
      </c>
      <c r="X1001" s="266">
        <v>22.10180201541197</v>
      </c>
      <c r="Y1001" s="266">
        <v>0</v>
      </c>
      <c r="Z1001" s="266">
        <v>1.4914295999999998</v>
      </c>
      <c r="AA1001" s="266">
        <v>5.9657184000000001</v>
      </c>
      <c r="AB1001" s="267">
        <v>10.772652000000001</v>
      </c>
      <c r="AC1001" s="268"/>
      <c r="AD1001" s="269">
        <v>5.55</v>
      </c>
      <c r="AE1001" s="270">
        <f t="shared" si="100"/>
        <v>3.3636260000000018</v>
      </c>
      <c r="AF1001" s="194">
        <f t="shared" si="95"/>
        <v>7.409025999999999</v>
      </c>
      <c r="AH1001" s="242">
        <v>983</v>
      </c>
      <c r="AI1001" s="251">
        <f t="shared" si="96"/>
        <v>18.229800000000001</v>
      </c>
      <c r="AJ1001" s="251">
        <f>'5-04a'!O1002</f>
        <v>18.229800000000001</v>
      </c>
      <c r="AK1001" s="251">
        <f t="shared" si="97"/>
        <v>0</v>
      </c>
      <c r="AM1001" s="252">
        <f t="shared" si="98"/>
        <v>0.40642387738757413</v>
      </c>
      <c r="AP1001" s="268"/>
    </row>
    <row r="1002" spans="1:42" x14ac:dyDescent="0.25">
      <c r="A1002" s="253">
        <v>1000</v>
      </c>
      <c r="B1002" s="243" t="s">
        <v>554</v>
      </c>
      <c r="C1002" s="243" t="s">
        <v>555</v>
      </c>
      <c r="D1002" s="243" t="s">
        <v>491</v>
      </c>
      <c r="E1002" s="243" t="s">
        <v>492</v>
      </c>
      <c r="F1002" s="243" t="s">
        <v>35</v>
      </c>
      <c r="G1002" s="243" t="s">
        <v>36</v>
      </c>
      <c r="H1002" s="243" t="s">
        <v>32</v>
      </c>
      <c r="I1002" s="243" t="s">
        <v>995</v>
      </c>
      <c r="J1002" s="243" t="s">
        <v>41</v>
      </c>
      <c r="K1002" s="243" t="s">
        <v>811</v>
      </c>
      <c r="L1002" s="265">
        <v>2.7478387096774193</v>
      </c>
      <c r="M1002" s="250">
        <v>0.4</v>
      </c>
      <c r="N1002" s="250">
        <v>0.4</v>
      </c>
      <c r="O1002" s="244">
        <v>25</v>
      </c>
      <c r="P1002" s="242">
        <v>15</v>
      </c>
      <c r="Q1002" s="242">
        <v>35</v>
      </c>
      <c r="R1002" s="242">
        <v>0.5</v>
      </c>
      <c r="S1002" s="245">
        <v>215</v>
      </c>
      <c r="T1002" s="242">
        <v>4.2</v>
      </c>
      <c r="U1002" s="242">
        <v>0.8</v>
      </c>
      <c r="V1002" s="242">
        <v>21</v>
      </c>
      <c r="W1002" s="266">
        <v>244.12499999999994</v>
      </c>
      <c r="X1002" s="266">
        <v>24.609374999999993</v>
      </c>
      <c r="Y1002" s="266">
        <v>0</v>
      </c>
      <c r="Z1002" s="266">
        <v>0.97649999999999992</v>
      </c>
      <c r="AA1002" s="266">
        <v>3.9060000000000001</v>
      </c>
      <c r="AB1002" s="267">
        <v>7.8275000000000006</v>
      </c>
      <c r="AC1002" s="268"/>
      <c r="AD1002" s="269">
        <v>6.05</v>
      </c>
      <c r="AE1002" s="270">
        <f t="shared" si="100"/>
        <v>2.9004960000000004</v>
      </c>
      <c r="AF1002" s="194">
        <f t="shared" si="95"/>
        <v>4.9270040000000002</v>
      </c>
      <c r="AH1002" s="242">
        <v>984</v>
      </c>
      <c r="AI1002" s="251">
        <f t="shared" si="96"/>
        <v>12.71</v>
      </c>
      <c r="AJ1002" s="251">
        <f>'5-04a'!O1003</f>
        <v>12.71</v>
      </c>
      <c r="AK1002" s="251">
        <f t="shared" si="97"/>
        <v>0</v>
      </c>
      <c r="AM1002" s="252">
        <f t="shared" si="98"/>
        <v>0.3876478363493312</v>
      </c>
      <c r="AP1002" s="268"/>
    </row>
    <row r="1003" spans="1:42" x14ac:dyDescent="0.25">
      <c r="A1003" s="253">
        <v>1001</v>
      </c>
      <c r="B1003" s="243" t="s">
        <v>554</v>
      </c>
      <c r="C1003" s="243" t="s">
        <v>555</v>
      </c>
      <c r="D1003" s="243" t="s">
        <v>471</v>
      </c>
      <c r="E1003" s="243" t="s">
        <v>492</v>
      </c>
      <c r="F1003" s="243" t="s">
        <v>35</v>
      </c>
      <c r="G1003" s="243" t="s">
        <v>36</v>
      </c>
      <c r="H1003" s="243" t="s">
        <v>32</v>
      </c>
      <c r="I1003" s="243" t="s">
        <v>995</v>
      </c>
      <c r="J1003" s="243" t="s">
        <v>41</v>
      </c>
      <c r="K1003" s="243" t="s">
        <v>812</v>
      </c>
      <c r="L1003" s="265">
        <v>0.98511591355599204</v>
      </c>
      <c r="M1003" s="250">
        <v>0.4</v>
      </c>
      <c r="N1003" s="250">
        <v>0.4</v>
      </c>
      <c r="O1003" s="244">
        <v>32</v>
      </c>
      <c r="P1003" s="242">
        <v>15</v>
      </c>
      <c r="Q1003" s="242">
        <v>35</v>
      </c>
      <c r="R1003" s="242">
        <v>0.5</v>
      </c>
      <c r="S1003" s="245">
        <v>215</v>
      </c>
      <c r="T1003" s="242">
        <v>4.2</v>
      </c>
      <c r="U1003" s="242">
        <v>0.8</v>
      </c>
      <c r="V1003" s="242">
        <v>10</v>
      </c>
      <c r="W1003" s="266">
        <v>115.550445</v>
      </c>
      <c r="X1003" s="266">
        <v>11.350731335952847</v>
      </c>
      <c r="Y1003" s="266">
        <v>0</v>
      </c>
      <c r="Z1003" s="266">
        <v>0.46220178000000001</v>
      </c>
      <c r="AA1003" s="266">
        <v>1.8488071200000005</v>
      </c>
      <c r="AB1003" s="267">
        <v>14.123991100000001</v>
      </c>
      <c r="AC1003" s="268"/>
      <c r="AD1003" s="269">
        <v>8.9499999999999993</v>
      </c>
      <c r="AE1003" s="270">
        <f t="shared" si="100"/>
        <v>1.007086000000001</v>
      </c>
      <c r="AF1003" s="194">
        <f t="shared" si="95"/>
        <v>13.1169051</v>
      </c>
      <c r="AH1003" s="242">
        <v>985</v>
      </c>
      <c r="AI1003" s="251">
        <f t="shared" si="96"/>
        <v>16.435000000000002</v>
      </c>
      <c r="AJ1003" s="251">
        <f>'5-04a'!O1004</f>
        <v>16.434999999999999</v>
      </c>
      <c r="AK1003" s="251">
        <f t="shared" si="97"/>
        <v>0</v>
      </c>
      <c r="AM1003" s="252">
        <f t="shared" si="98"/>
        <v>0.79810800730149067</v>
      </c>
      <c r="AP1003" s="268"/>
    </row>
    <row r="1004" spans="1:42" x14ac:dyDescent="0.25">
      <c r="A1004" s="253">
        <v>1002</v>
      </c>
      <c r="B1004" s="243" t="s">
        <v>554</v>
      </c>
      <c r="C1004" s="243" t="s">
        <v>555</v>
      </c>
      <c r="D1004" s="243" t="s">
        <v>471</v>
      </c>
      <c r="E1004" s="243" t="s">
        <v>492</v>
      </c>
      <c r="F1004" s="243" t="s">
        <v>35</v>
      </c>
      <c r="G1004" s="243" t="s">
        <v>31</v>
      </c>
      <c r="H1004" s="243" t="s">
        <v>32</v>
      </c>
      <c r="I1004" s="243" t="s">
        <v>39</v>
      </c>
      <c r="J1004" s="243" t="s">
        <v>44</v>
      </c>
      <c r="K1004" s="243" t="s">
        <v>812</v>
      </c>
      <c r="L1004" s="265">
        <v>0.69368339882121821</v>
      </c>
      <c r="M1004" s="250">
        <v>0.4</v>
      </c>
      <c r="N1004" s="250">
        <v>0.4</v>
      </c>
      <c r="O1004" s="244">
        <v>32</v>
      </c>
      <c r="P1004" s="242">
        <v>15</v>
      </c>
      <c r="Q1004" s="242">
        <v>35</v>
      </c>
      <c r="R1004" s="242">
        <v>0.5</v>
      </c>
      <c r="S1004" s="245">
        <v>462</v>
      </c>
      <c r="T1004" s="242">
        <v>4.2</v>
      </c>
      <c r="U1004" s="242">
        <v>0.8</v>
      </c>
      <c r="V1004" s="242">
        <v>10</v>
      </c>
      <c r="W1004" s="266">
        <v>135.66339000000002</v>
      </c>
      <c r="X1004" s="266">
        <v>13.3264626719057</v>
      </c>
      <c r="Y1004" s="266">
        <v>0</v>
      </c>
      <c r="Z1004" s="266">
        <v>0.54265356000000009</v>
      </c>
      <c r="AA1004" s="266">
        <v>0.81398033999999997</v>
      </c>
      <c r="AB1004" s="267">
        <v>8.7158660999999995</v>
      </c>
      <c r="AC1004" s="268"/>
      <c r="AD1004" s="269">
        <v>8.9499999999999993</v>
      </c>
      <c r="AE1004" s="270">
        <f t="shared" si="100"/>
        <v>1.007086000000001</v>
      </c>
      <c r="AF1004" s="194">
        <f t="shared" si="95"/>
        <v>7.7087800999999985</v>
      </c>
      <c r="AH1004" s="242">
        <v>986</v>
      </c>
      <c r="AI1004" s="251">
        <f t="shared" si="96"/>
        <v>10.0725</v>
      </c>
      <c r="AJ1004" s="251">
        <f>'5-04a'!O1005</f>
        <v>10.0725</v>
      </c>
      <c r="AK1004" s="251">
        <f t="shared" si="97"/>
        <v>0</v>
      </c>
      <c r="AM1004" s="252">
        <f t="shared" si="98"/>
        <v>0.76532937205261842</v>
      </c>
      <c r="AP1004" s="268"/>
    </row>
    <row r="1005" spans="1:42" x14ac:dyDescent="0.25">
      <c r="A1005" s="253">
        <v>1003</v>
      </c>
      <c r="B1005" s="243" t="s">
        <v>554</v>
      </c>
      <c r="C1005" s="243" t="s">
        <v>555</v>
      </c>
      <c r="D1005" s="243" t="s">
        <v>471</v>
      </c>
      <c r="E1005" s="243" t="s">
        <v>496</v>
      </c>
      <c r="F1005" s="243" t="s">
        <v>35</v>
      </c>
      <c r="G1005" s="243" t="s">
        <v>36</v>
      </c>
      <c r="H1005" s="243" t="s">
        <v>32</v>
      </c>
      <c r="I1005" s="243" t="s">
        <v>995</v>
      </c>
      <c r="J1005" s="243" t="s">
        <v>41</v>
      </c>
      <c r="K1005" s="243" t="s">
        <v>812</v>
      </c>
      <c r="L1005" s="265">
        <v>0.98564985163204732</v>
      </c>
      <c r="M1005" s="250">
        <v>0.4</v>
      </c>
      <c r="N1005" s="250">
        <v>0.4</v>
      </c>
      <c r="O1005" s="244">
        <v>32</v>
      </c>
      <c r="P1005" s="242">
        <v>15</v>
      </c>
      <c r="Q1005" s="242">
        <v>35</v>
      </c>
      <c r="R1005" s="242">
        <v>0.5</v>
      </c>
      <c r="S1005" s="245">
        <v>215</v>
      </c>
      <c r="T1005" s="242">
        <v>4.2</v>
      </c>
      <c r="U1005" s="242">
        <v>0.8</v>
      </c>
      <c r="V1005" s="242">
        <v>10</v>
      </c>
      <c r="W1005" s="266">
        <v>78.495495000000005</v>
      </c>
      <c r="X1005" s="266">
        <v>11.64621587537092</v>
      </c>
      <c r="Y1005" s="266">
        <v>0</v>
      </c>
      <c r="Z1005" s="266">
        <v>0.31398197999999999</v>
      </c>
      <c r="AA1005" s="266">
        <v>1.2559279200000004</v>
      </c>
      <c r="AB1005" s="267">
        <v>9.8420901000000018</v>
      </c>
      <c r="AC1005" s="268"/>
      <c r="AD1005" s="269">
        <v>9.15</v>
      </c>
      <c r="AE1005" s="270">
        <f t="shared" si="100"/>
        <v>0.9263539999999999</v>
      </c>
      <c r="AF1005" s="194">
        <f t="shared" si="95"/>
        <v>8.9157361000000019</v>
      </c>
      <c r="AH1005" s="242">
        <v>987</v>
      </c>
      <c r="AI1005" s="251">
        <f t="shared" si="96"/>
        <v>11.412000000000003</v>
      </c>
      <c r="AJ1005" s="251">
        <f>'5-04a'!O1006</f>
        <v>11.412000000000001</v>
      </c>
      <c r="AK1005" s="251">
        <f t="shared" si="97"/>
        <v>0</v>
      </c>
      <c r="AM1005" s="252">
        <f t="shared" si="98"/>
        <v>0.78125973536628113</v>
      </c>
      <c r="AP1005" s="268"/>
    </row>
    <row r="1006" spans="1:42" x14ac:dyDescent="0.25">
      <c r="A1006" s="253">
        <v>1004</v>
      </c>
      <c r="B1006" s="243" t="s">
        <v>554</v>
      </c>
      <c r="C1006" s="243" t="s">
        <v>555</v>
      </c>
      <c r="D1006" s="243" t="s">
        <v>471</v>
      </c>
      <c r="E1006" s="243" t="s">
        <v>496</v>
      </c>
      <c r="F1006" s="243" t="s">
        <v>35</v>
      </c>
      <c r="G1006" s="243" t="s">
        <v>31</v>
      </c>
      <c r="H1006" s="243" t="s">
        <v>32</v>
      </c>
      <c r="I1006" s="243" t="s">
        <v>39</v>
      </c>
      <c r="J1006" s="243" t="s">
        <v>44</v>
      </c>
      <c r="K1006" s="243" t="s">
        <v>812</v>
      </c>
      <c r="L1006" s="265">
        <v>0.69560430267062323</v>
      </c>
      <c r="M1006" s="250">
        <v>0.4</v>
      </c>
      <c r="N1006" s="250">
        <v>0.4</v>
      </c>
      <c r="O1006" s="244">
        <v>32</v>
      </c>
      <c r="P1006" s="242">
        <v>15</v>
      </c>
      <c r="Q1006" s="242">
        <v>35</v>
      </c>
      <c r="R1006" s="242">
        <v>0.5</v>
      </c>
      <c r="S1006" s="245">
        <v>462</v>
      </c>
      <c r="T1006" s="242">
        <v>4.2</v>
      </c>
      <c r="U1006" s="242">
        <v>0.8</v>
      </c>
      <c r="V1006" s="242">
        <v>10</v>
      </c>
      <c r="W1006" s="266">
        <v>133.61799000000002</v>
      </c>
      <c r="X1006" s="266">
        <v>19.824627596439171</v>
      </c>
      <c r="Y1006" s="266">
        <v>0</v>
      </c>
      <c r="Z1006" s="266">
        <v>0.53447196000000008</v>
      </c>
      <c r="AA1006" s="266">
        <v>0.80170794000000001</v>
      </c>
      <c r="AB1006" s="267">
        <v>8.5176200999999985</v>
      </c>
      <c r="AC1006" s="268"/>
      <c r="AD1006" s="269">
        <v>9.15</v>
      </c>
      <c r="AE1006" s="270">
        <f t="shared" si="100"/>
        <v>0.9263539999999999</v>
      </c>
      <c r="AF1006" s="194">
        <f t="shared" si="95"/>
        <v>7.5912660999999986</v>
      </c>
      <c r="AH1006" s="242">
        <v>988</v>
      </c>
      <c r="AI1006" s="251">
        <f t="shared" si="96"/>
        <v>9.8537999999999979</v>
      </c>
      <c r="AJ1006" s="251">
        <f>'5-04a'!O1007</f>
        <v>9.8537999999999997</v>
      </c>
      <c r="AK1006" s="251">
        <f t="shared" si="97"/>
        <v>0</v>
      </c>
      <c r="AM1006" s="252">
        <f t="shared" si="98"/>
        <v>0.77038970752400093</v>
      </c>
      <c r="AP1006" s="268"/>
    </row>
    <row r="1007" spans="1:42" x14ac:dyDescent="0.25">
      <c r="A1007" s="253">
        <v>1005</v>
      </c>
      <c r="B1007" s="243" t="s">
        <v>554</v>
      </c>
      <c r="C1007" s="243" t="s">
        <v>555</v>
      </c>
      <c r="D1007" s="243" t="s">
        <v>471</v>
      </c>
      <c r="E1007" s="243" t="s">
        <v>495</v>
      </c>
      <c r="F1007" s="243" t="s">
        <v>35</v>
      </c>
      <c r="G1007" s="243" t="s">
        <v>36</v>
      </c>
      <c r="H1007" s="243" t="s">
        <v>32</v>
      </c>
      <c r="I1007" s="243" t="s">
        <v>995</v>
      </c>
      <c r="J1007" s="243" t="s">
        <v>41</v>
      </c>
      <c r="K1007" s="243" t="s">
        <v>812</v>
      </c>
      <c r="L1007" s="265">
        <v>0.985027139874739</v>
      </c>
      <c r="M1007" s="250">
        <v>0.4</v>
      </c>
      <c r="N1007" s="250">
        <v>0.4</v>
      </c>
      <c r="O1007" s="244">
        <v>32</v>
      </c>
      <c r="P1007" s="242">
        <v>15</v>
      </c>
      <c r="Q1007" s="242">
        <v>35</v>
      </c>
      <c r="R1007" s="242">
        <v>0.5</v>
      </c>
      <c r="S1007" s="245">
        <v>215</v>
      </c>
      <c r="T1007" s="242">
        <v>4.2</v>
      </c>
      <c r="U1007" s="242">
        <v>0.8</v>
      </c>
      <c r="V1007" s="242">
        <v>10</v>
      </c>
      <c r="W1007" s="266">
        <v>82.371119999999976</v>
      </c>
      <c r="X1007" s="266">
        <v>17.196475991649262</v>
      </c>
      <c r="Y1007" s="266">
        <v>0</v>
      </c>
      <c r="Z1007" s="266">
        <v>0.32948447999999991</v>
      </c>
      <c r="AA1007" s="266">
        <v>1.3179379199999999</v>
      </c>
      <c r="AB1007" s="267">
        <v>10.1698776</v>
      </c>
      <c r="AC1007" s="268"/>
      <c r="AD1007" s="269">
        <v>9.4</v>
      </c>
      <c r="AE1007" s="270">
        <f t="shared" si="100"/>
        <v>0.83448400000000333</v>
      </c>
      <c r="AF1007" s="194">
        <f t="shared" si="95"/>
        <v>9.3353935999999962</v>
      </c>
      <c r="AH1007" s="242">
        <v>989</v>
      </c>
      <c r="AI1007" s="251">
        <f t="shared" si="96"/>
        <v>11.817299999999999</v>
      </c>
      <c r="AJ1007" s="251">
        <f>'5-04a'!O1008</f>
        <v>11.817299999999999</v>
      </c>
      <c r="AK1007" s="251">
        <f t="shared" si="97"/>
        <v>0</v>
      </c>
      <c r="AM1007" s="252">
        <f t="shared" si="98"/>
        <v>0.7899768644275762</v>
      </c>
      <c r="AP1007" s="268"/>
    </row>
    <row r="1008" spans="1:42" x14ac:dyDescent="0.25">
      <c r="A1008" s="253">
        <v>1006</v>
      </c>
      <c r="B1008" s="243" t="s">
        <v>554</v>
      </c>
      <c r="C1008" s="243" t="s">
        <v>555</v>
      </c>
      <c r="D1008" s="243" t="s">
        <v>471</v>
      </c>
      <c r="E1008" s="243" t="s">
        <v>495</v>
      </c>
      <c r="F1008" s="243" t="s">
        <v>35</v>
      </c>
      <c r="G1008" s="243" t="s">
        <v>31</v>
      </c>
      <c r="H1008" s="243" t="s">
        <v>32</v>
      </c>
      <c r="I1008" s="243" t="s">
        <v>39</v>
      </c>
      <c r="J1008" s="243" t="s">
        <v>44</v>
      </c>
      <c r="K1008" s="243" t="s">
        <v>812</v>
      </c>
      <c r="L1008" s="265">
        <v>0.69665250521920674</v>
      </c>
      <c r="M1008" s="250">
        <v>0.4</v>
      </c>
      <c r="N1008" s="250">
        <v>0.4</v>
      </c>
      <c r="O1008" s="244">
        <v>32</v>
      </c>
      <c r="P1008" s="242">
        <v>15</v>
      </c>
      <c r="Q1008" s="242">
        <v>35</v>
      </c>
      <c r="R1008" s="242">
        <v>0.5</v>
      </c>
      <c r="S1008" s="245">
        <v>462</v>
      </c>
      <c r="T1008" s="242">
        <v>4.2</v>
      </c>
      <c r="U1008" s="242">
        <v>0.8</v>
      </c>
      <c r="V1008" s="242">
        <v>10</v>
      </c>
      <c r="W1008" s="266">
        <v>153.95874000000001</v>
      </c>
      <c r="X1008" s="266">
        <v>32.141699373695197</v>
      </c>
      <c r="Y1008" s="266">
        <v>0</v>
      </c>
      <c r="Z1008" s="266">
        <v>0.61583496000000015</v>
      </c>
      <c r="AA1008" s="266">
        <v>0.9237524399999999</v>
      </c>
      <c r="AB1008" s="267">
        <v>9.5588125999999995</v>
      </c>
      <c r="AC1008" s="268"/>
      <c r="AD1008" s="269">
        <v>9.4</v>
      </c>
      <c r="AE1008" s="270">
        <f t="shared" si="100"/>
        <v>0.83448400000000333</v>
      </c>
      <c r="AF1008" s="194">
        <f t="shared" si="95"/>
        <v>8.7243285999999962</v>
      </c>
      <c r="AH1008" s="242">
        <v>990</v>
      </c>
      <c r="AI1008" s="251">
        <f t="shared" si="96"/>
        <v>11.0984</v>
      </c>
      <c r="AJ1008" s="251">
        <f>'5-04a'!O1009</f>
        <v>11.0984</v>
      </c>
      <c r="AK1008" s="251">
        <f t="shared" si="97"/>
        <v>0</v>
      </c>
      <c r="AM1008" s="252">
        <f t="shared" si="98"/>
        <v>0.7860888596554455</v>
      </c>
      <c r="AP1008" s="268"/>
    </row>
    <row r="1009" spans="1:42" x14ac:dyDescent="0.25">
      <c r="A1009" s="253">
        <v>1007</v>
      </c>
      <c r="B1009" s="243" t="s">
        <v>556</v>
      </c>
      <c r="C1009" s="243" t="s">
        <v>557</v>
      </c>
      <c r="D1009" s="243" t="s">
        <v>491</v>
      </c>
      <c r="E1009" s="243" t="s">
        <v>472</v>
      </c>
      <c r="F1009" s="243" t="s">
        <v>35</v>
      </c>
      <c r="G1009" s="243" t="s">
        <v>46</v>
      </c>
      <c r="H1009" s="243" t="s">
        <v>47</v>
      </c>
      <c r="I1009" s="243" t="s">
        <v>109</v>
      </c>
      <c r="J1009" s="243" t="s">
        <v>41</v>
      </c>
      <c r="K1009" s="243" t="s">
        <v>813</v>
      </c>
      <c r="L1009" s="265">
        <v>1.8394917012448135</v>
      </c>
      <c r="M1009" s="250">
        <v>1</v>
      </c>
      <c r="N1009" s="250">
        <v>1</v>
      </c>
      <c r="O1009" s="244">
        <v>16</v>
      </c>
      <c r="P1009" s="242">
        <v>20</v>
      </c>
      <c r="Q1009" s="242">
        <v>60</v>
      </c>
      <c r="R1009" s="242">
        <v>0.5</v>
      </c>
      <c r="S1009" s="245">
        <v>175</v>
      </c>
      <c r="T1009" s="242">
        <v>3.1</v>
      </c>
      <c r="U1009" s="242">
        <v>0.8</v>
      </c>
      <c r="V1009" s="242">
        <v>15</v>
      </c>
      <c r="W1009" s="266">
        <v>300.28451199999995</v>
      </c>
      <c r="X1009" s="266">
        <v>17.799911796087727</v>
      </c>
      <c r="Y1009" s="266">
        <v>0</v>
      </c>
      <c r="Z1009" s="266">
        <v>3.0028451199999995</v>
      </c>
      <c r="AA1009" s="266">
        <v>12.011380480000001</v>
      </c>
      <c r="AB1009" s="267">
        <v>1.9505744000000005</v>
      </c>
      <c r="AC1009" s="268"/>
      <c r="AD1009" s="269">
        <v>5.55</v>
      </c>
      <c r="AE1009" s="270">
        <f t="shared" si="100"/>
        <v>3.3636260000000018</v>
      </c>
      <c r="AF1009" s="194">
        <f t="shared" si="95"/>
        <v>-1.4130516000000013</v>
      </c>
      <c r="AH1009" s="242">
        <v>991</v>
      </c>
      <c r="AI1009" s="251">
        <f t="shared" si="96"/>
        <v>16.9648</v>
      </c>
      <c r="AJ1009" s="251">
        <f>'5-04a'!O1010</f>
        <v>16.9648</v>
      </c>
      <c r="AK1009" s="251">
        <f t="shared" si="97"/>
        <v>0</v>
      </c>
      <c r="AM1009" s="252">
        <f t="shared" si="98"/>
        <v>-8.3293148165613576E-2</v>
      </c>
      <c r="AP1009" s="268"/>
    </row>
    <row r="1010" spans="1:42" x14ac:dyDescent="0.25">
      <c r="A1010" s="253">
        <v>1008</v>
      </c>
      <c r="B1010" s="243" t="s">
        <v>556</v>
      </c>
      <c r="C1010" s="243" t="s">
        <v>557</v>
      </c>
      <c r="D1010" s="243" t="s">
        <v>491</v>
      </c>
      <c r="E1010" s="243" t="s">
        <v>472</v>
      </c>
      <c r="F1010" s="243" t="s">
        <v>35</v>
      </c>
      <c r="G1010" s="243" t="s">
        <v>31</v>
      </c>
      <c r="H1010" s="243" t="s">
        <v>32</v>
      </c>
      <c r="I1010" s="243" t="s">
        <v>39</v>
      </c>
      <c r="J1010" s="243" t="s">
        <v>44</v>
      </c>
      <c r="K1010" s="243" t="s">
        <v>813</v>
      </c>
      <c r="L1010" s="265">
        <v>1.0326720954356845</v>
      </c>
      <c r="M1010" s="250">
        <v>1</v>
      </c>
      <c r="N1010" s="250">
        <v>1</v>
      </c>
      <c r="O1010" s="244">
        <v>16</v>
      </c>
      <c r="P1010" s="242">
        <v>15</v>
      </c>
      <c r="Q1010" s="242">
        <v>35</v>
      </c>
      <c r="R1010" s="242">
        <v>0.5</v>
      </c>
      <c r="S1010" s="245">
        <v>462</v>
      </c>
      <c r="T1010" s="242">
        <v>4.2</v>
      </c>
      <c r="U1010" s="242">
        <v>0.8</v>
      </c>
      <c r="V1010" s="242">
        <v>15</v>
      </c>
      <c r="W1010" s="266">
        <v>330.34904799999998</v>
      </c>
      <c r="X1010" s="266">
        <v>19.582041967990516</v>
      </c>
      <c r="Y1010" s="266">
        <v>0</v>
      </c>
      <c r="Z1010" s="266">
        <v>3.3034904799999998</v>
      </c>
      <c r="AA1010" s="266">
        <v>4.9552357199999992</v>
      </c>
      <c r="AB1010" s="267">
        <v>3.7501738000000007</v>
      </c>
      <c r="AC1010" s="268"/>
      <c r="AD1010" s="269">
        <v>5.55</v>
      </c>
      <c r="AE1010" s="270">
        <f t="shared" si="100"/>
        <v>3.3636260000000018</v>
      </c>
      <c r="AF1010" s="194">
        <f t="shared" si="95"/>
        <v>0.38654779999999889</v>
      </c>
      <c r="AH1010" s="242">
        <v>992</v>
      </c>
      <c r="AI1010" s="251">
        <f t="shared" si="96"/>
        <v>12.008899999999999</v>
      </c>
      <c r="AJ1010" s="251">
        <f>'5-04a'!O1011</f>
        <v>12.008900000000001</v>
      </c>
      <c r="AK1010" s="251">
        <f t="shared" si="97"/>
        <v>0</v>
      </c>
      <c r="AM1010" s="252">
        <f t="shared" si="98"/>
        <v>3.218844357101807E-2</v>
      </c>
      <c r="AP1010" s="268"/>
    </row>
    <row r="1011" spans="1:42" x14ac:dyDescent="0.25">
      <c r="A1011" s="253">
        <v>1009</v>
      </c>
      <c r="B1011" s="243" t="s">
        <v>556</v>
      </c>
      <c r="C1011" s="243" t="s">
        <v>557</v>
      </c>
      <c r="D1011" s="243" t="s">
        <v>491</v>
      </c>
      <c r="E1011" s="243" t="s">
        <v>472</v>
      </c>
      <c r="F1011" s="243" t="s">
        <v>35</v>
      </c>
      <c r="G1011" s="243" t="s">
        <v>46</v>
      </c>
      <c r="H1011" s="243" t="s">
        <v>47</v>
      </c>
      <c r="I1011" s="243" t="s">
        <v>101</v>
      </c>
      <c r="J1011" s="243" t="s">
        <v>44</v>
      </c>
      <c r="K1011" s="243" t="s">
        <v>813</v>
      </c>
      <c r="L1011" s="265">
        <v>2.3619704041869598</v>
      </c>
      <c r="M1011" s="250">
        <v>1</v>
      </c>
      <c r="N1011" s="250">
        <v>1</v>
      </c>
      <c r="O1011" s="244">
        <v>16</v>
      </c>
      <c r="P1011" s="242">
        <v>15</v>
      </c>
      <c r="Q1011" s="242">
        <v>35</v>
      </c>
      <c r="R1011" s="242">
        <v>0.5</v>
      </c>
      <c r="S1011" s="245">
        <v>187</v>
      </c>
      <c r="T1011" s="242">
        <v>3.2</v>
      </c>
      <c r="U1011" s="242">
        <v>0.8</v>
      </c>
      <c r="V1011" s="242">
        <v>15</v>
      </c>
      <c r="W1011" s="266">
        <v>362.85230999999993</v>
      </c>
      <c r="X1011" s="266">
        <v>21.508732068761109</v>
      </c>
      <c r="Y1011" s="266">
        <v>0</v>
      </c>
      <c r="Z1011" s="266">
        <v>3.6285230999999993</v>
      </c>
      <c r="AA1011" s="266">
        <v>3.6285230999999993</v>
      </c>
      <c r="AB1011" s="267">
        <v>3.6974538000000008</v>
      </c>
      <c r="AC1011" s="268"/>
      <c r="AD1011" s="269">
        <v>5.55</v>
      </c>
      <c r="AE1011" s="270">
        <f t="shared" si="100"/>
        <v>3.3636260000000018</v>
      </c>
      <c r="AF1011" s="194">
        <f t="shared" si="95"/>
        <v>0.33382779999999901</v>
      </c>
      <c r="AH1011" s="242">
        <v>993</v>
      </c>
      <c r="AI1011" s="251">
        <f t="shared" si="96"/>
        <v>10.954499999999999</v>
      </c>
      <c r="AJ1011" s="251">
        <f>'5-04a'!O1012</f>
        <v>10.954499999999999</v>
      </c>
      <c r="AK1011" s="251">
        <f t="shared" si="97"/>
        <v>0</v>
      </c>
      <c r="AM1011" s="252">
        <f t="shared" si="98"/>
        <v>3.0474033502213612E-2</v>
      </c>
      <c r="AP1011" s="268"/>
    </row>
    <row r="1012" spans="1:42" x14ac:dyDescent="0.25">
      <c r="A1012" s="253">
        <v>1010</v>
      </c>
      <c r="B1012" s="243" t="s">
        <v>556</v>
      </c>
      <c r="C1012" s="243" t="s">
        <v>557</v>
      </c>
      <c r="D1012" s="243" t="s">
        <v>491</v>
      </c>
      <c r="E1012" s="243" t="s">
        <v>492</v>
      </c>
      <c r="F1012" s="243" t="s">
        <v>35</v>
      </c>
      <c r="G1012" s="243" t="s">
        <v>46</v>
      </c>
      <c r="H1012" s="243" t="s">
        <v>47</v>
      </c>
      <c r="I1012" s="243" t="s">
        <v>109</v>
      </c>
      <c r="J1012" s="243" t="s">
        <v>41</v>
      </c>
      <c r="K1012" s="243" t="s">
        <v>813</v>
      </c>
      <c r="L1012" s="265">
        <v>1.8408870967741933</v>
      </c>
      <c r="M1012" s="250">
        <v>1</v>
      </c>
      <c r="N1012" s="250">
        <v>1</v>
      </c>
      <c r="O1012" s="244">
        <v>16</v>
      </c>
      <c r="P1012" s="242">
        <v>20</v>
      </c>
      <c r="Q1012" s="242">
        <v>60</v>
      </c>
      <c r="R1012" s="242">
        <v>0.5</v>
      </c>
      <c r="S1012" s="245">
        <v>175</v>
      </c>
      <c r="T1012" s="242">
        <v>3.1</v>
      </c>
      <c r="U1012" s="242">
        <v>0.8</v>
      </c>
      <c r="V1012" s="242">
        <v>15</v>
      </c>
      <c r="W1012" s="266">
        <v>198.46199999999996</v>
      </c>
      <c r="X1012" s="266">
        <v>20.006249999999998</v>
      </c>
      <c r="Y1012" s="266">
        <v>0</v>
      </c>
      <c r="Z1012" s="266">
        <v>1.9846199999999996</v>
      </c>
      <c r="AA1012" s="266">
        <v>7.9384800000000002</v>
      </c>
      <c r="AB1012" s="267">
        <v>2.0429000000000004</v>
      </c>
      <c r="AC1012" s="268"/>
      <c r="AD1012" s="269">
        <v>6.05</v>
      </c>
      <c r="AE1012" s="270">
        <f t="shared" si="100"/>
        <v>2.9004960000000004</v>
      </c>
      <c r="AF1012" s="194">
        <f t="shared" si="95"/>
        <v>-0.85759600000000002</v>
      </c>
      <c r="AH1012" s="242">
        <v>994</v>
      </c>
      <c r="AI1012" s="251">
        <f t="shared" si="96"/>
        <v>11.966000000000001</v>
      </c>
      <c r="AJ1012" s="251">
        <f>'5-04a'!O1013</f>
        <v>11.965999999999999</v>
      </c>
      <c r="AK1012" s="251">
        <f t="shared" si="97"/>
        <v>0</v>
      </c>
      <c r="AM1012" s="252">
        <f t="shared" si="98"/>
        <v>-7.166939662376734E-2</v>
      </c>
      <c r="AP1012" s="268"/>
    </row>
    <row r="1013" spans="1:42" x14ac:dyDescent="0.25">
      <c r="A1013" s="253">
        <v>1011</v>
      </c>
      <c r="B1013" s="243" t="s">
        <v>556</v>
      </c>
      <c r="C1013" s="243" t="s">
        <v>557</v>
      </c>
      <c r="D1013" s="243" t="s">
        <v>491</v>
      </c>
      <c r="E1013" s="243" t="s">
        <v>492</v>
      </c>
      <c r="F1013" s="243" t="s">
        <v>35</v>
      </c>
      <c r="G1013" s="243" t="s">
        <v>31</v>
      </c>
      <c r="H1013" s="243" t="s">
        <v>32</v>
      </c>
      <c r="I1013" s="243" t="s">
        <v>39</v>
      </c>
      <c r="J1013" s="243" t="s">
        <v>44</v>
      </c>
      <c r="K1013" s="243" t="s">
        <v>813</v>
      </c>
      <c r="L1013" s="265">
        <v>1.0354024193548386</v>
      </c>
      <c r="M1013" s="250">
        <v>1</v>
      </c>
      <c r="N1013" s="250">
        <v>1</v>
      </c>
      <c r="O1013" s="244">
        <v>16</v>
      </c>
      <c r="P1013" s="242">
        <v>15</v>
      </c>
      <c r="Q1013" s="242">
        <v>35</v>
      </c>
      <c r="R1013" s="242">
        <v>0.5</v>
      </c>
      <c r="S1013" s="245">
        <v>462</v>
      </c>
      <c r="T1013" s="242">
        <v>4.2</v>
      </c>
      <c r="U1013" s="242">
        <v>0.8</v>
      </c>
      <c r="V1013" s="242">
        <v>15</v>
      </c>
      <c r="W1013" s="266">
        <v>232.06599999999997</v>
      </c>
      <c r="X1013" s="266">
        <v>23.393750000000001</v>
      </c>
      <c r="Y1013" s="266">
        <v>0</v>
      </c>
      <c r="Z1013" s="266">
        <v>2.3206599999999997</v>
      </c>
      <c r="AA1013" s="266">
        <v>3.4809899999999989</v>
      </c>
      <c r="AB1013" s="267">
        <v>3.2503500000000001</v>
      </c>
      <c r="AC1013" s="268"/>
      <c r="AD1013" s="269">
        <v>6.05</v>
      </c>
      <c r="AE1013" s="270">
        <f t="shared" si="100"/>
        <v>2.9004960000000004</v>
      </c>
      <c r="AF1013" s="194">
        <f t="shared" si="95"/>
        <v>0.34985399999999967</v>
      </c>
      <c r="AH1013" s="242">
        <v>995</v>
      </c>
      <c r="AI1013" s="251">
        <f t="shared" si="96"/>
        <v>9.0519999999999996</v>
      </c>
      <c r="AJ1013" s="251">
        <f>'5-04a'!O1014</f>
        <v>9.0519999999999996</v>
      </c>
      <c r="AK1013" s="251">
        <f t="shared" si="97"/>
        <v>0</v>
      </c>
      <c r="AM1013" s="252">
        <f t="shared" si="98"/>
        <v>3.8649359257622591E-2</v>
      </c>
      <c r="AP1013" s="268"/>
    </row>
    <row r="1014" spans="1:42" x14ac:dyDescent="0.25">
      <c r="A1014" s="253">
        <v>1012</v>
      </c>
      <c r="B1014" s="243" t="s">
        <v>556</v>
      </c>
      <c r="C1014" s="243" t="s">
        <v>557</v>
      </c>
      <c r="D1014" s="243" t="s">
        <v>491</v>
      </c>
      <c r="E1014" s="243" t="s">
        <v>492</v>
      </c>
      <c r="F1014" s="243" t="s">
        <v>35</v>
      </c>
      <c r="G1014" s="243" t="s">
        <v>46</v>
      </c>
      <c r="H1014" s="243" t="s">
        <v>47</v>
      </c>
      <c r="I1014" s="243" t="s">
        <v>101</v>
      </c>
      <c r="J1014" s="243" t="s">
        <v>44</v>
      </c>
      <c r="K1014" s="243" t="s">
        <v>813</v>
      </c>
      <c r="L1014" s="265">
        <v>2.363421615537515</v>
      </c>
      <c r="M1014" s="250">
        <v>1</v>
      </c>
      <c r="N1014" s="250">
        <v>1</v>
      </c>
      <c r="O1014" s="244">
        <v>16</v>
      </c>
      <c r="P1014" s="242">
        <v>15</v>
      </c>
      <c r="Q1014" s="242">
        <v>35</v>
      </c>
      <c r="R1014" s="242">
        <v>0.5</v>
      </c>
      <c r="S1014" s="245">
        <v>187</v>
      </c>
      <c r="T1014" s="242">
        <v>3.2</v>
      </c>
      <c r="U1014" s="242">
        <v>0.8</v>
      </c>
      <c r="V1014" s="242">
        <v>15</v>
      </c>
      <c r="W1014" s="266">
        <v>260.63249999999999</v>
      </c>
      <c r="X1014" s="266">
        <v>26.273437499999996</v>
      </c>
      <c r="Y1014" s="266">
        <v>0</v>
      </c>
      <c r="Z1014" s="266">
        <v>2.606325</v>
      </c>
      <c r="AA1014" s="266">
        <v>2.606325</v>
      </c>
      <c r="AB1014" s="267">
        <v>3.2193500000000004</v>
      </c>
      <c r="AC1014" s="268"/>
      <c r="AD1014" s="269">
        <v>6.05</v>
      </c>
      <c r="AE1014" s="270">
        <f t="shared" si="100"/>
        <v>2.9004960000000004</v>
      </c>
      <c r="AF1014" s="194">
        <f t="shared" si="95"/>
        <v>0.31885399999999997</v>
      </c>
      <c r="AH1014" s="242">
        <v>996</v>
      </c>
      <c r="AI1014" s="251">
        <f t="shared" si="96"/>
        <v>8.4320000000000004</v>
      </c>
      <c r="AJ1014" s="251">
        <f>'5-04a'!O1015</f>
        <v>8.4320000000000004</v>
      </c>
      <c r="AK1014" s="251">
        <f t="shared" si="97"/>
        <v>0</v>
      </c>
      <c r="AM1014" s="252">
        <f t="shared" si="98"/>
        <v>3.7814753320683105E-2</v>
      </c>
      <c r="AP1014" s="268"/>
    </row>
    <row r="1015" spans="1:42" x14ac:dyDescent="0.25">
      <c r="A1015" s="253">
        <v>1013</v>
      </c>
      <c r="B1015" s="243" t="s">
        <v>556</v>
      </c>
      <c r="C1015" s="243" t="s">
        <v>557</v>
      </c>
      <c r="D1015" s="243" t="s">
        <v>471</v>
      </c>
      <c r="E1015" s="243" t="s">
        <v>492</v>
      </c>
      <c r="F1015" s="243" t="s">
        <v>35</v>
      </c>
      <c r="G1015" s="243" t="s">
        <v>46</v>
      </c>
      <c r="H1015" s="243" t="s">
        <v>47</v>
      </c>
      <c r="I1015" s="243" t="s">
        <v>109</v>
      </c>
      <c r="J1015" s="243" t="s">
        <v>41</v>
      </c>
      <c r="K1015" s="243" t="s">
        <v>813</v>
      </c>
      <c r="L1015" s="265">
        <v>1.8421758349705302</v>
      </c>
      <c r="M1015" s="250">
        <v>1</v>
      </c>
      <c r="N1015" s="250">
        <v>1</v>
      </c>
      <c r="O1015" s="244">
        <v>16</v>
      </c>
      <c r="P1015" s="242">
        <v>20</v>
      </c>
      <c r="Q1015" s="242">
        <v>60</v>
      </c>
      <c r="R1015" s="242">
        <v>0.5</v>
      </c>
      <c r="S1015" s="245">
        <v>175</v>
      </c>
      <c r="T1015" s="242">
        <v>3.1</v>
      </c>
      <c r="U1015" s="242">
        <v>0.8</v>
      </c>
      <c r="V1015" s="242">
        <v>15</v>
      </c>
      <c r="W1015" s="266">
        <v>270</v>
      </c>
      <c r="X1015" s="266">
        <v>26.5</v>
      </c>
      <c r="Y1015" s="266">
        <v>0</v>
      </c>
      <c r="Z1015" s="266">
        <v>2.6989999999999998</v>
      </c>
      <c r="AA1015" s="266">
        <v>10.798999999999999</v>
      </c>
      <c r="AB1015" s="267">
        <v>1.028</v>
      </c>
      <c r="AC1015" s="268"/>
      <c r="AD1015" s="269">
        <v>8.9499999999999993</v>
      </c>
      <c r="AE1015" s="270">
        <f t="shared" si="100"/>
        <v>1.007086000000001</v>
      </c>
      <c r="AF1015" s="194">
        <f t="shared" si="95"/>
        <v>2.0913999999998989E-2</v>
      </c>
      <c r="AH1015" s="242">
        <v>1975</v>
      </c>
      <c r="AI1015" s="251">
        <f t="shared" si="96"/>
        <v>14.526</v>
      </c>
      <c r="AJ1015" s="251">
        <f>'5-04a'!O1016</f>
        <v>14.526999999999999</v>
      </c>
      <c r="AK1015" s="251">
        <f t="shared" si="97"/>
        <v>-9.9999999999944578E-4</v>
      </c>
      <c r="AM1015" s="252">
        <f t="shared" si="98"/>
        <v>1.4397631832575376E-3</v>
      </c>
      <c r="AP1015" s="268" t="s">
        <v>2556</v>
      </c>
    </row>
    <row r="1016" spans="1:42" x14ac:dyDescent="0.25">
      <c r="A1016" s="253">
        <v>1014</v>
      </c>
      <c r="B1016" s="243" t="s">
        <v>556</v>
      </c>
      <c r="C1016" s="243" t="s">
        <v>557</v>
      </c>
      <c r="D1016" s="243" t="s">
        <v>471</v>
      </c>
      <c r="E1016" s="243" t="s">
        <v>492</v>
      </c>
      <c r="F1016" s="243" t="s">
        <v>35</v>
      </c>
      <c r="G1016" s="243" t="s">
        <v>31</v>
      </c>
      <c r="H1016" s="243" t="s">
        <v>32</v>
      </c>
      <c r="I1016" s="243" t="s">
        <v>39</v>
      </c>
      <c r="J1016" s="243" t="s">
        <v>44</v>
      </c>
      <c r="K1016" s="243" t="s">
        <v>813</v>
      </c>
      <c r="L1016" s="265">
        <v>1.036608398821218</v>
      </c>
      <c r="M1016" s="250">
        <v>1</v>
      </c>
      <c r="N1016" s="250">
        <v>1</v>
      </c>
      <c r="O1016" s="244">
        <v>16</v>
      </c>
      <c r="P1016" s="242">
        <v>15</v>
      </c>
      <c r="Q1016" s="242">
        <v>35</v>
      </c>
      <c r="R1016" s="242">
        <v>0.5</v>
      </c>
      <c r="S1016" s="245">
        <v>462</v>
      </c>
      <c r="T1016" s="242">
        <v>4.2</v>
      </c>
      <c r="U1016" s="242">
        <v>0.8</v>
      </c>
      <c r="V1016" s="242">
        <v>15</v>
      </c>
      <c r="W1016" s="266">
        <v>285.65458800000005</v>
      </c>
      <c r="X1016" s="266">
        <v>28.060372102161107</v>
      </c>
      <c r="Y1016" s="266">
        <v>0</v>
      </c>
      <c r="Z1016" s="266">
        <v>2.8565458800000005</v>
      </c>
      <c r="AA1016" s="266">
        <v>4.2848188199999999</v>
      </c>
      <c r="AB1016" s="267">
        <v>1.4041352999999996</v>
      </c>
      <c r="AC1016" s="268"/>
      <c r="AD1016" s="269">
        <v>8.9499999999999993</v>
      </c>
      <c r="AE1016" s="270">
        <f t="shared" si="100"/>
        <v>1.007086000000001</v>
      </c>
      <c r="AF1016" s="194">
        <f t="shared" si="95"/>
        <v>0.39704929999999861</v>
      </c>
      <c r="AH1016" s="242">
        <v>1976</v>
      </c>
      <c r="AI1016" s="251">
        <f t="shared" si="96"/>
        <v>8.5455000000000005</v>
      </c>
      <c r="AJ1016" s="251">
        <f>'5-04a'!O1017</f>
        <v>8.5455000000000005</v>
      </c>
      <c r="AK1016" s="251">
        <f t="shared" si="97"/>
        <v>0</v>
      </c>
      <c r="AM1016" s="252">
        <f t="shared" si="98"/>
        <v>4.6462968813995503E-2</v>
      </c>
      <c r="AP1016" s="268"/>
    </row>
    <row r="1017" spans="1:42" x14ac:dyDescent="0.25">
      <c r="A1017" s="253">
        <v>1015</v>
      </c>
      <c r="B1017" s="243" t="s">
        <v>556</v>
      </c>
      <c r="C1017" s="243" t="s">
        <v>557</v>
      </c>
      <c r="D1017" s="243" t="s">
        <v>471</v>
      </c>
      <c r="E1017" s="243" t="s">
        <v>492</v>
      </c>
      <c r="F1017" s="243" t="s">
        <v>35</v>
      </c>
      <c r="G1017" s="243" t="s">
        <v>46</v>
      </c>
      <c r="H1017" s="243" t="s">
        <v>47</v>
      </c>
      <c r="I1017" s="243" t="s">
        <v>101</v>
      </c>
      <c r="J1017" s="243" t="s">
        <v>44</v>
      </c>
      <c r="K1017" s="243" t="s">
        <v>813</v>
      </c>
      <c r="L1017" s="265">
        <v>2.3647068934385227</v>
      </c>
      <c r="M1017" s="250">
        <v>1</v>
      </c>
      <c r="N1017" s="250">
        <v>1</v>
      </c>
      <c r="O1017" s="244">
        <v>16</v>
      </c>
      <c r="P1017" s="242">
        <v>15</v>
      </c>
      <c r="Q1017" s="242">
        <v>35</v>
      </c>
      <c r="R1017" s="242">
        <v>0.5</v>
      </c>
      <c r="S1017" s="245">
        <v>187</v>
      </c>
      <c r="T1017" s="242">
        <v>3.2</v>
      </c>
      <c r="U1017" s="242">
        <v>0.8</v>
      </c>
      <c r="V1017" s="242">
        <v>15</v>
      </c>
      <c r="W1017" s="266">
        <v>296.62448499999994</v>
      </c>
      <c r="X1017" s="266">
        <v>29.137965127701371</v>
      </c>
      <c r="Y1017" s="266">
        <v>0</v>
      </c>
      <c r="Z1017" s="266">
        <v>2.9662448499999994</v>
      </c>
      <c r="AA1017" s="266">
        <v>2.9662448499999998</v>
      </c>
      <c r="AB1017" s="267">
        <v>1.3405102999999996</v>
      </c>
      <c r="AC1017" s="268"/>
      <c r="AD1017" s="269">
        <v>8.9499999999999993</v>
      </c>
      <c r="AE1017" s="270">
        <f t="shared" si="100"/>
        <v>1.007086000000001</v>
      </c>
      <c r="AF1017" s="194">
        <f t="shared" si="95"/>
        <v>0.33342429999999856</v>
      </c>
      <c r="AH1017" s="242">
        <v>1977</v>
      </c>
      <c r="AI1017" s="251">
        <f t="shared" si="96"/>
        <v>7.2729999999999997</v>
      </c>
      <c r="AJ1017" s="251">
        <f>'5-04a'!O1018</f>
        <v>7.2729999999999997</v>
      </c>
      <c r="AK1017" s="251">
        <f t="shared" si="97"/>
        <v>0</v>
      </c>
      <c r="AM1017" s="252">
        <f t="shared" si="98"/>
        <v>4.5844122095421228E-2</v>
      </c>
      <c r="AP1017" s="268"/>
    </row>
    <row r="1018" spans="1:42" x14ac:dyDescent="0.25">
      <c r="A1018" s="253">
        <v>1016</v>
      </c>
      <c r="B1018" s="243" t="s">
        <v>558</v>
      </c>
      <c r="C1018" s="243" t="s">
        <v>559</v>
      </c>
      <c r="D1018" s="243" t="s">
        <v>508</v>
      </c>
      <c r="E1018" s="243" t="s">
        <v>472</v>
      </c>
      <c r="F1018" s="243" t="s">
        <v>30</v>
      </c>
      <c r="G1018" s="243" t="s">
        <v>36</v>
      </c>
      <c r="H1018" s="243" t="s">
        <v>42</v>
      </c>
      <c r="I1018" s="243" t="s">
        <v>53</v>
      </c>
      <c r="J1018" s="243" t="s">
        <v>68</v>
      </c>
      <c r="K1018" s="243" t="s">
        <v>815</v>
      </c>
      <c r="L1018" s="265">
        <v>4.0386868919552068</v>
      </c>
      <c r="M1018" s="250">
        <v>2</v>
      </c>
      <c r="N1018" s="250">
        <v>2</v>
      </c>
      <c r="O1018" s="244">
        <v>18</v>
      </c>
      <c r="P1018" s="242">
        <v>15</v>
      </c>
      <c r="Q1018" s="242">
        <v>35</v>
      </c>
      <c r="R1018" s="242">
        <v>0.5</v>
      </c>
      <c r="S1018" s="245">
        <v>615</v>
      </c>
      <c r="T1018" s="242">
        <v>4.2</v>
      </c>
      <c r="U1018" s="242">
        <v>0.8</v>
      </c>
      <c r="V1018" s="242">
        <v>15</v>
      </c>
      <c r="W1018" s="266">
        <v>459.71461199999993</v>
      </c>
      <c r="X1018" s="266">
        <v>22.780704261645191</v>
      </c>
      <c r="Y1018" s="266">
        <v>0</v>
      </c>
      <c r="Z1018" s="266">
        <v>9.1942922399999993</v>
      </c>
      <c r="AA1018" s="266">
        <v>2.1287277599999999</v>
      </c>
      <c r="AB1018" s="267">
        <v>8.3490800000000007</v>
      </c>
      <c r="AC1018" s="268"/>
      <c r="AD1018" s="269" t="s">
        <v>2545</v>
      </c>
      <c r="AE1018" s="270">
        <v>6</v>
      </c>
      <c r="AF1018" s="194">
        <f t="shared" si="95"/>
        <v>2.3490800000000007</v>
      </c>
      <c r="AH1018" s="242">
        <v>997</v>
      </c>
      <c r="AI1018" s="251">
        <f t="shared" si="96"/>
        <v>19.6721</v>
      </c>
      <c r="AJ1018" s="251">
        <f>'5-04a'!O1019</f>
        <v>19.6721</v>
      </c>
      <c r="AK1018" s="251">
        <f t="shared" si="97"/>
        <v>0</v>
      </c>
      <c r="AM1018" s="252">
        <f t="shared" si="98"/>
        <v>0.11941175573527994</v>
      </c>
      <c r="AP1018" s="268"/>
    </row>
    <row r="1019" spans="1:42" x14ac:dyDescent="0.25">
      <c r="A1019" s="253">
        <v>1017</v>
      </c>
      <c r="B1019" s="243" t="s">
        <v>558</v>
      </c>
      <c r="C1019" s="243" t="s">
        <v>559</v>
      </c>
      <c r="D1019" s="243" t="s">
        <v>508</v>
      </c>
      <c r="E1019" s="243" t="s">
        <v>472</v>
      </c>
      <c r="F1019" s="243" t="s">
        <v>30</v>
      </c>
      <c r="G1019" s="243" t="s">
        <v>31</v>
      </c>
      <c r="H1019" s="243" t="s">
        <v>42</v>
      </c>
      <c r="I1019" s="243" t="s">
        <v>52</v>
      </c>
      <c r="J1019" s="243" t="s">
        <v>678</v>
      </c>
      <c r="K1019" s="243" t="s">
        <v>815</v>
      </c>
      <c r="L1019" s="265">
        <v>3.9518113662749546</v>
      </c>
      <c r="M1019" s="250">
        <v>2</v>
      </c>
      <c r="N1019" s="250">
        <v>2</v>
      </c>
      <c r="O1019" s="244">
        <v>18</v>
      </c>
      <c r="P1019" s="242">
        <v>10</v>
      </c>
      <c r="Q1019" s="242">
        <v>25</v>
      </c>
      <c r="R1019" s="242">
        <v>0.5</v>
      </c>
      <c r="S1019" s="245">
        <v>780</v>
      </c>
      <c r="T1019" s="242">
        <v>4.2</v>
      </c>
      <c r="U1019" s="242">
        <v>0.8</v>
      </c>
      <c r="V1019" s="242">
        <v>15</v>
      </c>
      <c r="W1019" s="266">
        <v>265.37093333333326</v>
      </c>
      <c r="X1019" s="266">
        <v>13.150194912454571</v>
      </c>
      <c r="Y1019" s="266">
        <v>0</v>
      </c>
      <c r="Z1019" s="266">
        <v>5.3074186666666652</v>
      </c>
      <c r="AA1019" s="266">
        <v>2.2746079999999997</v>
      </c>
      <c r="AB1019" s="267">
        <v>15.016073333333333</v>
      </c>
      <c r="AC1019" s="268"/>
      <c r="AD1019" s="269" t="s">
        <v>2545</v>
      </c>
      <c r="AE1019" s="270">
        <v>6</v>
      </c>
      <c r="AF1019" s="194">
        <f t="shared" si="95"/>
        <v>9.0160733333333329</v>
      </c>
      <c r="AH1019" s="242">
        <v>998</v>
      </c>
      <c r="AI1019" s="251">
        <f t="shared" si="96"/>
        <v>22.598099999999999</v>
      </c>
      <c r="AJ1019" s="251">
        <f>'5-04a'!O1020</f>
        <v>22.598099999999999</v>
      </c>
      <c r="AK1019" s="251">
        <f t="shared" si="97"/>
        <v>0</v>
      </c>
      <c r="AM1019" s="252">
        <f t="shared" si="98"/>
        <v>0.39897484006767531</v>
      </c>
      <c r="AP1019" s="268"/>
    </row>
    <row r="1020" spans="1:42" x14ac:dyDescent="0.25">
      <c r="A1020" s="253">
        <v>1018</v>
      </c>
      <c r="B1020" s="243" t="s">
        <v>558</v>
      </c>
      <c r="C1020" s="243" t="s">
        <v>559</v>
      </c>
      <c r="D1020" s="243" t="s">
        <v>491</v>
      </c>
      <c r="E1020" s="243" t="s">
        <v>472</v>
      </c>
      <c r="F1020" s="243" t="s">
        <v>30</v>
      </c>
      <c r="G1020" s="243" t="s">
        <v>31</v>
      </c>
      <c r="H1020" s="243" t="s">
        <v>42</v>
      </c>
      <c r="I1020" s="243" t="s">
        <v>52</v>
      </c>
      <c r="J1020" s="243" t="s">
        <v>678</v>
      </c>
      <c r="K1020" s="243" t="s">
        <v>815</v>
      </c>
      <c r="L1020" s="265">
        <v>3.9527968701837599</v>
      </c>
      <c r="M1020" s="250">
        <v>2</v>
      </c>
      <c r="N1020" s="250">
        <v>2</v>
      </c>
      <c r="O1020" s="244">
        <v>18</v>
      </c>
      <c r="P1020" s="242">
        <v>10</v>
      </c>
      <c r="Q1020" s="242">
        <v>25</v>
      </c>
      <c r="R1020" s="242">
        <v>0.5</v>
      </c>
      <c r="S1020" s="245">
        <v>780</v>
      </c>
      <c r="T1020" s="242">
        <v>4.2</v>
      </c>
      <c r="U1020" s="242">
        <v>0.8</v>
      </c>
      <c r="V1020" s="242">
        <v>15</v>
      </c>
      <c r="W1020" s="266">
        <v>189.29510133333332</v>
      </c>
      <c r="X1020" s="266">
        <v>11.220812171507607</v>
      </c>
      <c r="Y1020" s="266">
        <v>0</v>
      </c>
      <c r="Z1020" s="266">
        <v>3.7859020266666663</v>
      </c>
      <c r="AA1020" s="266">
        <v>1.6225294399999999</v>
      </c>
      <c r="AB1020" s="267">
        <v>9.496568533333333</v>
      </c>
      <c r="AC1020" s="268"/>
      <c r="AD1020" s="269">
        <v>5.55</v>
      </c>
      <c r="AE1020" s="270">
        <f>0.0804*AD1020^2-1.8589*AD1020+11.204</f>
        <v>3.3636260000000018</v>
      </c>
      <c r="AF1020" s="194">
        <f t="shared" si="95"/>
        <v>6.1329425333333312</v>
      </c>
      <c r="AH1020" s="242">
        <v>999</v>
      </c>
      <c r="AI1020" s="251">
        <f t="shared" si="96"/>
        <v>14.904999999999999</v>
      </c>
      <c r="AJ1020" s="251">
        <f>'5-04a'!O1021</f>
        <v>14.904999999999999</v>
      </c>
      <c r="AK1020" s="251">
        <f t="shared" si="97"/>
        <v>0</v>
      </c>
      <c r="AM1020" s="252">
        <f t="shared" si="98"/>
        <v>0.41146880465168273</v>
      </c>
      <c r="AP1020" s="268"/>
    </row>
    <row r="1021" spans="1:42" x14ac:dyDescent="0.25">
      <c r="A1021" s="253">
        <v>1019</v>
      </c>
      <c r="B1021" s="243" t="s">
        <v>558</v>
      </c>
      <c r="C1021" s="243" t="s">
        <v>559</v>
      </c>
      <c r="D1021" s="243" t="s">
        <v>491</v>
      </c>
      <c r="E1021" s="243" t="s">
        <v>492</v>
      </c>
      <c r="F1021" s="243" t="s">
        <v>30</v>
      </c>
      <c r="G1021" s="243" t="s">
        <v>31</v>
      </c>
      <c r="H1021" s="243" t="s">
        <v>42</v>
      </c>
      <c r="I1021" s="243" t="s">
        <v>52</v>
      </c>
      <c r="J1021" s="243" t="s">
        <v>678</v>
      </c>
      <c r="K1021" s="243" t="s">
        <v>815</v>
      </c>
      <c r="L1021" s="265">
        <v>3.9570063133640558</v>
      </c>
      <c r="M1021" s="250">
        <v>2</v>
      </c>
      <c r="N1021" s="250">
        <v>2</v>
      </c>
      <c r="O1021" s="244">
        <v>18</v>
      </c>
      <c r="P1021" s="242">
        <v>10</v>
      </c>
      <c r="Q1021" s="242">
        <v>25</v>
      </c>
      <c r="R1021" s="242">
        <v>0.5</v>
      </c>
      <c r="S1021" s="245">
        <v>780</v>
      </c>
      <c r="T1021" s="242">
        <v>4.2</v>
      </c>
      <c r="U1021" s="242">
        <v>0.8</v>
      </c>
      <c r="V1021" s="242">
        <v>15</v>
      </c>
      <c r="W1021" s="266">
        <v>127.56169999999997</v>
      </c>
      <c r="X1021" s="266">
        <v>12.859042338709676</v>
      </c>
      <c r="Y1021" s="266">
        <v>0</v>
      </c>
      <c r="Z1021" s="266">
        <v>2.5512339999999996</v>
      </c>
      <c r="AA1021" s="266">
        <v>1.093386</v>
      </c>
      <c r="AB1021" s="267">
        <v>7.1102799999999995</v>
      </c>
      <c r="AC1021" s="268"/>
      <c r="AD1021" s="269">
        <v>6.05</v>
      </c>
      <c r="AE1021" s="270">
        <f>0.0804*AD1021^2-1.8589*AD1021+11.204</f>
        <v>2.9004960000000004</v>
      </c>
      <c r="AF1021" s="194">
        <f t="shared" si="95"/>
        <v>4.2097839999999991</v>
      </c>
      <c r="AH1021" s="242">
        <v>1000</v>
      </c>
      <c r="AI1021" s="251">
        <f t="shared" si="96"/>
        <v>10.754899999999999</v>
      </c>
      <c r="AJ1021" s="251">
        <f>'5-04a'!O1022</f>
        <v>10.754899999999999</v>
      </c>
      <c r="AK1021" s="251">
        <f t="shared" si="97"/>
        <v>0</v>
      </c>
      <c r="AM1021" s="252">
        <f t="shared" si="98"/>
        <v>0.39142939497345391</v>
      </c>
      <c r="AP1021" s="268"/>
    </row>
    <row r="1022" spans="1:42" x14ac:dyDescent="0.25">
      <c r="A1022" s="253">
        <v>1020</v>
      </c>
      <c r="B1022" s="243" t="s">
        <v>558</v>
      </c>
      <c r="C1022" s="243" t="s">
        <v>559</v>
      </c>
      <c r="D1022" s="243" t="s">
        <v>508</v>
      </c>
      <c r="E1022" s="243" t="s">
        <v>472</v>
      </c>
      <c r="F1022" s="243" t="s">
        <v>30</v>
      </c>
      <c r="G1022" s="243" t="s">
        <v>36</v>
      </c>
      <c r="H1022" s="243" t="s">
        <v>37</v>
      </c>
      <c r="I1022" s="243" t="s">
        <v>85</v>
      </c>
      <c r="J1022" s="243" t="s">
        <v>102</v>
      </c>
      <c r="K1022" s="243" t="s">
        <v>816</v>
      </c>
      <c r="L1022" s="265">
        <v>3.1387183214882075</v>
      </c>
      <c r="M1022" s="250">
        <v>1</v>
      </c>
      <c r="N1022" s="250">
        <v>1</v>
      </c>
      <c r="O1022" s="244">
        <v>19</v>
      </c>
      <c r="P1022" s="242">
        <v>10</v>
      </c>
      <c r="Q1022" s="242">
        <v>25</v>
      </c>
      <c r="R1022" s="242">
        <v>0.5</v>
      </c>
      <c r="S1022" s="245">
        <v>2050</v>
      </c>
      <c r="T1022" s="242">
        <v>5</v>
      </c>
      <c r="U1022" s="242">
        <v>0.8</v>
      </c>
      <c r="V1022" s="242">
        <v>17</v>
      </c>
      <c r="W1022" s="266">
        <v>527.24520000000007</v>
      </c>
      <c r="X1022" s="266">
        <v>26.127115956392473</v>
      </c>
      <c r="Y1022" s="266">
        <v>0</v>
      </c>
      <c r="Z1022" s="266">
        <v>5.2724520000000004</v>
      </c>
      <c r="AA1022" s="266">
        <v>0.58582800000000013</v>
      </c>
      <c r="AB1022" s="267">
        <v>15.13832</v>
      </c>
      <c r="AC1022" s="268"/>
      <c r="AD1022" s="269" t="s">
        <v>2545</v>
      </c>
      <c r="AE1022" s="270">
        <v>6</v>
      </c>
      <c r="AF1022" s="194">
        <f t="shared" si="95"/>
        <v>9.1383200000000002</v>
      </c>
      <c r="AH1022" s="242">
        <v>1001</v>
      </c>
      <c r="AI1022" s="251">
        <f t="shared" si="96"/>
        <v>20.996600000000001</v>
      </c>
      <c r="AJ1022" s="251">
        <f>'5-04a'!O1023</f>
        <v>20.996600000000001</v>
      </c>
      <c r="AK1022" s="251">
        <f t="shared" si="97"/>
        <v>0</v>
      </c>
      <c r="AM1022" s="252">
        <f t="shared" si="98"/>
        <v>0.43522856081460809</v>
      </c>
      <c r="AP1022" s="268"/>
    </row>
    <row r="1023" spans="1:42" x14ac:dyDescent="0.25">
      <c r="A1023" s="253">
        <v>1021</v>
      </c>
      <c r="B1023" s="243" t="s">
        <v>560</v>
      </c>
      <c r="C1023" s="243" t="s">
        <v>561</v>
      </c>
      <c r="D1023" s="243" t="s">
        <v>508</v>
      </c>
      <c r="E1023" s="243" t="s">
        <v>472</v>
      </c>
      <c r="F1023" s="243" t="s">
        <v>30</v>
      </c>
      <c r="G1023" s="243" t="s">
        <v>36</v>
      </c>
      <c r="H1023" s="243" t="s">
        <v>42</v>
      </c>
      <c r="I1023" s="243" t="s">
        <v>50</v>
      </c>
      <c r="J1023" s="243" t="s">
        <v>681</v>
      </c>
      <c r="K1023" s="243" t="s">
        <v>817</v>
      </c>
      <c r="L1023" s="265">
        <v>24.924132079576498</v>
      </c>
      <c r="M1023" s="250">
        <v>1</v>
      </c>
      <c r="N1023" s="250">
        <v>1</v>
      </c>
      <c r="O1023" s="244">
        <v>18</v>
      </c>
      <c r="P1023" s="242">
        <v>10</v>
      </c>
      <c r="Q1023" s="242">
        <v>25</v>
      </c>
      <c r="R1023" s="242">
        <v>0.5</v>
      </c>
      <c r="S1023" s="245">
        <v>1850</v>
      </c>
      <c r="T1023" s="242">
        <v>4.2</v>
      </c>
      <c r="U1023" s="242">
        <v>0.8</v>
      </c>
      <c r="V1023" s="242">
        <v>50</v>
      </c>
      <c r="W1023" s="266">
        <v>530.74186666666651</v>
      </c>
      <c r="X1023" s="266">
        <v>26.300389824909143</v>
      </c>
      <c r="Y1023" s="266">
        <v>0</v>
      </c>
      <c r="Z1023" s="266">
        <v>5.3074186666666652</v>
      </c>
      <c r="AA1023" s="266">
        <v>2.2746079999999997</v>
      </c>
      <c r="AB1023" s="267">
        <v>15.016073333333333</v>
      </c>
      <c r="AC1023" s="268"/>
      <c r="AD1023" s="269" t="s">
        <v>2545</v>
      </c>
      <c r="AE1023" s="270">
        <v>6</v>
      </c>
      <c r="AF1023" s="194">
        <f t="shared" si="95"/>
        <v>9.0160733333333329</v>
      </c>
      <c r="AH1023" s="242">
        <v>1002</v>
      </c>
      <c r="AI1023" s="251">
        <f t="shared" si="96"/>
        <v>22.598099999999999</v>
      </c>
      <c r="AJ1023" s="251">
        <f>'5-04a'!O1024</f>
        <v>22.598099999999999</v>
      </c>
      <c r="AK1023" s="251">
        <f t="shared" si="97"/>
        <v>0</v>
      </c>
      <c r="AM1023" s="252">
        <f t="shared" si="98"/>
        <v>0.39897484006767531</v>
      </c>
      <c r="AP1023" s="268"/>
    </row>
    <row r="1024" spans="1:42" x14ac:dyDescent="0.25">
      <c r="A1024" s="253">
        <v>1022</v>
      </c>
      <c r="B1024" s="243" t="s">
        <v>560</v>
      </c>
      <c r="C1024" s="243" t="s">
        <v>561</v>
      </c>
      <c r="D1024" s="243" t="s">
        <v>508</v>
      </c>
      <c r="E1024" s="243" t="s">
        <v>472</v>
      </c>
      <c r="F1024" s="243" t="s">
        <v>30</v>
      </c>
      <c r="G1024" s="243" t="s">
        <v>36</v>
      </c>
      <c r="H1024" s="243" t="s">
        <v>42</v>
      </c>
      <c r="I1024" s="243" t="s">
        <v>50</v>
      </c>
      <c r="J1024" s="243" t="s">
        <v>681</v>
      </c>
      <c r="K1024" s="243" t="s">
        <v>818</v>
      </c>
      <c r="L1024" s="265">
        <v>16.453654030796006</v>
      </c>
      <c r="M1024" s="250">
        <v>1</v>
      </c>
      <c r="N1024" s="250">
        <v>1</v>
      </c>
      <c r="O1024" s="244">
        <v>18</v>
      </c>
      <c r="P1024" s="242">
        <v>10</v>
      </c>
      <c r="Q1024" s="242">
        <v>25</v>
      </c>
      <c r="R1024" s="242">
        <v>0.5</v>
      </c>
      <c r="S1024" s="245">
        <v>1850</v>
      </c>
      <c r="T1024" s="242">
        <v>4.2</v>
      </c>
      <c r="U1024" s="242">
        <v>0.8</v>
      </c>
      <c r="V1024" s="242">
        <v>33</v>
      </c>
      <c r="W1024" s="266">
        <v>530.74186666666651</v>
      </c>
      <c r="X1024" s="266">
        <v>26.300389824909143</v>
      </c>
      <c r="Y1024" s="266">
        <v>0</v>
      </c>
      <c r="Z1024" s="266">
        <v>5.3074186666666652</v>
      </c>
      <c r="AA1024" s="266">
        <v>2.2746079999999997</v>
      </c>
      <c r="AB1024" s="267">
        <v>15.016073333333333</v>
      </c>
      <c r="AC1024" s="268"/>
      <c r="AD1024" s="269" t="s">
        <v>2545</v>
      </c>
      <c r="AE1024" s="270">
        <v>6</v>
      </c>
      <c r="AF1024" s="194">
        <f t="shared" si="95"/>
        <v>9.0160733333333329</v>
      </c>
      <c r="AH1024" s="242">
        <v>1003</v>
      </c>
      <c r="AI1024" s="251">
        <f t="shared" si="96"/>
        <v>22.598099999999999</v>
      </c>
      <c r="AJ1024" s="251">
        <f>'5-04a'!O1025</f>
        <v>22.598099999999999</v>
      </c>
      <c r="AK1024" s="251">
        <f t="shared" si="97"/>
        <v>0</v>
      </c>
      <c r="AM1024" s="252">
        <f t="shared" si="98"/>
        <v>0.39897484006767531</v>
      </c>
      <c r="AP1024" s="268"/>
    </row>
    <row r="1025" spans="1:42" x14ac:dyDescent="0.25">
      <c r="A1025" s="253">
        <v>1023</v>
      </c>
      <c r="B1025" s="243" t="s">
        <v>560</v>
      </c>
      <c r="C1025" s="243" t="s">
        <v>561</v>
      </c>
      <c r="D1025" s="243" t="s">
        <v>508</v>
      </c>
      <c r="E1025" s="243" t="s">
        <v>472</v>
      </c>
      <c r="F1025" s="243" t="s">
        <v>30</v>
      </c>
      <c r="G1025" s="243" t="s">
        <v>36</v>
      </c>
      <c r="H1025" s="243" t="s">
        <v>42</v>
      </c>
      <c r="I1025" s="243" t="s">
        <v>50</v>
      </c>
      <c r="J1025" s="243" t="s">
        <v>681</v>
      </c>
      <c r="K1025" s="243" t="s">
        <v>819</v>
      </c>
      <c r="L1025" s="265">
        <v>13.962336957625274</v>
      </c>
      <c r="M1025" s="250">
        <v>1</v>
      </c>
      <c r="N1025" s="250">
        <v>1</v>
      </c>
      <c r="O1025" s="244">
        <v>18</v>
      </c>
      <c r="P1025" s="242">
        <v>10</v>
      </c>
      <c r="Q1025" s="242">
        <v>25</v>
      </c>
      <c r="R1025" s="242">
        <v>0.5</v>
      </c>
      <c r="S1025" s="245">
        <v>1850</v>
      </c>
      <c r="T1025" s="242">
        <v>4.2</v>
      </c>
      <c r="U1025" s="242">
        <v>0.8</v>
      </c>
      <c r="V1025" s="242">
        <v>28</v>
      </c>
      <c r="W1025" s="266">
        <v>530.74186666666651</v>
      </c>
      <c r="X1025" s="266">
        <v>26.300389824909143</v>
      </c>
      <c r="Y1025" s="266">
        <v>0</v>
      </c>
      <c r="Z1025" s="266">
        <v>5.3074186666666652</v>
      </c>
      <c r="AA1025" s="266">
        <v>2.2746079999999997</v>
      </c>
      <c r="AB1025" s="267">
        <v>15.016073333333333</v>
      </c>
      <c r="AC1025" s="268"/>
      <c r="AD1025" s="269" t="s">
        <v>2545</v>
      </c>
      <c r="AE1025" s="270">
        <v>6</v>
      </c>
      <c r="AF1025" s="194">
        <f t="shared" si="95"/>
        <v>9.0160733333333329</v>
      </c>
      <c r="AH1025" s="242">
        <v>1004</v>
      </c>
      <c r="AI1025" s="251">
        <f t="shared" si="96"/>
        <v>22.598099999999999</v>
      </c>
      <c r="AJ1025" s="251">
        <f>'5-04a'!O1026</f>
        <v>22.598099999999999</v>
      </c>
      <c r="AK1025" s="251">
        <f t="shared" si="97"/>
        <v>0</v>
      </c>
      <c r="AM1025" s="252">
        <f t="shared" si="98"/>
        <v>0.39897484006767531</v>
      </c>
      <c r="AP1025" s="268"/>
    </row>
    <row r="1026" spans="1:42" x14ac:dyDescent="0.25">
      <c r="A1026" s="253">
        <v>1024</v>
      </c>
      <c r="B1026" s="243" t="s">
        <v>560</v>
      </c>
      <c r="C1026" s="243" t="s">
        <v>561</v>
      </c>
      <c r="D1026" s="243" t="s">
        <v>508</v>
      </c>
      <c r="E1026" s="243" t="s">
        <v>472</v>
      </c>
      <c r="F1026" s="243" t="s">
        <v>30</v>
      </c>
      <c r="G1026" s="243" t="s">
        <v>36</v>
      </c>
      <c r="H1026" s="243" t="s">
        <v>42</v>
      </c>
      <c r="I1026" s="243" t="s">
        <v>50</v>
      </c>
      <c r="J1026" s="243" t="s">
        <v>681</v>
      </c>
      <c r="K1026" s="243" t="s">
        <v>820</v>
      </c>
      <c r="L1026" s="265">
        <v>13.962336957625274</v>
      </c>
      <c r="M1026" s="250">
        <v>1</v>
      </c>
      <c r="N1026" s="250">
        <v>1</v>
      </c>
      <c r="O1026" s="244">
        <v>18</v>
      </c>
      <c r="P1026" s="242">
        <v>10</v>
      </c>
      <c r="Q1026" s="242">
        <v>25</v>
      </c>
      <c r="R1026" s="242">
        <v>0.5</v>
      </c>
      <c r="S1026" s="245">
        <v>1850</v>
      </c>
      <c r="T1026" s="242">
        <v>4.2</v>
      </c>
      <c r="U1026" s="242">
        <v>0.8</v>
      </c>
      <c r="V1026" s="242">
        <v>28</v>
      </c>
      <c r="W1026" s="266">
        <v>530.74186666666651</v>
      </c>
      <c r="X1026" s="266">
        <v>26.300389824909143</v>
      </c>
      <c r="Y1026" s="266">
        <v>0</v>
      </c>
      <c r="Z1026" s="266">
        <v>5.3074186666666652</v>
      </c>
      <c r="AA1026" s="266">
        <v>2.2746079999999997</v>
      </c>
      <c r="AB1026" s="267">
        <v>15.016073333333333</v>
      </c>
      <c r="AC1026" s="268"/>
      <c r="AD1026" s="269" t="s">
        <v>2545</v>
      </c>
      <c r="AE1026" s="270">
        <v>6</v>
      </c>
      <c r="AF1026" s="194">
        <f t="shared" si="95"/>
        <v>9.0160733333333329</v>
      </c>
      <c r="AH1026" s="242">
        <v>1005</v>
      </c>
      <c r="AI1026" s="251">
        <f t="shared" si="96"/>
        <v>22.598099999999999</v>
      </c>
      <c r="AJ1026" s="251">
        <f>'5-04a'!O1027</f>
        <v>22.598099999999999</v>
      </c>
      <c r="AK1026" s="251">
        <f t="shared" si="97"/>
        <v>0</v>
      </c>
      <c r="AM1026" s="252">
        <f t="shared" si="98"/>
        <v>0.39897484006767531</v>
      </c>
      <c r="AP1026" s="268"/>
    </row>
    <row r="1027" spans="1:42" x14ac:dyDescent="0.25">
      <c r="A1027" s="253">
        <v>1025</v>
      </c>
      <c r="B1027" s="243" t="s">
        <v>560</v>
      </c>
      <c r="C1027" s="243" t="s">
        <v>561</v>
      </c>
      <c r="D1027" s="243" t="s">
        <v>508</v>
      </c>
      <c r="E1027" s="243" t="s">
        <v>472</v>
      </c>
      <c r="F1027" s="243" t="s">
        <v>30</v>
      </c>
      <c r="G1027" s="243" t="s">
        <v>36</v>
      </c>
      <c r="H1027" s="243" t="s">
        <v>42</v>
      </c>
      <c r="I1027" s="243" t="s">
        <v>50</v>
      </c>
      <c r="J1027" s="243" t="s">
        <v>681</v>
      </c>
      <c r="K1027" s="243" t="s">
        <v>821</v>
      </c>
      <c r="L1027" s="265">
        <v>13.962336957625274</v>
      </c>
      <c r="M1027" s="250">
        <v>1</v>
      </c>
      <c r="N1027" s="250">
        <v>1</v>
      </c>
      <c r="O1027" s="244">
        <v>18</v>
      </c>
      <c r="P1027" s="242">
        <v>10</v>
      </c>
      <c r="Q1027" s="242">
        <v>25</v>
      </c>
      <c r="R1027" s="242">
        <v>0.5</v>
      </c>
      <c r="S1027" s="245">
        <v>1850</v>
      </c>
      <c r="T1027" s="242">
        <v>4.2</v>
      </c>
      <c r="U1027" s="242">
        <v>0.8</v>
      </c>
      <c r="V1027" s="242">
        <v>28</v>
      </c>
      <c r="W1027" s="266">
        <v>530.74186666666651</v>
      </c>
      <c r="X1027" s="266">
        <v>26.300389824909143</v>
      </c>
      <c r="Y1027" s="266">
        <v>0</v>
      </c>
      <c r="Z1027" s="266">
        <v>5.3074186666666652</v>
      </c>
      <c r="AA1027" s="266">
        <v>2.2746079999999997</v>
      </c>
      <c r="AB1027" s="267">
        <v>15.016073333333333</v>
      </c>
      <c r="AC1027" s="268"/>
      <c r="AD1027" s="269" t="s">
        <v>2545</v>
      </c>
      <c r="AE1027" s="270">
        <v>6</v>
      </c>
      <c r="AF1027" s="194">
        <f t="shared" ref="AF1027:AF1090" si="101">AB1027-AE1027</f>
        <v>9.0160733333333329</v>
      </c>
      <c r="AH1027" s="242">
        <v>1006</v>
      </c>
      <c r="AI1027" s="251">
        <f t="shared" ref="AI1027:AI1090" si="102">SUM(Y1027:AB1027)</f>
        <v>22.598099999999999</v>
      </c>
      <c r="AJ1027" s="251">
        <f>'5-04a'!O1028</f>
        <v>22.598099999999999</v>
      </c>
      <c r="AK1027" s="251">
        <f t="shared" ref="AK1027:AK1090" si="103">AI1027-AJ1027</f>
        <v>0</v>
      </c>
      <c r="AM1027" s="252">
        <f t="shared" ref="AM1027:AM1090" si="104">AF1027/AI1027</f>
        <v>0.39897484006767531</v>
      </c>
      <c r="AP1027" s="268"/>
    </row>
    <row r="1028" spans="1:42" x14ac:dyDescent="0.25">
      <c r="A1028" s="253">
        <v>1026</v>
      </c>
      <c r="B1028" s="243" t="s">
        <v>560</v>
      </c>
      <c r="C1028" s="243" t="s">
        <v>561</v>
      </c>
      <c r="D1028" s="243" t="s">
        <v>508</v>
      </c>
      <c r="E1028" s="243" t="s">
        <v>472</v>
      </c>
      <c r="F1028" s="243" t="s">
        <v>30</v>
      </c>
      <c r="G1028" s="243" t="s">
        <v>31</v>
      </c>
      <c r="H1028" s="243" t="s">
        <v>32</v>
      </c>
      <c r="I1028" s="243" t="s">
        <v>94</v>
      </c>
      <c r="J1028" s="243" t="s">
        <v>2223</v>
      </c>
      <c r="K1028" s="243" t="s">
        <v>822</v>
      </c>
      <c r="L1028" s="265">
        <v>4.241300450665288</v>
      </c>
      <c r="M1028" s="250">
        <v>2.5</v>
      </c>
      <c r="N1028" s="250">
        <v>2.5</v>
      </c>
      <c r="O1028" s="244">
        <v>18</v>
      </c>
      <c r="P1028" s="242">
        <v>15</v>
      </c>
      <c r="Q1028" s="242">
        <v>35</v>
      </c>
      <c r="R1028" s="242">
        <v>0.5</v>
      </c>
      <c r="S1028" s="245">
        <v>475</v>
      </c>
      <c r="T1028" s="242">
        <v>4.2</v>
      </c>
      <c r="U1028" s="242">
        <v>0.8</v>
      </c>
      <c r="V1028" s="242">
        <v>26</v>
      </c>
      <c r="W1028" s="266">
        <v>475.16936639999983</v>
      </c>
      <c r="X1028" s="266">
        <v>23.546549375619421</v>
      </c>
      <c r="Y1028" s="266">
        <v>0</v>
      </c>
      <c r="Z1028" s="266">
        <v>11.879234159999996</v>
      </c>
      <c r="AA1028" s="266">
        <v>1.9983758399999991</v>
      </c>
      <c r="AB1028" s="267">
        <v>8.7998900000000013</v>
      </c>
      <c r="AC1028" s="268"/>
      <c r="AD1028" s="269" t="s">
        <v>2545</v>
      </c>
      <c r="AE1028" s="270">
        <v>6</v>
      </c>
      <c r="AF1028" s="194">
        <f t="shared" si="101"/>
        <v>2.7998900000000013</v>
      </c>
      <c r="AH1028" s="242">
        <v>1007</v>
      </c>
      <c r="AI1028" s="251">
        <f t="shared" si="102"/>
        <v>22.677499999999995</v>
      </c>
      <c r="AJ1028" s="251">
        <f>'5-04a'!O1029</f>
        <v>22.677499999999998</v>
      </c>
      <c r="AK1028" s="251">
        <f t="shared" si="103"/>
        <v>0</v>
      </c>
      <c r="AM1028" s="252">
        <f t="shared" si="104"/>
        <v>0.12346554955352231</v>
      </c>
      <c r="AP1028" s="268"/>
    </row>
    <row r="1029" spans="1:42" x14ac:dyDescent="0.25">
      <c r="A1029" s="253">
        <v>1027</v>
      </c>
      <c r="B1029" s="243" t="s">
        <v>560</v>
      </c>
      <c r="C1029" s="243" t="s">
        <v>561</v>
      </c>
      <c r="D1029" s="243" t="s">
        <v>508</v>
      </c>
      <c r="E1029" s="243" t="s">
        <v>472</v>
      </c>
      <c r="F1029" s="243" t="s">
        <v>30</v>
      </c>
      <c r="G1029" s="243" t="s">
        <v>36</v>
      </c>
      <c r="H1029" s="243" t="s">
        <v>37</v>
      </c>
      <c r="I1029" s="243" t="s">
        <v>72</v>
      </c>
      <c r="J1029" s="243" t="s">
        <v>681</v>
      </c>
      <c r="K1029" s="243" t="s">
        <v>822</v>
      </c>
      <c r="L1029" s="265">
        <v>13.285145058567382</v>
      </c>
      <c r="M1029" s="250">
        <v>2.5</v>
      </c>
      <c r="N1029" s="250">
        <v>2.5</v>
      </c>
      <c r="O1029" s="244">
        <v>18</v>
      </c>
      <c r="P1029" s="242">
        <v>10</v>
      </c>
      <c r="Q1029" s="242">
        <v>25</v>
      </c>
      <c r="R1029" s="242">
        <v>0.5</v>
      </c>
      <c r="S1029" s="245">
        <v>2050</v>
      </c>
      <c r="T1029" s="242">
        <v>5</v>
      </c>
      <c r="U1029" s="242">
        <v>0.8</v>
      </c>
      <c r="V1029" s="242">
        <v>26</v>
      </c>
      <c r="W1029" s="266">
        <v>229.17141333333331</v>
      </c>
      <c r="X1029" s="266">
        <v>11.356363396101749</v>
      </c>
      <c r="Y1029" s="266">
        <v>0</v>
      </c>
      <c r="Z1029" s="266">
        <v>5.7292853333333325</v>
      </c>
      <c r="AA1029" s="266">
        <v>1.4323213333333331</v>
      </c>
      <c r="AB1029" s="267">
        <v>14.535593333333333</v>
      </c>
      <c r="AC1029" s="268"/>
      <c r="AD1029" s="269" t="s">
        <v>2545</v>
      </c>
      <c r="AE1029" s="270">
        <v>6</v>
      </c>
      <c r="AF1029" s="194">
        <f t="shared" si="101"/>
        <v>8.5355933333333329</v>
      </c>
      <c r="AH1029" s="242">
        <v>1008</v>
      </c>
      <c r="AI1029" s="251">
        <f t="shared" si="102"/>
        <v>21.697199999999999</v>
      </c>
      <c r="AJ1029" s="251">
        <f>'5-04a'!O1030</f>
        <v>21.697199999999999</v>
      </c>
      <c r="AK1029" s="251">
        <f t="shared" si="103"/>
        <v>0</v>
      </c>
      <c r="AM1029" s="252">
        <f t="shared" si="104"/>
        <v>0.39339607568411283</v>
      </c>
      <c r="AP1029" s="268"/>
    </row>
    <row r="1030" spans="1:42" x14ac:dyDescent="0.25">
      <c r="A1030" s="253">
        <v>1028</v>
      </c>
      <c r="B1030" s="243" t="s">
        <v>560</v>
      </c>
      <c r="C1030" s="243" t="s">
        <v>561</v>
      </c>
      <c r="D1030" s="243" t="s">
        <v>508</v>
      </c>
      <c r="E1030" s="243" t="s">
        <v>472</v>
      </c>
      <c r="F1030" s="243" t="s">
        <v>30</v>
      </c>
      <c r="G1030" s="243" t="s">
        <v>36</v>
      </c>
      <c r="H1030" s="243" t="s">
        <v>42</v>
      </c>
      <c r="I1030" s="243" t="s">
        <v>50</v>
      </c>
      <c r="J1030" s="243" t="s">
        <v>681</v>
      </c>
      <c r="K1030" s="243" t="s">
        <v>822</v>
      </c>
      <c r="L1030" s="265">
        <v>12.965810128356985</v>
      </c>
      <c r="M1030" s="250">
        <v>2.5</v>
      </c>
      <c r="N1030" s="250">
        <v>2.5</v>
      </c>
      <c r="O1030" s="244">
        <v>18</v>
      </c>
      <c r="P1030" s="242">
        <v>10</v>
      </c>
      <c r="Q1030" s="242">
        <v>25</v>
      </c>
      <c r="R1030" s="242">
        <v>0.5</v>
      </c>
      <c r="S1030" s="245">
        <v>1850</v>
      </c>
      <c r="T1030" s="242">
        <v>4.2</v>
      </c>
      <c r="U1030" s="242">
        <v>0.8</v>
      </c>
      <c r="V1030" s="242">
        <v>26</v>
      </c>
      <c r="W1030" s="266">
        <v>212.29674666666665</v>
      </c>
      <c r="X1030" s="266">
        <v>10.520155929963659</v>
      </c>
      <c r="Y1030" s="266">
        <v>0</v>
      </c>
      <c r="Z1030" s="266">
        <v>5.3074186666666661</v>
      </c>
      <c r="AA1030" s="266">
        <v>2.2746079999999997</v>
      </c>
      <c r="AB1030" s="267">
        <v>15.016073333333333</v>
      </c>
      <c r="AC1030" s="268"/>
      <c r="AD1030" s="269" t="s">
        <v>2545</v>
      </c>
      <c r="AE1030" s="270">
        <v>6</v>
      </c>
      <c r="AF1030" s="194">
        <f t="shared" si="101"/>
        <v>9.0160733333333329</v>
      </c>
      <c r="AH1030" s="242">
        <v>1009</v>
      </c>
      <c r="AI1030" s="251">
        <f t="shared" si="102"/>
        <v>22.598099999999999</v>
      </c>
      <c r="AJ1030" s="251">
        <f>'5-04a'!O1031</f>
        <v>22.598099999999999</v>
      </c>
      <c r="AK1030" s="251">
        <f t="shared" si="103"/>
        <v>0</v>
      </c>
      <c r="AM1030" s="252">
        <f t="shared" si="104"/>
        <v>0.39897484006767531</v>
      </c>
      <c r="AP1030" s="268"/>
    </row>
    <row r="1031" spans="1:42" x14ac:dyDescent="0.25">
      <c r="A1031" s="253">
        <v>1029</v>
      </c>
      <c r="B1031" s="243" t="s">
        <v>560</v>
      </c>
      <c r="C1031" s="243" t="s">
        <v>561</v>
      </c>
      <c r="D1031" s="243" t="s">
        <v>491</v>
      </c>
      <c r="E1031" s="243" t="s">
        <v>472</v>
      </c>
      <c r="F1031" s="243" t="s">
        <v>30</v>
      </c>
      <c r="G1031" s="243" t="s">
        <v>31</v>
      </c>
      <c r="H1031" s="243" t="s">
        <v>32</v>
      </c>
      <c r="I1031" s="243" t="s">
        <v>94</v>
      </c>
      <c r="J1031" s="243" t="s">
        <v>2223</v>
      </c>
      <c r="K1031" s="243" t="s">
        <v>822</v>
      </c>
      <c r="L1031" s="265">
        <v>4.2419538234225058</v>
      </c>
      <c r="M1031" s="250">
        <v>2.5</v>
      </c>
      <c r="N1031" s="250">
        <v>2.5</v>
      </c>
      <c r="O1031" s="244">
        <v>18</v>
      </c>
      <c r="P1031" s="242">
        <v>15</v>
      </c>
      <c r="Q1031" s="242">
        <v>35</v>
      </c>
      <c r="R1031" s="242">
        <v>0.5</v>
      </c>
      <c r="S1031" s="245">
        <v>475</v>
      </c>
      <c r="T1031" s="242">
        <v>4.2</v>
      </c>
      <c r="U1031" s="242">
        <v>0.8</v>
      </c>
      <c r="V1031" s="242">
        <v>26</v>
      </c>
      <c r="W1031" s="266">
        <v>339.23610758399997</v>
      </c>
      <c r="X1031" s="266">
        <v>20.108838623829282</v>
      </c>
      <c r="Y1031" s="266">
        <v>0</v>
      </c>
      <c r="Z1031" s="266">
        <v>8.4809026895999988</v>
      </c>
      <c r="AA1031" s="266">
        <v>1.4266939103999998</v>
      </c>
      <c r="AB1031" s="267">
        <v>5.0639034000000009</v>
      </c>
      <c r="AC1031" s="268"/>
      <c r="AD1031" s="269">
        <v>5.55</v>
      </c>
      <c r="AE1031" s="270">
        <f t="shared" ref="AE1031:AE1036" si="105">0.0804*AD1031^2-1.8589*AD1031+11.204</f>
        <v>3.3636260000000018</v>
      </c>
      <c r="AF1031" s="194">
        <f t="shared" si="101"/>
        <v>1.7002773999999992</v>
      </c>
      <c r="AH1031" s="242">
        <v>1010</v>
      </c>
      <c r="AI1031" s="251">
        <f t="shared" si="102"/>
        <v>14.971499999999999</v>
      </c>
      <c r="AJ1031" s="251">
        <f>'5-04a'!O1032</f>
        <v>14.971500000000001</v>
      </c>
      <c r="AK1031" s="251">
        <f t="shared" si="103"/>
        <v>0</v>
      </c>
      <c r="AM1031" s="252">
        <f t="shared" si="104"/>
        <v>0.11356760511638776</v>
      </c>
      <c r="AP1031" s="268"/>
    </row>
    <row r="1032" spans="1:42" x14ac:dyDescent="0.25">
      <c r="A1032" s="253">
        <v>1030</v>
      </c>
      <c r="B1032" s="243" t="s">
        <v>560</v>
      </c>
      <c r="C1032" s="243" t="s">
        <v>561</v>
      </c>
      <c r="D1032" s="243" t="s">
        <v>491</v>
      </c>
      <c r="E1032" s="243" t="s">
        <v>472</v>
      </c>
      <c r="F1032" s="243" t="s">
        <v>30</v>
      </c>
      <c r="G1032" s="243" t="s">
        <v>36</v>
      </c>
      <c r="H1032" s="243" t="s">
        <v>37</v>
      </c>
      <c r="I1032" s="243" t="s">
        <v>72</v>
      </c>
      <c r="J1032" s="243" t="s">
        <v>681</v>
      </c>
      <c r="K1032" s="243" t="s">
        <v>822</v>
      </c>
      <c r="L1032" s="265">
        <v>13.287513534812298</v>
      </c>
      <c r="M1032" s="250">
        <v>2.5</v>
      </c>
      <c r="N1032" s="250">
        <v>2.5</v>
      </c>
      <c r="O1032" s="244">
        <v>18</v>
      </c>
      <c r="P1032" s="242">
        <v>10</v>
      </c>
      <c r="Q1032" s="242">
        <v>25</v>
      </c>
      <c r="R1032" s="242">
        <v>0.5</v>
      </c>
      <c r="S1032" s="245">
        <v>2050</v>
      </c>
      <c r="T1032" s="242">
        <v>5</v>
      </c>
      <c r="U1032" s="242">
        <v>0.8</v>
      </c>
      <c r="V1032" s="242">
        <v>26</v>
      </c>
      <c r="W1032" s="266">
        <v>161.82351359999998</v>
      </c>
      <c r="X1032" s="266">
        <v>9.5923837344398333</v>
      </c>
      <c r="Y1032" s="266">
        <v>0</v>
      </c>
      <c r="Z1032" s="266">
        <v>4.0455878399999996</v>
      </c>
      <c r="AA1032" s="266">
        <v>1.0113969599999999</v>
      </c>
      <c r="AB1032" s="267">
        <v>9.0949151999999991</v>
      </c>
      <c r="AC1032" s="268"/>
      <c r="AD1032" s="269">
        <v>5.55</v>
      </c>
      <c r="AE1032" s="270">
        <f t="shared" si="105"/>
        <v>3.3636260000000018</v>
      </c>
      <c r="AF1032" s="194">
        <f t="shared" si="101"/>
        <v>5.7312891999999973</v>
      </c>
      <c r="AH1032" s="242">
        <v>1011</v>
      </c>
      <c r="AI1032" s="251">
        <f t="shared" si="102"/>
        <v>14.151899999999998</v>
      </c>
      <c r="AJ1032" s="251">
        <f>'5-04a'!O1033</f>
        <v>14.151899999999999</v>
      </c>
      <c r="AK1032" s="251">
        <f t="shared" si="103"/>
        <v>0</v>
      </c>
      <c r="AM1032" s="252">
        <f t="shared" si="104"/>
        <v>0.40498372656675063</v>
      </c>
      <c r="AP1032" s="268"/>
    </row>
    <row r="1033" spans="1:42" x14ac:dyDescent="0.25">
      <c r="A1033" s="253">
        <v>1031</v>
      </c>
      <c r="B1033" s="243" t="s">
        <v>560</v>
      </c>
      <c r="C1033" s="243" t="s">
        <v>561</v>
      </c>
      <c r="D1033" s="243" t="s">
        <v>491</v>
      </c>
      <c r="E1033" s="243" t="s">
        <v>472</v>
      </c>
      <c r="F1033" s="243" t="s">
        <v>30</v>
      </c>
      <c r="G1033" s="243" t="s">
        <v>36</v>
      </c>
      <c r="H1033" s="243" t="s">
        <v>42</v>
      </c>
      <c r="I1033" s="243" t="s">
        <v>50</v>
      </c>
      <c r="J1033" s="243" t="s">
        <v>681</v>
      </c>
      <c r="K1033" s="243" t="s">
        <v>822</v>
      </c>
      <c r="L1033" s="265">
        <v>12.967960813682829</v>
      </c>
      <c r="M1033" s="250">
        <v>2.5</v>
      </c>
      <c r="N1033" s="250">
        <v>2.5</v>
      </c>
      <c r="O1033" s="244">
        <v>18</v>
      </c>
      <c r="P1033" s="242">
        <v>10</v>
      </c>
      <c r="Q1033" s="242">
        <v>25</v>
      </c>
      <c r="R1033" s="242">
        <v>0.5</v>
      </c>
      <c r="S1033" s="245">
        <v>1850</v>
      </c>
      <c r="T1033" s="242">
        <v>4.2</v>
      </c>
      <c r="U1033" s="242">
        <v>0.8</v>
      </c>
      <c r="V1033" s="242">
        <v>26</v>
      </c>
      <c r="W1033" s="266">
        <v>151.43608106666665</v>
      </c>
      <c r="X1033" s="266">
        <v>8.9766497372060847</v>
      </c>
      <c r="Y1033" s="266">
        <v>0</v>
      </c>
      <c r="Z1033" s="266">
        <v>3.7859020266666668</v>
      </c>
      <c r="AA1033" s="266">
        <v>1.6225294399999999</v>
      </c>
      <c r="AB1033" s="267">
        <v>9.496568533333333</v>
      </c>
      <c r="AC1033" s="268"/>
      <c r="AD1033" s="269">
        <v>5.55</v>
      </c>
      <c r="AE1033" s="270">
        <f t="shared" si="105"/>
        <v>3.3636260000000018</v>
      </c>
      <c r="AF1033" s="194">
        <f t="shared" si="101"/>
        <v>6.1329425333333312</v>
      </c>
      <c r="AH1033" s="242">
        <v>1012</v>
      </c>
      <c r="AI1033" s="251">
        <f t="shared" si="102"/>
        <v>14.904999999999999</v>
      </c>
      <c r="AJ1033" s="251">
        <f>'5-04a'!O1034</f>
        <v>14.904999999999999</v>
      </c>
      <c r="AK1033" s="251">
        <f t="shared" si="103"/>
        <v>0</v>
      </c>
      <c r="AM1033" s="252">
        <f t="shared" si="104"/>
        <v>0.41146880465168273</v>
      </c>
      <c r="AP1033" s="268"/>
    </row>
    <row r="1034" spans="1:42" x14ac:dyDescent="0.25">
      <c r="A1034" s="253">
        <v>1032</v>
      </c>
      <c r="B1034" s="243" t="s">
        <v>560</v>
      </c>
      <c r="C1034" s="243" t="s">
        <v>561</v>
      </c>
      <c r="D1034" s="243" t="s">
        <v>491</v>
      </c>
      <c r="E1034" s="243" t="s">
        <v>492</v>
      </c>
      <c r="F1034" s="243" t="s">
        <v>30</v>
      </c>
      <c r="G1034" s="243" t="s">
        <v>31</v>
      </c>
      <c r="H1034" s="243" t="s">
        <v>32</v>
      </c>
      <c r="I1034" s="243" t="s">
        <v>94</v>
      </c>
      <c r="J1034" s="243" t="s">
        <v>2223</v>
      </c>
      <c r="K1034" s="243" t="s">
        <v>822</v>
      </c>
      <c r="L1034" s="265">
        <v>4.2447446144812666</v>
      </c>
      <c r="M1034" s="250">
        <v>2.5</v>
      </c>
      <c r="N1034" s="250">
        <v>2.5</v>
      </c>
      <c r="O1034" s="244">
        <v>18</v>
      </c>
      <c r="P1034" s="242">
        <v>15</v>
      </c>
      <c r="Q1034" s="242">
        <v>35</v>
      </c>
      <c r="R1034" s="242">
        <v>0.5</v>
      </c>
      <c r="S1034" s="245">
        <v>475</v>
      </c>
      <c r="T1034" s="242">
        <v>4.2</v>
      </c>
      <c r="U1034" s="242">
        <v>0.8</v>
      </c>
      <c r="V1034" s="242">
        <v>26</v>
      </c>
      <c r="W1034" s="266">
        <v>228.43147519999994</v>
      </c>
      <c r="X1034" s="266">
        <v>23.027366451612895</v>
      </c>
      <c r="Y1034" s="266">
        <v>0</v>
      </c>
      <c r="Z1034" s="266">
        <v>5.7107868799999979</v>
      </c>
      <c r="AA1034" s="266">
        <v>0.96069311999999973</v>
      </c>
      <c r="AB1034" s="267">
        <v>4.1223200000000002</v>
      </c>
      <c r="AC1034" s="268"/>
      <c r="AD1034" s="269">
        <v>6.05</v>
      </c>
      <c r="AE1034" s="270">
        <f t="shared" si="105"/>
        <v>2.9004960000000004</v>
      </c>
      <c r="AF1034" s="194">
        <f t="shared" si="101"/>
        <v>1.2218239999999998</v>
      </c>
      <c r="AH1034" s="242">
        <v>1013</v>
      </c>
      <c r="AI1034" s="251">
        <f t="shared" si="102"/>
        <v>10.793799999999997</v>
      </c>
      <c r="AJ1034" s="251">
        <f>'5-04a'!O1035</f>
        <v>10.793799999999999</v>
      </c>
      <c r="AK1034" s="251">
        <f t="shared" si="103"/>
        <v>0</v>
      </c>
      <c r="AM1034" s="252">
        <f t="shared" si="104"/>
        <v>0.11319683522021902</v>
      </c>
      <c r="AP1034" s="268"/>
    </row>
    <row r="1035" spans="1:42" x14ac:dyDescent="0.25">
      <c r="A1035" s="253">
        <v>1033</v>
      </c>
      <c r="B1035" s="243" t="s">
        <v>560</v>
      </c>
      <c r="C1035" s="243" t="s">
        <v>561</v>
      </c>
      <c r="D1035" s="243" t="s">
        <v>491</v>
      </c>
      <c r="E1035" s="243" t="s">
        <v>492</v>
      </c>
      <c r="F1035" s="243" t="s">
        <v>30</v>
      </c>
      <c r="G1035" s="243" t="s">
        <v>36</v>
      </c>
      <c r="H1035" s="243" t="s">
        <v>37</v>
      </c>
      <c r="I1035" s="243" t="s">
        <v>72</v>
      </c>
      <c r="J1035" s="243" t="s">
        <v>681</v>
      </c>
      <c r="K1035" s="243" t="s">
        <v>822</v>
      </c>
      <c r="L1035" s="265">
        <v>13.297630152400306</v>
      </c>
      <c r="M1035" s="250">
        <v>2.5</v>
      </c>
      <c r="N1035" s="250">
        <v>2.5</v>
      </c>
      <c r="O1035" s="244">
        <v>18</v>
      </c>
      <c r="P1035" s="242">
        <v>10</v>
      </c>
      <c r="Q1035" s="242">
        <v>25</v>
      </c>
      <c r="R1035" s="242">
        <v>0.5</v>
      </c>
      <c r="S1035" s="245">
        <v>2050</v>
      </c>
      <c r="T1035" s="242">
        <v>5</v>
      </c>
      <c r="U1035" s="242">
        <v>0.8</v>
      </c>
      <c r="V1035" s="242">
        <v>26</v>
      </c>
      <c r="W1035" s="266">
        <v>110.01386666666664</v>
      </c>
      <c r="X1035" s="266">
        <v>11.090107526881718</v>
      </c>
      <c r="Y1035" s="266">
        <v>0</v>
      </c>
      <c r="Z1035" s="266">
        <v>2.7503466666666663</v>
      </c>
      <c r="AA1035" s="266">
        <v>0.68758666666666657</v>
      </c>
      <c r="AB1035" s="267">
        <v>6.8740666666666659</v>
      </c>
      <c r="AC1035" s="268"/>
      <c r="AD1035" s="269">
        <v>6.05</v>
      </c>
      <c r="AE1035" s="270">
        <f t="shared" si="105"/>
        <v>2.9004960000000004</v>
      </c>
      <c r="AF1035" s="194">
        <f t="shared" si="101"/>
        <v>3.9735706666666655</v>
      </c>
      <c r="AH1035" s="242">
        <v>1014</v>
      </c>
      <c r="AI1035" s="251">
        <f t="shared" si="102"/>
        <v>10.311999999999998</v>
      </c>
      <c r="AJ1035" s="251">
        <f>'5-04a'!O1036</f>
        <v>10.311999999999999</v>
      </c>
      <c r="AK1035" s="251">
        <f t="shared" si="103"/>
        <v>0</v>
      </c>
      <c r="AM1035" s="252">
        <f t="shared" si="104"/>
        <v>0.38533462632531673</v>
      </c>
      <c r="AP1035" s="268"/>
    </row>
    <row r="1036" spans="1:42" x14ac:dyDescent="0.25">
      <c r="A1036" s="253">
        <v>1034</v>
      </c>
      <c r="B1036" s="243" t="s">
        <v>560</v>
      </c>
      <c r="C1036" s="243" t="s">
        <v>561</v>
      </c>
      <c r="D1036" s="243" t="s">
        <v>491</v>
      </c>
      <c r="E1036" s="243" t="s">
        <v>492</v>
      </c>
      <c r="F1036" s="243" t="s">
        <v>30</v>
      </c>
      <c r="G1036" s="243" t="s">
        <v>36</v>
      </c>
      <c r="H1036" s="243" t="s">
        <v>42</v>
      </c>
      <c r="I1036" s="243" t="s">
        <v>50</v>
      </c>
      <c r="J1036" s="243" t="s">
        <v>681</v>
      </c>
      <c r="K1036" s="243" t="s">
        <v>822</v>
      </c>
      <c r="L1036" s="265">
        <v>12.977147167584581</v>
      </c>
      <c r="M1036" s="250">
        <v>2.5</v>
      </c>
      <c r="N1036" s="250">
        <v>2.5</v>
      </c>
      <c r="O1036" s="244">
        <v>18</v>
      </c>
      <c r="P1036" s="242">
        <v>10</v>
      </c>
      <c r="Q1036" s="242">
        <v>25</v>
      </c>
      <c r="R1036" s="242">
        <v>0.5</v>
      </c>
      <c r="S1036" s="245">
        <v>1850</v>
      </c>
      <c r="T1036" s="242">
        <v>4.2</v>
      </c>
      <c r="U1036" s="242">
        <v>0.8</v>
      </c>
      <c r="V1036" s="242">
        <v>26</v>
      </c>
      <c r="W1036" s="266">
        <v>102.04935999999998</v>
      </c>
      <c r="X1036" s="266">
        <v>10.287233870967739</v>
      </c>
      <c r="Y1036" s="266">
        <v>0</v>
      </c>
      <c r="Z1036" s="266">
        <v>2.5512339999999996</v>
      </c>
      <c r="AA1036" s="266">
        <v>1.093386</v>
      </c>
      <c r="AB1036" s="267">
        <v>7.1102799999999995</v>
      </c>
      <c r="AC1036" s="268"/>
      <c r="AD1036" s="269">
        <v>6.05</v>
      </c>
      <c r="AE1036" s="270">
        <f t="shared" si="105"/>
        <v>2.9004960000000004</v>
      </c>
      <c r="AF1036" s="194">
        <f t="shared" si="101"/>
        <v>4.2097839999999991</v>
      </c>
      <c r="AH1036" s="242">
        <v>1015</v>
      </c>
      <c r="AI1036" s="251">
        <f t="shared" si="102"/>
        <v>10.754899999999999</v>
      </c>
      <c r="AJ1036" s="251">
        <f>'5-04a'!O1037</f>
        <v>10.754899999999999</v>
      </c>
      <c r="AK1036" s="251">
        <f t="shared" si="103"/>
        <v>0</v>
      </c>
      <c r="AM1036" s="252">
        <f t="shared" si="104"/>
        <v>0.39142939497345391</v>
      </c>
      <c r="AP1036" s="268"/>
    </row>
    <row r="1037" spans="1:42" x14ac:dyDescent="0.25">
      <c r="A1037" s="253">
        <v>1035</v>
      </c>
      <c r="B1037" s="243" t="s">
        <v>560</v>
      </c>
      <c r="C1037" s="243" t="s">
        <v>561</v>
      </c>
      <c r="D1037" s="243" t="s">
        <v>508</v>
      </c>
      <c r="E1037" s="243" t="s">
        <v>472</v>
      </c>
      <c r="F1037" s="243" t="s">
        <v>30</v>
      </c>
      <c r="G1037" s="243" t="s">
        <v>36</v>
      </c>
      <c r="H1037" s="243" t="s">
        <v>37</v>
      </c>
      <c r="I1037" s="243" t="s">
        <v>72</v>
      </c>
      <c r="J1037" s="243" t="s">
        <v>681</v>
      </c>
      <c r="K1037" s="243" t="s">
        <v>823</v>
      </c>
      <c r="L1037" s="265">
        <v>13.285145058567382</v>
      </c>
      <c r="M1037" s="250">
        <v>1</v>
      </c>
      <c r="N1037" s="250">
        <v>1</v>
      </c>
      <c r="O1037" s="244">
        <v>18</v>
      </c>
      <c r="P1037" s="242">
        <v>10</v>
      </c>
      <c r="Q1037" s="242">
        <v>25</v>
      </c>
      <c r="R1037" s="242">
        <v>0.5</v>
      </c>
      <c r="S1037" s="245">
        <v>2050</v>
      </c>
      <c r="T1037" s="242">
        <v>5</v>
      </c>
      <c r="U1037" s="242">
        <v>0.8</v>
      </c>
      <c r="V1037" s="242">
        <v>26</v>
      </c>
      <c r="W1037" s="266">
        <v>572.92853333333323</v>
      </c>
      <c r="X1037" s="266">
        <v>28.390908490254375</v>
      </c>
      <c r="Y1037" s="266">
        <v>0</v>
      </c>
      <c r="Z1037" s="266">
        <v>5.7292853333333325</v>
      </c>
      <c r="AA1037" s="266">
        <v>1.4323213333333331</v>
      </c>
      <c r="AB1037" s="267">
        <v>14.535593333333333</v>
      </c>
      <c r="AC1037" s="268"/>
      <c r="AD1037" s="269" t="s">
        <v>2545</v>
      </c>
      <c r="AE1037" s="270">
        <v>6</v>
      </c>
      <c r="AF1037" s="194">
        <f t="shared" si="101"/>
        <v>8.5355933333333329</v>
      </c>
      <c r="AH1037" s="242">
        <v>1016</v>
      </c>
      <c r="AI1037" s="251">
        <f t="shared" si="102"/>
        <v>21.697199999999999</v>
      </c>
      <c r="AJ1037" s="251">
        <f>'5-04a'!O1038</f>
        <v>21.697199999999999</v>
      </c>
      <c r="AK1037" s="251">
        <f t="shared" si="103"/>
        <v>0</v>
      </c>
      <c r="AM1037" s="252">
        <f t="shared" si="104"/>
        <v>0.39339607568411283</v>
      </c>
      <c r="AP1037" s="268"/>
    </row>
    <row r="1038" spans="1:42" x14ac:dyDescent="0.25">
      <c r="A1038" s="253">
        <v>1036</v>
      </c>
      <c r="B1038" s="243" t="s">
        <v>560</v>
      </c>
      <c r="C1038" s="243" t="s">
        <v>561</v>
      </c>
      <c r="D1038" s="243" t="s">
        <v>508</v>
      </c>
      <c r="E1038" s="243" t="s">
        <v>472</v>
      </c>
      <c r="F1038" s="243" t="s">
        <v>30</v>
      </c>
      <c r="G1038" s="243" t="s">
        <v>36</v>
      </c>
      <c r="H1038" s="243" t="s">
        <v>42</v>
      </c>
      <c r="I1038" s="243" t="s">
        <v>50</v>
      </c>
      <c r="J1038" s="243" t="s">
        <v>681</v>
      </c>
      <c r="K1038" s="243" t="s">
        <v>823</v>
      </c>
      <c r="L1038" s="265">
        <v>12.965810128356985</v>
      </c>
      <c r="M1038" s="250">
        <v>1</v>
      </c>
      <c r="N1038" s="250">
        <v>1</v>
      </c>
      <c r="O1038" s="244">
        <v>18</v>
      </c>
      <c r="P1038" s="242">
        <v>10</v>
      </c>
      <c r="Q1038" s="242">
        <v>25</v>
      </c>
      <c r="R1038" s="242">
        <v>0.5</v>
      </c>
      <c r="S1038" s="245">
        <v>1850</v>
      </c>
      <c r="T1038" s="242">
        <v>4.2</v>
      </c>
      <c r="U1038" s="242">
        <v>0.8</v>
      </c>
      <c r="V1038" s="242">
        <v>26</v>
      </c>
      <c r="W1038" s="266">
        <v>530.74186666666651</v>
      </c>
      <c r="X1038" s="266">
        <v>26.300389824909143</v>
      </c>
      <c r="Y1038" s="266">
        <v>0</v>
      </c>
      <c r="Z1038" s="266">
        <v>5.3074186666666652</v>
      </c>
      <c r="AA1038" s="266">
        <v>2.2746079999999997</v>
      </c>
      <c r="AB1038" s="267">
        <v>15.016073333333333</v>
      </c>
      <c r="AC1038" s="268"/>
      <c r="AD1038" s="269" t="s">
        <v>2545</v>
      </c>
      <c r="AE1038" s="270">
        <v>6</v>
      </c>
      <c r="AF1038" s="194">
        <f t="shared" si="101"/>
        <v>9.0160733333333329</v>
      </c>
      <c r="AH1038" s="242">
        <v>1017</v>
      </c>
      <c r="AI1038" s="251">
        <f t="shared" si="102"/>
        <v>22.598099999999999</v>
      </c>
      <c r="AJ1038" s="251">
        <f>'5-04a'!O1039</f>
        <v>22.598099999999999</v>
      </c>
      <c r="AK1038" s="251">
        <f t="shared" si="103"/>
        <v>0</v>
      </c>
      <c r="AM1038" s="252">
        <f t="shared" si="104"/>
        <v>0.39897484006767531</v>
      </c>
      <c r="AP1038" s="268"/>
    </row>
    <row r="1039" spans="1:42" x14ac:dyDescent="0.25">
      <c r="A1039" s="253">
        <v>1037</v>
      </c>
      <c r="B1039" s="243" t="s">
        <v>560</v>
      </c>
      <c r="C1039" s="243" t="s">
        <v>561</v>
      </c>
      <c r="D1039" s="243" t="s">
        <v>491</v>
      </c>
      <c r="E1039" s="243" t="s">
        <v>472</v>
      </c>
      <c r="F1039" s="243" t="s">
        <v>30</v>
      </c>
      <c r="G1039" s="243" t="s">
        <v>36</v>
      </c>
      <c r="H1039" s="243" t="s">
        <v>37</v>
      </c>
      <c r="I1039" s="243" t="s">
        <v>72</v>
      </c>
      <c r="J1039" s="243" t="s">
        <v>681</v>
      </c>
      <c r="K1039" s="243" t="s">
        <v>824</v>
      </c>
      <c r="L1039" s="265">
        <v>13.287513534812298</v>
      </c>
      <c r="M1039" s="250">
        <v>1</v>
      </c>
      <c r="N1039" s="250">
        <v>1</v>
      </c>
      <c r="O1039" s="244">
        <v>18</v>
      </c>
      <c r="P1039" s="242">
        <v>10</v>
      </c>
      <c r="Q1039" s="242">
        <v>25</v>
      </c>
      <c r="R1039" s="242">
        <v>0.5</v>
      </c>
      <c r="S1039" s="245">
        <v>2050</v>
      </c>
      <c r="T1039" s="242">
        <v>5</v>
      </c>
      <c r="U1039" s="242">
        <v>0.8</v>
      </c>
      <c r="V1039" s="242">
        <v>26</v>
      </c>
      <c r="W1039" s="266">
        <v>404.55878399999995</v>
      </c>
      <c r="X1039" s="266">
        <v>23.980959336099584</v>
      </c>
      <c r="Y1039" s="266">
        <v>0</v>
      </c>
      <c r="Z1039" s="266">
        <v>4.0455878399999996</v>
      </c>
      <c r="AA1039" s="266">
        <v>1.0113969599999999</v>
      </c>
      <c r="AB1039" s="267">
        <v>9.0949151999999991</v>
      </c>
      <c r="AC1039" s="268"/>
      <c r="AD1039" s="269">
        <v>5.55</v>
      </c>
      <c r="AE1039" s="270">
        <f>0.0804*AD1039^2-1.8589*AD1039+11.204</f>
        <v>3.3636260000000018</v>
      </c>
      <c r="AF1039" s="194">
        <f t="shared" si="101"/>
        <v>5.7312891999999973</v>
      </c>
      <c r="AH1039" s="242">
        <v>1018</v>
      </c>
      <c r="AI1039" s="251">
        <f t="shared" si="102"/>
        <v>14.151899999999998</v>
      </c>
      <c r="AJ1039" s="251">
        <f>'5-04a'!O1040</f>
        <v>14.151899999999999</v>
      </c>
      <c r="AK1039" s="251">
        <f t="shared" si="103"/>
        <v>0</v>
      </c>
      <c r="AM1039" s="252">
        <f t="shared" si="104"/>
        <v>0.40498372656675063</v>
      </c>
      <c r="AP1039" s="268"/>
    </row>
    <row r="1040" spans="1:42" x14ac:dyDescent="0.25">
      <c r="A1040" s="253">
        <v>1038</v>
      </c>
      <c r="B1040" s="243" t="s">
        <v>560</v>
      </c>
      <c r="C1040" s="243" t="s">
        <v>561</v>
      </c>
      <c r="D1040" s="243" t="s">
        <v>491</v>
      </c>
      <c r="E1040" s="243" t="s">
        <v>472</v>
      </c>
      <c r="F1040" s="243" t="s">
        <v>30</v>
      </c>
      <c r="G1040" s="243" t="s">
        <v>36</v>
      </c>
      <c r="H1040" s="243" t="s">
        <v>42</v>
      </c>
      <c r="I1040" s="243" t="s">
        <v>50</v>
      </c>
      <c r="J1040" s="243" t="s">
        <v>681</v>
      </c>
      <c r="K1040" s="243" t="s">
        <v>824</v>
      </c>
      <c r="L1040" s="265">
        <v>12.967960813682829</v>
      </c>
      <c r="M1040" s="250">
        <v>1</v>
      </c>
      <c r="N1040" s="250">
        <v>1</v>
      </c>
      <c r="O1040" s="244">
        <v>18</v>
      </c>
      <c r="P1040" s="242">
        <v>10</v>
      </c>
      <c r="Q1040" s="242">
        <v>25</v>
      </c>
      <c r="R1040" s="242">
        <v>0.5</v>
      </c>
      <c r="S1040" s="245">
        <v>1850</v>
      </c>
      <c r="T1040" s="242">
        <v>4.2</v>
      </c>
      <c r="U1040" s="242">
        <v>0.8</v>
      </c>
      <c r="V1040" s="242">
        <v>26</v>
      </c>
      <c r="W1040" s="266">
        <v>378.59020266666664</v>
      </c>
      <c r="X1040" s="266">
        <v>22.441624343015214</v>
      </c>
      <c r="Y1040" s="266">
        <v>0</v>
      </c>
      <c r="Z1040" s="266">
        <v>3.7859020266666663</v>
      </c>
      <c r="AA1040" s="266">
        <v>1.6225294399999999</v>
      </c>
      <c r="AB1040" s="267">
        <v>9.496568533333333</v>
      </c>
      <c r="AC1040" s="268"/>
      <c r="AD1040" s="269">
        <v>5.55</v>
      </c>
      <c r="AE1040" s="270">
        <f>0.0804*AD1040^2-1.8589*AD1040+11.204</f>
        <v>3.3636260000000018</v>
      </c>
      <c r="AF1040" s="194">
        <f t="shared" si="101"/>
        <v>6.1329425333333312</v>
      </c>
      <c r="AH1040" s="242">
        <v>1019</v>
      </c>
      <c r="AI1040" s="251">
        <f t="shared" si="102"/>
        <v>14.904999999999999</v>
      </c>
      <c r="AJ1040" s="251">
        <f>'5-04a'!O1041</f>
        <v>14.904999999999999</v>
      </c>
      <c r="AK1040" s="251">
        <f t="shared" si="103"/>
        <v>0</v>
      </c>
      <c r="AM1040" s="252">
        <f t="shared" si="104"/>
        <v>0.41146880465168273</v>
      </c>
      <c r="AP1040" s="268"/>
    </row>
    <row r="1041" spans="1:42" x14ac:dyDescent="0.25">
      <c r="A1041" s="253">
        <v>1039</v>
      </c>
      <c r="B1041" s="243" t="s">
        <v>560</v>
      </c>
      <c r="C1041" s="243" t="s">
        <v>561</v>
      </c>
      <c r="D1041" s="243" t="s">
        <v>508</v>
      </c>
      <c r="E1041" s="243" t="s">
        <v>472</v>
      </c>
      <c r="F1041" s="243" t="s">
        <v>30</v>
      </c>
      <c r="G1041" s="243" t="s">
        <v>36</v>
      </c>
      <c r="H1041" s="243" t="s">
        <v>37</v>
      </c>
      <c r="I1041" s="243" t="s">
        <v>72</v>
      </c>
      <c r="J1041" s="243" t="s">
        <v>681</v>
      </c>
      <c r="K1041" s="243" t="s">
        <v>825</v>
      </c>
      <c r="L1041" s="265">
        <v>14.306150727858721</v>
      </c>
      <c r="M1041" s="250">
        <v>1</v>
      </c>
      <c r="N1041" s="250">
        <v>1</v>
      </c>
      <c r="O1041" s="244">
        <v>18</v>
      </c>
      <c r="P1041" s="242">
        <v>10</v>
      </c>
      <c r="Q1041" s="242">
        <v>25</v>
      </c>
      <c r="R1041" s="242">
        <v>0.5</v>
      </c>
      <c r="S1041" s="245">
        <v>2050</v>
      </c>
      <c r="T1041" s="242">
        <v>5</v>
      </c>
      <c r="U1041" s="242">
        <v>0.8</v>
      </c>
      <c r="V1041" s="242">
        <v>28</v>
      </c>
      <c r="W1041" s="266">
        <v>572.92853333333323</v>
      </c>
      <c r="X1041" s="266">
        <v>28.390908490254375</v>
      </c>
      <c r="Y1041" s="266">
        <v>0</v>
      </c>
      <c r="Z1041" s="266">
        <v>5.7292853333333325</v>
      </c>
      <c r="AA1041" s="266">
        <v>1.4323213333333331</v>
      </c>
      <c r="AB1041" s="267">
        <v>14.535593333333333</v>
      </c>
      <c r="AC1041" s="268"/>
      <c r="AD1041" s="269" t="s">
        <v>2545</v>
      </c>
      <c r="AE1041" s="270">
        <v>6</v>
      </c>
      <c r="AF1041" s="194">
        <f t="shared" si="101"/>
        <v>8.5355933333333329</v>
      </c>
      <c r="AH1041" s="242">
        <v>1020</v>
      </c>
      <c r="AI1041" s="251">
        <f t="shared" si="102"/>
        <v>21.697199999999999</v>
      </c>
      <c r="AJ1041" s="251">
        <f>'5-04a'!O1042</f>
        <v>21.697199999999999</v>
      </c>
      <c r="AK1041" s="251">
        <f t="shared" si="103"/>
        <v>0</v>
      </c>
      <c r="AM1041" s="252">
        <f t="shared" si="104"/>
        <v>0.39339607568411283</v>
      </c>
      <c r="AP1041" s="268"/>
    </row>
    <row r="1042" spans="1:42" x14ac:dyDescent="0.25">
      <c r="A1042" s="253">
        <v>1040</v>
      </c>
      <c r="B1042" s="243" t="s">
        <v>560</v>
      </c>
      <c r="C1042" s="243" t="s">
        <v>561</v>
      </c>
      <c r="D1042" s="243" t="s">
        <v>508</v>
      </c>
      <c r="E1042" s="243" t="s">
        <v>472</v>
      </c>
      <c r="F1042" s="243" t="s">
        <v>30</v>
      </c>
      <c r="G1042" s="243" t="s">
        <v>36</v>
      </c>
      <c r="H1042" s="243" t="s">
        <v>42</v>
      </c>
      <c r="I1042" s="243" t="s">
        <v>50</v>
      </c>
      <c r="J1042" s="243" t="s">
        <v>681</v>
      </c>
      <c r="K1042" s="243" t="s">
        <v>825</v>
      </c>
      <c r="L1042" s="265">
        <v>13.962336957625274</v>
      </c>
      <c r="M1042" s="250">
        <v>1</v>
      </c>
      <c r="N1042" s="250">
        <v>1</v>
      </c>
      <c r="O1042" s="244">
        <v>18</v>
      </c>
      <c r="P1042" s="242">
        <v>10</v>
      </c>
      <c r="Q1042" s="242">
        <v>25</v>
      </c>
      <c r="R1042" s="242">
        <v>0.5</v>
      </c>
      <c r="S1042" s="245">
        <v>1850</v>
      </c>
      <c r="T1042" s="242">
        <v>4.2</v>
      </c>
      <c r="U1042" s="242">
        <v>0.8</v>
      </c>
      <c r="V1042" s="242">
        <v>28</v>
      </c>
      <c r="W1042" s="266">
        <v>530.74186666666651</v>
      </c>
      <c r="X1042" s="266">
        <v>26.300389824909143</v>
      </c>
      <c r="Y1042" s="266">
        <v>0</v>
      </c>
      <c r="Z1042" s="266">
        <v>5.3074186666666652</v>
      </c>
      <c r="AA1042" s="266">
        <v>2.2746079999999997</v>
      </c>
      <c r="AB1042" s="267">
        <v>15.016073333333333</v>
      </c>
      <c r="AC1042" s="268"/>
      <c r="AD1042" s="269" t="s">
        <v>2545</v>
      </c>
      <c r="AE1042" s="270">
        <v>6</v>
      </c>
      <c r="AF1042" s="194">
        <f t="shared" si="101"/>
        <v>9.0160733333333329</v>
      </c>
      <c r="AH1042" s="242">
        <v>1021</v>
      </c>
      <c r="AI1042" s="251">
        <f t="shared" si="102"/>
        <v>22.598099999999999</v>
      </c>
      <c r="AJ1042" s="251">
        <f>'5-04a'!O1043</f>
        <v>22.598099999999999</v>
      </c>
      <c r="AK1042" s="251">
        <f t="shared" si="103"/>
        <v>0</v>
      </c>
      <c r="AM1042" s="252">
        <f t="shared" si="104"/>
        <v>0.39897484006767531</v>
      </c>
      <c r="AP1042" s="268"/>
    </row>
    <row r="1043" spans="1:42" x14ac:dyDescent="0.25">
      <c r="A1043" s="253">
        <v>1041</v>
      </c>
      <c r="B1043" s="243" t="s">
        <v>560</v>
      </c>
      <c r="C1043" s="243" t="s">
        <v>561</v>
      </c>
      <c r="D1043" s="243" t="s">
        <v>508</v>
      </c>
      <c r="E1043" s="243" t="s">
        <v>472</v>
      </c>
      <c r="F1043" s="243" t="s">
        <v>30</v>
      </c>
      <c r="G1043" s="243" t="s">
        <v>36</v>
      </c>
      <c r="H1043" s="243" t="s">
        <v>37</v>
      </c>
      <c r="I1043" s="243" t="s">
        <v>72</v>
      </c>
      <c r="J1043" s="243" t="s">
        <v>681</v>
      </c>
      <c r="K1043" s="243" t="s">
        <v>826</v>
      </c>
      <c r="L1043" s="265">
        <v>14.306150727858721</v>
      </c>
      <c r="M1043" s="250">
        <v>0.5</v>
      </c>
      <c r="N1043" s="250">
        <v>0.5</v>
      </c>
      <c r="O1043" s="244">
        <v>21.5</v>
      </c>
      <c r="P1043" s="242">
        <v>10</v>
      </c>
      <c r="Q1043" s="242">
        <v>25</v>
      </c>
      <c r="R1043" s="242">
        <v>0.5</v>
      </c>
      <c r="S1043" s="245">
        <v>2050</v>
      </c>
      <c r="T1043" s="242">
        <v>5</v>
      </c>
      <c r="U1043" s="242">
        <v>0.8</v>
      </c>
      <c r="V1043" s="242">
        <v>28</v>
      </c>
      <c r="W1043" s="266">
        <v>560.50026666666656</v>
      </c>
      <c r="X1043" s="266">
        <v>27.775037991410635</v>
      </c>
      <c r="Y1043" s="266">
        <v>0</v>
      </c>
      <c r="Z1043" s="266">
        <v>2.8025013333333328</v>
      </c>
      <c r="AA1043" s="266">
        <v>0.70062533333333321</v>
      </c>
      <c r="AB1043" s="267">
        <v>17.861173333333333</v>
      </c>
      <c r="AC1043" s="268"/>
      <c r="AD1043" s="269" t="s">
        <v>2545</v>
      </c>
      <c r="AE1043" s="270">
        <v>6</v>
      </c>
      <c r="AF1043" s="194">
        <f t="shared" si="101"/>
        <v>11.861173333333333</v>
      </c>
      <c r="AH1043" s="242">
        <v>1022</v>
      </c>
      <c r="AI1043" s="251">
        <f t="shared" si="102"/>
        <v>21.3643</v>
      </c>
      <c r="AJ1043" s="251">
        <f>'5-04a'!O1044</f>
        <v>21.3643</v>
      </c>
      <c r="AK1043" s="251">
        <f t="shared" si="103"/>
        <v>0</v>
      </c>
      <c r="AM1043" s="252">
        <f t="shared" si="104"/>
        <v>0.55518661193361507</v>
      </c>
      <c r="AP1043" s="268"/>
    </row>
    <row r="1044" spans="1:42" x14ac:dyDescent="0.25">
      <c r="A1044" s="253">
        <v>1042</v>
      </c>
      <c r="B1044" s="243" t="s">
        <v>560</v>
      </c>
      <c r="C1044" s="243" t="s">
        <v>561</v>
      </c>
      <c r="D1044" s="243" t="s">
        <v>508</v>
      </c>
      <c r="E1044" s="243" t="s">
        <v>472</v>
      </c>
      <c r="F1044" s="243" t="s">
        <v>30</v>
      </c>
      <c r="G1044" s="243" t="s">
        <v>36</v>
      </c>
      <c r="H1044" s="243" t="s">
        <v>42</v>
      </c>
      <c r="I1044" s="243" t="s">
        <v>50</v>
      </c>
      <c r="J1044" s="243" t="s">
        <v>681</v>
      </c>
      <c r="K1044" s="243" t="s">
        <v>826</v>
      </c>
      <c r="L1044" s="265">
        <v>13.962336957625274</v>
      </c>
      <c r="M1044" s="250">
        <v>0.5</v>
      </c>
      <c r="N1044" s="250">
        <v>0.5</v>
      </c>
      <c r="O1044" s="244">
        <v>21.5</v>
      </c>
      <c r="P1044" s="242">
        <v>10</v>
      </c>
      <c r="Q1044" s="242">
        <v>25</v>
      </c>
      <c r="R1044" s="242">
        <v>0.5</v>
      </c>
      <c r="S1044" s="245">
        <v>1850</v>
      </c>
      <c r="T1044" s="242">
        <v>4.2</v>
      </c>
      <c r="U1044" s="242">
        <v>0.8</v>
      </c>
      <c r="V1044" s="242">
        <v>28</v>
      </c>
      <c r="W1044" s="266">
        <v>519.86386666666647</v>
      </c>
      <c r="X1044" s="266">
        <v>25.761341261975545</v>
      </c>
      <c r="Y1044" s="266">
        <v>0</v>
      </c>
      <c r="Z1044" s="266">
        <v>2.5993193333333324</v>
      </c>
      <c r="AA1044" s="266">
        <v>1.1139939999999997</v>
      </c>
      <c r="AB1044" s="267">
        <v>18.551786666666665</v>
      </c>
      <c r="AC1044" s="268"/>
      <c r="AD1044" s="269" t="s">
        <v>2545</v>
      </c>
      <c r="AE1044" s="270">
        <v>6</v>
      </c>
      <c r="AF1044" s="194">
        <f t="shared" si="101"/>
        <v>12.551786666666665</v>
      </c>
      <c r="AH1044" s="242">
        <v>1023</v>
      </c>
      <c r="AI1044" s="251">
        <f t="shared" si="102"/>
        <v>22.265099999999997</v>
      </c>
      <c r="AJ1044" s="251">
        <f>'5-04a'!O1045</f>
        <v>22.2651</v>
      </c>
      <c r="AK1044" s="251">
        <f t="shared" si="103"/>
        <v>0</v>
      </c>
      <c r="AM1044" s="252">
        <f t="shared" si="104"/>
        <v>0.56374265854034644</v>
      </c>
      <c r="AP1044" s="268"/>
    </row>
    <row r="1045" spans="1:42" x14ac:dyDescent="0.25">
      <c r="A1045" s="253">
        <v>1043</v>
      </c>
      <c r="B1045" s="243" t="s">
        <v>560</v>
      </c>
      <c r="C1045" s="243" t="s">
        <v>561</v>
      </c>
      <c r="D1045" s="243" t="s">
        <v>508</v>
      </c>
      <c r="E1045" s="243" t="s">
        <v>472</v>
      </c>
      <c r="F1045" s="243" t="s">
        <v>30</v>
      </c>
      <c r="G1045" s="243" t="s">
        <v>36</v>
      </c>
      <c r="H1045" s="243" t="s">
        <v>37</v>
      </c>
      <c r="I1045" s="243" t="s">
        <v>72</v>
      </c>
      <c r="J1045" s="243" t="s">
        <v>681</v>
      </c>
      <c r="K1045" s="243" t="s">
        <v>827</v>
      </c>
      <c r="L1045" s="265">
        <v>16.858664901087067</v>
      </c>
      <c r="M1045" s="250">
        <v>1</v>
      </c>
      <c r="N1045" s="250">
        <v>1</v>
      </c>
      <c r="O1045" s="244">
        <v>18</v>
      </c>
      <c r="P1045" s="242">
        <v>10</v>
      </c>
      <c r="Q1045" s="242">
        <v>25</v>
      </c>
      <c r="R1045" s="242">
        <v>0.5</v>
      </c>
      <c r="S1045" s="245">
        <v>2050</v>
      </c>
      <c r="T1045" s="242">
        <v>5</v>
      </c>
      <c r="U1045" s="242">
        <v>0.8</v>
      </c>
      <c r="V1045" s="242">
        <v>33</v>
      </c>
      <c r="W1045" s="266">
        <v>572.92853333333323</v>
      </c>
      <c r="X1045" s="266">
        <v>28.390908490254375</v>
      </c>
      <c r="Y1045" s="266">
        <v>0</v>
      </c>
      <c r="Z1045" s="266">
        <v>5.7292853333333325</v>
      </c>
      <c r="AA1045" s="266">
        <v>1.4323213333333331</v>
      </c>
      <c r="AB1045" s="267">
        <v>14.535593333333333</v>
      </c>
      <c r="AC1045" s="268"/>
      <c r="AD1045" s="269" t="s">
        <v>2545</v>
      </c>
      <c r="AE1045" s="270">
        <v>6</v>
      </c>
      <c r="AF1045" s="194">
        <f t="shared" si="101"/>
        <v>8.5355933333333329</v>
      </c>
      <c r="AH1045" s="242">
        <v>1024</v>
      </c>
      <c r="AI1045" s="251">
        <f t="shared" si="102"/>
        <v>21.697199999999999</v>
      </c>
      <c r="AJ1045" s="251">
        <f>'5-04a'!O1046</f>
        <v>21.697199999999999</v>
      </c>
      <c r="AK1045" s="251">
        <f t="shared" si="103"/>
        <v>0</v>
      </c>
      <c r="AM1045" s="252">
        <f t="shared" si="104"/>
        <v>0.39339607568411283</v>
      </c>
      <c r="AP1045" s="268"/>
    </row>
    <row r="1046" spans="1:42" x14ac:dyDescent="0.25">
      <c r="A1046" s="253">
        <v>1044</v>
      </c>
      <c r="B1046" s="243" t="s">
        <v>560</v>
      </c>
      <c r="C1046" s="243" t="s">
        <v>561</v>
      </c>
      <c r="D1046" s="243" t="s">
        <v>508</v>
      </c>
      <c r="E1046" s="243" t="s">
        <v>472</v>
      </c>
      <c r="F1046" s="243" t="s">
        <v>30</v>
      </c>
      <c r="G1046" s="243" t="s">
        <v>36</v>
      </c>
      <c r="H1046" s="243" t="s">
        <v>42</v>
      </c>
      <c r="I1046" s="243" t="s">
        <v>50</v>
      </c>
      <c r="J1046" s="243" t="s">
        <v>681</v>
      </c>
      <c r="K1046" s="243" t="s">
        <v>827</v>
      </c>
      <c r="L1046" s="265">
        <v>16.453654030796006</v>
      </c>
      <c r="M1046" s="250">
        <v>1</v>
      </c>
      <c r="N1046" s="250">
        <v>1</v>
      </c>
      <c r="O1046" s="244">
        <v>18</v>
      </c>
      <c r="P1046" s="242">
        <v>10</v>
      </c>
      <c r="Q1046" s="242">
        <v>25</v>
      </c>
      <c r="R1046" s="242">
        <v>0.5</v>
      </c>
      <c r="S1046" s="245">
        <v>1850</v>
      </c>
      <c r="T1046" s="242">
        <v>4.2</v>
      </c>
      <c r="U1046" s="242">
        <v>0.8</v>
      </c>
      <c r="V1046" s="242">
        <v>33</v>
      </c>
      <c r="W1046" s="266">
        <v>530.74186666666651</v>
      </c>
      <c r="X1046" s="266">
        <v>26.300389824909143</v>
      </c>
      <c r="Y1046" s="266">
        <v>0</v>
      </c>
      <c r="Z1046" s="266">
        <v>5.3074186666666652</v>
      </c>
      <c r="AA1046" s="266">
        <v>2.2746079999999997</v>
      </c>
      <c r="AB1046" s="267">
        <v>15.016073333333333</v>
      </c>
      <c r="AC1046" s="268"/>
      <c r="AD1046" s="269" t="s">
        <v>2545</v>
      </c>
      <c r="AE1046" s="270">
        <v>6</v>
      </c>
      <c r="AF1046" s="194">
        <f t="shared" si="101"/>
        <v>9.0160733333333329</v>
      </c>
      <c r="AH1046" s="242">
        <v>1025</v>
      </c>
      <c r="AI1046" s="251">
        <f t="shared" si="102"/>
        <v>22.598099999999999</v>
      </c>
      <c r="AJ1046" s="251">
        <f>'5-04a'!O1047</f>
        <v>22.598099999999999</v>
      </c>
      <c r="AK1046" s="251">
        <f t="shared" si="103"/>
        <v>0</v>
      </c>
      <c r="AM1046" s="252">
        <f t="shared" si="104"/>
        <v>0.39897484006767531</v>
      </c>
      <c r="AP1046" s="268"/>
    </row>
    <row r="1047" spans="1:42" x14ac:dyDescent="0.25">
      <c r="A1047" s="253">
        <v>1045</v>
      </c>
      <c r="B1047" s="243" t="s">
        <v>560</v>
      </c>
      <c r="C1047" s="243" t="s">
        <v>561</v>
      </c>
      <c r="D1047" s="243" t="s">
        <v>491</v>
      </c>
      <c r="E1047" s="243" t="s">
        <v>472</v>
      </c>
      <c r="F1047" s="243" t="s">
        <v>30</v>
      </c>
      <c r="G1047" s="243" t="s">
        <v>36</v>
      </c>
      <c r="H1047" s="243" t="s">
        <v>37</v>
      </c>
      <c r="I1047" s="243" t="s">
        <v>72</v>
      </c>
      <c r="J1047" s="243" t="s">
        <v>681</v>
      </c>
      <c r="K1047" s="243" t="s">
        <v>827</v>
      </c>
      <c r="L1047" s="265">
        <v>16.861033377331985</v>
      </c>
      <c r="M1047" s="250">
        <v>1</v>
      </c>
      <c r="N1047" s="250">
        <v>1</v>
      </c>
      <c r="O1047" s="244">
        <v>18</v>
      </c>
      <c r="P1047" s="242">
        <v>10</v>
      </c>
      <c r="Q1047" s="242">
        <v>25</v>
      </c>
      <c r="R1047" s="242">
        <v>0.5</v>
      </c>
      <c r="S1047" s="245">
        <v>2050</v>
      </c>
      <c r="T1047" s="242">
        <v>5</v>
      </c>
      <c r="U1047" s="242">
        <v>0.8</v>
      </c>
      <c r="V1047" s="242">
        <v>33</v>
      </c>
      <c r="W1047" s="266">
        <v>404.55878399999995</v>
      </c>
      <c r="X1047" s="266">
        <v>23.980959336099584</v>
      </c>
      <c r="Y1047" s="266">
        <v>0</v>
      </c>
      <c r="Z1047" s="266">
        <v>4.0455878399999996</v>
      </c>
      <c r="AA1047" s="266">
        <v>1.0113969599999999</v>
      </c>
      <c r="AB1047" s="267">
        <v>9.0949151999999991</v>
      </c>
      <c r="AC1047" s="268"/>
      <c r="AD1047" s="269">
        <v>5.55</v>
      </c>
      <c r="AE1047" s="270">
        <f t="shared" ref="AE1047:AE1052" si="106">0.0804*AD1047^2-1.8589*AD1047+11.204</f>
        <v>3.3636260000000018</v>
      </c>
      <c r="AF1047" s="194">
        <f t="shared" si="101"/>
        <v>5.7312891999999973</v>
      </c>
      <c r="AH1047" s="242">
        <v>1026</v>
      </c>
      <c r="AI1047" s="251">
        <f t="shared" si="102"/>
        <v>14.151899999999998</v>
      </c>
      <c r="AJ1047" s="251">
        <f>'5-04a'!O1048</f>
        <v>14.151899999999999</v>
      </c>
      <c r="AK1047" s="251">
        <f t="shared" si="103"/>
        <v>0</v>
      </c>
      <c r="AM1047" s="252">
        <f t="shared" si="104"/>
        <v>0.40498372656675063</v>
      </c>
      <c r="AP1047" s="268"/>
    </row>
    <row r="1048" spans="1:42" x14ac:dyDescent="0.25">
      <c r="A1048" s="253">
        <v>1046</v>
      </c>
      <c r="B1048" s="243" t="s">
        <v>560</v>
      </c>
      <c r="C1048" s="243" t="s">
        <v>561</v>
      </c>
      <c r="D1048" s="243" t="s">
        <v>491</v>
      </c>
      <c r="E1048" s="243" t="s">
        <v>472</v>
      </c>
      <c r="F1048" s="243" t="s">
        <v>30</v>
      </c>
      <c r="G1048" s="243" t="s">
        <v>36</v>
      </c>
      <c r="H1048" s="243" t="s">
        <v>42</v>
      </c>
      <c r="I1048" s="243" t="s">
        <v>50</v>
      </c>
      <c r="J1048" s="243" t="s">
        <v>681</v>
      </c>
      <c r="K1048" s="243" t="s">
        <v>827</v>
      </c>
      <c r="L1048" s="265">
        <v>16.45580471612185</v>
      </c>
      <c r="M1048" s="250">
        <v>1</v>
      </c>
      <c r="N1048" s="250">
        <v>1</v>
      </c>
      <c r="O1048" s="244">
        <v>18</v>
      </c>
      <c r="P1048" s="242">
        <v>10</v>
      </c>
      <c r="Q1048" s="242">
        <v>25</v>
      </c>
      <c r="R1048" s="242">
        <v>0.5</v>
      </c>
      <c r="S1048" s="245">
        <v>1850</v>
      </c>
      <c r="T1048" s="242">
        <v>4.2</v>
      </c>
      <c r="U1048" s="242">
        <v>0.8</v>
      </c>
      <c r="V1048" s="242">
        <v>33</v>
      </c>
      <c r="W1048" s="266">
        <v>378.59020266666664</v>
      </c>
      <c r="X1048" s="266">
        <v>22.441624343015214</v>
      </c>
      <c r="Y1048" s="266">
        <v>0</v>
      </c>
      <c r="Z1048" s="266">
        <v>3.7859020266666663</v>
      </c>
      <c r="AA1048" s="266">
        <v>1.6225294399999999</v>
      </c>
      <c r="AB1048" s="267">
        <v>9.496568533333333</v>
      </c>
      <c r="AC1048" s="268"/>
      <c r="AD1048" s="269">
        <v>5.55</v>
      </c>
      <c r="AE1048" s="270">
        <f t="shared" si="106"/>
        <v>3.3636260000000018</v>
      </c>
      <c r="AF1048" s="194">
        <f t="shared" si="101"/>
        <v>6.1329425333333312</v>
      </c>
      <c r="AH1048" s="242">
        <v>1027</v>
      </c>
      <c r="AI1048" s="251">
        <f t="shared" si="102"/>
        <v>14.904999999999999</v>
      </c>
      <c r="AJ1048" s="251">
        <f>'5-04a'!O1049</f>
        <v>14.904999999999999</v>
      </c>
      <c r="AK1048" s="251">
        <f t="shared" si="103"/>
        <v>0</v>
      </c>
      <c r="AM1048" s="252">
        <f t="shared" si="104"/>
        <v>0.41146880465168273</v>
      </c>
      <c r="AP1048" s="268"/>
    </row>
    <row r="1049" spans="1:42" x14ac:dyDescent="0.25">
      <c r="A1049" s="253">
        <v>1047</v>
      </c>
      <c r="B1049" s="243" t="s">
        <v>562</v>
      </c>
      <c r="C1049" s="243" t="s">
        <v>563</v>
      </c>
      <c r="D1049" s="243" t="s">
        <v>471</v>
      </c>
      <c r="E1049" s="243" t="s">
        <v>492</v>
      </c>
      <c r="F1049" s="243" t="s">
        <v>30</v>
      </c>
      <c r="G1049" s="243" t="s">
        <v>31</v>
      </c>
      <c r="H1049" s="243" t="s">
        <v>32</v>
      </c>
      <c r="I1049" s="243" t="s">
        <v>62</v>
      </c>
      <c r="J1049" s="243" t="s">
        <v>657</v>
      </c>
      <c r="K1049" s="243" t="s">
        <v>828</v>
      </c>
      <c r="L1049" s="265">
        <v>11.053205874263259</v>
      </c>
      <c r="M1049" s="250">
        <v>1</v>
      </c>
      <c r="N1049" s="250">
        <v>1</v>
      </c>
      <c r="O1049" s="244">
        <v>23</v>
      </c>
      <c r="P1049" s="242">
        <v>15</v>
      </c>
      <c r="Q1049" s="242">
        <v>35</v>
      </c>
      <c r="R1049" s="242">
        <v>0.5</v>
      </c>
      <c r="S1049" s="245">
        <v>195</v>
      </c>
      <c r="T1049" s="242">
        <v>3.2</v>
      </c>
      <c r="U1049" s="242">
        <v>0.8</v>
      </c>
      <c r="V1049" s="242">
        <v>26</v>
      </c>
      <c r="W1049" s="266">
        <v>224.08838064000003</v>
      </c>
      <c r="X1049" s="266">
        <v>22.012611064833006</v>
      </c>
      <c r="Y1049" s="266">
        <v>0</v>
      </c>
      <c r="Z1049" s="266">
        <v>2.2408838064000003</v>
      </c>
      <c r="AA1049" s="266">
        <v>0.41419179360000002</v>
      </c>
      <c r="AB1049" s="267">
        <v>2.7983244000000003</v>
      </c>
      <c r="AC1049" s="268"/>
      <c r="AD1049" s="269">
        <v>8.9499999999999993</v>
      </c>
      <c r="AE1049" s="270">
        <f t="shared" si="106"/>
        <v>1.007086000000001</v>
      </c>
      <c r="AF1049" s="194">
        <f t="shared" si="101"/>
        <v>1.7912383999999992</v>
      </c>
      <c r="AH1049" s="242">
        <v>1028</v>
      </c>
      <c r="AI1049" s="251">
        <f t="shared" si="102"/>
        <v>5.4534000000000002</v>
      </c>
      <c r="AJ1049" s="251">
        <f>'5-04a'!O1050</f>
        <v>5.4534000000000002</v>
      </c>
      <c r="AK1049" s="251">
        <f t="shared" si="103"/>
        <v>0</v>
      </c>
      <c r="AM1049" s="252">
        <f t="shared" si="104"/>
        <v>0.32846268383027089</v>
      </c>
      <c r="AP1049" s="268"/>
    </row>
    <row r="1050" spans="1:42" x14ac:dyDescent="0.25">
      <c r="A1050" s="253">
        <v>1048</v>
      </c>
      <c r="B1050" s="243" t="s">
        <v>562</v>
      </c>
      <c r="C1050" s="243" t="s">
        <v>563</v>
      </c>
      <c r="D1050" s="243" t="s">
        <v>471</v>
      </c>
      <c r="E1050" s="243" t="s">
        <v>492</v>
      </c>
      <c r="F1050" s="243" t="s">
        <v>30</v>
      </c>
      <c r="G1050" s="243" t="s">
        <v>46</v>
      </c>
      <c r="H1050" s="243" t="s">
        <v>47</v>
      </c>
      <c r="I1050" s="243" t="s">
        <v>60</v>
      </c>
      <c r="J1050" s="243" t="s">
        <v>58</v>
      </c>
      <c r="K1050" s="243" t="s">
        <v>828</v>
      </c>
      <c r="L1050" s="265">
        <v>6.3279297981386939</v>
      </c>
      <c r="M1050" s="250">
        <v>1</v>
      </c>
      <c r="N1050" s="250">
        <v>1</v>
      </c>
      <c r="O1050" s="244">
        <v>23</v>
      </c>
      <c r="P1050" s="242">
        <v>15</v>
      </c>
      <c r="Q1050" s="242">
        <v>35</v>
      </c>
      <c r="R1050" s="242">
        <v>0.5</v>
      </c>
      <c r="S1050" s="245">
        <v>195</v>
      </c>
      <c r="T1050" s="242">
        <v>3.2</v>
      </c>
      <c r="U1050" s="242">
        <v>0.8</v>
      </c>
      <c r="V1050" s="242">
        <v>26</v>
      </c>
      <c r="W1050" s="266">
        <v>227.13113280000002</v>
      </c>
      <c r="X1050" s="266">
        <v>22.311506168958744</v>
      </c>
      <c r="Y1050" s="266">
        <v>0</v>
      </c>
      <c r="Z1050" s="266">
        <v>2.2713113280000004</v>
      </c>
      <c r="AA1050" s="266">
        <v>0.30972427200000002</v>
      </c>
      <c r="AB1050" s="267">
        <v>2.7489644000000002</v>
      </c>
      <c r="AC1050" s="268"/>
      <c r="AD1050" s="269">
        <v>8.9499999999999993</v>
      </c>
      <c r="AE1050" s="270">
        <f t="shared" si="106"/>
        <v>1.007086000000001</v>
      </c>
      <c r="AF1050" s="194">
        <f t="shared" si="101"/>
        <v>1.7418783999999992</v>
      </c>
      <c r="AH1050" s="242">
        <v>1029</v>
      </c>
      <c r="AI1050" s="251">
        <f t="shared" si="102"/>
        <v>5.33</v>
      </c>
      <c r="AJ1050" s="251">
        <f>'5-04a'!O1051</f>
        <v>5.33</v>
      </c>
      <c r="AK1050" s="251">
        <f t="shared" si="103"/>
        <v>0</v>
      </c>
      <c r="AM1050" s="252">
        <f t="shared" si="104"/>
        <v>0.32680645403377095</v>
      </c>
      <c r="AP1050" s="268"/>
    </row>
    <row r="1051" spans="1:42" x14ac:dyDescent="0.25">
      <c r="A1051" s="253">
        <v>1049</v>
      </c>
      <c r="B1051" s="243" t="s">
        <v>562</v>
      </c>
      <c r="C1051" s="243" t="s">
        <v>563</v>
      </c>
      <c r="D1051" s="243" t="s">
        <v>491</v>
      </c>
      <c r="E1051" s="243" t="s">
        <v>472</v>
      </c>
      <c r="F1051" s="243" t="s">
        <v>30</v>
      </c>
      <c r="G1051" s="243" t="s">
        <v>31</v>
      </c>
      <c r="H1051" s="243" t="s">
        <v>32</v>
      </c>
      <c r="I1051" s="243" t="s">
        <v>62</v>
      </c>
      <c r="J1051" s="243" t="s">
        <v>657</v>
      </c>
      <c r="K1051" s="243" t="s">
        <v>828</v>
      </c>
      <c r="L1051" s="265">
        <v>11.050434481327798</v>
      </c>
      <c r="M1051" s="250">
        <v>1</v>
      </c>
      <c r="N1051" s="250">
        <v>1</v>
      </c>
      <c r="O1051" s="244">
        <v>23</v>
      </c>
      <c r="P1051" s="242">
        <v>15</v>
      </c>
      <c r="Q1051" s="242">
        <v>35</v>
      </c>
      <c r="R1051" s="242">
        <v>0.5</v>
      </c>
      <c r="S1051" s="245">
        <v>195</v>
      </c>
      <c r="T1051" s="242">
        <v>3.2</v>
      </c>
      <c r="U1051" s="242">
        <v>0.8</v>
      </c>
      <c r="V1051" s="242">
        <v>26</v>
      </c>
      <c r="W1051" s="266">
        <v>453.05055743999992</v>
      </c>
      <c r="X1051" s="266">
        <v>26.855397595732068</v>
      </c>
      <c r="Y1051" s="266">
        <v>0</v>
      </c>
      <c r="Z1051" s="266">
        <v>4.5305055743999993</v>
      </c>
      <c r="AA1051" s="266">
        <v>0.83739202559999981</v>
      </c>
      <c r="AB1051" s="267">
        <v>6.8941024000000004</v>
      </c>
      <c r="AC1051" s="268"/>
      <c r="AD1051" s="269">
        <v>5.55</v>
      </c>
      <c r="AE1051" s="270">
        <f t="shared" si="106"/>
        <v>3.3636260000000018</v>
      </c>
      <c r="AF1051" s="194">
        <f t="shared" si="101"/>
        <v>3.5304763999999986</v>
      </c>
      <c r="AH1051" s="242">
        <v>1030</v>
      </c>
      <c r="AI1051" s="251">
        <f t="shared" si="102"/>
        <v>12.262</v>
      </c>
      <c r="AJ1051" s="251">
        <f>'5-04a'!O1052</f>
        <v>12.262</v>
      </c>
      <c r="AK1051" s="251">
        <f t="shared" si="103"/>
        <v>0</v>
      </c>
      <c r="AM1051" s="252">
        <f t="shared" si="104"/>
        <v>0.28792011091175979</v>
      </c>
      <c r="AP1051" s="268"/>
    </row>
    <row r="1052" spans="1:42" x14ac:dyDescent="0.25">
      <c r="A1052" s="253">
        <v>1050</v>
      </c>
      <c r="B1052" s="243" t="s">
        <v>562</v>
      </c>
      <c r="C1052" s="243" t="s">
        <v>563</v>
      </c>
      <c r="D1052" s="243" t="s">
        <v>491</v>
      </c>
      <c r="E1052" s="243" t="s">
        <v>472</v>
      </c>
      <c r="F1052" s="243" t="s">
        <v>30</v>
      </c>
      <c r="G1052" s="243" t="s">
        <v>46</v>
      </c>
      <c r="H1052" s="243" t="s">
        <v>47</v>
      </c>
      <c r="I1052" s="243" t="s">
        <v>60</v>
      </c>
      <c r="J1052" s="243" t="s">
        <v>58</v>
      </c>
      <c r="K1052" s="243" t="s">
        <v>828</v>
      </c>
      <c r="L1052" s="265">
        <v>6.3251584052032346</v>
      </c>
      <c r="M1052" s="250">
        <v>1</v>
      </c>
      <c r="N1052" s="250">
        <v>1</v>
      </c>
      <c r="O1052" s="244">
        <v>23</v>
      </c>
      <c r="P1052" s="242">
        <v>15</v>
      </c>
      <c r="Q1052" s="242">
        <v>35</v>
      </c>
      <c r="R1052" s="242">
        <v>0.5</v>
      </c>
      <c r="S1052" s="245">
        <v>195</v>
      </c>
      <c r="T1052" s="242">
        <v>3.2</v>
      </c>
      <c r="U1052" s="242">
        <v>0.8</v>
      </c>
      <c r="V1052" s="242">
        <v>26</v>
      </c>
      <c r="W1052" s="266">
        <v>461.58266880000002</v>
      </c>
      <c r="X1052" s="266">
        <v>27.361154048606995</v>
      </c>
      <c r="Y1052" s="266">
        <v>0</v>
      </c>
      <c r="Z1052" s="266">
        <v>4.6158266880000003</v>
      </c>
      <c r="AA1052" s="266">
        <v>0.62943091200000001</v>
      </c>
      <c r="AB1052" s="267">
        <v>6.8123424000000012</v>
      </c>
      <c r="AC1052" s="268"/>
      <c r="AD1052" s="269">
        <v>5.55</v>
      </c>
      <c r="AE1052" s="270">
        <f t="shared" si="106"/>
        <v>3.3636260000000018</v>
      </c>
      <c r="AF1052" s="194">
        <f t="shared" si="101"/>
        <v>3.4487163999999995</v>
      </c>
      <c r="AH1052" s="242">
        <v>1031</v>
      </c>
      <c r="AI1052" s="251">
        <f t="shared" si="102"/>
        <v>12.057600000000001</v>
      </c>
      <c r="AJ1052" s="251">
        <f>'5-04a'!O1053</f>
        <v>12.057600000000001</v>
      </c>
      <c r="AK1052" s="251">
        <f t="shared" si="103"/>
        <v>0</v>
      </c>
      <c r="AM1052" s="252">
        <f t="shared" si="104"/>
        <v>0.28602013667728232</v>
      </c>
      <c r="AP1052" s="268"/>
    </row>
    <row r="1053" spans="1:42" x14ac:dyDescent="0.25">
      <c r="A1053" s="253">
        <v>1051</v>
      </c>
      <c r="B1053" s="243" t="s">
        <v>562</v>
      </c>
      <c r="C1053" s="243" t="s">
        <v>563</v>
      </c>
      <c r="D1053" s="243" t="s">
        <v>508</v>
      </c>
      <c r="E1053" s="243" t="s">
        <v>472</v>
      </c>
      <c r="F1053" s="243" t="s">
        <v>30</v>
      </c>
      <c r="G1053" s="243" t="s">
        <v>31</v>
      </c>
      <c r="H1053" s="243" t="s">
        <v>42</v>
      </c>
      <c r="I1053" s="243" t="s">
        <v>52</v>
      </c>
      <c r="J1053" s="243" t="s">
        <v>678</v>
      </c>
      <c r="K1053" s="243" t="s">
        <v>829</v>
      </c>
      <c r="L1053" s="265">
        <v>13.065304976664569</v>
      </c>
      <c r="M1053" s="250">
        <v>1</v>
      </c>
      <c r="N1053" s="250">
        <v>1</v>
      </c>
      <c r="O1053" s="244">
        <v>17.5</v>
      </c>
      <c r="P1053" s="242">
        <v>10</v>
      </c>
      <c r="Q1053" s="242">
        <v>25</v>
      </c>
      <c r="R1053" s="242">
        <v>0.5</v>
      </c>
      <c r="S1053" s="245">
        <v>780</v>
      </c>
      <c r="T1053" s="242">
        <v>4.2</v>
      </c>
      <c r="U1053" s="242">
        <v>0.8</v>
      </c>
      <c r="V1053" s="242">
        <v>26</v>
      </c>
      <c r="W1053" s="266">
        <v>556.99699999999996</v>
      </c>
      <c r="X1053" s="266">
        <v>27.601437066402372</v>
      </c>
      <c r="Y1053" s="266">
        <v>0</v>
      </c>
      <c r="Z1053" s="266">
        <v>5.5699699999999996</v>
      </c>
      <c r="AA1053" s="266">
        <v>2.38713</v>
      </c>
      <c r="AB1053" s="267">
        <v>14.308</v>
      </c>
      <c r="AC1053" s="268"/>
      <c r="AD1053" s="269" t="s">
        <v>2545</v>
      </c>
      <c r="AE1053" s="270">
        <v>6</v>
      </c>
      <c r="AF1053" s="194">
        <f t="shared" si="101"/>
        <v>8.3079999999999998</v>
      </c>
      <c r="AH1053" s="242">
        <v>1032</v>
      </c>
      <c r="AI1053" s="251">
        <f t="shared" si="102"/>
        <v>22.2651</v>
      </c>
      <c r="AJ1053" s="251">
        <f>'5-04a'!O1054</f>
        <v>22.2651</v>
      </c>
      <c r="AK1053" s="251">
        <f t="shared" si="103"/>
        <v>0</v>
      </c>
      <c r="AM1053" s="252">
        <f t="shared" si="104"/>
        <v>0.37314002631921706</v>
      </c>
      <c r="AP1053" s="268"/>
    </row>
    <row r="1054" spans="1:42" x14ac:dyDescent="0.25">
      <c r="A1054" s="253">
        <v>1052</v>
      </c>
      <c r="B1054" s="243" t="s">
        <v>562</v>
      </c>
      <c r="C1054" s="243" t="s">
        <v>563</v>
      </c>
      <c r="D1054" s="243" t="s">
        <v>491</v>
      </c>
      <c r="E1054" s="243" t="s">
        <v>472</v>
      </c>
      <c r="F1054" s="243" t="s">
        <v>30</v>
      </c>
      <c r="G1054" s="243" t="s">
        <v>31</v>
      </c>
      <c r="H1054" s="243" t="s">
        <v>42</v>
      </c>
      <c r="I1054" s="243" t="s">
        <v>52</v>
      </c>
      <c r="J1054" s="243" t="s">
        <v>678</v>
      </c>
      <c r="K1054" s="243" t="s">
        <v>829</v>
      </c>
      <c r="L1054" s="265">
        <v>13.066290480573372</v>
      </c>
      <c r="M1054" s="250">
        <v>1</v>
      </c>
      <c r="N1054" s="250">
        <v>1</v>
      </c>
      <c r="O1054" s="244">
        <v>17.5</v>
      </c>
      <c r="P1054" s="242">
        <v>10</v>
      </c>
      <c r="Q1054" s="242">
        <v>25</v>
      </c>
      <c r="R1054" s="242">
        <v>0.5</v>
      </c>
      <c r="S1054" s="245">
        <v>780</v>
      </c>
      <c r="T1054" s="242">
        <v>4.2</v>
      </c>
      <c r="U1054" s="242">
        <v>0.8</v>
      </c>
      <c r="V1054" s="242">
        <v>26</v>
      </c>
      <c r="W1054" s="266">
        <v>395.90235999999993</v>
      </c>
      <c r="X1054" s="266">
        <v>23.467834024896263</v>
      </c>
      <c r="Y1054" s="266">
        <v>0</v>
      </c>
      <c r="Z1054" s="266">
        <v>3.9590235999999996</v>
      </c>
      <c r="AA1054" s="266">
        <v>1.6967243999999999</v>
      </c>
      <c r="AB1054" s="267">
        <v>8.9712519999999998</v>
      </c>
      <c r="AC1054" s="268"/>
      <c r="AD1054" s="269">
        <v>5.55</v>
      </c>
      <c r="AE1054" s="270">
        <f t="shared" ref="AE1054:AE1061" si="107">0.0804*AD1054^2-1.8589*AD1054+11.204</f>
        <v>3.3636260000000018</v>
      </c>
      <c r="AF1054" s="194">
        <f t="shared" si="101"/>
        <v>5.607625999999998</v>
      </c>
      <c r="AH1054" s="242">
        <v>1033</v>
      </c>
      <c r="AI1054" s="251">
        <f t="shared" si="102"/>
        <v>14.626999999999999</v>
      </c>
      <c r="AJ1054" s="251">
        <f>'5-04a'!O1055</f>
        <v>14.627000000000001</v>
      </c>
      <c r="AK1054" s="251">
        <f t="shared" si="103"/>
        <v>0</v>
      </c>
      <c r="AM1054" s="252">
        <f t="shared" si="104"/>
        <v>0.38337499145415999</v>
      </c>
      <c r="AP1054" s="268"/>
    </row>
    <row r="1055" spans="1:42" x14ac:dyDescent="0.25">
      <c r="A1055" s="253">
        <v>1053</v>
      </c>
      <c r="B1055" s="243" t="s">
        <v>562</v>
      </c>
      <c r="C1055" s="243" t="s">
        <v>563</v>
      </c>
      <c r="D1055" s="243" t="s">
        <v>491</v>
      </c>
      <c r="E1055" s="243" t="s">
        <v>472</v>
      </c>
      <c r="F1055" s="243" t="s">
        <v>30</v>
      </c>
      <c r="G1055" s="243" t="s">
        <v>36</v>
      </c>
      <c r="H1055" s="243" t="s">
        <v>37</v>
      </c>
      <c r="I1055" s="243" t="s">
        <v>72</v>
      </c>
      <c r="J1055" s="243" t="s">
        <v>681</v>
      </c>
      <c r="K1055" s="243" t="s">
        <v>830</v>
      </c>
      <c r="L1055" s="265">
        <v>14.308519204103636</v>
      </c>
      <c r="M1055" s="250">
        <v>1</v>
      </c>
      <c r="N1055" s="250">
        <v>1</v>
      </c>
      <c r="O1055" s="244">
        <v>18</v>
      </c>
      <c r="P1055" s="242">
        <v>10</v>
      </c>
      <c r="Q1055" s="242">
        <v>25</v>
      </c>
      <c r="R1055" s="242">
        <v>0.5</v>
      </c>
      <c r="S1055" s="245">
        <v>2050</v>
      </c>
      <c r="T1055" s="242">
        <v>5</v>
      </c>
      <c r="U1055" s="242">
        <v>0.8</v>
      </c>
      <c r="V1055" s="242">
        <v>28</v>
      </c>
      <c r="W1055" s="266">
        <v>425.65211733333336</v>
      </c>
      <c r="X1055" s="266">
        <v>25.2313051175657</v>
      </c>
      <c r="Y1055" s="266">
        <v>0</v>
      </c>
      <c r="Z1055" s="266">
        <v>4.2565211733333337</v>
      </c>
      <c r="AA1055" s="266">
        <v>1.0641302933333334</v>
      </c>
      <c r="AB1055" s="267">
        <v>9.3962485333333348</v>
      </c>
      <c r="AC1055" s="268"/>
      <c r="AD1055" s="269">
        <v>5.55</v>
      </c>
      <c r="AE1055" s="270">
        <f t="shared" si="107"/>
        <v>3.3636260000000018</v>
      </c>
      <c r="AF1055" s="194">
        <f t="shared" si="101"/>
        <v>6.032622533333333</v>
      </c>
      <c r="AH1055" s="242">
        <v>1034</v>
      </c>
      <c r="AI1055" s="251">
        <f t="shared" si="102"/>
        <v>14.716900000000003</v>
      </c>
      <c r="AJ1055" s="251">
        <f>'5-04a'!O1056</f>
        <v>14.716900000000001</v>
      </c>
      <c r="AK1055" s="251">
        <f t="shared" si="103"/>
        <v>0</v>
      </c>
      <c r="AM1055" s="252">
        <f t="shared" si="104"/>
        <v>0.4099112267755663</v>
      </c>
      <c r="AP1055" s="268"/>
    </row>
    <row r="1056" spans="1:42" x14ac:dyDescent="0.25">
      <c r="A1056" s="253">
        <v>1054</v>
      </c>
      <c r="B1056" s="243" t="s">
        <v>562</v>
      </c>
      <c r="C1056" s="243" t="s">
        <v>563</v>
      </c>
      <c r="D1056" s="243" t="s">
        <v>491</v>
      </c>
      <c r="E1056" s="243" t="s">
        <v>492</v>
      </c>
      <c r="F1056" s="243" t="s">
        <v>30</v>
      </c>
      <c r="G1056" s="243" t="s">
        <v>36</v>
      </c>
      <c r="H1056" s="243" t="s">
        <v>37</v>
      </c>
      <c r="I1056" s="243" t="s">
        <v>72</v>
      </c>
      <c r="J1056" s="243" t="s">
        <v>681</v>
      </c>
      <c r="K1056" s="243" t="s">
        <v>830</v>
      </c>
      <c r="L1056" s="265">
        <v>14.318635821691645</v>
      </c>
      <c r="M1056" s="250">
        <v>1</v>
      </c>
      <c r="N1056" s="250">
        <v>1</v>
      </c>
      <c r="O1056" s="244">
        <v>18</v>
      </c>
      <c r="P1056" s="242">
        <v>10</v>
      </c>
      <c r="Q1056" s="242">
        <v>25</v>
      </c>
      <c r="R1056" s="242">
        <v>0.5</v>
      </c>
      <c r="S1056" s="245">
        <v>2050</v>
      </c>
      <c r="T1056" s="242">
        <v>5</v>
      </c>
      <c r="U1056" s="242">
        <v>0.8</v>
      </c>
      <c r="V1056" s="242">
        <v>28</v>
      </c>
      <c r="W1056" s="266">
        <v>287.42933333333337</v>
      </c>
      <c r="X1056" s="266">
        <v>28.974731182795701</v>
      </c>
      <c r="Y1056" s="266">
        <v>0</v>
      </c>
      <c r="Z1056" s="266">
        <v>2.8742933333333336</v>
      </c>
      <c r="AA1056" s="266">
        <v>0.7185733333333334</v>
      </c>
      <c r="AB1056" s="267">
        <v>7.0511333333333335</v>
      </c>
      <c r="AC1056" s="268"/>
      <c r="AD1056" s="269">
        <v>6.05</v>
      </c>
      <c r="AE1056" s="270">
        <f t="shared" si="107"/>
        <v>2.9004960000000004</v>
      </c>
      <c r="AF1056" s="194">
        <f t="shared" si="101"/>
        <v>4.1506373333333331</v>
      </c>
      <c r="AH1056" s="242">
        <v>1035</v>
      </c>
      <c r="AI1056" s="251">
        <f t="shared" si="102"/>
        <v>10.644</v>
      </c>
      <c r="AJ1056" s="251">
        <f>'5-04a'!O1057</f>
        <v>10.644</v>
      </c>
      <c r="AK1056" s="251">
        <f t="shared" si="103"/>
        <v>0</v>
      </c>
      <c r="AM1056" s="252">
        <f t="shared" si="104"/>
        <v>0.38995089565326313</v>
      </c>
      <c r="AP1056" s="268"/>
    </row>
    <row r="1057" spans="1:42" x14ac:dyDescent="0.25">
      <c r="A1057" s="253">
        <v>1055</v>
      </c>
      <c r="B1057" s="243" t="s">
        <v>564</v>
      </c>
      <c r="C1057" s="243" t="s">
        <v>565</v>
      </c>
      <c r="D1057" s="243" t="s">
        <v>471</v>
      </c>
      <c r="E1057" s="243" t="s">
        <v>496</v>
      </c>
      <c r="F1057" s="243" t="s">
        <v>30</v>
      </c>
      <c r="G1057" s="243" t="s">
        <v>36</v>
      </c>
      <c r="H1057" s="243" t="s">
        <v>37</v>
      </c>
      <c r="I1057" s="243" t="s">
        <v>85</v>
      </c>
      <c r="J1057" s="243" t="s">
        <v>102</v>
      </c>
      <c r="K1057" s="243" t="s">
        <v>831</v>
      </c>
      <c r="L1057" s="265">
        <v>4.6341526739818155</v>
      </c>
      <c r="M1057" s="250">
        <v>1</v>
      </c>
      <c r="N1057" s="250">
        <v>1</v>
      </c>
      <c r="O1057" s="244">
        <v>18</v>
      </c>
      <c r="P1057" s="242">
        <v>10</v>
      </c>
      <c r="Q1057" s="242">
        <v>25</v>
      </c>
      <c r="R1057" s="242">
        <v>0.5</v>
      </c>
      <c r="S1057" s="245">
        <v>2050</v>
      </c>
      <c r="T1057" s="242">
        <v>5</v>
      </c>
      <c r="U1057" s="242">
        <v>0.8</v>
      </c>
      <c r="V1057" s="242">
        <v>25</v>
      </c>
      <c r="W1057" s="266">
        <v>156.08317200000005</v>
      </c>
      <c r="X1057" s="266">
        <v>23.157740652819001</v>
      </c>
      <c r="Y1057" s="266">
        <v>0</v>
      </c>
      <c r="Z1057" s="266">
        <v>1.5608317200000006</v>
      </c>
      <c r="AA1057" s="266">
        <v>0.17342574666666674</v>
      </c>
      <c r="AB1057" s="267">
        <v>2.9279425333333333</v>
      </c>
      <c r="AC1057" s="268"/>
      <c r="AD1057" s="269">
        <v>9.15</v>
      </c>
      <c r="AE1057" s="270">
        <f t="shared" si="107"/>
        <v>0.9263539999999999</v>
      </c>
      <c r="AF1057" s="194">
        <f t="shared" si="101"/>
        <v>2.0015885333333334</v>
      </c>
      <c r="AH1057" s="242">
        <v>1036</v>
      </c>
      <c r="AI1057" s="251">
        <f t="shared" si="102"/>
        <v>4.6622000000000003</v>
      </c>
      <c r="AJ1057" s="251">
        <f>'5-04a'!O1058</f>
        <v>4.6622000000000003</v>
      </c>
      <c r="AK1057" s="251">
        <f t="shared" si="103"/>
        <v>0</v>
      </c>
      <c r="AM1057" s="252">
        <f t="shared" si="104"/>
        <v>0.42932275177670054</v>
      </c>
      <c r="AP1057" s="268"/>
    </row>
    <row r="1058" spans="1:42" x14ac:dyDescent="0.25">
      <c r="A1058" s="253">
        <v>1056</v>
      </c>
      <c r="B1058" s="243" t="s">
        <v>564</v>
      </c>
      <c r="C1058" s="243" t="s">
        <v>565</v>
      </c>
      <c r="D1058" s="243" t="s">
        <v>491</v>
      </c>
      <c r="E1058" s="243" t="s">
        <v>472</v>
      </c>
      <c r="F1058" s="243" t="s">
        <v>30</v>
      </c>
      <c r="G1058" s="243" t="s">
        <v>36</v>
      </c>
      <c r="H1058" s="243" t="s">
        <v>37</v>
      </c>
      <c r="I1058" s="243" t="s">
        <v>72</v>
      </c>
      <c r="J1058" s="243" t="s">
        <v>681</v>
      </c>
      <c r="K1058" s="243" t="s">
        <v>830</v>
      </c>
      <c r="L1058" s="265">
        <v>14.308519204103636</v>
      </c>
      <c r="M1058" s="250">
        <v>1</v>
      </c>
      <c r="N1058" s="250">
        <v>1</v>
      </c>
      <c r="O1058" s="244">
        <v>18</v>
      </c>
      <c r="P1058" s="242">
        <v>10</v>
      </c>
      <c r="Q1058" s="242">
        <v>25</v>
      </c>
      <c r="R1058" s="242">
        <v>0.5</v>
      </c>
      <c r="S1058" s="245">
        <v>2050</v>
      </c>
      <c r="T1058" s="242">
        <v>5</v>
      </c>
      <c r="U1058" s="242">
        <v>0.8</v>
      </c>
      <c r="V1058" s="242">
        <v>28</v>
      </c>
      <c r="W1058" s="266">
        <v>425.65211733333336</v>
      </c>
      <c r="X1058" s="266">
        <v>25.2313051175657</v>
      </c>
      <c r="Y1058" s="266">
        <v>0</v>
      </c>
      <c r="Z1058" s="266">
        <v>4.2565211733333337</v>
      </c>
      <c r="AA1058" s="266">
        <v>1.0641302933333334</v>
      </c>
      <c r="AB1058" s="267">
        <v>9.3962485333333348</v>
      </c>
      <c r="AC1058" s="268"/>
      <c r="AD1058" s="269">
        <v>5.55</v>
      </c>
      <c r="AE1058" s="270">
        <f t="shared" si="107"/>
        <v>3.3636260000000018</v>
      </c>
      <c r="AF1058" s="194">
        <f t="shared" si="101"/>
        <v>6.032622533333333</v>
      </c>
      <c r="AH1058" s="242">
        <v>1037</v>
      </c>
      <c r="AI1058" s="251">
        <f t="shared" si="102"/>
        <v>14.716900000000003</v>
      </c>
      <c r="AJ1058" s="251">
        <f>'5-04a'!O1059</f>
        <v>14.716900000000001</v>
      </c>
      <c r="AK1058" s="251">
        <f t="shared" si="103"/>
        <v>0</v>
      </c>
      <c r="AM1058" s="252">
        <f t="shared" si="104"/>
        <v>0.4099112267755663</v>
      </c>
      <c r="AP1058" s="268"/>
    </row>
    <row r="1059" spans="1:42" x14ac:dyDescent="0.25">
      <c r="A1059" s="253">
        <v>1057</v>
      </c>
      <c r="B1059" s="243" t="s">
        <v>564</v>
      </c>
      <c r="C1059" s="243" t="s">
        <v>565</v>
      </c>
      <c r="D1059" s="243" t="s">
        <v>491</v>
      </c>
      <c r="E1059" s="243" t="s">
        <v>492</v>
      </c>
      <c r="F1059" s="243" t="s">
        <v>30</v>
      </c>
      <c r="G1059" s="243" t="s">
        <v>36</v>
      </c>
      <c r="H1059" s="243" t="s">
        <v>37</v>
      </c>
      <c r="I1059" s="243" t="s">
        <v>72</v>
      </c>
      <c r="J1059" s="243" t="s">
        <v>681</v>
      </c>
      <c r="K1059" s="243" t="s">
        <v>830</v>
      </c>
      <c r="L1059" s="265">
        <v>14.318635821691645</v>
      </c>
      <c r="M1059" s="250">
        <v>1</v>
      </c>
      <c r="N1059" s="250">
        <v>1</v>
      </c>
      <c r="O1059" s="244">
        <v>18</v>
      </c>
      <c r="P1059" s="242">
        <v>10</v>
      </c>
      <c r="Q1059" s="242">
        <v>25</v>
      </c>
      <c r="R1059" s="242">
        <v>0.5</v>
      </c>
      <c r="S1059" s="245">
        <v>2050</v>
      </c>
      <c r="T1059" s="242">
        <v>5</v>
      </c>
      <c r="U1059" s="242">
        <v>0.8</v>
      </c>
      <c r="V1059" s="242">
        <v>28</v>
      </c>
      <c r="W1059" s="266">
        <v>287.42933333333337</v>
      </c>
      <c r="X1059" s="266">
        <v>28.974731182795701</v>
      </c>
      <c r="Y1059" s="266">
        <v>0</v>
      </c>
      <c r="Z1059" s="266">
        <v>2.8742933333333336</v>
      </c>
      <c r="AA1059" s="266">
        <v>0.7185733333333334</v>
      </c>
      <c r="AB1059" s="267">
        <v>7.0511333333333335</v>
      </c>
      <c r="AC1059" s="268"/>
      <c r="AD1059" s="269">
        <v>6.05</v>
      </c>
      <c r="AE1059" s="270">
        <f t="shared" si="107"/>
        <v>2.9004960000000004</v>
      </c>
      <c r="AF1059" s="194">
        <f t="shared" si="101"/>
        <v>4.1506373333333331</v>
      </c>
      <c r="AH1059" s="242">
        <v>1038</v>
      </c>
      <c r="AI1059" s="251">
        <f t="shared" si="102"/>
        <v>10.644</v>
      </c>
      <c r="AJ1059" s="251">
        <f>'5-04a'!O1060</f>
        <v>10.644</v>
      </c>
      <c r="AK1059" s="251">
        <f t="shared" si="103"/>
        <v>0</v>
      </c>
      <c r="AM1059" s="252">
        <f t="shared" si="104"/>
        <v>0.38995089565326313</v>
      </c>
      <c r="AP1059" s="268"/>
    </row>
    <row r="1060" spans="1:42" x14ac:dyDescent="0.25">
      <c r="A1060" s="253">
        <v>1058</v>
      </c>
      <c r="B1060" s="243" t="s">
        <v>564</v>
      </c>
      <c r="C1060" s="243" t="s">
        <v>565</v>
      </c>
      <c r="D1060" s="243" t="s">
        <v>491</v>
      </c>
      <c r="E1060" s="243" t="s">
        <v>472</v>
      </c>
      <c r="F1060" s="243" t="s">
        <v>30</v>
      </c>
      <c r="G1060" s="243" t="s">
        <v>36</v>
      </c>
      <c r="H1060" s="243" t="s">
        <v>37</v>
      </c>
      <c r="I1060" s="243" t="s">
        <v>72</v>
      </c>
      <c r="J1060" s="243" t="s">
        <v>681</v>
      </c>
      <c r="K1060" s="243" t="s">
        <v>832</v>
      </c>
      <c r="L1060" s="265">
        <v>13.287513534812298</v>
      </c>
      <c r="M1060" s="250">
        <v>1</v>
      </c>
      <c r="N1060" s="250">
        <v>1</v>
      </c>
      <c r="O1060" s="244">
        <v>18</v>
      </c>
      <c r="P1060" s="242">
        <v>10</v>
      </c>
      <c r="Q1060" s="242">
        <v>25</v>
      </c>
      <c r="R1060" s="242">
        <v>0.5</v>
      </c>
      <c r="S1060" s="245">
        <v>2050</v>
      </c>
      <c r="T1060" s="242">
        <v>5</v>
      </c>
      <c r="U1060" s="242">
        <v>0.8</v>
      </c>
      <c r="V1060" s="242">
        <v>26</v>
      </c>
      <c r="W1060" s="266">
        <v>404.55878399999995</v>
      </c>
      <c r="X1060" s="266">
        <v>23.980959336099584</v>
      </c>
      <c r="Y1060" s="266">
        <v>0</v>
      </c>
      <c r="Z1060" s="266">
        <v>4.0455878399999996</v>
      </c>
      <c r="AA1060" s="266">
        <v>1.0113969599999999</v>
      </c>
      <c r="AB1060" s="267">
        <v>9.0949151999999991</v>
      </c>
      <c r="AC1060" s="268"/>
      <c r="AD1060" s="269">
        <v>5.55</v>
      </c>
      <c r="AE1060" s="270">
        <f t="shared" si="107"/>
        <v>3.3636260000000018</v>
      </c>
      <c r="AF1060" s="194">
        <f t="shared" si="101"/>
        <v>5.7312891999999973</v>
      </c>
      <c r="AH1060" s="242">
        <v>1039</v>
      </c>
      <c r="AI1060" s="251">
        <f t="shared" si="102"/>
        <v>14.151899999999998</v>
      </c>
      <c r="AJ1060" s="251">
        <f>'5-04a'!O1061</f>
        <v>14.151899999999999</v>
      </c>
      <c r="AK1060" s="251">
        <f t="shared" si="103"/>
        <v>0</v>
      </c>
      <c r="AM1060" s="252">
        <f t="shared" si="104"/>
        <v>0.40498372656675063</v>
      </c>
      <c r="AP1060" s="268"/>
    </row>
    <row r="1061" spans="1:42" x14ac:dyDescent="0.25">
      <c r="A1061" s="253">
        <v>1059</v>
      </c>
      <c r="B1061" s="243" t="s">
        <v>564</v>
      </c>
      <c r="C1061" s="243" t="s">
        <v>565</v>
      </c>
      <c r="D1061" s="243" t="s">
        <v>491</v>
      </c>
      <c r="E1061" s="243" t="s">
        <v>492</v>
      </c>
      <c r="F1061" s="243" t="s">
        <v>30</v>
      </c>
      <c r="G1061" s="243" t="s">
        <v>36</v>
      </c>
      <c r="H1061" s="243" t="s">
        <v>37</v>
      </c>
      <c r="I1061" s="243" t="s">
        <v>72</v>
      </c>
      <c r="J1061" s="243" t="s">
        <v>681</v>
      </c>
      <c r="K1061" s="243" t="s">
        <v>832</v>
      </c>
      <c r="L1061" s="265">
        <v>13.297630152400306</v>
      </c>
      <c r="M1061" s="250">
        <v>1</v>
      </c>
      <c r="N1061" s="250">
        <v>1</v>
      </c>
      <c r="O1061" s="244">
        <v>18</v>
      </c>
      <c r="P1061" s="242">
        <v>10</v>
      </c>
      <c r="Q1061" s="242">
        <v>25</v>
      </c>
      <c r="R1061" s="242">
        <v>0.5</v>
      </c>
      <c r="S1061" s="245">
        <v>2050</v>
      </c>
      <c r="T1061" s="242">
        <v>5</v>
      </c>
      <c r="U1061" s="242">
        <v>0.8</v>
      </c>
      <c r="V1061" s="242">
        <v>26</v>
      </c>
      <c r="W1061" s="266">
        <v>275.03466666666662</v>
      </c>
      <c r="X1061" s="266">
        <v>27.725268817204295</v>
      </c>
      <c r="Y1061" s="266">
        <v>0</v>
      </c>
      <c r="Z1061" s="266">
        <v>2.7503466666666663</v>
      </c>
      <c r="AA1061" s="266">
        <v>0.68758666666666657</v>
      </c>
      <c r="AB1061" s="267">
        <v>6.8740666666666659</v>
      </c>
      <c r="AC1061" s="268"/>
      <c r="AD1061" s="269">
        <v>6.05</v>
      </c>
      <c r="AE1061" s="270">
        <f t="shared" si="107"/>
        <v>2.9004960000000004</v>
      </c>
      <c r="AF1061" s="194">
        <f t="shared" si="101"/>
        <v>3.9735706666666655</v>
      </c>
      <c r="AH1061" s="242">
        <v>1040</v>
      </c>
      <c r="AI1061" s="251">
        <f t="shared" si="102"/>
        <v>10.311999999999998</v>
      </c>
      <c r="AJ1061" s="251">
        <f>'5-04a'!O1062</f>
        <v>10.311999999999999</v>
      </c>
      <c r="AK1061" s="251">
        <f t="shared" si="103"/>
        <v>0</v>
      </c>
      <c r="AM1061" s="252">
        <f t="shared" si="104"/>
        <v>0.38533462632531673</v>
      </c>
      <c r="AP1061" s="268"/>
    </row>
    <row r="1062" spans="1:42" x14ac:dyDescent="0.25">
      <c r="A1062" s="253">
        <v>1060</v>
      </c>
      <c r="B1062" s="243" t="s">
        <v>566</v>
      </c>
      <c r="C1062" s="243" t="s">
        <v>567</v>
      </c>
      <c r="D1062" s="243" t="s">
        <v>508</v>
      </c>
      <c r="E1062" s="243" t="s">
        <v>472</v>
      </c>
      <c r="F1062" s="243" t="s">
        <v>30</v>
      </c>
      <c r="G1062" s="243" t="s">
        <v>36</v>
      </c>
      <c r="H1062" s="243" t="s">
        <v>37</v>
      </c>
      <c r="I1062" s="243" t="s">
        <v>72</v>
      </c>
      <c r="J1062" s="243" t="s">
        <v>681</v>
      </c>
      <c r="K1062" s="243" t="s">
        <v>833</v>
      </c>
      <c r="L1062" s="265">
        <v>14.306150727858721</v>
      </c>
      <c r="M1062" s="250">
        <v>1</v>
      </c>
      <c r="N1062" s="250">
        <v>1</v>
      </c>
      <c r="O1062" s="244">
        <v>18.5</v>
      </c>
      <c r="P1062" s="242">
        <v>10</v>
      </c>
      <c r="Q1062" s="242">
        <v>25</v>
      </c>
      <c r="R1062" s="242">
        <v>0.5</v>
      </c>
      <c r="S1062" s="245">
        <v>2050</v>
      </c>
      <c r="T1062" s="242">
        <v>5</v>
      </c>
      <c r="U1062" s="242">
        <v>0.8</v>
      </c>
      <c r="V1062" s="242">
        <v>28</v>
      </c>
      <c r="W1062" s="266">
        <v>520.46453333333341</v>
      </c>
      <c r="X1062" s="266">
        <v>25.791106706309879</v>
      </c>
      <c r="Y1062" s="266">
        <v>0</v>
      </c>
      <c r="Z1062" s="266">
        <v>5.2046453333333336</v>
      </c>
      <c r="AA1062" s="266">
        <v>1.3011613333333334</v>
      </c>
      <c r="AB1062" s="267">
        <v>14.858493333333334</v>
      </c>
      <c r="AC1062" s="268"/>
      <c r="AD1062" s="269" t="s">
        <v>2545</v>
      </c>
      <c r="AE1062" s="270">
        <v>6</v>
      </c>
      <c r="AF1062" s="194">
        <f t="shared" si="101"/>
        <v>8.8584933333333336</v>
      </c>
      <c r="AH1062" s="242">
        <v>1041</v>
      </c>
      <c r="AI1062" s="251">
        <f t="shared" si="102"/>
        <v>21.3643</v>
      </c>
      <c r="AJ1062" s="251">
        <f>'5-04a'!O1063</f>
        <v>21.3643</v>
      </c>
      <c r="AK1062" s="251">
        <f t="shared" si="103"/>
        <v>0</v>
      </c>
      <c r="AM1062" s="252">
        <f t="shared" si="104"/>
        <v>0.41463999912626831</v>
      </c>
      <c r="AP1062" s="268"/>
    </row>
    <row r="1063" spans="1:42" x14ac:dyDescent="0.25">
      <c r="A1063" s="253">
        <v>1061</v>
      </c>
      <c r="B1063" s="243" t="s">
        <v>566</v>
      </c>
      <c r="C1063" s="243" t="s">
        <v>567</v>
      </c>
      <c r="D1063" s="243" t="s">
        <v>508</v>
      </c>
      <c r="E1063" s="243" t="s">
        <v>472</v>
      </c>
      <c r="F1063" s="243" t="s">
        <v>30</v>
      </c>
      <c r="G1063" s="243" t="s">
        <v>36</v>
      </c>
      <c r="H1063" s="243" t="s">
        <v>42</v>
      </c>
      <c r="I1063" s="243" t="s">
        <v>50</v>
      </c>
      <c r="J1063" s="243" t="s">
        <v>681</v>
      </c>
      <c r="K1063" s="243" t="s">
        <v>833</v>
      </c>
      <c r="L1063" s="265">
        <v>13.962336957625274</v>
      </c>
      <c r="M1063" s="250">
        <v>1</v>
      </c>
      <c r="N1063" s="250">
        <v>1</v>
      </c>
      <c r="O1063" s="244">
        <v>18.5</v>
      </c>
      <c r="P1063" s="242">
        <v>10</v>
      </c>
      <c r="Q1063" s="242">
        <v>25</v>
      </c>
      <c r="R1063" s="242">
        <v>0.5</v>
      </c>
      <c r="S1063" s="245">
        <v>1850</v>
      </c>
      <c r="T1063" s="242">
        <v>4.2</v>
      </c>
      <c r="U1063" s="242">
        <v>0.8</v>
      </c>
      <c r="V1063" s="242">
        <v>28</v>
      </c>
      <c r="W1063" s="266">
        <v>482.73073333333332</v>
      </c>
      <c r="X1063" s="266">
        <v>23.921245457548729</v>
      </c>
      <c r="Y1063" s="266">
        <v>0</v>
      </c>
      <c r="Z1063" s="266">
        <v>4.8273073333333336</v>
      </c>
      <c r="AA1063" s="266">
        <v>2.0688460000000002</v>
      </c>
      <c r="AB1063" s="267">
        <v>15.36894666666667</v>
      </c>
      <c r="AC1063" s="268"/>
      <c r="AD1063" s="269" t="s">
        <v>2545</v>
      </c>
      <c r="AE1063" s="270">
        <v>6</v>
      </c>
      <c r="AF1063" s="194">
        <f t="shared" si="101"/>
        <v>9.3689466666666696</v>
      </c>
      <c r="AH1063" s="242">
        <v>1042</v>
      </c>
      <c r="AI1063" s="251">
        <f t="shared" si="102"/>
        <v>22.265100000000004</v>
      </c>
      <c r="AJ1063" s="251">
        <f>'5-04a'!O1064</f>
        <v>22.2651</v>
      </c>
      <c r="AK1063" s="251">
        <f t="shared" si="103"/>
        <v>0</v>
      </c>
      <c r="AM1063" s="252">
        <f t="shared" si="104"/>
        <v>0.42079068437449946</v>
      </c>
      <c r="AP1063" s="268"/>
    </row>
    <row r="1064" spans="1:42" x14ac:dyDescent="0.25">
      <c r="A1064" s="253">
        <v>1062</v>
      </c>
      <c r="B1064" s="243" t="s">
        <v>566</v>
      </c>
      <c r="C1064" s="243" t="s">
        <v>567</v>
      </c>
      <c r="D1064" s="243" t="s">
        <v>471</v>
      </c>
      <c r="E1064" s="243" t="s">
        <v>492</v>
      </c>
      <c r="F1064" s="243" t="s">
        <v>30</v>
      </c>
      <c r="G1064" s="243" t="s">
        <v>36</v>
      </c>
      <c r="H1064" s="243" t="s">
        <v>37</v>
      </c>
      <c r="I1064" s="243" t="s">
        <v>72</v>
      </c>
      <c r="J1064" s="243" t="s">
        <v>681</v>
      </c>
      <c r="K1064" s="243" t="s">
        <v>834</v>
      </c>
      <c r="L1064" s="265">
        <v>14.319383888742786</v>
      </c>
      <c r="M1064" s="250">
        <v>1</v>
      </c>
      <c r="N1064" s="250">
        <v>1</v>
      </c>
      <c r="O1064" s="244">
        <v>18</v>
      </c>
      <c r="P1064" s="242">
        <v>10</v>
      </c>
      <c r="Q1064" s="242">
        <v>25</v>
      </c>
      <c r="R1064" s="242">
        <v>0.5</v>
      </c>
      <c r="S1064" s="245">
        <v>2050</v>
      </c>
      <c r="T1064" s="242">
        <v>5</v>
      </c>
      <c r="U1064" s="242">
        <v>0.8</v>
      </c>
      <c r="V1064" s="242">
        <v>28</v>
      </c>
      <c r="W1064" s="266">
        <v>207.75723733333334</v>
      </c>
      <c r="X1064" s="266">
        <v>20.408373018991487</v>
      </c>
      <c r="Y1064" s="266">
        <v>0</v>
      </c>
      <c r="Z1064" s="266">
        <v>2.0775723733333336</v>
      </c>
      <c r="AA1064" s="266">
        <v>0.51939309333333339</v>
      </c>
      <c r="AB1064" s="267">
        <v>3.9962345333333333</v>
      </c>
      <c r="AC1064" s="268"/>
      <c r="AD1064" s="269">
        <v>8.9499999999999993</v>
      </c>
      <c r="AE1064" s="270">
        <f>0.0804*AD1064^2-1.8589*AD1064+11.204</f>
        <v>1.007086000000001</v>
      </c>
      <c r="AF1064" s="194">
        <f t="shared" si="101"/>
        <v>2.9891485333333323</v>
      </c>
      <c r="AH1064" s="242">
        <v>1043</v>
      </c>
      <c r="AI1064" s="251">
        <f t="shared" si="102"/>
        <v>6.5932000000000004</v>
      </c>
      <c r="AJ1064" s="251">
        <f>'5-04a'!O1065</f>
        <v>6.5932000000000004</v>
      </c>
      <c r="AK1064" s="251">
        <f t="shared" si="103"/>
        <v>0</v>
      </c>
      <c r="AM1064" s="252">
        <f t="shared" si="104"/>
        <v>0.45336839976541471</v>
      </c>
      <c r="AP1064" s="268"/>
    </row>
    <row r="1065" spans="1:42" x14ac:dyDescent="0.25">
      <c r="A1065" s="253">
        <v>1063</v>
      </c>
      <c r="B1065" s="243" t="s">
        <v>566</v>
      </c>
      <c r="C1065" s="243" t="s">
        <v>567</v>
      </c>
      <c r="D1065" s="243" t="s">
        <v>471</v>
      </c>
      <c r="E1065" s="243" t="s">
        <v>492</v>
      </c>
      <c r="F1065" s="243" t="s">
        <v>30</v>
      </c>
      <c r="G1065" s="243" t="s">
        <v>36</v>
      </c>
      <c r="H1065" s="243" t="s">
        <v>42</v>
      </c>
      <c r="I1065" s="243" t="s">
        <v>50</v>
      </c>
      <c r="J1065" s="243" t="s">
        <v>681</v>
      </c>
      <c r="K1065" s="243" t="s">
        <v>834</v>
      </c>
      <c r="L1065" s="265">
        <v>13.974479735492835</v>
      </c>
      <c r="M1065" s="250">
        <v>1</v>
      </c>
      <c r="N1065" s="250">
        <v>1</v>
      </c>
      <c r="O1065" s="244">
        <v>18</v>
      </c>
      <c r="P1065" s="242">
        <v>10</v>
      </c>
      <c r="Q1065" s="242">
        <v>25</v>
      </c>
      <c r="R1065" s="242">
        <v>0.5</v>
      </c>
      <c r="S1065" s="245">
        <v>1850</v>
      </c>
      <c r="T1065" s="242">
        <v>4.2</v>
      </c>
      <c r="U1065" s="242">
        <v>0.8</v>
      </c>
      <c r="V1065" s="242">
        <v>28</v>
      </c>
      <c r="W1065" s="266">
        <v>196.63458266666666</v>
      </c>
      <c r="X1065" s="266">
        <v>19.315774328749178</v>
      </c>
      <c r="Y1065" s="266">
        <v>0</v>
      </c>
      <c r="Z1065" s="266">
        <v>1.9663458266666667</v>
      </c>
      <c r="AA1065" s="266">
        <v>0.8427196400000001</v>
      </c>
      <c r="AB1065" s="267">
        <v>4.2386345333333324</v>
      </c>
      <c r="AC1065" s="268"/>
      <c r="AD1065" s="269">
        <v>8.9499999999999993</v>
      </c>
      <c r="AE1065" s="270">
        <f>0.0804*AD1065^2-1.8589*AD1065+11.204</f>
        <v>1.007086000000001</v>
      </c>
      <c r="AF1065" s="194">
        <f t="shared" si="101"/>
        <v>3.2315485333333314</v>
      </c>
      <c r="AH1065" s="242">
        <v>1044</v>
      </c>
      <c r="AI1065" s="251">
        <f t="shared" si="102"/>
        <v>7.047699999999999</v>
      </c>
      <c r="AJ1065" s="251">
        <f>'5-04a'!O1066</f>
        <v>7.0476999999999999</v>
      </c>
      <c r="AK1065" s="251">
        <f t="shared" si="103"/>
        <v>0</v>
      </c>
      <c r="AM1065" s="252">
        <f t="shared" si="104"/>
        <v>0.45852526829083701</v>
      </c>
      <c r="AP1065" s="268"/>
    </row>
    <row r="1066" spans="1:42" x14ac:dyDescent="0.25">
      <c r="A1066" s="253">
        <v>1064</v>
      </c>
      <c r="B1066" s="243" t="s">
        <v>566</v>
      </c>
      <c r="C1066" s="243" t="s">
        <v>567</v>
      </c>
      <c r="D1066" s="243" t="s">
        <v>491</v>
      </c>
      <c r="E1066" s="243" t="s">
        <v>472</v>
      </c>
      <c r="F1066" s="243" t="s">
        <v>30</v>
      </c>
      <c r="G1066" s="243" t="s">
        <v>36</v>
      </c>
      <c r="H1066" s="243" t="s">
        <v>37</v>
      </c>
      <c r="I1066" s="243" t="s">
        <v>72</v>
      </c>
      <c r="J1066" s="243" t="s">
        <v>681</v>
      </c>
      <c r="K1066" s="243" t="s">
        <v>834</v>
      </c>
      <c r="L1066" s="265">
        <v>14.308519204103636</v>
      </c>
      <c r="M1066" s="250">
        <v>1</v>
      </c>
      <c r="N1066" s="250">
        <v>1</v>
      </c>
      <c r="O1066" s="244">
        <v>18</v>
      </c>
      <c r="P1066" s="242">
        <v>10</v>
      </c>
      <c r="Q1066" s="242">
        <v>25</v>
      </c>
      <c r="R1066" s="242">
        <v>0.5</v>
      </c>
      <c r="S1066" s="245">
        <v>2050</v>
      </c>
      <c r="T1066" s="242">
        <v>5</v>
      </c>
      <c r="U1066" s="242">
        <v>0.8</v>
      </c>
      <c r="V1066" s="242">
        <v>28</v>
      </c>
      <c r="W1066" s="266">
        <v>404.55878399999995</v>
      </c>
      <c r="X1066" s="266">
        <v>23.980959336099584</v>
      </c>
      <c r="Y1066" s="266">
        <v>0</v>
      </c>
      <c r="Z1066" s="266">
        <v>4.0455878399999996</v>
      </c>
      <c r="AA1066" s="266">
        <v>1.0113969599999999</v>
      </c>
      <c r="AB1066" s="267">
        <v>9.0949151999999991</v>
      </c>
      <c r="AC1066" s="268"/>
      <c r="AD1066" s="269">
        <v>5.55</v>
      </c>
      <c r="AE1066" s="270">
        <f>0.0804*AD1066^2-1.8589*AD1066+11.204</f>
        <v>3.3636260000000018</v>
      </c>
      <c r="AF1066" s="194">
        <f t="shared" si="101"/>
        <v>5.7312891999999973</v>
      </c>
      <c r="AH1066" s="242">
        <v>1045</v>
      </c>
      <c r="AI1066" s="251">
        <f t="shared" si="102"/>
        <v>14.151899999999998</v>
      </c>
      <c r="AJ1066" s="251">
        <f>'5-04a'!O1067</f>
        <v>14.151899999999999</v>
      </c>
      <c r="AK1066" s="251">
        <f t="shared" si="103"/>
        <v>0</v>
      </c>
      <c r="AM1066" s="252">
        <f t="shared" si="104"/>
        <v>0.40498372656675063</v>
      </c>
      <c r="AP1066" s="268"/>
    </row>
    <row r="1067" spans="1:42" x14ac:dyDescent="0.25">
      <c r="A1067" s="253">
        <v>1065</v>
      </c>
      <c r="B1067" s="243" t="s">
        <v>566</v>
      </c>
      <c r="C1067" s="243" t="s">
        <v>567</v>
      </c>
      <c r="D1067" s="243" t="s">
        <v>491</v>
      </c>
      <c r="E1067" s="243" t="s">
        <v>472</v>
      </c>
      <c r="F1067" s="243" t="s">
        <v>30</v>
      </c>
      <c r="G1067" s="243" t="s">
        <v>36</v>
      </c>
      <c r="H1067" s="243" t="s">
        <v>42</v>
      </c>
      <c r="I1067" s="243" t="s">
        <v>50</v>
      </c>
      <c r="J1067" s="243" t="s">
        <v>681</v>
      </c>
      <c r="K1067" s="243" t="s">
        <v>834</v>
      </c>
      <c r="L1067" s="265">
        <v>13.964487642951116</v>
      </c>
      <c r="M1067" s="250">
        <v>1</v>
      </c>
      <c r="N1067" s="250">
        <v>1</v>
      </c>
      <c r="O1067" s="244">
        <v>18</v>
      </c>
      <c r="P1067" s="242">
        <v>10</v>
      </c>
      <c r="Q1067" s="242">
        <v>25</v>
      </c>
      <c r="R1067" s="242">
        <v>0.5</v>
      </c>
      <c r="S1067" s="245">
        <v>1850</v>
      </c>
      <c r="T1067" s="242">
        <v>4.2</v>
      </c>
      <c r="U1067" s="242">
        <v>0.8</v>
      </c>
      <c r="V1067" s="242">
        <v>28</v>
      </c>
      <c r="W1067" s="266">
        <v>378.59020266666664</v>
      </c>
      <c r="X1067" s="266">
        <v>22.441624343015214</v>
      </c>
      <c r="Y1067" s="266">
        <v>0</v>
      </c>
      <c r="Z1067" s="266">
        <v>3.7859020266666663</v>
      </c>
      <c r="AA1067" s="266">
        <v>1.6225294399999999</v>
      </c>
      <c r="AB1067" s="267">
        <v>9.496568533333333</v>
      </c>
      <c r="AC1067" s="268"/>
      <c r="AD1067" s="269">
        <v>5.55</v>
      </c>
      <c r="AE1067" s="270">
        <f>0.0804*AD1067^2-1.8589*AD1067+11.204</f>
        <v>3.3636260000000018</v>
      </c>
      <c r="AF1067" s="194">
        <f t="shared" si="101"/>
        <v>6.1329425333333312</v>
      </c>
      <c r="AH1067" s="242">
        <v>1046</v>
      </c>
      <c r="AI1067" s="251">
        <f t="shared" si="102"/>
        <v>14.904999999999999</v>
      </c>
      <c r="AJ1067" s="251">
        <f>'5-04a'!O1068</f>
        <v>14.904999999999999</v>
      </c>
      <c r="AK1067" s="251">
        <f t="shared" si="103"/>
        <v>0</v>
      </c>
      <c r="AM1067" s="252">
        <f t="shared" si="104"/>
        <v>0.41146880465168273</v>
      </c>
      <c r="AP1067" s="268"/>
    </row>
    <row r="1068" spans="1:42" x14ac:dyDescent="0.25">
      <c r="A1068" s="253">
        <v>1066</v>
      </c>
      <c r="B1068" s="243" t="s">
        <v>566</v>
      </c>
      <c r="C1068" s="243" t="s">
        <v>567</v>
      </c>
      <c r="D1068" s="243" t="s">
        <v>491</v>
      </c>
      <c r="E1068" s="243" t="s">
        <v>472</v>
      </c>
      <c r="F1068" s="243" t="s">
        <v>30</v>
      </c>
      <c r="G1068" s="243" t="s">
        <v>36</v>
      </c>
      <c r="H1068" s="243" t="s">
        <v>37</v>
      </c>
      <c r="I1068" s="243" t="s">
        <v>72</v>
      </c>
      <c r="J1068" s="243" t="s">
        <v>681</v>
      </c>
      <c r="K1068" s="243" t="s">
        <v>835</v>
      </c>
      <c r="L1068" s="265">
        <v>11.756005030875292</v>
      </c>
      <c r="M1068" s="250">
        <v>1</v>
      </c>
      <c r="N1068" s="250">
        <v>1</v>
      </c>
      <c r="O1068" s="244">
        <v>18</v>
      </c>
      <c r="P1068" s="242">
        <v>10</v>
      </c>
      <c r="Q1068" s="242">
        <v>25</v>
      </c>
      <c r="R1068" s="242">
        <v>0.5</v>
      </c>
      <c r="S1068" s="245">
        <v>2050</v>
      </c>
      <c r="T1068" s="242">
        <v>5</v>
      </c>
      <c r="U1068" s="242">
        <v>0.8</v>
      </c>
      <c r="V1068" s="242">
        <v>23</v>
      </c>
      <c r="W1068" s="266">
        <v>404.55878399999995</v>
      </c>
      <c r="X1068" s="266">
        <v>23.980959336099584</v>
      </c>
      <c r="Y1068" s="266">
        <v>0</v>
      </c>
      <c r="Z1068" s="266">
        <v>4.0455878399999996</v>
      </c>
      <c r="AA1068" s="266">
        <v>1.0113969599999999</v>
      </c>
      <c r="AB1068" s="267">
        <v>9.0949151999999991</v>
      </c>
      <c r="AC1068" s="268"/>
      <c r="AD1068" s="269">
        <v>5.55</v>
      </c>
      <c r="AE1068" s="270">
        <f>0.0804*AD1068^2-1.8589*AD1068+11.204</f>
        <v>3.3636260000000018</v>
      </c>
      <c r="AF1068" s="194">
        <f t="shared" si="101"/>
        <v>5.7312891999999973</v>
      </c>
      <c r="AH1068" s="242">
        <v>1047</v>
      </c>
      <c r="AI1068" s="251">
        <f t="shared" si="102"/>
        <v>14.151899999999998</v>
      </c>
      <c r="AJ1068" s="251">
        <f>'5-04a'!O1069</f>
        <v>14.151899999999999</v>
      </c>
      <c r="AK1068" s="251">
        <f t="shared" si="103"/>
        <v>0</v>
      </c>
      <c r="AM1068" s="252">
        <f t="shared" si="104"/>
        <v>0.40498372656675063</v>
      </c>
      <c r="AP1068" s="268"/>
    </row>
    <row r="1069" spans="1:42" x14ac:dyDescent="0.25">
      <c r="A1069" s="253">
        <v>1067</v>
      </c>
      <c r="B1069" s="243" t="s">
        <v>566</v>
      </c>
      <c r="C1069" s="243" t="s">
        <v>567</v>
      </c>
      <c r="D1069" s="243" t="s">
        <v>508</v>
      </c>
      <c r="E1069" s="243" t="s">
        <v>472</v>
      </c>
      <c r="F1069" s="243" t="s">
        <v>30</v>
      </c>
      <c r="G1069" s="243" t="s">
        <v>36</v>
      </c>
      <c r="H1069" s="243" t="s">
        <v>37</v>
      </c>
      <c r="I1069" s="243" t="s">
        <v>72</v>
      </c>
      <c r="J1069" s="243" t="s">
        <v>681</v>
      </c>
      <c r="K1069" s="243" t="s">
        <v>836</v>
      </c>
      <c r="L1069" s="265">
        <v>15.327156397150064</v>
      </c>
      <c r="M1069" s="250">
        <v>1</v>
      </c>
      <c r="N1069" s="250">
        <v>1</v>
      </c>
      <c r="O1069" s="244">
        <v>18</v>
      </c>
      <c r="P1069" s="242">
        <v>10</v>
      </c>
      <c r="Q1069" s="242">
        <v>25</v>
      </c>
      <c r="R1069" s="242">
        <v>0.5</v>
      </c>
      <c r="S1069" s="245">
        <v>2050</v>
      </c>
      <c r="T1069" s="242">
        <v>5</v>
      </c>
      <c r="U1069" s="242">
        <v>0.8</v>
      </c>
      <c r="V1069" s="242">
        <v>30</v>
      </c>
      <c r="W1069" s="266">
        <v>572.92853333333323</v>
      </c>
      <c r="X1069" s="266">
        <v>28.390908490254375</v>
      </c>
      <c r="Y1069" s="266">
        <v>0</v>
      </c>
      <c r="Z1069" s="266">
        <v>5.7292853333333325</v>
      </c>
      <c r="AA1069" s="266">
        <v>1.4323213333333331</v>
      </c>
      <c r="AB1069" s="267">
        <v>14.535593333333333</v>
      </c>
      <c r="AC1069" s="268"/>
      <c r="AD1069" s="269" t="s">
        <v>2545</v>
      </c>
      <c r="AE1069" s="270">
        <v>6</v>
      </c>
      <c r="AF1069" s="194">
        <f t="shared" si="101"/>
        <v>8.5355933333333329</v>
      </c>
      <c r="AH1069" s="242">
        <v>1048</v>
      </c>
      <c r="AI1069" s="251">
        <f t="shared" si="102"/>
        <v>21.697199999999999</v>
      </c>
      <c r="AJ1069" s="251">
        <f>'5-04a'!O1070</f>
        <v>21.697199999999999</v>
      </c>
      <c r="AK1069" s="251">
        <f t="shared" si="103"/>
        <v>0</v>
      </c>
      <c r="AM1069" s="252">
        <f t="shared" si="104"/>
        <v>0.39339607568411283</v>
      </c>
      <c r="AP1069" s="268"/>
    </row>
    <row r="1070" spans="1:42" x14ac:dyDescent="0.25">
      <c r="A1070" s="253">
        <v>1068</v>
      </c>
      <c r="B1070" s="243" t="s">
        <v>566</v>
      </c>
      <c r="C1070" s="243" t="s">
        <v>567</v>
      </c>
      <c r="D1070" s="243" t="s">
        <v>508</v>
      </c>
      <c r="E1070" s="243" t="s">
        <v>472</v>
      </c>
      <c r="F1070" s="243" t="s">
        <v>30</v>
      </c>
      <c r="G1070" s="243" t="s">
        <v>36</v>
      </c>
      <c r="H1070" s="243" t="s">
        <v>42</v>
      </c>
      <c r="I1070" s="243" t="s">
        <v>50</v>
      </c>
      <c r="J1070" s="243" t="s">
        <v>681</v>
      </c>
      <c r="K1070" s="243" t="s">
        <v>836</v>
      </c>
      <c r="L1070" s="265">
        <v>14.958863786893568</v>
      </c>
      <c r="M1070" s="250">
        <v>1</v>
      </c>
      <c r="N1070" s="250">
        <v>1</v>
      </c>
      <c r="O1070" s="244">
        <v>18</v>
      </c>
      <c r="P1070" s="242">
        <v>10</v>
      </c>
      <c r="Q1070" s="242">
        <v>25</v>
      </c>
      <c r="R1070" s="242">
        <v>0.5</v>
      </c>
      <c r="S1070" s="245">
        <v>1850</v>
      </c>
      <c r="T1070" s="242">
        <v>4.2</v>
      </c>
      <c r="U1070" s="242">
        <v>0.8</v>
      </c>
      <c r="V1070" s="242">
        <v>30</v>
      </c>
      <c r="W1070" s="266">
        <v>530.74186666666651</v>
      </c>
      <c r="X1070" s="266">
        <v>26.300389824909143</v>
      </c>
      <c r="Y1070" s="266">
        <v>0</v>
      </c>
      <c r="Z1070" s="266">
        <v>5.3074186666666652</v>
      </c>
      <c r="AA1070" s="266">
        <v>2.2746079999999997</v>
      </c>
      <c r="AB1070" s="267">
        <v>15.016073333333333</v>
      </c>
      <c r="AC1070" s="268"/>
      <c r="AD1070" s="269" t="s">
        <v>2545</v>
      </c>
      <c r="AE1070" s="270">
        <v>6</v>
      </c>
      <c r="AF1070" s="194">
        <f t="shared" si="101"/>
        <v>9.0160733333333329</v>
      </c>
      <c r="AH1070" s="242">
        <v>1049</v>
      </c>
      <c r="AI1070" s="251">
        <f t="shared" si="102"/>
        <v>22.598099999999999</v>
      </c>
      <c r="AJ1070" s="251">
        <f>'5-04a'!O1071</f>
        <v>22.598099999999999</v>
      </c>
      <c r="AK1070" s="251">
        <f t="shared" si="103"/>
        <v>0</v>
      </c>
      <c r="AM1070" s="252">
        <f t="shared" si="104"/>
        <v>0.39897484006767531</v>
      </c>
      <c r="AP1070" s="268"/>
    </row>
    <row r="1071" spans="1:42" x14ac:dyDescent="0.25">
      <c r="A1071" s="253">
        <v>1069</v>
      </c>
      <c r="B1071" s="243" t="s">
        <v>566</v>
      </c>
      <c r="C1071" s="243" t="s">
        <v>567</v>
      </c>
      <c r="D1071" s="243" t="s">
        <v>491</v>
      </c>
      <c r="E1071" s="243" t="s">
        <v>472</v>
      </c>
      <c r="F1071" s="243" t="s">
        <v>30</v>
      </c>
      <c r="G1071" s="243" t="s">
        <v>36</v>
      </c>
      <c r="H1071" s="243" t="s">
        <v>37</v>
      </c>
      <c r="I1071" s="243" t="s">
        <v>72</v>
      </c>
      <c r="J1071" s="243" t="s">
        <v>681</v>
      </c>
      <c r="K1071" s="243" t="s">
        <v>837</v>
      </c>
      <c r="L1071" s="265">
        <v>11.756005030875292</v>
      </c>
      <c r="M1071" s="250">
        <v>1</v>
      </c>
      <c r="N1071" s="250">
        <v>1</v>
      </c>
      <c r="O1071" s="244">
        <v>18</v>
      </c>
      <c r="P1071" s="242">
        <v>10</v>
      </c>
      <c r="Q1071" s="242">
        <v>25</v>
      </c>
      <c r="R1071" s="242">
        <v>0.5</v>
      </c>
      <c r="S1071" s="245">
        <v>2050</v>
      </c>
      <c r="T1071" s="242">
        <v>5</v>
      </c>
      <c r="U1071" s="242">
        <v>0.8</v>
      </c>
      <c r="V1071" s="242">
        <v>23</v>
      </c>
      <c r="W1071" s="266">
        <v>404.55878399999995</v>
      </c>
      <c r="X1071" s="266">
        <v>23.980959336099584</v>
      </c>
      <c r="Y1071" s="266">
        <v>0</v>
      </c>
      <c r="Z1071" s="266">
        <v>4.0455878399999996</v>
      </c>
      <c r="AA1071" s="266">
        <v>1.0113969599999999</v>
      </c>
      <c r="AB1071" s="267">
        <v>9.0949151999999991</v>
      </c>
      <c r="AC1071" s="268"/>
      <c r="AD1071" s="269">
        <v>5.55</v>
      </c>
      <c r="AE1071" s="270">
        <f>0.0804*AD1071^2-1.8589*AD1071+11.204</f>
        <v>3.3636260000000018</v>
      </c>
      <c r="AF1071" s="194">
        <f t="shared" si="101"/>
        <v>5.7312891999999973</v>
      </c>
      <c r="AH1071" s="242">
        <v>1050</v>
      </c>
      <c r="AI1071" s="251">
        <f t="shared" si="102"/>
        <v>14.151899999999998</v>
      </c>
      <c r="AJ1071" s="251">
        <f>'5-04a'!O1072</f>
        <v>14.151899999999999</v>
      </c>
      <c r="AK1071" s="251">
        <f t="shared" si="103"/>
        <v>0</v>
      </c>
      <c r="AM1071" s="252">
        <f t="shared" si="104"/>
        <v>0.40498372656675063</v>
      </c>
      <c r="AP1071" s="268"/>
    </row>
    <row r="1072" spans="1:42" x14ac:dyDescent="0.25">
      <c r="A1072" s="253">
        <v>1070</v>
      </c>
      <c r="B1072" s="243" t="s">
        <v>566</v>
      </c>
      <c r="C1072" s="243" t="s">
        <v>567</v>
      </c>
      <c r="D1072" s="243" t="s">
        <v>508</v>
      </c>
      <c r="E1072" s="243" t="s">
        <v>472</v>
      </c>
      <c r="F1072" s="243" t="s">
        <v>30</v>
      </c>
      <c r="G1072" s="243" t="s">
        <v>36</v>
      </c>
      <c r="H1072" s="243" t="s">
        <v>42</v>
      </c>
      <c r="I1072" s="243" t="s">
        <v>50</v>
      </c>
      <c r="J1072" s="243" t="s">
        <v>681</v>
      </c>
      <c r="K1072" s="243" t="s">
        <v>838</v>
      </c>
      <c r="L1072" s="265">
        <v>13.962336957625274</v>
      </c>
      <c r="M1072" s="250">
        <v>1</v>
      </c>
      <c r="N1072" s="250">
        <v>1</v>
      </c>
      <c r="O1072" s="244">
        <v>18</v>
      </c>
      <c r="P1072" s="242">
        <v>10</v>
      </c>
      <c r="Q1072" s="242">
        <v>25</v>
      </c>
      <c r="R1072" s="242">
        <v>0.5</v>
      </c>
      <c r="S1072" s="245">
        <v>1850</v>
      </c>
      <c r="T1072" s="242">
        <v>4.2</v>
      </c>
      <c r="U1072" s="242">
        <v>0.8</v>
      </c>
      <c r="V1072" s="242">
        <v>28</v>
      </c>
      <c r="W1072" s="266">
        <v>530.74186666666651</v>
      </c>
      <c r="X1072" s="266">
        <v>26.300389824909143</v>
      </c>
      <c r="Y1072" s="266">
        <v>0</v>
      </c>
      <c r="Z1072" s="266">
        <v>5.3074186666666652</v>
      </c>
      <c r="AA1072" s="266">
        <v>2.2746079999999997</v>
      </c>
      <c r="AB1072" s="267">
        <v>15.016073333333333</v>
      </c>
      <c r="AC1072" s="268"/>
      <c r="AD1072" s="269" t="s">
        <v>2545</v>
      </c>
      <c r="AE1072" s="270">
        <v>6</v>
      </c>
      <c r="AF1072" s="194">
        <f t="shared" si="101"/>
        <v>9.0160733333333329</v>
      </c>
      <c r="AH1072" s="242">
        <v>1051</v>
      </c>
      <c r="AI1072" s="251">
        <f t="shared" si="102"/>
        <v>22.598099999999999</v>
      </c>
      <c r="AJ1072" s="251">
        <f>'5-04a'!O1073</f>
        <v>22.598099999999999</v>
      </c>
      <c r="AK1072" s="251">
        <f t="shared" si="103"/>
        <v>0</v>
      </c>
      <c r="AM1072" s="252">
        <f t="shared" si="104"/>
        <v>0.39897484006767531</v>
      </c>
      <c r="AP1072" s="268"/>
    </row>
    <row r="1073" spans="1:42" x14ac:dyDescent="0.25">
      <c r="A1073" s="253">
        <v>1071</v>
      </c>
      <c r="B1073" s="243" t="s">
        <v>566</v>
      </c>
      <c r="C1073" s="243" t="s">
        <v>567</v>
      </c>
      <c r="D1073" s="243" t="s">
        <v>491</v>
      </c>
      <c r="E1073" s="243" t="s">
        <v>472</v>
      </c>
      <c r="F1073" s="243" t="s">
        <v>30</v>
      </c>
      <c r="G1073" s="243" t="s">
        <v>36</v>
      </c>
      <c r="H1073" s="243" t="s">
        <v>42</v>
      </c>
      <c r="I1073" s="243" t="s">
        <v>50</v>
      </c>
      <c r="J1073" s="243" t="s">
        <v>681</v>
      </c>
      <c r="K1073" s="243" t="s">
        <v>838</v>
      </c>
      <c r="L1073" s="265">
        <v>13.964487642951116</v>
      </c>
      <c r="M1073" s="250">
        <v>1</v>
      </c>
      <c r="N1073" s="250">
        <v>1</v>
      </c>
      <c r="O1073" s="244">
        <v>18</v>
      </c>
      <c r="P1073" s="242">
        <v>10</v>
      </c>
      <c r="Q1073" s="242">
        <v>25</v>
      </c>
      <c r="R1073" s="242">
        <v>0.5</v>
      </c>
      <c r="S1073" s="245">
        <v>1850</v>
      </c>
      <c r="T1073" s="242">
        <v>4.2</v>
      </c>
      <c r="U1073" s="242">
        <v>0.8</v>
      </c>
      <c r="V1073" s="242">
        <v>28</v>
      </c>
      <c r="W1073" s="266">
        <v>378.59020266666664</v>
      </c>
      <c r="X1073" s="266">
        <v>22.441624343015214</v>
      </c>
      <c r="Y1073" s="266">
        <v>0</v>
      </c>
      <c r="Z1073" s="266">
        <v>3.7859020266666663</v>
      </c>
      <c r="AA1073" s="266">
        <v>1.6225294399999999</v>
      </c>
      <c r="AB1073" s="267">
        <v>9.496568533333333</v>
      </c>
      <c r="AC1073" s="268"/>
      <c r="AD1073" s="269">
        <v>5.55</v>
      </c>
      <c r="AE1073" s="270">
        <f>0.0804*AD1073^2-1.8589*AD1073+11.204</f>
        <v>3.3636260000000018</v>
      </c>
      <c r="AF1073" s="194">
        <f t="shared" si="101"/>
        <v>6.1329425333333312</v>
      </c>
      <c r="AH1073" s="242">
        <v>1052</v>
      </c>
      <c r="AI1073" s="251">
        <f t="shared" si="102"/>
        <v>14.904999999999999</v>
      </c>
      <c r="AJ1073" s="251">
        <f>'5-04a'!O1074</f>
        <v>14.904999999999999</v>
      </c>
      <c r="AK1073" s="251">
        <f t="shared" si="103"/>
        <v>0</v>
      </c>
      <c r="AM1073" s="252">
        <f t="shared" si="104"/>
        <v>0.41146880465168273</v>
      </c>
      <c r="AP1073" s="268"/>
    </row>
    <row r="1074" spans="1:42" x14ac:dyDescent="0.25">
      <c r="A1074" s="253">
        <v>1072</v>
      </c>
      <c r="B1074" s="243" t="s">
        <v>566</v>
      </c>
      <c r="C1074" s="243" t="s">
        <v>567</v>
      </c>
      <c r="D1074" s="243" t="s">
        <v>491</v>
      </c>
      <c r="E1074" s="243" t="s">
        <v>492</v>
      </c>
      <c r="F1074" s="243" t="s">
        <v>30</v>
      </c>
      <c r="G1074" s="243" t="s">
        <v>36</v>
      </c>
      <c r="H1074" s="243" t="s">
        <v>42</v>
      </c>
      <c r="I1074" s="243" t="s">
        <v>50</v>
      </c>
      <c r="J1074" s="243" t="s">
        <v>681</v>
      </c>
      <c r="K1074" s="243" t="s">
        <v>838</v>
      </c>
      <c r="L1074" s="265">
        <v>13.973673996852872</v>
      </c>
      <c r="M1074" s="250">
        <v>1</v>
      </c>
      <c r="N1074" s="250">
        <v>1</v>
      </c>
      <c r="O1074" s="244">
        <v>18</v>
      </c>
      <c r="P1074" s="242">
        <v>10</v>
      </c>
      <c r="Q1074" s="242">
        <v>25</v>
      </c>
      <c r="R1074" s="242">
        <v>0.5</v>
      </c>
      <c r="S1074" s="245">
        <v>1850</v>
      </c>
      <c r="T1074" s="242">
        <v>4.2</v>
      </c>
      <c r="U1074" s="242">
        <v>0.8</v>
      </c>
      <c r="V1074" s="242">
        <v>28</v>
      </c>
      <c r="W1074" s="266">
        <v>255.12339999999995</v>
      </c>
      <c r="X1074" s="266">
        <v>25.718084677419352</v>
      </c>
      <c r="Y1074" s="266">
        <v>0</v>
      </c>
      <c r="Z1074" s="266">
        <v>2.5512339999999996</v>
      </c>
      <c r="AA1074" s="266">
        <v>1.093386</v>
      </c>
      <c r="AB1074" s="267">
        <v>7.1102799999999995</v>
      </c>
      <c r="AC1074" s="268"/>
      <c r="AD1074" s="269">
        <v>6.05</v>
      </c>
      <c r="AE1074" s="270">
        <f>0.0804*AD1074^2-1.8589*AD1074+11.204</f>
        <v>2.9004960000000004</v>
      </c>
      <c r="AF1074" s="194">
        <f t="shared" si="101"/>
        <v>4.2097839999999991</v>
      </c>
      <c r="AH1074" s="242">
        <v>1053</v>
      </c>
      <c r="AI1074" s="251">
        <f t="shared" si="102"/>
        <v>10.754899999999999</v>
      </c>
      <c r="AJ1074" s="251">
        <f>'5-04a'!O1075</f>
        <v>10.754899999999999</v>
      </c>
      <c r="AK1074" s="251">
        <f t="shared" si="103"/>
        <v>0</v>
      </c>
      <c r="AM1074" s="252">
        <f t="shared" si="104"/>
        <v>0.39142939497345391</v>
      </c>
      <c r="AP1074" s="268"/>
    </row>
    <row r="1075" spans="1:42" x14ac:dyDescent="0.25">
      <c r="A1075" s="253">
        <v>1073</v>
      </c>
      <c r="B1075" s="243" t="s">
        <v>566</v>
      </c>
      <c r="C1075" s="243" t="s">
        <v>567</v>
      </c>
      <c r="D1075" s="243" t="s">
        <v>491</v>
      </c>
      <c r="E1075" s="243" t="s">
        <v>472</v>
      </c>
      <c r="F1075" s="243" t="s">
        <v>30</v>
      </c>
      <c r="G1075" s="243" t="s">
        <v>36</v>
      </c>
      <c r="H1075" s="243" t="s">
        <v>37</v>
      </c>
      <c r="I1075" s="243" t="s">
        <v>72</v>
      </c>
      <c r="J1075" s="243" t="s">
        <v>681</v>
      </c>
      <c r="K1075" s="243" t="s">
        <v>839</v>
      </c>
      <c r="L1075" s="265">
        <v>14.308519204103636</v>
      </c>
      <c r="M1075" s="250">
        <v>1</v>
      </c>
      <c r="N1075" s="250">
        <v>1</v>
      </c>
      <c r="O1075" s="244">
        <v>18</v>
      </c>
      <c r="P1075" s="242">
        <v>10</v>
      </c>
      <c r="Q1075" s="242">
        <v>25</v>
      </c>
      <c r="R1075" s="242">
        <v>0.5</v>
      </c>
      <c r="S1075" s="245">
        <v>2050</v>
      </c>
      <c r="T1075" s="242">
        <v>5</v>
      </c>
      <c r="U1075" s="242">
        <v>0.8</v>
      </c>
      <c r="V1075" s="242">
        <v>28</v>
      </c>
      <c r="W1075" s="266">
        <v>404.55878399999995</v>
      </c>
      <c r="X1075" s="266">
        <v>23.980959336099584</v>
      </c>
      <c r="Y1075" s="266">
        <v>0</v>
      </c>
      <c r="Z1075" s="266">
        <v>4.0455878399999996</v>
      </c>
      <c r="AA1075" s="266">
        <v>1.0113969599999999</v>
      </c>
      <c r="AB1075" s="267">
        <v>9.0949151999999991</v>
      </c>
      <c r="AC1075" s="268"/>
      <c r="AD1075" s="269">
        <v>5.55</v>
      </c>
      <c r="AE1075" s="270">
        <f>0.0804*AD1075^2-1.8589*AD1075+11.204</f>
        <v>3.3636260000000018</v>
      </c>
      <c r="AF1075" s="194">
        <f t="shared" si="101"/>
        <v>5.7312891999999973</v>
      </c>
      <c r="AH1075" s="242">
        <v>1054</v>
      </c>
      <c r="AI1075" s="251">
        <f t="shared" si="102"/>
        <v>14.151899999999998</v>
      </c>
      <c r="AJ1075" s="251">
        <f>'5-04a'!O1076</f>
        <v>14.151899999999999</v>
      </c>
      <c r="AK1075" s="251">
        <f t="shared" si="103"/>
        <v>0</v>
      </c>
      <c r="AM1075" s="252">
        <f t="shared" si="104"/>
        <v>0.40498372656675063</v>
      </c>
      <c r="AP1075" s="268"/>
    </row>
    <row r="1076" spans="1:42" x14ac:dyDescent="0.25">
      <c r="A1076" s="253">
        <v>1074</v>
      </c>
      <c r="B1076" s="243" t="s">
        <v>566</v>
      </c>
      <c r="C1076" s="243" t="s">
        <v>567</v>
      </c>
      <c r="D1076" s="243" t="s">
        <v>508</v>
      </c>
      <c r="E1076" s="243" t="s">
        <v>472</v>
      </c>
      <c r="F1076" s="243" t="s">
        <v>30</v>
      </c>
      <c r="G1076" s="243" t="s">
        <v>36</v>
      </c>
      <c r="H1076" s="243" t="s">
        <v>37</v>
      </c>
      <c r="I1076" s="243" t="s">
        <v>72</v>
      </c>
      <c r="J1076" s="243" t="s">
        <v>681</v>
      </c>
      <c r="K1076" s="243" t="s">
        <v>840</v>
      </c>
      <c r="L1076" s="265">
        <v>13.285145058567382</v>
      </c>
      <c r="M1076" s="250">
        <v>1</v>
      </c>
      <c r="N1076" s="250">
        <v>1</v>
      </c>
      <c r="O1076" s="244">
        <v>18</v>
      </c>
      <c r="P1076" s="242">
        <v>10</v>
      </c>
      <c r="Q1076" s="242">
        <v>25</v>
      </c>
      <c r="R1076" s="242">
        <v>0.5</v>
      </c>
      <c r="S1076" s="245">
        <v>2050</v>
      </c>
      <c r="T1076" s="242">
        <v>5</v>
      </c>
      <c r="U1076" s="242">
        <v>0.8</v>
      </c>
      <c r="V1076" s="242">
        <v>26</v>
      </c>
      <c r="W1076" s="266">
        <v>572.92853333333323</v>
      </c>
      <c r="X1076" s="266">
        <v>28.390908490254375</v>
      </c>
      <c r="Y1076" s="266">
        <v>0</v>
      </c>
      <c r="Z1076" s="266">
        <v>5.7292853333333325</v>
      </c>
      <c r="AA1076" s="266">
        <v>1.4323213333333331</v>
      </c>
      <c r="AB1076" s="267">
        <v>14.535593333333333</v>
      </c>
      <c r="AC1076" s="268"/>
      <c r="AD1076" s="269" t="s">
        <v>2545</v>
      </c>
      <c r="AE1076" s="270">
        <v>6</v>
      </c>
      <c r="AF1076" s="194">
        <f t="shared" si="101"/>
        <v>8.5355933333333329</v>
      </c>
      <c r="AH1076" s="242">
        <v>1055</v>
      </c>
      <c r="AI1076" s="251">
        <f t="shared" si="102"/>
        <v>21.697199999999999</v>
      </c>
      <c r="AJ1076" s="251">
        <f>'5-04a'!O1077</f>
        <v>21.697199999999999</v>
      </c>
      <c r="AK1076" s="251">
        <f t="shared" si="103"/>
        <v>0</v>
      </c>
      <c r="AM1076" s="252">
        <f t="shared" si="104"/>
        <v>0.39339607568411283</v>
      </c>
      <c r="AP1076" s="268"/>
    </row>
    <row r="1077" spans="1:42" x14ac:dyDescent="0.25">
      <c r="A1077" s="253">
        <v>1075</v>
      </c>
      <c r="B1077" s="243" t="s">
        <v>566</v>
      </c>
      <c r="C1077" s="243" t="s">
        <v>567</v>
      </c>
      <c r="D1077" s="243" t="s">
        <v>508</v>
      </c>
      <c r="E1077" s="243" t="s">
        <v>472</v>
      </c>
      <c r="F1077" s="243" t="s">
        <v>30</v>
      </c>
      <c r="G1077" s="243" t="s">
        <v>36</v>
      </c>
      <c r="H1077" s="243" t="s">
        <v>42</v>
      </c>
      <c r="I1077" s="243" t="s">
        <v>50</v>
      </c>
      <c r="J1077" s="243" t="s">
        <v>681</v>
      </c>
      <c r="K1077" s="243" t="s">
        <v>840</v>
      </c>
      <c r="L1077" s="265">
        <v>12.965810128356985</v>
      </c>
      <c r="M1077" s="250">
        <v>1</v>
      </c>
      <c r="N1077" s="250">
        <v>1</v>
      </c>
      <c r="O1077" s="244">
        <v>18</v>
      </c>
      <c r="P1077" s="242">
        <v>10</v>
      </c>
      <c r="Q1077" s="242">
        <v>25</v>
      </c>
      <c r="R1077" s="242">
        <v>0.5</v>
      </c>
      <c r="S1077" s="245">
        <v>1850</v>
      </c>
      <c r="T1077" s="242">
        <v>4.2</v>
      </c>
      <c r="U1077" s="242">
        <v>0.8</v>
      </c>
      <c r="V1077" s="242">
        <v>26</v>
      </c>
      <c r="W1077" s="266">
        <v>530.74186666666651</v>
      </c>
      <c r="X1077" s="266">
        <v>26.300389824909143</v>
      </c>
      <c r="Y1077" s="266">
        <v>0</v>
      </c>
      <c r="Z1077" s="266">
        <v>5.3074186666666652</v>
      </c>
      <c r="AA1077" s="266">
        <v>2.2746079999999997</v>
      </c>
      <c r="AB1077" s="267">
        <v>15.016073333333333</v>
      </c>
      <c r="AC1077" s="268"/>
      <c r="AD1077" s="269" t="s">
        <v>2545</v>
      </c>
      <c r="AE1077" s="270">
        <v>6</v>
      </c>
      <c r="AF1077" s="194">
        <f t="shared" si="101"/>
        <v>9.0160733333333329</v>
      </c>
      <c r="AH1077" s="242">
        <v>1056</v>
      </c>
      <c r="AI1077" s="251">
        <f t="shared" si="102"/>
        <v>22.598099999999999</v>
      </c>
      <c r="AJ1077" s="251">
        <f>'5-04a'!O1078</f>
        <v>22.598099999999999</v>
      </c>
      <c r="AK1077" s="251">
        <f t="shared" si="103"/>
        <v>0</v>
      </c>
      <c r="AM1077" s="252">
        <f t="shared" si="104"/>
        <v>0.39897484006767531</v>
      </c>
      <c r="AP1077" s="268"/>
    </row>
    <row r="1078" spans="1:42" x14ac:dyDescent="0.25">
      <c r="A1078" s="253">
        <v>1076</v>
      </c>
      <c r="B1078" s="243" t="s">
        <v>566</v>
      </c>
      <c r="C1078" s="243" t="s">
        <v>567</v>
      </c>
      <c r="D1078" s="243" t="s">
        <v>508</v>
      </c>
      <c r="E1078" s="243" t="s">
        <v>472</v>
      </c>
      <c r="F1078" s="243" t="s">
        <v>30</v>
      </c>
      <c r="G1078" s="243" t="s">
        <v>36</v>
      </c>
      <c r="H1078" s="243" t="s">
        <v>37</v>
      </c>
      <c r="I1078" s="243" t="s">
        <v>72</v>
      </c>
      <c r="J1078" s="243" t="s">
        <v>681</v>
      </c>
      <c r="K1078" s="243" t="s">
        <v>841</v>
      </c>
      <c r="L1078" s="265">
        <v>13.285145058567382</v>
      </c>
      <c r="M1078" s="250">
        <v>1</v>
      </c>
      <c r="N1078" s="250">
        <v>1</v>
      </c>
      <c r="O1078" s="244">
        <v>18</v>
      </c>
      <c r="P1078" s="242">
        <v>10</v>
      </c>
      <c r="Q1078" s="242">
        <v>25</v>
      </c>
      <c r="R1078" s="242">
        <v>0.5</v>
      </c>
      <c r="S1078" s="245">
        <v>2050</v>
      </c>
      <c r="T1078" s="242">
        <v>5</v>
      </c>
      <c r="U1078" s="242">
        <v>0.8</v>
      </c>
      <c r="V1078" s="242">
        <v>26</v>
      </c>
      <c r="W1078" s="266">
        <v>572.92853333333323</v>
      </c>
      <c r="X1078" s="266">
        <v>28.390908490254375</v>
      </c>
      <c r="Y1078" s="266">
        <v>0</v>
      </c>
      <c r="Z1078" s="266">
        <v>5.7292853333333325</v>
      </c>
      <c r="AA1078" s="266">
        <v>1.4323213333333331</v>
      </c>
      <c r="AB1078" s="267">
        <v>14.535593333333333</v>
      </c>
      <c r="AC1078" s="268"/>
      <c r="AD1078" s="269" t="s">
        <v>2545</v>
      </c>
      <c r="AE1078" s="270">
        <v>6</v>
      </c>
      <c r="AF1078" s="194">
        <f t="shared" si="101"/>
        <v>8.5355933333333329</v>
      </c>
      <c r="AH1078" s="242">
        <v>1057</v>
      </c>
      <c r="AI1078" s="251">
        <f t="shared" si="102"/>
        <v>21.697199999999999</v>
      </c>
      <c r="AJ1078" s="251">
        <f>'5-04a'!O1079</f>
        <v>21.697199999999999</v>
      </c>
      <c r="AK1078" s="251">
        <f t="shared" si="103"/>
        <v>0</v>
      </c>
      <c r="AM1078" s="252">
        <f t="shared" si="104"/>
        <v>0.39339607568411283</v>
      </c>
      <c r="AP1078" s="268"/>
    </row>
    <row r="1079" spans="1:42" x14ac:dyDescent="0.25">
      <c r="A1079" s="253">
        <v>1077</v>
      </c>
      <c r="B1079" s="243" t="s">
        <v>566</v>
      </c>
      <c r="C1079" s="243" t="s">
        <v>567</v>
      </c>
      <c r="D1079" s="243" t="s">
        <v>508</v>
      </c>
      <c r="E1079" s="243" t="s">
        <v>472</v>
      </c>
      <c r="F1079" s="243" t="s">
        <v>30</v>
      </c>
      <c r="G1079" s="243" t="s">
        <v>36</v>
      </c>
      <c r="H1079" s="243" t="s">
        <v>42</v>
      </c>
      <c r="I1079" s="243" t="s">
        <v>50</v>
      </c>
      <c r="J1079" s="243" t="s">
        <v>681</v>
      </c>
      <c r="K1079" s="243" t="s">
        <v>841</v>
      </c>
      <c r="L1079" s="265">
        <v>12.965810128356985</v>
      </c>
      <c r="M1079" s="250">
        <v>1</v>
      </c>
      <c r="N1079" s="250">
        <v>1</v>
      </c>
      <c r="O1079" s="244">
        <v>18</v>
      </c>
      <c r="P1079" s="242">
        <v>10</v>
      </c>
      <c r="Q1079" s="242">
        <v>25</v>
      </c>
      <c r="R1079" s="242">
        <v>0.5</v>
      </c>
      <c r="S1079" s="245">
        <v>1850</v>
      </c>
      <c r="T1079" s="242">
        <v>4.2</v>
      </c>
      <c r="U1079" s="242">
        <v>0.8</v>
      </c>
      <c r="V1079" s="242">
        <v>26</v>
      </c>
      <c r="W1079" s="266">
        <v>530.74186666666651</v>
      </c>
      <c r="X1079" s="266">
        <v>26.300389824909143</v>
      </c>
      <c r="Y1079" s="266">
        <v>0</v>
      </c>
      <c r="Z1079" s="266">
        <v>5.3074186666666652</v>
      </c>
      <c r="AA1079" s="266">
        <v>2.2746079999999997</v>
      </c>
      <c r="AB1079" s="267">
        <v>15.016073333333333</v>
      </c>
      <c r="AC1079" s="268"/>
      <c r="AD1079" s="269" t="s">
        <v>2545</v>
      </c>
      <c r="AE1079" s="270">
        <v>6</v>
      </c>
      <c r="AF1079" s="194">
        <f t="shared" si="101"/>
        <v>9.0160733333333329</v>
      </c>
      <c r="AH1079" s="242">
        <v>1058</v>
      </c>
      <c r="AI1079" s="251">
        <f t="shared" si="102"/>
        <v>22.598099999999999</v>
      </c>
      <c r="AJ1079" s="251">
        <f>'5-04a'!O1080</f>
        <v>22.598099999999999</v>
      </c>
      <c r="AK1079" s="251">
        <f t="shared" si="103"/>
        <v>0</v>
      </c>
      <c r="AM1079" s="252">
        <f t="shared" si="104"/>
        <v>0.39897484006767531</v>
      </c>
      <c r="AP1079" s="268"/>
    </row>
    <row r="1080" spans="1:42" x14ac:dyDescent="0.25">
      <c r="A1080" s="253">
        <v>1078</v>
      </c>
      <c r="B1080" s="243" t="s">
        <v>566</v>
      </c>
      <c r="C1080" s="243" t="s">
        <v>567</v>
      </c>
      <c r="D1080" s="243" t="s">
        <v>491</v>
      </c>
      <c r="E1080" s="243" t="s">
        <v>472</v>
      </c>
      <c r="F1080" s="243" t="s">
        <v>30</v>
      </c>
      <c r="G1080" s="243" t="s">
        <v>36</v>
      </c>
      <c r="H1080" s="243" t="s">
        <v>37</v>
      </c>
      <c r="I1080" s="243" t="s">
        <v>72</v>
      </c>
      <c r="J1080" s="243" t="s">
        <v>681</v>
      </c>
      <c r="K1080" s="243" t="s">
        <v>841</v>
      </c>
      <c r="L1080" s="265">
        <v>13.287513534812298</v>
      </c>
      <c r="M1080" s="250">
        <v>1</v>
      </c>
      <c r="N1080" s="250">
        <v>1</v>
      </c>
      <c r="O1080" s="244">
        <v>18</v>
      </c>
      <c r="P1080" s="242">
        <v>10</v>
      </c>
      <c r="Q1080" s="242">
        <v>25</v>
      </c>
      <c r="R1080" s="242">
        <v>0.5</v>
      </c>
      <c r="S1080" s="245">
        <v>2050</v>
      </c>
      <c r="T1080" s="242">
        <v>5</v>
      </c>
      <c r="U1080" s="242">
        <v>0.8</v>
      </c>
      <c r="V1080" s="242">
        <v>26</v>
      </c>
      <c r="W1080" s="266">
        <v>404.55878399999995</v>
      </c>
      <c r="X1080" s="266">
        <v>23.980959336099584</v>
      </c>
      <c r="Y1080" s="266">
        <v>0</v>
      </c>
      <c r="Z1080" s="266">
        <v>4.0455878399999996</v>
      </c>
      <c r="AA1080" s="266">
        <v>1.0113969599999999</v>
      </c>
      <c r="AB1080" s="267">
        <v>9.0949151999999991</v>
      </c>
      <c r="AC1080" s="268"/>
      <c r="AD1080" s="269">
        <v>5.55</v>
      </c>
      <c r="AE1080" s="270">
        <f>0.0804*AD1080^2-1.8589*AD1080+11.204</f>
        <v>3.3636260000000018</v>
      </c>
      <c r="AF1080" s="194">
        <f t="shared" si="101"/>
        <v>5.7312891999999973</v>
      </c>
      <c r="AH1080" s="242">
        <v>1059</v>
      </c>
      <c r="AI1080" s="251">
        <f t="shared" si="102"/>
        <v>14.151899999999998</v>
      </c>
      <c r="AJ1080" s="251">
        <f>'5-04a'!O1081</f>
        <v>14.151899999999999</v>
      </c>
      <c r="AK1080" s="251">
        <f t="shared" si="103"/>
        <v>0</v>
      </c>
      <c r="AM1080" s="252">
        <f t="shared" si="104"/>
        <v>0.40498372656675063</v>
      </c>
      <c r="AP1080" s="268"/>
    </row>
    <row r="1081" spans="1:42" x14ac:dyDescent="0.25">
      <c r="A1081" s="253">
        <v>1079</v>
      </c>
      <c r="B1081" s="243" t="s">
        <v>566</v>
      </c>
      <c r="C1081" s="243" t="s">
        <v>567</v>
      </c>
      <c r="D1081" s="243" t="s">
        <v>491</v>
      </c>
      <c r="E1081" s="243" t="s">
        <v>472</v>
      </c>
      <c r="F1081" s="243" t="s">
        <v>30</v>
      </c>
      <c r="G1081" s="243" t="s">
        <v>36</v>
      </c>
      <c r="H1081" s="243" t="s">
        <v>42</v>
      </c>
      <c r="I1081" s="243" t="s">
        <v>50</v>
      </c>
      <c r="J1081" s="243" t="s">
        <v>681</v>
      </c>
      <c r="K1081" s="243" t="s">
        <v>841</v>
      </c>
      <c r="L1081" s="265">
        <v>12.967960813682829</v>
      </c>
      <c r="M1081" s="250">
        <v>1</v>
      </c>
      <c r="N1081" s="250">
        <v>1</v>
      </c>
      <c r="O1081" s="244">
        <v>18</v>
      </c>
      <c r="P1081" s="242">
        <v>10</v>
      </c>
      <c r="Q1081" s="242">
        <v>25</v>
      </c>
      <c r="R1081" s="242">
        <v>0.5</v>
      </c>
      <c r="S1081" s="245">
        <v>1850</v>
      </c>
      <c r="T1081" s="242">
        <v>4.2</v>
      </c>
      <c r="U1081" s="242">
        <v>0.8</v>
      </c>
      <c r="V1081" s="242">
        <v>26</v>
      </c>
      <c r="W1081" s="266">
        <v>378.59020266666664</v>
      </c>
      <c r="X1081" s="266">
        <v>22.441624343015214</v>
      </c>
      <c r="Y1081" s="266">
        <v>0</v>
      </c>
      <c r="Z1081" s="266">
        <v>3.7859020266666663</v>
      </c>
      <c r="AA1081" s="266">
        <v>1.6225294399999999</v>
      </c>
      <c r="AB1081" s="267">
        <v>9.496568533333333</v>
      </c>
      <c r="AC1081" s="268"/>
      <c r="AD1081" s="269">
        <v>5.55</v>
      </c>
      <c r="AE1081" s="270">
        <f>0.0804*AD1081^2-1.8589*AD1081+11.204</f>
        <v>3.3636260000000018</v>
      </c>
      <c r="AF1081" s="194">
        <f t="shared" si="101"/>
        <v>6.1329425333333312</v>
      </c>
      <c r="AH1081" s="242">
        <v>1060</v>
      </c>
      <c r="AI1081" s="251">
        <f t="shared" si="102"/>
        <v>14.904999999999999</v>
      </c>
      <c r="AJ1081" s="251">
        <f>'5-04a'!O1082</f>
        <v>14.904999999999999</v>
      </c>
      <c r="AK1081" s="251">
        <f t="shared" si="103"/>
        <v>0</v>
      </c>
      <c r="AM1081" s="252">
        <f t="shared" si="104"/>
        <v>0.41146880465168273</v>
      </c>
      <c r="AP1081" s="268"/>
    </row>
    <row r="1082" spans="1:42" x14ac:dyDescent="0.25">
      <c r="A1082" s="253">
        <v>1080</v>
      </c>
      <c r="B1082" s="243" t="s">
        <v>566</v>
      </c>
      <c r="C1082" s="243" t="s">
        <v>567</v>
      </c>
      <c r="D1082" s="243" t="s">
        <v>491</v>
      </c>
      <c r="E1082" s="243" t="s">
        <v>492</v>
      </c>
      <c r="F1082" s="243" t="s">
        <v>30</v>
      </c>
      <c r="G1082" s="243" t="s">
        <v>36</v>
      </c>
      <c r="H1082" s="243" t="s">
        <v>37</v>
      </c>
      <c r="I1082" s="243" t="s">
        <v>72</v>
      </c>
      <c r="J1082" s="243" t="s">
        <v>681</v>
      </c>
      <c r="K1082" s="243" t="s">
        <v>841</v>
      </c>
      <c r="L1082" s="265">
        <v>13.297630152400306</v>
      </c>
      <c r="M1082" s="250">
        <v>1</v>
      </c>
      <c r="N1082" s="250">
        <v>1</v>
      </c>
      <c r="O1082" s="244">
        <v>18</v>
      </c>
      <c r="P1082" s="242">
        <v>10</v>
      </c>
      <c r="Q1082" s="242">
        <v>25</v>
      </c>
      <c r="R1082" s="242">
        <v>0.5</v>
      </c>
      <c r="S1082" s="245">
        <v>2050</v>
      </c>
      <c r="T1082" s="242">
        <v>5</v>
      </c>
      <c r="U1082" s="242">
        <v>0.8</v>
      </c>
      <c r="V1082" s="242">
        <v>26</v>
      </c>
      <c r="W1082" s="266">
        <v>275.03466666666662</v>
      </c>
      <c r="X1082" s="266">
        <v>27.725268817204295</v>
      </c>
      <c r="Y1082" s="266">
        <v>0</v>
      </c>
      <c r="Z1082" s="266">
        <v>2.7503466666666663</v>
      </c>
      <c r="AA1082" s="266">
        <v>0.68758666666666657</v>
      </c>
      <c r="AB1082" s="267">
        <v>6.8740666666666659</v>
      </c>
      <c r="AC1082" s="268"/>
      <c r="AD1082" s="269">
        <v>6.05</v>
      </c>
      <c r="AE1082" s="270">
        <f>0.0804*AD1082^2-1.8589*AD1082+11.204</f>
        <v>2.9004960000000004</v>
      </c>
      <c r="AF1082" s="194">
        <f t="shared" si="101"/>
        <v>3.9735706666666655</v>
      </c>
      <c r="AH1082" s="242">
        <v>1061</v>
      </c>
      <c r="AI1082" s="251">
        <f t="shared" si="102"/>
        <v>10.311999999999998</v>
      </c>
      <c r="AJ1082" s="251">
        <f>'5-04a'!O1083</f>
        <v>10.311999999999999</v>
      </c>
      <c r="AK1082" s="251">
        <f t="shared" si="103"/>
        <v>0</v>
      </c>
      <c r="AM1082" s="252">
        <f t="shared" si="104"/>
        <v>0.38533462632531673</v>
      </c>
      <c r="AP1082" s="268"/>
    </row>
    <row r="1083" spans="1:42" x14ac:dyDescent="0.25">
      <c r="A1083" s="253">
        <v>1081</v>
      </c>
      <c r="B1083" s="243" t="s">
        <v>566</v>
      </c>
      <c r="C1083" s="243" t="s">
        <v>567</v>
      </c>
      <c r="D1083" s="243" t="s">
        <v>491</v>
      </c>
      <c r="E1083" s="243" t="s">
        <v>492</v>
      </c>
      <c r="F1083" s="243" t="s">
        <v>30</v>
      </c>
      <c r="G1083" s="243" t="s">
        <v>36</v>
      </c>
      <c r="H1083" s="243" t="s">
        <v>42</v>
      </c>
      <c r="I1083" s="243" t="s">
        <v>50</v>
      </c>
      <c r="J1083" s="243" t="s">
        <v>681</v>
      </c>
      <c r="K1083" s="243" t="s">
        <v>841</v>
      </c>
      <c r="L1083" s="265">
        <v>12.977147167584581</v>
      </c>
      <c r="M1083" s="250">
        <v>1</v>
      </c>
      <c r="N1083" s="250">
        <v>1</v>
      </c>
      <c r="O1083" s="244">
        <v>18</v>
      </c>
      <c r="P1083" s="242">
        <v>10</v>
      </c>
      <c r="Q1083" s="242">
        <v>25</v>
      </c>
      <c r="R1083" s="242">
        <v>0.5</v>
      </c>
      <c r="S1083" s="245">
        <v>1850</v>
      </c>
      <c r="T1083" s="242">
        <v>4.2</v>
      </c>
      <c r="U1083" s="242">
        <v>0.8</v>
      </c>
      <c r="V1083" s="242">
        <v>26</v>
      </c>
      <c r="W1083" s="266">
        <v>255.12339999999995</v>
      </c>
      <c r="X1083" s="266">
        <v>25.718084677419352</v>
      </c>
      <c r="Y1083" s="266">
        <v>0</v>
      </c>
      <c r="Z1083" s="266">
        <v>2.5512339999999996</v>
      </c>
      <c r="AA1083" s="266">
        <v>1.093386</v>
      </c>
      <c r="AB1083" s="267">
        <v>7.1102799999999995</v>
      </c>
      <c r="AC1083" s="268"/>
      <c r="AD1083" s="269">
        <v>6.05</v>
      </c>
      <c r="AE1083" s="270">
        <f>0.0804*AD1083^2-1.8589*AD1083+11.204</f>
        <v>2.9004960000000004</v>
      </c>
      <c r="AF1083" s="194">
        <f t="shared" si="101"/>
        <v>4.2097839999999991</v>
      </c>
      <c r="AH1083" s="242">
        <v>1062</v>
      </c>
      <c r="AI1083" s="251">
        <f t="shared" si="102"/>
        <v>10.754899999999999</v>
      </c>
      <c r="AJ1083" s="251">
        <f>'5-04a'!O1084</f>
        <v>10.754899999999999</v>
      </c>
      <c r="AK1083" s="251">
        <f t="shared" si="103"/>
        <v>0</v>
      </c>
      <c r="AM1083" s="252">
        <f t="shared" si="104"/>
        <v>0.39142939497345391</v>
      </c>
      <c r="AP1083" s="268"/>
    </row>
    <row r="1084" spans="1:42" x14ac:dyDescent="0.25">
      <c r="A1084" s="253">
        <v>1082</v>
      </c>
      <c r="B1084" s="243" t="s">
        <v>566</v>
      </c>
      <c r="C1084" s="243" t="s">
        <v>567</v>
      </c>
      <c r="D1084" s="243" t="s">
        <v>508</v>
      </c>
      <c r="E1084" s="243" t="s">
        <v>472</v>
      </c>
      <c r="F1084" s="243" t="s">
        <v>30</v>
      </c>
      <c r="G1084" s="243" t="s">
        <v>36</v>
      </c>
      <c r="H1084" s="243" t="s">
        <v>37</v>
      </c>
      <c r="I1084" s="243" t="s">
        <v>72</v>
      </c>
      <c r="J1084" s="243" t="s">
        <v>681</v>
      </c>
      <c r="K1084" s="243" t="s">
        <v>842</v>
      </c>
      <c r="L1084" s="265">
        <v>14.306150727858721</v>
      </c>
      <c r="M1084" s="250">
        <v>1</v>
      </c>
      <c r="N1084" s="250">
        <v>1</v>
      </c>
      <c r="O1084" s="244">
        <v>18</v>
      </c>
      <c r="P1084" s="242">
        <v>10</v>
      </c>
      <c r="Q1084" s="242">
        <v>25</v>
      </c>
      <c r="R1084" s="242">
        <v>0.5</v>
      </c>
      <c r="S1084" s="245">
        <v>2050</v>
      </c>
      <c r="T1084" s="242">
        <v>5</v>
      </c>
      <c r="U1084" s="242">
        <v>0.8</v>
      </c>
      <c r="V1084" s="242">
        <v>28</v>
      </c>
      <c r="W1084" s="266">
        <v>572.92853333333323</v>
      </c>
      <c r="X1084" s="266">
        <v>28.390908490254375</v>
      </c>
      <c r="Y1084" s="266">
        <v>0</v>
      </c>
      <c r="Z1084" s="266">
        <v>5.7292853333333325</v>
      </c>
      <c r="AA1084" s="266">
        <v>1.4323213333333331</v>
      </c>
      <c r="AB1084" s="267">
        <v>14.535593333333333</v>
      </c>
      <c r="AC1084" s="268"/>
      <c r="AD1084" s="269" t="s">
        <v>2545</v>
      </c>
      <c r="AE1084" s="270">
        <v>6</v>
      </c>
      <c r="AF1084" s="194">
        <f t="shared" si="101"/>
        <v>8.5355933333333329</v>
      </c>
      <c r="AH1084" s="242">
        <v>1063</v>
      </c>
      <c r="AI1084" s="251">
        <f t="shared" si="102"/>
        <v>21.697199999999999</v>
      </c>
      <c r="AJ1084" s="251">
        <f>'5-04a'!O1085</f>
        <v>21.697199999999999</v>
      </c>
      <c r="AK1084" s="251">
        <f t="shared" si="103"/>
        <v>0</v>
      </c>
      <c r="AM1084" s="252">
        <f t="shared" si="104"/>
        <v>0.39339607568411283</v>
      </c>
      <c r="AP1084" s="268"/>
    </row>
    <row r="1085" spans="1:42" x14ac:dyDescent="0.25">
      <c r="A1085" s="253">
        <v>1083</v>
      </c>
      <c r="B1085" s="243" t="s">
        <v>566</v>
      </c>
      <c r="C1085" s="243" t="s">
        <v>567</v>
      </c>
      <c r="D1085" s="243" t="s">
        <v>508</v>
      </c>
      <c r="E1085" s="243" t="s">
        <v>472</v>
      </c>
      <c r="F1085" s="243" t="s">
        <v>30</v>
      </c>
      <c r="G1085" s="243" t="s">
        <v>36</v>
      </c>
      <c r="H1085" s="243" t="s">
        <v>42</v>
      </c>
      <c r="I1085" s="243" t="s">
        <v>50</v>
      </c>
      <c r="J1085" s="243" t="s">
        <v>681</v>
      </c>
      <c r="K1085" s="243" t="s">
        <v>842</v>
      </c>
      <c r="L1085" s="265">
        <v>13.962336957625274</v>
      </c>
      <c r="M1085" s="250">
        <v>1</v>
      </c>
      <c r="N1085" s="250">
        <v>1</v>
      </c>
      <c r="O1085" s="244">
        <v>18</v>
      </c>
      <c r="P1085" s="242">
        <v>10</v>
      </c>
      <c r="Q1085" s="242">
        <v>25</v>
      </c>
      <c r="R1085" s="242">
        <v>0.5</v>
      </c>
      <c r="S1085" s="245">
        <v>1850</v>
      </c>
      <c r="T1085" s="242">
        <v>4.2</v>
      </c>
      <c r="U1085" s="242">
        <v>0.8</v>
      </c>
      <c r="V1085" s="242">
        <v>28</v>
      </c>
      <c r="W1085" s="266">
        <v>530.74186666666651</v>
      </c>
      <c r="X1085" s="266">
        <v>26.300389824909143</v>
      </c>
      <c r="Y1085" s="266">
        <v>0</v>
      </c>
      <c r="Z1085" s="266">
        <v>5.3074186666666652</v>
      </c>
      <c r="AA1085" s="266">
        <v>2.2746079999999997</v>
      </c>
      <c r="AB1085" s="267">
        <v>15.016073333333333</v>
      </c>
      <c r="AC1085" s="268"/>
      <c r="AD1085" s="269" t="s">
        <v>2545</v>
      </c>
      <c r="AE1085" s="270">
        <v>6</v>
      </c>
      <c r="AF1085" s="194">
        <f t="shared" si="101"/>
        <v>9.0160733333333329</v>
      </c>
      <c r="AH1085" s="242">
        <v>1064</v>
      </c>
      <c r="AI1085" s="251">
        <f t="shared" si="102"/>
        <v>22.598099999999999</v>
      </c>
      <c r="AJ1085" s="251">
        <f>'5-04a'!O1086</f>
        <v>22.598099999999999</v>
      </c>
      <c r="AK1085" s="251">
        <f t="shared" si="103"/>
        <v>0</v>
      </c>
      <c r="AM1085" s="252">
        <f t="shared" si="104"/>
        <v>0.39897484006767531</v>
      </c>
      <c r="AP1085" s="268"/>
    </row>
    <row r="1086" spans="1:42" x14ac:dyDescent="0.25">
      <c r="A1086" s="253">
        <v>1084</v>
      </c>
      <c r="B1086" s="243" t="s">
        <v>566</v>
      </c>
      <c r="C1086" s="243" t="s">
        <v>567</v>
      </c>
      <c r="D1086" s="243" t="s">
        <v>491</v>
      </c>
      <c r="E1086" s="243" t="s">
        <v>472</v>
      </c>
      <c r="F1086" s="243" t="s">
        <v>30</v>
      </c>
      <c r="G1086" s="243" t="s">
        <v>36</v>
      </c>
      <c r="H1086" s="243" t="s">
        <v>37</v>
      </c>
      <c r="I1086" s="243" t="s">
        <v>72</v>
      </c>
      <c r="J1086" s="243" t="s">
        <v>681</v>
      </c>
      <c r="K1086" s="243" t="s">
        <v>842</v>
      </c>
      <c r="L1086" s="265">
        <v>14.308519204103636</v>
      </c>
      <c r="M1086" s="250">
        <v>1</v>
      </c>
      <c r="N1086" s="250">
        <v>1</v>
      </c>
      <c r="O1086" s="244">
        <v>18</v>
      </c>
      <c r="P1086" s="242">
        <v>10</v>
      </c>
      <c r="Q1086" s="242">
        <v>25</v>
      </c>
      <c r="R1086" s="242">
        <v>0.5</v>
      </c>
      <c r="S1086" s="245">
        <v>2050</v>
      </c>
      <c r="T1086" s="242">
        <v>5</v>
      </c>
      <c r="U1086" s="242">
        <v>0.8</v>
      </c>
      <c r="V1086" s="242">
        <v>28</v>
      </c>
      <c r="W1086" s="266">
        <v>404.55878399999995</v>
      </c>
      <c r="X1086" s="266">
        <v>23.980959336099584</v>
      </c>
      <c r="Y1086" s="266">
        <v>0</v>
      </c>
      <c r="Z1086" s="266">
        <v>4.0455878399999996</v>
      </c>
      <c r="AA1086" s="266">
        <v>1.0113969599999999</v>
      </c>
      <c r="AB1086" s="267">
        <v>9.0949151999999991</v>
      </c>
      <c r="AC1086" s="268"/>
      <c r="AD1086" s="269">
        <v>5.55</v>
      </c>
      <c r="AE1086" s="270">
        <f t="shared" ref="AE1086:AE1100" si="108">0.0804*AD1086^2-1.8589*AD1086+11.204</f>
        <v>3.3636260000000018</v>
      </c>
      <c r="AF1086" s="194">
        <f t="shared" si="101"/>
        <v>5.7312891999999973</v>
      </c>
      <c r="AH1086" s="242">
        <v>1065</v>
      </c>
      <c r="AI1086" s="251">
        <f t="shared" si="102"/>
        <v>14.151899999999998</v>
      </c>
      <c r="AJ1086" s="251">
        <f>'5-04a'!O1087</f>
        <v>14.151899999999999</v>
      </c>
      <c r="AK1086" s="251">
        <f t="shared" si="103"/>
        <v>0</v>
      </c>
      <c r="AM1086" s="252">
        <f t="shared" si="104"/>
        <v>0.40498372656675063</v>
      </c>
      <c r="AP1086" s="268"/>
    </row>
    <row r="1087" spans="1:42" x14ac:dyDescent="0.25">
      <c r="A1087" s="253">
        <v>1085</v>
      </c>
      <c r="B1087" s="243" t="s">
        <v>566</v>
      </c>
      <c r="C1087" s="243" t="s">
        <v>567</v>
      </c>
      <c r="D1087" s="243" t="s">
        <v>491</v>
      </c>
      <c r="E1087" s="243" t="s">
        <v>472</v>
      </c>
      <c r="F1087" s="243" t="s">
        <v>30</v>
      </c>
      <c r="G1087" s="243" t="s">
        <v>36</v>
      </c>
      <c r="H1087" s="243" t="s">
        <v>42</v>
      </c>
      <c r="I1087" s="243" t="s">
        <v>50</v>
      </c>
      <c r="J1087" s="243" t="s">
        <v>681</v>
      </c>
      <c r="K1087" s="243" t="s">
        <v>842</v>
      </c>
      <c r="L1087" s="265">
        <v>13.964487642951116</v>
      </c>
      <c r="M1087" s="250">
        <v>1</v>
      </c>
      <c r="N1087" s="250">
        <v>1</v>
      </c>
      <c r="O1087" s="244">
        <v>18</v>
      </c>
      <c r="P1087" s="242">
        <v>10</v>
      </c>
      <c r="Q1087" s="242">
        <v>25</v>
      </c>
      <c r="R1087" s="242">
        <v>0.5</v>
      </c>
      <c r="S1087" s="245">
        <v>1850</v>
      </c>
      <c r="T1087" s="242">
        <v>4.2</v>
      </c>
      <c r="U1087" s="242">
        <v>0.8</v>
      </c>
      <c r="V1087" s="242">
        <v>28</v>
      </c>
      <c r="W1087" s="266">
        <v>378.59020266666664</v>
      </c>
      <c r="X1087" s="266">
        <v>22.441624343015214</v>
      </c>
      <c r="Y1087" s="266">
        <v>0</v>
      </c>
      <c r="Z1087" s="266">
        <v>3.7859020266666663</v>
      </c>
      <c r="AA1087" s="266">
        <v>1.6225294399999999</v>
      </c>
      <c r="AB1087" s="267">
        <v>9.496568533333333</v>
      </c>
      <c r="AC1087" s="268"/>
      <c r="AD1087" s="269">
        <v>5.55</v>
      </c>
      <c r="AE1087" s="270">
        <f t="shared" si="108"/>
        <v>3.3636260000000018</v>
      </c>
      <c r="AF1087" s="194">
        <f t="shared" si="101"/>
        <v>6.1329425333333312</v>
      </c>
      <c r="AH1087" s="242">
        <v>1066</v>
      </c>
      <c r="AI1087" s="251">
        <f t="shared" si="102"/>
        <v>14.904999999999999</v>
      </c>
      <c r="AJ1087" s="251">
        <f>'5-04a'!O1088</f>
        <v>14.904999999999999</v>
      </c>
      <c r="AK1087" s="251">
        <f t="shared" si="103"/>
        <v>0</v>
      </c>
      <c r="AM1087" s="252">
        <f t="shared" si="104"/>
        <v>0.41146880465168273</v>
      </c>
      <c r="AP1087" s="268"/>
    </row>
    <row r="1088" spans="1:42" x14ac:dyDescent="0.25">
      <c r="A1088" s="253">
        <v>1086</v>
      </c>
      <c r="B1088" s="243" t="s">
        <v>568</v>
      </c>
      <c r="C1088" s="243" t="s">
        <v>569</v>
      </c>
      <c r="D1088" s="243" t="s">
        <v>491</v>
      </c>
      <c r="E1088" s="243" t="s">
        <v>472</v>
      </c>
      <c r="F1088" s="243" t="s">
        <v>30</v>
      </c>
      <c r="G1088" s="243" t="s">
        <v>31</v>
      </c>
      <c r="H1088" s="243" t="s">
        <v>42</v>
      </c>
      <c r="I1088" s="243" t="s">
        <v>52</v>
      </c>
      <c r="J1088" s="243" t="s">
        <v>678</v>
      </c>
      <c r="K1088" s="243" t="s">
        <v>843</v>
      </c>
      <c r="L1088" s="265">
        <v>8.5454235714824627</v>
      </c>
      <c r="M1088" s="250">
        <v>1.2</v>
      </c>
      <c r="N1088" s="250">
        <v>1.2</v>
      </c>
      <c r="O1088" s="244">
        <v>16</v>
      </c>
      <c r="P1088" s="242">
        <v>10</v>
      </c>
      <c r="Q1088" s="242">
        <v>25</v>
      </c>
      <c r="R1088" s="242">
        <v>0.5</v>
      </c>
      <c r="S1088" s="245">
        <v>780</v>
      </c>
      <c r="T1088" s="242">
        <v>4.2</v>
      </c>
      <c r="U1088" s="242">
        <v>0.8</v>
      </c>
      <c r="V1088" s="242">
        <v>17</v>
      </c>
      <c r="W1088" s="266">
        <v>439.96735999999999</v>
      </c>
      <c r="X1088" s="266">
        <v>26.079867219917013</v>
      </c>
      <c r="Y1088" s="266">
        <v>0</v>
      </c>
      <c r="Z1088" s="266">
        <v>5.2796083200000004</v>
      </c>
      <c r="AA1088" s="266">
        <v>2.26268928</v>
      </c>
      <c r="AB1088" s="267">
        <v>8.3437024000000015</v>
      </c>
      <c r="AC1088" s="268"/>
      <c r="AD1088" s="269">
        <v>5.55</v>
      </c>
      <c r="AE1088" s="270">
        <f t="shared" si="108"/>
        <v>3.3636260000000018</v>
      </c>
      <c r="AF1088" s="194">
        <f t="shared" si="101"/>
        <v>4.9800763999999997</v>
      </c>
      <c r="AH1088" s="242">
        <v>1067</v>
      </c>
      <c r="AI1088" s="251">
        <f t="shared" si="102"/>
        <v>15.886000000000003</v>
      </c>
      <c r="AJ1088" s="251">
        <f>'5-04a'!O1089</f>
        <v>15.885999999999999</v>
      </c>
      <c r="AK1088" s="251">
        <f t="shared" si="103"/>
        <v>0</v>
      </c>
      <c r="AM1088" s="252">
        <f t="shared" si="104"/>
        <v>0.31348837970540089</v>
      </c>
      <c r="AP1088" s="268"/>
    </row>
    <row r="1089" spans="1:42" x14ac:dyDescent="0.25">
      <c r="A1089" s="253">
        <v>1087</v>
      </c>
      <c r="B1089" s="243" t="s">
        <v>568</v>
      </c>
      <c r="C1089" s="243" t="s">
        <v>569</v>
      </c>
      <c r="D1089" s="243" t="s">
        <v>494</v>
      </c>
      <c r="E1089" s="243" t="s">
        <v>492</v>
      </c>
      <c r="F1089" s="243" t="s">
        <v>30</v>
      </c>
      <c r="G1089" s="243" t="s">
        <v>31</v>
      </c>
      <c r="H1089" s="243" t="s">
        <v>32</v>
      </c>
      <c r="I1089" s="243" t="s">
        <v>53</v>
      </c>
      <c r="J1089" s="243" t="s">
        <v>657</v>
      </c>
      <c r="K1089" s="243" t="s">
        <v>844</v>
      </c>
      <c r="L1089" s="265">
        <v>7.1787384704184714</v>
      </c>
      <c r="M1089" s="250">
        <v>1.2</v>
      </c>
      <c r="N1089" s="250">
        <v>1.2</v>
      </c>
      <c r="O1089" s="244">
        <v>16</v>
      </c>
      <c r="P1089" s="242">
        <v>10</v>
      </c>
      <c r="Q1089" s="242">
        <v>25</v>
      </c>
      <c r="R1089" s="242">
        <v>0.5</v>
      </c>
      <c r="S1089" s="245">
        <v>410</v>
      </c>
      <c r="T1089" s="242">
        <v>4.2</v>
      </c>
      <c r="U1089" s="242">
        <v>0.8</v>
      </c>
      <c r="V1089" s="242">
        <v>23</v>
      </c>
      <c r="W1089" s="266">
        <v>243.97229939999994</v>
      </c>
      <c r="X1089" s="266">
        <v>27.047926762749437</v>
      </c>
      <c r="Y1089" s="266">
        <v>0</v>
      </c>
      <c r="Z1089" s="266">
        <v>2.9276675927999989</v>
      </c>
      <c r="AA1089" s="266">
        <v>1.1555508071999994</v>
      </c>
      <c r="AB1089" s="267">
        <v>3.2278816000000012</v>
      </c>
      <c r="AC1089" s="268"/>
      <c r="AD1089" s="269">
        <v>10.85</v>
      </c>
      <c r="AE1089" s="270">
        <f t="shared" si="108"/>
        <v>0.49982400000000027</v>
      </c>
      <c r="AF1089" s="194">
        <f t="shared" si="101"/>
        <v>2.728057600000001</v>
      </c>
      <c r="AH1089" s="242">
        <v>1068</v>
      </c>
      <c r="AI1089" s="251">
        <f t="shared" si="102"/>
        <v>7.3110999999999997</v>
      </c>
      <c r="AJ1089" s="251">
        <f>'5-04a'!O1090</f>
        <v>7.3110999999999997</v>
      </c>
      <c r="AK1089" s="251">
        <f t="shared" si="103"/>
        <v>0</v>
      </c>
      <c r="AM1089" s="252">
        <f t="shared" si="104"/>
        <v>0.37313914458836578</v>
      </c>
      <c r="AP1089" s="268"/>
    </row>
    <row r="1090" spans="1:42" x14ac:dyDescent="0.25">
      <c r="A1090" s="253">
        <v>1088</v>
      </c>
      <c r="B1090" s="243" t="s">
        <v>568</v>
      </c>
      <c r="C1090" s="243" t="s">
        <v>569</v>
      </c>
      <c r="D1090" s="243" t="s">
        <v>494</v>
      </c>
      <c r="E1090" s="243" t="s">
        <v>496</v>
      </c>
      <c r="F1090" s="243" t="s">
        <v>30</v>
      </c>
      <c r="G1090" s="243" t="s">
        <v>31</v>
      </c>
      <c r="H1090" s="243" t="s">
        <v>32</v>
      </c>
      <c r="I1090" s="243" t="s">
        <v>62</v>
      </c>
      <c r="J1090" s="243" t="s">
        <v>657</v>
      </c>
      <c r="K1090" s="243" t="s">
        <v>845</v>
      </c>
      <c r="L1090" s="265">
        <v>11.053159797023001</v>
      </c>
      <c r="M1090" s="250">
        <v>1.2</v>
      </c>
      <c r="N1090" s="250">
        <v>1.2</v>
      </c>
      <c r="O1090" s="244">
        <v>24</v>
      </c>
      <c r="P1090" s="242">
        <v>15</v>
      </c>
      <c r="Q1090" s="242">
        <v>35</v>
      </c>
      <c r="R1090" s="242">
        <v>0.5</v>
      </c>
      <c r="S1090" s="245">
        <v>195</v>
      </c>
      <c r="T1090" s="242">
        <v>3.2</v>
      </c>
      <c r="U1090" s="242">
        <v>0.8</v>
      </c>
      <c r="V1090" s="242">
        <v>26</v>
      </c>
      <c r="W1090" s="266">
        <v>158.40051333333335</v>
      </c>
      <c r="X1090" s="266">
        <v>21.4344402345512</v>
      </c>
      <c r="Y1090" s="266">
        <v>0</v>
      </c>
      <c r="Z1090" s="266">
        <v>1.9008061600000001</v>
      </c>
      <c r="AA1090" s="266">
        <v>0.35133384000000001</v>
      </c>
      <c r="AB1090" s="267">
        <v>2.34266</v>
      </c>
      <c r="AC1090" s="268"/>
      <c r="AD1090" s="269">
        <v>10.95</v>
      </c>
      <c r="AE1090" s="270">
        <f t="shared" si="108"/>
        <v>0.48920599999999936</v>
      </c>
      <c r="AF1090" s="194">
        <f t="shared" si="101"/>
        <v>1.8534540000000006</v>
      </c>
      <c r="AH1090" s="242">
        <v>1069</v>
      </c>
      <c r="AI1090" s="251">
        <f t="shared" si="102"/>
        <v>4.5948000000000002</v>
      </c>
      <c r="AJ1090" s="251">
        <f>'5-04a'!O1091</f>
        <v>4.5948000000000002</v>
      </c>
      <c r="AK1090" s="251">
        <f t="shared" si="103"/>
        <v>0</v>
      </c>
      <c r="AM1090" s="252">
        <f t="shared" si="104"/>
        <v>0.40338077827108915</v>
      </c>
      <c r="AP1090" s="268"/>
    </row>
    <row r="1091" spans="1:42" x14ac:dyDescent="0.25">
      <c r="A1091" s="253">
        <v>1089</v>
      </c>
      <c r="B1091" s="243" t="s">
        <v>568</v>
      </c>
      <c r="C1091" s="243" t="s">
        <v>569</v>
      </c>
      <c r="D1091" s="243" t="s">
        <v>494</v>
      </c>
      <c r="E1091" s="243" t="s">
        <v>496</v>
      </c>
      <c r="F1091" s="243" t="s">
        <v>30</v>
      </c>
      <c r="G1091" s="243" t="s">
        <v>31</v>
      </c>
      <c r="H1091" s="243" t="s">
        <v>42</v>
      </c>
      <c r="I1091" s="243" t="s">
        <v>52</v>
      </c>
      <c r="J1091" s="243" t="s">
        <v>678</v>
      </c>
      <c r="K1091" s="243" t="s">
        <v>845</v>
      </c>
      <c r="L1091" s="265">
        <v>6.8548160226818755</v>
      </c>
      <c r="M1091" s="250">
        <v>1.2</v>
      </c>
      <c r="N1091" s="250">
        <v>1.2</v>
      </c>
      <c r="O1091" s="244">
        <v>24</v>
      </c>
      <c r="P1091" s="242">
        <v>10</v>
      </c>
      <c r="Q1091" s="242">
        <v>25</v>
      </c>
      <c r="R1091" s="242">
        <v>0.5</v>
      </c>
      <c r="S1091" s="245">
        <v>780</v>
      </c>
      <c r="T1091" s="242">
        <v>4.2</v>
      </c>
      <c r="U1091" s="242">
        <v>0.8</v>
      </c>
      <c r="V1091" s="242">
        <v>26</v>
      </c>
      <c r="W1091" s="266">
        <v>22.186499999999995</v>
      </c>
      <c r="X1091" s="266">
        <v>10</v>
      </c>
      <c r="Y1091" s="266">
        <v>0</v>
      </c>
      <c r="Z1091" s="266">
        <v>0.26623799999999992</v>
      </c>
      <c r="AA1091" s="266">
        <v>0.11410199999999997</v>
      </c>
      <c r="AB1091" s="267">
        <v>5.8247600000000004</v>
      </c>
      <c r="AC1091" s="268"/>
      <c r="AD1091" s="269">
        <v>10.95</v>
      </c>
      <c r="AE1091" s="270">
        <f t="shared" si="108"/>
        <v>0.48920599999999936</v>
      </c>
      <c r="AF1091" s="194">
        <f t="shared" ref="AF1091:AF1154" si="109">AB1091-AE1091</f>
        <v>5.335554000000001</v>
      </c>
      <c r="AH1091" s="242">
        <v>1070</v>
      </c>
      <c r="AI1091" s="251">
        <f t="shared" ref="AI1091:AI1154" si="110">SUM(Y1091:AB1091)</f>
        <v>6.2050999999999998</v>
      </c>
      <c r="AJ1091" s="251">
        <f>'5-04a'!O1092</f>
        <v>6.2050999999999998</v>
      </c>
      <c r="AK1091" s="251">
        <f t="shared" ref="AK1091:AK1154" si="111">AI1091-AJ1091</f>
        <v>0</v>
      </c>
      <c r="AM1091" s="252">
        <f t="shared" ref="AM1091:AM1154" si="112">AF1091/AI1091</f>
        <v>0.85986591674590274</v>
      </c>
      <c r="AP1091" s="268"/>
    </row>
    <row r="1092" spans="1:42" x14ac:dyDescent="0.25">
      <c r="A1092" s="253">
        <v>1090</v>
      </c>
      <c r="B1092" s="243" t="s">
        <v>568</v>
      </c>
      <c r="C1092" s="243" t="s">
        <v>569</v>
      </c>
      <c r="D1092" s="243" t="s">
        <v>471</v>
      </c>
      <c r="E1092" s="243" t="s">
        <v>496</v>
      </c>
      <c r="F1092" s="243" t="s">
        <v>30</v>
      </c>
      <c r="G1092" s="243" t="s">
        <v>31</v>
      </c>
      <c r="H1092" s="243" t="s">
        <v>32</v>
      </c>
      <c r="I1092" s="243" t="s">
        <v>62</v>
      </c>
      <c r="J1092" s="243" t="s">
        <v>657</v>
      </c>
      <c r="K1092" s="243" t="s">
        <v>845</v>
      </c>
      <c r="L1092" s="265">
        <v>11.053627507418396</v>
      </c>
      <c r="M1092" s="250">
        <v>1.2</v>
      </c>
      <c r="N1092" s="250">
        <v>1.2</v>
      </c>
      <c r="O1092" s="244">
        <v>24</v>
      </c>
      <c r="P1092" s="242">
        <v>15</v>
      </c>
      <c r="Q1092" s="242">
        <v>35</v>
      </c>
      <c r="R1092" s="242">
        <v>0.5</v>
      </c>
      <c r="S1092" s="245">
        <v>195</v>
      </c>
      <c r="T1092" s="242">
        <v>3.2</v>
      </c>
      <c r="U1092" s="242">
        <v>0.8</v>
      </c>
      <c r="V1092" s="242">
        <v>26</v>
      </c>
      <c r="W1092" s="266">
        <v>164.47248143333337</v>
      </c>
      <c r="X1092" s="266">
        <v>24.402445316518307</v>
      </c>
      <c r="Y1092" s="266">
        <v>0</v>
      </c>
      <c r="Z1092" s="266">
        <v>1.9736697772000005</v>
      </c>
      <c r="AA1092" s="266">
        <v>0.36480152280000006</v>
      </c>
      <c r="AB1092" s="267">
        <v>2.8592286999999996</v>
      </c>
      <c r="AC1092" s="268"/>
      <c r="AD1092" s="269">
        <v>9.15</v>
      </c>
      <c r="AE1092" s="270">
        <f t="shared" si="108"/>
        <v>0.9263539999999999</v>
      </c>
      <c r="AF1092" s="194">
        <f t="shared" si="109"/>
        <v>1.9328746999999997</v>
      </c>
      <c r="AH1092" s="242">
        <v>1071</v>
      </c>
      <c r="AI1092" s="251">
        <f t="shared" si="110"/>
        <v>5.1977000000000002</v>
      </c>
      <c r="AJ1092" s="251">
        <f>'5-04a'!O1093</f>
        <v>5.1977000000000002</v>
      </c>
      <c r="AK1092" s="251">
        <f t="shared" si="111"/>
        <v>0</v>
      </c>
      <c r="AM1092" s="252">
        <f t="shared" si="112"/>
        <v>0.37187115454912745</v>
      </c>
      <c r="AP1092" s="268"/>
    </row>
    <row r="1093" spans="1:42" x14ac:dyDescent="0.25">
      <c r="A1093" s="253">
        <v>1091</v>
      </c>
      <c r="B1093" s="243" t="s">
        <v>568</v>
      </c>
      <c r="C1093" s="243" t="s">
        <v>569</v>
      </c>
      <c r="D1093" s="243" t="s">
        <v>471</v>
      </c>
      <c r="E1093" s="243" t="s">
        <v>496</v>
      </c>
      <c r="F1093" s="243" t="s">
        <v>30</v>
      </c>
      <c r="G1093" s="243" t="s">
        <v>31</v>
      </c>
      <c r="H1093" s="243" t="s">
        <v>42</v>
      </c>
      <c r="I1093" s="243" t="s">
        <v>52</v>
      </c>
      <c r="J1093" s="243" t="s">
        <v>678</v>
      </c>
      <c r="K1093" s="243" t="s">
        <v>845</v>
      </c>
      <c r="L1093" s="265">
        <v>6.8561387661438484</v>
      </c>
      <c r="M1093" s="250">
        <v>1.2</v>
      </c>
      <c r="N1093" s="250">
        <v>1.2</v>
      </c>
      <c r="O1093" s="244">
        <v>24</v>
      </c>
      <c r="P1093" s="242">
        <v>10</v>
      </c>
      <c r="Q1093" s="242">
        <v>25</v>
      </c>
      <c r="R1093" s="242">
        <v>0.5</v>
      </c>
      <c r="S1093" s="245">
        <v>780</v>
      </c>
      <c r="T1093" s="242">
        <v>4.2</v>
      </c>
      <c r="U1093" s="242">
        <v>0.8</v>
      </c>
      <c r="V1093" s="242">
        <v>26</v>
      </c>
      <c r="W1093" s="266">
        <v>22.250923333333333</v>
      </c>
      <c r="X1093" s="266">
        <v>9</v>
      </c>
      <c r="Y1093" s="266">
        <v>0</v>
      </c>
      <c r="Z1093" s="266">
        <v>0.26701108000000001</v>
      </c>
      <c r="AA1093" s="266">
        <v>0.11443331999999999</v>
      </c>
      <c r="AB1093" s="267">
        <v>6.2861555999999998</v>
      </c>
      <c r="AC1093" s="268"/>
      <c r="AD1093" s="269">
        <v>9.15</v>
      </c>
      <c r="AE1093" s="270">
        <f t="shared" si="108"/>
        <v>0.9263539999999999</v>
      </c>
      <c r="AF1093" s="194">
        <f t="shared" si="109"/>
        <v>5.3598015999999999</v>
      </c>
      <c r="AH1093" s="242">
        <v>1072</v>
      </c>
      <c r="AI1093" s="251">
        <f t="shared" si="110"/>
        <v>6.6676000000000002</v>
      </c>
      <c r="AJ1093" s="251">
        <f>'5-04a'!O1094</f>
        <v>6.6676000000000002</v>
      </c>
      <c r="AK1093" s="251">
        <f t="shared" si="111"/>
        <v>0</v>
      </c>
      <c r="AM1093" s="252">
        <f t="shared" si="112"/>
        <v>0.80385769992201084</v>
      </c>
      <c r="AP1093" s="268"/>
    </row>
    <row r="1094" spans="1:42" x14ac:dyDescent="0.25">
      <c r="A1094" s="253">
        <v>1092</v>
      </c>
      <c r="B1094" s="243" t="s">
        <v>568</v>
      </c>
      <c r="C1094" s="243" t="s">
        <v>569</v>
      </c>
      <c r="D1094" s="243" t="s">
        <v>471</v>
      </c>
      <c r="E1094" s="243" t="s">
        <v>495</v>
      </c>
      <c r="F1094" s="243" t="s">
        <v>30</v>
      </c>
      <c r="G1094" s="243" t="s">
        <v>31</v>
      </c>
      <c r="H1094" s="243" t="s">
        <v>32</v>
      </c>
      <c r="I1094" s="243" t="s">
        <v>62</v>
      </c>
      <c r="J1094" s="243" t="s">
        <v>657</v>
      </c>
      <c r="K1094" s="243" t="s">
        <v>845</v>
      </c>
      <c r="L1094" s="265">
        <v>11.052869498956159</v>
      </c>
      <c r="M1094" s="250">
        <v>1.2</v>
      </c>
      <c r="N1094" s="250">
        <v>1.2</v>
      </c>
      <c r="O1094" s="244">
        <v>24</v>
      </c>
      <c r="P1094" s="242">
        <v>15</v>
      </c>
      <c r="Q1094" s="242">
        <v>35</v>
      </c>
      <c r="R1094" s="242">
        <v>0.5</v>
      </c>
      <c r="S1094" s="245">
        <v>195</v>
      </c>
      <c r="T1094" s="242">
        <v>3.2</v>
      </c>
      <c r="U1094" s="242">
        <v>0.8</v>
      </c>
      <c r="V1094" s="242">
        <v>26</v>
      </c>
      <c r="W1094" s="266">
        <v>123.13353726666659</v>
      </c>
      <c r="X1094" s="266">
        <v>25.706375212247721</v>
      </c>
      <c r="Y1094" s="266">
        <v>0</v>
      </c>
      <c r="Z1094" s="266">
        <v>1.4776024471999993</v>
      </c>
      <c r="AA1094" s="266">
        <v>0.27311135279999982</v>
      </c>
      <c r="AB1094" s="267">
        <v>2.2668862000000005</v>
      </c>
      <c r="AC1094" s="268"/>
      <c r="AD1094" s="269">
        <v>9.4</v>
      </c>
      <c r="AE1094" s="270">
        <f t="shared" si="108"/>
        <v>0.83448400000000333</v>
      </c>
      <c r="AF1094" s="194">
        <f t="shared" si="109"/>
        <v>1.4324021999999972</v>
      </c>
      <c r="AH1094" s="242">
        <v>1073</v>
      </c>
      <c r="AI1094" s="251">
        <f t="shared" si="110"/>
        <v>4.0175999999999998</v>
      </c>
      <c r="AJ1094" s="251">
        <f>'5-04a'!O1095</f>
        <v>4.0175999999999998</v>
      </c>
      <c r="AK1094" s="251">
        <f t="shared" si="111"/>
        <v>0</v>
      </c>
      <c r="AM1094" s="252">
        <f t="shared" si="112"/>
        <v>0.35653181003584161</v>
      </c>
      <c r="AP1094" s="268"/>
    </row>
    <row r="1095" spans="1:42" x14ac:dyDescent="0.25">
      <c r="A1095" s="253">
        <v>1093</v>
      </c>
      <c r="B1095" s="243" t="s">
        <v>568</v>
      </c>
      <c r="C1095" s="243" t="s">
        <v>569</v>
      </c>
      <c r="D1095" s="243" t="s">
        <v>471</v>
      </c>
      <c r="E1095" s="243" t="s">
        <v>495</v>
      </c>
      <c r="F1095" s="243" t="s">
        <v>30</v>
      </c>
      <c r="G1095" s="243" t="s">
        <v>31</v>
      </c>
      <c r="H1095" s="243" t="s">
        <v>42</v>
      </c>
      <c r="I1095" s="243" t="s">
        <v>52</v>
      </c>
      <c r="J1095" s="243" t="s">
        <v>678</v>
      </c>
      <c r="K1095" s="243" t="s">
        <v>845</v>
      </c>
      <c r="L1095" s="265">
        <v>6.8593381863008265</v>
      </c>
      <c r="M1095" s="250">
        <v>1.2</v>
      </c>
      <c r="N1095" s="250">
        <v>1.2</v>
      </c>
      <c r="O1095" s="244">
        <v>24</v>
      </c>
      <c r="P1095" s="242">
        <v>10</v>
      </c>
      <c r="Q1095" s="242">
        <v>25</v>
      </c>
      <c r="R1095" s="242">
        <v>0.5</v>
      </c>
      <c r="S1095" s="245">
        <v>780</v>
      </c>
      <c r="T1095" s="242">
        <v>4.2</v>
      </c>
      <c r="U1095" s="242">
        <v>0.8</v>
      </c>
      <c r="V1095" s="242">
        <v>26</v>
      </c>
      <c r="W1095" s="266">
        <v>16.4399511111111</v>
      </c>
      <c r="X1095" s="266">
        <v>9</v>
      </c>
      <c r="Y1095" s="266">
        <v>0</v>
      </c>
      <c r="Z1095" s="266">
        <v>0.19727941333333321</v>
      </c>
      <c r="AA1095" s="266">
        <v>8.4548319999999941E-2</v>
      </c>
      <c r="AB1095" s="267">
        <v>4.7800722666666662</v>
      </c>
      <c r="AC1095" s="268"/>
      <c r="AD1095" s="269">
        <v>9.4</v>
      </c>
      <c r="AE1095" s="270">
        <f t="shared" si="108"/>
        <v>0.83448400000000333</v>
      </c>
      <c r="AF1095" s="194">
        <f t="shared" si="109"/>
        <v>3.9455882666666628</v>
      </c>
      <c r="AH1095" s="242">
        <v>1074</v>
      </c>
      <c r="AI1095" s="251">
        <f t="shared" si="110"/>
        <v>5.0618999999999996</v>
      </c>
      <c r="AJ1095" s="251">
        <f>'5-04a'!O1096</f>
        <v>5.0618999999999996</v>
      </c>
      <c r="AK1095" s="251">
        <f t="shared" si="111"/>
        <v>0</v>
      </c>
      <c r="AM1095" s="252">
        <f t="shared" si="112"/>
        <v>0.77946784145610604</v>
      </c>
      <c r="AP1095" s="268"/>
    </row>
    <row r="1096" spans="1:42" x14ac:dyDescent="0.25">
      <c r="A1096" s="253">
        <v>1094</v>
      </c>
      <c r="B1096" s="243" t="s">
        <v>568</v>
      </c>
      <c r="C1096" s="243" t="s">
        <v>569</v>
      </c>
      <c r="D1096" s="243" t="s">
        <v>494</v>
      </c>
      <c r="E1096" s="243" t="s">
        <v>492</v>
      </c>
      <c r="F1096" s="243" t="s">
        <v>30</v>
      </c>
      <c r="G1096" s="243" t="s">
        <v>46</v>
      </c>
      <c r="H1096" s="243" t="s">
        <v>47</v>
      </c>
      <c r="I1096" s="243" t="s">
        <v>60</v>
      </c>
      <c r="J1096" s="243" t="s">
        <v>58</v>
      </c>
      <c r="K1096" s="243" t="s">
        <v>846</v>
      </c>
      <c r="L1096" s="265">
        <v>3.650325472882253</v>
      </c>
      <c r="M1096" s="250">
        <v>1.2</v>
      </c>
      <c r="N1096" s="250">
        <v>1.2</v>
      </c>
      <c r="O1096" s="244">
        <v>15</v>
      </c>
      <c r="P1096" s="242">
        <v>15</v>
      </c>
      <c r="Q1096" s="242">
        <v>35</v>
      </c>
      <c r="R1096" s="242">
        <v>0.5</v>
      </c>
      <c r="S1096" s="245">
        <v>195</v>
      </c>
      <c r="T1096" s="242">
        <v>3.2</v>
      </c>
      <c r="U1096" s="242">
        <v>0.8</v>
      </c>
      <c r="V1096" s="242">
        <v>15</v>
      </c>
      <c r="W1096" s="266">
        <v>232.85269333333321</v>
      </c>
      <c r="X1096" s="266">
        <v>25.815154471544705</v>
      </c>
      <c r="Y1096" s="266">
        <v>0</v>
      </c>
      <c r="Z1096" s="266">
        <v>2.7942323199999985</v>
      </c>
      <c r="AA1096" s="266">
        <v>0.38103167999999976</v>
      </c>
      <c r="AB1096" s="267">
        <v>0.50573600000000241</v>
      </c>
      <c r="AC1096" s="268"/>
      <c r="AD1096" s="269">
        <v>10.85</v>
      </c>
      <c r="AE1096" s="270">
        <f t="shared" si="108"/>
        <v>0.49982400000000027</v>
      </c>
      <c r="AF1096" s="194">
        <f t="shared" si="109"/>
        <v>5.9120000000021378E-3</v>
      </c>
      <c r="AH1096" s="242">
        <v>1075</v>
      </c>
      <c r="AI1096" s="251">
        <f t="shared" si="110"/>
        <v>3.6810000000000009</v>
      </c>
      <c r="AJ1096" s="251">
        <f>'5-04a'!O1097</f>
        <v>3.681</v>
      </c>
      <c r="AK1096" s="251">
        <f t="shared" si="111"/>
        <v>0</v>
      </c>
      <c r="AM1096" s="252">
        <f t="shared" si="112"/>
        <v>1.6060853029073992E-3</v>
      </c>
      <c r="AP1096" s="268"/>
    </row>
    <row r="1097" spans="1:42" x14ac:dyDescent="0.25">
      <c r="A1097" s="253">
        <v>1095</v>
      </c>
      <c r="B1097" s="243" t="s">
        <v>568</v>
      </c>
      <c r="C1097" s="243" t="s">
        <v>569</v>
      </c>
      <c r="D1097" s="243" t="s">
        <v>494</v>
      </c>
      <c r="E1097" s="243" t="s">
        <v>492</v>
      </c>
      <c r="F1097" s="243" t="s">
        <v>30</v>
      </c>
      <c r="G1097" s="243" t="s">
        <v>31</v>
      </c>
      <c r="H1097" s="243" t="s">
        <v>32</v>
      </c>
      <c r="I1097" s="243" t="s">
        <v>60</v>
      </c>
      <c r="J1097" s="243" t="s">
        <v>1019</v>
      </c>
      <c r="K1097" s="243" t="s">
        <v>846</v>
      </c>
      <c r="L1097" s="265">
        <v>3.6085373637287512</v>
      </c>
      <c r="M1097" s="250">
        <v>1.2</v>
      </c>
      <c r="N1097" s="250">
        <v>1.2</v>
      </c>
      <c r="O1097" s="244">
        <v>15</v>
      </c>
      <c r="P1097" s="242">
        <v>15</v>
      </c>
      <c r="Q1097" s="242">
        <v>35</v>
      </c>
      <c r="R1097" s="242">
        <v>0.5</v>
      </c>
      <c r="S1097" s="245">
        <v>390</v>
      </c>
      <c r="T1097" s="242">
        <v>4.2</v>
      </c>
      <c r="U1097" s="242">
        <v>0.8</v>
      </c>
      <c r="V1097" s="242">
        <v>15</v>
      </c>
      <c r="W1097" s="266">
        <v>233.0222999999998</v>
      </c>
      <c r="X1097" s="266">
        <v>25.833957871396873</v>
      </c>
      <c r="Y1097" s="266">
        <v>0</v>
      </c>
      <c r="Z1097" s="266">
        <v>2.796267599999998</v>
      </c>
      <c r="AA1097" s="266">
        <v>0.31069639999999976</v>
      </c>
      <c r="AB1097" s="267">
        <v>0.50573600000000241</v>
      </c>
      <c r="AC1097" s="268"/>
      <c r="AD1097" s="269">
        <v>10.85</v>
      </c>
      <c r="AE1097" s="270">
        <f t="shared" si="108"/>
        <v>0.49982400000000027</v>
      </c>
      <c r="AF1097" s="194">
        <f t="shared" si="109"/>
        <v>5.9120000000021378E-3</v>
      </c>
      <c r="AH1097" s="242">
        <v>1076</v>
      </c>
      <c r="AI1097" s="251">
        <f t="shared" si="110"/>
        <v>3.6127000000000002</v>
      </c>
      <c r="AJ1097" s="251">
        <f>'5-04a'!O1098</f>
        <v>3.6126999999999998</v>
      </c>
      <c r="AK1097" s="251">
        <f t="shared" si="111"/>
        <v>0</v>
      </c>
      <c r="AM1097" s="252">
        <f t="shared" si="112"/>
        <v>1.6364491931248478E-3</v>
      </c>
      <c r="AP1097" s="268"/>
    </row>
    <row r="1098" spans="1:42" x14ac:dyDescent="0.25">
      <c r="A1098" s="253">
        <v>1096</v>
      </c>
      <c r="B1098" s="243" t="s">
        <v>568</v>
      </c>
      <c r="C1098" s="243" t="s">
        <v>569</v>
      </c>
      <c r="D1098" s="243" t="s">
        <v>471</v>
      </c>
      <c r="E1098" s="243" t="s">
        <v>492</v>
      </c>
      <c r="F1098" s="243" t="s">
        <v>30</v>
      </c>
      <c r="G1098" s="243" t="s">
        <v>46</v>
      </c>
      <c r="H1098" s="243" t="s">
        <v>47</v>
      </c>
      <c r="I1098" s="243" t="s">
        <v>60</v>
      </c>
      <c r="J1098" s="243" t="s">
        <v>58</v>
      </c>
      <c r="K1098" s="243" t="s">
        <v>846</v>
      </c>
      <c r="L1098" s="265">
        <v>3.6528000611144722</v>
      </c>
      <c r="M1098" s="250">
        <v>1.2</v>
      </c>
      <c r="N1098" s="250">
        <v>1.2</v>
      </c>
      <c r="O1098" s="244">
        <v>15</v>
      </c>
      <c r="P1098" s="242">
        <v>15</v>
      </c>
      <c r="Q1098" s="242">
        <v>35</v>
      </c>
      <c r="R1098" s="242">
        <v>0.5</v>
      </c>
      <c r="S1098" s="245">
        <v>195</v>
      </c>
      <c r="T1098" s="242">
        <v>3.2</v>
      </c>
      <c r="U1098" s="242">
        <v>0.8</v>
      </c>
      <c r="V1098" s="242">
        <v>15</v>
      </c>
      <c r="W1098" s="266">
        <v>296.28324000000009</v>
      </c>
      <c r="X1098" s="266">
        <v>29.104444007858554</v>
      </c>
      <c r="Y1098" s="266">
        <v>0</v>
      </c>
      <c r="Z1098" s="266">
        <v>3.5553988800000007</v>
      </c>
      <c r="AA1098" s="266">
        <v>0.48482712000000006</v>
      </c>
      <c r="AB1098" s="267">
        <v>1.0282739999999997</v>
      </c>
      <c r="AC1098" s="268"/>
      <c r="AD1098" s="269">
        <v>8.9499999999999993</v>
      </c>
      <c r="AE1098" s="270">
        <f t="shared" si="108"/>
        <v>1.007086000000001</v>
      </c>
      <c r="AF1098" s="194">
        <f t="shared" si="109"/>
        <v>2.1187999999998652E-2</v>
      </c>
      <c r="AH1098" s="242">
        <v>1077</v>
      </c>
      <c r="AI1098" s="251">
        <f t="shared" si="110"/>
        <v>5.0685000000000002</v>
      </c>
      <c r="AJ1098" s="251">
        <f>'5-04a'!O1099</f>
        <v>5.0685000000000002</v>
      </c>
      <c r="AK1098" s="251">
        <f t="shared" si="111"/>
        <v>0</v>
      </c>
      <c r="AM1098" s="252">
        <f t="shared" si="112"/>
        <v>4.1803294860409687E-3</v>
      </c>
      <c r="AP1098" s="268"/>
    </row>
    <row r="1099" spans="1:42" x14ac:dyDescent="0.25">
      <c r="A1099" s="253">
        <v>1097</v>
      </c>
      <c r="B1099" s="243" t="s">
        <v>568</v>
      </c>
      <c r="C1099" s="243" t="s">
        <v>569</v>
      </c>
      <c r="D1099" s="243" t="s">
        <v>471</v>
      </c>
      <c r="E1099" s="243" t="s">
        <v>492</v>
      </c>
      <c r="F1099" s="243" t="s">
        <v>30</v>
      </c>
      <c r="G1099" s="243" t="s">
        <v>31</v>
      </c>
      <c r="H1099" s="243" t="s">
        <v>32</v>
      </c>
      <c r="I1099" s="243" t="s">
        <v>60</v>
      </c>
      <c r="J1099" s="243" t="s">
        <v>1019</v>
      </c>
      <c r="K1099" s="243" t="s">
        <v>846</v>
      </c>
      <c r="L1099" s="265">
        <v>3.6107360490340543</v>
      </c>
      <c r="M1099" s="250">
        <v>1.2</v>
      </c>
      <c r="N1099" s="250">
        <v>1.2</v>
      </c>
      <c r="O1099" s="244">
        <v>15</v>
      </c>
      <c r="P1099" s="242">
        <v>15</v>
      </c>
      <c r="Q1099" s="242">
        <v>35</v>
      </c>
      <c r="R1099" s="242">
        <v>0.5</v>
      </c>
      <c r="S1099" s="245">
        <v>390</v>
      </c>
      <c r="T1099" s="242">
        <v>4.2</v>
      </c>
      <c r="U1099" s="242">
        <v>0.8</v>
      </c>
      <c r="V1099" s="242">
        <v>15</v>
      </c>
      <c r="W1099" s="266">
        <v>297.22695000000004</v>
      </c>
      <c r="X1099" s="266">
        <v>29.197146365422398</v>
      </c>
      <c r="Y1099" s="266">
        <v>0</v>
      </c>
      <c r="Z1099" s="266">
        <v>3.5667234000000003</v>
      </c>
      <c r="AA1099" s="266">
        <v>0.3963026</v>
      </c>
      <c r="AB1099" s="267">
        <v>1.0282739999999997</v>
      </c>
      <c r="AC1099" s="268"/>
      <c r="AD1099" s="269">
        <v>8.9499999999999993</v>
      </c>
      <c r="AE1099" s="270">
        <f t="shared" si="108"/>
        <v>1.007086000000001</v>
      </c>
      <c r="AF1099" s="194">
        <f t="shared" si="109"/>
        <v>2.1187999999998652E-2</v>
      </c>
      <c r="AH1099" s="242">
        <v>1078</v>
      </c>
      <c r="AI1099" s="251">
        <f t="shared" si="110"/>
        <v>4.9912999999999998</v>
      </c>
      <c r="AJ1099" s="251">
        <f>'5-04a'!O1100</f>
        <v>4.9912999999999998</v>
      </c>
      <c r="AK1099" s="251">
        <f t="shared" si="111"/>
        <v>0</v>
      </c>
      <c r="AM1099" s="252">
        <f t="shared" si="112"/>
        <v>4.2449862761201797E-3</v>
      </c>
      <c r="AP1099" s="268"/>
    </row>
    <row r="1100" spans="1:42" x14ac:dyDescent="0.25">
      <c r="A1100" s="253">
        <v>1098</v>
      </c>
      <c r="B1100" s="243" t="s">
        <v>568</v>
      </c>
      <c r="C1100" s="243" t="s">
        <v>569</v>
      </c>
      <c r="D1100" s="243" t="s">
        <v>471</v>
      </c>
      <c r="E1100" s="243" t="s">
        <v>496</v>
      </c>
      <c r="F1100" s="243" t="s">
        <v>30</v>
      </c>
      <c r="G1100" s="243" t="s">
        <v>31</v>
      </c>
      <c r="H1100" s="243" t="s">
        <v>42</v>
      </c>
      <c r="I1100" s="243" t="s">
        <v>52</v>
      </c>
      <c r="J1100" s="243" t="s">
        <v>678</v>
      </c>
      <c r="K1100" s="243" t="s">
        <v>847</v>
      </c>
      <c r="L1100" s="265">
        <v>10.563728030213111</v>
      </c>
      <c r="M1100" s="250">
        <v>1</v>
      </c>
      <c r="N1100" s="250">
        <v>1</v>
      </c>
      <c r="O1100" s="244">
        <v>20</v>
      </c>
      <c r="P1100" s="242">
        <v>10</v>
      </c>
      <c r="Q1100" s="242">
        <v>25</v>
      </c>
      <c r="R1100" s="242">
        <v>0.5</v>
      </c>
      <c r="S1100" s="245">
        <v>780</v>
      </c>
      <c r="T1100" s="242">
        <v>4.2</v>
      </c>
      <c r="U1100" s="242">
        <v>0.8</v>
      </c>
      <c r="V1100" s="242">
        <v>21</v>
      </c>
      <c r="W1100" s="266">
        <v>120.95220666666668</v>
      </c>
      <c r="X1100" s="266">
        <v>17.945431256182001</v>
      </c>
      <c r="Y1100" s="266">
        <v>0</v>
      </c>
      <c r="Z1100" s="266">
        <v>1.2095220666666668</v>
      </c>
      <c r="AA1100" s="266">
        <v>0.51836660000000012</v>
      </c>
      <c r="AB1100" s="267">
        <v>4.4017113333333322</v>
      </c>
      <c r="AC1100" s="268"/>
      <c r="AD1100" s="269">
        <v>9.15</v>
      </c>
      <c r="AE1100" s="270">
        <f t="shared" si="108"/>
        <v>0.9263539999999999</v>
      </c>
      <c r="AF1100" s="194">
        <f t="shared" si="109"/>
        <v>3.4753573333333323</v>
      </c>
      <c r="AH1100" s="242">
        <v>1079</v>
      </c>
      <c r="AI1100" s="251">
        <f t="shared" si="110"/>
        <v>6.129599999999999</v>
      </c>
      <c r="AJ1100" s="251">
        <f>'5-04a'!O1101</f>
        <v>6.1295999999999999</v>
      </c>
      <c r="AK1100" s="251">
        <f t="shared" si="111"/>
        <v>0</v>
      </c>
      <c r="AM1100" s="252">
        <f t="shared" si="112"/>
        <v>0.56697946576176794</v>
      </c>
      <c r="AP1100" s="268"/>
    </row>
    <row r="1101" spans="1:42" x14ac:dyDescent="0.25">
      <c r="A1101" s="253">
        <v>1099</v>
      </c>
      <c r="B1101" s="243" t="s">
        <v>568</v>
      </c>
      <c r="C1101" s="243" t="s">
        <v>569</v>
      </c>
      <c r="D1101" s="243" t="s">
        <v>508</v>
      </c>
      <c r="E1101" s="243" t="s">
        <v>472</v>
      </c>
      <c r="F1101" s="243" t="s">
        <v>30</v>
      </c>
      <c r="G1101" s="243" t="s">
        <v>31</v>
      </c>
      <c r="H1101" s="243" t="s">
        <v>32</v>
      </c>
      <c r="I1101" s="243" t="s">
        <v>53</v>
      </c>
      <c r="J1101" s="243" t="s">
        <v>65</v>
      </c>
      <c r="K1101" s="243" t="s">
        <v>848</v>
      </c>
      <c r="L1101" s="265">
        <v>5.5403930158572843</v>
      </c>
      <c r="M1101" s="250">
        <v>2</v>
      </c>
      <c r="N1101" s="250">
        <v>2</v>
      </c>
      <c r="O1101" s="244">
        <v>17</v>
      </c>
      <c r="P1101" s="242">
        <v>15</v>
      </c>
      <c r="Q1101" s="242">
        <v>35</v>
      </c>
      <c r="R1101" s="242">
        <v>0.5</v>
      </c>
      <c r="S1101" s="245">
        <v>195</v>
      </c>
      <c r="T1101" s="242">
        <v>3.2</v>
      </c>
      <c r="U1101" s="242">
        <v>0.8</v>
      </c>
      <c r="V1101" s="242">
        <v>14</v>
      </c>
      <c r="W1101" s="266">
        <v>537.38279999999997</v>
      </c>
      <c r="X1101" s="266">
        <v>26.629474727452923</v>
      </c>
      <c r="Y1101" s="266">
        <v>0</v>
      </c>
      <c r="Z1101" s="266">
        <v>10.747655999999999</v>
      </c>
      <c r="AA1101" s="266">
        <v>2.6869139999999998</v>
      </c>
      <c r="AB1101" s="267">
        <v>7.843630000000001</v>
      </c>
      <c r="AC1101" s="268"/>
      <c r="AD1101" s="269" t="s">
        <v>2545</v>
      </c>
      <c r="AE1101" s="270">
        <v>6</v>
      </c>
      <c r="AF1101" s="194">
        <f t="shared" si="109"/>
        <v>1.843630000000001</v>
      </c>
      <c r="AH1101" s="242">
        <v>1080</v>
      </c>
      <c r="AI1101" s="251">
        <f t="shared" si="110"/>
        <v>21.278199999999998</v>
      </c>
      <c r="AJ1101" s="251">
        <f>'5-04a'!O1102</f>
        <v>21.278199999999998</v>
      </c>
      <c r="AK1101" s="251">
        <f t="shared" si="111"/>
        <v>0</v>
      </c>
      <c r="AM1101" s="252">
        <f t="shared" si="112"/>
        <v>8.6644077036591494E-2</v>
      </c>
      <c r="AP1101" s="268"/>
    </row>
    <row r="1102" spans="1:42" x14ac:dyDescent="0.25">
      <c r="A1102" s="253">
        <v>1100</v>
      </c>
      <c r="B1102" s="243" t="s">
        <v>568</v>
      </c>
      <c r="C1102" s="243" t="s">
        <v>569</v>
      </c>
      <c r="D1102" s="243" t="s">
        <v>491</v>
      </c>
      <c r="E1102" s="243" t="s">
        <v>472</v>
      </c>
      <c r="F1102" s="243" t="s">
        <v>30</v>
      </c>
      <c r="G1102" s="243" t="s">
        <v>31</v>
      </c>
      <c r="H1102" s="243" t="s">
        <v>32</v>
      </c>
      <c r="I1102" s="243" t="s">
        <v>53</v>
      </c>
      <c r="J1102" s="243" t="s">
        <v>65</v>
      </c>
      <c r="K1102" s="243" t="s">
        <v>848</v>
      </c>
      <c r="L1102" s="265">
        <v>5.5407414813278004</v>
      </c>
      <c r="M1102" s="250">
        <v>2</v>
      </c>
      <c r="N1102" s="250">
        <v>2</v>
      </c>
      <c r="O1102" s="244">
        <v>17</v>
      </c>
      <c r="P1102" s="242">
        <v>15</v>
      </c>
      <c r="Q1102" s="242">
        <v>35</v>
      </c>
      <c r="R1102" s="242">
        <v>0.5</v>
      </c>
      <c r="S1102" s="245">
        <v>195</v>
      </c>
      <c r="T1102" s="242">
        <v>3.2</v>
      </c>
      <c r="U1102" s="242">
        <v>0.8</v>
      </c>
      <c r="V1102" s="242">
        <v>14</v>
      </c>
      <c r="W1102" s="266">
        <v>377.51025599999997</v>
      </c>
      <c r="X1102" s="266">
        <v>22.377608535862475</v>
      </c>
      <c r="Y1102" s="266">
        <v>0</v>
      </c>
      <c r="Z1102" s="266">
        <v>7.5502051199999993</v>
      </c>
      <c r="AA1102" s="266">
        <v>1.8875512800000001</v>
      </c>
      <c r="AB1102" s="267">
        <v>4.3641436000000002</v>
      </c>
      <c r="AC1102" s="268"/>
      <c r="AD1102" s="269">
        <v>5.55</v>
      </c>
      <c r="AE1102" s="270">
        <f>0.0804*AD1102^2-1.8589*AD1102+11.204</f>
        <v>3.3636260000000018</v>
      </c>
      <c r="AF1102" s="194">
        <f t="shared" si="109"/>
        <v>1.0005175999999985</v>
      </c>
      <c r="AH1102" s="242">
        <v>1081</v>
      </c>
      <c r="AI1102" s="251">
        <f t="shared" si="110"/>
        <v>13.8019</v>
      </c>
      <c r="AJ1102" s="251">
        <f>'5-04a'!O1103</f>
        <v>13.8019</v>
      </c>
      <c r="AK1102" s="251">
        <f t="shared" si="111"/>
        <v>0</v>
      </c>
      <c r="AM1102" s="252">
        <f t="shared" si="112"/>
        <v>7.2491294676819751E-2</v>
      </c>
      <c r="AP1102" s="268"/>
    </row>
    <row r="1103" spans="1:42" x14ac:dyDescent="0.25">
      <c r="A1103" s="253">
        <v>1101</v>
      </c>
      <c r="B1103" s="243" t="s">
        <v>568</v>
      </c>
      <c r="C1103" s="243" t="s">
        <v>569</v>
      </c>
      <c r="D1103" s="243" t="s">
        <v>508</v>
      </c>
      <c r="E1103" s="243" t="s">
        <v>472</v>
      </c>
      <c r="F1103" s="243" t="s">
        <v>30</v>
      </c>
      <c r="G1103" s="243" t="s">
        <v>31</v>
      </c>
      <c r="H1103" s="243" t="s">
        <v>32</v>
      </c>
      <c r="I1103" s="243" t="s">
        <v>53</v>
      </c>
      <c r="J1103" s="243" t="s">
        <v>65</v>
      </c>
      <c r="K1103" s="243" t="s">
        <v>849</v>
      </c>
      <c r="L1103" s="265">
        <v>9.4965480158572859</v>
      </c>
      <c r="M1103" s="250">
        <v>2</v>
      </c>
      <c r="N1103" s="250">
        <v>2</v>
      </c>
      <c r="O1103" s="244">
        <v>18</v>
      </c>
      <c r="P1103" s="242">
        <v>15</v>
      </c>
      <c r="Q1103" s="242">
        <v>35</v>
      </c>
      <c r="R1103" s="242">
        <v>0.5</v>
      </c>
      <c r="S1103" s="245">
        <v>195</v>
      </c>
      <c r="T1103" s="242">
        <v>3.2</v>
      </c>
      <c r="U1103" s="242">
        <v>0.8</v>
      </c>
      <c r="V1103" s="242">
        <v>24</v>
      </c>
      <c r="W1103" s="266">
        <v>507.52819999999991</v>
      </c>
      <c r="X1103" s="266">
        <v>25.15005946481665</v>
      </c>
      <c r="Y1103" s="266">
        <v>0</v>
      </c>
      <c r="Z1103" s="266">
        <v>10.150563999999999</v>
      </c>
      <c r="AA1103" s="266">
        <v>2.5376409999999998</v>
      </c>
      <c r="AB1103" s="267">
        <v>8.5899950000000018</v>
      </c>
      <c r="AC1103" s="268"/>
      <c r="AD1103" s="269" t="s">
        <v>2545</v>
      </c>
      <c r="AE1103" s="270">
        <v>6</v>
      </c>
      <c r="AF1103" s="194">
        <f t="shared" si="109"/>
        <v>2.5899950000000018</v>
      </c>
      <c r="AH1103" s="242">
        <v>1082</v>
      </c>
      <c r="AI1103" s="251">
        <f t="shared" si="110"/>
        <v>21.278200000000002</v>
      </c>
      <c r="AJ1103" s="251">
        <f>'5-04a'!O1104</f>
        <v>21.278199999999998</v>
      </c>
      <c r="AK1103" s="251">
        <f t="shared" si="111"/>
        <v>0</v>
      </c>
      <c r="AM1103" s="252">
        <f t="shared" si="112"/>
        <v>0.12172058726772009</v>
      </c>
      <c r="AP1103" s="268"/>
    </row>
    <row r="1104" spans="1:42" x14ac:dyDescent="0.25">
      <c r="A1104" s="253">
        <v>1102</v>
      </c>
      <c r="B1104" s="243" t="s">
        <v>568</v>
      </c>
      <c r="C1104" s="243" t="s">
        <v>569</v>
      </c>
      <c r="D1104" s="243" t="s">
        <v>508</v>
      </c>
      <c r="E1104" s="243" t="s">
        <v>472</v>
      </c>
      <c r="F1104" s="243" t="s">
        <v>30</v>
      </c>
      <c r="G1104" s="243" t="s">
        <v>31</v>
      </c>
      <c r="H1104" s="243" t="s">
        <v>32</v>
      </c>
      <c r="I1104" s="243" t="s">
        <v>62</v>
      </c>
      <c r="J1104" s="243" t="s">
        <v>657</v>
      </c>
      <c r="K1104" s="243" t="s">
        <v>849</v>
      </c>
      <c r="L1104" s="265">
        <v>10.200216015857285</v>
      </c>
      <c r="M1104" s="250">
        <v>2</v>
      </c>
      <c r="N1104" s="250">
        <v>2</v>
      </c>
      <c r="O1104" s="244">
        <v>18</v>
      </c>
      <c r="P1104" s="242">
        <v>15</v>
      </c>
      <c r="Q1104" s="242">
        <v>35</v>
      </c>
      <c r="R1104" s="242">
        <v>0.5</v>
      </c>
      <c r="S1104" s="245">
        <v>195</v>
      </c>
      <c r="T1104" s="242">
        <v>3.2</v>
      </c>
      <c r="U1104" s="242">
        <v>0.8</v>
      </c>
      <c r="V1104" s="242">
        <v>24</v>
      </c>
      <c r="W1104" s="266">
        <v>523.65178199999991</v>
      </c>
      <c r="X1104" s="266">
        <v>25.949047670961345</v>
      </c>
      <c r="Y1104" s="266">
        <v>0</v>
      </c>
      <c r="Z1104" s="266">
        <v>10.473035639999999</v>
      </c>
      <c r="AA1104" s="266">
        <v>1.9357743599999997</v>
      </c>
      <c r="AB1104" s="267">
        <v>8.5406900000000014</v>
      </c>
      <c r="AC1104" s="268"/>
      <c r="AD1104" s="269" t="s">
        <v>2545</v>
      </c>
      <c r="AE1104" s="270">
        <v>6</v>
      </c>
      <c r="AF1104" s="194">
        <f t="shared" si="109"/>
        <v>2.5406900000000014</v>
      </c>
      <c r="AH1104" s="242">
        <v>1083</v>
      </c>
      <c r="AI1104" s="251">
        <f t="shared" si="110"/>
        <v>20.9495</v>
      </c>
      <c r="AJ1104" s="251">
        <f>'5-04a'!O1105</f>
        <v>20.9495</v>
      </c>
      <c r="AK1104" s="251">
        <f t="shared" si="111"/>
        <v>0</v>
      </c>
      <c r="AM1104" s="252">
        <f t="shared" si="112"/>
        <v>0.12127688011647063</v>
      </c>
      <c r="AP1104" s="268"/>
    </row>
    <row r="1105" spans="1:42" x14ac:dyDescent="0.25">
      <c r="A1105" s="253">
        <v>1103</v>
      </c>
      <c r="B1105" s="243" t="s">
        <v>568</v>
      </c>
      <c r="C1105" s="243" t="s">
        <v>569</v>
      </c>
      <c r="D1105" s="243" t="s">
        <v>508</v>
      </c>
      <c r="E1105" s="243" t="s">
        <v>472</v>
      </c>
      <c r="F1105" s="243" t="s">
        <v>30</v>
      </c>
      <c r="G1105" s="243" t="s">
        <v>31</v>
      </c>
      <c r="H1105" s="243" t="s">
        <v>42</v>
      </c>
      <c r="I1105" s="243" t="s">
        <v>52</v>
      </c>
      <c r="J1105" s="243" t="s">
        <v>678</v>
      </c>
      <c r="K1105" s="243" t="s">
        <v>849</v>
      </c>
      <c r="L1105" s="265">
        <v>6.3198845091320983</v>
      </c>
      <c r="M1105" s="250">
        <v>2</v>
      </c>
      <c r="N1105" s="250">
        <v>2</v>
      </c>
      <c r="O1105" s="244">
        <v>18</v>
      </c>
      <c r="P1105" s="242">
        <v>10</v>
      </c>
      <c r="Q1105" s="242">
        <v>25</v>
      </c>
      <c r="R1105" s="242">
        <v>0.5</v>
      </c>
      <c r="S1105" s="245">
        <v>780</v>
      </c>
      <c r="T1105" s="242">
        <v>4.2</v>
      </c>
      <c r="U1105" s="242">
        <v>0.8</v>
      </c>
      <c r="V1105" s="242">
        <v>24</v>
      </c>
      <c r="W1105" s="266">
        <v>298.33159999999998</v>
      </c>
      <c r="X1105" s="266">
        <v>14.783528245787908</v>
      </c>
      <c r="Y1105" s="266">
        <v>0</v>
      </c>
      <c r="Z1105" s="266">
        <v>5.9666319999999997</v>
      </c>
      <c r="AA1105" s="266">
        <v>2.5571280000000001</v>
      </c>
      <c r="AB1105" s="267">
        <v>16.09234</v>
      </c>
      <c r="AC1105" s="268"/>
      <c r="AD1105" s="269" t="s">
        <v>2545</v>
      </c>
      <c r="AE1105" s="270">
        <v>6</v>
      </c>
      <c r="AF1105" s="194">
        <f t="shared" si="109"/>
        <v>10.09234</v>
      </c>
      <c r="AH1105" s="242">
        <v>1084</v>
      </c>
      <c r="AI1105" s="251">
        <f t="shared" si="110"/>
        <v>24.616099999999999</v>
      </c>
      <c r="AJ1105" s="251">
        <f>'5-04a'!O1106</f>
        <v>24.616099999999999</v>
      </c>
      <c r="AK1105" s="251">
        <f t="shared" si="111"/>
        <v>0</v>
      </c>
      <c r="AM1105" s="252">
        <f t="shared" si="112"/>
        <v>0.40998939718314437</v>
      </c>
      <c r="AP1105" s="268"/>
    </row>
    <row r="1106" spans="1:42" x14ac:dyDescent="0.25">
      <c r="A1106" s="253">
        <v>1104</v>
      </c>
      <c r="B1106" s="243" t="s">
        <v>568</v>
      </c>
      <c r="C1106" s="243" t="s">
        <v>569</v>
      </c>
      <c r="D1106" s="243" t="s">
        <v>491</v>
      </c>
      <c r="E1106" s="243" t="s">
        <v>472</v>
      </c>
      <c r="F1106" s="243" t="s">
        <v>30</v>
      </c>
      <c r="G1106" s="243" t="s">
        <v>31</v>
      </c>
      <c r="H1106" s="243" t="s">
        <v>32</v>
      </c>
      <c r="I1106" s="243" t="s">
        <v>53</v>
      </c>
      <c r="J1106" s="243" t="s">
        <v>65</v>
      </c>
      <c r="K1106" s="243" t="s">
        <v>849</v>
      </c>
      <c r="L1106" s="265">
        <v>9.4968964813278021</v>
      </c>
      <c r="M1106" s="250">
        <v>2</v>
      </c>
      <c r="N1106" s="250">
        <v>2</v>
      </c>
      <c r="O1106" s="244">
        <v>18</v>
      </c>
      <c r="P1106" s="242">
        <v>15</v>
      </c>
      <c r="Q1106" s="242">
        <v>35</v>
      </c>
      <c r="R1106" s="242">
        <v>0.5</v>
      </c>
      <c r="S1106" s="245">
        <v>195</v>
      </c>
      <c r="T1106" s="242">
        <v>3.2</v>
      </c>
      <c r="U1106" s="242">
        <v>0.8</v>
      </c>
      <c r="V1106" s="242">
        <v>24</v>
      </c>
      <c r="W1106" s="266">
        <v>356.537464</v>
      </c>
      <c r="X1106" s="266">
        <v>21.134408061647896</v>
      </c>
      <c r="Y1106" s="266">
        <v>0</v>
      </c>
      <c r="Z1106" s="266">
        <v>7.1307492799999999</v>
      </c>
      <c r="AA1106" s="266">
        <v>1.78268732</v>
      </c>
      <c r="AB1106" s="267">
        <v>4.8884634000000009</v>
      </c>
      <c r="AC1106" s="268"/>
      <c r="AD1106" s="269">
        <v>5.55</v>
      </c>
      <c r="AE1106" s="270">
        <f t="shared" ref="AE1106:AE1137" si="113">0.0804*AD1106^2-1.8589*AD1106+11.204</f>
        <v>3.3636260000000018</v>
      </c>
      <c r="AF1106" s="194">
        <f t="shared" si="109"/>
        <v>1.5248373999999991</v>
      </c>
      <c r="AH1106" s="242">
        <v>1085</v>
      </c>
      <c r="AI1106" s="251">
        <f t="shared" si="110"/>
        <v>13.801900000000002</v>
      </c>
      <c r="AJ1106" s="251">
        <f>'5-04a'!O1107</f>
        <v>13.8019</v>
      </c>
      <c r="AK1106" s="251">
        <f t="shared" si="111"/>
        <v>0</v>
      </c>
      <c r="AM1106" s="252">
        <f t="shared" si="112"/>
        <v>0.11048025271882848</v>
      </c>
      <c r="AP1106" s="268"/>
    </row>
    <row r="1107" spans="1:42" x14ac:dyDescent="0.25">
      <c r="A1107" s="253">
        <v>1105</v>
      </c>
      <c r="B1107" s="243" t="s">
        <v>568</v>
      </c>
      <c r="C1107" s="243" t="s">
        <v>569</v>
      </c>
      <c r="D1107" s="243" t="s">
        <v>491</v>
      </c>
      <c r="E1107" s="243" t="s">
        <v>472</v>
      </c>
      <c r="F1107" s="243" t="s">
        <v>30</v>
      </c>
      <c r="G1107" s="243" t="s">
        <v>31</v>
      </c>
      <c r="H1107" s="243" t="s">
        <v>32</v>
      </c>
      <c r="I1107" s="243" t="s">
        <v>62</v>
      </c>
      <c r="J1107" s="243" t="s">
        <v>657</v>
      </c>
      <c r="K1107" s="243" t="s">
        <v>849</v>
      </c>
      <c r="L1107" s="265">
        <v>10.200564481327801</v>
      </c>
      <c r="M1107" s="250">
        <v>2</v>
      </c>
      <c r="N1107" s="250">
        <v>2</v>
      </c>
      <c r="O1107" s="244">
        <v>18</v>
      </c>
      <c r="P1107" s="242">
        <v>15</v>
      </c>
      <c r="Q1107" s="242">
        <v>35</v>
      </c>
      <c r="R1107" s="242">
        <v>0.5</v>
      </c>
      <c r="S1107" s="245">
        <v>195</v>
      </c>
      <c r="T1107" s="242">
        <v>3.2</v>
      </c>
      <c r="U1107" s="242">
        <v>0.8</v>
      </c>
      <c r="V1107" s="242">
        <v>24</v>
      </c>
      <c r="W1107" s="266">
        <v>366.2863615199999</v>
      </c>
      <c r="X1107" s="266">
        <v>21.712291732068756</v>
      </c>
      <c r="Y1107" s="266">
        <v>0</v>
      </c>
      <c r="Z1107" s="266">
        <v>7.3257272303999983</v>
      </c>
      <c r="AA1107" s="266">
        <v>1.3540443695999997</v>
      </c>
      <c r="AB1107" s="267">
        <v>4.8472284000000005</v>
      </c>
      <c r="AC1107" s="268"/>
      <c r="AD1107" s="269">
        <v>5.55</v>
      </c>
      <c r="AE1107" s="270">
        <f t="shared" si="113"/>
        <v>3.3636260000000018</v>
      </c>
      <c r="AF1107" s="194">
        <f t="shared" si="109"/>
        <v>1.4836023999999988</v>
      </c>
      <c r="AH1107" s="242">
        <v>1086</v>
      </c>
      <c r="AI1107" s="251">
        <f t="shared" si="110"/>
        <v>13.526999999999999</v>
      </c>
      <c r="AJ1107" s="251">
        <f>'5-04a'!O1108</f>
        <v>13.526999999999999</v>
      </c>
      <c r="AK1107" s="251">
        <f t="shared" si="111"/>
        <v>0</v>
      </c>
      <c r="AM1107" s="252">
        <f t="shared" si="112"/>
        <v>0.10967711983440517</v>
      </c>
      <c r="AP1107" s="268"/>
    </row>
    <row r="1108" spans="1:42" x14ac:dyDescent="0.25">
      <c r="A1108" s="253">
        <v>1106</v>
      </c>
      <c r="B1108" s="243" t="s">
        <v>568</v>
      </c>
      <c r="C1108" s="243" t="s">
        <v>569</v>
      </c>
      <c r="D1108" s="243" t="s">
        <v>491</v>
      </c>
      <c r="E1108" s="243" t="s">
        <v>472</v>
      </c>
      <c r="F1108" s="243" t="s">
        <v>30</v>
      </c>
      <c r="G1108" s="243" t="s">
        <v>31</v>
      </c>
      <c r="H1108" s="243" t="s">
        <v>42</v>
      </c>
      <c r="I1108" s="243" t="s">
        <v>52</v>
      </c>
      <c r="J1108" s="243" t="s">
        <v>678</v>
      </c>
      <c r="K1108" s="243" t="s">
        <v>849</v>
      </c>
      <c r="L1108" s="265">
        <v>6.3208700130409028</v>
      </c>
      <c r="M1108" s="250">
        <v>2</v>
      </c>
      <c r="N1108" s="250">
        <v>2</v>
      </c>
      <c r="O1108" s="244">
        <v>18</v>
      </c>
      <c r="P1108" s="242">
        <v>10</v>
      </c>
      <c r="Q1108" s="242">
        <v>25</v>
      </c>
      <c r="R1108" s="242">
        <v>0.5</v>
      </c>
      <c r="S1108" s="245">
        <v>780</v>
      </c>
      <c r="T1108" s="242">
        <v>4.2</v>
      </c>
      <c r="U1108" s="242">
        <v>0.8</v>
      </c>
      <c r="V1108" s="242">
        <v>24</v>
      </c>
      <c r="W1108" s="266">
        <v>216.84943466666664</v>
      </c>
      <c r="X1108" s="266">
        <v>12.854145504840938</v>
      </c>
      <c r="Y1108" s="266">
        <v>0</v>
      </c>
      <c r="Z1108" s="266">
        <v>4.3369886933333328</v>
      </c>
      <c r="AA1108" s="266">
        <v>1.8587094399999999</v>
      </c>
      <c r="AB1108" s="267">
        <v>10.396301866666667</v>
      </c>
      <c r="AC1108" s="268"/>
      <c r="AD1108" s="269">
        <v>5.55</v>
      </c>
      <c r="AE1108" s="270">
        <f t="shared" si="113"/>
        <v>3.3636260000000018</v>
      </c>
      <c r="AF1108" s="194">
        <f t="shared" si="109"/>
        <v>7.0326758666666649</v>
      </c>
      <c r="AH1108" s="242">
        <v>1087</v>
      </c>
      <c r="AI1108" s="251">
        <f t="shared" si="110"/>
        <v>16.591999999999999</v>
      </c>
      <c r="AJ1108" s="251">
        <f>'5-04a'!O1109</f>
        <v>16.591999999999999</v>
      </c>
      <c r="AK1108" s="251">
        <f t="shared" si="111"/>
        <v>0</v>
      </c>
      <c r="AM1108" s="252">
        <f t="shared" si="112"/>
        <v>0.42385944230151068</v>
      </c>
      <c r="AP1108" s="268"/>
    </row>
    <row r="1109" spans="1:42" x14ac:dyDescent="0.25">
      <c r="A1109" s="253">
        <v>1107</v>
      </c>
      <c r="B1109" s="243" t="s">
        <v>570</v>
      </c>
      <c r="C1109" s="243" t="s">
        <v>571</v>
      </c>
      <c r="D1109" s="243" t="s">
        <v>491</v>
      </c>
      <c r="E1109" s="243" t="s">
        <v>472</v>
      </c>
      <c r="F1109" s="243" t="s">
        <v>30</v>
      </c>
      <c r="G1109" s="243" t="s">
        <v>31</v>
      </c>
      <c r="H1109" s="243" t="s">
        <v>42</v>
      </c>
      <c r="I1109" s="243" t="s">
        <v>52</v>
      </c>
      <c r="J1109" s="243" t="s">
        <v>678</v>
      </c>
      <c r="K1109" s="243" t="s">
        <v>850</v>
      </c>
      <c r="L1109" s="265">
        <v>14.070927571482461</v>
      </c>
      <c r="M1109" s="250">
        <v>1</v>
      </c>
      <c r="N1109" s="250">
        <v>1</v>
      </c>
      <c r="O1109" s="244">
        <v>18.5</v>
      </c>
      <c r="P1109" s="242">
        <v>10</v>
      </c>
      <c r="Q1109" s="242">
        <v>25</v>
      </c>
      <c r="R1109" s="242">
        <v>0.5</v>
      </c>
      <c r="S1109" s="245">
        <v>780</v>
      </c>
      <c r="T1109" s="242">
        <v>4.2</v>
      </c>
      <c r="U1109" s="242">
        <v>0.8</v>
      </c>
      <c r="V1109" s="242">
        <v>28</v>
      </c>
      <c r="W1109" s="266">
        <v>402.72037866666659</v>
      </c>
      <c r="X1109" s="266">
        <v>23.871984508990316</v>
      </c>
      <c r="Y1109" s="266">
        <v>0</v>
      </c>
      <c r="Z1109" s="266">
        <v>4.0272037866666661</v>
      </c>
      <c r="AA1109" s="266">
        <v>1.7259444799999999</v>
      </c>
      <c r="AB1109" s="267">
        <v>10.838851733333334</v>
      </c>
      <c r="AC1109" s="268"/>
      <c r="AD1109" s="269">
        <v>5.55</v>
      </c>
      <c r="AE1109" s="270">
        <f t="shared" si="113"/>
        <v>3.3636260000000018</v>
      </c>
      <c r="AF1109" s="194">
        <f t="shared" si="109"/>
        <v>7.4752257333333318</v>
      </c>
      <c r="AH1109" s="242">
        <v>1088</v>
      </c>
      <c r="AI1109" s="251">
        <f t="shared" si="110"/>
        <v>16.591999999999999</v>
      </c>
      <c r="AJ1109" s="251">
        <f>'5-04a'!O1110</f>
        <v>16.591999999999999</v>
      </c>
      <c r="AK1109" s="251">
        <f t="shared" si="111"/>
        <v>0</v>
      </c>
      <c r="AM1109" s="252">
        <f t="shared" si="112"/>
        <v>0.45053192703310829</v>
      </c>
      <c r="AP1109" s="268"/>
    </row>
    <row r="1110" spans="1:42" x14ac:dyDescent="0.25">
      <c r="A1110" s="253">
        <v>1108</v>
      </c>
      <c r="B1110" s="243" t="s">
        <v>570</v>
      </c>
      <c r="C1110" s="243" t="s">
        <v>571</v>
      </c>
      <c r="D1110" s="243" t="s">
        <v>491</v>
      </c>
      <c r="E1110" s="243" t="s">
        <v>492</v>
      </c>
      <c r="F1110" s="243" t="s">
        <v>30</v>
      </c>
      <c r="G1110" s="243" t="s">
        <v>31</v>
      </c>
      <c r="H1110" s="243" t="s">
        <v>42</v>
      </c>
      <c r="I1110" s="243" t="s">
        <v>52</v>
      </c>
      <c r="J1110" s="243" t="s">
        <v>678</v>
      </c>
      <c r="K1110" s="243" t="s">
        <v>850</v>
      </c>
      <c r="L1110" s="265">
        <v>14.075137014662758</v>
      </c>
      <c r="M1110" s="250">
        <v>1</v>
      </c>
      <c r="N1110" s="250">
        <v>1</v>
      </c>
      <c r="O1110" s="244">
        <v>18.5</v>
      </c>
      <c r="P1110" s="242">
        <v>10</v>
      </c>
      <c r="Q1110" s="242">
        <v>25</v>
      </c>
      <c r="R1110" s="242">
        <v>0.5</v>
      </c>
      <c r="S1110" s="245">
        <v>780</v>
      </c>
      <c r="T1110" s="242">
        <v>4.2</v>
      </c>
      <c r="U1110" s="242">
        <v>0.8</v>
      </c>
      <c r="V1110" s="242">
        <v>28</v>
      </c>
      <c r="W1110" s="266">
        <v>266.99096666666668</v>
      </c>
      <c r="X1110" s="266">
        <v>26.914411962365591</v>
      </c>
      <c r="Y1110" s="266">
        <v>0</v>
      </c>
      <c r="Z1110" s="266">
        <v>2.6699096666666668</v>
      </c>
      <c r="AA1110" s="266">
        <v>1.1442470000000002</v>
      </c>
      <c r="AB1110" s="267">
        <v>7.9327433333333346</v>
      </c>
      <c r="AC1110" s="268"/>
      <c r="AD1110" s="269">
        <v>6.05</v>
      </c>
      <c r="AE1110" s="270">
        <f t="shared" si="113"/>
        <v>2.9004960000000004</v>
      </c>
      <c r="AF1110" s="194">
        <f t="shared" si="109"/>
        <v>5.0322473333333342</v>
      </c>
      <c r="AH1110" s="242">
        <v>1089</v>
      </c>
      <c r="AI1110" s="251">
        <f t="shared" si="110"/>
        <v>11.746900000000002</v>
      </c>
      <c r="AJ1110" s="251">
        <f>'5-04a'!O1111</f>
        <v>11.7469</v>
      </c>
      <c r="AK1110" s="251">
        <f t="shared" si="111"/>
        <v>0</v>
      </c>
      <c r="AM1110" s="252">
        <f t="shared" si="112"/>
        <v>0.42838939067612164</v>
      </c>
      <c r="AP1110" s="268"/>
    </row>
    <row r="1111" spans="1:42" x14ac:dyDescent="0.25">
      <c r="A1111" s="253">
        <v>1109</v>
      </c>
      <c r="B1111" s="243" t="s">
        <v>570</v>
      </c>
      <c r="C1111" s="243" t="s">
        <v>571</v>
      </c>
      <c r="D1111" s="243" t="s">
        <v>471</v>
      </c>
      <c r="E1111" s="243" t="s">
        <v>492</v>
      </c>
      <c r="F1111" s="243" t="s">
        <v>30</v>
      </c>
      <c r="G1111" s="243" t="s">
        <v>31</v>
      </c>
      <c r="H1111" s="243" t="s">
        <v>42</v>
      </c>
      <c r="I1111" s="243" t="s">
        <v>52</v>
      </c>
      <c r="J1111" s="243" t="s">
        <v>678</v>
      </c>
      <c r="K1111" s="243" t="s">
        <v>851</v>
      </c>
      <c r="L1111" s="265">
        <v>14.076251296302914</v>
      </c>
      <c r="M1111" s="250">
        <v>1</v>
      </c>
      <c r="N1111" s="250">
        <v>1</v>
      </c>
      <c r="O1111" s="244">
        <v>18</v>
      </c>
      <c r="P1111" s="242">
        <v>10</v>
      </c>
      <c r="Q1111" s="242">
        <v>25</v>
      </c>
      <c r="R1111" s="242">
        <v>0.5</v>
      </c>
      <c r="S1111" s="245">
        <v>780</v>
      </c>
      <c r="T1111" s="242">
        <v>4.2</v>
      </c>
      <c r="U1111" s="242">
        <v>0.8</v>
      </c>
      <c r="V1111" s="242">
        <v>28</v>
      </c>
      <c r="W1111" s="266">
        <v>229.88924933333334</v>
      </c>
      <c r="X1111" s="266">
        <v>22.582440995415848</v>
      </c>
      <c r="Y1111" s="266">
        <v>0</v>
      </c>
      <c r="Z1111" s="266">
        <v>2.2988924933333332</v>
      </c>
      <c r="AA1111" s="266">
        <v>0.98523964000000008</v>
      </c>
      <c r="AB1111" s="267">
        <v>4.7815678666666663</v>
      </c>
      <c r="AC1111" s="268"/>
      <c r="AD1111" s="269">
        <v>8.9499999999999993</v>
      </c>
      <c r="AE1111" s="270">
        <f t="shared" si="113"/>
        <v>1.007086000000001</v>
      </c>
      <c r="AF1111" s="194">
        <f t="shared" si="109"/>
        <v>3.7744818666666653</v>
      </c>
      <c r="AH1111" s="242">
        <v>1090</v>
      </c>
      <c r="AI1111" s="251">
        <f t="shared" si="110"/>
        <v>8.0656999999999996</v>
      </c>
      <c r="AJ1111" s="251">
        <f>'5-04a'!O1112</f>
        <v>8.0656999999999996</v>
      </c>
      <c r="AK1111" s="251">
        <f t="shared" si="111"/>
        <v>0</v>
      </c>
      <c r="AM1111" s="252">
        <f t="shared" si="112"/>
        <v>0.46796705390315352</v>
      </c>
      <c r="AP1111" s="268"/>
    </row>
    <row r="1112" spans="1:42" x14ac:dyDescent="0.25">
      <c r="A1112" s="253">
        <v>1110</v>
      </c>
      <c r="B1112" s="243" t="s">
        <v>570</v>
      </c>
      <c r="C1112" s="243" t="s">
        <v>571</v>
      </c>
      <c r="D1112" s="243" t="s">
        <v>471</v>
      </c>
      <c r="E1112" s="243" t="s">
        <v>496</v>
      </c>
      <c r="F1112" s="243" t="s">
        <v>30</v>
      </c>
      <c r="G1112" s="243" t="s">
        <v>31</v>
      </c>
      <c r="H1112" s="243" t="s">
        <v>42</v>
      </c>
      <c r="I1112" s="243" t="s">
        <v>52</v>
      </c>
      <c r="J1112" s="243" t="s">
        <v>678</v>
      </c>
      <c r="K1112" s="243" t="s">
        <v>851</v>
      </c>
      <c r="L1112" s="265">
        <v>14.07995784839493</v>
      </c>
      <c r="M1112" s="250">
        <v>1</v>
      </c>
      <c r="N1112" s="250">
        <v>1</v>
      </c>
      <c r="O1112" s="244">
        <v>18</v>
      </c>
      <c r="P1112" s="242">
        <v>10</v>
      </c>
      <c r="Q1112" s="242">
        <v>25</v>
      </c>
      <c r="R1112" s="242">
        <v>0.5</v>
      </c>
      <c r="S1112" s="245">
        <v>780</v>
      </c>
      <c r="T1112" s="242">
        <v>4.2</v>
      </c>
      <c r="U1112" s="242">
        <v>0.8</v>
      </c>
      <c r="V1112" s="242">
        <v>28</v>
      </c>
      <c r="W1112" s="266">
        <v>160.88875600000003</v>
      </c>
      <c r="X1112" s="266">
        <v>23.870735311572705</v>
      </c>
      <c r="Y1112" s="266">
        <v>0</v>
      </c>
      <c r="Z1112" s="266">
        <v>1.6088875600000003</v>
      </c>
      <c r="AA1112" s="266">
        <v>0.6895232400000002</v>
      </c>
      <c r="AB1112" s="267">
        <v>3.5726891999999997</v>
      </c>
      <c r="AC1112" s="268"/>
      <c r="AD1112" s="269">
        <v>9.15</v>
      </c>
      <c r="AE1112" s="270">
        <f t="shared" si="113"/>
        <v>0.9263539999999999</v>
      </c>
      <c r="AF1112" s="194">
        <f t="shared" si="109"/>
        <v>2.6463351999999998</v>
      </c>
      <c r="AH1112" s="242">
        <v>1091</v>
      </c>
      <c r="AI1112" s="251">
        <f t="shared" si="110"/>
        <v>5.8711000000000002</v>
      </c>
      <c r="AJ1112" s="251">
        <f>'5-04a'!O1113</f>
        <v>5.8711000000000002</v>
      </c>
      <c r="AK1112" s="251">
        <f t="shared" si="111"/>
        <v>0</v>
      </c>
      <c r="AM1112" s="252">
        <f t="shared" si="112"/>
        <v>0.45073924818177169</v>
      </c>
      <c r="AP1112" s="268"/>
    </row>
    <row r="1113" spans="1:42" x14ac:dyDescent="0.25">
      <c r="A1113" s="253">
        <v>1111</v>
      </c>
      <c r="B1113" s="243" t="s">
        <v>570</v>
      </c>
      <c r="C1113" s="243" t="s">
        <v>571</v>
      </c>
      <c r="D1113" s="243" t="s">
        <v>491</v>
      </c>
      <c r="E1113" s="243" t="s">
        <v>472</v>
      </c>
      <c r="F1113" s="243" t="s">
        <v>30</v>
      </c>
      <c r="G1113" s="243" t="s">
        <v>31</v>
      </c>
      <c r="H1113" s="243" t="s">
        <v>42</v>
      </c>
      <c r="I1113" s="243" t="s">
        <v>52</v>
      </c>
      <c r="J1113" s="243" t="s">
        <v>678</v>
      </c>
      <c r="K1113" s="243" t="s">
        <v>852</v>
      </c>
      <c r="L1113" s="265">
        <v>11.559334844209735</v>
      </c>
      <c r="M1113" s="250">
        <v>2</v>
      </c>
      <c r="N1113" s="250">
        <v>2</v>
      </c>
      <c r="O1113" s="244">
        <v>11</v>
      </c>
      <c r="P1113" s="242">
        <v>10</v>
      </c>
      <c r="Q1113" s="242">
        <v>25</v>
      </c>
      <c r="R1113" s="242">
        <v>0.5</v>
      </c>
      <c r="S1113" s="245">
        <v>780</v>
      </c>
      <c r="T1113" s="242">
        <v>4.2</v>
      </c>
      <c r="U1113" s="242">
        <v>0.8</v>
      </c>
      <c r="V1113" s="242">
        <v>23</v>
      </c>
      <c r="W1113" s="266">
        <v>397.04686933333335</v>
      </c>
      <c r="X1113" s="266">
        <v>23.535676901798062</v>
      </c>
      <c r="Y1113" s="266">
        <v>0</v>
      </c>
      <c r="Z1113" s="266">
        <v>7.9409373866666666</v>
      </c>
      <c r="AA1113" s="266">
        <v>3.4032588800000001</v>
      </c>
      <c r="AB1113" s="267">
        <v>4.1258037333333339</v>
      </c>
      <c r="AC1113" s="268"/>
      <c r="AD1113" s="269">
        <v>5.55</v>
      </c>
      <c r="AE1113" s="270">
        <f t="shared" si="113"/>
        <v>3.3636260000000018</v>
      </c>
      <c r="AF1113" s="194">
        <f t="shared" si="109"/>
        <v>0.76217773333333216</v>
      </c>
      <c r="AH1113" s="242">
        <v>1092</v>
      </c>
      <c r="AI1113" s="251">
        <f t="shared" si="110"/>
        <v>15.470000000000002</v>
      </c>
      <c r="AJ1113" s="251">
        <f>'5-04a'!O1114</f>
        <v>15.47</v>
      </c>
      <c r="AK1113" s="251">
        <f t="shared" si="111"/>
        <v>0</v>
      </c>
      <c r="AM1113" s="252">
        <f t="shared" si="112"/>
        <v>4.9268114630467486E-2</v>
      </c>
      <c r="AP1113" s="268"/>
    </row>
    <row r="1114" spans="1:42" x14ac:dyDescent="0.25">
      <c r="A1114" s="253">
        <v>1112</v>
      </c>
      <c r="B1114" s="243" t="s">
        <v>570</v>
      </c>
      <c r="C1114" s="243" t="s">
        <v>571</v>
      </c>
      <c r="D1114" s="243" t="s">
        <v>491</v>
      </c>
      <c r="E1114" s="243" t="s">
        <v>472</v>
      </c>
      <c r="F1114" s="243" t="s">
        <v>30</v>
      </c>
      <c r="G1114" s="243" t="s">
        <v>31</v>
      </c>
      <c r="H1114" s="243" t="s">
        <v>32</v>
      </c>
      <c r="I1114" s="243" t="s">
        <v>28</v>
      </c>
      <c r="J1114" s="243" t="s">
        <v>678</v>
      </c>
      <c r="K1114" s="243" t="s">
        <v>852</v>
      </c>
      <c r="L1114" s="265">
        <v>5.0748506643102296</v>
      </c>
      <c r="M1114" s="250">
        <v>2</v>
      </c>
      <c r="N1114" s="250">
        <v>2</v>
      </c>
      <c r="O1114" s="244">
        <v>11</v>
      </c>
      <c r="P1114" s="242">
        <v>10</v>
      </c>
      <c r="Q1114" s="242">
        <v>25</v>
      </c>
      <c r="R1114" s="242">
        <v>0.5</v>
      </c>
      <c r="S1114" s="245">
        <v>524</v>
      </c>
      <c r="T1114" s="242">
        <v>4.2</v>
      </c>
      <c r="U1114" s="242">
        <v>0.8</v>
      </c>
      <c r="V1114" s="242">
        <v>23</v>
      </c>
      <c r="W1114" s="266">
        <v>372.22045279999992</v>
      </c>
      <c r="X1114" s="266">
        <v>22.064045809128626</v>
      </c>
      <c r="Y1114" s="266">
        <v>0</v>
      </c>
      <c r="Z1114" s="266">
        <v>7.4444090559999987</v>
      </c>
      <c r="AA1114" s="266">
        <v>1.2118805439999998</v>
      </c>
      <c r="AB1114" s="267">
        <v>3.9338104000000005</v>
      </c>
      <c r="AC1114" s="268"/>
      <c r="AD1114" s="269">
        <v>5.55</v>
      </c>
      <c r="AE1114" s="270">
        <f t="shared" si="113"/>
        <v>3.3636260000000018</v>
      </c>
      <c r="AF1114" s="194">
        <f t="shared" si="109"/>
        <v>0.5701843999999987</v>
      </c>
      <c r="AH1114" s="242">
        <v>1093</v>
      </c>
      <c r="AI1114" s="251">
        <f t="shared" si="110"/>
        <v>12.5901</v>
      </c>
      <c r="AJ1114" s="251">
        <f>'5-04a'!O1115</f>
        <v>12.5901</v>
      </c>
      <c r="AK1114" s="251">
        <f t="shared" si="111"/>
        <v>0</v>
      </c>
      <c r="AM1114" s="252">
        <f t="shared" si="112"/>
        <v>4.5288313833885256E-2</v>
      </c>
      <c r="AP1114" s="268"/>
    </row>
    <row r="1115" spans="1:42" x14ac:dyDescent="0.25">
      <c r="A1115" s="253">
        <v>1113</v>
      </c>
      <c r="B1115" s="243" t="s">
        <v>570</v>
      </c>
      <c r="C1115" s="243" t="s">
        <v>571</v>
      </c>
      <c r="D1115" s="243" t="s">
        <v>491</v>
      </c>
      <c r="E1115" s="243" t="s">
        <v>492</v>
      </c>
      <c r="F1115" s="243" t="s">
        <v>30</v>
      </c>
      <c r="G1115" s="243" t="s">
        <v>31</v>
      </c>
      <c r="H1115" s="243" t="s">
        <v>42</v>
      </c>
      <c r="I1115" s="243" t="s">
        <v>52</v>
      </c>
      <c r="J1115" s="243" t="s">
        <v>678</v>
      </c>
      <c r="K1115" s="243" t="s">
        <v>852</v>
      </c>
      <c r="L1115" s="265">
        <v>11.563544287390034</v>
      </c>
      <c r="M1115" s="250">
        <v>2</v>
      </c>
      <c r="N1115" s="250">
        <v>2</v>
      </c>
      <c r="O1115" s="244">
        <v>11</v>
      </c>
      <c r="P1115" s="242">
        <v>10</v>
      </c>
      <c r="Q1115" s="242">
        <v>25</v>
      </c>
      <c r="R1115" s="242">
        <v>0.5</v>
      </c>
      <c r="S1115" s="245">
        <v>780</v>
      </c>
      <c r="T1115" s="242">
        <v>4.2</v>
      </c>
      <c r="U1115" s="242">
        <v>0.8</v>
      </c>
      <c r="V1115" s="242">
        <v>23</v>
      </c>
      <c r="W1115" s="266">
        <v>265.96873333333332</v>
      </c>
      <c r="X1115" s="266">
        <v>26.811364247311825</v>
      </c>
      <c r="Y1115" s="266">
        <v>0</v>
      </c>
      <c r="Z1115" s="266">
        <v>5.3193746666666666</v>
      </c>
      <c r="AA1115" s="266">
        <v>2.2797320000000001</v>
      </c>
      <c r="AB1115" s="267">
        <v>3.4877933333333337</v>
      </c>
      <c r="AC1115" s="268"/>
      <c r="AD1115" s="269">
        <v>6.05</v>
      </c>
      <c r="AE1115" s="270">
        <f t="shared" si="113"/>
        <v>2.9004960000000004</v>
      </c>
      <c r="AF1115" s="194">
        <f t="shared" si="109"/>
        <v>0.58729733333333334</v>
      </c>
      <c r="AH1115" s="242">
        <v>1094</v>
      </c>
      <c r="AI1115" s="251">
        <f t="shared" si="110"/>
        <v>11.0869</v>
      </c>
      <c r="AJ1115" s="251">
        <f>'5-04a'!O1116</f>
        <v>11.0869</v>
      </c>
      <c r="AK1115" s="251">
        <f t="shared" si="111"/>
        <v>0</v>
      </c>
      <c r="AM1115" s="252">
        <f t="shared" si="112"/>
        <v>5.2972186394152861E-2</v>
      </c>
      <c r="AP1115" s="268"/>
    </row>
    <row r="1116" spans="1:42" x14ac:dyDescent="0.25">
      <c r="A1116" s="253">
        <v>1114</v>
      </c>
      <c r="B1116" s="243" t="s">
        <v>570</v>
      </c>
      <c r="C1116" s="243" t="s">
        <v>571</v>
      </c>
      <c r="D1116" s="243" t="s">
        <v>491</v>
      </c>
      <c r="E1116" s="243" t="s">
        <v>492</v>
      </c>
      <c r="F1116" s="243" t="s">
        <v>30</v>
      </c>
      <c r="G1116" s="243" t="s">
        <v>31</v>
      </c>
      <c r="H1116" s="243" t="s">
        <v>32</v>
      </c>
      <c r="I1116" s="243" t="s">
        <v>28</v>
      </c>
      <c r="J1116" s="243" t="s">
        <v>678</v>
      </c>
      <c r="K1116" s="243" t="s">
        <v>852</v>
      </c>
      <c r="L1116" s="265">
        <v>5.0778693699721229</v>
      </c>
      <c r="M1116" s="250">
        <v>2</v>
      </c>
      <c r="N1116" s="250">
        <v>2</v>
      </c>
      <c r="O1116" s="244">
        <v>11</v>
      </c>
      <c r="P1116" s="242">
        <v>10</v>
      </c>
      <c r="Q1116" s="242">
        <v>25</v>
      </c>
      <c r="R1116" s="242">
        <v>0.5</v>
      </c>
      <c r="S1116" s="245">
        <v>524</v>
      </c>
      <c r="T1116" s="242">
        <v>4.2</v>
      </c>
      <c r="U1116" s="242">
        <v>0.8</v>
      </c>
      <c r="V1116" s="242">
        <v>23</v>
      </c>
      <c r="W1116" s="266">
        <v>258.8078266666667</v>
      </c>
      <c r="X1116" s="266">
        <v>26.089498655913978</v>
      </c>
      <c r="Y1116" s="266">
        <v>0</v>
      </c>
      <c r="Z1116" s="266">
        <v>5.1761565333333337</v>
      </c>
      <c r="AA1116" s="266">
        <v>0.84263013333333348</v>
      </c>
      <c r="AB1116" s="267">
        <v>3.3749133333333337</v>
      </c>
      <c r="AC1116" s="268"/>
      <c r="AD1116" s="269">
        <v>6.05</v>
      </c>
      <c r="AE1116" s="270">
        <f t="shared" si="113"/>
        <v>2.9004960000000004</v>
      </c>
      <c r="AF1116" s="194">
        <f t="shared" si="109"/>
        <v>0.47441733333333325</v>
      </c>
      <c r="AH1116" s="242">
        <v>1095</v>
      </c>
      <c r="AI1116" s="251">
        <f t="shared" si="110"/>
        <v>9.3937000000000008</v>
      </c>
      <c r="AJ1116" s="251">
        <f>'5-04a'!O1117</f>
        <v>9.3937000000000008</v>
      </c>
      <c r="AK1116" s="251">
        <f t="shared" si="111"/>
        <v>0</v>
      </c>
      <c r="AM1116" s="252">
        <f t="shared" si="112"/>
        <v>5.050377735432611E-2</v>
      </c>
      <c r="AP1116" s="268"/>
    </row>
    <row r="1117" spans="1:42" x14ac:dyDescent="0.25">
      <c r="A1117" s="253">
        <v>1115</v>
      </c>
      <c r="B1117" s="243" t="s">
        <v>570</v>
      </c>
      <c r="C1117" s="243" t="s">
        <v>571</v>
      </c>
      <c r="D1117" s="243" t="s">
        <v>491</v>
      </c>
      <c r="E1117" s="243" t="s">
        <v>472</v>
      </c>
      <c r="F1117" s="243" t="s">
        <v>30</v>
      </c>
      <c r="G1117" s="243" t="s">
        <v>31</v>
      </c>
      <c r="H1117" s="243" t="s">
        <v>42</v>
      </c>
      <c r="I1117" s="243" t="s">
        <v>52</v>
      </c>
      <c r="J1117" s="243" t="s">
        <v>678</v>
      </c>
      <c r="K1117" s="243" t="s">
        <v>853</v>
      </c>
      <c r="L1117" s="265">
        <v>9.5500606623915516</v>
      </c>
      <c r="M1117" s="250">
        <v>1</v>
      </c>
      <c r="N1117" s="250">
        <v>1</v>
      </c>
      <c r="O1117" s="244">
        <v>16</v>
      </c>
      <c r="P1117" s="242">
        <v>10</v>
      </c>
      <c r="Q1117" s="242">
        <v>25</v>
      </c>
      <c r="R1117" s="242">
        <v>0.5</v>
      </c>
      <c r="S1117" s="245">
        <v>780</v>
      </c>
      <c r="T1117" s="242">
        <v>4.2</v>
      </c>
      <c r="U1117" s="242">
        <v>0.8</v>
      </c>
      <c r="V1117" s="242">
        <v>19</v>
      </c>
      <c r="W1117" s="266">
        <v>486.75883199999987</v>
      </c>
      <c r="X1117" s="266">
        <v>28.853517012448126</v>
      </c>
      <c r="Y1117" s="266">
        <v>0</v>
      </c>
      <c r="Z1117" s="266">
        <v>4.8675883199999985</v>
      </c>
      <c r="AA1117" s="266">
        <v>2.0861092800000001</v>
      </c>
      <c r="AB1117" s="267">
        <v>7.9513024000000012</v>
      </c>
      <c r="AC1117" s="268"/>
      <c r="AD1117" s="269">
        <v>5.55</v>
      </c>
      <c r="AE1117" s="270">
        <f t="shared" si="113"/>
        <v>3.3636260000000018</v>
      </c>
      <c r="AF1117" s="194">
        <f t="shared" si="109"/>
        <v>4.5876763999999994</v>
      </c>
      <c r="AH1117" s="242">
        <v>1096</v>
      </c>
      <c r="AI1117" s="251">
        <f t="shared" si="110"/>
        <v>14.904999999999999</v>
      </c>
      <c r="AJ1117" s="251">
        <f>'5-04a'!O1118</f>
        <v>14.904999999999999</v>
      </c>
      <c r="AK1117" s="251">
        <f t="shared" si="111"/>
        <v>0</v>
      </c>
      <c r="AM1117" s="252">
        <f t="shared" si="112"/>
        <v>0.3077944582354914</v>
      </c>
      <c r="AP1117" s="268"/>
    </row>
    <row r="1118" spans="1:42" x14ac:dyDescent="0.25">
      <c r="A1118" s="253">
        <v>1116</v>
      </c>
      <c r="B1118" s="243" t="s">
        <v>572</v>
      </c>
      <c r="C1118" s="243" t="s">
        <v>573</v>
      </c>
      <c r="D1118" s="243" t="s">
        <v>491</v>
      </c>
      <c r="E1118" s="243" t="s">
        <v>472</v>
      </c>
      <c r="F1118" s="243" t="s">
        <v>30</v>
      </c>
      <c r="G1118" s="243" t="s">
        <v>31</v>
      </c>
      <c r="H1118" s="243" t="s">
        <v>32</v>
      </c>
      <c r="I1118" s="243" t="s">
        <v>53</v>
      </c>
      <c r="J1118" s="243" t="s">
        <v>65</v>
      </c>
      <c r="K1118" s="243" t="s">
        <v>854</v>
      </c>
      <c r="L1118" s="265">
        <v>6.7819800000000008</v>
      </c>
      <c r="M1118" s="250">
        <v>0.5</v>
      </c>
      <c r="N1118" s="250">
        <v>0.5</v>
      </c>
      <c r="O1118" s="244">
        <v>28</v>
      </c>
      <c r="P1118" s="242">
        <v>15</v>
      </c>
      <c r="Q1118" s="242">
        <v>35</v>
      </c>
      <c r="R1118" s="242">
        <v>0.7</v>
      </c>
      <c r="S1118" s="245">
        <v>195</v>
      </c>
      <c r="T1118" s="242">
        <v>3.2</v>
      </c>
      <c r="U1118" s="242">
        <v>0.6</v>
      </c>
      <c r="V1118" s="242">
        <v>24</v>
      </c>
      <c r="W1118" s="266">
        <v>319.61417599999993</v>
      </c>
      <c r="X1118" s="266">
        <v>18.945712863070536</v>
      </c>
      <c r="Y1118" s="266">
        <v>7.34</v>
      </c>
      <c r="Z1118" s="266">
        <v>1.5980708799999996</v>
      </c>
      <c r="AA1118" s="266">
        <v>0.39951771999999991</v>
      </c>
      <c r="AB1118" s="267">
        <v>7.0253114000000005</v>
      </c>
      <c r="AC1118" s="268"/>
      <c r="AD1118" s="269">
        <v>5.55</v>
      </c>
      <c r="AE1118" s="270">
        <f t="shared" si="113"/>
        <v>3.3636260000000018</v>
      </c>
      <c r="AF1118" s="194">
        <f t="shared" si="109"/>
        <v>3.6616853999999988</v>
      </c>
      <c r="AH1118" s="242">
        <v>1097</v>
      </c>
      <c r="AI1118" s="251">
        <f t="shared" si="110"/>
        <v>16.3629</v>
      </c>
      <c r="AJ1118" s="251">
        <f>'5-04a'!O1119</f>
        <v>16.3629</v>
      </c>
      <c r="AK1118" s="251">
        <f t="shared" si="111"/>
        <v>0</v>
      </c>
      <c r="AM1118" s="252">
        <f t="shared" si="112"/>
        <v>0.22377973342133722</v>
      </c>
      <c r="AP1118" s="268"/>
    </row>
    <row r="1119" spans="1:42" x14ac:dyDescent="0.25">
      <c r="A1119" s="253">
        <v>1117</v>
      </c>
      <c r="B1119" s="243" t="s">
        <v>572</v>
      </c>
      <c r="C1119" s="243" t="s">
        <v>573</v>
      </c>
      <c r="D1119" s="243" t="s">
        <v>491</v>
      </c>
      <c r="E1119" s="243" t="s">
        <v>472</v>
      </c>
      <c r="F1119" s="243" t="s">
        <v>30</v>
      </c>
      <c r="G1119" s="243" t="s">
        <v>46</v>
      </c>
      <c r="H1119" s="243" t="s">
        <v>47</v>
      </c>
      <c r="I1119" s="243" t="s">
        <v>62</v>
      </c>
      <c r="J1119" s="243" t="s">
        <v>65</v>
      </c>
      <c r="K1119" s="243" t="s">
        <v>854</v>
      </c>
      <c r="L1119" s="265">
        <v>3.9657600000000004</v>
      </c>
      <c r="M1119" s="250">
        <v>0.5</v>
      </c>
      <c r="N1119" s="250">
        <v>0.5</v>
      </c>
      <c r="O1119" s="244">
        <v>28</v>
      </c>
      <c r="P1119" s="242">
        <v>15</v>
      </c>
      <c r="Q1119" s="242">
        <v>35</v>
      </c>
      <c r="R1119" s="242">
        <v>0.7</v>
      </c>
      <c r="S1119" s="245">
        <v>195</v>
      </c>
      <c r="T1119" s="242">
        <v>3.2</v>
      </c>
      <c r="U1119" s="242">
        <v>0.6</v>
      </c>
      <c r="V1119" s="242">
        <v>24</v>
      </c>
      <c r="W1119" s="266">
        <v>318.84904799999993</v>
      </c>
      <c r="X1119" s="266">
        <v>18.900358506224062</v>
      </c>
      <c r="Y1119" s="266">
        <v>6.6</v>
      </c>
      <c r="Z1119" s="266">
        <v>1.5942452399999998</v>
      </c>
      <c r="AA1119" s="266">
        <v>0.17713835999999999</v>
      </c>
      <c r="AB1119" s="267">
        <v>6.6052164000000007</v>
      </c>
      <c r="AC1119" s="268"/>
      <c r="AD1119" s="269">
        <v>5.55</v>
      </c>
      <c r="AE1119" s="270">
        <f t="shared" si="113"/>
        <v>3.3636260000000018</v>
      </c>
      <c r="AF1119" s="194">
        <f t="shared" si="109"/>
        <v>3.2415903999999989</v>
      </c>
      <c r="AH1119" s="242">
        <v>1098</v>
      </c>
      <c r="AI1119" s="251">
        <f t="shared" si="110"/>
        <v>14.976600000000001</v>
      </c>
      <c r="AJ1119" s="251">
        <f>'5-04a'!O1120</f>
        <v>14.976599999999999</v>
      </c>
      <c r="AK1119" s="251">
        <f t="shared" si="111"/>
        <v>0</v>
      </c>
      <c r="AM1119" s="252">
        <f t="shared" si="112"/>
        <v>0.21644367880560331</v>
      </c>
      <c r="AP1119" s="268"/>
    </row>
    <row r="1120" spans="1:42" x14ac:dyDescent="0.25">
      <c r="A1120" s="253">
        <v>1118</v>
      </c>
      <c r="B1120" s="243" t="s">
        <v>572</v>
      </c>
      <c r="C1120" s="243" t="s">
        <v>573</v>
      </c>
      <c r="D1120" s="243" t="s">
        <v>491</v>
      </c>
      <c r="E1120" s="243" t="s">
        <v>472</v>
      </c>
      <c r="F1120" s="243" t="s">
        <v>30</v>
      </c>
      <c r="G1120" s="243" t="s">
        <v>46</v>
      </c>
      <c r="H1120" s="243" t="s">
        <v>47</v>
      </c>
      <c r="I1120" s="243" t="s">
        <v>60</v>
      </c>
      <c r="J1120" s="243" t="s">
        <v>58</v>
      </c>
      <c r="K1120" s="243" t="s">
        <v>854</v>
      </c>
      <c r="L1120" s="265">
        <v>4.1690333564013846</v>
      </c>
      <c r="M1120" s="250">
        <v>0.5</v>
      </c>
      <c r="N1120" s="250">
        <v>0.5</v>
      </c>
      <c r="O1120" s="244">
        <v>28</v>
      </c>
      <c r="P1120" s="242">
        <v>15</v>
      </c>
      <c r="Q1120" s="242">
        <v>35</v>
      </c>
      <c r="R1120" s="242">
        <v>0.7</v>
      </c>
      <c r="S1120" s="245">
        <v>195</v>
      </c>
      <c r="T1120" s="242">
        <v>3.2</v>
      </c>
      <c r="U1120" s="242">
        <v>0.6</v>
      </c>
      <c r="V1120" s="242">
        <v>24</v>
      </c>
      <c r="W1120" s="266">
        <v>313.65463360000001</v>
      </c>
      <c r="X1120" s="266">
        <v>18.592450124481331</v>
      </c>
      <c r="Y1120" s="266">
        <v>8.33</v>
      </c>
      <c r="Z1120" s="266">
        <v>1.5682731680000002</v>
      </c>
      <c r="AA1120" s="266">
        <v>0.21385543200000001</v>
      </c>
      <c r="AB1120" s="267">
        <v>6.625171400000001</v>
      </c>
      <c r="AC1120" s="268"/>
      <c r="AD1120" s="269">
        <v>5.55</v>
      </c>
      <c r="AE1120" s="270">
        <f t="shared" si="113"/>
        <v>3.3636260000000018</v>
      </c>
      <c r="AF1120" s="194">
        <f t="shared" si="109"/>
        <v>3.2615453999999993</v>
      </c>
      <c r="AH1120" s="242">
        <v>1099</v>
      </c>
      <c r="AI1120" s="251">
        <f t="shared" si="110"/>
        <v>16.737300000000001</v>
      </c>
      <c r="AJ1120" s="251">
        <f>'5-04a'!O1121</f>
        <v>16.737300000000001</v>
      </c>
      <c r="AK1120" s="251">
        <f t="shared" si="111"/>
        <v>0</v>
      </c>
      <c r="AM1120" s="252">
        <f t="shared" si="112"/>
        <v>0.19486687817031415</v>
      </c>
      <c r="AP1120" s="268"/>
    </row>
    <row r="1121" spans="1:42" x14ac:dyDescent="0.25">
      <c r="A1121" s="253">
        <v>1119</v>
      </c>
      <c r="B1121" s="243" t="s">
        <v>572</v>
      </c>
      <c r="C1121" s="243" t="s">
        <v>573</v>
      </c>
      <c r="D1121" s="243" t="s">
        <v>491</v>
      </c>
      <c r="E1121" s="243" t="s">
        <v>472</v>
      </c>
      <c r="F1121" s="243" t="s">
        <v>30</v>
      </c>
      <c r="G1121" s="243" t="s">
        <v>46</v>
      </c>
      <c r="H1121" s="243" t="s">
        <v>47</v>
      </c>
      <c r="I1121" s="243" t="s">
        <v>59</v>
      </c>
      <c r="J1121" s="243" t="s">
        <v>58</v>
      </c>
      <c r="K1121" s="243" t="s">
        <v>854</v>
      </c>
      <c r="L1121" s="265">
        <v>7.6366080000000007</v>
      </c>
      <c r="M1121" s="250">
        <v>0.5</v>
      </c>
      <c r="N1121" s="250">
        <v>0.5</v>
      </c>
      <c r="O1121" s="244">
        <v>28</v>
      </c>
      <c r="P1121" s="242">
        <v>15</v>
      </c>
      <c r="Q1121" s="242">
        <v>35</v>
      </c>
      <c r="R1121" s="242">
        <v>0.7</v>
      </c>
      <c r="S1121" s="245">
        <v>195</v>
      </c>
      <c r="T1121" s="242">
        <v>3.2</v>
      </c>
      <c r="U1121" s="242">
        <v>0.6</v>
      </c>
      <c r="V1121" s="242">
        <v>24</v>
      </c>
      <c r="W1121" s="266">
        <v>318.84904799999993</v>
      </c>
      <c r="X1121" s="266">
        <v>18.900358506224062</v>
      </c>
      <c r="Y1121" s="266">
        <v>7.06</v>
      </c>
      <c r="Z1121" s="266">
        <v>1.5942452399999998</v>
      </c>
      <c r="AA1121" s="266">
        <v>0.17713835999999999</v>
      </c>
      <c r="AB1121" s="267">
        <v>6.6052164000000007</v>
      </c>
      <c r="AC1121" s="268"/>
      <c r="AD1121" s="269">
        <v>5.55</v>
      </c>
      <c r="AE1121" s="270">
        <f t="shared" si="113"/>
        <v>3.3636260000000018</v>
      </c>
      <c r="AF1121" s="194">
        <f t="shared" si="109"/>
        <v>3.2415903999999989</v>
      </c>
      <c r="AH1121" s="242">
        <v>1100</v>
      </c>
      <c r="AI1121" s="251">
        <f t="shared" si="110"/>
        <v>15.436600000000002</v>
      </c>
      <c r="AJ1121" s="251">
        <f>'5-04a'!O1122</f>
        <v>15.4366</v>
      </c>
      <c r="AK1121" s="251">
        <f t="shared" si="111"/>
        <v>0</v>
      </c>
      <c r="AM1121" s="252">
        <f t="shared" si="112"/>
        <v>0.2099938069263956</v>
      </c>
      <c r="AP1121" s="268"/>
    </row>
    <row r="1122" spans="1:42" x14ac:dyDescent="0.25">
      <c r="A1122" s="253">
        <v>1120</v>
      </c>
      <c r="B1122" s="243" t="s">
        <v>572</v>
      </c>
      <c r="C1122" s="243" t="s">
        <v>573</v>
      </c>
      <c r="D1122" s="243" t="s">
        <v>491</v>
      </c>
      <c r="E1122" s="243" t="s">
        <v>492</v>
      </c>
      <c r="F1122" s="243" t="s">
        <v>30</v>
      </c>
      <c r="G1122" s="243" t="s">
        <v>31</v>
      </c>
      <c r="H1122" s="243" t="s">
        <v>32</v>
      </c>
      <c r="I1122" s="243" t="s">
        <v>53</v>
      </c>
      <c r="J1122" s="243" t="s">
        <v>65</v>
      </c>
      <c r="K1122" s="243" t="s">
        <v>854</v>
      </c>
      <c r="L1122" s="265">
        <v>6.7819800000000008</v>
      </c>
      <c r="M1122" s="250">
        <v>0.5</v>
      </c>
      <c r="N1122" s="250">
        <v>0.5</v>
      </c>
      <c r="O1122" s="244">
        <v>28</v>
      </c>
      <c r="P1122" s="242">
        <v>15</v>
      </c>
      <c r="Q1122" s="242">
        <v>35</v>
      </c>
      <c r="R1122" s="242">
        <v>0.7</v>
      </c>
      <c r="S1122" s="245">
        <v>195</v>
      </c>
      <c r="T1122" s="242">
        <v>3.2</v>
      </c>
      <c r="U1122" s="242">
        <v>0.6</v>
      </c>
      <c r="V1122" s="242">
        <v>24</v>
      </c>
      <c r="W1122" s="266">
        <v>243.65599999999989</v>
      </c>
      <c r="X1122" s="266">
        <v>24.562096774193538</v>
      </c>
      <c r="Y1122" s="266">
        <v>7.34</v>
      </c>
      <c r="Z1122" s="266">
        <v>1.2182799999999996</v>
      </c>
      <c r="AA1122" s="266">
        <v>0.3045699999999999</v>
      </c>
      <c r="AB1122" s="267">
        <v>5.7731499999999993</v>
      </c>
      <c r="AC1122" s="268"/>
      <c r="AD1122" s="269">
        <v>6.05</v>
      </c>
      <c r="AE1122" s="270">
        <f t="shared" si="113"/>
        <v>2.9004960000000004</v>
      </c>
      <c r="AF1122" s="194">
        <f t="shared" si="109"/>
        <v>2.8726539999999989</v>
      </c>
      <c r="AH1122" s="242">
        <v>1101</v>
      </c>
      <c r="AI1122" s="251">
        <f t="shared" si="110"/>
        <v>14.635999999999999</v>
      </c>
      <c r="AJ1122" s="251">
        <f>'5-04a'!O1123</f>
        <v>14.635999999999999</v>
      </c>
      <c r="AK1122" s="251">
        <f t="shared" si="111"/>
        <v>0</v>
      </c>
      <c r="AM1122" s="252">
        <f t="shared" si="112"/>
        <v>0.19627316206613823</v>
      </c>
      <c r="AP1122" s="268"/>
    </row>
    <row r="1123" spans="1:42" x14ac:dyDescent="0.25">
      <c r="A1123" s="253">
        <v>1121</v>
      </c>
      <c r="B1123" s="243" t="s">
        <v>572</v>
      </c>
      <c r="C1123" s="243" t="s">
        <v>573</v>
      </c>
      <c r="D1123" s="243" t="s">
        <v>491</v>
      </c>
      <c r="E1123" s="243" t="s">
        <v>492</v>
      </c>
      <c r="F1123" s="243" t="s">
        <v>30</v>
      </c>
      <c r="G1123" s="243" t="s">
        <v>46</v>
      </c>
      <c r="H1123" s="243" t="s">
        <v>47</v>
      </c>
      <c r="I1123" s="243" t="s">
        <v>62</v>
      </c>
      <c r="J1123" s="243" t="s">
        <v>65</v>
      </c>
      <c r="K1123" s="243" t="s">
        <v>854</v>
      </c>
      <c r="L1123" s="265">
        <v>3.9657600000000004</v>
      </c>
      <c r="M1123" s="250">
        <v>0.5</v>
      </c>
      <c r="N1123" s="250">
        <v>0.5</v>
      </c>
      <c r="O1123" s="244">
        <v>28</v>
      </c>
      <c r="P1123" s="242">
        <v>15</v>
      </c>
      <c r="Q1123" s="242">
        <v>35</v>
      </c>
      <c r="R1123" s="242">
        <v>0.7</v>
      </c>
      <c r="S1123" s="245">
        <v>195</v>
      </c>
      <c r="T1123" s="242">
        <v>3.2</v>
      </c>
      <c r="U1123" s="242">
        <v>0.6</v>
      </c>
      <c r="V1123" s="242">
        <v>24</v>
      </c>
      <c r="W1123" s="266">
        <v>250.14779999999996</v>
      </c>
      <c r="X1123" s="266">
        <v>25.216512096774192</v>
      </c>
      <c r="Y1123" s="266">
        <v>6.6</v>
      </c>
      <c r="Z1123" s="266">
        <v>1.2507389999999998</v>
      </c>
      <c r="AA1123" s="266">
        <v>0.13897099999999998</v>
      </c>
      <c r="AB1123" s="267">
        <v>5.5258900000000004</v>
      </c>
      <c r="AC1123" s="268"/>
      <c r="AD1123" s="269">
        <v>6.05</v>
      </c>
      <c r="AE1123" s="270">
        <f t="shared" si="113"/>
        <v>2.9004960000000004</v>
      </c>
      <c r="AF1123" s="194">
        <f t="shared" si="109"/>
        <v>2.625394</v>
      </c>
      <c r="AH1123" s="242">
        <v>1102</v>
      </c>
      <c r="AI1123" s="251">
        <f t="shared" si="110"/>
        <v>13.515599999999999</v>
      </c>
      <c r="AJ1123" s="251">
        <f>'5-04a'!O1124</f>
        <v>13.515599999999999</v>
      </c>
      <c r="AK1123" s="251">
        <f t="shared" si="111"/>
        <v>0</v>
      </c>
      <c r="AM1123" s="252">
        <f t="shared" si="112"/>
        <v>0.19424916392908936</v>
      </c>
      <c r="AP1123" s="268"/>
    </row>
    <row r="1124" spans="1:42" x14ac:dyDescent="0.25">
      <c r="A1124" s="253">
        <v>1122</v>
      </c>
      <c r="B1124" s="243" t="s">
        <v>572</v>
      </c>
      <c r="C1124" s="243" t="s">
        <v>573</v>
      </c>
      <c r="D1124" s="243" t="s">
        <v>491</v>
      </c>
      <c r="E1124" s="243" t="s">
        <v>492</v>
      </c>
      <c r="F1124" s="243" t="s">
        <v>30</v>
      </c>
      <c r="G1124" s="243" t="s">
        <v>46</v>
      </c>
      <c r="H1124" s="243" t="s">
        <v>47</v>
      </c>
      <c r="I1124" s="243" t="s">
        <v>60</v>
      </c>
      <c r="J1124" s="243" t="s">
        <v>58</v>
      </c>
      <c r="K1124" s="243" t="s">
        <v>854</v>
      </c>
      <c r="L1124" s="265">
        <v>4.1690333564013846</v>
      </c>
      <c r="M1124" s="250">
        <v>0.5</v>
      </c>
      <c r="N1124" s="250">
        <v>0.5</v>
      </c>
      <c r="O1124" s="244">
        <v>28</v>
      </c>
      <c r="P1124" s="242">
        <v>15</v>
      </c>
      <c r="Q1124" s="242">
        <v>35</v>
      </c>
      <c r="R1124" s="242">
        <v>0.7</v>
      </c>
      <c r="S1124" s="245">
        <v>195</v>
      </c>
      <c r="T1124" s="242">
        <v>3.2</v>
      </c>
      <c r="U1124" s="242">
        <v>0.6</v>
      </c>
      <c r="V1124" s="242">
        <v>24</v>
      </c>
      <c r="W1124" s="266">
        <v>245.69776000000002</v>
      </c>
      <c r="X1124" s="266">
        <v>24.76791935483871</v>
      </c>
      <c r="Y1124" s="266">
        <v>8.33</v>
      </c>
      <c r="Z1124" s="266">
        <v>1.2284888</v>
      </c>
      <c r="AA1124" s="266">
        <v>0.16752119999999998</v>
      </c>
      <c r="AB1124" s="267">
        <v>5.5375900000000007</v>
      </c>
      <c r="AC1124" s="268"/>
      <c r="AD1124" s="269">
        <v>6.05</v>
      </c>
      <c r="AE1124" s="270">
        <f t="shared" si="113"/>
        <v>2.9004960000000004</v>
      </c>
      <c r="AF1124" s="194">
        <f t="shared" si="109"/>
        <v>2.6370940000000003</v>
      </c>
      <c r="AH1124" s="242">
        <v>1103</v>
      </c>
      <c r="AI1124" s="251">
        <f t="shared" si="110"/>
        <v>15.2636</v>
      </c>
      <c r="AJ1124" s="251">
        <f>'5-04a'!O1125</f>
        <v>15.2636</v>
      </c>
      <c r="AK1124" s="251">
        <f t="shared" si="111"/>
        <v>0</v>
      </c>
      <c r="AM1124" s="252">
        <f t="shared" si="112"/>
        <v>0.17277011976204829</v>
      </c>
      <c r="AP1124" s="268"/>
    </row>
    <row r="1125" spans="1:42" x14ac:dyDescent="0.25">
      <c r="A1125" s="253">
        <v>1123</v>
      </c>
      <c r="B1125" s="243" t="s">
        <v>572</v>
      </c>
      <c r="C1125" s="243" t="s">
        <v>573</v>
      </c>
      <c r="D1125" s="243" t="s">
        <v>491</v>
      </c>
      <c r="E1125" s="243" t="s">
        <v>492</v>
      </c>
      <c r="F1125" s="243" t="s">
        <v>30</v>
      </c>
      <c r="G1125" s="243" t="s">
        <v>46</v>
      </c>
      <c r="H1125" s="243" t="s">
        <v>47</v>
      </c>
      <c r="I1125" s="243" t="s">
        <v>59</v>
      </c>
      <c r="J1125" s="243" t="s">
        <v>58</v>
      </c>
      <c r="K1125" s="243" t="s">
        <v>854</v>
      </c>
      <c r="L1125" s="265">
        <v>7.6366080000000007</v>
      </c>
      <c r="M1125" s="250">
        <v>0.5</v>
      </c>
      <c r="N1125" s="250">
        <v>0.5</v>
      </c>
      <c r="O1125" s="244">
        <v>28</v>
      </c>
      <c r="P1125" s="242">
        <v>15</v>
      </c>
      <c r="Q1125" s="242">
        <v>35</v>
      </c>
      <c r="R1125" s="242">
        <v>0.7</v>
      </c>
      <c r="S1125" s="245">
        <v>195</v>
      </c>
      <c r="T1125" s="242">
        <v>3.2</v>
      </c>
      <c r="U1125" s="242">
        <v>0.6</v>
      </c>
      <c r="V1125" s="242">
        <v>24</v>
      </c>
      <c r="W1125" s="266">
        <v>250.14780000000002</v>
      </c>
      <c r="X1125" s="266">
        <v>25.216512096774196</v>
      </c>
      <c r="Y1125" s="266">
        <v>7.06</v>
      </c>
      <c r="Z1125" s="266">
        <v>1.250739</v>
      </c>
      <c r="AA1125" s="266">
        <v>0.13897100000000001</v>
      </c>
      <c r="AB1125" s="267">
        <v>5.5258900000000004</v>
      </c>
      <c r="AC1125" s="268"/>
      <c r="AD1125" s="269">
        <v>6.05</v>
      </c>
      <c r="AE1125" s="270">
        <f t="shared" si="113"/>
        <v>2.9004960000000004</v>
      </c>
      <c r="AF1125" s="194">
        <f t="shared" si="109"/>
        <v>2.625394</v>
      </c>
      <c r="AH1125" s="242">
        <v>1104</v>
      </c>
      <c r="AI1125" s="251">
        <f t="shared" si="110"/>
        <v>13.9756</v>
      </c>
      <c r="AJ1125" s="251">
        <f>'5-04a'!O1126</f>
        <v>13.9756</v>
      </c>
      <c r="AK1125" s="251">
        <f t="shared" si="111"/>
        <v>0</v>
      </c>
      <c r="AM1125" s="252">
        <f t="shared" si="112"/>
        <v>0.18785554824122042</v>
      </c>
      <c r="AP1125" s="268"/>
    </row>
    <row r="1126" spans="1:42" x14ac:dyDescent="0.25">
      <c r="A1126" s="253">
        <v>1124</v>
      </c>
      <c r="B1126" s="243" t="s">
        <v>572</v>
      </c>
      <c r="C1126" s="243" t="s">
        <v>573</v>
      </c>
      <c r="D1126" s="243" t="s">
        <v>471</v>
      </c>
      <c r="E1126" s="243" t="s">
        <v>492</v>
      </c>
      <c r="F1126" s="243" t="s">
        <v>35</v>
      </c>
      <c r="G1126" s="243" t="s">
        <v>46</v>
      </c>
      <c r="H1126" s="243" t="s">
        <v>47</v>
      </c>
      <c r="I1126" s="243" t="s">
        <v>101</v>
      </c>
      <c r="J1126" s="243" t="s">
        <v>44</v>
      </c>
      <c r="K1126" s="243" t="s">
        <v>855</v>
      </c>
      <c r="L1126" s="265">
        <v>1.5305256296296297</v>
      </c>
      <c r="M1126" s="250">
        <v>1.5</v>
      </c>
      <c r="N1126" s="250">
        <v>1.5</v>
      </c>
      <c r="O1126" s="244">
        <v>21.5</v>
      </c>
      <c r="P1126" s="242">
        <v>15</v>
      </c>
      <c r="Q1126" s="242">
        <v>35</v>
      </c>
      <c r="R1126" s="242">
        <v>0.7</v>
      </c>
      <c r="S1126" s="245">
        <v>187</v>
      </c>
      <c r="T1126" s="242">
        <v>3.2</v>
      </c>
      <c r="U1126" s="242">
        <v>0.6</v>
      </c>
      <c r="V1126" s="242">
        <v>9.1</v>
      </c>
      <c r="W1126" s="266">
        <v>166.90333500000003</v>
      </c>
      <c r="X1126" s="266">
        <v>16.3952195481336</v>
      </c>
      <c r="Y1126" s="266">
        <v>7.18</v>
      </c>
      <c r="Z1126" s="266">
        <v>2.5035500250000005</v>
      </c>
      <c r="AA1126" s="266">
        <v>2.5035500250000005</v>
      </c>
      <c r="AB1126" s="267">
        <v>3.4390999500000001</v>
      </c>
      <c r="AC1126" s="268"/>
      <c r="AD1126" s="269">
        <v>8.9499999999999993</v>
      </c>
      <c r="AE1126" s="270">
        <f t="shared" si="113"/>
        <v>1.007086000000001</v>
      </c>
      <c r="AF1126" s="194">
        <f t="shared" si="109"/>
        <v>2.4320139499999991</v>
      </c>
      <c r="AH1126" s="242">
        <v>1105</v>
      </c>
      <c r="AI1126" s="251">
        <f t="shared" si="110"/>
        <v>15.626200000000001</v>
      </c>
      <c r="AJ1126" s="251">
        <f>'5-04a'!O1127</f>
        <v>15.626200000000001</v>
      </c>
      <c r="AK1126" s="251">
        <f t="shared" si="111"/>
        <v>0</v>
      </c>
      <c r="AM1126" s="252">
        <f t="shared" si="112"/>
        <v>0.15563693988301691</v>
      </c>
      <c r="AP1126" s="268"/>
    </row>
    <row r="1127" spans="1:42" x14ac:dyDescent="0.25">
      <c r="A1127" s="253">
        <v>1125</v>
      </c>
      <c r="B1127" s="243" t="s">
        <v>572</v>
      </c>
      <c r="C1127" s="243" t="s">
        <v>573</v>
      </c>
      <c r="D1127" s="243" t="s">
        <v>471</v>
      </c>
      <c r="E1127" s="243" t="s">
        <v>492</v>
      </c>
      <c r="F1127" s="243" t="s">
        <v>35</v>
      </c>
      <c r="G1127" s="243" t="s">
        <v>31</v>
      </c>
      <c r="H1127" s="243" t="s">
        <v>32</v>
      </c>
      <c r="I1127" s="243" t="s">
        <v>93</v>
      </c>
      <c r="J1127" s="243" t="s">
        <v>44</v>
      </c>
      <c r="K1127" s="243" t="s">
        <v>855</v>
      </c>
      <c r="L1127" s="265">
        <v>1.6458771875000002</v>
      </c>
      <c r="M1127" s="250">
        <v>1.5</v>
      </c>
      <c r="N1127" s="250">
        <v>1.5</v>
      </c>
      <c r="O1127" s="244">
        <v>21.5</v>
      </c>
      <c r="P1127" s="242">
        <v>15</v>
      </c>
      <c r="Q1127" s="242">
        <v>35</v>
      </c>
      <c r="R1127" s="242">
        <v>0.7</v>
      </c>
      <c r="S1127" s="245">
        <v>185</v>
      </c>
      <c r="T1127" s="242">
        <v>3.2</v>
      </c>
      <c r="U1127" s="242">
        <v>0.6</v>
      </c>
      <c r="V1127" s="242">
        <v>9.1</v>
      </c>
      <c r="W1127" s="266">
        <v>175.54660200000001</v>
      </c>
      <c r="X1127" s="266">
        <v>17.244263457760315</v>
      </c>
      <c r="Y1127" s="266">
        <v>6.73</v>
      </c>
      <c r="Z1127" s="266">
        <v>2.6331990300000001</v>
      </c>
      <c r="AA1127" s="266">
        <v>1.7554660200000003</v>
      </c>
      <c r="AB1127" s="267">
        <v>3.1413349499999996</v>
      </c>
      <c r="AC1127" s="268"/>
      <c r="AD1127" s="269">
        <v>8.9499999999999993</v>
      </c>
      <c r="AE1127" s="270">
        <f t="shared" si="113"/>
        <v>1.007086000000001</v>
      </c>
      <c r="AF1127" s="194">
        <f t="shared" si="109"/>
        <v>2.1342489499999986</v>
      </c>
      <c r="AH1127" s="242">
        <v>1106</v>
      </c>
      <c r="AI1127" s="251">
        <f t="shared" si="110"/>
        <v>14.26</v>
      </c>
      <c r="AJ1127" s="251">
        <f>'5-04a'!O1128</f>
        <v>14.26</v>
      </c>
      <c r="AK1127" s="251">
        <f t="shared" si="111"/>
        <v>0</v>
      </c>
      <c r="AM1127" s="252">
        <f t="shared" si="112"/>
        <v>0.14966682678821869</v>
      </c>
      <c r="AP1127" s="268"/>
    </row>
    <row r="1128" spans="1:42" x14ac:dyDescent="0.25">
      <c r="A1128" s="253">
        <v>1126</v>
      </c>
      <c r="B1128" s="243" t="s">
        <v>572</v>
      </c>
      <c r="C1128" s="243" t="s">
        <v>573</v>
      </c>
      <c r="D1128" s="243" t="s">
        <v>471</v>
      </c>
      <c r="E1128" s="243" t="s">
        <v>496</v>
      </c>
      <c r="F1128" s="243" t="s">
        <v>35</v>
      </c>
      <c r="G1128" s="243" t="s">
        <v>46</v>
      </c>
      <c r="H1128" s="243" t="s">
        <v>47</v>
      </c>
      <c r="I1128" s="243" t="s">
        <v>101</v>
      </c>
      <c r="J1128" s="243" t="s">
        <v>44</v>
      </c>
      <c r="K1128" s="243" t="s">
        <v>855</v>
      </c>
      <c r="L1128" s="265">
        <v>1.5305256296296297</v>
      </c>
      <c r="M1128" s="250">
        <v>1.5</v>
      </c>
      <c r="N1128" s="250">
        <v>1.5</v>
      </c>
      <c r="O1128" s="244">
        <v>21.5</v>
      </c>
      <c r="P1128" s="242">
        <v>15</v>
      </c>
      <c r="Q1128" s="242">
        <v>35</v>
      </c>
      <c r="R1128" s="242">
        <v>0.7</v>
      </c>
      <c r="S1128" s="245">
        <v>187</v>
      </c>
      <c r="T1128" s="242">
        <v>3.2</v>
      </c>
      <c r="U1128" s="242">
        <v>0.6</v>
      </c>
      <c r="V1128" s="242">
        <v>9.1</v>
      </c>
      <c r="W1128" s="266">
        <v>116.47498500000003</v>
      </c>
      <c r="X1128" s="266">
        <v>17.281155044510392</v>
      </c>
      <c r="Y1128" s="266">
        <v>7.18</v>
      </c>
      <c r="Z1128" s="266">
        <v>1.7471247750000007</v>
      </c>
      <c r="AA1128" s="266">
        <v>1.7471247750000005</v>
      </c>
      <c r="AB1128" s="267">
        <v>2.6283504500000001</v>
      </c>
      <c r="AC1128" s="268"/>
      <c r="AD1128" s="269">
        <v>9.15</v>
      </c>
      <c r="AE1128" s="270">
        <f t="shared" si="113"/>
        <v>0.9263539999999999</v>
      </c>
      <c r="AF1128" s="194">
        <f t="shared" si="109"/>
        <v>1.7019964500000002</v>
      </c>
      <c r="AH1128" s="242">
        <v>1107</v>
      </c>
      <c r="AI1128" s="251">
        <f t="shared" si="110"/>
        <v>13.302600000000002</v>
      </c>
      <c r="AJ1128" s="251">
        <f>'5-04a'!O1129</f>
        <v>13.3026</v>
      </c>
      <c r="AK1128" s="251">
        <f t="shared" si="111"/>
        <v>0</v>
      </c>
      <c r="AM1128" s="252">
        <f t="shared" si="112"/>
        <v>0.12794464615939741</v>
      </c>
      <c r="AP1128" s="268"/>
    </row>
    <row r="1129" spans="1:42" x14ac:dyDescent="0.25">
      <c r="A1129" s="253">
        <v>1127</v>
      </c>
      <c r="B1129" s="243" t="s">
        <v>572</v>
      </c>
      <c r="C1129" s="243" t="s">
        <v>573</v>
      </c>
      <c r="D1129" s="243" t="s">
        <v>471</v>
      </c>
      <c r="E1129" s="243" t="s">
        <v>496</v>
      </c>
      <c r="F1129" s="243" t="s">
        <v>35</v>
      </c>
      <c r="G1129" s="243" t="s">
        <v>31</v>
      </c>
      <c r="H1129" s="243" t="s">
        <v>32</v>
      </c>
      <c r="I1129" s="243" t="s">
        <v>93</v>
      </c>
      <c r="J1129" s="243" t="s">
        <v>44</v>
      </c>
      <c r="K1129" s="243" t="s">
        <v>855</v>
      </c>
      <c r="L1129" s="265">
        <v>1.6458771875000002</v>
      </c>
      <c r="M1129" s="250">
        <v>1.5</v>
      </c>
      <c r="N1129" s="250">
        <v>1.5</v>
      </c>
      <c r="O1129" s="244">
        <v>21.5</v>
      </c>
      <c r="P1129" s="242">
        <v>15</v>
      </c>
      <c r="Q1129" s="242">
        <v>35</v>
      </c>
      <c r="R1129" s="242">
        <v>0.7</v>
      </c>
      <c r="S1129" s="245">
        <v>185</v>
      </c>
      <c r="T1129" s="242">
        <v>3.2</v>
      </c>
      <c r="U1129" s="242">
        <v>0.6</v>
      </c>
      <c r="V1129" s="242">
        <v>9.1</v>
      </c>
      <c r="W1129" s="266">
        <v>123.39178200000003</v>
      </c>
      <c r="X1129" s="266">
        <v>18.307386053412468</v>
      </c>
      <c r="Y1129" s="266">
        <v>6.73</v>
      </c>
      <c r="Z1129" s="266">
        <v>1.8508767300000004</v>
      </c>
      <c r="AA1129" s="266">
        <v>1.2339178200000005</v>
      </c>
      <c r="AB1129" s="267">
        <v>2.4312054499999998</v>
      </c>
      <c r="AC1129" s="268"/>
      <c r="AD1129" s="269">
        <v>9.15</v>
      </c>
      <c r="AE1129" s="270">
        <f t="shared" si="113"/>
        <v>0.9263539999999999</v>
      </c>
      <c r="AF1129" s="194">
        <f t="shared" si="109"/>
        <v>1.5048514499999999</v>
      </c>
      <c r="AH1129" s="242">
        <v>1108</v>
      </c>
      <c r="AI1129" s="251">
        <f t="shared" si="110"/>
        <v>12.246</v>
      </c>
      <c r="AJ1129" s="251">
        <f>'5-04a'!O1130</f>
        <v>12.246</v>
      </c>
      <c r="AK1129" s="251">
        <f t="shared" si="111"/>
        <v>0</v>
      </c>
      <c r="AM1129" s="252">
        <f t="shared" si="112"/>
        <v>0.12288514208721213</v>
      </c>
      <c r="AP1129" s="268"/>
    </row>
    <row r="1130" spans="1:42" x14ac:dyDescent="0.25">
      <c r="A1130" s="253">
        <v>1128</v>
      </c>
      <c r="B1130" s="243" t="s">
        <v>572</v>
      </c>
      <c r="C1130" s="243" t="s">
        <v>573</v>
      </c>
      <c r="D1130" s="243" t="s">
        <v>471</v>
      </c>
      <c r="E1130" s="243" t="s">
        <v>492</v>
      </c>
      <c r="F1130" s="243" t="s">
        <v>30</v>
      </c>
      <c r="G1130" s="243" t="s">
        <v>31</v>
      </c>
      <c r="H1130" s="243" t="s">
        <v>32</v>
      </c>
      <c r="I1130" s="243" t="s">
        <v>62</v>
      </c>
      <c r="J1130" s="243" t="s">
        <v>102</v>
      </c>
      <c r="K1130" s="243" t="s">
        <v>856</v>
      </c>
      <c r="L1130" s="265">
        <v>1.1046401226158042</v>
      </c>
      <c r="M1130" s="250">
        <v>1.5</v>
      </c>
      <c r="N1130" s="250">
        <v>1.1046401226158042</v>
      </c>
      <c r="O1130" s="244">
        <v>21.5</v>
      </c>
      <c r="P1130" s="242">
        <v>15</v>
      </c>
      <c r="Q1130" s="242">
        <v>35</v>
      </c>
      <c r="R1130" s="242">
        <v>0.7</v>
      </c>
      <c r="S1130" s="245">
        <v>219</v>
      </c>
      <c r="T1130" s="242">
        <v>3.8</v>
      </c>
      <c r="U1130" s="242">
        <v>0.6</v>
      </c>
      <c r="V1130" s="242">
        <v>4.3</v>
      </c>
      <c r="W1130" s="266">
        <v>191.34576019154264</v>
      </c>
      <c r="X1130" s="266">
        <v>18.796243633746823</v>
      </c>
      <c r="Y1130" s="266">
        <v>6.9</v>
      </c>
      <c r="Z1130" s="266">
        <v>2.1136820399999996</v>
      </c>
      <c r="AA1130" s="266">
        <v>0.5284205099999999</v>
      </c>
      <c r="AB1130" s="267">
        <v>2.3003974499999993</v>
      </c>
      <c r="AC1130" s="268"/>
      <c r="AD1130" s="269">
        <v>8.9499999999999993</v>
      </c>
      <c r="AE1130" s="270">
        <f t="shared" si="113"/>
        <v>1.007086000000001</v>
      </c>
      <c r="AF1130" s="194">
        <f t="shared" si="109"/>
        <v>1.2933114499999983</v>
      </c>
      <c r="AH1130" s="242">
        <v>1109</v>
      </c>
      <c r="AI1130" s="251">
        <f t="shared" si="110"/>
        <v>11.842499999999998</v>
      </c>
      <c r="AJ1130" s="251">
        <f>'5-04a'!O1131</f>
        <v>11.842499999999999</v>
      </c>
      <c r="AK1130" s="251">
        <f t="shared" si="111"/>
        <v>0</v>
      </c>
      <c r="AM1130" s="252">
        <f t="shared" si="112"/>
        <v>0.10920932657800284</v>
      </c>
      <c r="AP1130" s="268"/>
    </row>
    <row r="1131" spans="1:42" x14ac:dyDescent="0.25">
      <c r="A1131" s="253">
        <v>1129</v>
      </c>
      <c r="B1131" s="243" t="s">
        <v>572</v>
      </c>
      <c r="C1131" s="243" t="s">
        <v>573</v>
      </c>
      <c r="D1131" s="243" t="s">
        <v>471</v>
      </c>
      <c r="E1131" s="243" t="s">
        <v>492</v>
      </c>
      <c r="F1131" s="243" t="s">
        <v>30</v>
      </c>
      <c r="G1131" s="243" t="s">
        <v>31</v>
      </c>
      <c r="H1131" s="243" t="s">
        <v>32</v>
      </c>
      <c r="I1131" s="243" t="s">
        <v>98</v>
      </c>
      <c r="J1131" s="243" t="s">
        <v>44</v>
      </c>
      <c r="K1131" s="243" t="s">
        <v>856</v>
      </c>
      <c r="L1131" s="265">
        <v>1.4992764461805552</v>
      </c>
      <c r="M1131" s="250">
        <v>1.5</v>
      </c>
      <c r="N1131" s="250">
        <v>1.4992764461805552</v>
      </c>
      <c r="O1131" s="244">
        <v>21.5</v>
      </c>
      <c r="P1131" s="242">
        <v>15</v>
      </c>
      <c r="Q1131" s="242">
        <v>35</v>
      </c>
      <c r="R1131" s="242">
        <v>0.7</v>
      </c>
      <c r="S1131" s="245">
        <v>266</v>
      </c>
      <c r="T1131" s="242">
        <v>4.2</v>
      </c>
      <c r="U1131" s="242">
        <v>0.6</v>
      </c>
      <c r="V1131" s="242">
        <v>4.3</v>
      </c>
      <c r="W1131" s="266">
        <v>197.7694834300703</v>
      </c>
      <c r="X1131" s="266">
        <v>19.427257704329108</v>
      </c>
      <c r="Y1131" s="266">
        <v>7.15</v>
      </c>
      <c r="Z1131" s="266">
        <v>2.9651112828000001</v>
      </c>
      <c r="AA1131" s="266">
        <v>0.49880376719999997</v>
      </c>
      <c r="AB1131" s="267">
        <v>2.6960849499999995</v>
      </c>
      <c r="AC1131" s="268"/>
      <c r="AD1131" s="269">
        <v>8.9499999999999993</v>
      </c>
      <c r="AE1131" s="270">
        <f t="shared" si="113"/>
        <v>1.007086000000001</v>
      </c>
      <c r="AF1131" s="194">
        <f t="shared" si="109"/>
        <v>1.6889989499999984</v>
      </c>
      <c r="AH1131" s="242">
        <v>1110</v>
      </c>
      <c r="AI1131" s="251">
        <f t="shared" si="110"/>
        <v>13.31</v>
      </c>
      <c r="AJ1131" s="251">
        <f>'5-04a'!O1132</f>
        <v>13.31</v>
      </c>
      <c r="AK1131" s="251">
        <f t="shared" si="111"/>
        <v>0</v>
      </c>
      <c r="AM1131" s="252">
        <f t="shared" si="112"/>
        <v>0.12689699098422227</v>
      </c>
      <c r="AP1131" s="268"/>
    </row>
    <row r="1132" spans="1:42" x14ac:dyDescent="0.25">
      <c r="A1132" s="253">
        <v>1130</v>
      </c>
      <c r="B1132" s="243" t="s">
        <v>572</v>
      </c>
      <c r="C1132" s="243" t="s">
        <v>573</v>
      </c>
      <c r="D1132" s="243" t="s">
        <v>471</v>
      </c>
      <c r="E1132" s="243" t="s">
        <v>496</v>
      </c>
      <c r="F1132" s="243" t="s">
        <v>30</v>
      </c>
      <c r="G1132" s="243" t="s">
        <v>31</v>
      </c>
      <c r="H1132" s="243" t="s">
        <v>32</v>
      </c>
      <c r="I1132" s="243" t="s">
        <v>62</v>
      </c>
      <c r="J1132" s="243" t="s">
        <v>102</v>
      </c>
      <c r="K1132" s="243" t="s">
        <v>856</v>
      </c>
      <c r="L1132" s="265">
        <v>1.1046401226158042</v>
      </c>
      <c r="M1132" s="250">
        <v>1.5</v>
      </c>
      <c r="N1132" s="250">
        <v>1.1046401226158042</v>
      </c>
      <c r="O1132" s="244">
        <v>21.5</v>
      </c>
      <c r="P1132" s="242">
        <v>15</v>
      </c>
      <c r="Q1132" s="242">
        <v>35</v>
      </c>
      <c r="R1132" s="242">
        <v>0.7</v>
      </c>
      <c r="S1132" s="245">
        <v>219</v>
      </c>
      <c r="T1132" s="242">
        <v>3.8</v>
      </c>
      <c r="U1132" s="242">
        <v>0.6</v>
      </c>
      <c r="V1132" s="242">
        <v>4.3</v>
      </c>
      <c r="W1132" s="266">
        <v>139.64236934896311</v>
      </c>
      <c r="X1132" s="266">
        <v>20.718452425662186</v>
      </c>
      <c r="Y1132" s="266">
        <v>6.9</v>
      </c>
      <c r="Z1132" s="266">
        <v>1.5425456400000006</v>
      </c>
      <c r="AA1132" s="266">
        <v>0.38563641000000015</v>
      </c>
      <c r="AB1132" s="267">
        <v>1.8743179499999996</v>
      </c>
      <c r="AC1132" s="268"/>
      <c r="AD1132" s="269">
        <v>9.15</v>
      </c>
      <c r="AE1132" s="270">
        <f t="shared" si="113"/>
        <v>0.9263539999999999</v>
      </c>
      <c r="AF1132" s="194">
        <f t="shared" si="109"/>
        <v>0.94796394999999967</v>
      </c>
      <c r="AH1132" s="242">
        <v>1111</v>
      </c>
      <c r="AI1132" s="251">
        <f t="shared" si="110"/>
        <v>10.702500000000001</v>
      </c>
      <c r="AJ1132" s="251">
        <f>'5-04a'!O1133</f>
        <v>10.702500000000001</v>
      </c>
      <c r="AK1132" s="251">
        <f t="shared" si="111"/>
        <v>0</v>
      </c>
      <c r="AM1132" s="252">
        <f t="shared" si="112"/>
        <v>8.8574066806820798E-2</v>
      </c>
      <c r="AP1132" s="268"/>
    </row>
    <row r="1133" spans="1:42" x14ac:dyDescent="0.25">
      <c r="A1133" s="253">
        <v>1131</v>
      </c>
      <c r="B1133" s="243" t="s">
        <v>572</v>
      </c>
      <c r="C1133" s="243" t="s">
        <v>573</v>
      </c>
      <c r="D1133" s="243" t="s">
        <v>471</v>
      </c>
      <c r="E1133" s="243" t="s">
        <v>496</v>
      </c>
      <c r="F1133" s="243" t="s">
        <v>30</v>
      </c>
      <c r="G1133" s="243" t="s">
        <v>31</v>
      </c>
      <c r="H1133" s="243" t="s">
        <v>32</v>
      </c>
      <c r="I1133" s="243" t="s">
        <v>98</v>
      </c>
      <c r="J1133" s="243" t="s">
        <v>44</v>
      </c>
      <c r="K1133" s="243" t="s">
        <v>856</v>
      </c>
      <c r="L1133" s="265">
        <v>1.4992764461805552</v>
      </c>
      <c r="M1133" s="250">
        <v>1.5</v>
      </c>
      <c r="N1133" s="250">
        <v>1.4992764461805552</v>
      </c>
      <c r="O1133" s="244">
        <v>21.5</v>
      </c>
      <c r="P1133" s="242">
        <v>15</v>
      </c>
      <c r="Q1133" s="242">
        <v>35</v>
      </c>
      <c r="R1133" s="242">
        <v>0.7</v>
      </c>
      <c r="S1133" s="245">
        <v>266</v>
      </c>
      <c r="T1133" s="242">
        <v>4.2</v>
      </c>
      <c r="U1133" s="242">
        <v>0.6</v>
      </c>
      <c r="V1133" s="242">
        <v>4.3</v>
      </c>
      <c r="W1133" s="266">
        <v>141.16554423246896</v>
      </c>
      <c r="X1133" s="266">
        <v>20.944442764461272</v>
      </c>
      <c r="Y1133" s="266">
        <v>7.15</v>
      </c>
      <c r="Z1133" s="266">
        <v>2.1164617548000004</v>
      </c>
      <c r="AA1133" s="266">
        <v>0.35604029520000008</v>
      </c>
      <c r="AB1133" s="267">
        <v>2.1363979499999997</v>
      </c>
      <c r="AC1133" s="268"/>
      <c r="AD1133" s="269">
        <v>9.15</v>
      </c>
      <c r="AE1133" s="270">
        <f t="shared" si="113"/>
        <v>0.9263539999999999</v>
      </c>
      <c r="AF1133" s="194">
        <f t="shared" si="109"/>
        <v>1.2100439499999998</v>
      </c>
      <c r="AH1133" s="242">
        <v>1112</v>
      </c>
      <c r="AI1133" s="251">
        <f t="shared" si="110"/>
        <v>11.758900000000001</v>
      </c>
      <c r="AJ1133" s="251">
        <f>'5-04a'!O1134</f>
        <v>11.758900000000001</v>
      </c>
      <c r="AK1133" s="251">
        <f t="shared" si="111"/>
        <v>0</v>
      </c>
      <c r="AM1133" s="252">
        <f t="shared" si="112"/>
        <v>0.10290451913019072</v>
      </c>
      <c r="AP1133" s="268"/>
    </row>
    <row r="1134" spans="1:42" x14ac:dyDescent="0.25">
      <c r="A1134" s="253">
        <v>1132</v>
      </c>
      <c r="B1134" s="243" t="s">
        <v>572</v>
      </c>
      <c r="C1134" s="243" t="s">
        <v>573</v>
      </c>
      <c r="D1134" s="243" t="s">
        <v>471</v>
      </c>
      <c r="E1134" s="243" t="s">
        <v>492</v>
      </c>
      <c r="F1134" s="243" t="s">
        <v>30</v>
      </c>
      <c r="G1134" s="243" t="s">
        <v>46</v>
      </c>
      <c r="H1134" s="243" t="s">
        <v>47</v>
      </c>
      <c r="I1134" s="243" t="s">
        <v>88</v>
      </c>
      <c r="J1134" s="243" t="s">
        <v>44</v>
      </c>
      <c r="K1134" s="243" t="s">
        <v>857</v>
      </c>
      <c r="L1134" s="265">
        <v>1.5583200000000001</v>
      </c>
      <c r="M1134" s="250">
        <v>1.5</v>
      </c>
      <c r="N1134" s="250">
        <v>1.5</v>
      </c>
      <c r="O1134" s="244">
        <v>21</v>
      </c>
      <c r="P1134" s="242">
        <v>15</v>
      </c>
      <c r="Q1134" s="242">
        <v>35</v>
      </c>
      <c r="R1134" s="242">
        <v>0.7</v>
      </c>
      <c r="S1134" s="245">
        <v>185</v>
      </c>
      <c r="T1134" s="242">
        <v>3.2</v>
      </c>
      <c r="U1134" s="242">
        <v>0.6</v>
      </c>
      <c r="V1134" s="242">
        <v>4.3</v>
      </c>
      <c r="W1134" s="266">
        <v>206.082492</v>
      </c>
      <c r="X1134" s="266">
        <v>20.243859724950887</v>
      </c>
      <c r="Y1134" s="266">
        <v>5.86</v>
      </c>
      <c r="Z1134" s="266">
        <v>3.0912373799999999</v>
      </c>
      <c r="AA1134" s="266">
        <v>0.34347082000000001</v>
      </c>
      <c r="AB1134" s="267">
        <v>2.5002917999999994</v>
      </c>
      <c r="AC1134" s="268"/>
      <c r="AD1134" s="269">
        <v>8.9499999999999993</v>
      </c>
      <c r="AE1134" s="270">
        <f t="shared" si="113"/>
        <v>1.007086000000001</v>
      </c>
      <c r="AF1134" s="194">
        <f t="shared" si="109"/>
        <v>1.4932057999999984</v>
      </c>
      <c r="AH1134" s="242">
        <v>1113</v>
      </c>
      <c r="AI1134" s="251">
        <f t="shared" si="110"/>
        <v>11.795</v>
      </c>
      <c r="AJ1134" s="251">
        <f>'5-04a'!O1135</f>
        <v>11.795</v>
      </c>
      <c r="AK1134" s="251">
        <f t="shared" si="111"/>
        <v>0</v>
      </c>
      <c r="AM1134" s="252">
        <f t="shared" si="112"/>
        <v>0.12659650699448904</v>
      </c>
      <c r="AP1134" s="268"/>
    </row>
    <row r="1135" spans="1:42" x14ac:dyDescent="0.25">
      <c r="A1135" s="253">
        <v>1133</v>
      </c>
      <c r="B1135" s="243" t="s">
        <v>572</v>
      </c>
      <c r="C1135" s="243" t="s">
        <v>573</v>
      </c>
      <c r="D1135" s="243" t="s">
        <v>471</v>
      </c>
      <c r="E1135" s="243" t="s">
        <v>492</v>
      </c>
      <c r="F1135" s="243" t="s">
        <v>30</v>
      </c>
      <c r="G1135" s="243" t="s">
        <v>46</v>
      </c>
      <c r="H1135" s="243" t="s">
        <v>47</v>
      </c>
      <c r="I1135" s="243" t="s">
        <v>1016</v>
      </c>
      <c r="J1135" s="243" t="s">
        <v>44</v>
      </c>
      <c r="K1135" s="243" t="s">
        <v>857</v>
      </c>
      <c r="L1135" s="265">
        <v>1.2783900000000001</v>
      </c>
      <c r="M1135" s="250">
        <v>1.5</v>
      </c>
      <c r="N1135" s="250">
        <v>1.2783900000000001</v>
      </c>
      <c r="O1135" s="244">
        <v>21</v>
      </c>
      <c r="P1135" s="242">
        <v>15</v>
      </c>
      <c r="Q1135" s="242">
        <v>35</v>
      </c>
      <c r="R1135" s="242">
        <v>0.7</v>
      </c>
      <c r="S1135" s="245">
        <v>175</v>
      </c>
      <c r="T1135" s="242">
        <v>3.2</v>
      </c>
      <c r="U1135" s="242">
        <v>0.6</v>
      </c>
      <c r="V1135" s="242">
        <v>4.3</v>
      </c>
      <c r="W1135" s="266">
        <v>241.80706826555274</v>
      </c>
      <c r="X1135" s="266">
        <v>23.75315012431756</v>
      </c>
      <c r="Y1135" s="266">
        <v>5.54</v>
      </c>
      <c r="Z1135" s="266">
        <v>3.0912373799999999</v>
      </c>
      <c r="AA1135" s="266">
        <v>0.34347082000000001</v>
      </c>
      <c r="AB1135" s="267">
        <v>2.5002917999999994</v>
      </c>
      <c r="AC1135" s="268"/>
      <c r="AD1135" s="269">
        <v>8.9499999999999993</v>
      </c>
      <c r="AE1135" s="270">
        <f t="shared" si="113"/>
        <v>1.007086000000001</v>
      </c>
      <c r="AF1135" s="194">
        <f t="shared" si="109"/>
        <v>1.4932057999999984</v>
      </c>
      <c r="AH1135" s="242">
        <v>1114</v>
      </c>
      <c r="AI1135" s="251">
        <f t="shared" si="110"/>
        <v>11.475</v>
      </c>
      <c r="AJ1135" s="251">
        <f>'5-04a'!O1136</f>
        <v>11.475</v>
      </c>
      <c r="AK1135" s="251">
        <f t="shared" si="111"/>
        <v>0</v>
      </c>
      <c r="AM1135" s="252">
        <f t="shared" si="112"/>
        <v>0.13012686710239638</v>
      </c>
      <c r="AP1135" s="268"/>
    </row>
    <row r="1136" spans="1:42" x14ac:dyDescent="0.25">
      <c r="A1136" s="253">
        <v>1134</v>
      </c>
      <c r="B1136" s="243" t="s">
        <v>572</v>
      </c>
      <c r="C1136" s="243" t="s">
        <v>573</v>
      </c>
      <c r="D1136" s="243" t="s">
        <v>471</v>
      </c>
      <c r="E1136" s="243" t="s">
        <v>496</v>
      </c>
      <c r="F1136" s="243" t="s">
        <v>30</v>
      </c>
      <c r="G1136" s="243" t="s">
        <v>46</v>
      </c>
      <c r="H1136" s="243" t="s">
        <v>47</v>
      </c>
      <c r="I1136" s="243" t="s">
        <v>88</v>
      </c>
      <c r="J1136" s="243" t="s">
        <v>44</v>
      </c>
      <c r="K1136" s="243" t="s">
        <v>857</v>
      </c>
      <c r="L1136" s="265">
        <v>1.5583200000000001</v>
      </c>
      <c r="M1136" s="250">
        <v>1.5</v>
      </c>
      <c r="N1136" s="250">
        <v>1.5</v>
      </c>
      <c r="O1136" s="244">
        <v>21</v>
      </c>
      <c r="P1136" s="242">
        <v>15</v>
      </c>
      <c r="Q1136" s="242">
        <v>35</v>
      </c>
      <c r="R1136" s="242">
        <v>0.7</v>
      </c>
      <c r="S1136" s="245">
        <v>185</v>
      </c>
      <c r="T1136" s="242">
        <v>3.2</v>
      </c>
      <c r="U1136" s="242">
        <v>0.6</v>
      </c>
      <c r="V1136" s="242">
        <v>4.3</v>
      </c>
      <c r="W1136" s="266">
        <v>147.59077200000004</v>
      </c>
      <c r="X1136" s="266">
        <v>21.897740652818996</v>
      </c>
      <c r="Y1136" s="266">
        <v>5.86</v>
      </c>
      <c r="Z1136" s="266">
        <v>2.2138615800000006</v>
      </c>
      <c r="AA1136" s="266">
        <v>0.24598462000000007</v>
      </c>
      <c r="AB1136" s="267">
        <v>2.0001537999999996</v>
      </c>
      <c r="AC1136" s="268"/>
      <c r="AD1136" s="269">
        <v>9.15</v>
      </c>
      <c r="AE1136" s="270">
        <f t="shared" si="113"/>
        <v>0.9263539999999999</v>
      </c>
      <c r="AF1136" s="194">
        <f t="shared" si="109"/>
        <v>1.0737997999999997</v>
      </c>
      <c r="AH1136" s="242">
        <v>1115</v>
      </c>
      <c r="AI1136" s="251">
        <f t="shared" si="110"/>
        <v>10.32</v>
      </c>
      <c r="AJ1136" s="251">
        <f>'5-04a'!O1137</f>
        <v>10.32</v>
      </c>
      <c r="AK1136" s="251">
        <f t="shared" si="111"/>
        <v>0</v>
      </c>
      <c r="AM1136" s="252">
        <f t="shared" si="112"/>
        <v>0.10405036821705424</v>
      </c>
      <c r="AP1136" s="268"/>
    </row>
    <row r="1137" spans="1:42" x14ac:dyDescent="0.25">
      <c r="A1137" s="253">
        <v>1135</v>
      </c>
      <c r="B1137" s="243" t="s">
        <v>572</v>
      </c>
      <c r="C1137" s="243" t="s">
        <v>573</v>
      </c>
      <c r="D1137" s="243" t="s">
        <v>471</v>
      </c>
      <c r="E1137" s="243" t="s">
        <v>496</v>
      </c>
      <c r="F1137" s="243" t="s">
        <v>30</v>
      </c>
      <c r="G1137" s="243" t="s">
        <v>46</v>
      </c>
      <c r="H1137" s="243" t="s">
        <v>47</v>
      </c>
      <c r="I1137" s="243" t="s">
        <v>1016</v>
      </c>
      <c r="J1137" s="243" t="s">
        <v>44</v>
      </c>
      <c r="K1137" s="243" t="s">
        <v>857</v>
      </c>
      <c r="L1137" s="265">
        <v>1.2783900000000001</v>
      </c>
      <c r="M1137" s="250">
        <v>1.5</v>
      </c>
      <c r="N1137" s="250">
        <v>1.2783900000000001</v>
      </c>
      <c r="O1137" s="244">
        <v>21</v>
      </c>
      <c r="P1137" s="242">
        <v>15</v>
      </c>
      <c r="Q1137" s="242">
        <v>35</v>
      </c>
      <c r="R1137" s="242">
        <v>0.7</v>
      </c>
      <c r="S1137" s="245">
        <v>175</v>
      </c>
      <c r="T1137" s="242">
        <v>3.2</v>
      </c>
      <c r="U1137" s="242">
        <v>0.6</v>
      </c>
      <c r="V1137" s="242">
        <v>4.3</v>
      </c>
      <c r="W1137" s="266">
        <v>173.175758571328</v>
      </c>
      <c r="X1137" s="266">
        <v>25.693732725716323</v>
      </c>
      <c r="Y1137" s="266">
        <v>5.54</v>
      </c>
      <c r="Z1137" s="266">
        <v>2.2138615800000001</v>
      </c>
      <c r="AA1137" s="266">
        <v>0.24598462000000007</v>
      </c>
      <c r="AB1137" s="267">
        <v>2.0001537999999996</v>
      </c>
      <c r="AC1137" s="268"/>
      <c r="AD1137" s="269">
        <v>9.15</v>
      </c>
      <c r="AE1137" s="270">
        <f t="shared" si="113"/>
        <v>0.9263539999999999</v>
      </c>
      <c r="AF1137" s="194">
        <f t="shared" si="109"/>
        <v>1.0737997999999997</v>
      </c>
      <c r="AH1137" s="242">
        <v>1116</v>
      </c>
      <c r="AI1137" s="251">
        <f t="shared" si="110"/>
        <v>10</v>
      </c>
      <c r="AJ1137" s="251">
        <f>'5-04a'!O1138</f>
        <v>10</v>
      </c>
      <c r="AK1137" s="251">
        <f t="shared" si="111"/>
        <v>0</v>
      </c>
      <c r="AM1137" s="252">
        <f t="shared" si="112"/>
        <v>0.10737997999999997</v>
      </c>
      <c r="AP1137" s="268"/>
    </row>
    <row r="1138" spans="1:42" x14ac:dyDescent="0.25">
      <c r="A1138" s="253">
        <v>1136</v>
      </c>
      <c r="B1138" s="243" t="s">
        <v>572</v>
      </c>
      <c r="C1138" s="243" t="s">
        <v>573</v>
      </c>
      <c r="D1138" s="243" t="s">
        <v>494</v>
      </c>
      <c r="E1138" s="243" t="s">
        <v>492</v>
      </c>
      <c r="F1138" s="243" t="s">
        <v>30</v>
      </c>
      <c r="G1138" s="243" t="s">
        <v>31</v>
      </c>
      <c r="H1138" s="243" t="s">
        <v>32</v>
      </c>
      <c r="I1138" s="243" t="s">
        <v>53</v>
      </c>
      <c r="J1138" s="243" t="s">
        <v>65</v>
      </c>
      <c r="K1138" s="243" t="s">
        <v>858</v>
      </c>
      <c r="L1138" s="265">
        <v>2.825825</v>
      </c>
      <c r="M1138" s="250">
        <v>2</v>
      </c>
      <c r="N1138" s="250">
        <v>2</v>
      </c>
      <c r="O1138" s="244">
        <v>19</v>
      </c>
      <c r="P1138" s="242">
        <v>15</v>
      </c>
      <c r="Q1138" s="242">
        <v>35</v>
      </c>
      <c r="R1138" s="242">
        <v>0.7</v>
      </c>
      <c r="S1138" s="245">
        <v>195</v>
      </c>
      <c r="T1138" s="242">
        <v>3.2</v>
      </c>
      <c r="U1138" s="242">
        <v>0.6</v>
      </c>
      <c r="V1138" s="242">
        <v>10</v>
      </c>
      <c r="W1138" s="266">
        <v>133.10284799999994</v>
      </c>
      <c r="X1138" s="266">
        <v>14.756413303769394</v>
      </c>
      <c r="Y1138" s="266">
        <v>7.34</v>
      </c>
      <c r="Z1138" s="266">
        <v>2.6620569599999988</v>
      </c>
      <c r="AA1138" s="266">
        <v>0.66551423999999981</v>
      </c>
      <c r="AB1138" s="267">
        <v>1.3376288000000023</v>
      </c>
      <c r="AC1138" s="268"/>
      <c r="AD1138" s="269">
        <v>10.85</v>
      </c>
      <c r="AE1138" s="270">
        <f t="shared" ref="AE1138:AE1169" si="114">0.0804*AD1138^2-1.8589*AD1138+11.204</f>
        <v>0.49982400000000027</v>
      </c>
      <c r="AF1138" s="194">
        <f t="shared" si="109"/>
        <v>0.83780480000000201</v>
      </c>
      <c r="AH1138" s="242">
        <v>1117</v>
      </c>
      <c r="AI1138" s="251">
        <f t="shared" si="110"/>
        <v>12.005200000000002</v>
      </c>
      <c r="AJ1138" s="251">
        <f>'5-04a'!O1139</f>
        <v>12.0052</v>
      </c>
      <c r="AK1138" s="251">
        <f t="shared" si="111"/>
        <v>0</v>
      </c>
      <c r="AM1138" s="252">
        <f t="shared" si="112"/>
        <v>6.9786825708859648E-2</v>
      </c>
      <c r="AP1138" s="268"/>
    </row>
    <row r="1139" spans="1:42" x14ac:dyDescent="0.25">
      <c r="A1139" s="253">
        <v>1137</v>
      </c>
      <c r="B1139" s="243" t="s">
        <v>572</v>
      </c>
      <c r="C1139" s="243" t="s">
        <v>573</v>
      </c>
      <c r="D1139" s="243" t="s">
        <v>494</v>
      </c>
      <c r="E1139" s="243" t="s">
        <v>492</v>
      </c>
      <c r="F1139" s="243" t="s">
        <v>30</v>
      </c>
      <c r="G1139" s="243" t="s">
        <v>46</v>
      </c>
      <c r="H1139" s="243" t="s">
        <v>47</v>
      </c>
      <c r="I1139" s="243" t="s">
        <v>62</v>
      </c>
      <c r="J1139" s="243" t="s">
        <v>65</v>
      </c>
      <c r="K1139" s="243" t="s">
        <v>858</v>
      </c>
      <c r="L1139" s="265">
        <v>1.6524000000000003</v>
      </c>
      <c r="M1139" s="250">
        <v>2</v>
      </c>
      <c r="N1139" s="250">
        <v>1.6524000000000003</v>
      </c>
      <c r="O1139" s="244">
        <v>19</v>
      </c>
      <c r="P1139" s="242">
        <v>15</v>
      </c>
      <c r="Q1139" s="242">
        <v>35</v>
      </c>
      <c r="R1139" s="242">
        <v>0.7</v>
      </c>
      <c r="S1139" s="245">
        <v>195</v>
      </c>
      <c r="T1139" s="242">
        <v>3.2</v>
      </c>
      <c r="U1139" s="242">
        <v>0.6</v>
      </c>
      <c r="V1139" s="242">
        <v>10</v>
      </c>
      <c r="W1139" s="266">
        <v>166.5038779956426</v>
      </c>
      <c r="X1139" s="266">
        <v>18.45940997734397</v>
      </c>
      <c r="Y1139" s="266">
        <v>6.6</v>
      </c>
      <c r="Z1139" s="266">
        <v>2.7513100799999988</v>
      </c>
      <c r="AA1139" s="266">
        <v>0.30570111999999988</v>
      </c>
      <c r="AB1139" s="267">
        <v>1.2699888000000019</v>
      </c>
      <c r="AC1139" s="268"/>
      <c r="AD1139" s="269">
        <v>10.85</v>
      </c>
      <c r="AE1139" s="270">
        <f t="shared" si="114"/>
        <v>0.49982400000000027</v>
      </c>
      <c r="AF1139" s="194">
        <f t="shared" si="109"/>
        <v>0.77016480000000165</v>
      </c>
      <c r="AH1139" s="242">
        <v>1118</v>
      </c>
      <c r="AI1139" s="251">
        <f t="shared" si="110"/>
        <v>10.927</v>
      </c>
      <c r="AJ1139" s="251">
        <f>'5-04a'!O1140</f>
        <v>10.927</v>
      </c>
      <c r="AK1139" s="251">
        <f t="shared" si="111"/>
        <v>0</v>
      </c>
      <c r="AM1139" s="252">
        <f t="shared" si="112"/>
        <v>7.0482730850187761E-2</v>
      </c>
      <c r="AP1139" s="268"/>
    </row>
    <row r="1140" spans="1:42" x14ac:dyDescent="0.25">
      <c r="A1140" s="253">
        <v>1138</v>
      </c>
      <c r="B1140" s="243" t="s">
        <v>572</v>
      </c>
      <c r="C1140" s="243" t="s">
        <v>573</v>
      </c>
      <c r="D1140" s="243" t="s">
        <v>494</v>
      </c>
      <c r="E1140" s="243" t="s">
        <v>492</v>
      </c>
      <c r="F1140" s="243" t="s">
        <v>30</v>
      </c>
      <c r="G1140" s="243" t="s">
        <v>31</v>
      </c>
      <c r="H1140" s="243" t="s">
        <v>32</v>
      </c>
      <c r="I1140" s="243" t="s">
        <v>62</v>
      </c>
      <c r="J1140" s="243" t="s">
        <v>657</v>
      </c>
      <c r="K1140" s="243" t="s">
        <v>858</v>
      </c>
      <c r="L1140" s="265">
        <v>3.0352500000000004</v>
      </c>
      <c r="M1140" s="250">
        <v>2</v>
      </c>
      <c r="N1140" s="250">
        <v>2</v>
      </c>
      <c r="O1140" s="244">
        <v>19</v>
      </c>
      <c r="P1140" s="242">
        <v>15</v>
      </c>
      <c r="Q1140" s="242">
        <v>35</v>
      </c>
      <c r="R1140" s="242">
        <v>0.7</v>
      </c>
      <c r="S1140" s="245">
        <v>195</v>
      </c>
      <c r="T1140" s="242">
        <v>3.2</v>
      </c>
      <c r="U1140" s="242">
        <v>0.6</v>
      </c>
      <c r="V1140" s="242">
        <v>10</v>
      </c>
      <c r="W1140" s="266">
        <v>95.742144639999935</v>
      </c>
      <c r="X1140" s="266">
        <v>10.614428452328152</v>
      </c>
      <c r="Y1140" s="266">
        <v>7.71</v>
      </c>
      <c r="Z1140" s="266">
        <v>1.9148428927999988</v>
      </c>
      <c r="AA1140" s="266">
        <v>0.35392830719999974</v>
      </c>
      <c r="AB1140" s="267">
        <v>1.0729288000000019</v>
      </c>
      <c r="AC1140" s="268"/>
      <c r="AD1140" s="269">
        <v>10.85</v>
      </c>
      <c r="AE1140" s="270">
        <f t="shared" si="114"/>
        <v>0.49982400000000027</v>
      </c>
      <c r="AF1140" s="194">
        <f t="shared" si="109"/>
        <v>0.57310480000000164</v>
      </c>
      <c r="AH1140" s="242">
        <v>1119</v>
      </c>
      <c r="AI1140" s="251">
        <f t="shared" si="110"/>
        <v>11.0517</v>
      </c>
      <c r="AJ1140" s="251">
        <f>'5-04a'!O1141</f>
        <v>11.0517</v>
      </c>
      <c r="AK1140" s="251">
        <f t="shared" si="111"/>
        <v>0</v>
      </c>
      <c r="AM1140" s="252">
        <f t="shared" si="112"/>
        <v>5.1856709827447507E-2</v>
      </c>
      <c r="AP1140" s="268"/>
    </row>
    <row r="1141" spans="1:42" x14ac:dyDescent="0.25">
      <c r="A1141" s="253">
        <v>1139</v>
      </c>
      <c r="B1141" s="243" t="s">
        <v>572</v>
      </c>
      <c r="C1141" s="243" t="s">
        <v>573</v>
      </c>
      <c r="D1141" s="243" t="s">
        <v>494</v>
      </c>
      <c r="E1141" s="243" t="s">
        <v>492</v>
      </c>
      <c r="F1141" s="243" t="s">
        <v>30</v>
      </c>
      <c r="G1141" s="243" t="s">
        <v>46</v>
      </c>
      <c r="H1141" s="243" t="s">
        <v>47</v>
      </c>
      <c r="I1141" s="243" t="s">
        <v>60</v>
      </c>
      <c r="J1141" s="243" t="s">
        <v>58</v>
      </c>
      <c r="K1141" s="243" t="s">
        <v>858</v>
      </c>
      <c r="L1141" s="265">
        <v>2.0845166782006923</v>
      </c>
      <c r="M1141" s="250">
        <v>2</v>
      </c>
      <c r="N1141" s="250">
        <v>2</v>
      </c>
      <c r="O1141" s="244">
        <v>19</v>
      </c>
      <c r="P1141" s="242">
        <v>15</v>
      </c>
      <c r="Q1141" s="242">
        <v>35</v>
      </c>
      <c r="R1141" s="242">
        <v>0.7</v>
      </c>
      <c r="S1141" s="245">
        <v>195</v>
      </c>
      <c r="T1141" s="242">
        <v>3.2</v>
      </c>
      <c r="U1141" s="242">
        <v>0.6</v>
      </c>
      <c r="V1141" s="242">
        <v>10</v>
      </c>
      <c r="W1141" s="266">
        <v>97.055692799999932</v>
      </c>
      <c r="X1141" s="266">
        <v>10.760054634146334</v>
      </c>
      <c r="Y1141" s="266">
        <v>8.33</v>
      </c>
      <c r="Z1141" s="266">
        <v>1.9411138559999985</v>
      </c>
      <c r="AA1141" s="266">
        <v>0.26469734399999978</v>
      </c>
      <c r="AB1141" s="267">
        <v>1.057188800000002</v>
      </c>
      <c r="AC1141" s="268"/>
      <c r="AD1141" s="269">
        <v>10.85</v>
      </c>
      <c r="AE1141" s="270">
        <f t="shared" si="114"/>
        <v>0.49982400000000027</v>
      </c>
      <c r="AF1141" s="194">
        <f t="shared" si="109"/>
        <v>0.55736480000000177</v>
      </c>
      <c r="AH1141" s="242">
        <v>1120</v>
      </c>
      <c r="AI1141" s="251">
        <f t="shared" si="110"/>
        <v>11.593000000000002</v>
      </c>
      <c r="AJ1141" s="251">
        <f>'5-04a'!O1142</f>
        <v>11.593</v>
      </c>
      <c r="AK1141" s="251">
        <f t="shared" si="111"/>
        <v>0</v>
      </c>
      <c r="AM1141" s="252">
        <f t="shared" si="112"/>
        <v>4.8077702061589032E-2</v>
      </c>
      <c r="AP1141" s="268"/>
    </row>
    <row r="1142" spans="1:42" x14ac:dyDescent="0.25">
      <c r="A1142" s="253">
        <v>1140</v>
      </c>
      <c r="B1142" s="243" t="s">
        <v>572</v>
      </c>
      <c r="C1142" s="243" t="s">
        <v>573</v>
      </c>
      <c r="D1142" s="243" t="s">
        <v>471</v>
      </c>
      <c r="E1142" s="243" t="s">
        <v>492</v>
      </c>
      <c r="F1142" s="243" t="s">
        <v>30</v>
      </c>
      <c r="G1142" s="243" t="s">
        <v>31</v>
      </c>
      <c r="H1142" s="243" t="s">
        <v>32</v>
      </c>
      <c r="I1142" s="243" t="s">
        <v>53</v>
      </c>
      <c r="J1142" s="243" t="s">
        <v>65</v>
      </c>
      <c r="K1142" s="243" t="s">
        <v>858</v>
      </c>
      <c r="L1142" s="265">
        <v>2.825825</v>
      </c>
      <c r="M1142" s="250">
        <v>2</v>
      </c>
      <c r="N1142" s="250">
        <v>2</v>
      </c>
      <c r="O1142" s="244">
        <v>19</v>
      </c>
      <c r="P1142" s="242">
        <v>15</v>
      </c>
      <c r="Q1142" s="242">
        <v>35</v>
      </c>
      <c r="R1142" s="242">
        <v>0.7</v>
      </c>
      <c r="S1142" s="245">
        <v>195</v>
      </c>
      <c r="T1142" s="242">
        <v>3.2</v>
      </c>
      <c r="U1142" s="242">
        <v>0.6</v>
      </c>
      <c r="V1142" s="242">
        <v>10</v>
      </c>
      <c r="W1142" s="266">
        <v>164.81683200000003</v>
      </c>
      <c r="X1142" s="266">
        <v>16.190258546168963</v>
      </c>
      <c r="Y1142" s="266">
        <v>7.34</v>
      </c>
      <c r="Z1142" s="266">
        <v>3.2963366400000007</v>
      </c>
      <c r="AA1142" s="266">
        <v>0.82408416000000029</v>
      </c>
      <c r="AB1142" s="267">
        <v>2.0583792000000001</v>
      </c>
      <c r="AC1142" s="268"/>
      <c r="AD1142" s="269">
        <v>8.9499999999999993</v>
      </c>
      <c r="AE1142" s="270">
        <f t="shared" si="114"/>
        <v>1.007086000000001</v>
      </c>
      <c r="AF1142" s="194">
        <f t="shared" si="109"/>
        <v>1.051293199999999</v>
      </c>
      <c r="AH1142" s="242">
        <v>1121</v>
      </c>
      <c r="AI1142" s="251">
        <f t="shared" si="110"/>
        <v>13.518799999999999</v>
      </c>
      <c r="AJ1142" s="251">
        <f>'5-04a'!O1143</f>
        <v>13.518800000000001</v>
      </c>
      <c r="AK1142" s="251">
        <f t="shared" si="111"/>
        <v>0</v>
      </c>
      <c r="AM1142" s="252">
        <f t="shared" si="112"/>
        <v>7.7765275024410385E-2</v>
      </c>
      <c r="AP1142" s="268"/>
    </row>
    <row r="1143" spans="1:42" x14ac:dyDescent="0.25">
      <c r="A1143" s="253">
        <v>1141</v>
      </c>
      <c r="B1143" s="243" t="s">
        <v>572</v>
      </c>
      <c r="C1143" s="243" t="s">
        <v>573</v>
      </c>
      <c r="D1143" s="243" t="s">
        <v>471</v>
      </c>
      <c r="E1143" s="243" t="s">
        <v>492</v>
      </c>
      <c r="F1143" s="243" t="s">
        <v>30</v>
      </c>
      <c r="G1143" s="243" t="s">
        <v>46</v>
      </c>
      <c r="H1143" s="243" t="s">
        <v>47</v>
      </c>
      <c r="I1143" s="243" t="s">
        <v>62</v>
      </c>
      <c r="J1143" s="243" t="s">
        <v>65</v>
      </c>
      <c r="K1143" s="243" t="s">
        <v>858</v>
      </c>
      <c r="L1143" s="265">
        <v>1.6524000000000003</v>
      </c>
      <c r="M1143" s="250">
        <v>2</v>
      </c>
      <c r="N1143" s="250">
        <v>1.6524000000000003</v>
      </c>
      <c r="O1143" s="244">
        <v>19</v>
      </c>
      <c r="P1143" s="242">
        <v>15</v>
      </c>
      <c r="Q1143" s="242">
        <v>35</v>
      </c>
      <c r="R1143" s="242">
        <v>0.7</v>
      </c>
      <c r="S1143" s="245">
        <v>195</v>
      </c>
      <c r="T1143" s="242">
        <v>3.2</v>
      </c>
      <c r="U1143" s="242">
        <v>0.6</v>
      </c>
      <c r="V1143" s="242">
        <v>10</v>
      </c>
      <c r="W1143" s="266">
        <v>207.78762527233121</v>
      </c>
      <c r="X1143" s="266">
        <v>20.411358081761417</v>
      </c>
      <c r="Y1143" s="266">
        <v>6.6</v>
      </c>
      <c r="Z1143" s="266">
        <v>3.4334827200000015</v>
      </c>
      <c r="AA1143" s="266">
        <v>0.38149808000000018</v>
      </c>
      <c r="AB1143" s="267">
        <v>1.9820192000000001</v>
      </c>
      <c r="AC1143" s="268"/>
      <c r="AD1143" s="269">
        <v>8.9499999999999993</v>
      </c>
      <c r="AE1143" s="270">
        <f t="shared" si="114"/>
        <v>1.007086000000001</v>
      </c>
      <c r="AF1143" s="194">
        <f t="shared" si="109"/>
        <v>0.97493319999999906</v>
      </c>
      <c r="AH1143" s="242">
        <v>1122</v>
      </c>
      <c r="AI1143" s="251">
        <f t="shared" si="110"/>
        <v>12.397000000000002</v>
      </c>
      <c r="AJ1143" s="251">
        <f>'5-04a'!O1144</f>
        <v>12.397</v>
      </c>
      <c r="AK1143" s="251">
        <f t="shared" si="111"/>
        <v>0</v>
      </c>
      <c r="AM1143" s="252">
        <f t="shared" si="112"/>
        <v>7.8642671614100101E-2</v>
      </c>
      <c r="AP1143" s="268"/>
    </row>
    <row r="1144" spans="1:42" x14ac:dyDescent="0.25">
      <c r="A1144" s="253">
        <v>1142</v>
      </c>
      <c r="B1144" s="243" t="s">
        <v>572</v>
      </c>
      <c r="C1144" s="243" t="s">
        <v>573</v>
      </c>
      <c r="D1144" s="243" t="s">
        <v>471</v>
      </c>
      <c r="E1144" s="243" t="s">
        <v>492</v>
      </c>
      <c r="F1144" s="243" t="s">
        <v>30</v>
      </c>
      <c r="G1144" s="243" t="s">
        <v>31</v>
      </c>
      <c r="H1144" s="243" t="s">
        <v>32</v>
      </c>
      <c r="I1144" s="243" t="s">
        <v>62</v>
      </c>
      <c r="J1144" s="243" t="s">
        <v>657</v>
      </c>
      <c r="K1144" s="243" t="s">
        <v>858</v>
      </c>
      <c r="L1144" s="265">
        <v>3.0352500000000004</v>
      </c>
      <c r="M1144" s="250">
        <v>2</v>
      </c>
      <c r="N1144" s="250">
        <v>2</v>
      </c>
      <c r="O1144" s="244">
        <v>19</v>
      </c>
      <c r="P1144" s="242">
        <v>15</v>
      </c>
      <c r="Q1144" s="242">
        <v>35</v>
      </c>
      <c r="R1144" s="242">
        <v>0.7</v>
      </c>
      <c r="S1144" s="245">
        <v>195</v>
      </c>
      <c r="T1144" s="242">
        <v>3.2</v>
      </c>
      <c r="U1144" s="242">
        <v>0.6</v>
      </c>
      <c r="V1144" s="242">
        <v>10</v>
      </c>
      <c r="W1144" s="266">
        <v>123.45444576</v>
      </c>
      <c r="X1144" s="266">
        <v>12.12715577210216</v>
      </c>
      <c r="Y1144" s="266">
        <v>7.71</v>
      </c>
      <c r="Z1144" s="266">
        <v>2.4690889152</v>
      </c>
      <c r="AA1144" s="266">
        <v>0.45637188479999996</v>
      </c>
      <c r="AB1144" s="267">
        <v>1.7596391999999996</v>
      </c>
      <c r="AC1144" s="268"/>
      <c r="AD1144" s="269">
        <v>8.9499999999999993</v>
      </c>
      <c r="AE1144" s="270">
        <f t="shared" si="114"/>
        <v>1.007086000000001</v>
      </c>
      <c r="AF1144" s="194">
        <f t="shared" si="109"/>
        <v>0.75255319999999859</v>
      </c>
      <c r="AH1144" s="242">
        <v>1123</v>
      </c>
      <c r="AI1144" s="251">
        <f t="shared" si="110"/>
        <v>12.395099999999999</v>
      </c>
      <c r="AJ1144" s="251">
        <f>'5-04a'!O1145</f>
        <v>12.395099999999999</v>
      </c>
      <c r="AK1144" s="251">
        <f t="shared" si="111"/>
        <v>0</v>
      </c>
      <c r="AM1144" s="252">
        <f t="shared" si="112"/>
        <v>6.0713765923631001E-2</v>
      </c>
      <c r="AP1144" s="268"/>
    </row>
    <row r="1145" spans="1:42" x14ac:dyDescent="0.25">
      <c r="A1145" s="253">
        <v>1143</v>
      </c>
      <c r="B1145" s="243" t="s">
        <v>572</v>
      </c>
      <c r="C1145" s="243" t="s">
        <v>573</v>
      </c>
      <c r="D1145" s="243" t="s">
        <v>471</v>
      </c>
      <c r="E1145" s="243" t="s">
        <v>492</v>
      </c>
      <c r="F1145" s="243" t="s">
        <v>30</v>
      </c>
      <c r="G1145" s="243" t="s">
        <v>46</v>
      </c>
      <c r="H1145" s="243" t="s">
        <v>47</v>
      </c>
      <c r="I1145" s="243" t="s">
        <v>60</v>
      </c>
      <c r="J1145" s="243" t="s">
        <v>58</v>
      </c>
      <c r="K1145" s="243" t="s">
        <v>858</v>
      </c>
      <c r="L1145" s="265">
        <v>2.0845166782006923</v>
      </c>
      <c r="M1145" s="250">
        <v>2</v>
      </c>
      <c r="N1145" s="250">
        <v>2</v>
      </c>
      <c r="O1145" s="244">
        <v>19</v>
      </c>
      <c r="P1145" s="242">
        <v>15</v>
      </c>
      <c r="Q1145" s="242">
        <v>35</v>
      </c>
      <c r="R1145" s="242">
        <v>0.7</v>
      </c>
      <c r="S1145" s="245">
        <v>195</v>
      </c>
      <c r="T1145" s="242">
        <v>3.2</v>
      </c>
      <c r="U1145" s="242">
        <v>0.6</v>
      </c>
      <c r="V1145" s="242">
        <v>10</v>
      </c>
      <c r="W1145" s="266">
        <v>125.5945152</v>
      </c>
      <c r="X1145" s="266">
        <v>12.337378703339882</v>
      </c>
      <c r="Y1145" s="266">
        <v>8.33</v>
      </c>
      <c r="Z1145" s="266">
        <v>2.511890304</v>
      </c>
      <c r="AA1145" s="266">
        <v>0.34253049599999996</v>
      </c>
      <c r="AB1145" s="267">
        <v>1.7418791999999996</v>
      </c>
      <c r="AC1145" s="268"/>
      <c r="AD1145" s="269">
        <v>8.9499999999999993</v>
      </c>
      <c r="AE1145" s="270">
        <f t="shared" si="114"/>
        <v>1.007086000000001</v>
      </c>
      <c r="AF1145" s="194">
        <f t="shared" si="109"/>
        <v>0.73479319999999859</v>
      </c>
      <c r="AH1145" s="242">
        <v>1124</v>
      </c>
      <c r="AI1145" s="251">
        <f t="shared" si="110"/>
        <v>12.926299999999999</v>
      </c>
      <c r="AJ1145" s="251">
        <f>'5-04a'!O1146</f>
        <v>12.926299999999999</v>
      </c>
      <c r="AK1145" s="251">
        <f t="shared" si="111"/>
        <v>0</v>
      </c>
      <c r="AM1145" s="252">
        <f t="shared" si="112"/>
        <v>5.6844820250187493E-2</v>
      </c>
      <c r="AP1145" s="268"/>
    </row>
    <row r="1146" spans="1:42" x14ac:dyDescent="0.25">
      <c r="A1146" s="253">
        <v>1144</v>
      </c>
      <c r="B1146" s="243" t="s">
        <v>572</v>
      </c>
      <c r="C1146" s="243" t="s">
        <v>573</v>
      </c>
      <c r="D1146" s="243" t="s">
        <v>491</v>
      </c>
      <c r="E1146" s="243" t="s">
        <v>472</v>
      </c>
      <c r="F1146" s="243" t="s">
        <v>30</v>
      </c>
      <c r="G1146" s="243" t="s">
        <v>31</v>
      </c>
      <c r="H1146" s="243" t="s">
        <v>32</v>
      </c>
      <c r="I1146" s="243" t="s">
        <v>53</v>
      </c>
      <c r="J1146" s="243" t="s">
        <v>65</v>
      </c>
      <c r="K1146" s="243" t="s">
        <v>858</v>
      </c>
      <c r="L1146" s="265">
        <v>2.825825</v>
      </c>
      <c r="M1146" s="250">
        <v>2</v>
      </c>
      <c r="N1146" s="250">
        <v>2</v>
      </c>
      <c r="O1146" s="244">
        <v>19</v>
      </c>
      <c r="P1146" s="242">
        <v>15</v>
      </c>
      <c r="Q1146" s="242">
        <v>35</v>
      </c>
      <c r="R1146" s="242">
        <v>0.7</v>
      </c>
      <c r="S1146" s="245">
        <v>195</v>
      </c>
      <c r="T1146" s="242">
        <v>3.2</v>
      </c>
      <c r="U1146" s="242">
        <v>0.6</v>
      </c>
      <c r="V1146" s="242">
        <v>10</v>
      </c>
      <c r="W1146" s="266">
        <v>324.77107200000006</v>
      </c>
      <c r="X1146" s="266">
        <v>19.251397273266154</v>
      </c>
      <c r="Y1146" s="266">
        <v>7.34</v>
      </c>
      <c r="Z1146" s="266">
        <v>6.4954214400000012</v>
      </c>
      <c r="AA1146" s="266">
        <v>1.6238553600000003</v>
      </c>
      <c r="AB1146" s="267">
        <v>5.3453232000000011</v>
      </c>
      <c r="AC1146" s="268"/>
      <c r="AD1146" s="269">
        <v>5.55</v>
      </c>
      <c r="AE1146" s="270">
        <f t="shared" si="114"/>
        <v>3.3636260000000018</v>
      </c>
      <c r="AF1146" s="194">
        <f t="shared" si="109"/>
        <v>1.9816971999999993</v>
      </c>
      <c r="AH1146" s="242">
        <v>1125</v>
      </c>
      <c r="AI1146" s="251">
        <f t="shared" si="110"/>
        <v>20.804600000000001</v>
      </c>
      <c r="AJ1146" s="251">
        <f>'5-04a'!O1147</f>
        <v>20.804600000000001</v>
      </c>
      <c r="AK1146" s="251">
        <f t="shared" si="111"/>
        <v>0</v>
      </c>
      <c r="AM1146" s="252">
        <f t="shared" si="112"/>
        <v>9.5252838314603461E-2</v>
      </c>
      <c r="AP1146" s="268"/>
    </row>
    <row r="1147" spans="1:42" x14ac:dyDescent="0.25">
      <c r="A1147" s="253">
        <v>1145</v>
      </c>
      <c r="B1147" s="243" t="s">
        <v>572</v>
      </c>
      <c r="C1147" s="243" t="s">
        <v>573</v>
      </c>
      <c r="D1147" s="243" t="s">
        <v>491</v>
      </c>
      <c r="E1147" s="243" t="s">
        <v>472</v>
      </c>
      <c r="F1147" s="243" t="s">
        <v>30</v>
      </c>
      <c r="G1147" s="243" t="s">
        <v>46</v>
      </c>
      <c r="H1147" s="243" t="s">
        <v>47</v>
      </c>
      <c r="I1147" s="243" t="s">
        <v>62</v>
      </c>
      <c r="J1147" s="243" t="s">
        <v>65</v>
      </c>
      <c r="K1147" s="243" t="s">
        <v>858</v>
      </c>
      <c r="L1147" s="265">
        <v>1.6524000000000003</v>
      </c>
      <c r="M1147" s="250">
        <v>2</v>
      </c>
      <c r="N1147" s="250">
        <v>1.6524000000000003</v>
      </c>
      <c r="O1147" s="244">
        <v>19</v>
      </c>
      <c r="P1147" s="242">
        <v>15</v>
      </c>
      <c r="Q1147" s="242">
        <v>35</v>
      </c>
      <c r="R1147" s="242">
        <v>0.7</v>
      </c>
      <c r="S1147" s="245">
        <v>195</v>
      </c>
      <c r="T1147" s="242">
        <v>3.2</v>
      </c>
      <c r="U1147" s="242">
        <v>0.6</v>
      </c>
      <c r="V1147" s="242">
        <v>10</v>
      </c>
      <c r="W1147" s="266">
        <v>414.66213507625264</v>
      </c>
      <c r="X1147" s="266">
        <v>24.579853887151902</v>
      </c>
      <c r="Y1147" s="266">
        <v>6.6</v>
      </c>
      <c r="Z1147" s="266">
        <v>6.8518771199999993</v>
      </c>
      <c r="AA1147" s="266">
        <v>0.76131967999999994</v>
      </c>
      <c r="AB1147" s="267">
        <v>5.2188032</v>
      </c>
      <c r="AC1147" s="268"/>
      <c r="AD1147" s="269">
        <v>5.55</v>
      </c>
      <c r="AE1147" s="270">
        <f t="shared" si="114"/>
        <v>3.3636260000000018</v>
      </c>
      <c r="AF1147" s="194">
        <f t="shared" si="109"/>
        <v>1.8551771999999982</v>
      </c>
      <c r="AH1147" s="242">
        <v>1126</v>
      </c>
      <c r="AI1147" s="251">
        <f t="shared" si="110"/>
        <v>19.431999999999999</v>
      </c>
      <c r="AJ1147" s="251">
        <f>'5-04a'!O1148</f>
        <v>19.431999999999999</v>
      </c>
      <c r="AK1147" s="251">
        <f t="shared" si="111"/>
        <v>0</v>
      </c>
      <c r="AM1147" s="252">
        <f t="shared" si="112"/>
        <v>9.5470214079868179E-2</v>
      </c>
      <c r="AP1147" s="268"/>
    </row>
    <row r="1148" spans="1:42" x14ac:dyDescent="0.25">
      <c r="A1148" s="253">
        <v>1146</v>
      </c>
      <c r="B1148" s="243" t="s">
        <v>572</v>
      </c>
      <c r="C1148" s="243" t="s">
        <v>573</v>
      </c>
      <c r="D1148" s="243" t="s">
        <v>491</v>
      </c>
      <c r="E1148" s="243" t="s">
        <v>472</v>
      </c>
      <c r="F1148" s="243" t="s">
        <v>30</v>
      </c>
      <c r="G1148" s="243" t="s">
        <v>31</v>
      </c>
      <c r="H1148" s="243" t="s">
        <v>32</v>
      </c>
      <c r="I1148" s="243" t="s">
        <v>62</v>
      </c>
      <c r="J1148" s="243" t="s">
        <v>657</v>
      </c>
      <c r="K1148" s="243" t="s">
        <v>858</v>
      </c>
      <c r="L1148" s="265">
        <v>3.0352500000000004</v>
      </c>
      <c r="M1148" s="250">
        <v>2</v>
      </c>
      <c r="N1148" s="250">
        <v>2</v>
      </c>
      <c r="O1148" s="244">
        <v>19</v>
      </c>
      <c r="P1148" s="242">
        <v>15</v>
      </c>
      <c r="Q1148" s="242">
        <v>35</v>
      </c>
      <c r="R1148" s="242">
        <v>0.7</v>
      </c>
      <c r="S1148" s="245">
        <v>195</v>
      </c>
      <c r="T1148" s="242">
        <v>3.2</v>
      </c>
      <c r="U1148" s="242">
        <v>0.6</v>
      </c>
      <c r="V1148" s="242">
        <v>10</v>
      </c>
      <c r="W1148" s="266">
        <v>259.05384895999993</v>
      </c>
      <c r="X1148" s="266">
        <v>15.355889090693534</v>
      </c>
      <c r="Y1148" s="266">
        <v>7.71</v>
      </c>
      <c r="Z1148" s="266">
        <v>5.1810769791999984</v>
      </c>
      <c r="AA1148" s="266">
        <v>0.95763982079999965</v>
      </c>
      <c r="AB1148" s="267">
        <v>4.8501832</v>
      </c>
      <c r="AC1148" s="268"/>
      <c r="AD1148" s="269">
        <v>5.55</v>
      </c>
      <c r="AE1148" s="270">
        <f t="shared" si="114"/>
        <v>3.3636260000000018</v>
      </c>
      <c r="AF1148" s="194">
        <f t="shared" si="109"/>
        <v>1.4865571999999982</v>
      </c>
      <c r="AH1148" s="242">
        <v>1127</v>
      </c>
      <c r="AI1148" s="251">
        <f t="shared" si="110"/>
        <v>18.698899999999995</v>
      </c>
      <c r="AJ1148" s="251">
        <f>'5-04a'!O1149</f>
        <v>18.698899999999998</v>
      </c>
      <c r="AK1148" s="251">
        <f t="shared" si="111"/>
        <v>0</v>
      </c>
      <c r="AM1148" s="252">
        <f t="shared" si="112"/>
        <v>7.9499713886913057E-2</v>
      </c>
      <c r="AP1148" s="268"/>
    </row>
    <row r="1149" spans="1:42" x14ac:dyDescent="0.25">
      <c r="A1149" s="253">
        <v>1147</v>
      </c>
      <c r="B1149" s="243" t="s">
        <v>572</v>
      </c>
      <c r="C1149" s="243" t="s">
        <v>573</v>
      </c>
      <c r="D1149" s="243" t="s">
        <v>491</v>
      </c>
      <c r="E1149" s="243" t="s">
        <v>472</v>
      </c>
      <c r="F1149" s="243" t="s">
        <v>30</v>
      </c>
      <c r="G1149" s="243" t="s">
        <v>46</v>
      </c>
      <c r="H1149" s="243" t="s">
        <v>47</v>
      </c>
      <c r="I1149" s="243" t="s">
        <v>60</v>
      </c>
      <c r="J1149" s="243" t="s">
        <v>58</v>
      </c>
      <c r="K1149" s="243" t="s">
        <v>858</v>
      </c>
      <c r="L1149" s="265">
        <v>2.0845166782006923</v>
      </c>
      <c r="M1149" s="250">
        <v>2</v>
      </c>
      <c r="N1149" s="250">
        <v>2</v>
      </c>
      <c r="O1149" s="244">
        <v>19</v>
      </c>
      <c r="P1149" s="242">
        <v>15</v>
      </c>
      <c r="Q1149" s="242">
        <v>35</v>
      </c>
      <c r="R1149" s="242">
        <v>0.7</v>
      </c>
      <c r="S1149" s="245">
        <v>195</v>
      </c>
      <c r="T1149" s="242">
        <v>3.2</v>
      </c>
      <c r="U1149" s="242">
        <v>0.6</v>
      </c>
      <c r="V1149" s="242">
        <v>10</v>
      </c>
      <c r="W1149" s="266">
        <v>264.92209920000005</v>
      </c>
      <c r="X1149" s="266">
        <v>15.703740320094845</v>
      </c>
      <c r="Y1149" s="266">
        <v>8.33</v>
      </c>
      <c r="Z1149" s="266">
        <v>5.298441984000001</v>
      </c>
      <c r="AA1149" s="266">
        <v>0.72251481600000012</v>
      </c>
      <c r="AB1149" s="267">
        <v>4.8207432000000008</v>
      </c>
      <c r="AC1149" s="268"/>
      <c r="AD1149" s="269">
        <v>5.55</v>
      </c>
      <c r="AE1149" s="270">
        <f t="shared" si="114"/>
        <v>3.3636260000000018</v>
      </c>
      <c r="AF1149" s="194">
        <f t="shared" si="109"/>
        <v>1.457117199999999</v>
      </c>
      <c r="AH1149" s="242">
        <v>1128</v>
      </c>
      <c r="AI1149" s="251">
        <f t="shared" si="110"/>
        <v>19.171700000000001</v>
      </c>
      <c r="AJ1149" s="251">
        <f>'5-04a'!O1150</f>
        <v>19.171700000000001</v>
      </c>
      <c r="AK1149" s="251">
        <f t="shared" si="111"/>
        <v>0</v>
      </c>
      <c r="AM1149" s="252">
        <f t="shared" si="112"/>
        <v>7.6003546894641519E-2</v>
      </c>
      <c r="AP1149" s="268"/>
    </row>
    <row r="1150" spans="1:42" x14ac:dyDescent="0.25">
      <c r="A1150" s="253">
        <v>1148</v>
      </c>
      <c r="B1150" s="243" t="s">
        <v>572</v>
      </c>
      <c r="C1150" s="243" t="s">
        <v>573</v>
      </c>
      <c r="D1150" s="243" t="s">
        <v>471</v>
      </c>
      <c r="E1150" s="243" t="s">
        <v>496</v>
      </c>
      <c r="F1150" s="243" t="s">
        <v>30</v>
      </c>
      <c r="G1150" s="243" t="s">
        <v>31</v>
      </c>
      <c r="H1150" s="243" t="s">
        <v>32</v>
      </c>
      <c r="I1150" s="243" t="s">
        <v>53</v>
      </c>
      <c r="J1150" s="243" t="s">
        <v>65</v>
      </c>
      <c r="K1150" s="243" t="s">
        <v>858</v>
      </c>
      <c r="L1150" s="265">
        <v>2.825825</v>
      </c>
      <c r="M1150" s="250">
        <v>2</v>
      </c>
      <c r="N1150" s="250">
        <v>2</v>
      </c>
      <c r="O1150" s="244">
        <v>19</v>
      </c>
      <c r="P1150" s="242">
        <v>15</v>
      </c>
      <c r="Q1150" s="242">
        <v>35</v>
      </c>
      <c r="R1150" s="242">
        <v>0.7</v>
      </c>
      <c r="S1150" s="245">
        <v>195</v>
      </c>
      <c r="T1150" s="242">
        <v>3.2</v>
      </c>
      <c r="U1150" s="242">
        <v>0.6</v>
      </c>
      <c r="V1150" s="242">
        <v>10</v>
      </c>
      <c r="W1150" s="266">
        <v>117.62771200000006</v>
      </c>
      <c r="X1150" s="266">
        <v>17.452182789317515</v>
      </c>
      <c r="Y1150" s="266">
        <v>7.34</v>
      </c>
      <c r="Z1150" s="266">
        <v>2.3525542400000012</v>
      </c>
      <c r="AA1150" s="266">
        <v>0.58813856000000031</v>
      </c>
      <c r="AB1150" s="267">
        <v>1.6811071999999998</v>
      </c>
      <c r="AC1150" s="268"/>
      <c r="AD1150" s="269">
        <v>9.15</v>
      </c>
      <c r="AE1150" s="270">
        <f t="shared" si="114"/>
        <v>0.9263539999999999</v>
      </c>
      <c r="AF1150" s="194">
        <f t="shared" si="109"/>
        <v>0.7547531999999999</v>
      </c>
      <c r="AH1150" s="242">
        <v>1129</v>
      </c>
      <c r="AI1150" s="251">
        <f t="shared" si="110"/>
        <v>11.961800000000002</v>
      </c>
      <c r="AJ1150" s="251">
        <f>'5-04a'!O1151</f>
        <v>11.9618</v>
      </c>
      <c r="AK1150" s="251">
        <f t="shared" si="111"/>
        <v>0</v>
      </c>
      <c r="AM1150" s="252">
        <f t="shared" si="112"/>
        <v>6.3096958651707918E-2</v>
      </c>
      <c r="AP1150" s="268"/>
    </row>
    <row r="1151" spans="1:42" x14ac:dyDescent="0.25">
      <c r="A1151" s="253">
        <v>1149</v>
      </c>
      <c r="B1151" s="243" t="s">
        <v>572</v>
      </c>
      <c r="C1151" s="243" t="s">
        <v>573</v>
      </c>
      <c r="D1151" s="243" t="s">
        <v>471</v>
      </c>
      <c r="E1151" s="243" t="s">
        <v>496</v>
      </c>
      <c r="F1151" s="243" t="s">
        <v>30</v>
      </c>
      <c r="G1151" s="243" t="s">
        <v>46</v>
      </c>
      <c r="H1151" s="243" t="s">
        <v>47</v>
      </c>
      <c r="I1151" s="243" t="s">
        <v>62</v>
      </c>
      <c r="J1151" s="243" t="s">
        <v>65</v>
      </c>
      <c r="K1151" s="243" t="s">
        <v>858</v>
      </c>
      <c r="L1151" s="265">
        <v>1.6524000000000003</v>
      </c>
      <c r="M1151" s="250">
        <v>2</v>
      </c>
      <c r="N1151" s="250">
        <v>1.6524000000000003</v>
      </c>
      <c r="O1151" s="244">
        <v>19</v>
      </c>
      <c r="P1151" s="242">
        <v>15</v>
      </c>
      <c r="Q1151" s="242">
        <v>35</v>
      </c>
      <c r="R1151" s="242">
        <v>0.7</v>
      </c>
      <c r="S1151" s="245">
        <v>195</v>
      </c>
      <c r="T1151" s="242">
        <v>3.2</v>
      </c>
      <c r="U1151" s="242">
        <v>0.6</v>
      </c>
      <c r="V1151" s="242">
        <v>10</v>
      </c>
      <c r="W1151" s="266">
        <v>149.15320261437907</v>
      </c>
      <c r="X1151" s="266">
        <v>22.129555284032502</v>
      </c>
      <c r="Y1151" s="266">
        <v>6.6</v>
      </c>
      <c r="Z1151" s="266">
        <v>2.4646075200000004</v>
      </c>
      <c r="AA1151" s="266">
        <v>0.27384528000000008</v>
      </c>
      <c r="AB1151" s="267">
        <v>1.6305471999999996</v>
      </c>
      <c r="AC1151" s="268"/>
      <c r="AD1151" s="269">
        <v>9.15</v>
      </c>
      <c r="AE1151" s="270">
        <f t="shared" si="114"/>
        <v>0.9263539999999999</v>
      </c>
      <c r="AF1151" s="194">
        <f t="shared" si="109"/>
        <v>0.70419319999999974</v>
      </c>
      <c r="AH1151" s="242">
        <v>1130</v>
      </c>
      <c r="AI1151" s="251">
        <f t="shared" si="110"/>
        <v>10.968999999999998</v>
      </c>
      <c r="AJ1151" s="251">
        <f>'5-04a'!O1152</f>
        <v>10.968999999999999</v>
      </c>
      <c r="AK1151" s="251">
        <f t="shared" si="111"/>
        <v>0</v>
      </c>
      <c r="AM1151" s="252">
        <f t="shared" si="112"/>
        <v>6.4198486644179042E-2</v>
      </c>
      <c r="AP1151" s="268"/>
    </row>
    <row r="1152" spans="1:42" x14ac:dyDescent="0.25">
      <c r="A1152" s="253">
        <v>1150</v>
      </c>
      <c r="B1152" s="243" t="s">
        <v>572</v>
      </c>
      <c r="C1152" s="243" t="s">
        <v>573</v>
      </c>
      <c r="D1152" s="243" t="s">
        <v>471</v>
      </c>
      <c r="E1152" s="243" t="s">
        <v>496</v>
      </c>
      <c r="F1152" s="243" t="s">
        <v>30</v>
      </c>
      <c r="G1152" s="243" t="s">
        <v>31</v>
      </c>
      <c r="H1152" s="243" t="s">
        <v>32</v>
      </c>
      <c r="I1152" s="243" t="s">
        <v>62</v>
      </c>
      <c r="J1152" s="243" t="s">
        <v>657</v>
      </c>
      <c r="K1152" s="243" t="s">
        <v>858</v>
      </c>
      <c r="L1152" s="265">
        <v>3.0352500000000004</v>
      </c>
      <c r="M1152" s="250">
        <v>2</v>
      </c>
      <c r="N1152" s="250">
        <v>2</v>
      </c>
      <c r="O1152" s="244">
        <v>19</v>
      </c>
      <c r="P1152" s="242">
        <v>15</v>
      </c>
      <c r="Q1152" s="242">
        <v>35</v>
      </c>
      <c r="R1152" s="242">
        <v>0.7</v>
      </c>
      <c r="S1152" s="245">
        <v>195</v>
      </c>
      <c r="T1152" s="242">
        <v>3.2</v>
      </c>
      <c r="U1152" s="242">
        <v>0.6</v>
      </c>
      <c r="V1152" s="242">
        <v>10</v>
      </c>
      <c r="W1152" s="266">
        <v>90.695092160000016</v>
      </c>
      <c r="X1152" s="266">
        <v>13.456245127596441</v>
      </c>
      <c r="Y1152" s="266">
        <v>7.71</v>
      </c>
      <c r="Z1152" s="266">
        <v>1.8139018432000003</v>
      </c>
      <c r="AA1152" s="266">
        <v>0.33527095680000002</v>
      </c>
      <c r="AB1152" s="267">
        <v>1.4832271999999995</v>
      </c>
      <c r="AC1152" s="268"/>
      <c r="AD1152" s="269">
        <v>9.15</v>
      </c>
      <c r="AE1152" s="270">
        <f t="shared" si="114"/>
        <v>0.9263539999999999</v>
      </c>
      <c r="AF1152" s="194">
        <f t="shared" si="109"/>
        <v>0.55687319999999962</v>
      </c>
      <c r="AH1152" s="242">
        <v>1131</v>
      </c>
      <c r="AI1152" s="251">
        <f t="shared" si="110"/>
        <v>11.342400000000001</v>
      </c>
      <c r="AJ1152" s="251">
        <f>'5-04a'!O1153</f>
        <v>11.3424</v>
      </c>
      <c r="AK1152" s="251">
        <f t="shared" si="111"/>
        <v>0</v>
      </c>
      <c r="AM1152" s="252">
        <f t="shared" si="112"/>
        <v>4.9096593313584388E-2</v>
      </c>
      <c r="AP1152" s="268"/>
    </row>
    <row r="1153" spans="1:42" x14ac:dyDescent="0.25">
      <c r="A1153" s="253">
        <v>1151</v>
      </c>
      <c r="B1153" s="243" t="s">
        <v>572</v>
      </c>
      <c r="C1153" s="243" t="s">
        <v>573</v>
      </c>
      <c r="D1153" s="243" t="s">
        <v>471</v>
      </c>
      <c r="E1153" s="243" t="s">
        <v>496</v>
      </c>
      <c r="F1153" s="243" t="s">
        <v>30</v>
      </c>
      <c r="G1153" s="243" t="s">
        <v>46</v>
      </c>
      <c r="H1153" s="243" t="s">
        <v>47</v>
      </c>
      <c r="I1153" s="243" t="s">
        <v>60</v>
      </c>
      <c r="J1153" s="243" t="s">
        <v>58</v>
      </c>
      <c r="K1153" s="243" t="s">
        <v>858</v>
      </c>
      <c r="L1153" s="265">
        <v>2.0845166782006923</v>
      </c>
      <c r="M1153" s="250">
        <v>2</v>
      </c>
      <c r="N1153" s="250">
        <v>2</v>
      </c>
      <c r="O1153" s="244">
        <v>19</v>
      </c>
      <c r="P1153" s="242">
        <v>15</v>
      </c>
      <c r="Q1153" s="242">
        <v>35</v>
      </c>
      <c r="R1153" s="242">
        <v>0.7</v>
      </c>
      <c r="S1153" s="245">
        <v>195</v>
      </c>
      <c r="T1153" s="242">
        <v>3.2</v>
      </c>
      <c r="U1153" s="242">
        <v>0.6</v>
      </c>
      <c r="V1153" s="242">
        <v>10</v>
      </c>
      <c r="W1153" s="266">
        <v>92.493843200000057</v>
      </c>
      <c r="X1153" s="266">
        <v>13.723122136498525</v>
      </c>
      <c r="Y1153" s="266">
        <v>8.33</v>
      </c>
      <c r="Z1153" s="266">
        <v>1.8498768640000012</v>
      </c>
      <c r="AA1153" s="266">
        <v>0.25225593600000012</v>
      </c>
      <c r="AB1153" s="267">
        <v>1.4714671999999998</v>
      </c>
      <c r="AC1153" s="268"/>
      <c r="AD1153" s="269">
        <v>9.15</v>
      </c>
      <c r="AE1153" s="270">
        <f t="shared" si="114"/>
        <v>0.9263539999999999</v>
      </c>
      <c r="AF1153" s="194">
        <f t="shared" si="109"/>
        <v>0.54511319999999985</v>
      </c>
      <c r="AH1153" s="242">
        <v>1132</v>
      </c>
      <c r="AI1153" s="251">
        <f t="shared" si="110"/>
        <v>11.903600000000001</v>
      </c>
      <c r="AJ1153" s="251">
        <f>'5-04a'!O1154</f>
        <v>11.903600000000001</v>
      </c>
      <c r="AK1153" s="251">
        <f t="shared" si="111"/>
        <v>0</v>
      </c>
      <c r="AM1153" s="252">
        <f t="shared" si="112"/>
        <v>4.5793978292281309E-2</v>
      </c>
      <c r="AP1153" s="268"/>
    </row>
    <row r="1154" spans="1:42" x14ac:dyDescent="0.25">
      <c r="A1154" s="253">
        <v>1152</v>
      </c>
      <c r="B1154" s="243" t="s">
        <v>572</v>
      </c>
      <c r="C1154" s="243" t="s">
        <v>573</v>
      </c>
      <c r="D1154" s="243" t="s">
        <v>491</v>
      </c>
      <c r="E1154" s="243" t="s">
        <v>492</v>
      </c>
      <c r="F1154" s="243" t="s">
        <v>30</v>
      </c>
      <c r="G1154" s="243" t="s">
        <v>31</v>
      </c>
      <c r="H1154" s="243" t="s">
        <v>32</v>
      </c>
      <c r="I1154" s="243" t="s">
        <v>53</v>
      </c>
      <c r="J1154" s="243" t="s">
        <v>65</v>
      </c>
      <c r="K1154" s="243" t="s">
        <v>858</v>
      </c>
      <c r="L1154" s="265">
        <v>2.825825</v>
      </c>
      <c r="M1154" s="250">
        <v>2</v>
      </c>
      <c r="N1154" s="250">
        <v>2</v>
      </c>
      <c r="O1154" s="244">
        <v>19</v>
      </c>
      <c r="P1154" s="242">
        <v>15</v>
      </c>
      <c r="Q1154" s="242">
        <v>35</v>
      </c>
      <c r="R1154" s="242">
        <v>0.7</v>
      </c>
      <c r="S1154" s="245">
        <v>195</v>
      </c>
      <c r="T1154" s="242">
        <v>3.2</v>
      </c>
      <c r="U1154" s="242">
        <v>0.6</v>
      </c>
      <c r="V1154" s="242">
        <v>10</v>
      </c>
      <c r="W1154" s="266">
        <v>222.81600000000009</v>
      </c>
      <c r="X1154" s="266">
        <v>22.461290322580652</v>
      </c>
      <c r="Y1154" s="266">
        <v>7.34</v>
      </c>
      <c r="Z1154" s="266">
        <v>4.4563200000000016</v>
      </c>
      <c r="AA1154" s="266">
        <v>1.1140800000000004</v>
      </c>
      <c r="AB1154" s="267">
        <v>4.337600000000001</v>
      </c>
      <c r="AC1154" s="268"/>
      <c r="AD1154" s="269">
        <v>6.05</v>
      </c>
      <c r="AE1154" s="270">
        <f t="shared" si="114"/>
        <v>2.9004960000000004</v>
      </c>
      <c r="AF1154" s="194">
        <f t="shared" si="109"/>
        <v>1.4371040000000006</v>
      </c>
      <c r="AH1154" s="242">
        <v>1133</v>
      </c>
      <c r="AI1154" s="251">
        <f t="shared" si="110"/>
        <v>17.248000000000005</v>
      </c>
      <c r="AJ1154" s="251">
        <f>'5-04a'!O1155</f>
        <v>17.248000000000001</v>
      </c>
      <c r="AK1154" s="251">
        <f t="shared" si="111"/>
        <v>0</v>
      </c>
      <c r="AM1154" s="252">
        <f t="shared" si="112"/>
        <v>8.3320037105751407E-2</v>
      </c>
      <c r="AP1154" s="268"/>
    </row>
    <row r="1155" spans="1:42" x14ac:dyDescent="0.25">
      <c r="A1155" s="253">
        <v>1153</v>
      </c>
      <c r="B1155" s="243" t="s">
        <v>572</v>
      </c>
      <c r="C1155" s="243" t="s">
        <v>573</v>
      </c>
      <c r="D1155" s="243" t="s">
        <v>491</v>
      </c>
      <c r="E1155" s="243" t="s">
        <v>492</v>
      </c>
      <c r="F1155" s="243" t="s">
        <v>30</v>
      </c>
      <c r="G1155" s="243" t="s">
        <v>46</v>
      </c>
      <c r="H1155" s="243" t="s">
        <v>47</v>
      </c>
      <c r="I1155" s="243" t="s">
        <v>62</v>
      </c>
      <c r="J1155" s="243" t="s">
        <v>65</v>
      </c>
      <c r="K1155" s="243" t="s">
        <v>858</v>
      </c>
      <c r="L1155" s="265">
        <v>1.6524000000000003</v>
      </c>
      <c r="M1155" s="250">
        <v>2</v>
      </c>
      <c r="N1155" s="250">
        <v>1.6524000000000003</v>
      </c>
      <c r="O1155" s="244">
        <v>19</v>
      </c>
      <c r="P1155" s="242">
        <v>15</v>
      </c>
      <c r="Q1155" s="242">
        <v>35</v>
      </c>
      <c r="R1155" s="242">
        <v>0.7</v>
      </c>
      <c r="S1155" s="245">
        <v>195</v>
      </c>
      <c r="T1155" s="242">
        <v>3.2</v>
      </c>
      <c r="U1155" s="242">
        <v>0.6</v>
      </c>
      <c r="V1155" s="242">
        <v>10</v>
      </c>
      <c r="W1155" s="266">
        <v>287.18954248366009</v>
      </c>
      <c r="X1155" s="266">
        <v>28.950558718110898</v>
      </c>
      <c r="Y1155" s="266">
        <v>6.6</v>
      </c>
      <c r="Z1155" s="266">
        <v>4.7455200000000008</v>
      </c>
      <c r="AA1155" s="266">
        <v>0.52728000000000008</v>
      </c>
      <c r="AB1155" s="267">
        <v>4.2632000000000003</v>
      </c>
      <c r="AC1155" s="268"/>
      <c r="AD1155" s="269">
        <v>6.05</v>
      </c>
      <c r="AE1155" s="270">
        <f t="shared" si="114"/>
        <v>2.9004960000000004</v>
      </c>
      <c r="AF1155" s="194">
        <f t="shared" ref="AF1155:AF1218" si="115">AB1155-AE1155</f>
        <v>1.3627039999999999</v>
      </c>
      <c r="AH1155" s="242">
        <v>1134</v>
      </c>
      <c r="AI1155" s="251">
        <f t="shared" ref="AI1155:AI1218" si="116">SUM(Y1155:AB1155)</f>
        <v>16.135999999999999</v>
      </c>
      <c r="AJ1155" s="251">
        <f>'5-04a'!O1156</f>
        <v>16.135999999999999</v>
      </c>
      <c r="AK1155" s="251">
        <f t="shared" ref="AK1155:AK1218" si="117">AI1155-AJ1155</f>
        <v>0</v>
      </c>
      <c r="AM1155" s="252">
        <f t="shared" ref="AM1155:AM1218" si="118">AF1155/AI1155</f>
        <v>8.445116509667823E-2</v>
      </c>
      <c r="AP1155" s="268"/>
    </row>
    <row r="1156" spans="1:42" x14ac:dyDescent="0.25">
      <c r="A1156" s="253">
        <v>1154</v>
      </c>
      <c r="B1156" s="243" t="s">
        <v>572</v>
      </c>
      <c r="C1156" s="243" t="s">
        <v>573</v>
      </c>
      <c r="D1156" s="243" t="s">
        <v>491</v>
      </c>
      <c r="E1156" s="243" t="s">
        <v>492</v>
      </c>
      <c r="F1156" s="243" t="s">
        <v>30</v>
      </c>
      <c r="G1156" s="243" t="s">
        <v>31</v>
      </c>
      <c r="H1156" s="243" t="s">
        <v>32</v>
      </c>
      <c r="I1156" s="243" t="s">
        <v>62</v>
      </c>
      <c r="J1156" s="243" t="s">
        <v>657</v>
      </c>
      <c r="K1156" s="243" t="s">
        <v>858</v>
      </c>
      <c r="L1156" s="265">
        <v>3.0352500000000004</v>
      </c>
      <c r="M1156" s="250">
        <v>2</v>
      </c>
      <c r="N1156" s="250">
        <v>2</v>
      </c>
      <c r="O1156" s="244">
        <v>19</v>
      </c>
      <c r="P1156" s="242">
        <v>15</v>
      </c>
      <c r="Q1156" s="242">
        <v>35</v>
      </c>
      <c r="R1156" s="242">
        <v>0.7</v>
      </c>
      <c r="S1156" s="245">
        <v>195</v>
      </c>
      <c r="T1156" s="242">
        <v>3.2</v>
      </c>
      <c r="U1156" s="242">
        <v>0.6</v>
      </c>
      <c r="V1156" s="242">
        <v>10</v>
      </c>
      <c r="W1156" s="266">
        <v>185.90281599999997</v>
      </c>
      <c r="X1156" s="266">
        <v>18.740203225806447</v>
      </c>
      <c r="Y1156" s="266">
        <v>7.71</v>
      </c>
      <c r="Z1156" s="266">
        <v>3.7180563199999992</v>
      </c>
      <c r="AA1156" s="266">
        <v>0.68722367999999978</v>
      </c>
      <c r="AB1156" s="267">
        <v>4.0463199999999997</v>
      </c>
      <c r="AC1156" s="268"/>
      <c r="AD1156" s="269">
        <v>6.05</v>
      </c>
      <c r="AE1156" s="270">
        <f t="shared" si="114"/>
        <v>2.9004960000000004</v>
      </c>
      <c r="AF1156" s="194">
        <f t="shared" si="115"/>
        <v>1.1458239999999993</v>
      </c>
      <c r="AH1156" s="242">
        <v>1135</v>
      </c>
      <c r="AI1156" s="251">
        <f t="shared" si="116"/>
        <v>16.1616</v>
      </c>
      <c r="AJ1156" s="251">
        <f>'5-04a'!O1157</f>
        <v>16.1616</v>
      </c>
      <c r="AK1156" s="251">
        <f t="shared" si="117"/>
        <v>0</v>
      </c>
      <c r="AM1156" s="252">
        <f t="shared" si="118"/>
        <v>7.0897930897930853E-2</v>
      </c>
      <c r="AP1156" s="268"/>
    </row>
    <row r="1157" spans="1:42" x14ac:dyDescent="0.25">
      <c r="A1157" s="253">
        <v>1155</v>
      </c>
      <c r="B1157" s="243" t="s">
        <v>572</v>
      </c>
      <c r="C1157" s="243" t="s">
        <v>573</v>
      </c>
      <c r="D1157" s="243" t="s">
        <v>491</v>
      </c>
      <c r="E1157" s="243" t="s">
        <v>492</v>
      </c>
      <c r="F1157" s="243" t="s">
        <v>30</v>
      </c>
      <c r="G1157" s="243" t="s">
        <v>46</v>
      </c>
      <c r="H1157" s="243" t="s">
        <v>47</v>
      </c>
      <c r="I1157" s="243" t="s">
        <v>60</v>
      </c>
      <c r="J1157" s="243" t="s">
        <v>58</v>
      </c>
      <c r="K1157" s="243" t="s">
        <v>858</v>
      </c>
      <c r="L1157" s="265">
        <v>2.0845166782006923</v>
      </c>
      <c r="M1157" s="250">
        <v>2</v>
      </c>
      <c r="N1157" s="250">
        <v>2</v>
      </c>
      <c r="O1157" s="244">
        <v>19</v>
      </c>
      <c r="P1157" s="242">
        <v>15</v>
      </c>
      <c r="Q1157" s="242">
        <v>35</v>
      </c>
      <c r="R1157" s="242">
        <v>0.7</v>
      </c>
      <c r="S1157" s="245">
        <v>195</v>
      </c>
      <c r="T1157" s="242">
        <v>3.2</v>
      </c>
      <c r="U1157" s="242">
        <v>0.6</v>
      </c>
      <c r="V1157" s="242">
        <v>10</v>
      </c>
      <c r="W1157" s="266">
        <v>190.78752000000003</v>
      </c>
      <c r="X1157" s="266">
        <v>19.232612903225807</v>
      </c>
      <c r="Y1157" s="266">
        <v>8.33</v>
      </c>
      <c r="Z1157" s="266">
        <v>3.8157504000000002</v>
      </c>
      <c r="AA1157" s="266">
        <v>0.52032960000000006</v>
      </c>
      <c r="AB1157" s="267">
        <v>4.0290200000000009</v>
      </c>
      <c r="AC1157" s="268"/>
      <c r="AD1157" s="269">
        <v>6.05</v>
      </c>
      <c r="AE1157" s="270">
        <f t="shared" si="114"/>
        <v>2.9004960000000004</v>
      </c>
      <c r="AF1157" s="194">
        <f t="shared" si="115"/>
        <v>1.1285240000000005</v>
      </c>
      <c r="AH1157" s="242">
        <v>1136</v>
      </c>
      <c r="AI1157" s="251">
        <f t="shared" si="116"/>
        <v>16.695100000000004</v>
      </c>
      <c r="AJ1157" s="251">
        <f>'5-04a'!O1158</f>
        <v>16.6951</v>
      </c>
      <c r="AK1157" s="251">
        <f t="shared" si="117"/>
        <v>0</v>
      </c>
      <c r="AM1157" s="252">
        <f t="shared" si="118"/>
        <v>6.7596121017544086E-2</v>
      </c>
      <c r="AP1157" s="268"/>
    </row>
    <row r="1158" spans="1:42" x14ac:dyDescent="0.25">
      <c r="A1158" s="253">
        <v>1156</v>
      </c>
      <c r="B1158" s="243" t="s">
        <v>572</v>
      </c>
      <c r="C1158" s="243" t="s">
        <v>573</v>
      </c>
      <c r="D1158" s="243" t="s">
        <v>471</v>
      </c>
      <c r="E1158" s="243" t="s">
        <v>472</v>
      </c>
      <c r="F1158" s="243" t="s">
        <v>30</v>
      </c>
      <c r="G1158" s="243" t="s">
        <v>46</v>
      </c>
      <c r="H1158" s="243" t="s">
        <v>47</v>
      </c>
      <c r="I1158" s="243" t="s">
        <v>89</v>
      </c>
      <c r="J1158" s="243" t="s">
        <v>44</v>
      </c>
      <c r="K1158" s="243" t="s">
        <v>644</v>
      </c>
      <c r="L1158" s="265">
        <v>1.499982616091954</v>
      </c>
      <c r="M1158" s="250">
        <v>1.5</v>
      </c>
      <c r="N1158" s="250">
        <v>1.499982616091954</v>
      </c>
      <c r="O1158" s="244">
        <v>21</v>
      </c>
      <c r="P1158" s="242">
        <v>15</v>
      </c>
      <c r="Q1158" s="242">
        <v>35</v>
      </c>
      <c r="R1158" s="242">
        <v>0.7</v>
      </c>
      <c r="S1158" s="245">
        <v>185</v>
      </c>
      <c r="T1158" s="242">
        <v>3.2</v>
      </c>
      <c r="U1158" s="242">
        <v>0.6</v>
      </c>
      <c r="V1158" s="242">
        <v>9.1</v>
      </c>
      <c r="W1158" s="266">
        <v>162.44125057584188</v>
      </c>
      <c r="X1158" s="266">
        <v>17.504445105155376</v>
      </c>
      <c r="Y1158" s="266">
        <v>5.54</v>
      </c>
      <c r="Z1158" s="266">
        <v>2.4365905199999993</v>
      </c>
      <c r="AA1158" s="266">
        <v>0.27073227999999994</v>
      </c>
      <c r="AB1158" s="267">
        <v>1.8686772000000003</v>
      </c>
      <c r="AC1158" s="268"/>
      <c r="AD1158" s="269">
        <v>9.8000000000000007</v>
      </c>
      <c r="AE1158" s="270">
        <f t="shared" si="114"/>
        <v>0.70839600000000047</v>
      </c>
      <c r="AF1158" s="194">
        <f t="shared" si="115"/>
        <v>1.1602811999999998</v>
      </c>
      <c r="AH1158" s="242">
        <v>1137</v>
      </c>
      <c r="AI1158" s="251">
        <f t="shared" si="116"/>
        <v>10.116</v>
      </c>
      <c r="AJ1158" s="251">
        <f>'5-04a'!O1159</f>
        <v>10.116</v>
      </c>
      <c r="AK1158" s="251">
        <f t="shared" si="117"/>
        <v>0</v>
      </c>
      <c r="AM1158" s="252">
        <f t="shared" si="118"/>
        <v>0.11469762752075918</v>
      </c>
      <c r="AP1158" s="268"/>
    </row>
    <row r="1159" spans="1:42" x14ac:dyDescent="0.25">
      <c r="A1159" s="253">
        <v>1157</v>
      </c>
      <c r="B1159" s="243" t="s">
        <v>572</v>
      </c>
      <c r="C1159" s="243" t="s">
        <v>573</v>
      </c>
      <c r="D1159" s="243" t="s">
        <v>491</v>
      </c>
      <c r="E1159" s="243" t="s">
        <v>472</v>
      </c>
      <c r="F1159" s="243" t="s">
        <v>30</v>
      </c>
      <c r="G1159" s="243" t="s">
        <v>31</v>
      </c>
      <c r="H1159" s="243" t="s">
        <v>32</v>
      </c>
      <c r="I1159" s="243" t="s">
        <v>53</v>
      </c>
      <c r="J1159" s="243" t="s">
        <v>65</v>
      </c>
      <c r="K1159" s="243" t="s">
        <v>644</v>
      </c>
      <c r="L1159" s="265">
        <v>2.5715007499999998</v>
      </c>
      <c r="M1159" s="250">
        <v>1.5</v>
      </c>
      <c r="N1159" s="250">
        <v>1.5</v>
      </c>
      <c r="O1159" s="244">
        <v>21</v>
      </c>
      <c r="P1159" s="242">
        <v>15</v>
      </c>
      <c r="Q1159" s="242">
        <v>35</v>
      </c>
      <c r="R1159" s="242">
        <v>0.7</v>
      </c>
      <c r="S1159" s="245">
        <v>195</v>
      </c>
      <c r="T1159" s="242">
        <v>3.2</v>
      </c>
      <c r="U1159" s="242">
        <v>0.6</v>
      </c>
      <c r="V1159" s="242">
        <v>9.1</v>
      </c>
      <c r="W1159" s="266">
        <v>361.875584</v>
      </c>
      <c r="X1159" s="266">
        <v>21.450834854771784</v>
      </c>
      <c r="Y1159" s="266">
        <v>7.34</v>
      </c>
      <c r="Z1159" s="266">
        <v>5.4281337599999997</v>
      </c>
      <c r="AA1159" s="266">
        <v>1.3570334399999999</v>
      </c>
      <c r="AB1159" s="267">
        <v>6.2234328000000012</v>
      </c>
      <c r="AC1159" s="268"/>
      <c r="AD1159" s="269">
        <v>5.55</v>
      </c>
      <c r="AE1159" s="270">
        <f t="shared" si="114"/>
        <v>3.3636260000000018</v>
      </c>
      <c r="AF1159" s="194">
        <f t="shared" si="115"/>
        <v>2.8598067999999994</v>
      </c>
      <c r="AH1159" s="242">
        <v>1138</v>
      </c>
      <c r="AI1159" s="251">
        <f t="shared" si="116"/>
        <v>20.348600000000001</v>
      </c>
      <c r="AJ1159" s="251">
        <f>'5-04a'!O1160</f>
        <v>20.348600000000001</v>
      </c>
      <c r="AK1159" s="251">
        <f t="shared" si="117"/>
        <v>0</v>
      </c>
      <c r="AM1159" s="252">
        <f t="shared" si="118"/>
        <v>0.14054071533176726</v>
      </c>
      <c r="AP1159" s="268"/>
    </row>
    <row r="1160" spans="1:42" x14ac:dyDescent="0.25">
      <c r="A1160" s="253">
        <v>1158</v>
      </c>
      <c r="B1160" s="243" t="s">
        <v>572</v>
      </c>
      <c r="C1160" s="243" t="s">
        <v>573</v>
      </c>
      <c r="D1160" s="243" t="s">
        <v>491</v>
      </c>
      <c r="E1160" s="243" t="s">
        <v>472</v>
      </c>
      <c r="F1160" s="243" t="s">
        <v>30</v>
      </c>
      <c r="G1160" s="243" t="s">
        <v>46</v>
      </c>
      <c r="H1160" s="243" t="s">
        <v>47</v>
      </c>
      <c r="I1160" s="243" t="s">
        <v>62</v>
      </c>
      <c r="J1160" s="243" t="s">
        <v>65</v>
      </c>
      <c r="K1160" s="243" t="s">
        <v>644</v>
      </c>
      <c r="L1160" s="265">
        <v>1.503684</v>
      </c>
      <c r="M1160" s="250">
        <v>1.5</v>
      </c>
      <c r="N1160" s="250">
        <v>1.5</v>
      </c>
      <c r="O1160" s="244">
        <v>21</v>
      </c>
      <c r="P1160" s="242">
        <v>15</v>
      </c>
      <c r="Q1160" s="242">
        <v>35</v>
      </c>
      <c r="R1160" s="242">
        <v>0.7</v>
      </c>
      <c r="S1160" s="245">
        <v>195</v>
      </c>
      <c r="T1160" s="242">
        <v>3.2</v>
      </c>
      <c r="U1160" s="242">
        <v>0.6</v>
      </c>
      <c r="V1160" s="242">
        <v>9.1</v>
      </c>
      <c r="W1160" s="266">
        <v>380.54083199999997</v>
      </c>
      <c r="X1160" s="266">
        <v>22.557251452282152</v>
      </c>
      <c r="Y1160" s="266">
        <v>6.6</v>
      </c>
      <c r="Z1160" s="266">
        <v>5.7081124799999996</v>
      </c>
      <c r="AA1160" s="266">
        <v>0.63423472000000003</v>
      </c>
      <c r="AB1160" s="267">
        <v>6.0336528000000005</v>
      </c>
      <c r="AC1160" s="268"/>
      <c r="AD1160" s="269">
        <v>5.55</v>
      </c>
      <c r="AE1160" s="270">
        <f t="shared" si="114"/>
        <v>3.3636260000000018</v>
      </c>
      <c r="AF1160" s="194">
        <f t="shared" si="115"/>
        <v>2.6700267999999987</v>
      </c>
      <c r="AH1160" s="242">
        <v>1139</v>
      </c>
      <c r="AI1160" s="251">
        <f t="shared" si="116"/>
        <v>18.975999999999999</v>
      </c>
      <c r="AJ1160" s="251">
        <f>'5-04a'!O1161</f>
        <v>18.975999999999999</v>
      </c>
      <c r="AK1160" s="251">
        <f t="shared" si="117"/>
        <v>0</v>
      </c>
      <c r="AM1160" s="252">
        <f t="shared" si="118"/>
        <v>0.14070545952782457</v>
      </c>
      <c r="AP1160" s="268"/>
    </row>
    <row r="1161" spans="1:42" x14ac:dyDescent="0.25">
      <c r="A1161" s="253">
        <v>1159</v>
      </c>
      <c r="B1161" s="243" t="s">
        <v>572</v>
      </c>
      <c r="C1161" s="243" t="s">
        <v>573</v>
      </c>
      <c r="D1161" s="243" t="s">
        <v>491</v>
      </c>
      <c r="E1161" s="243" t="s">
        <v>472</v>
      </c>
      <c r="F1161" s="243" t="s">
        <v>30</v>
      </c>
      <c r="G1161" s="243" t="s">
        <v>31</v>
      </c>
      <c r="H1161" s="243" t="s">
        <v>32</v>
      </c>
      <c r="I1161" s="243" t="s">
        <v>62</v>
      </c>
      <c r="J1161" s="243" t="s">
        <v>657</v>
      </c>
      <c r="K1161" s="243" t="s">
        <v>644</v>
      </c>
      <c r="L1161" s="265">
        <v>2.7620775000000002</v>
      </c>
      <c r="M1161" s="250">
        <v>1.5</v>
      </c>
      <c r="N1161" s="250">
        <v>1.5</v>
      </c>
      <c r="O1161" s="244">
        <v>21</v>
      </c>
      <c r="P1161" s="242">
        <v>15</v>
      </c>
      <c r="Q1161" s="242">
        <v>35</v>
      </c>
      <c r="R1161" s="242">
        <v>0.7</v>
      </c>
      <c r="S1161" s="245">
        <v>195</v>
      </c>
      <c r="T1161" s="242">
        <v>3.2</v>
      </c>
      <c r="U1161" s="242">
        <v>0.6</v>
      </c>
      <c r="V1161" s="242">
        <v>9.1</v>
      </c>
      <c r="W1161" s="266">
        <v>290.25594378666653</v>
      </c>
      <c r="X1161" s="266">
        <v>17.205450135546329</v>
      </c>
      <c r="Y1161" s="266">
        <v>7.71</v>
      </c>
      <c r="Z1161" s="266">
        <v>4.3538391567999986</v>
      </c>
      <c r="AA1161" s="266">
        <v>0.80473804319999975</v>
      </c>
      <c r="AB1161" s="267">
        <v>5.5263228</v>
      </c>
      <c r="AC1161" s="268"/>
      <c r="AD1161" s="269">
        <v>5.55</v>
      </c>
      <c r="AE1161" s="270">
        <f t="shared" si="114"/>
        <v>3.3636260000000018</v>
      </c>
      <c r="AF1161" s="194">
        <f t="shared" si="115"/>
        <v>2.1626967999999982</v>
      </c>
      <c r="AH1161" s="242">
        <v>1140</v>
      </c>
      <c r="AI1161" s="251">
        <f t="shared" si="116"/>
        <v>18.3949</v>
      </c>
      <c r="AJ1161" s="251">
        <f>'5-04a'!O1162</f>
        <v>18.3949</v>
      </c>
      <c r="AK1161" s="251">
        <f t="shared" si="117"/>
        <v>0</v>
      </c>
      <c r="AM1161" s="252">
        <f t="shared" si="118"/>
        <v>0.11757045702885029</v>
      </c>
      <c r="AP1161" s="268"/>
    </row>
    <row r="1162" spans="1:42" x14ac:dyDescent="0.25">
      <c r="A1162" s="253">
        <v>1160</v>
      </c>
      <c r="B1162" s="243" t="s">
        <v>572</v>
      </c>
      <c r="C1162" s="243" t="s">
        <v>573</v>
      </c>
      <c r="D1162" s="243" t="s">
        <v>491</v>
      </c>
      <c r="E1162" s="243" t="s">
        <v>472</v>
      </c>
      <c r="F1162" s="243" t="s">
        <v>30</v>
      </c>
      <c r="G1162" s="243" t="s">
        <v>46</v>
      </c>
      <c r="H1162" s="243" t="s">
        <v>47</v>
      </c>
      <c r="I1162" s="243" t="s">
        <v>60</v>
      </c>
      <c r="J1162" s="243" t="s">
        <v>58</v>
      </c>
      <c r="K1162" s="243" t="s">
        <v>644</v>
      </c>
      <c r="L1162" s="265">
        <v>1.5807584809688584</v>
      </c>
      <c r="M1162" s="250">
        <v>1.5</v>
      </c>
      <c r="N1162" s="250">
        <v>1.5</v>
      </c>
      <c r="O1162" s="244">
        <v>21</v>
      </c>
      <c r="P1162" s="242">
        <v>15</v>
      </c>
      <c r="Q1162" s="242">
        <v>35</v>
      </c>
      <c r="R1162" s="242">
        <v>0.7</v>
      </c>
      <c r="S1162" s="245">
        <v>195</v>
      </c>
      <c r="T1162" s="242">
        <v>3.2</v>
      </c>
      <c r="U1162" s="242">
        <v>0.6</v>
      </c>
      <c r="V1162" s="242">
        <v>9.1</v>
      </c>
      <c r="W1162" s="266">
        <v>296.59151573333327</v>
      </c>
      <c r="X1162" s="266">
        <v>17.58100271092669</v>
      </c>
      <c r="Y1162" s="266">
        <v>8.33</v>
      </c>
      <c r="Z1162" s="266">
        <v>4.4488727359999993</v>
      </c>
      <c r="AA1162" s="266">
        <v>0.60666446399999985</v>
      </c>
      <c r="AB1162" s="267">
        <v>5.4821628000000002</v>
      </c>
      <c r="AC1162" s="268"/>
      <c r="AD1162" s="269">
        <v>5.55</v>
      </c>
      <c r="AE1162" s="270">
        <f t="shared" si="114"/>
        <v>3.3636260000000018</v>
      </c>
      <c r="AF1162" s="194">
        <f t="shared" si="115"/>
        <v>2.1185367999999984</v>
      </c>
      <c r="AH1162" s="242">
        <v>1141</v>
      </c>
      <c r="AI1162" s="251">
        <f t="shared" si="116"/>
        <v>18.867699999999999</v>
      </c>
      <c r="AJ1162" s="251">
        <f>'5-04a'!O1163</f>
        <v>18.867699999999999</v>
      </c>
      <c r="AK1162" s="251">
        <f t="shared" si="117"/>
        <v>0</v>
      </c>
      <c r="AM1162" s="252">
        <f t="shared" si="118"/>
        <v>0.11228378657706019</v>
      </c>
      <c r="AP1162" s="268"/>
    </row>
    <row r="1163" spans="1:42" x14ac:dyDescent="0.25">
      <c r="A1163" s="253">
        <v>1161</v>
      </c>
      <c r="B1163" s="243" t="s">
        <v>572</v>
      </c>
      <c r="C1163" s="243" t="s">
        <v>573</v>
      </c>
      <c r="D1163" s="243" t="s">
        <v>471</v>
      </c>
      <c r="E1163" s="243" t="s">
        <v>496</v>
      </c>
      <c r="F1163" s="243" t="s">
        <v>30</v>
      </c>
      <c r="G1163" s="243" t="s">
        <v>46</v>
      </c>
      <c r="H1163" s="243" t="s">
        <v>47</v>
      </c>
      <c r="I1163" s="243" t="s">
        <v>89</v>
      </c>
      <c r="J1163" s="243" t="s">
        <v>44</v>
      </c>
      <c r="K1163" s="243" t="s">
        <v>644</v>
      </c>
      <c r="L1163" s="265">
        <v>1.4981147999999997</v>
      </c>
      <c r="M1163" s="250">
        <v>1.5</v>
      </c>
      <c r="N1163" s="250">
        <v>1.4981147999999997</v>
      </c>
      <c r="O1163" s="244">
        <v>21</v>
      </c>
      <c r="P1163" s="242">
        <v>15</v>
      </c>
      <c r="Q1163" s="242">
        <v>35</v>
      </c>
      <c r="R1163" s="242">
        <v>0.7</v>
      </c>
      <c r="S1163" s="245">
        <v>185</v>
      </c>
      <c r="T1163" s="242">
        <v>3.2</v>
      </c>
      <c r="U1163" s="242">
        <v>0.6</v>
      </c>
      <c r="V1163" s="242">
        <v>9.1</v>
      </c>
      <c r="W1163" s="266">
        <v>136.29606889939282</v>
      </c>
      <c r="X1163" s="266">
        <v>20.221968679435136</v>
      </c>
      <c r="Y1163" s="266">
        <v>5.54</v>
      </c>
      <c r="Z1163" s="266">
        <v>2.0418715800000005</v>
      </c>
      <c r="AA1163" s="266">
        <v>0.22687462000000005</v>
      </c>
      <c r="AB1163" s="267">
        <v>1.9182537999999998</v>
      </c>
      <c r="AC1163" s="268"/>
      <c r="AD1163" s="269">
        <v>9.15</v>
      </c>
      <c r="AE1163" s="270">
        <f t="shared" si="114"/>
        <v>0.9263539999999999</v>
      </c>
      <c r="AF1163" s="194">
        <f t="shared" si="115"/>
        <v>0.99189979999999989</v>
      </c>
      <c r="AH1163" s="242">
        <v>1142</v>
      </c>
      <c r="AI1163" s="251">
        <f t="shared" si="116"/>
        <v>9.7270000000000003</v>
      </c>
      <c r="AJ1163" s="251">
        <f>'5-04a'!O1164</f>
        <v>9.7270000000000003</v>
      </c>
      <c r="AK1163" s="251">
        <f t="shared" si="117"/>
        <v>0</v>
      </c>
      <c r="AM1163" s="252">
        <f t="shared" si="118"/>
        <v>0.10197386655700626</v>
      </c>
      <c r="AP1163" s="268"/>
    </row>
    <row r="1164" spans="1:42" x14ac:dyDescent="0.25">
      <c r="A1164" s="253">
        <v>1162</v>
      </c>
      <c r="B1164" s="243" t="s">
        <v>572</v>
      </c>
      <c r="C1164" s="243" t="s">
        <v>573</v>
      </c>
      <c r="D1164" s="243" t="s">
        <v>491</v>
      </c>
      <c r="E1164" s="243" t="s">
        <v>492</v>
      </c>
      <c r="F1164" s="243" t="s">
        <v>30</v>
      </c>
      <c r="G1164" s="243" t="s">
        <v>31</v>
      </c>
      <c r="H1164" s="243" t="s">
        <v>32</v>
      </c>
      <c r="I1164" s="243" t="s">
        <v>53</v>
      </c>
      <c r="J1164" s="243" t="s">
        <v>65</v>
      </c>
      <c r="K1164" s="243" t="s">
        <v>644</v>
      </c>
      <c r="L1164" s="265">
        <v>2.5715007499999998</v>
      </c>
      <c r="M1164" s="250">
        <v>1.5</v>
      </c>
      <c r="N1164" s="250">
        <v>1.5</v>
      </c>
      <c r="O1164" s="244">
        <v>21</v>
      </c>
      <c r="P1164" s="242">
        <v>15</v>
      </c>
      <c r="Q1164" s="242">
        <v>35</v>
      </c>
      <c r="R1164" s="242">
        <v>0.7</v>
      </c>
      <c r="S1164" s="245">
        <v>195</v>
      </c>
      <c r="T1164" s="242">
        <v>3.2</v>
      </c>
      <c r="U1164" s="242">
        <v>0.6</v>
      </c>
      <c r="V1164" s="242">
        <v>9.1</v>
      </c>
      <c r="W1164" s="266">
        <v>249.94666666666663</v>
      </c>
      <c r="X1164" s="266">
        <v>25.196236559139777</v>
      </c>
      <c r="Y1164" s="266">
        <v>7.34</v>
      </c>
      <c r="Z1164" s="266">
        <v>3.7491999999999992</v>
      </c>
      <c r="AA1164" s="266">
        <v>0.93729999999999991</v>
      </c>
      <c r="AB1164" s="267">
        <v>4.9535</v>
      </c>
      <c r="AC1164" s="268"/>
      <c r="AD1164" s="269">
        <v>6.05</v>
      </c>
      <c r="AE1164" s="270">
        <f t="shared" si="114"/>
        <v>2.9004960000000004</v>
      </c>
      <c r="AF1164" s="194">
        <f t="shared" si="115"/>
        <v>2.0530039999999996</v>
      </c>
      <c r="AH1164" s="242">
        <v>1143</v>
      </c>
      <c r="AI1164" s="251">
        <f t="shared" si="116"/>
        <v>16.979999999999997</v>
      </c>
      <c r="AJ1164" s="251">
        <f>'5-04a'!O1165</f>
        <v>16.98</v>
      </c>
      <c r="AK1164" s="251">
        <f t="shared" si="117"/>
        <v>0</v>
      </c>
      <c r="AM1164" s="252">
        <f t="shared" si="118"/>
        <v>0.12090718492343934</v>
      </c>
      <c r="AP1164" s="268"/>
    </row>
    <row r="1165" spans="1:42" x14ac:dyDescent="0.25">
      <c r="A1165" s="253">
        <v>1163</v>
      </c>
      <c r="B1165" s="243" t="s">
        <v>572</v>
      </c>
      <c r="C1165" s="243" t="s">
        <v>573</v>
      </c>
      <c r="D1165" s="243" t="s">
        <v>491</v>
      </c>
      <c r="E1165" s="243" t="s">
        <v>492</v>
      </c>
      <c r="F1165" s="243" t="s">
        <v>30</v>
      </c>
      <c r="G1165" s="243" t="s">
        <v>46</v>
      </c>
      <c r="H1165" s="243" t="s">
        <v>47</v>
      </c>
      <c r="I1165" s="243" t="s">
        <v>62</v>
      </c>
      <c r="J1165" s="243" t="s">
        <v>65</v>
      </c>
      <c r="K1165" s="243" t="s">
        <v>644</v>
      </c>
      <c r="L1165" s="265">
        <v>1.503684</v>
      </c>
      <c r="M1165" s="250">
        <v>1.5</v>
      </c>
      <c r="N1165" s="250">
        <v>1.5</v>
      </c>
      <c r="O1165" s="244">
        <v>21</v>
      </c>
      <c r="P1165" s="242">
        <v>15</v>
      </c>
      <c r="Q1165" s="242">
        <v>35</v>
      </c>
      <c r="R1165" s="242">
        <v>0.7</v>
      </c>
      <c r="S1165" s="245">
        <v>195</v>
      </c>
      <c r="T1165" s="242">
        <v>3.2</v>
      </c>
      <c r="U1165" s="242">
        <v>0.6</v>
      </c>
      <c r="V1165" s="242">
        <v>9.1</v>
      </c>
      <c r="W1165" s="266">
        <v>265.56599999999997</v>
      </c>
      <c r="X1165" s="266">
        <v>26.770766129032257</v>
      </c>
      <c r="Y1165" s="266">
        <v>6.6</v>
      </c>
      <c r="Z1165" s="266">
        <v>3.9834899999999998</v>
      </c>
      <c r="AA1165" s="266">
        <v>0.44261</v>
      </c>
      <c r="AB1165" s="267">
        <v>4.8419000000000008</v>
      </c>
      <c r="AC1165" s="268"/>
      <c r="AD1165" s="269">
        <v>6.05</v>
      </c>
      <c r="AE1165" s="270">
        <f t="shared" si="114"/>
        <v>2.9004960000000004</v>
      </c>
      <c r="AF1165" s="194">
        <f t="shared" si="115"/>
        <v>1.9414040000000004</v>
      </c>
      <c r="AH1165" s="242">
        <v>1144</v>
      </c>
      <c r="AI1165" s="251">
        <f t="shared" si="116"/>
        <v>15.868</v>
      </c>
      <c r="AJ1165" s="251">
        <f>'5-04a'!O1166</f>
        <v>15.868</v>
      </c>
      <c r="AK1165" s="251">
        <f t="shared" si="117"/>
        <v>0</v>
      </c>
      <c r="AM1165" s="252">
        <f t="shared" si="118"/>
        <v>0.1223471136879254</v>
      </c>
      <c r="AP1165" s="268"/>
    </row>
    <row r="1166" spans="1:42" x14ac:dyDescent="0.25">
      <c r="A1166" s="253">
        <v>1164</v>
      </c>
      <c r="B1166" s="243" t="s">
        <v>572</v>
      </c>
      <c r="C1166" s="243" t="s">
        <v>573</v>
      </c>
      <c r="D1166" s="243" t="s">
        <v>491</v>
      </c>
      <c r="E1166" s="243" t="s">
        <v>492</v>
      </c>
      <c r="F1166" s="243" t="s">
        <v>30</v>
      </c>
      <c r="G1166" s="243" t="s">
        <v>31</v>
      </c>
      <c r="H1166" s="243" t="s">
        <v>32</v>
      </c>
      <c r="I1166" s="243" t="s">
        <v>62</v>
      </c>
      <c r="J1166" s="243" t="s">
        <v>657</v>
      </c>
      <c r="K1166" s="243" t="s">
        <v>644</v>
      </c>
      <c r="L1166" s="265">
        <v>2.7620775000000002</v>
      </c>
      <c r="M1166" s="250">
        <v>1.5</v>
      </c>
      <c r="N1166" s="250">
        <v>1.5</v>
      </c>
      <c r="O1166" s="244">
        <v>21</v>
      </c>
      <c r="P1166" s="242">
        <v>15</v>
      </c>
      <c r="Q1166" s="242">
        <v>35</v>
      </c>
      <c r="R1166" s="242">
        <v>0.7</v>
      </c>
      <c r="S1166" s="245">
        <v>195</v>
      </c>
      <c r="T1166" s="242">
        <v>3.2</v>
      </c>
      <c r="U1166" s="242">
        <v>0.6</v>
      </c>
      <c r="V1166" s="242">
        <v>9.1</v>
      </c>
      <c r="W1166" s="266">
        <v>209.8757919999999</v>
      </c>
      <c r="X1166" s="266">
        <v>21.156833870967734</v>
      </c>
      <c r="Y1166" s="266">
        <v>7.71</v>
      </c>
      <c r="Z1166" s="266">
        <v>3.1481368799999987</v>
      </c>
      <c r="AA1166" s="266">
        <v>0.58188311999999975</v>
      </c>
      <c r="AB1166" s="267">
        <v>4.5435799999999995</v>
      </c>
      <c r="AC1166" s="268"/>
      <c r="AD1166" s="269">
        <v>6.05</v>
      </c>
      <c r="AE1166" s="270">
        <f t="shared" si="114"/>
        <v>2.9004960000000004</v>
      </c>
      <c r="AF1166" s="194">
        <f t="shared" si="115"/>
        <v>1.6430839999999991</v>
      </c>
      <c r="AH1166" s="242">
        <v>1145</v>
      </c>
      <c r="AI1166" s="251">
        <f t="shared" si="116"/>
        <v>15.983599999999999</v>
      </c>
      <c r="AJ1166" s="251">
        <f>'5-04a'!O1167</f>
        <v>15.983599999999999</v>
      </c>
      <c r="AK1166" s="251">
        <f t="shared" si="117"/>
        <v>0</v>
      </c>
      <c r="AM1166" s="252">
        <f t="shared" si="118"/>
        <v>0.10279811807102275</v>
      </c>
      <c r="AP1166" s="268"/>
    </row>
    <row r="1167" spans="1:42" x14ac:dyDescent="0.25">
      <c r="A1167" s="253">
        <v>1165</v>
      </c>
      <c r="B1167" s="243" t="s">
        <v>572</v>
      </c>
      <c r="C1167" s="243" t="s">
        <v>573</v>
      </c>
      <c r="D1167" s="243" t="s">
        <v>491</v>
      </c>
      <c r="E1167" s="243" t="s">
        <v>492</v>
      </c>
      <c r="F1167" s="243" t="s">
        <v>30</v>
      </c>
      <c r="G1167" s="243" t="s">
        <v>46</v>
      </c>
      <c r="H1167" s="243" t="s">
        <v>47</v>
      </c>
      <c r="I1167" s="243" t="s">
        <v>60</v>
      </c>
      <c r="J1167" s="243" t="s">
        <v>58</v>
      </c>
      <c r="K1167" s="243" t="s">
        <v>644</v>
      </c>
      <c r="L1167" s="265">
        <v>1.5807584809688584</v>
      </c>
      <c r="M1167" s="250">
        <v>1.5</v>
      </c>
      <c r="N1167" s="250">
        <v>1.5</v>
      </c>
      <c r="O1167" s="244">
        <v>21</v>
      </c>
      <c r="P1167" s="242">
        <v>15</v>
      </c>
      <c r="Q1167" s="242">
        <v>35</v>
      </c>
      <c r="R1167" s="242">
        <v>0.7</v>
      </c>
      <c r="S1167" s="245">
        <v>195</v>
      </c>
      <c r="T1167" s="242">
        <v>3.2</v>
      </c>
      <c r="U1167" s="242">
        <v>0.6</v>
      </c>
      <c r="V1167" s="242">
        <v>9.1</v>
      </c>
      <c r="W1167" s="266">
        <v>215.27557333333326</v>
      </c>
      <c r="X1167" s="266">
        <v>21.701166666666659</v>
      </c>
      <c r="Y1167" s="266">
        <v>8.33</v>
      </c>
      <c r="Z1167" s="266">
        <v>3.2291335999999986</v>
      </c>
      <c r="AA1167" s="266">
        <v>0.44033639999999979</v>
      </c>
      <c r="AB1167" s="267">
        <v>4.5176299999999996</v>
      </c>
      <c r="AC1167" s="268"/>
      <c r="AD1167" s="269">
        <v>6.05</v>
      </c>
      <c r="AE1167" s="270">
        <f t="shared" si="114"/>
        <v>2.9004960000000004</v>
      </c>
      <c r="AF1167" s="194">
        <f t="shared" si="115"/>
        <v>1.6171339999999992</v>
      </c>
      <c r="AH1167" s="242">
        <v>1146</v>
      </c>
      <c r="AI1167" s="251">
        <f t="shared" si="116"/>
        <v>16.517099999999999</v>
      </c>
      <c r="AJ1167" s="251">
        <f>'5-04a'!O1168</f>
        <v>16.517099999999999</v>
      </c>
      <c r="AK1167" s="251">
        <f t="shared" si="117"/>
        <v>0</v>
      </c>
      <c r="AM1167" s="252">
        <f t="shared" si="118"/>
        <v>9.7906654315830219E-2</v>
      </c>
      <c r="AP1167" s="268"/>
    </row>
    <row r="1168" spans="1:42" x14ac:dyDescent="0.25">
      <c r="A1168" s="253">
        <v>1166</v>
      </c>
      <c r="B1168" s="243" t="s">
        <v>572</v>
      </c>
      <c r="C1168" s="243" t="s">
        <v>573</v>
      </c>
      <c r="D1168" s="243" t="s">
        <v>491</v>
      </c>
      <c r="E1168" s="243" t="s">
        <v>472</v>
      </c>
      <c r="F1168" s="243" t="s">
        <v>30</v>
      </c>
      <c r="G1168" s="243" t="s">
        <v>31</v>
      </c>
      <c r="H1168" s="243" t="s">
        <v>32</v>
      </c>
      <c r="I1168" s="243" t="s">
        <v>53</v>
      </c>
      <c r="J1168" s="243" t="s">
        <v>65</v>
      </c>
      <c r="K1168" s="243" t="s">
        <v>859</v>
      </c>
      <c r="L1168" s="265">
        <v>2.00035910931634</v>
      </c>
      <c r="M1168" s="250">
        <v>1.5</v>
      </c>
      <c r="N1168" s="250">
        <v>1.5</v>
      </c>
      <c r="O1168" s="244">
        <v>21.5</v>
      </c>
      <c r="P1168" s="242">
        <v>15</v>
      </c>
      <c r="Q1168" s="242">
        <v>35</v>
      </c>
      <c r="R1168" s="242">
        <v>0.9</v>
      </c>
      <c r="S1168" s="245">
        <v>195</v>
      </c>
      <c r="T1168" s="242">
        <v>3.2</v>
      </c>
      <c r="U1168" s="242">
        <v>1.4</v>
      </c>
      <c r="V1168" s="242">
        <v>9.1</v>
      </c>
      <c r="W1168" s="266">
        <v>186.35745600000001</v>
      </c>
      <c r="X1168" s="266">
        <v>11.04667788974511</v>
      </c>
      <c r="Y1168" s="266">
        <v>6.43</v>
      </c>
      <c r="Z1168" s="266">
        <v>2.79536184</v>
      </c>
      <c r="AA1168" s="266">
        <v>0.69884046</v>
      </c>
      <c r="AB1168" s="267">
        <v>4.9978977000000011</v>
      </c>
      <c r="AC1168" s="268"/>
      <c r="AD1168" s="269">
        <v>5.55</v>
      </c>
      <c r="AE1168" s="270">
        <f t="shared" si="114"/>
        <v>3.3636260000000018</v>
      </c>
      <c r="AF1168" s="194">
        <f t="shared" si="115"/>
        <v>1.6342716999999993</v>
      </c>
      <c r="AH1168" s="242">
        <v>1147</v>
      </c>
      <c r="AI1168" s="251">
        <f t="shared" si="116"/>
        <v>14.9221</v>
      </c>
      <c r="AJ1168" s="251">
        <f>'5-04a'!O1169</f>
        <v>14.9221</v>
      </c>
      <c r="AK1168" s="251">
        <f t="shared" si="117"/>
        <v>0</v>
      </c>
      <c r="AM1168" s="252">
        <f t="shared" si="118"/>
        <v>0.10952022168461539</v>
      </c>
      <c r="AP1168" s="268"/>
    </row>
    <row r="1169" spans="1:42" x14ac:dyDescent="0.25">
      <c r="A1169" s="253">
        <v>1167</v>
      </c>
      <c r="B1169" s="243" t="s">
        <v>572</v>
      </c>
      <c r="C1169" s="243" t="s">
        <v>573</v>
      </c>
      <c r="D1169" s="243" t="s">
        <v>491</v>
      </c>
      <c r="E1169" s="243" t="s">
        <v>472</v>
      </c>
      <c r="F1169" s="243" t="s">
        <v>30</v>
      </c>
      <c r="G1169" s="243" t="s">
        <v>46</v>
      </c>
      <c r="H1169" s="243" t="s">
        <v>47</v>
      </c>
      <c r="I1169" s="243" t="s">
        <v>62</v>
      </c>
      <c r="J1169" s="243" t="s">
        <v>65</v>
      </c>
      <c r="K1169" s="243" t="s">
        <v>859</v>
      </c>
      <c r="L1169" s="265">
        <v>1.885309074622934</v>
      </c>
      <c r="M1169" s="250">
        <v>1.5</v>
      </c>
      <c r="N1169" s="250">
        <v>1.5</v>
      </c>
      <c r="O1169" s="244">
        <v>21.5</v>
      </c>
      <c r="P1169" s="242">
        <v>15</v>
      </c>
      <c r="Q1169" s="242">
        <v>35</v>
      </c>
      <c r="R1169" s="242">
        <v>0.9</v>
      </c>
      <c r="S1169" s="245">
        <v>195</v>
      </c>
      <c r="T1169" s="242">
        <v>3.2</v>
      </c>
      <c r="U1169" s="242">
        <v>1.4</v>
      </c>
      <c r="V1169" s="242">
        <v>9.1</v>
      </c>
      <c r="W1169" s="266">
        <v>189.26443800000001</v>
      </c>
      <c r="X1169" s="266">
        <v>11.218994546532308</v>
      </c>
      <c r="Y1169" s="266">
        <v>6.28</v>
      </c>
      <c r="Z1169" s="266">
        <v>2.8389665700000006</v>
      </c>
      <c r="AA1169" s="266">
        <v>0.31544073000000006</v>
      </c>
      <c r="AB1169" s="267">
        <v>4.8342927000000007</v>
      </c>
      <c r="AC1169" s="268"/>
      <c r="AD1169" s="269">
        <v>5.55</v>
      </c>
      <c r="AE1169" s="270">
        <f t="shared" si="114"/>
        <v>3.3636260000000018</v>
      </c>
      <c r="AF1169" s="194">
        <f t="shared" si="115"/>
        <v>1.4706666999999989</v>
      </c>
      <c r="AH1169" s="242">
        <v>1148</v>
      </c>
      <c r="AI1169" s="251">
        <f t="shared" si="116"/>
        <v>14.268700000000003</v>
      </c>
      <c r="AJ1169" s="251">
        <f>'5-04a'!O1170</f>
        <v>14.268700000000001</v>
      </c>
      <c r="AK1169" s="251">
        <f t="shared" si="117"/>
        <v>0</v>
      </c>
      <c r="AM1169" s="252">
        <f t="shared" si="118"/>
        <v>0.1030694246847995</v>
      </c>
      <c r="AO1169" t="s">
        <v>2582</v>
      </c>
      <c r="AP1169" s="268"/>
    </row>
    <row r="1170" spans="1:42" x14ac:dyDescent="0.25">
      <c r="A1170" s="253">
        <v>1168</v>
      </c>
      <c r="B1170" s="243" t="s">
        <v>572</v>
      </c>
      <c r="C1170" s="243" t="s">
        <v>573</v>
      </c>
      <c r="D1170" s="243" t="s">
        <v>491</v>
      </c>
      <c r="E1170" s="243" t="s">
        <v>472</v>
      </c>
      <c r="F1170" s="243" t="s">
        <v>30</v>
      </c>
      <c r="G1170" s="243" t="s">
        <v>46</v>
      </c>
      <c r="H1170" s="243" t="s">
        <v>47</v>
      </c>
      <c r="I1170" s="243" t="s">
        <v>60</v>
      </c>
      <c r="J1170" s="243" t="s">
        <v>58</v>
      </c>
      <c r="K1170" s="243" t="s">
        <v>859</v>
      </c>
      <c r="L1170" s="265">
        <v>1.4756248621559305</v>
      </c>
      <c r="M1170" s="250">
        <v>1.5</v>
      </c>
      <c r="N1170" s="250">
        <v>1.4756248621559305</v>
      </c>
      <c r="O1170" s="244">
        <v>21.5</v>
      </c>
      <c r="P1170" s="242">
        <v>15</v>
      </c>
      <c r="Q1170" s="242">
        <v>35</v>
      </c>
      <c r="R1170" s="242">
        <v>0.9</v>
      </c>
      <c r="S1170" s="245">
        <v>195</v>
      </c>
      <c r="T1170" s="242">
        <v>3.2</v>
      </c>
      <c r="U1170" s="242">
        <v>1.4</v>
      </c>
      <c r="V1170" s="242">
        <v>9.1</v>
      </c>
      <c r="W1170" s="266">
        <v>189.0735034054459</v>
      </c>
      <c r="X1170" s="266">
        <v>11.207676550411731</v>
      </c>
      <c r="Y1170" s="266">
        <v>6.63</v>
      </c>
      <c r="Z1170" s="266">
        <v>2.7900156239999996</v>
      </c>
      <c r="AA1170" s="266">
        <v>0.38045667599999994</v>
      </c>
      <c r="AB1170" s="267">
        <v>4.8420277000000009</v>
      </c>
      <c r="AC1170" s="268"/>
      <c r="AD1170" s="269">
        <v>5.55</v>
      </c>
      <c r="AE1170" s="270">
        <f t="shared" ref="AE1170:AE1201" si="119">0.0804*AD1170^2-1.8589*AD1170+11.204</f>
        <v>3.3636260000000018</v>
      </c>
      <c r="AF1170" s="194">
        <f t="shared" si="115"/>
        <v>1.4784016999999992</v>
      </c>
      <c r="AH1170" s="242">
        <v>1149</v>
      </c>
      <c r="AI1170" s="251">
        <f t="shared" si="116"/>
        <v>14.6425</v>
      </c>
      <c r="AJ1170" s="251">
        <f>'5-04a'!O1171</f>
        <v>14.6425</v>
      </c>
      <c r="AK1170" s="251">
        <f t="shared" si="117"/>
        <v>0</v>
      </c>
      <c r="AM1170" s="252">
        <f t="shared" si="118"/>
        <v>0.10096648113368613</v>
      </c>
      <c r="AP1170" s="268"/>
    </row>
    <row r="1171" spans="1:42" x14ac:dyDescent="0.25">
      <c r="A1171" s="253">
        <v>1169</v>
      </c>
      <c r="B1171" s="243" t="s">
        <v>572</v>
      </c>
      <c r="C1171" s="243" t="s">
        <v>573</v>
      </c>
      <c r="D1171" s="243" t="s">
        <v>491</v>
      </c>
      <c r="E1171" s="243" t="s">
        <v>472</v>
      </c>
      <c r="F1171" s="243" t="s">
        <v>30</v>
      </c>
      <c r="G1171" s="243" t="s">
        <v>46</v>
      </c>
      <c r="H1171" s="243" t="s">
        <v>47</v>
      </c>
      <c r="I1171" s="243" t="s">
        <v>59</v>
      </c>
      <c r="J1171" s="243" t="s">
        <v>58</v>
      </c>
      <c r="K1171" s="243" t="s">
        <v>859</v>
      </c>
      <c r="L1171" s="265">
        <v>2.2524149960350393</v>
      </c>
      <c r="M1171" s="250">
        <v>1.5</v>
      </c>
      <c r="N1171" s="250">
        <v>1.5</v>
      </c>
      <c r="O1171" s="244">
        <v>21.5</v>
      </c>
      <c r="P1171" s="242">
        <v>15</v>
      </c>
      <c r="Q1171" s="242">
        <v>35</v>
      </c>
      <c r="R1171" s="242">
        <v>0.9</v>
      </c>
      <c r="S1171" s="245">
        <v>195</v>
      </c>
      <c r="T1171" s="242">
        <v>3.2</v>
      </c>
      <c r="U1171" s="242">
        <v>1.4</v>
      </c>
      <c r="V1171" s="242">
        <v>9.1</v>
      </c>
      <c r="W1171" s="266">
        <v>189.26443800000001</v>
      </c>
      <c r="X1171" s="266">
        <v>11.218994546532308</v>
      </c>
      <c r="Y1171" s="266">
        <v>6.37</v>
      </c>
      <c r="Z1171" s="266">
        <v>2.8389665700000006</v>
      </c>
      <c r="AA1171" s="266">
        <v>0.31544073000000006</v>
      </c>
      <c r="AB1171" s="267">
        <v>4.8342927000000007</v>
      </c>
      <c r="AC1171" s="268"/>
      <c r="AD1171" s="269">
        <v>5.55</v>
      </c>
      <c r="AE1171" s="270">
        <f t="shared" si="119"/>
        <v>3.3636260000000018</v>
      </c>
      <c r="AF1171" s="194">
        <f t="shared" si="115"/>
        <v>1.4706666999999989</v>
      </c>
      <c r="AH1171" s="242">
        <v>1150</v>
      </c>
      <c r="AI1171" s="251">
        <f t="shared" si="116"/>
        <v>14.358700000000002</v>
      </c>
      <c r="AJ1171" s="251">
        <f>'5-04a'!O1172</f>
        <v>14.358700000000001</v>
      </c>
      <c r="AK1171" s="251">
        <f t="shared" si="117"/>
        <v>0</v>
      </c>
      <c r="AM1171" s="252">
        <f t="shared" si="118"/>
        <v>0.10242338791116178</v>
      </c>
      <c r="AP1171" s="268"/>
    </row>
    <row r="1172" spans="1:42" x14ac:dyDescent="0.25">
      <c r="A1172" s="253">
        <v>1170</v>
      </c>
      <c r="B1172" s="243" t="s">
        <v>572</v>
      </c>
      <c r="C1172" s="243" t="s">
        <v>573</v>
      </c>
      <c r="D1172" s="243" t="s">
        <v>491</v>
      </c>
      <c r="E1172" s="243" t="s">
        <v>492</v>
      </c>
      <c r="F1172" s="243" t="s">
        <v>30</v>
      </c>
      <c r="G1172" s="243" t="s">
        <v>31</v>
      </c>
      <c r="H1172" s="243" t="s">
        <v>32</v>
      </c>
      <c r="I1172" s="243" t="s">
        <v>53</v>
      </c>
      <c r="J1172" s="243" t="s">
        <v>65</v>
      </c>
      <c r="K1172" s="243" t="s">
        <v>859</v>
      </c>
      <c r="L1172" s="265">
        <v>2.0005713718637992</v>
      </c>
      <c r="M1172" s="250">
        <v>1.5</v>
      </c>
      <c r="N1172" s="250">
        <v>1.5</v>
      </c>
      <c r="O1172" s="244">
        <v>21.5</v>
      </c>
      <c r="P1172" s="242">
        <v>15</v>
      </c>
      <c r="Q1172" s="242">
        <v>35</v>
      </c>
      <c r="R1172" s="242">
        <v>0.9</v>
      </c>
      <c r="S1172" s="245">
        <v>195</v>
      </c>
      <c r="T1172" s="242">
        <v>3.2</v>
      </c>
      <c r="U1172" s="242">
        <v>1.4</v>
      </c>
      <c r="V1172" s="242">
        <v>9.1</v>
      </c>
      <c r="W1172" s="266">
        <v>145.404</v>
      </c>
      <c r="X1172" s="266">
        <v>14.657661290322579</v>
      </c>
      <c r="Y1172" s="266">
        <v>6.43</v>
      </c>
      <c r="Z1172" s="266">
        <v>2.18106</v>
      </c>
      <c r="AA1172" s="266">
        <v>0.545265</v>
      </c>
      <c r="AB1172" s="267">
        <v>4.2576750000000008</v>
      </c>
      <c r="AC1172" s="268"/>
      <c r="AD1172" s="269">
        <v>6.05</v>
      </c>
      <c r="AE1172" s="270">
        <f t="shared" si="119"/>
        <v>2.9004960000000004</v>
      </c>
      <c r="AF1172" s="194">
        <f t="shared" si="115"/>
        <v>1.3571790000000004</v>
      </c>
      <c r="AH1172" s="242">
        <v>1151</v>
      </c>
      <c r="AI1172" s="251">
        <f t="shared" si="116"/>
        <v>13.414000000000001</v>
      </c>
      <c r="AJ1172" s="251">
        <f>'5-04a'!O1173</f>
        <v>13.414</v>
      </c>
      <c r="AK1172" s="251">
        <f t="shared" si="117"/>
        <v>0</v>
      </c>
      <c r="AM1172" s="252">
        <f t="shared" si="118"/>
        <v>0.10117630833457583</v>
      </c>
      <c r="AP1172" s="268"/>
    </row>
    <row r="1173" spans="1:42" x14ac:dyDescent="0.25">
      <c r="A1173" s="253">
        <v>1171</v>
      </c>
      <c r="B1173" s="243" t="s">
        <v>572</v>
      </c>
      <c r="C1173" s="243" t="s">
        <v>573</v>
      </c>
      <c r="D1173" s="243" t="s">
        <v>491</v>
      </c>
      <c r="E1173" s="243" t="s">
        <v>492</v>
      </c>
      <c r="F1173" s="243" t="s">
        <v>30</v>
      </c>
      <c r="G1173" s="243" t="s">
        <v>46</v>
      </c>
      <c r="H1173" s="243" t="s">
        <v>47</v>
      </c>
      <c r="I1173" s="243" t="s">
        <v>62</v>
      </c>
      <c r="J1173" s="243" t="s">
        <v>65</v>
      </c>
      <c r="K1173" s="243" t="s">
        <v>859</v>
      </c>
      <c r="L1173" s="265">
        <v>1.5599696379928316</v>
      </c>
      <c r="M1173" s="250">
        <v>1.5</v>
      </c>
      <c r="N1173" s="250">
        <v>1.5</v>
      </c>
      <c r="O1173" s="244">
        <v>21.5</v>
      </c>
      <c r="P1173" s="242">
        <v>15</v>
      </c>
      <c r="Q1173" s="242">
        <v>35</v>
      </c>
      <c r="R1173" s="242">
        <v>0.9</v>
      </c>
      <c r="S1173" s="245">
        <v>195</v>
      </c>
      <c r="T1173" s="242">
        <v>3.2</v>
      </c>
      <c r="U1173" s="242">
        <v>1.4</v>
      </c>
      <c r="V1173" s="242">
        <v>9.1</v>
      </c>
      <c r="W1173" s="266">
        <v>151.59959999999995</v>
      </c>
      <c r="X1173" s="266">
        <v>15.282217741935481</v>
      </c>
      <c r="Y1173" s="266">
        <v>6.28</v>
      </c>
      <c r="Z1173" s="266">
        <v>2.2739939999999996</v>
      </c>
      <c r="AA1173" s="266">
        <v>0.252666</v>
      </c>
      <c r="AB1173" s="267">
        <v>4.1615400000000005</v>
      </c>
      <c r="AC1173" s="268"/>
      <c r="AD1173" s="269">
        <v>6.05</v>
      </c>
      <c r="AE1173" s="270">
        <f t="shared" si="119"/>
        <v>2.9004960000000004</v>
      </c>
      <c r="AF1173" s="194">
        <f t="shared" si="115"/>
        <v>1.2610440000000001</v>
      </c>
      <c r="AH1173" s="242">
        <v>1152</v>
      </c>
      <c r="AI1173" s="251">
        <f t="shared" si="116"/>
        <v>12.9682</v>
      </c>
      <c r="AJ1173" s="251">
        <f>'5-04a'!O1174</f>
        <v>12.9682</v>
      </c>
      <c r="AK1173" s="251">
        <f t="shared" si="117"/>
        <v>0</v>
      </c>
      <c r="AM1173" s="252">
        <f t="shared" si="118"/>
        <v>9.7241251677179577E-2</v>
      </c>
      <c r="AP1173" s="268"/>
    </row>
    <row r="1174" spans="1:42" x14ac:dyDescent="0.25">
      <c r="A1174" s="253">
        <v>1172</v>
      </c>
      <c r="B1174" s="243" t="s">
        <v>572</v>
      </c>
      <c r="C1174" s="243" t="s">
        <v>573</v>
      </c>
      <c r="D1174" s="243" t="s">
        <v>491</v>
      </c>
      <c r="E1174" s="243" t="s">
        <v>492</v>
      </c>
      <c r="F1174" s="243" t="s">
        <v>30</v>
      </c>
      <c r="G1174" s="243" t="s">
        <v>46</v>
      </c>
      <c r="H1174" s="243" t="s">
        <v>47</v>
      </c>
      <c r="I1174" s="243" t="s">
        <v>60</v>
      </c>
      <c r="J1174" s="243" t="s">
        <v>58</v>
      </c>
      <c r="K1174" s="243" t="s">
        <v>859</v>
      </c>
      <c r="L1174" s="265">
        <v>1.4758002094777443</v>
      </c>
      <c r="M1174" s="250">
        <v>1.5</v>
      </c>
      <c r="N1174" s="250">
        <v>1.4758002094777443</v>
      </c>
      <c r="O1174" s="244">
        <v>21.5</v>
      </c>
      <c r="P1174" s="242">
        <v>15</v>
      </c>
      <c r="Q1174" s="242">
        <v>35</v>
      </c>
      <c r="R1174" s="242">
        <v>0.9</v>
      </c>
      <c r="S1174" s="245">
        <v>195</v>
      </c>
      <c r="T1174" s="242">
        <v>3.2</v>
      </c>
      <c r="U1174" s="242">
        <v>1.4</v>
      </c>
      <c r="V1174" s="242">
        <v>9.1</v>
      </c>
      <c r="W1174" s="266">
        <v>151.22888489017097</v>
      </c>
      <c r="X1174" s="266">
        <v>15.244847267154332</v>
      </c>
      <c r="Y1174" s="266">
        <v>6.63</v>
      </c>
      <c r="Z1174" s="266">
        <v>2.2318362</v>
      </c>
      <c r="AA1174" s="266">
        <v>0.30434129999999998</v>
      </c>
      <c r="AB1174" s="267">
        <v>4.1661225000000002</v>
      </c>
      <c r="AC1174" s="268"/>
      <c r="AD1174" s="269">
        <v>6.05</v>
      </c>
      <c r="AE1174" s="270">
        <f t="shared" si="119"/>
        <v>2.9004960000000004</v>
      </c>
      <c r="AF1174" s="194">
        <f t="shared" si="115"/>
        <v>1.2656264999999998</v>
      </c>
      <c r="AH1174" s="242">
        <v>1153</v>
      </c>
      <c r="AI1174" s="251">
        <f t="shared" si="116"/>
        <v>13.3323</v>
      </c>
      <c r="AJ1174" s="251">
        <f>'5-04a'!O1175</f>
        <v>13.3323</v>
      </c>
      <c r="AK1174" s="251">
        <f t="shared" si="117"/>
        <v>0</v>
      </c>
      <c r="AM1174" s="252">
        <f t="shared" si="118"/>
        <v>9.4929344524200612E-2</v>
      </c>
      <c r="AP1174" s="268"/>
    </row>
    <row r="1175" spans="1:42" x14ac:dyDescent="0.25">
      <c r="A1175" s="253">
        <v>1173</v>
      </c>
      <c r="B1175" s="243" t="s">
        <v>572</v>
      </c>
      <c r="C1175" s="243" t="s">
        <v>573</v>
      </c>
      <c r="D1175" s="243" t="s">
        <v>491</v>
      </c>
      <c r="E1175" s="243" t="s">
        <v>492</v>
      </c>
      <c r="F1175" s="243" t="s">
        <v>30</v>
      </c>
      <c r="G1175" s="243" t="s">
        <v>46</v>
      </c>
      <c r="H1175" s="243" t="s">
        <v>47</v>
      </c>
      <c r="I1175" s="243" t="s">
        <v>59</v>
      </c>
      <c r="J1175" s="243" t="s">
        <v>58</v>
      </c>
      <c r="K1175" s="243" t="s">
        <v>859</v>
      </c>
      <c r="L1175" s="265">
        <v>2.2526411017921144</v>
      </c>
      <c r="M1175" s="250">
        <v>1.5</v>
      </c>
      <c r="N1175" s="250">
        <v>1.5</v>
      </c>
      <c r="O1175" s="244">
        <v>21.5</v>
      </c>
      <c r="P1175" s="242">
        <v>15</v>
      </c>
      <c r="Q1175" s="242">
        <v>35</v>
      </c>
      <c r="R1175" s="242">
        <v>0.9</v>
      </c>
      <c r="S1175" s="245">
        <v>195</v>
      </c>
      <c r="T1175" s="242">
        <v>3.2</v>
      </c>
      <c r="U1175" s="242">
        <v>1.4</v>
      </c>
      <c r="V1175" s="242">
        <v>9.1</v>
      </c>
      <c r="W1175" s="266">
        <v>151.59959999999995</v>
      </c>
      <c r="X1175" s="266">
        <v>15.282217741935481</v>
      </c>
      <c r="Y1175" s="266">
        <v>6.37</v>
      </c>
      <c r="Z1175" s="266">
        <v>2.2739939999999996</v>
      </c>
      <c r="AA1175" s="266">
        <v>0.252666</v>
      </c>
      <c r="AB1175" s="267">
        <v>4.1615400000000005</v>
      </c>
      <c r="AC1175" s="268"/>
      <c r="AD1175" s="269">
        <v>6.05</v>
      </c>
      <c r="AE1175" s="270">
        <f t="shared" si="119"/>
        <v>2.9004960000000004</v>
      </c>
      <c r="AF1175" s="194">
        <f t="shared" si="115"/>
        <v>1.2610440000000001</v>
      </c>
      <c r="AH1175" s="242">
        <v>1154</v>
      </c>
      <c r="AI1175" s="251">
        <f t="shared" si="116"/>
        <v>13.058199999999999</v>
      </c>
      <c r="AJ1175" s="251">
        <f>'5-04a'!O1176</f>
        <v>13.058199999999999</v>
      </c>
      <c r="AK1175" s="251">
        <f t="shared" si="117"/>
        <v>0</v>
      </c>
      <c r="AM1175" s="252">
        <f t="shared" si="118"/>
        <v>9.6571043482256369E-2</v>
      </c>
      <c r="AP1175" s="268"/>
    </row>
    <row r="1176" spans="1:42" x14ac:dyDescent="0.25">
      <c r="A1176" s="253">
        <v>1174</v>
      </c>
      <c r="B1176" s="243" t="s">
        <v>572</v>
      </c>
      <c r="C1176" s="243" t="s">
        <v>573</v>
      </c>
      <c r="D1176" s="243" t="s">
        <v>471</v>
      </c>
      <c r="E1176" s="243" t="s">
        <v>492</v>
      </c>
      <c r="F1176" s="243" t="s">
        <v>35</v>
      </c>
      <c r="G1176" s="243" t="s">
        <v>46</v>
      </c>
      <c r="H1176" s="243" t="s">
        <v>47</v>
      </c>
      <c r="I1176" s="243" t="s">
        <v>101</v>
      </c>
      <c r="J1176" s="243" t="s">
        <v>44</v>
      </c>
      <c r="K1176" s="243" t="s">
        <v>860</v>
      </c>
      <c r="L1176" s="265">
        <v>1.6818962962962962</v>
      </c>
      <c r="M1176" s="250">
        <v>1.5</v>
      </c>
      <c r="N1176" s="250">
        <v>1.5</v>
      </c>
      <c r="O1176" s="244">
        <v>20</v>
      </c>
      <c r="P1176" s="242">
        <v>15</v>
      </c>
      <c r="Q1176" s="242">
        <v>35</v>
      </c>
      <c r="R1176" s="242">
        <v>0.7</v>
      </c>
      <c r="S1176" s="245">
        <v>187</v>
      </c>
      <c r="T1176" s="242">
        <v>3.2</v>
      </c>
      <c r="U1176" s="242">
        <v>0.6</v>
      </c>
      <c r="V1176" s="242">
        <v>10</v>
      </c>
      <c r="W1176" s="266">
        <v>180.29815000000002</v>
      </c>
      <c r="X1176" s="266">
        <v>17.71101669941061</v>
      </c>
      <c r="Y1176" s="266">
        <v>7.18</v>
      </c>
      <c r="Z1176" s="266">
        <v>2.7044722500000002</v>
      </c>
      <c r="AA1176" s="266">
        <v>2.7044722500000002</v>
      </c>
      <c r="AB1176" s="267">
        <v>2.8312554999999997</v>
      </c>
      <c r="AC1176" s="268"/>
      <c r="AD1176" s="269">
        <v>8.9499999999999993</v>
      </c>
      <c r="AE1176" s="270">
        <f t="shared" si="119"/>
        <v>1.007086000000001</v>
      </c>
      <c r="AF1176" s="194">
        <f t="shared" si="115"/>
        <v>1.8241694999999987</v>
      </c>
      <c r="AH1176" s="242">
        <v>1155</v>
      </c>
      <c r="AI1176" s="251">
        <f t="shared" si="116"/>
        <v>15.420199999999999</v>
      </c>
      <c r="AJ1176" s="251">
        <f>'5-04a'!O1177</f>
        <v>15.420199999999999</v>
      </c>
      <c r="AK1176" s="251">
        <f t="shared" si="117"/>
        <v>0</v>
      </c>
      <c r="AM1176" s="252">
        <f t="shared" si="118"/>
        <v>0.11829739562392179</v>
      </c>
      <c r="AP1176" s="268"/>
    </row>
    <row r="1177" spans="1:42" x14ac:dyDescent="0.25">
      <c r="A1177" s="253">
        <v>1175</v>
      </c>
      <c r="B1177" s="243" t="s">
        <v>572</v>
      </c>
      <c r="C1177" s="243" t="s">
        <v>573</v>
      </c>
      <c r="D1177" s="243" t="s">
        <v>471</v>
      </c>
      <c r="E1177" s="243" t="s">
        <v>492</v>
      </c>
      <c r="F1177" s="243" t="s">
        <v>35</v>
      </c>
      <c r="G1177" s="243" t="s">
        <v>31</v>
      </c>
      <c r="H1177" s="243" t="s">
        <v>32</v>
      </c>
      <c r="I1177" s="243" t="s">
        <v>93</v>
      </c>
      <c r="J1177" s="243" t="s">
        <v>44</v>
      </c>
      <c r="K1177" s="243" t="s">
        <v>860</v>
      </c>
      <c r="L1177" s="265">
        <v>1.8086562500000003</v>
      </c>
      <c r="M1177" s="250">
        <v>1.5</v>
      </c>
      <c r="N1177" s="250">
        <v>1.5</v>
      </c>
      <c r="O1177" s="244">
        <v>20</v>
      </c>
      <c r="P1177" s="242">
        <v>15</v>
      </c>
      <c r="Q1177" s="242">
        <v>35</v>
      </c>
      <c r="R1177" s="242">
        <v>0.7</v>
      </c>
      <c r="S1177" s="245">
        <v>185</v>
      </c>
      <c r="T1177" s="242">
        <v>3.2</v>
      </c>
      <c r="U1177" s="242">
        <v>0.6</v>
      </c>
      <c r="V1177" s="242">
        <v>10</v>
      </c>
      <c r="W1177" s="266">
        <v>188.87178</v>
      </c>
      <c r="X1177" s="266">
        <v>18.553220039292732</v>
      </c>
      <c r="Y1177" s="266">
        <v>6.73</v>
      </c>
      <c r="Z1177" s="266">
        <v>2.8330766999999994</v>
      </c>
      <c r="AA1177" s="266">
        <v>1.8887178000000002</v>
      </c>
      <c r="AB1177" s="267">
        <v>2.6022054999999993</v>
      </c>
      <c r="AC1177" s="268"/>
      <c r="AD1177" s="269">
        <v>8.9499999999999993</v>
      </c>
      <c r="AE1177" s="270">
        <f t="shared" si="119"/>
        <v>1.007086000000001</v>
      </c>
      <c r="AF1177" s="194">
        <f t="shared" si="115"/>
        <v>1.5951194999999982</v>
      </c>
      <c r="AH1177" s="242">
        <v>1156</v>
      </c>
      <c r="AI1177" s="251">
        <f t="shared" si="116"/>
        <v>14.053999999999998</v>
      </c>
      <c r="AJ1177" s="251">
        <f>'5-04a'!O1178</f>
        <v>14.054</v>
      </c>
      <c r="AK1177" s="251">
        <f t="shared" si="117"/>
        <v>0</v>
      </c>
      <c r="AM1177" s="252">
        <f t="shared" si="118"/>
        <v>0.11349932403586156</v>
      </c>
      <c r="AP1177" s="268"/>
    </row>
    <row r="1178" spans="1:42" x14ac:dyDescent="0.25">
      <c r="A1178" s="253">
        <v>1176</v>
      </c>
      <c r="B1178" s="243" t="s">
        <v>572</v>
      </c>
      <c r="C1178" s="243" t="s">
        <v>573</v>
      </c>
      <c r="D1178" s="243" t="s">
        <v>471</v>
      </c>
      <c r="E1178" s="243" t="s">
        <v>492</v>
      </c>
      <c r="F1178" s="243" t="s">
        <v>35</v>
      </c>
      <c r="G1178" s="243" t="s">
        <v>31</v>
      </c>
      <c r="H1178" s="243" t="s">
        <v>32</v>
      </c>
      <c r="I1178" s="243" t="s">
        <v>57</v>
      </c>
      <c r="J1178" s="243" t="s">
        <v>58</v>
      </c>
      <c r="K1178" s="243" t="s">
        <v>860</v>
      </c>
      <c r="L1178" s="265">
        <v>1.6772388414055079</v>
      </c>
      <c r="M1178" s="250">
        <v>1.5</v>
      </c>
      <c r="N1178" s="250">
        <v>1.5</v>
      </c>
      <c r="O1178" s="244">
        <v>20</v>
      </c>
      <c r="P1178" s="242">
        <v>15</v>
      </c>
      <c r="Q1178" s="242">
        <v>35</v>
      </c>
      <c r="R1178" s="242">
        <v>0.7</v>
      </c>
      <c r="S1178" s="245">
        <v>239</v>
      </c>
      <c r="T1178" s="242">
        <v>3.2</v>
      </c>
      <c r="U1178" s="242">
        <v>0.6</v>
      </c>
      <c r="V1178" s="242">
        <v>10</v>
      </c>
      <c r="W1178" s="266">
        <v>159.11178000000001</v>
      </c>
      <c r="X1178" s="266">
        <v>15.62984086444008</v>
      </c>
      <c r="Y1178" s="266">
        <v>8.75</v>
      </c>
      <c r="Z1178" s="266">
        <v>2.3866767000000007</v>
      </c>
      <c r="AA1178" s="266">
        <v>1.5911178000000004</v>
      </c>
      <c r="AB1178" s="267">
        <v>2.3542055</v>
      </c>
      <c r="AC1178" s="268"/>
      <c r="AD1178" s="269">
        <v>8.9499999999999993</v>
      </c>
      <c r="AE1178" s="270">
        <f t="shared" si="119"/>
        <v>1.007086000000001</v>
      </c>
      <c r="AF1178" s="194">
        <f t="shared" si="115"/>
        <v>1.3471194999999989</v>
      </c>
      <c r="AH1178" s="242">
        <v>1157</v>
      </c>
      <c r="AI1178" s="251">
        <f t="shared" si="116"/>
        <v>15.082000000000001</v>
      </c>
      <c r="AJ1178" s="251">
        <f>'5-04a'!O1179</f>
        <v>15.082000000000001</v>
      </c>
      <c r="AK1178" s="251">
        <f t="shared" si="117"/>
        <v>0</v>
      </c>
      <c r="AM1178" s="252">
        <f t="shared" si="118"/>
        <v>8.9319685718074443E-2</v>
      </c>
      <c r="AP1178" s="268"/>
    </row>
    <row r="1179" spans="1:42" x14ac:dyDescent="0.25">
      <c r="A1179" s="253">
        <v>1177</v>
      </c>
      <c r="B1179" s="243" t="s">
        <v>572</v>
      </c>
      <c r="C1179" s="243" t="s">
        <v>573</v>
      </c>
      <c r="D1179" s="243" t="s">
        <v>471</v>
      </c>
      <c r="E1179" s="243" t="s">
        <v>496</v>
      </c>
      <c r="F1179" s="243" t="s">
        <v>35</v>
      </c>
      <c r="G1179" s="243" t="s">
        <v>46</v>
      </c>
      <c r="H1179" s="243" t="s">
        <v>47</v>
      </c>
      <c r="I1179" s="243" t="s">
        <v>101</v>
      </c>
      <c r="J1179" s="243" t="s">
        <v>44</v>
      </c>
      <c r="K1179" s="243" t="s">
        <v>860</v>
      </c>
      <c r="L1179" s="265">
        <v>1.6818962962962962</v>
      </c>
      <c r="M1179" s="250">
        <v>1.5</v>
      </c>
      <c r="N1179" s="250">
        <v>1.5</v>
      </c>
      <c r="O1179" s="244">
        <v>20</v>
      </c>
      <c r="P1179" s="242">
        <v>15</v>
      </c>
      <c r="Q1179" s="242">
        <v>35</v>
      </c>
      <c r="R1179" s="242">
        <v>0.7</v>
      </c>
      <c r="S1179" s="245">
        <v>187</v>
      </c>
      <c r="T1179" s="242">
        <v>3.2</v>
      </c>
      <c r="U1179" s="242">
        <v>0.6</v>
      </c>
      <c r="V1179" s="242">
        <v>10</v>
      </c>
      <c r="W1179" s="266">
        <v>126.01665000000006</v>
      </c>
      <c r="X1179" s="266">
        <v>18.696832344213657</v>
      </c>
      <c r="Y1179" s="266">
        <v>7.18</v>
      </c>
      <c r="Z1179" s="266">
        <v>1.8902497500000008</v>
      </c>
      <c r="AA1179" s="266">
        <v>1.8902497500000008</v>
      </c>
      <c r="AB1179" s="267">
        <v>2.2061004999999998</v>
      </c>
      <c r="AC1179" s="268"/>
      <c r="AD1179" s="269">
        <v>9.15</v>
      </c>
      <c r="AE1179" s="270">
        <f t="shared" si="119"/>
        <v>0.9263539999999999</v>
      </c>
      <c r="AF1179" s="194">
        <f t="shared" si="115"/>
        <v>1.2797464999999999</v>
      </c>
      <c r="AH1179" s="242">
        <v>1158</v>
      </c>
      <c r="AI1179" s="251">
        <f t="shared" si="116"/>
        <v>13.166600000000001</v>
      </c>
      <c r="AJ1179" s="251">
        <f>'5-04a'!O1180</f>
        <v>13.166600000000001</v>
      </c>
      <c r="AK1179" s="251">
        <f t="shared" si="117"/>
        <v>0</v>
      </c>
      <c r="AM1179" s="252">
        <f t="shared" si="118"/>
        <v>9.7196428842677665E-2</v>
      </c>
      <c r="AP1179" s="268"/>
    </row>
    <row r="1180" spans="1:42" x14ac:dyDescent="0.25">
      <c r="A1180" s="253">
        <v>1178</v>
      </c>
      <c r="B1180" s="243" t="s">
        <v>572</v>
      </c>
      <c r="C1180" s="243" t="s">
        <v>573</v>
      </c>
      <c r="D1180" s="243" t="s">
        <v>471</v>
      </c>
      <c r="E1180" s="243" t="s">
        <v>496</v>
      </c>
      <c r="F1180" s="243" t="s">
        <v>35</v>
      </c>
      <c r="G1180" s="243" t="s">
        <v>31</v>
      </c>
      <c r="H1180" s="243" t="s">
        <v>32</v>
      </c>
      <c r="I1180" s="243" t="s">
        <v>93</v>
      </c>
      <c r="J1180" s="243" t="s">
        <v>44</v>
      </c>
      <c r="K1180" s="243" t="s">
        <v>860</v>
      </c>
      <c r="L1180" s="265">
        <v>1.8086562500000003</v>
      </c>
      <c r="M1180" s="250">
        <v>1.5</v>
      </c>
      <c r="N1180" s="250">
        <v>1.5</v>
      </c>
      <c r="O1180" s="244">
        <v>20</v>
      </c>
      <c r="P1180" s="242">
        <v>15</v>
      </c>
      <c r="Q1180" s="242">
        <v>35</v>
      </c>
      <c r="R1180" s="242">
        <v>0.7</v>
      </c>
      <c r="S1180" s="245">
        <v>185</v>
      </c>
      <c r="T1180" s="242">
        <v>3.2</v>
      </c>
      <c r="U1180" s="242">
        <v>0.6</v>
      </c>
      <c r="V1180" s="242">
        <v>10</v>
      </c>
      <c r="W1180" s="266">
        <v>133.02197999999999</v>
      </c>
      <c r="X1180" s="266">
        <v>19.736198813056376</v>
      </c>
      <c r="Y1180" s="266">
        <v>6.73</v>
      </c>
      <c r="Z1180" s="266">
        <v>1.9953296999999999</v>
      </c>
      <c r="AA1180" s="266">
        <v>1.3302198000000001</v>
      </c>
      <c r="AB1180" s="267">
        <v>2.0544504999999993</v>
      </c>
      <c r="AC1180" s="268"/>
      <c r="AD1180" s="269">
        <v>9.15</v>
      </c>
      <c r="AE1180" s="270">
        <f t="shared" si="119"/>
        <v>0.9263539999999999</v>
      </c>
      <c r="AF1180" s="194">
        <f t="shared" si="115"/>
        <v>1.1280964999999994</v>
      </c>
      <c r="AH1180" s="242">
        <v>1159</v>
      </c>
      <c r="AI1180" s="251">
        <f t="shared" si="116"/>
        <v>12.11</v>
      </c>
      <c r="AJ1180" s="251">
        <f>'5-04a'!O1181</f>
        <v>12.11</v>
      </c>
      <c r="AK1180" s="251">
        <f t="shared" si="117"/>
        <v>0</v>
      </c>
      <c r="AM1180" s="252">
        <f t="shared" si="118"/>
        <v>9.3154128819157675E-2</v>
      </c>
      <c r="AP1180" s="268"/>
    </row>
    <row r="1181" spans="1:42" x14ac:dyDescent="0.25">
      <c r="A1181" s="253">
        <v>1179</v>
      </c>
      <c r="B1181" s="243" t="s">
        <v>572</v>
      </c>
      <c r="C1181" s="243" t="s">
        <v>573</v>
      </c>
      <c r="D1181" s="243" t="s">
        <v>471</v>
      </c>
      <c r="E1181" s="243" t="s">
        <v>496</v>
      </c>
      <c r="F1181" s="243" t="s">
        <v>35</v>
      </c>
      <c r="G1181" s="243" t="s">
        <v>31</v>
      </c>
      <c r="H1181" s="243" t="s">
        <v>32</v>
      </c>
      <c r="I1181" s="243" t="s">
        <v>57</v>
      </c>
      <c r="J1181" s="243" t="s">
        <v>58</v>
      </c>
      <c r="K1181" s="243" t="s">
        <v>860</v>
      </c>
      <c r="L1181" s="265">
        <v>1.6772388414055079</v>
      </c>
      <c r="M1181" s="250">
        <v>1.5</v>
      </c>
      <c r="N1181" s="250">
        <v>1.5</v>
      </c>
      <c r="O1181" s="244">
        <v>20</v>
      </c>
      <c r="P1181" s="242">
        <v>15</v>
      </c>
      <c r="Q1181" s="242">
        <v>35</v>
      </c>
      <c r="R1181" s="242">
        <v>0.7</v>
      </c>
      <c r="S1181" s="245">
        <v>239</v>
      </c>
      <c r="T1181" s="242">
        <v>3.2</v>
      </c>
      <c r="U1181" s="242">
        <v>0.6</v>
      </c>
      <c r="V1181" s="242">
        <v>10</v>
      </c>
      <c r="W1181" s="266">
        <v>113.31198000000002</v>
      </c>
      <c r="X1181" s="266">
        <v>16.81186646884273</v>
      </c>
      <c r="Y1181" s="266">
        <v>8.75</v>
      </c>
      <c r="Z1181" s="266">
        <v>1.6996797000000001</v>
      </c>
      <c r="AA1181" s="266">
        <v>1.1331198000000005</v>
      </c>
      <c r="AB1181" s="267">
        <v>1.8902004999999997</v>
      </c>
      <c r="AC1181" s="268"/>
      <c r="AD1181" s="269">
        <v>9.15</v>
      </c>
      <c r="AE1181" s="270">
        <f t="shared" si="119"/>
        <v>0.9263539999999999</v>
      </c>
      <c r="AF1181" s="194">
        <f t="shared" si="115"/>
        <v>0.96384649999999983</v>
      </c>
      <c r="AH1181" s="242">
        <v>1160</v>
      </c>
      <c r="AI1181" s="251">
        <f t="shared" si="116"/>
        <v>13.473000000000003</v>
      </c>
      <c r="AJ1181" s="251">
        <f>'5-04a'!O1182</f>
        <v>13.473000000000001</v>
      </c>
      <c r="AK1181" s="251">
        <f t="shared" si="117"/>
        <v>0</v>
      </c>
      <c r="AM1181" s="252">
        <f t="shared" si="118"/>
        <v>7.1539115267572159E-2</v>
      </c>
      <c r="AP1181" s="268"/>
    </row>
    <row r="1182" spans="1:42" x14ac:dyDescent="0.25">
      <c r="A1182" s="253">
        <v>1180</v>
      </c>
      <c r="B1182" s="243" t="s">
        <v>572</v>
      </c>
      <c r="C1182" s="243" t="s">
        <v>573</v>
      </c>
      <c r="D1182" s="243" t="s">
        <v>471</v>
      </c>
      <c r="E1182" s="243" t="s">
        <v>492</v>
      </c>
      <c r="F1182" s="243" t="s">
        <v>35</v>
      </c>
      <c r="G1182" s="243" t="s">
        <v>31</v>
      </c>
      <c r="H1182" s="243" t="s">
        <v>32</v>
      </c>
      <c r="I1182" s="243" t="s">
        <v>93</v>
      </c>
      <c r="J1182" s="243" t="s">
        <v>44</v>
      </c>
      <c r="K1182" s="243" t="s">
        <v>861</v>
      </c>
      <c r="L1182" s="265">
        <v>1.0228133738995342</v>
      </c>
      <c r="M1182" s="250">
        <v>0.6</v>
      </c>
      <c r="N1182" s="250">
        <v>0.6</v>
      </c>
      <c r="O1182" s="244">
        <v>24</v>
      </c>
      <c r="P1182" s="242">
        <v>15</v>
      </c>
      <c r="Q1182" s="242">
        <v>35</v>
      </c>
      <c r="R1182" s="242">
        <v>0.7</v>
      </c>
      <c r="S1182" s="245">
        <v>185</v>
      </c>
      <c r="T1182" s="242">
        <v>3.2</v>
      </c>
      <c r="U1182" s="242">
        <v>0.6</v>
      </c>
      <c r="V1182" s="242">
        <v>9.1</v>
      </c>
      <c r="W1182" s="266">
        <v>176.94193000000004</v>
      </c>
      <c r="X1182" s="266">
        <v>17.38132907662083</v>
      </c>
      <c r="Y1182" s="266">
        <v>6.73</v>
      </c>
      <c r="Z1182" s="266">
        <v>1.0616515800000002</v>
      </c>
      <c r="AA1182" s="266">
        <v>0.70776772000000021</v>
      </c>
      <c r="AB1182" s="267">
        <v>2.4759807</v>
      </c>
      <c r="AC1182" s="268"/>
      <c r="AD1182" s="269">
        <v>8.9499999999999993</v>
      </c>
      <c r="AE1182" s="270">
        <f t="shared" si="119"/>
        <v>1.007086000000001</v>
      </c>
      <c r="AF1182" s="194">
        <f t="shared" si="115"/>
        <v>1.468894699999999</v>
      </c>
      <c r="AH1182" s="242">
        <v>1161</v>
      </c>
      <c r="AI1182" s="251">
        <f t="shared" si="116"/>
        <v>10.9754</v>
      </c>
      <c r="AJ1182" s="251">
        <f>'5-04a'!O1183</f>
        <v>10.9754</v>
      </c>
      <c r="AK1182" s="251">
        <f t="shared" si="117"/>
        <v>0</v>
      </c>
      <c r="AM1182" s="252">
        <f t="shared" si="118"/>
        <v>0.13383518596133162</v>
      </c>
      <c r="AP1182" s="268"/>
    </row>
    <row r="1183" spans="1:42" x14ac:dyDescent="0.25">
      <c r="A1183" s="253">
        <v>1181</v>
      </c>
      <c r="B1183" s="243" t="s">
        <v>572</v>
      </c>
      <c r="C1183" s="243" t="s">
        <v>573</v>
      </c>
      <c r="D1183" s="243" t="s">
        <v>471</v>
      </c>
      <c r="E1183" s="243" t="s">
        <v>492</v>
      </c>
      <c r="F1183" s="243" t="s">
        <v>35</v>
      </c>
      <c r="G1183" s="243" t="s">
        <v>36</v>
      </c>
      <c r="H1183" s="243" t="s">
        <v>32</v>
      </c>
      <c r="I1183" s="243" t="s">
        <v>55</v>
      </c>
      <c r="J1183" s="243" t="s">
        <v>73</v>
      </c>
      <c r="K1183" s="243" t="s">
        <v>861</v>
      </c>
      <c r="L1183" s="265">
        <v>0.95092982925291802</v>
      </c>
      <c r="M1183" s="250">
        <v>0.6</v>
      </c>
      <c r="N1183" s="250">
        <v>0.6</v>
      </c>
      <c r="O1183" s="244">
        <v>24</v>
      </c>
      <c r="P1183" s="242">
        <v>10</v>
      </c>
      <c r="Q1183" s="242">
        <v>25</v>
      </c>
      <c r="R1183" s="242">
        <v>0.7</v>
      </c>
      <c r="S1183" s="245">
        <v>712</v>
      </c>
      <c r="T1183" s="242">
        <v>4.2</v>
      </c>
      <c r="U1183" s="242">
        <v>0.6</v>
      </c>
      <c r="V1183" s="242">
        <v>9.1</v>
      </c>
      <c r="W1183" s="266">
        <v>30.5</v>
      </c>
      <c r="X1183" s="266">
        <v>10</v>
      </c>
      <c r="Y1183" s="266">
        <v>7.52</v>
      </c>
      <c r="Z1183" s="266">
        <v>0.183</v>
      </c>
      <c r="AA1183" s="266">
        <v>0.12200000000000001</v>
      </c>
      <c r="AB1183" s="267">
        <v>5.298274000000001</v>
      </c>
      <c r="AC1183" s="268"/>
      <c r="AD1183" s="269">
        <v>8.9499999999999993</v>
      </c>
      <c r="AE1183" s="270">
        <f t="shared" si="119"/>
        <v>1.007086000000001</v>
      </c>
      <c r="AF1183" s="194">
        <f t="shared" si="115"/>
        <v>4.291188</v>
      </c>
      <c r="AH1183" s="242">
        <v>1162</v>
      </c>
      <c r="AI1183" s="251">
        <f t="shared" si="116"/>
        <v>13.123274</v>
      </c>
      <c r="AJ1183" s="251">
        <f>'5-04a'!O1184</f>
        <v>12.2514</v>
      </c>
      <c r="AK1183" s="251">
        <f t="shared" si="117"/>
        <v>0.87187400000000004</v>
      </c>
      <c r="AM1183" s="252">
        <f t="shared" si="118"/>
        <v>0.32699065797147875</v>
      </c>
      <c r="AP1183" s="268"/>
    </row>
    <row r="1184" spans="1:42" x14ac:dyDescent="0.25">
      <c r="A1184" s="253">
        <v>1182</v>
      </c>
      <c r="B1184" s="243" t="s">
        <v>572</v>
      </c>
      <c r="C1184" s="243" t="s">
        <v>573</v>
      </c>
      <c r="D1184" s="243" t="s">
        <v>471</v>
      </c>
      <c r="E1184" s="243" t="s">
        <v>492</v>
      </c>
      <c r="F1184" s="243" t="s">
        <v>35</v>
      </c>
      <c r="G1184" s="243" t="s">
        <v>31</v>
      </c>
      <c r="H1184" s="243" t="s">
        <v>32</v>
      </c>
      <c r="I1184" s="243" t="s">
        <v>57</v>
      </c>
      <c r="J1184" s="243" t="s">
        <v>58</v>
      </c>
      <c r="K1184" s="243" t="s">
        <v>861</v>
      </c>
      <c r="L1184" s="265">
        <v>0.60126471193415632</v>
      </c>
      <c r="M1184" s="250">
        <v>0.6</v>
      </c>
      <c r="N1184" s="250">
        <v>0.6</v>
      </c>
      <c r="O1184" s="244">
        <v>24</v>
      </c>
      <c r="P1184" s="242">
        <v>15</v>
      </c>
      <c r="Q1184" s="242">
        <v>35</v>
      </c>
      <c r="R1184" s="242">
        <v>0.7</v>
      </c>
      <c r="S1184" s="245">
        <v>239</v>
      </c>
      <c r="T1184" s="242">
        <v>3.2</v>
      </c>
      <c r="U1184" s="242">
        <v>0.6</v>
      </c>
      <c r="V1184" s="242">
        <v>9.1</v>
      </c>
      <c r="W1184" s="266">
        <v>203.67193000000006</v>
      </c>
      <c r="X1184" s="266">
        <v>20.007065815324172</v>
      </c>
      <c r="Y1184" s="266">
        <v>8.75</v>
      </c>
      <c r="Z1184" s="266">
        <v>1.2220315800000003</v>
      </c>
      <c r="AA1184" s="266">
        <v>0.81468772000000034</v>
      </c>
      <c r="AB1184" s="267">
        <v>2.6946807000000002</v>
      </c>
      <c r="AC1184" s="268"/>
      <c r="AD1184" s="269">
        <v>8.9499999999999993</v>
      </c>
      <c r="AE1184" s="270">
        <f t="shared" si="119"/>
        <v>1.007086000000001</v>
      </c>
      <c r="AF1184" s="194">
        <f t="shared" si="115"/>
        <v>1.6875946999999991</v>
      </c>
      <c r="AH1184" s="242">
        <v>1163</v>
      </c>
      <c r="AI1184" s="251">
        <f t="shared" si="116"/>
        <v>13.481400000000001</v>
      </c>
      <c r="AJ1184" s="251">
        <f>'5-04a'!O1185</f>
        <v>13.481400000000001</v>
      </c>
      <c r="AK1184" s="251">
        <f t="shared" si="117"/>
        <v>0</v>
      </c>
      <c r="AM1184" s="252">
        <f t="shared" si="118"/>
        <v>0.12517948432655354</v>
      </c>
      <c r="AP1184" s="268"/>
    </row>
    <row r="1185" spans="1:42" x14ac:dyDescent="0.25">
      <c r="A1185" s="253">
        <v>1183</v>
      </c>
      <c r="B1185" s="243" t="s">
        <v>572</v>
      </c>
      <c r="C1185" s="243" t="s">
        <v>573</v>
      </c>
      <c r="D1185" s="243" t="s">
        <v>491</v>
      </c>
      <c r="E1185" s="243" t="s">
        <v>472</v>
      </c>
      <c r="F1185" s="243" t="s">
        <v>35</v>
      </c>
      <c r="G1185" s="243" t="s">
        <v>31</v>
      </c>
      <c r="H1185" s="243" t="s">
        <v>32</v>
      </c>
      <c r="I1185" s="243" t="s">
        <v>93</v>
      </c>
      <c r="J1185" s="243" t="s">
        <v>44</v>
      </c>
      <c r="K1185" s="243" t="s">
        <v>861</v>
      </c>
      <c r="L1185" s="265">
        <v>1.0228133738995342</v>
      </c>
      <c r="M1185" s="250">
        <v>0.6</v>
      </c>
      <c r="N1185" s="250">
        <v>0.6</v>
      </c>
      <c r="O1185" s="244">
        <v>24</v>
      </c>
      <c r="P1185" s="242">
        <v>15</v>
      </c>
      <c r="Q1185" s="242">
        <v>35</v>
      </c>
      <c r="R1185" s="242">
        <v>0.7</v>
      </c>
      <c r="S1185" s="245">
        <v>185</v>
      </c>
      <c r="T1185" s="242">
        <v>3.2</v>
      </c>
      <c r="U1185" s="242">
        <v>0.6</v>
      </c>
      <c r="V1185" s="242">
        <v>9.1</v>
      </c>
      <c r="W1185" s="266">
        <v>381.98028000000005</v>
      </c>
      <c r="X1185" s="266">
        <v>22.642577356253707</v>
      </c>
      <c r="Y1185" s="266">
        <v>6.73</v>
      </c>
      <c r="Z1185" s="266">
        <v>2.2918816799999999</v>
      </c>
      <c r="AA1185" s="266">
        <v>1.52792112</v>
      </c>
      <c r="AB1185" s="267">
        <v>6.4407972000000004</v>
      </c>
      <c r="AC1185" s="268"/>
      <c r="AD1185" s="269">
        <v>5.55</v>
      </c>
      <c r="AE1185" s="270">
        <f t="shared" si="119"/>
        <v>3.3636260000000018</v>
      </c>
      <c r="AF1185" s="194">
        <f t="shared" si="115"/>
        <v>3.0771711999999987</v>
      </c>
      <c r="AH1185" s="242">
        <v>1164</v>
      </c>
      <c r="AI1185" s="251">
        <f t="shared" si="116"/>
        <v>16.990600000000001</v>
      </c>
      <c r="AJ1185" s="251">
        <f>'5-04a'!O1186</f>
        <v>16.990600000000001</v>
      </c>
      <c r="AK1185" s="251">
        <f t="shared" si="117"/>
        <v>0</v>
      </c>
      <c r="AM1185" s="252">
        <f t="shared" si="118"/>
        <v>0.18111021388297049</v>
      </c>
      <c r="AP1185" s="268"/>
    </row>
    <row r="1186" spans="1:42" x14ac:dyDescent="0.25">
      <c r="A1186" s="253">
        <v>1184</v>
      </c>
      <c r="B1186" s="243" t="s">
        <v>572</v>
      </c>
      <c r="C1186" s="243" t="s">
        <v>573</v>
      </c>
      <c r="D1186" s="243" t="s">
        <v>491</v>
      </c>
      <c r="E1186" s="243" t="s">
        <v>472</v>
      </c>
      <c r="F1186" s="243" t="s">
        <v>35</v>
      </c>
      <c r="G1186" s="243" t="s">
        <v>36</v>
      </c>
      <c r="H1186" s="243" t="s">
        <v>32</v>
      </c>
      <c r="I1186" s="243" t="s">
        <v>55</v>
      </c>
      <c r="J1186" s="243" t="s">
        <v>73</v>
      </c>
      <c r="K1186" s="243" t="s">
        <v>861</v>
      </c>
      <c r="L1186" s="265">
        <v>0.94905042659662797</v>
      </c>
      <c r="M1186" s="250">
        <v>0.6</v>
      </c>
      <c r="N1186" s="250">
        <v>0.6</v>
      </c>
      <c r="O1186" s="244">
        <v>24</v>
      </c>
      <c r="P1186" s="242">
        <v>10</v>
      </c>
      <c r="Q1186" s="242">
        <v>25</v>
      </c>
      <c r="R1186" s="242">
        <v>0.7</v>
      </c>
      <c r="S1186" s="245">
        <v>712</v>
      </c>
      <c r="T1186" s="242">
        <v>4.2</v>
      </c>
      <c r="U1186" s="242">
        <v>0.6</v>
      </c>
      <c r="V1186" s="242">
        <v>9.1</v>
      </c>
      <c r="W1186" s="266">
        <v>50.6</v>
      </c>
      <c r="X1186" s="266">
        <v>3</v>
      </c>
      <c r="Y1186" s="266">
        <v>7.52</v>
      </c>
      <c r="Z1186" s="266">
        <v>0.30359999999999998</v>
      </c>
      <c r="AA1186" s="266">
        <v>0.2024</v>
      </c>
      <c r="AB1186" s="267">
        <v>10.399504000000004</v>
      </c>
      <c r="AC1186" s="268"/>
      <c r="AD1186" s="269">
        <v>5.55</v>
      </c>
      <c r="AE1186" s="270">
        <f t="shared" si="119"/>
        <v>3.3636260000000018</v>
      </c>
      <c r="AF1186" s="194">
        <f t="shared" si="115"/>
        <v>7.0358780000000021</v>
      </c>
      <c r="AH1186" s="242">
        <v>1165</v>
      </c>
      <c r="AI1186" s="251">
        <f t="shared" si="116"/>
        <v>18.425504000000004</v>
      </c>
      <c r="AJ1186" s="251">
        <f>'5-04a'!O1187</f>
        <v>18.585599999999999</v>
      </c>
      <c r="AK1186" s="251">
        <f t="shared" si="117"/>
        <v>-0.1600959999999958</v>
      </c>
      <c r="AM1186" s="252">
        <f t="shared" si="118"/>
        <v>0.38185538913888056</v>
      </c>
      <c r="AP1186" s="268"/>
    </row>
    <row r="1187" spans="1:42" x14ac:dyDescent="0.25">
      <c r="A1187" s="253">
        <v>1185</v>
      </c>
      <c r="B1187" s="243" t="s">
        <v>572</v>
      </c>
      <c r="C1187" s="243" t="s">
        <v>573</v>
      </c>
      <c r="D1187" s="243" t="s">
        <v>491</v>
      </c>
      <c r="E1187" s="243" t="s">
        <v>472</v>
      </c>
      <c r="F1187" s="243" t="s">
        <v>35</v>
      </c>
      <c r="G1187" s="243" t="s">
        <v>31</v>
      </c>
      <c r="H1187" s="243" t="s">
        <v>32</v>
      </c>
      <c r="I1187" s="243" t="s">
        <v>57</v>
      </c>
      <c r="J1187" s="243" t="s">
        <v>58</v>
      </c>
      <c r="K1187" s="243" t="s">
        <v>861</v>
      </c>
      <c r="L1187" s="265">
        <v>0.60126471193415632</v>
      </c>
      <c r="M1187" s="250">
        <v>0.6</v>
      </c>
      <c r="N1187" s="250">
        <v>0.6</v>
      </c>
      <c r="O1187" s="244">
        <v>24</v>
      </c>
      <c r="P1187" s="242">
        <v>15</v>
      </c>
      <c r="Q1187" s="242">
        <v>35</v>
      </c>
      <c r="R1187" s="242">
        <v>0.7</v>
      </c>
      <c r="S1187" s="245">
        <v>239</v>
      </c>
      <c r="T1187" s="242">
        <v>3.2</v>
      </c>
      <c r="U1187" s="242">
        <v>0.6</v>
      </c>
      <c r="V1187" s="242">
        <v>9.1</v>
      </c>
      <c r="W1187" s="266">
        <v>316.25527999999997</v>
      </c>
      <c r="X1187" s="266">
        <v>18.746608180201541</v>
      </c>
      <c r="Y1187" s="266">
        <v>10.75</v>
      </c>
      <c r="Z1187" s="266">
        <v>1.8975316799999997</v>
      </c>
      <c r="AA1187" s="266">
        <v>1.2650211199999999</v>
      </c>
      <c r="AB1187" s="267">
        <v>5.9030471999999996</v>
      </c>
      <c r="AC1187" s="268"/>
      <c r="AD1187" s="269">
        <v>5.55</v>
      </c>
      <c r="AE1187" s="270">
        <f t="shared" si="119"/>
        <v>3.3636260000000018</v>
      </c>
      <c r="AF1187" s="194">
        <f t="shared" si="115"/>
        <v>2.5394211999999978</v>
      </c>
      <c r="AH1187" s="242">
        <v>1166</v>
      </c>
      <c r="AI1187" s="251">
        <f t="shared" si="116"/>
        <v>19.8156</v>
      </c>
      <c r="AJ1187" s="251">
        <f>'5-04a'!O1188</f>
        <v>19.8156</v>
      </c>
      <c r="AK1187" s="251">
        <f t="shared" si="117"/>
        <v>0</v>
      </c>
      <c r="AM1187" s="252">
        <f t="shared" si="118"/>
        <v>0.12815262722299592</v>
      </c>
      <c r="AP1187" s="268"/>
    </row>
    <row r="1188" spans="1:42" x14ac:dyDescent="0.25">
      <c r="A1188" s="253">
        <v>1186</v>
      </c>
      <c r="B1188" s="243" t="s">
        <v>572</v>
      </c>
      <c r="C1188" s="243" t="s">
        <v>573</v>
      </c>
      <c r="D1188" s="243" t="s">
        <v>471</v>
      </c>
      <c r="E1188" s="243" t="s">
        <v>492</v>
      </c>
      <c r="F1188" s="243" t="s">
        <v>30</v>
      </c>
      <c r="G1188" s="243" t="s">
        <v>46</v>
      </c>
      <c r="H1188" s="243" t="s">
        <v>47</v>
      </c>
      <c r="I1188" s="243" t="s">
        <v>88</v>
      </c>
      <c r="J1188" s="243" t="s">
        <v>44</v>
      </c>
      <c r="K1188" s="243" t="s">
        <v>862</v>
      </c>
      <c r="L1188" s="265">
        <v>1.6489199999999999</v>
      </c>
      <c r="M1188" s="250">
        <v>1.5</v>
      </c>
      <c r="N1188" s="250">
        <v>1.5</v>
      </c>
      <c r="O1188" s="244">
        <v>21.5</v>
      </c>
      <c r="P1188" s="242">
        <v>15</v>
      </c>
      <c r="Q1188" s="242">
        <v>35</v>
      </c>
      <c r="R1188" s="242">
        <v>0.7</v>
      </c>
      <c r="S1188" s="245">
        <v>185</v>
      </c>
      <c r="T1188" s="242">
        <v>3.2</v>
      </c>
      <c r="U1188" s="242">
        <v>0.6</v>
      </c>
      <c r="V1188" s="242">
        <v>9.1</v>
      </c>
      <c r="W1188" s="266">
        <v>201.47640299999998</v>
      </c>
      <c r="X1188" s="266">
        <v>19.791395186640472</v>
      </c>
      <c r="Y1188" s="266">
        <v>5.86</v>
      </c>
      <c r="Z1188" s="266">
        <v>3.0221460449999995</v>
      </c>
      <c r="AA1188" s="266">
        <v>0.33579400500000001</v>
      </c>
      <c r="AB1188" s="267">
        <v>2.6450599499999994</v>
      </c>
      <c r="AC1188" s="268"/>
      <c r="AD1188" s="269">
        <v>8.9499999999999993</v>
      </c>
      <c r="AE1188" s="270">
        <f t="shared" si="119"/>
        <v>1.007086000000001</v>
      </c>
      <c r="AF1188" s="194">
        <f t="shared" si="115"/>
        <v>1.6379739499999983</v>
      </c>
      <c r="AH1188" s="242">
        <v>1167</v>
      </c>
      <c r="AI1188" s="251">
        <f t="shared" si="116"/>
        <v>11.863</v>
      </c>
      <c r="AJ1188" s="251">
        <f>'5-04a'!O1189</f>
        <v>11.863</v>
      </c>
      <c r="AK1188" s="251">
        <f t="shared" si="117"/>
        <v>0</v>
      </c>
      <c r="AM1188" s="252">
        <f t="shared" si="118"/>
        <v>0.138074176009441</v>
      </c>
      <c r="AP1188" s="268"/>
    </row>
    <row r="1189" spans="1:42" x14ac:dyDescent="0.25">
      <c r="A1189" s="253">
        <v>1187</v>
      </c>
      <c r="B1189" s="243" t="s">
        <v>572</v>
      </c>
      <c r="C1189" s="243" t="s">
        <v>573</v>
      </c>
      <c r="D1189" s="243" t="s">
        <v>471</v>
      </c>
      <c r="E1189" s="243" t="s">
        <v>492</v>
      </c>
      <c r="F1189" s="243" t="s">
        <v>30</v>
      </c>
      <c r="G1189" s="243" t="s">
        <v>46</v>
      </c>
      <c r="H1189" s="243" t="s">
        <v>47</v>
      </c>
      <c r="I1189" s="243" t="s">
        <v>1016</v>
      </c>
      <c r="J1189" s="243" t="s">
        <v>44</v>
      </c>
      <c r="K1189" s="243" t="s">
        <v>862</v>
      </c>
      <c r="L1189" s="265">
        <v>1.54596</v>
      </c>
      <c r="M1189" s="250">
        <v>1.5</v>
      </c>
      <c r="N1189" s="250">
        <v>1.5</v>
      </c>
      <c r="O1189" s="244">
        <v>21.5</v>
      </c>
      <c r="P1189" s="242">
        <v>15</v>
      </c>
      <c r="Q1189" s="242">
        <v>35</v>
      </c>
      <c r="R1189" s="242">
        <v>0.7</v>
      </c>
      <c r="S1189" s="245">
        <v>175</v>
      </c>
      <c r="T1189" s="242">
        <v>3.2</v>
      </c>
      <c r="U1189" s="242">
        <v>0.6</v>
      </c>
      <c r="V1189" s="242">
        <v>9.1</v>
      </c>
      <c r="W1189" s="266">
        <v>201.47640299999998</v>
      </c>
      <c r="X1189" s="266">
        <v>19.791395186640472</v>
      </c>
      <c r="Y1189" s="266">
        <v>5.54</v>
      </c>
      <c r="Z1189" s="266">
        <v>3.0221460449999995</v>
      </c>
      <c r="AA1189" s="266">
        <v>0.33579400500000001</v>
      </c>
      <c r="AB1189" s="267">
        <v>2.6450599499999994</v>
      </c>
      <c r="AC1189" s="268"/>
      <c r="AD1189" s="269">
        <v>8.9499999999999993</v>
      </c>
      <c r="AE1189" s="270">
        <f t="shared" si="119"/>
        <v>1.007086000000001</v>
      </c>
      <c r="AF1189" s="194">
        <f t="shared" si="115"/>
        <v>1.6379739499999983</v>
      </c>
      <c r="AH1189" s="242">
        <v>1168</v>
      </c>
      <c r="AI1189" s="251">
        <f t="shared" si="116"/>
        <v>11.542999999999999</v>
      </c>
      <c r="AJ1189" s="251">
        <f>'5-04a'!O1190</f>
        <v>11.542999999999999</v>
      </c>
      <c r="AK1189" s="251">
        <f t="shared" si="117"/>
        <v>0</v>
      </c>
      <c r="AM1189" s="252">
        <f t="shared" si="118"/>
        <v>0.14190192757515363</v>
      </c>
      <c r="AP1189" s="268"/>
    </row>
    <row r="1190" spans="1:42" x14ac:dyDescent="0.25">
      <c r="A1190" s="253">
        <v>1188</v>
      </c>
      <c r="B1190" s="243" t="s">
        <v>572</v>
      </c>
      <c r="C1190" s="243" t="s">
        <v>573</v>
      </c>
      <c r="D1190" s="243" t="s">
        <v>471</v>
      </c>
      <c r="E1190" s="243" t="s">
        <v>492</v>
      </c>
      <c r="F1190" s="243" t="s">
        <v>30</v>
      </c>
      <c r="G1190" s="243" t="s">
        <v>31</v>
      </c>
      <c r="H1190" s="243" t="s">
        <v>32</v>
      </c>
      <c r="I1190" s="243" t="s">
        <v>62</v>
      </c>
      <c r="J1190" s="243" t="s">
        <v>657</v>
      </c>
      <c r="K1190" s="243" t="s">
        <v>862</v>
      </c>
      <c r="L1190" s="265">
        <v>2.7620775000000002</v>
      </c>
      <c r="M1190" s="250">
        <v>1.5</v>
      </c>
      <c r="N1190" s="250">
        <v>1.5</v>
      </c>
      <c r="O1190" s="244">
        <v>21.5</v>
      </c>
      <c r="P1190" s="242">
        <v>15</v>
      </c>
      <c r="Q1190" s="242">
        <v>35</v>
      </c>
      <c r="R1190" s="242">
        <v>0.7</v>
      </c>
      <c r="S1190" s="245">
        <v>195</v>
      </c>
      <c r="T1190" s="242">
        <v>3.2</v>
      </c>
      <c r="U1190" s="242">
        <v>0.6</v>
      </c>
      <c r="V1190" s="242">
        <v>9.1</v>
      </c>
      <c r="W1190" s="266">
        <v>144.12749147999997</v>
      </c>
      <c r="X1190" s="266">
        <v>14.157906825147345</v>
      </c>
      <c r="Y1190" s="266">
        <v>7.71</v>
      </c>
      <c r="Z1190" s="266">
        <v>2.1619123721999993</v>
      </c>
      <c r="AA1190" s="266">
        <v>0.39959517779999992</v>
      </c>
      <c r="AB1190" s="267">
        <v>2.2615924499999993</v>
      </c>
      <c r="AC1190" s="268"/>
      <c r="AD1190" s="269">
        <v>8.9499999999999993</v>
      </c>
      <c r="AE1190" s="270">
        <f t="shared" si="119"/>
        <v>1.007086000000001</v>
      </c>
      <c r="AF1190" s="194">
        <f t="shared" si="115"/>
        <v>1.2545064499999983</v>
      </c>
      <c r="AH1190" s="242">
        <v>1169</v>
      </c>
      <c r="AI1190" s="251">
        <f t="shared" si="116"/>
        <v>12.533099999999997</v>
      </c>
      <c r="AJ1190" s="251">
        <f>'5-04a'!O1191</f>
        <v>12.533099999999999</v>
      </c>
      <c r="AK1190" s="251">
        <f t="shared" si="117"/>
        <v>0</v>
      </c>
      <c r="AM1190" s="252">
        <f t="shared" si="118"/>
        <v>0.10009546321341077</v>
      </c>
      <c r="AP1190" s="268"/>
    </row>
    <row r="1191" spans="1:42" x14ac:dyDescent="0.25">
      <c r="A1191" s="253">
        <v>1189</v>
      </c>
      <c r="B1191" s="243" t="s">
        <v>572</v>
      </c>
      <c r="C1191" s="243" t="s">
        <v>573</v>
      </c>
      <c r="D1191" s="243" t="s">
        <v>471</v>
      </c>
      <c r="E1191" s="243" t="s">
        <v>492</v>
      </c>
      <c r="F1191" s="243" t="s">
        <v>30</v>
      </c>
      <c r="G1191" s="243" t="s">
        <v>46</v>
      </c>
      <c r="H1191" s="243" t="s">
        <v>47</v>
      </c>
      <c r="I1191" s="243" t="s">
        <v>60</v>
      </c>
      <c r="J1191" s="243" t="s">
        <v>58</v>
      </c>
      <c r="K1191" s="243" t="s">
        <v>862</v>
      </c>
      <c r="L1191" s="265">
        <v>1.5807584809688584</v>
      </c>
      <c r="M1191" s="250">
        <v>1.5</v>
      </c>
      <c r="N1191" s="250">
        <v>1.5</v>
      </c>
      <c r="O1191" s="244">
        <v>21.5</v>
      </c>
      <c r="P1191" s="242">
        <v>15</v>
      </c>
      <c r="Q1191" s="242">
        <v>35</v>
      </c>
      <c r="R1191" s="242">
        <v>0.7</v>
      </c>
      <c r="S1191" s="245">
        <v>195</v>
      </c>
      <c r="T1191" s="242">
        <v>3.2</v>
      </c>
      <c r="U1191" s="242">
        <v>0.6</v>
      </c>
      <c r="V1191" s="242">
        <v>9.1</v>
      </c>
      <c r="W1191" s="266">
        <v>146.75862960000001</v>
      </c>
      <c r="X1191" s="266">
        <v>14.416368330058937</v>
      </c>
      <c r="Y1191" s="266">
        <v>8.33</v>
      </c>
      <c r="Z1191" s="266">
        <v>2.2013794440000001</v>
      </c>
      <c r="AA1191" s="266">
        <v>0.30018810600000001</v>
      </c>
      <c r="AB1191" s="267">
        <v>2.2327324499999994</v>
      </c>
      <c r="AC1191" s="268"/>
      <c r="AD1191" s="269">
        <v>8.9499999999999993</v>
      </c>
      <c r="AE1191" s="270">
        <f t="shared" si="119"/>
        <v>1.007086000000001</v>
      </c>
      <c r="AF1191" s="194">
        <f t="shared" si="115"/>
        <v>1.2256464499999984</v>
      </c>
      <c r="AH1191" s="242">
        <v>1170</v>
      </c>
      <c r="AI1191" s="251">
        <f t="shared" si="116"/>
        <v>13.064299999999999</v>
      </c>
      <c r="AJ1191" s="251">
        <f>'5-04a'!O1192</f>
        <v>13.064299999999999</v>
      </c>
      <c r="AK1191" s="251">
        <f t="shared" si="117"/>
        <v>0</v>
      </c>
      <c r="AM1191" s="252">
        <f t="shared" si="118"/>
        <v>9.3816465482268352E-2</v>
      </c>
      <c r="AP1191" s="268"/>
    </row>
    <row r="1192" spans="1:42" x14ac:dyDescent="0.25">
      <c r="A1192" s="253">
        <v>1190</v>
      </c>
      <c r="B1192" s="243" t="s">
        <v>572</v>
      </c>
      <c r="C1192" s="243" t="s">
        <v>573</v>
      </c>
      <c r="D1192" s="243" t="s">
        <v>471</v>
      </c>
      <c r="E1192" s="243" t="s">
        <v>496</v>
      </c>
      <c r="F1192" s="243" t="s">
        <v>30</v>
      </c>
      <c r="G1192" s="243" t="s">
        <v>46</v>
      </c>
      <c r="H1192" s="243" t="s">
        <v>47</v>
      </c>
      <c r="I1192" s="243" t="s">
        <v>88</v>
      </c>
      <c r="J1192" s="243" t="s">
        <v>44</v>
      </c>
      <c r="K1192" s="243" t="s">
        <v>862</v>
      </c>
      <c r="L1192" s="265">
        <v>1.6489199999999999</v>
      </c>
      <c r="M1192" s="250">
        <v>1.5</v>
      </c>
      <c r="N1192" s="250">
        <v>1.5</v>
      </c>
      <c r="O1192" s="244">
        <v>21.5</v>
      </c>
      <c r="P1192" s="242">
        <v>15</v>
      </c>
      <c r="Q1192" s="242">
        <v>35</v>
      </c>
      <c r="R1192" s="242">
        <v>0.7</v>
      </c>
      <c r="S1192" s="245">
        <v>185</v>
      </c>
      <c r="T1192" s="242">
        <v>3.2</v>
      </c>
      <c r="U1192" s="242">
        <v>0.6</v>
      </c>
      <c r="V1192" s="242">
        <v>9.1</v>
      </c>
      <c r="W1192" s="266">
        <v>144.14217300000001</v>
      </c>
      <c r="X1192" s="266">
        <v>21.386079080118698</v>
      </c>
      <c r="Y1192" s="266">
        <v>5.86</v>
      </c>
      <c r="Z1192" s="266">
        <v>2.1621325950000005</v>
      </c>
      <c r="AA1192" s="266">
        <v>0.24023695500000009</v>
      </c>
      <c r="AB1192" s="267">
        <v>2.1026304499999995</v>
      </c>
      <c r="AC1192" s="268"/>
      <c r="AD1192" s="269">
        <v>9.15</v>
      </c>
      <c r="AE1192" s="270">
        <f t="shared" si="119"/>
        <v>0.9263539999999999</v>
      </c>
      <c r="AF1192" s="194">
        <f t="shared" si="115"/>
        <v>1.1762764499999996</v>
      </c>
      <c r="AH1192" s="242">
        <v>1171</v>
      </c>
      <c r="AI1192" s="251">
        <f t="shared" si="116"/>
        <v>10.365</v>
      </c>
      <c r="AJ1192" s="251">
        <f>'5-04a'!O1193</f>
        <v>10.365</v>
      </c>
      <c r="AK1192" s="251">
        <f t="shared" si="117"/>
        <v>0</v>
      </c>
      <c r="AM1192" s="252">
        <f t="shared" si="118"/>
        <v>0.11348542691751082</v>
      </c>
      <c r="AP1192" s="268"/>
    </row>
    <row r="1193" spans="1:42" x14ac:dyDescent="0.25">
      <c r="A1193" s="253">
        <v>1191</v>
      </c>
      <c r="B1193" s="243" t="s">
        <v>572</v>
      </c>
      <c r="C1193" s="243" t="s">
        <v>573</v>
      </c>
      <c r="D1193" s="243" t="s">
        <v>471</v>
      </c>
      <c r="E1193" s="243" t="s">
        <v>496</v>
      </c>
      <c r="F1193" s="243" t="s">
        <v>30</v>
      </c>
      <c r="G1193" s="243" t="s">
        <v>46</v>
      </c>
      <c r="H1193" s="243" t="s">
        <v>47</v>
      </c>
      <c r="I1193" s="243" t="s">
        <v>1016</v>
      </c>
      <c r="J1193" s="243" t="s">
        <v>44</v>
      </c>
      <c r="K1193" s="243" t="s">
        <v>862</v>
      </c>
      <c r="L1193" s="265">
        <v>1.54596</v>
      </c>
      <c r="M1193" s="250">
        <v>1.5</v>
      </c>
      <c r="N1193" s="250">
        <v>1.5</v>
      </c>
      <c r="O1193" s="244">
        <v>21.5</v>
      </c>
      <c r="P1193" s="242">
        <v>15</v>
      </c>
      <c r="Q1193" s="242">
        <v>35</v>
      </c>
      <c r="R1193" s="242">
        <v>0.7</v>
      </c>
      <c r="S1193" s="245">
        <v>175</v>
      </c>
      <c r="T1193" s="242">
        <v>3.2</v>
      </c>
      <c r="U1193" s="242">
        <v>0.6</v>
      </c>
      <c r="V1193" s="242">
        <v>9.1</v>
      </c>
      <c r="W1193" s="266">
        <v>144.14217300000001</v>
      </c>
      <c r="X1193" s="266">
        <v>21.386079080118698</v>
      </c>
      <c r="Y1193" s="266">
        <v>5.54</v>
      </c>
      <c r="Z1193" s="266">
        <v>2.1621325950000005</v>
      </c>
      <c r="AA1193" s="266">
        <v>0.24023695500000009</v>
      </c>
      <c r="AB1193" s="267">
        <v>2.1026304499999995</v>
      </c>
      <c r="AC1193" s="268"/>
      <c r="AD1193" s="269">
        <v>9.15</v>
      </c>
      <c r="AE1193" s="270">
        <f t="shared" si="119"/>
        <v>0.9263539999999999</v>
      </c>
      <c r="AF1193" s="194">
        <f t="shared" si="115"/>
        <v>1.1762764499999996</v>
      </c>
      <c r="AH1193" s="242">
        <v>1172</v>
      </c>
      <c r="AI1193" s="251">
        <f t="shared" si="116"/>
        <v>10.045</v>
      </c>
      <c r="AJ1193" s="251">
        <f>'5-04a'!O1194</f>
        <v>10.045</v>
      </c>
      <c r="AK1193" s="251">
        <f t="shared" si="117"/>
        <v>0</v>
      </c>
      <c r="AM1193" s="252">
        <f t="shared" si="118"/>
        <v>0.11710069188651066</v>
      </c>
      <c r="AP1193" s="268"/>
    </row>
    <row r="1194" spans="1:42" x14ac:dyDescent="0.25">
      <c r="A1194" s="253">
        <v>1192</v>
      </c>
      <c r="B1194" s="243" t="s">
        <v>572</v>
      </c>
      <c r="C1194" s="243" t="s">
        <v>573</v>
      </c>
      <c r="D1194" s="243" t="s">
        <v>471</v>
      </c>
      <c r="E1194" s="243" t="s">
        <v>496</v>
      </c>
      <c r="F1194" s="243" t="s">
        <v>30</v>
      </c>
      <c r="G1194" s="243" t="s">
        <v>31</v>
      </c>
      <c r="H1194" s="243" t="s">
        <v>32</v>
      </c>
      <c r="I1194" s="243" t="s">
        <v>62</v>
      </c>
      <c r="J1194" s="243" t="s">
        <v>657</v>
      </c>
      <c r="K1194" s="243" t="s">
        <v>862</v>
      </c>
      <c r="L1194" s="265">
        <v>2.7620775000000002</v>
      </c>
      <c r="M1194" s="250">
        <v>1.5</v>
      </c>
      <c r="N1194" s="250">
        <v>1.5</v>
      </c>
      <c r="O1194" s="244">
        <v>21.5</v>
      </c>
      <c r="P1194" s="242">
        <v>15</v>
      </c>
      <c r="Q1194" s="242">
        <v>35</v>
      </c>
      <c r="R1194" s="242">
        <v>0.7</v>
      </c>
      <c r="S1194" s="245">
        <v>195</v>
      </c>
      <c r="T1194" s="242">
        <v>3.2</v>
      </c>
      <c r="U1194" s="242">
        <v>0.6</v>
      </c>
      <c r="V1194" s="242">
        <v>9.1</v>
      </c>
      <c r="W1194" s="266">
        <v>105.48815868000004</v>
      </c>
      <c r="X1194" s="266">
        <v>15.651062118694368</v>
      </c>
      <c r="Y1194" s="266">
        <v>7.71</v>
      </c>
      <c r="Z1194" s="266">
        <v>1.5823223802000006</v>
      </c>
      <c r="AA1194" s="266">
        <v>0.29246716980000009</v>
      </c>
      <c r="AB1194" s="267">
        <v>1.8486104499999998</v>
      </c>
      <c r="AC1194" s="268"/>
      <c r="AD1194" s="269">
        <v>9.15</v>
      </c>
      <c r="AE1194" s="270">
        <f t="shared" si="119"/>
        <v>0.9263539999999999</v>
      </c>
      <c r="AF1194" s="194">
        <f t="shared" si="115"/>
        <v>0.92225644999999989</v>
      </c>
      <c r="AH1194" s="242">
        <v>1173</v>
      </c>
      <c r="AI1194" s="251">
        <f t="shared" si="116"/>
        <v>11.433399999999999</v>
      </c>
      <c r="AJ1194" s="251">
        <f>'5-04a'!O1195</f>
        <v>11.433400000000001</v>
      </c>
      <c r="AK1194" s="251">
        <f t="shared" si="117"/>
        <v>0</v>
      </c>
      <c r="AM1194" s="252">
        <f t="shared" si="118"/>
        <v>8.0663359105777807E-2</v>
      </c>
      <c r="AP1194" s="268"/>
    </row>
    <row r="1195" spans="1:42" x14ac:dyDescent="0.25">
      <c r="A1195" s="253">
        <v>1193</v>
      </c>
      <c r="B1195" s="243" t="s">
        <v>572</v>
      </c>
      <c r="C1195" s="243" t="s">
        <v>573</v>
      </c>
      <c r="D1195" s="243" t="s">
        <v>471</v>
      </c>
      <c r="E1195" s="243" t="s">
        <v>496</v>
      </c>
      <c r="F1195" s="243" t="s">
        <v>30</v>
      </c>
      <c r="G1195" s="243" t="s">
        <v>46</v>
      </c>
      <c r="H1195" s="243" t="s">
        <v>47</v>
      </c>
      <c r="I1195" s="243" t="s">
        <v>60</v>
      </c>
      <c r="J1195" s="243" t="s">
        <v>58</v>
      </c>
      <c r="K1195" s="243" t="s">
        <v>862</v>
      </c>
      <c r="L1195" s="265">
        <v>1.5807584809688584</v>
      </c>
      <c r="M1195" s="250">
        <v>1.5</v>
      </c>
      <c r="N1195" s="250">
        <v>1.5</v>
      </c>
      <c r="O1195" s="244">
        <v>21.5</v>
      </c>
      <c r="P1195" s="242">
        <v>15</v>
      </c>
      <c r="Q1195" s="242">
        <v>35</v>
      </c>
      <c r="R1195" s="242">
        <v>0.7</v>
      </c>
      <c r="S1195" s="245">
        <v>195</v>
      </c>
      <c r="T1195" s="242">
        <v>3.2</v>
      </c>
      <c r="U1195" s="242">
        <v>0.6</v>
      </c>
      <c r="V1195" s="242">
        <v>9.1</v>
      </c>
      <c r="W1195" s="266">
        <v>107.65917360000003</v>
      </c>
      <c r="X1195" s="266">
        <v>15.973171157270032</v>
      </c>
      <c r="Y1195" s="266">
        <v>8.33</v>
      </c>
      <c r="Z1195" s="266">
        <v>1.6148876040000004</v>
      </c>
      <c r="AA1195" s="266">
        <v>0.22021194600000005</v>
      </c>
      <c r="AB1195" s="267">
        <v>1.8295004499999996</v>
      </c>
      <c r="AC1195" s="268"/>
      <c r="AD1195" s="269">
        <v>9.15</v>
      </c>
      <c r="AE1195" s="270">
        <f t="shared" si="119"/>
        <v>0.9263539999999999</v>
      </c>
      <c r="AF1195" s="194">
        <f t="shared" si="115"/>
        <v>0.90314644999999971</v>
      </c>
      <c r="AH1195" s="242">
        <v>1174</v>
      </c>
      <c r="AI1195" s="251">
        <f t="shared" si="116"/>
        <v>11.9946</v>
      </c>
      <c r="AJ1195" s="251">
        <f>'5-04a'!O1196</f>
        <v>11.9946</v>
      </c>
      <c r="AK1195" s="251">
        <f t="shared" si="117"/>
        <v>0</v>
      </c>
      <c r="AM1195" s="252">
        <f t="shared" si="118"/>
        <v>7.5296087405999343E-2</v>
      </c>
      <c r="AP1195" s="268"/>
    </row>
    <row r="1196" spans="1:42" x14ac:dyDescent="0.25">
      <c r="A1196" s="253">
        <v>1194</v>
      </c>
      <c r="B1196" s="243" t="s">
        <v>574</v>
      </c>
      <c r="C1196" s="243" t="s">
        <v>575</v>
      </c>
      <c r="D1196" s="243" t="s">
        <v>494</v>
      </c>
      <c r="E1196" s="243" t="s">
        <v>492</v>
      </c>
      <c r="F1196" s="243" t="s">
        <v>30</v>
      </c>
      <c r="G1196" s="243" t="s">
        <v>31</v>
      </c>
      <c r="H1196" s="243" t="s">
        <v>32</v>
      </c>
      <c r="I1196" s="243" t="s">
        <v>62</v>
      </c>
      <c r="J1196" s="243" t="s">
        <v>102</v>
      </c>
      <c r="K1196" s="243" t="s">
        <v>863</v>
      </c>
      <c r="L1196" s="265">
        <v>3.8533957765667584</v>
      </c>
      <c r="M1196" s="250">
        <v>1</v>
      </c>
      <c r="N1196" s="250">
        <v>1</v>
      </c>
      <c r="O1196" s="244">
        <v>24</v>
      </c>
      <c r="P1196" s="242">
        <v>15</v>
      </c>
      <c r="Q1196" s="242">
        <v>35</v>
      </c>
      <c r="R1196" s="242">
        <v>0.7</v>
      </c>
      <c r="S1196" s="245">
        <v>219</v>
      </c>
      <c r="T1196" s="242">
        <v>3.8</v>
      </c>
      <c r="U1196" s="242">
        <v>0.6</v>
      </c>
      <c r="V1196" s="242">
        <v>15</v>
      </c>
      <c r="W1196" s="266">
        <v>82.986815999999891</v>
      </c>
      <c r="X1196" s="266">
        <v>9.2003121951219402</v>
      </c>
      <c r="Y1196" s="266">
        <v>6.9</v>
      </c>
      <c r="Z1196" s="266">
        <v>0.82986815999999897</v>
      </c>
      <c r="AA1196" s="266">
        <v>0.20746703999999974</v>
      </c>
      <c r="AB1196" s="267">
        <v>1.3544648000000012</v>
      </c>
      <c r="AC1196" s="268"/>
      <c r="AD1196" s="269">
        <v>10.85</v>
      </c>
      <c r="AE1196" s="270">
        <f t="shared" si="119"/>
        <v>0.49982400000000027</v>
      </c>
      <c r="AF1196" s="194">
        <f t="shared" si="115"/>
        <v>0.85464080000000098</v>
      </c>
      <c r="AH1196" s="242">
        <v>1175</v>
      </c>
      <c r="AI1196" s="251">
        <f t="shared" si="116"/>
        <v>9.2918000000000003</v>
      </c>
      <c r="AJ1196" s="251">
        <f>'5-04a'!O1197</f>
        <v>9.2918000000000003</v>
      </c>
      <c r="AK1196" s="251">
        <f t="shared" si="117"/>
        <v>0</v>
      </c>
      <c r="AM1196" s="252">
        <f t="shared" si="118"/>
        <v>9.1977959060677253E-2</v>
      </c>
      <c r="AP1196" s="268"/>
    </row>
    <row r="1197" spans="1:42" x14ac:dyDescent="0.25">
      <c r="A1197" s="253">
        <v>1195</v>
      </c>
      <c r="B1197" s="243" t="s">
        <v>574</v>
      </c>
      <c r="C1197" s="243" t="s">
        <v>575</v>
      </c>
      <c r="D1197" s="243" t="s">
        <v>494</v>
      </c>
      <c r="E1197" s="243" t="s">
        <v>492</v>
      </c>
      <c r="F1197" s="243" t="s">
        <v>30</v>
      </c>
      <c r="G1197" s="243" t="s">
        <v>31</v>
      </c>
      <c r="H1197" s="243" t="s">
        <v>32</v>
      </c>
      <c r="I1197" s="243" t="s">
        <v>98</v>
      </c>
      <c r="J1197" s="243" t="s">
        <v>44</v>
      </c>
      <c r="K1197" s="243" t="s">
        <v>863</v>
      </c>
      <c r="L1197" s="265">
        <v>2.3736917312783659</v>
      </c>
      <c r="M1197" s="250">
        <v>1</v>
      </c>
      <c r="N1197" s="250">
        <v>1</v>
      </c>
      <c r="O1197" s="244">
        <v>24</v>
      </c>
      <c r="P1197" s="242">
        <v>15</v>
      </c>
      <c r="Q1197" s="242">
        <v>35</v>
      </c>
      <c r="R1197" s="242">
        <v>0.7</v>
      </c>
      <c r="S1197" s="245">
        <v>266</v>
      </c>
      <c r="T1197" s="242">
        <v>4.2</v>
      </c>
      <c r="U1197" s="242">
        <v>0.6</v>
      </c>
      <c r="V1197" s="242">
        <v>15</v>
      </c>
      <c r="W1197" s="266">
        <v>85.669781119999897</v>
      </c>
      <c r="X1197" s="266">
        <v>9.4977584390243806</v>
      </c>
      <c r="Y1197" s="266">
        <v>7.15</v>
      </c>
      <c r="Z1197" s="266">
        <v>0.85669781119999899</v>
      </c>
      <c r="AA1197" s="266">
        <v>0.14411738879999983</v>
      </c>
      <c r="AB1197" s="267">
        <v>1.3245848000000013</v>
      </c>
      <c r="AC1197" s="268"/>
      <c r="AD1197" s="269">
        <v>10.85</v>
      </c>
      <c r="AE1197" s="270">
        <f t="shared" si="119"/>
        <v>0.49982400000000027</v>
      </c>
      <c r="AF1197" s="194">
        <f t="shared" si="115"/>
        <v>0.82476080000000107</v>
      </c>
      <c r="AH1197" s="242">
        <v>1176</v>
      </c>
      <c r="AI1197" s="251">
        <f t="shared" si="116"/>
        <v>9.4754000000000005</v>
      </c>
      <c r="AJ1197" s="251">
        <f>'5-04a'!O1198</f>
        <v>9.4754000000000005</v>
      </c>
      <c r="AK1197" s="251">
        <f t="shared" si="117"/>
        <v>0</v>
      </c>
      <c r="AM1197" s="252">
        <f t="shared" si="118"/>
        <v>8.7042320113135174E-2</v>
      </c>
      <c r="AP1197" s="268"/>
    </row>
    <row r="1198" spans="1:42" x14ac:dyDescent="0.25">
      <c r="A1198" s="253">
        <v>1196</v>
      </c>
      <c r="B1198" s="243" t="s">
        <v>574</v>
      </c>
      <c r="C1198" s="243" t="s">
        <v>575</v>
      </c>
      <c r="D1198" s="243" t="s">
        <v>494</v>
      </c>
      <c r="E1198" s="243" t="s">
        <v>492</v>
      </c>
      <c r="F1198" s="243" t="s">
        <v>30</v>
      </c>
      <c r="G1198" s="243" t="s">
        <v>46</v>
      </c>
      <c r="H1198" s="243" t="s">
        <v>47</v>
      </c>
      <c r="I1198" s="243" t="s">
        <v>88</v>
      </c>
      <c r="J1198" s="243" t="s">
        <v>44</v>
      </c>
      <c r="K1198" s="243" t="s">
        <v>863</v>
      </c>
      <c r="L1198" s="265">
        <v>2.7180000000000004</v>
      </c>
      <c r="M1198" s="250">
        <v>1</v>
      </c>
      <c r="N1198" s="250">
        <v>1</v>
      </c>
      <c r="O1198" s="244">
        <v>24</v>
      </c>
      <c r="P1198" s="242">
        <v>15</v>
      </c>
      <c r="Q1198" s="242">
        <v>35</v>
      </c>
      <c r="R1198" s="242">
        <v>0.7</v>
      </c>
      <c r="S1198" s="245">
        <v>185</v>
      </c>
      <c r="T1198" s="242">
        <v>3.2</v>
      </c>
      <c r="U1198" s="242">
        <v>0.6</v>
      </c>
      <c r="V1198" s="242">
        <v>15</v>
      </c>
      <c r="W1198" s="266">
        <v>87.776567999999841</v>
      </c>
      <c r="X1198" s="266">
        <v>9.7313268292682746</v>
      </c>
      <c r="Y1198" s="266">
        <v>5.86</v>
      </c>
      <c r="Z1198" s="266">
        <v>0.87776567999999844</v>
      </c>
      <c r="AA1198" s="266">
        <v>9.7529519999999828E-2</v>
      </c>
      <c r="AB1198" s="267">
        <v>1.3037048000000009</v>
      </c>
      <c r="AC1198" s="268"/>
      <c r="AD1198" s="269">
        <v>10.85</v>
      </c>
      <c r="AE1198" s="270">
        <f t="shared" si="119"/>
        <v>0.49982400000000027</v>
      </c>
      <c r="AF1198" s="194">
        <f t="shared" si="115"/>
        <v>0.80388080000000062</v>
      </c>
      <c r="AH1198" s="242">
        <v>1177</v>
      </c>
      <c r="AI1198" s="251">
        <f t="shared" si="116"/>
        <v>8.1389999999999993</v>
      </c>
      <c r="AJ1198" s="251">
        <f>'5-04a'!O1199</f>
        <v>8.1389999999999993</v>
      </c>
      <c r="AK1198" s="251">
        <f t="shared" si="117"/>
        <v>0</v>
      </c>
      <c r="AM1198" s="252">
        <f t="shared" si="118"/>
        <v>9.8768988819265352E-2</v>
      </c>
      <c r="AP1198" s="268"/>
    </row>
    <row r="1199" spans="1:42" x14ac:dyDescent="0.25">
      <c r="A1199" s="253">
        <v>1197</v>
      </c>
      <c r="B1199" s="243" t="s">
        <v>574</v>
      </c>
      <c r="C1199" s="243" t="s">
        <v>575</v>
      </c>
      <c r="D1199" s="243" t="s">
        <v>494</v>
      </c>
      <c r="E1199" s="243" t="s">
        <v>492</v>
      </c>
      <c r="F1199" s="243" t="s">
        <v>30</v>
      </c>
      <c r="G1199" s="243" t="s">
        <v>46</v>
      </c>
      <c r="H1199" s="243" t="s">
        <v>47</v>
      </c>
      <c r="I1199" s="243" t="s">
        <v>60</v>
      </c>
      <c r="J1199" s="243" t="s">
        <v>58</v>
      </c>
      <c r="K1199" s="243" t="s">
        <v>863</v>
      </c>
      <c r="L1199" s="265">
        <v>2.6056458477508655</v>
      </c>
      <c r="M1199" s="250">
        <v>1</v>
      </c>
      <c r="N1199" s="250">
        <v>1</v>
      </c>
      <c r="O1199" s="244">
        <v>24</v>
      </c>
      <c r="P1199" s="242">
        <v>15</v>
      </c>
      <c r="Q1199" s="242">
        <v>35</v>
      </c>
      <c r="R1199" s="242">
        <v>0.7</v>
      </c>
      <c r="S1199" s="245">
        <v>195</v>
      </c>
      <c r="T1199" s="242">
        <v>3.2</v>
      </c>
      <c r="U1199" s="242">
        <v>0.6</v>
      </c>
      <c r="V1199" s="242">
        <v>15</v>
      </c>
      <c r="W1199" s="266">
        <v>149.18157759999986</v>
      </c>
      <c r="X1199" s="266">
        <v>16.538977560975592</v>
      </c>
      <c r="Y1199" s="266">
        <v>8.33</v>
      </c>
      <c r="Z1199" s="266">
        <v>1.4918157759999986</v>
      </c>
      <c r="AA1199" s="266">
        <v>0.2034294239999998</v>
      </c>
      <c r="AB1199" s="267">
        <v>1.892754800000001</v>
      </c>
      <c r="AC1199" s="268"/>
      <c r="AD1199" s="269">
        <v>10.85</v>
      </c>
      <c r="AE1199" s="270">
        <f t="shared" si="119"/>
        <v>0.49982400000000027</v>
      </c>
      <c r="AF1199" s="194">
        <f t="shared" si="115"/>
        <v>1.3929308000000007</v>
      </c>
      <c r="AH1199" s="242">
        <v>1178</v>
      </c>
      <c r="AI1199" s="251">
        <f t="shared" si="116"/>
        <v>11.917999999999999</v>
      </c>
      <c r="AJ1199" s="251">
        <f>'5-04a'!O1200</f>
        <v>11.917999999999999</v>
      </c>
      <c r="AK1199" s="251">
        <f t="shared" si="117"/>
        <v>0</v>
      </c>
      <c r="AM1199" s="252">
        <f t="shared" si="118"/>
        <v>0.11687622084242329</v>
      </c>
      <c r="AP1199" s="268"/>
    </row>
    <row r="1200" spans="1:42" x14ac:dyDescent="0.25">
      <c r="A1200" s="253">
        <v>1198</v>
      </c>
      <c r="B1200" s="243" t="s">
        <v>574</v>
      </c>
      <c r="C1200" s="243" t="s">
        <v>575</v>
      </c>
      <c r="D1200" s="243" t="s">
        <v>494</v>
      </c>
      <c r="E1200" s="243" t="s">
        <v>492</v>
      </c>
      <c r="F1200" s="243" t="s">
        <v>30</v>
      </c>
      <c r="G1200" s="243" t="s">
        <v>46</v>
      </c>
      <c r="H1200" s="243" t="s">
        <v>47</v>
      </c>
      <c r="I1200" s="243" t="s">
        <v>59</v>
      </c>
      <c r="J1200" s="243" t="s">
        <v>58</v>
      </c>
      <c r="K1200" s="243" t="s">
        <v>863</v>
      </c>
      <c r="L1200" s="265">
        <v>4.7728799999999998</v>
      </c>
      <c r="M1200" s="250">
        <v>1</v>
      </c>
      <c r="N1200" s="250">
        <v>1</v>
      </c>
      <c r="O1200" s="244">
        <v>24</v>
      </c>
      <c r="P1200" s="242">
        <v>15</v>
      </c>
      <c r="Q1200" s="242">
        <v>35</v>
      </c>
      <c r="R1200" s="242">
        <v>0.7</v>
      </c>
      <c r="S1200" s="245">
        <v>195</v>
      </c>
      <c r="T1200" s="242">
        <v>3.2</v>
      </c>
      <c r="U1200" s="242">
        <v>0.6</v>
      </c>
      <c r="V1200" s="242">
        <v>15</v>
      </c>
      <c r="W1200" s="266">
        <v>87.776567999999926</v>
      </c>
      <c r="X1200" s="266">
        <v>9.7313268292682853</v>
      </c>
      <c r="Y1200" s="266">
        <v>7.06</v>
      </c>
      <c r="Z1200" s="266">
        <v>0.87776567999999933</v>
      </c>
      <c r="AA1200" s="266">
        <v>9.7529519999999925E-2</v>
      </c>
      <c r="AB1200" s="267">
        <v>1.3037048000000018</v>
      </c>
      <c r="AC1200" s="268"/>
      <c r="AD1200" s="269">
        <v>10.85</v>
      </c>
      <c r="AE1200" s="270">
        <f t="shared" si="119"/>
        <v>0.49982400000000027</v>
      </c>
      <c r="AF1200" s="194">
        <f t="shared" si="115"/>
        <v>0.80388080000000151</v>
      </c>
      <c r="AH1200" s="242">
        <v>1179</v>
      </c>
      <c r="AI1200" s="251">
        <f t="shared" si="116"/>
        <v>9.3390000000000004</v>
      </c>
      <c r="AJ1200" s="251">
        <f>'5-04a'!O1201</f>
        <v>9.3390000000000004</v>
      </c>
      <c r="AK1200" s="251">
        <f t="shared" si="117"/>
        <v>0</v>
      </c>
      <c r="AM1200" s="252">
        <f t="shared" si="118"/>
        <v>8.6077824178177692E-2</v>
      </c>
      <c r="AP1200" s="268"/>
    </row>
    <row r="1201" spans="1:42" x14ac:dyDescent="0.25">
      <c r="A1201" s="253">
        <v>1199</v>
      </c>
      <c r="B1201" s="243" t="s">
        <v>574</v>
      </c>
      <c r="C1201" s="243" t="s">
        <v>575</v>
      </c>
      <c r="D1201" s="243" t="s">
        <v>491</v>
      </c>
      <c r="E1201" s="243" t="s">
        <v>472</v>
      </c>
      <c r="F1201" s="243" t="s">
        <v>30</v>
      </c>
      <c r="G1201" s="243" t="s">
        <v>31</v>
      </c>
      <c r="H1201" s="243" t="s">
        <v>32</v>
      </c>
      <c r="I1201" s="243" t="s">
        <v>62</v>
      </c>
      <c r="J1201" s="243" t="s">
        <v>102</v>
      </c>
      <c r="K1201" s="243" t="s">
        <v>863</v>
      </c>
      <c r="L1201" s="265">
        <v>3.8533957765667584</v>
      </c>
      <c r="M1201" s="250">
        <v>1</v>
      </c>
      <c r="N1201" s="250">
        <v>1</v>
      </c>
      <c r="O1201" s="244">
        <v>24</v>
      </c>
      <c r="P1201" s="242">
        <v>15</v>
      </c>
      <c r="Q1201" s="242">
        <v>35</v>
      </c>
      <c r="R1201" s="242">
        <v>0.7</v>
      </c>
      <c r="S1201" s="245">
        <v>219</v>
      </c>
      <c r="T1201" s="242">
        <v>3.8</v>
      </c>
      <c r="U1201" s="242">
        <v>0.6</v>
      </c>
      <c r="V1201" s="242">
        <v>15</v>
      </c>
      <c r="W1201" s="266">
        <v>259.48542399999997</v>
      </c>
      <c r="X1201" s="266">
        <v>15.38147148784825</v>
      </c>
      <c r="Y1201" s="266">
        <v>6.9</v>
      </c>
      <c r="Z1201" s="266">
        <v>2.5948542399999996</v>
      </c>
      <c r="AA1201" s="266">
        <v>0.64871355999999991</v>
      </c>
      <c r="AB1201" s="267">
        <v>5.9693322000000002</v>
      </c>
      <c r="AC1201" s="268"/>
      <c r="AD1201" s="269">
        <v>5.55</v>
      </c>
      <c r="AE1201" s="270">
        <f t="shared" si="119"/>
        <v>3.3636260000000018</v>
      </c>
      <c r="AF1201" s="194">
        <f t="shared" si="115"/>
        <v>2.6057061999999984</v>
      </c>
      <c r="AH1201" s="242">
        <v>1180</v>
      </c>
      <c r="AI1201" s="251">
        <f t="shared" si="116"/>
        <v>16.1129</v>
      </c>
      <c r="AJ1201" s="251">
        <f>'5-04a'!O1202</f>
        <v>16.1129</v>
      </c>
      <c r="AK1201" s="251">
        <f t="shared" si="117"/>
        <v>0</v>
      </c>
      <c r="AM1201" s="252">
        <f t="shared" si="118"/>
        <v>0.16171553227538174</v>
      </c>
      <c r="AP1201" s="268"/>
    </row>
    <row r="1202" spans="1:42" x14ac:dyDescent="0.25">
      <c r="A1202" s="253">
        <v>1200</v>
      </c>
      <c r="B1202" s="243" t="s">
        <v>574</v>
      </c>
      <c r="C1202" s="243" t="s">
        <v>575</v>
      </c>
      <c r="D1202" s="243" t="s">
        <v>491</v>
      </c>
      <c r="E1202" s="243" t="s">
        <v>472</v>
      </c>
      <c r="F1202" s="243" t="s">
        <v>30</v>
      </c>
      <c r="G1202" s="243" t="s">
        <v>31</v>
      </c>
      <c r="H1202" s="243" t="s">
        <v>32</v>
      </c>
      <c r="I1202" s="243" t="s">
        <v>98</v>
      </c>
      <c r="J1202" s="243" t="s">
        <v>44</v>
      </c>
      <c r="K1202" s="243" t="s">
        <v>863</v>
      </c>
      <c r="L1202" s="265">
        <v>2.3736917312783659</v>
      </c>
      <c r="M1202" s="250">
        <v>1</v>
      </c>
      <c r="N1202" s="250">
        <v>1</v>
      </c>
      <c r="O1202" s="244">
        <v>24</v>
      </c>
      <c r="P1202" s="242">
        <v>15</v>
      </c>
      <c r="Q1202" s="242">
        <v>35</v>
      </c>
      <c r="R1202" s="242">
        <v>0.7</v>
      </c>
      <c r="S1202" s="245">
        <v>266</v>
      </c>
      <c r="T1202" s="242">
        <v>4.2</v>
      </c>
      <c r="U1202" s="242">
        <v>0.6</v>
      </c>
      <c r="V1202" s="242">
        <v>15</v>
      </c>
      <c r="W1202" s="266">
        <v>271.80206768000005</v>
      </c>
      <c r="X1202" s="266">
        <v>16.111562992294019</v>
      </c>
      <c r="Y1202" s="266">
        <v>7.15</v>
      </c>
      <c r="Z1202" s="266">
        <v>2.7180206768000006</v>
      </c>
      <c r="AA1202" s="266">
        <v>0.4572371232000001</v>
      </c>
      <c r="AB1202" s="267">
        <v>5.9134422000000004</v>
      </c>
      <c r="AC1202" s="268"/>
      <c r="AD1202" s="269">
        <v>5.55</v>
      </c>
      <c r="AE1202" s="270">
        <f t="shared" ref="AE1202:AE1233" si="120">0.0804*AD1202^2-1.8589*AD1202+11.204</f>
        <v>3.3636260000000018</v>
      </c>
      <c r="AF1202" s="194">
        <f t="shared" si="115"/>
        <v>2.5498161999999986</v>
      </c>
      <c r="AH1202" s="242">
        <v>1181</v>
      </c>
      <c r="AI1202" s="251">
        <f t="shared" si="116"/>
        <v>16.238700000000001</v>
      </c>
      <c r="AJ1202" s="251">
        <f>'5-04a'!O1203</f>
        <v>16.238700000000001</v>
      </c>
      <c r="AK1202" s="251">
        <f t="shared" si="117"/>
        <v>0</v>
      </c>
      <c r="AM1202" s="252">
        <f t="shared" si="118"/>
        <v>0.15702095611101863</v>
      </c>
      <c r="AP1202" s="268"/>
    </row>
    <row r="1203" spans="1:42" x14ac:dyDescent="0.25">
      <c r="A1203" s="253">
        <v>1201</v>
      </c>
      <c r="B1203" s="243" t="s">
        <v>574</v>
      </c>
      <c r="C1203" s="243" t="s">
        <v>575</v>
      </c>
      <c r="D1203" s="243" t="s">
        <v>491</v>
      </c>
      <c r="E1203" s="243" t="s">
        <v>472</v>
      </c>
      <c r="F1203" s="243" t="s">
        <v>30</v>
      </c>
      <c r="G1203" s="243" t="s">
        <v>46</v>
      </c>
      <c r="H1203" s="243" t="s">
        <v>47</v>
      </c>
      <c r="I1203" s="243" t="s">
        <v>88</v>
      </c>
      <c r="J1203" s="243" t="s">
        <v>44</v>
      </c>
      <c r="K1203" s="243" t="s">
        <v>863</v>
      </c>
      <c r="L1203" s="265">
        <v>2.7180000000000004</v>
      </c>
      <c r="M1203" s="250">
        <v>1</v>
      </c>
      <c r="N1203" s="250">
        <v>1</v>
      </c>
      <c r="O1203" s="244">
        <v>24</v>
      </c>
      <c r="P1203" s="242">
        <v>15</v>
      </c>
      <c r="Q1203" s="242">
        <v>35</v>
      </c>
      <c r="R1203" s="242">
        <v>0.7</v>
      </c>
      <c r="S1203" s="245">
        <v>185</v>
      </c>
      <c r="T1203" s="242">
        <v>3.2</v>
      </c>
      <c r="U1203" s="242">
        <v>0.6</v>
      </c>
      <c r="V1203" s="242">
        <v>15</v>
      </c>
      <c r="W1203" s="266">
        <v>281.48155199999991</v>
      </c>
      <c r="X1203" s="266">
        <v>16.68533206876111</v>
      </c>
      <c r="Y1203" s="266">
        <v>5.86</v>
      </c>
      <c r="Z1203" s="266">
        <v>2.8148155199999993</v>
      </c>
      <c r="AA1203" s="266">
        <v>0.31275727999999997</v>
      </c>
      <c r="AB1203" s="267">
        <v>5.8744271999999995</v>
      </c>
      <c r="AC1203" s="268"/>
      <c r="AD1203" s="269">
        <v>5.55</v>
      </c>
      <c r="AE1203" s="270">
        <f t="shared" si="120"/>
        <v>3.3636260000000018</v>
      </c>
      <c r="AF1203" s="194">
        <f t="shared" si="115"/>
        <v>2.5108011999999977</v>
      </c>
      <c r="AH1203" s="242">
        <v>1182</v>
      </c>
      <c r="AI1203" s="251">
        <f t="shared" si="116"/>
        <v>14.861999999999998</v>
      </c>
      <c r="AJ1203" s="251">
        <f>'5-04a'!O1204</f>
        <v>14.862</v>
      </c>
      <c r="AK1203" s="251">
        <f t="shared" si="117"/>
        <v>0</v>
      </c>
      <c r="AM1203" s="252">
        <f t="shared" si="118"/>
        <v>0.16894100390257019</v>
      </c>
      <c r="AP1203" s="268"/>
    </row>
    <row r="1204" spans="1:42" x14ac:dyDescent="0.25">
      <c r="A1204" s="253">
        <v>1202</v>
      </c>
      <c r="B1204" s="243" t="s">
        <v>574</v>
      </c>
      <c r="C1204" s="243" t="s">
        <v>575</v>
      </c>
      <c r="D1204" s="243" t="s">
        <v>491</v>
      </c>
      <c r="E1204" s="243" t="s">
        <v>472</v>
      </c>
      <c r="F1204" s="243" t="s">
        <v>30</v>
      </c>
      <c r="G1204" s="243" t="s">
        <v>46</v>
      </c>
      <c r="H1204" s="243" t="s">
        <v>47</v>
      </c>
      <c r="I1204" s="243" t="s">
        <v>60</v>
      </c>
      <c r="J1204" s="243" t="s">
        <v>58</v>
      </c>
      <c r="K1204" s="243" t="s">
        <v>863</v>
      </c>
      <c r="L1204" s="265">
        <v>2.6056458477508655</v>
      </c>
      <c r="M1204" s="250">
        <v>1</v>
      </c>
      <c r="N1204" s="250">
        <v>1</v>
      </c>
      <c r="O1204" s="244">
        <v>24</v>
      </c>
      <c r="P1204" s="242">
        <v>15</v>
      </c>
      <c r="Q1204" s="242">
        <v>35</v>
      </c>
      <c r="R1204" s="242">
        <v>0.7</v>
      </c>
      <c r="S1204" s="245">
        <v>195</v>
      </c>
      <c r="T1204" s="242">
        <v>3.2</v>
      </c>
      <c r="U1204" s="242">
        <v>0.6</v>
      </c>
      <c r="V1204" s="242">
        <v>15</v>
      </c>
      <c r="W1204" s="266">
        <v>277.08012640000004</v>
      </c>
      <c r="X1204" s="266">
        <v>16.424429543568468</v>
      </c>
      <c r="Y1204" s="266">
        <v>8.33</v>
      </c>
      <c r="Z1204" s="266">
        <v>2.7708012640000002</v>
      </c>
      <c r="AA1204" s="266">
        <v>0.377836536</v>
      </c>
      <c r="AB1204" s="267">
        <v>5.8916622000000007</v>
      </c>
      <c r="AC1204" s="268"/>
      <c r="AD1204" s="269">
        <v>5.55</v>
      </c>
      <c r="AE1204" s="270">
        <f t="shared" si="120"/>
        <v>3.3636260000000018</v>
      </c>
      <c r="AF1204" s="194">
        <f t="shared" si="115"/>
        <v>2.528036199999999</v>
      </c>
      <c r="AH1204" s="242">
        <v>1183</v>
      </c>
      <c r="AI1204" s="251">
        <f t="shared" si="116"/>
        <v>17.3703</v>
      </c>
      <c r="AJ1204" s="251">
        <f>'5-04a'!O1205</f>
        <v>17.3703</v>
      </c>
      <c r="AK1204" s="251">
        <f t="shared" si="117"/>
        <v>0</v>
      </c>
      <c r="AM1204" s="252">
        <f t="shared" si="118"/>
        <v>0.14553785484418802</v>
      </c>
      <c r="AP1204" s="268"/>
    </row>
    <row r="1205" spans="1:42" x14ac:dyDescent="0.25">
      <c r="A1205" s="253">
        <v>1203</v>
      </c>
      <c r="B1205" s="243" t="s">
        <v>574</v>
      </c>
      <c r="C1205" s="243" t="s">
        <v>575</v>
      </c>
      <c r="D1205" s="243" t="s">
        <v>491</v>
      </c>
      <c r="E1205" s="243" t="s">
        <v>472</v>
      </c>
      <c r="F1205" s="243" t="s">
        <v>30</v>
      </c>
      <c r="G1205" s="243" t="s">
        <v>46</v>
      </c>
      <c r="H1205" s="243" t="s">
        <v>47</v>
      </c>
      <c r="I1205" s="243" t="s">
        <v>59</v>
      </c>
      <c r="J1205" s="243" t="s">
        <v>58</v>
      </c>
      <c r="K1205" s="243" t="s">
        <v>863</v>
      </c>
      <c r="L1205" s="265">
        <v>4.7728799999999998</v>
      </c>
      <c r="M1205" s="250">
        <v>1</v>
      </c>
      <c r="N1205" s="250">
        <v>1</v>
      </c>
      <c r="O1205" s="244">
        <v>24</v>
      </c>
      <c r="P1205" s="242">
        <v>15</v>
      </c>
      <c r="Q1205" s="242">
        <v>35</v>
      </c>
      <c r="R1205" s="242">
        <v>0.7</v>
      </c>
      <c r="S1205" s="245">
        <v>195</v>
      </c>
      <c r="T1205" s="242">
        <v>3.2</v>
      </c>
      <c r="U1205" s="242">
        <v>0.6</v>
      </c>
      <c r="V1205" s="242">
        <v>15</v>
      </c>
      <c r="W1205" s="266">
        <v>281.48155200000008</v>
      </c>
      <c r="X1205" s="266">
        <v>16.68533206876112</v>
      </c>
      <c r="Y1205" s="266">
        <v>7.06</v>
      </c>
      <c r="Z1205" s="266">
        <v>2.8148155200000011</v>
      </c>
      <c r="AA1205" s="266">
        <v>0.31275728000000014</v>
      </c>
      <c r="AB1205" s="267">
        <v>5.8744272000000013</v>
      </c>
      <c r="AC1205" s="268"/>
      <c r="AD1205" s="269">
        <v>5.55</v>
      </c>
      <c r="AE1205" s="270">
        <f t="shared" si="120"/>
        <v>3.3636260000000018</v>
      </c>
      <c r="AF1205" s="194">
        <f t="shared" si="115"/>
        <v>2.5108011999999995</v>
      </c>
      <c r="AH1205" s="242">
        <v>1184</v>
      </c>
      <c r="AI1205" s="251">
        <f t="shared" si="116"/>
        <v>16.062000000000001</v>
      </c>
      <c r="AJ1205" s="251">
        <f>'5-04a'!O1206</f>
        <v>16.062000000000001</v>
      </c>
      <c r="AK1205" s="251">
        <f t="shared" si="117"/>
        <v>0</v>
      </c>
      <c r="AM1205" s="252">
        <f t="shared" si="118"/>
        <v>0.15631933756692812</v>
      </c>
      <c r="AP1205" s="268"/>
    </row>
    <row r="1206" spans="1:42" x14ac:dyDescent="0.25">
      <c r="A1206" s="253">
        <v>1204</v>
      </c>
      <c r="B1206" s="243" t="s">
        <v>576</v>
      </c>
      <c r="C1206" s="243" t="s">
        <v>577</v>
      </c>
      <c r="D1206" s="243" t="s">
        <v>491</v>
      </c>
      <c r="E1206" s="243" t="s">
        <v>472</v>
      </c>
      <c r="F1206" s="243" t="s">
        <v>30</v>
      </c>
      <c r="G1206" s="243" t="s">
        <v>36</v>
      </c>
      <c r="H1206" s="243" t="s">
        <v>42</v>
      </c>
      <c r="I1206" s="243" t="s">
        <v>53</v>
      </c>
      <c r="J1206" s="243" t="s">
        <v>68</v>
      </c>
      <c r="K1206" s="243" t="s">
        <v>864</v>
      </c>
      <c r="L1206" s="265">
        <v>3.4399203706979833</v>
      </c>
      <c r="M1206" s="250">
        <v>3</v>
      </c>
      <c r="N1206" s="250">
        <v>3</v>
      </c>
      <c r="O1206" s="244">
        <v>18</v>
      </c>
      <c r="P1206" s="242">
        <v>15</v>
      </c>
      <c r="Q1206" s="242">
        <v>35</v>
      </c>
      <c r="R1206" s="242">
        <v>0.9</v>
      </c>
      <c r="S1206" s="245">
        <v>615</v>
      </c>
      <c r="T1206" s="242">
        <v>4.2</v>
      </c>
      <c r="U1206" s="242">
        <v>1.4</v>
      </c>
      <c r="V1206" s="242">
        <v>23</v>
      </c>
      <c r="W1206" s="266">
        <v>250.38376197333326</v>
      </c>
      <c r="X1206" s="266">
        <v>14.841953881051174</v>
      </c>
      <c r="Y1206" s="266">
        <v>6.48</v>
      </c>
      <c r="Z1206" s="266">
        <v>7.511512859199998</v>
      </c>
      <c r="AA1206" s="266">
        <v>1.7391187407999995</v>
      </c>
      <c r="AB1206" s="267">
        <v>4.9479684000000006</v>
      </c>
      <c r="AC1206" s="268"/>
      <c r="AD1206" s="269">
        <v>5.55</v>
      </c>
      <c r="AE1206" s="270">
        <f t="shared" si="120"/>
        <v>3.3636260000000018</v>
      </c>
      <c r="AF1206" s="194">
        <f t="shared" si="115"/>
        <v>1.5843423999999988</v>
      </c>
      <c r="AH1206" s="242">
        <v>1185</v>
      </c>
      <c r="AI1206" s="251">
        <f t="shared" si="116"/>
        <v>20.678599999999999</v>
      </c>
      <c r="AJ1206" s="251">
        <f>'5-04a'!O1207</f>
        <v>20.678599999999999</v>
      </c>
      <c r="AK1206" s="251">
        <f t="shared" si="117"/>
        <v>0</v>
      </c>
      <c r="AM1206" s="252">
        <f t="shared" si="118"/>
        <v>7.6617488611414639E-2</v>
      </c>
      <c r="AP1206" s="268"/>
    </row>
    <row r="1207" spans="1:42" x14ac:dyDescent="0.25">
      <c r="A1207" s="253">
        <v>1205</v>
      </c>
      <c r="B1207" s="243" t="s">
        <v>576</v>
      </c>
      <c r="C1207" s="243" t="s">
        <v>577</v>
      </c>
      <c r="D1207" s="243" t="s">
        <v>491</v>
      </c>
      <c r="E1207" s="243" t="s">
        <v>472</v>
      </c>
      <c r="F1207" s="243" t="s">
        <v>30</v>
      </c>
      <c r="G1207" s="243" t="s">
        <v>36</v>
      </c>
      <c r="H1207" s="243" t="s">
        <v>42</v>
      </c>
      <c r="I1207" s="243" t="s">
        <v>53</v>
      </c>
      <c r="J1207" s="243" t="s">
        <v>207</v>
      </c>
      <c r="K1207" s="243" t="s">
        <v>865</v>
      </c>
      <c r="L1207" s="265">
        <v>4.0757471786652593</v>
      </c>
      <c r="M1207" s="250">
        <v>1.5</v>
      </c>
      <c r="N1207" s="250">
        <v>1.5</v>
      </c>
      <c r="O1207" s="244">
        <v>18</v>
      </c>
      <c r="P1207" s="242">
        <v>10</v>
      </c>
      <c r="Q1207" s="242">
        <v>25</v>
      </c>
      <c r="R1207" s="242">
        <v>0.9</v>
      </c>
      <c r="S1207" s="245">
        <v>692</v>
      </c>
      <c r="T1207" s="242">
        <v>5</v>
      </c>
      <c r="U1207" s="242">
        <v>1.4</v>
      </c>
      <c r="V1207" s="242">
        <v>23</v>
      </c>
      <c r="W1207" s="266">
        <v>243.79881792</v>
      </c>
      <c r="X1207" s="266">
        <v>14.451619319502077</v>
      </c>
      <c r="Y1207" s="266">
        <v>6.82</v>
      </c>
      <c r="Z1207" s="266">
        <v>3.6569822688000002</v>
      </c>
      <c r="AA1207" s="266">
        <v>1.1802958645333332</v>
      </c>
      <c r="AB1207" s="267">
        <v>8.8438218666666657</v>
      </c>
      <c r="AC1207" s="268"/>
      <c r="AD1207" s="269">
        <v>5.55</v>
      </c>
      <c r="AE1207" s="270">
        <f t="shared" si="120"/>
        <v>3.3636260000000018</v>
      </c>
      <c r="AF1207" s="194">
        <f t="shared" si="115"/>
        <v>5.4801958666666639</v>
      </c>
      <c r="AH1207" s="242">
        <v>1186</v>
      </c>
      <c r="AI1207" s="251">
        <f t="shared" si="116"/>
        <v>20.501100000000001</v>
      </c>
      <c r="AJ1207" s="251">
        <f>'5-04a'!O1208</f>
        <v>20.501100000000001</v>
      </c>
      <c r="AK1207" s="251">
        <f t="shared" si="117"/>
        <v>0</v>
      </c>
      <c r="AM1207" s="252">
        <f t="shared" si="118"/>
        <v>0.26731228405630253</v>
      </c>
      <c r="AP1207" s="268"/>
    </row>
    <row r="1208" spans="1:42" x14ac:dyDescent="0.25">
      <c r="A1208" s="253">
        <v>1206</v>
      </c>
      <c r="B1208" s="243" t="s">
        <v>576</v>
      </c>
      <c r="C1208" s="243" t="s">
        <v>577</v>
      </c>
      <c r="D1208" s="243" t="s">
        <v>491</v>
      </c>
      <c r="E1208" s="243" t="s">
        <v>472</v>
      </c>
      <c r="F1208" s="243" t="s">
        <v>30</v>
      </c>
      <c r="G1208" s="243" t="s">
        <v>36</v>
      </c>
      <c r="H1208" s="243" t="s">
        <v>42</v>
      </c>
      <c r="I1208" s="243" t="s">
        <v>1002</v>
      </c>
      <c r="J1208" s="243" t="s">
        <v>657</v>
      </c>
      <c r="K1208" s="243" t="s">
        <v>865</v>
      </c>
      <c r="L1208" s="265">
        <v>13.576786398506702</v>
      </c>
      <c r="M1208" s="250">
        <v>1.5</v>
      </c>
      <c r="N1208" s="250">
        <v>1.5</v>
      </c>
      <c r="O1208" s="244">
        <v>18</v>
      </c>
      <c r="P1208" s="242">
        <v>10</v>
      </c>
      <c r="Q1208" s="242">
        <v>25</v>
      </c>
      <c r="R1208" s="242">
        <v>0.9</v>
      </c>
      <c r="S1208" s="245">
        <v>1230</v>
      </c>
      <c r="T1208" s="242">
        <v>4.2</v>
      </c>
      <c r="U1208" s="242">
        <v>1.4</v>
      </c>
      <c r="V1208" s="242">
        <v>23</v>
      </c>
      <c r="W1208" s="266">
        <v>211.81689511111102</v>
      </c>
      <c r="X1208" s="266">
        <v>12.555832549562004</v>
      </c>
      <c r="Y1208" s="266">
        <v>6.62</v>
      </c>
      <c r="Z1208" s="266">
        <v>3.1772534266666654</v>
      </c>
      <c r="AA1208" s="266">
        <v>2.348404706666666</v>
      </c>
      <c r="AB1208" s="267">
        <v>9.6305418666666647</v>
      </c>
      <c r="AC1208" s="268"/>
      <c r="AD1208" s="269">
        <v>5.55</v>
      </c>
      <c r="AE1208" s="270">
        <f t="shared" si="120"/>
        <v>3.3636260000000018</v>
      </c>
      <c r="AF1208" s="194">
        <f t="shared" si="115"/>
        <v>6.2669158666666629</v>
      </c>
      <c r="AH1208" s="242">
        <v>1187</v>
      </c>
      <c r="AI1208" s="251">
        <f t="shared" si="116"/>
        <v>21.776199999999996</v>
      </c>
      <c r="AJ1208" s="251">
        <f>'5-04a'!O1209</f>
        <v>21.776199999999999</v>
      </c>
      <c r="AK1208" s="251">
        <f t="shared" si="117"/>
        <v>0</v>
      </c>
      <c r="AM1208" s="252">
        <f t="shared" si="118"/>
        <v>0.28778739480105181</v>
      </c>
      <c r="AP1208" s="268"/>
    </row>
    <row r="1209" spans="1:42" x14ac:dyDescent="0.25">
      <c r="A1209" s="253">
        <v>1207</v>
      </c>
      <c r="B1209" s="243" t="s">
        <v>576</v>
      </c>
      <c r="C1209" s="243" t="s">
        <v>577</v>
      </c>
      <c r="D1209" s="243" t="s">
        <v>491</v>
      </c>
      <c r="E1209" s="243" t="s">
        <v>472</v>
      </c>
      <c r="F1209" s="243" t="s">
        <v>30</v>
      </c>
      <c r="G1209" s="243" t="s">
        <v>31</v>
      </c>
      <c r="H1209" s="243" t="s">
        <v>32</v>
      </c>
      <c r="I1209" s="243" t="s">
        <v>53</v>
      </c>
      <c r="J1209" s="243" t="s">
        <v>657</v>
      </c>
      <c r="K1209" s="243" t="s">
        <v>865</v>
      </c>
      <c r="L1209" s="265">
        <v>3.9870260936440736</v>
      </c>
      <c r="M1209" s="250">
        <v>1.5</v>
      </c>
      <c r="N1209" s="250">
        <v>1.5</v>
      </c>
      <c r="O1209" s="244">
        <v>18</v>
      </c>
      <c r="P1209" s="242">
        <v>10</v>
      </c>
      <c r="Q1209" s="242">
        <v>25</v>
      </c>
      <c r="R1209" s="242">
        <v>0.9</v>
      </c>
      <c r="S1209" s="245">
        <v>410</v>
      </c>
      <c r="T1209" s="242">
        <v>4.2</v>
      </c>
      <c r="U1209" s="242">
        <v>1.4</v>
      </c>
      <c r="V1209" s="242">
        <v>23</v>
      </c>
      <c r="W1209" s="266">
        <v>236.90786410666669</v>
      </c>
      <c r="X1209" s="266">
        <v>14.043145471645921</v>
      </c>
      <c r="Y1209" s="266">
        <v>6.62</v>
      </c>
      <c r="Z1209" s="266">
        <v>3.5536179616000005</v>
      </c>
      <c r="AA1209" s="266">
        <v>1.4026135050666666</v>
      </c>
      <c r="AB1209" s="267">
        <v>8.9797685333333348</v>
      </c>
      <c r="AC1209" s="268"/>
      <c r="AD1209" s="269">
        <v>5.55</v>
      </c>
      <c r="AE1209" s="270">
        <f t="shared" si="120"/>
        <v>3.3636260000000018</v>
      </c>
      <c r="AF1209" s="194">
        <f t="shared" si="115"/>
        <v>5.616142533333333</v>
      </c>
      <c r="AH1209" s="242">
        <v>1188</v>
      </c>
      <c r="AI1209" s="251">
        <f t="shared" si="116"/>
        <v>20.556000000000004</v>
      </c>
      <c r="AJ1209" s="251">
        <f>'5-04a'!O1210</f>
        <v>20.556000000000001</v>
      </c>
      <c r="AK1209" s="251">
        <f t="shared" si="117"/>
        <v>0</v>
      </c>
      <c r="AM1209" s="252">
        <f t="shared" si="118"/>
        <v>0.27321183758189005</v>
      </c>
      <c r="AP1209" s="268"/>
    </row>
    <row r="1210" spans="1:42" x14ac:dyDescent="0.25">
      <c r="A1210" s="253">
        <v>1208</v>
      </c>
      <c r="B1210" s="243" t="s">
        <v>576</v>
      </c>
      <c r="C1210" s="243" t="s">
        <v>577</v>
      </c>
      <c r="D1210" s="243" t="s">
        <v>491</v>
      </c>
      <c r="E1210" s="243" t="s">
        <v>492</v>
      </c>
      <c r="F1210" s="243" t="s">
        <v>30</v>
      </c>
      <c r="G1210" s="243" t="s">
        <v>36</v>
      </c>
      <c r="H1210" s="243" t="s">
        <v>42</v>
      </c>
      <c r="I1210" s="243" t="s">
        <v>53</v>
      </c>
      <c r="J1210" s="243" t="s">
        <v>68</v>
      </c>
      <c r="K1210" s="243" t="s">
        <v>866</v>
      </c>
      <c r="L1210" s="265">
        <v>3.0880299451164883</v>
      </c>
      <c r="M1210" s="250">
        <v>3</v>
      </c>
      <c r="N1210" s="250">
        <v>3</v>
      </c>
      <c r="O1210" s="244">
        <v>23</v>
      </c>
      <c r="P1210" s="242">
        <v>15</v>
      </c>
      <c r="Q1210" s="242">
        <v>35</v>
      </c>
      <c r="R1210" s="242">
        <v>0.9</v>
      </c>
      <c r="S1210" s="245">
        <v>615</v>
      </c>
      <c r="T1210" s="242">
        <v>4.2</v>
      </c>
      <c r="U1210" s="242">
        <v>1.4</v>
      </c>
      <c r="V1210" s="242">
        <v>15</v>
      </c>
      <c r="W1210" s="266">
        <v>141.30423999999999</v>
      </c>
      <c r="X1210" s="266">
        <v>14.244379032258065</v>
      </c>
      <c r="Y1210" s="266">
        <v>6.48</v>
      </c>
      <c r="Z1210" s="266">
        <v>4.2391271999999995</v>
      </c>
      <c r="AA1210" s="266">
        <v>0.98147280000000003</v>
      </c>
      <c r="AB1210" s="267">
        <v>6.4254000000000007</v>
      </c>
      <c r="AC1210" s="268"/>
      <c r="AD1210" s="269">
        <v>6.05</v>
      </c>
      <c r="AE1210" s="270">
        <f t="shared" si="120"/>
        <v>2.9004960000000004</v>
      </c>
      <c r="AF1210" s="194">
        <f t="shared" si="115"/>
        <v>3.5249040000000003</v>
      </c>
      <c r="AH1210" s="242">
        <v>1189</v>
      </c>
      <c r="AI1210" s="251">
        <f t="shared" si="116"/>
        <v>18.126000000000001</v>
      </c>
      <c r="AJ1210" s="251">
        <f>'5-04a'!O1211</f>
        <v>18.126000000000001</v>
      </c>
      <c r="AK1210" s="251">
        <f t="shared" si="117"/>
        <v>0</v>
      </c>
      <c r="AM1210" s="252">
        <f t="shared" si="118"/>
        <v>0.19446673286991062</v>
      </c>
      <c r="AP1210" s="268"/>
    </row>
    <row r="1211" spans="1:42" x14ac:dyDescent="0.25">
      <c r="A1211" s="253">
        <v>1209</v>
      </c>
      <c r="B1211" s="243" t="s">
        <v>576</v>
      </c>
      <c r="C1211" s="243" t="s">
        <v>577</v>
      </c>
      <c r="D1211" s="243" t="s">
        <v>491</v>
      </c>
      <c r="E1211" s="243" t="s">
        <v>472</v>
      </c>
      <c r="F1211" s="243" t="s">
        <v>35</v>
      </c>
      <c r="G1211" s="243" t="s">
        <v>31</v>
      </c>
      <c r="H1211" s="243" t="s">
        <v>42</v>
      </c>
      <c r="I1211" s="243" t="s">
        <v>64</v>
      </c>
      <c r="J1211" s="243" t="s">
        <v>657</v>
      </c>
      <c r="K1211" s="243" t="s">
        <v>867</v>
      </c>
      <c r="L1211" s="265">
        <v>2.5955685000000006</v>
      </c>
      <c r="M1211" s="250">
        <v>0.6</v>
      </c>
      <c r="N1211" s="250">
        <v>0.6</v>
      </c>
      <c r="O1211" s="244">
        <v>20</v>
      </c>
      <c r="P1211" s="242">
        <v>10</v>
      </c>
      <c r="Q1211" s="242">
        <v>25</v>
      </c>
      <c r="R1211" s="242">
        <v>0.7</v>
      </c>
      <c r="S1211" s="245">
        <v>692</v>
      </c>
      <c r="T1211" s="242">
        <v>4.2</v>
      </c>
      <c r="U1211" s="242">
        <v>0.6</v>
      </c>
      <c r="V1211" s="242">
        <v>18.5</v>
      </c>
      <c r="W1211" s="266">
        <v>264.85679999999996</v>
      </c>
      <c r="X1211" s="266">
        <v>15.69986959098992</v>
      </c>
      <c r="Y1211" s="266">
        <v>8.91</v>
      </c>
      <c r="Z1211" s="266">
        <v>1.5891407999999998</v>
      </c>
      <c r="AA1211" s="266">
        <v>0.85569119999999987</v>
      </c>
      <c r="AB1211" s="267">
        <v>8.2051680000000005</v>
      </c>
      <c r="AC1211" s="268"/>
      <c r="AD1211" s="269">
        <v>5.55</v>
      </c>
      <c r="AE1211" s="270">
        <f t="shared" si="120"/>
        <v>3.3636260000000018</v>
      </c>
      <c r="AF1211" s="194">
        <f t="shared" si="115"/>
        <v>4.8415419999999987</v>
      </c>
      <c r="AH1211" s="242">
        <v>1191</v>
      </c>
      <c r="AI1211" s="251">
        <f t="shared" si="116"/>
        <v>19.559999999999999</v>
      </c>
      <c r="AJ1211" s="251">
        <f>'5-04a'!O1212</f>
        <v>19.559999999999999</v>
      </c>
      <c r="AK1211" s="251">
        <f t="shared" si="117"/>
        <v>0</v>
      </c>
      <c r="AM1211" s="252">
        <f t="shared" si="118"/>
        <v>0.24752259713701427</v>
      </c>
      <c r="AP1211" s="268"/>
    </row>
    <row r="1212" spans="1:42" x14ac:dyDescent="0.25">
      <c r="A1212" s="253">
        <v>1210</v>
      </c>
      <c r="B1212" s="243" t="s">
        <v>576</v>
      </c>
      <c r="C1212" s="243" t="s">
        <v>577</v>
      </c>
      <c r="D1212" s="243" t="s">
        <v>491</v>
      </c>
      <c r="E1212" s="243" t="s">
        <v>472</v>
      </c>
      <c r="F1212" s="243" t="s">
        <v>30</v>
      </c>
      <c r="G1212" s="243" t="s">
        <v>36</v>
      </c>
      <c r="H1212" s="243" t="s">
        <v>42</v>
      </c>
      <c r="I1212" s="243" t="s">
        <v>90</v>
      </c>
      <c r="J1212" s="243" t="s">
        <v>996</v>
      </c>
      <c r="K1212" s="243" t="s">
        <v>867</v>
      </c>
      <c r="L1212" s="265">
        <v>2.8411886061800979</v>
      </c>
      <c r="M1212" s="250">
        <v>0.6</v>
      </c>
      <c r="N1212" s="250">
        <v>0.6</v>
      </c>
      <c r="O1212" s="244">
        <v>20</v>
      </c>
      <c r="P1212" s="242">
        <v>10</v>
      </c>
      <c r="Q1212" s="242">
        <v>25</v>
      </c>
      <c r="R1212" s="242">
        <v>0.7</v>
      </c>
      <c r="S1212" s="245">
        <v>561</v>
      </c>
      <c r="T1212" s="242">
        <v>4.2</v>
      </c>
      <c r="U1212" s="242">
        <v>0.6</v>
      </c>
      <c r="V1212" s="242">
        <v>18.5</v>
      </c>
      <c r="W1212" s="266">
        <v>313.69585688888895</v>
      </c>
      <c r="X1212" s="266">
        <v>18.59489371007048</v>
      </c>
      <c r="Y1212" s="266">
        <v>6.81</v>
      </c>
      <c r="Z1212" s="266">
        <v>1.8821751413333336</v>
      </c>
      <c r="AA1212" s="266">
        <v>0.34789019200000004</v>
      </c>
      <c r="AB1212" s="267">
        <v>7.7756346666666669</v>
      </c>
      <c r="AC1212" s="268"/>
      <c r="AD1212" s="269">
        <v>5.55</v>
      </c>
      <c r="AE1212" s="270">
        <f t="shared" si="120"/>
        <v>3.3636260000000018</v>
      </c>
      <c r="AF1212" s="194">
        <f t="shared" si="115"/>
        <v>4.4120086666666651</v>
      </c>
      <c r="AH1212" s="242">
        <v>1192</v>
      </c>
      <c r="AI1212" s="251">
        <f t="shared" si="116"/>
        <v>16.8157</v>
      </c>
      <c r="AJ1212" s="251">
        <f>'5-04a'!O1213</f>
        <v>16.8157</v>
      </c>
      <c r="AK1212" s="251">
        <f t="shared" si="117"/>
        <v>0</v>
      </c>
      <c r="AM1212" s="252">
        <f t="shared" si="118"/>
        <v>0.26237436839778688</v>
      </c>
      <c r="AP1212" s="268"/>
    </row>
    <row r="1213" spans="1:42" x14ac:dyDescent="0.25">
      <c r="A1213" s="253">
        <v>1211</v>
      </c>
      <c r="B1213" s="243" t="s">
        <v>576</v>
      </c>
      <c r="C1213" s="243" t="s">
        <v>577</v>
      </c>
      <c r="D1213" s="243" t="s">
        <v>491</v>
      </c>
      <c r="E1213" s="243" t="s">
        <v>472</v>
      </c>
      <c r="F1213" s="243" t="s">
        <v>30</v>
      </c>
      <c r="G1213" s="243" t="s">
        <v>31</v>
      </c>
      <c r="H1213" s="243" t="s">
        <v>32</v>
      </c>
      <c r="I1213" s="243" t="s">
        <v>53</v>
      </c>
      <c r="J1213" s="243" t="s">
        <v>724</v>
      </c>
      <c r="K1213" s="243" t="s">
        <v>867</v>
      </c>
      <c r="L1213" s="265">
        <v>2.1758057494393093</v>
      </c>
      <c r="M1213" s="250">
        <v>0.6</v>
      </c>
      <c r="N1213" s="250">
        <v>0.6</v>
      </c>
      <c r="O1213" s="244">
        <v>20</v>
      </c>
      <c r="P1213" s="242">
        <v>10</v>
      </c>
      <c r="Q1213" s="242">
        <v>25</v>
      </c>
      <c r="R1213" s="242">
        <v>0.7</v>
      </c>
      <c r="S1213" s="245">
        <v>330</v>
      </c>
      <c r="T1213" s="242">
        <v>4.2</v>
      </c>
      <c r="U1213" s="242">
        <v>0.6</v>
      </c>
      <c r="V1213" s="242">
        <v>18.5</v>
      </c>
      <c r="W1213" s="266">
        <v>327.79479999999995</v>
      </c>
      <c r="X1213" s="266">
        <v>19.430634262003554</v>
      </c>
      <c r="Y1213" s="266">
        <v>7.39</v>
      </c>
      <c r="Z1213" s="266">
        <v>1.9667687999999997</v>
      </c>
      <c r="AA1213" s="266">
        <v>0.21852986666666663</v>
      </c>
      <c r="AB1213" s="267">
        <v>7.6861013333333323</v>
      </c>
      <c r="AC1213" s="268"/>
      <c r="AD1213" s="269">
        <v>5.55</v>
      </c>
      <c r="AE1213" s="270">
        <f t="shared" si="120"/>
        <v>3.3636260000000018</v>
      </c>
      <c r="AF1213" s="194">
        <f t="shared" si="115"/>
        <v>4.3224753333333306</v>
      </c>
      <c r="AH1213" s="242">
        <v>1193</v>
      </c>
      <c r="AI1213" s="251">
        <f t="shared" si="116"/>
        <v>17.261399999999998</v>
      </c>
      <c r="AJ1213" s="251">
        <f>'5-04a'!O1214</f>
        <v>17.261399999999998</v>
      </c>
      <c r="AK1213" s="251">
        <f t="shared" si="117"/>
        <v>0</v>
      </c>
      <c r="AM1213" s="252">
        <f t="shared" si="118"/>
        <v>0.25041279000158334</v>
      </c>
      <c r="AP1213" s="268"/>
    </row>
    <row r="1214" spans="1:42" x14ac:dyDescent="0.25">
      <c r="A1214" s="253">
        <v>1212</v>
      </c>
      <c r="B1214" s="243" t="s">
        <v>576</v>
      </c>
      <c r="C1214" s="243" t="s">
        <v>577</v>
      </c>
      <c r="D1214" s="243" t="s">
        <v>491</v>
      </c>
      <c r="E1214" s="243" t="s">
        <v>472</v>
      </c>
      <c r="F1214" s="243" t="s">
        <v>30</v>
      </c>
      <c r="G1214" s="243" t="s">
        <v>36</v>
      </c>
      <c r="H1214" s="243" t="s">
        <v>32</v>
      </c>
      <c r="I1214" s="243" t="s">
        <v>28</v>
      </c>
      <c r="J1214" s="243" t="s">
        <v>74</v>
      </c>
      <c r="K1214" s="243" t="s">
        <v>867</v>
      </c>
      <c r="L1214" s="265">
        <v>1.3644288455284557</v>
      </c>
      <c r="M1214" s="250">
        <v>0.6</v>
      </c>
      <c r="N1214" s="250">
        <v>0.6</v>
      </c>
      <c r="O1214" s="244">
        <v>20</v>
      </c>
      <c r="P1214" s="242">
        <v>10</v>
      </c>
      <c r="Q1214" s="242">
        <v>25</v>
      </c>
      <c r="R1214" s="242">
        <v>0.7</v>
      </c>
      <c r="S1214" s="245">
        <v>387</v>
      </c>
      <c r="T1214" s="242">
        <v>4.2</v>
      </c>
      <c r="U1214" s="242">
        <v>0.6</v>
      </c>
      <c r="V1214" s="242">
        <v>18.5</v>
      </c>
      <c r="W1214" s="266">
        <v>210.71847644444446</v>
      </c>
      <c r="X1214" s="266">
        <v>12.490721780939209</v>
      </c>
      <c r="Y1214" s="266">
        <v>7.39</v>
      </c>
      <c r="Z1214" s="266">
        <v>1.2643108586666667</v>
      </c>
      <c r="AA1214" s="266">
        <v>0.21268780800000001</v>
      </c>
      <c r="AB1214" s="267">
        <v>6.2695013333333343</v>
      </c>
      <c r="AC1214" s="268"/>
      <c r="AD1214" s="269">
        <v>5.55</v>
      </c>
      <c r="AE1214" s="270">
        <f t="shared" si="120"/>
        <v>3.3636260000000018</v>
      </c>
      <c r="AF1214" s="194">
        <f t="shared" si="115"/>
        <v>2.9058753333333325</v>
      </c>
      <c r="AH1214" s="242">
        <v>1194</v>
      </c>
      <c r="AI1214" s="251">
        <f t="shared" si="116"/>
        <v>15.1365</v>
      </c>
      <c r="AJ1214" s="251">
        <f>'5-04a'!O1215</f>
        <v>15.1365</v>
      </c>
      <c r="AK1214" s="251">
        <f t="shared" si="117"/>
        <v>0</v>
      </c>
      <c r="AM1214" s="252">
        <f t="shared" si="118"/>
        <v>0.19197802222001997</v>
      </c>
      <c r="AP1214" s="268"/>
    </row>
    <row r="1215" spans="1:42" x14ac:dyDescent="0.25">
      <c r="A1215" s="253">
        <v>1213</v>
      </c>
      <c r="B1215" s="243" t="s">
        <v>576</v>
      </c>
      <c r="C1215" s="243" t="s">
        <v>577</v>
      </c>
      <c r="D1215" s="243" t="s">
        <v>491</v>
      </c>
      <c r="E1215" s="243" t="s">
        <v>472</v>
      </c>
      <c r="F1215" s="243" t="s">
        <v>30</v>
      </c>
      <c r="G1215" s="243" t="s">
        <v>36</v>
      </c>
      <c r="H1215" s="243" t="s">
        <v>37</v>
      </c>
      <c r="I1215" s="243" t="s">
        <v>71</v>
      </c>
      <c r="J1215" s="243" t="s">
        <v>681</v>
      </c>
      <c r="K1215" s="243" t="s">
        <v>867</v>
      </c>
      <c r="L1215" s="265">
        <v>4.6159068388987681</v>
      </c>
      <c r="M1215" s="250">
        <v>0.6</v>
      </c>
      <c r="N1215" s="250">
        <v>0.6</v>
      </c>
      <c r="O1215" s="244">
        <v>20</v>
      </c>
      <c r="P1215" s="242">
        <v>10</v>
      </c>
      <c r="Q1215" s="242">
        <v>25</v>
      </c>
      <c r="R1215" s="242">
        <v>0.7</v>
      </c>
      <c r="S1215" s="245">
        <v>2050</v>
      </c>
      <c r="T1215" s="242">
        <v>5</v>
      </c>
      <c r="U1215" s="242">
        <v>0.6</v>
      </c>
      <c r="V1215" s="242">
        <v>18.5</v>
      </c>
      <c r="W1215" s="266">
        <v>277.44484444444447</v>
      </c>
      <c r="X1215" s="266">
        <v>16.446048870447214</v>
      </c>
      <c r="Y1215" s="266">
        <v>8.6199999999999992</v>
      </c>
      <c r="Z1215" s="266">
        <v>1.6646690666666668</v>
      </c>
      <c r="AA1215" s="266">
        <v>0.7134296</v>
      </c>
      <c r="AB1215" s="267">
        <v>8.0717013333333334</v>
      </c>
      <c r="AC1215" s="268"/>
      <c r="AD1215" s="269">
        <v>5.55</v>
      </c>
      <c r="AE1215" s="270">
        <f t="shared" si="120"/>
        <v>3.3636260000000018</v>
      </c>
      <c r="AF1215" s="194">
        <f t="shared" si="115"/>
        <v>4.7080753333333316</v>
      </c>
      <c r="AH1215" s="242">
        <v>1195</v>
      </c>
      <c r="AI1215" s="251">
        <f t="shared" si="116"/>
        <v>19.069800000000001</v>
      </c>
      <c r="AJ1215" s="251">
        <f>'5-04a'!O1216</f>
        <v>19.069800000000001</v>
      </c>
      <c r="AK1215" s="251">
        <f t="shared" si="117"/>
        <v>0</v>
      </c>
      <c r="AM1215" s="252">
        <f t="shared" si="118"/>
        <v>0.24688645572231127</v>
      </c>
      <c r="AP1215" s="268"/>
    </row>
    <row r="1216" spans="1:42" x14ac:dyDescent="0.25">
      <c r="A1216" s="253">
        <v>1214</v>
      </c>
      <c r="B1216" s="243" t="s">
        <v>576</v>
      </c>
      <c r="C1216" s="243" t="s">
        <v>577</v>
      </c>
      <c r="D1216" s="243" t="s">
        <v>491</v>
      </c>
      <c r="E1216" s="243" t="s">
        <v>472</v>
      </c>
      <c r="F1216" s="243" t="s">
        <v>30</v>
      </c>
      <c r="G1216" s="243" t="s">
        <v>36</v>
      </c>
      <c r="H1216" s="243" t="s">
        <v>42</v>
      </c>
      <c r="I1216" s="243" t="s">
        <v>53</v>
      </c>
      <c r="J1216" s="243" t="s">
        <v>726</v>
      </c>
      <c r="K1216" s="243" t="s">
        <v>867</v>
      </c>
      <c r="L1216" s="265">
        <v>4.4344042499250964</v>
      </c>
      <c r="M1216" s="250">
        <v>0.6</v>
      </c>
      <c r="N1216" s="250">
        <v>0.6</v>
      </c>
      <c r="O1216" s="244">
        <v>20</v>
      </c>
      <c r="P1216" s="242">
        <v>10</v>
      </c>
      <c r="Q1216" s="242">
        <v>25</v>
      </c>
      <c r="R1216" s="242">
        <v>0.7</v>
      </c>
      <c r="S1216" s="245">
        <v>615</v>
      </c>
      <c r="T1216" s="242">
        <v>4.2</v>
      </c>
      <c r="U1216" s="242">
        <v>0.6</v>
      </c>
      <c r="V1216" s="242">
        <v>18.5</v>
      </c>
      <c r="W1216" s="266">
        <v>302.61760000000004</v>
      </c>
      <c r="X1216" s="266">
        <v>17.938209839952581</v>
      </c>
      <c r="Y1216" s="266">
        <v>7.76</v>
      </c>
      <c r="Z1216" s="266">
        <v>1.8157056000000003</v>
      </c>
      <c r="AA1216" s="266">
        <v>0.45392640000000001</v>
      </c>
      <c r="AB1216" s="267">
        <v>7.854768</v>
      </c>
      <c r="AC1216" s="268"/>
      <c r="AD1216" s="269">
        <v>5.55</v>
      </c>
      <c r="AE1216" s="270">
        <f t="shared" si="120"/>
        <v>3.3636260000000018</v>
      </c>
      <c r="AF1216" s="194">
        <f t="shared" si="115"/>
        <v>4.4911419999999982</v>
      </c>
      <c r="AH1216" s="242">
        <v>1196</v>
      </c>
      <c r="AI1216" s="251">
        <f t="shared" si="116"/>
        <v>17.884399999999999</v>
      </c>
      <c r="AJ1216" s="251">
        <f>'5-04a'!O1217</f>
        <v>17.884399999999999</v>
      </c>
      <c r="AK1216" s="251">
        <f t="shared" si="117"/>
        <v>0</v>
      </c>
      <c r="AM1216" s="252">
        <f t="shared" si="118"/>
        <v>0.25112064145288621</v>
      </c>
      <c r="AP1216" s="268"/>
    </row>
    <row r="1217" spans="1:42" x14ac:dyDescent="0.25">
      <c r="A1217" s="253">
        <v>1215</v>
      </c>
      <c r="B1217" s="243" t="s">
        <v>576</v>
      </c>
      <c r="C1217" s="243" t="s">
        <v>577</v>
      </c>
      <c r="D1217" s="243" t="s">
        <v>491</v>
      </c>
      <c r="E1217" s="243" t="s">
        <v>472</v>
      </c>
      <c r="F1217" s="243" t="s">
        <v>30</v>
      </c>
      <c r="G1217" s="243" t="s">
        <v>31</v>
      </c>
      <c r="H1217" s="243" t="s">
        <v>32</v>
      </c>
      <c r="I1217" s="243" t="s">
        <v>53</v>
      </c>
      <c r="J1217" s="243" t="s">
        <v>66</v>
      </c>
      <c r="K1217" s="243" t="s">
        <v>867</v>
      </c>
      <c r="L1217" s="265">
        <v>2.4694804569119593</v>
      </c>
      <c r="M1217" s="250">
        <v>0.6</v>
      </c>
      <c r="N1217" s="250">
        <v>0.6</v>
      </c>
      <c r="O1217" s="244">
        <v>20</v>
      </c>
      <c r="P1217" s="242">
        <v>15</v>
      </c>
      <c r="Q1217" s="242">
        <v>35</v>
      </c>
      <c r="R1217" s="242">
        <v>0.7</v>
      </c>
      <c r="S1217" s="245">
        <v>398</v>
      </c>
      <c r="T1217" s="242">
        <v>4.2</v>
      </c>
      <c r="U1217" s="242">
        <v>0.6</v>
      </c>
      <c r="V1217" s="242">
        <v>18.5</v>
      </c>
      <c r="W1217" s="266">
        <v>512.27419249999991</v>
      </c>
      <c r="X1217" s="266">
        <v>30.36598651452282</v>
      </c>
      <c r="Y1217" s="266">
        <v>9.52</v>
      </c>
      <c r="Z1217" s="266">
        <v>3.0736451549999999</v>
      </c>
      <c r="AA1217" s="266">
        <v>0.47970184499999996</v>
      </c>
      <c r="AB1217" s="267">
        <v>4.4999530000000005</v>
      </c>
      <c r="AC1217" s="268"/>
      <c r="AD1217" s="269">
        <v>5.55</v>
      </c>
      <c r="AE1217" s="270">
        <f t="shared" si="120"/>
        <v>3.3636260000000018</v>
      </c>
      <c r="AF1217" s="194">
        <f t="shared" si="115"/>
        <v>1.1363269999999988</v>
      </c>
      <c r="AH1217" s="242">
        <v>1197</v>
      </c>
      <c r="AI1217" s="251">
        <f t="shared" si="116"/>
        <v>17.5733</v>
      </c>
      <c r="AJ1217" s="251">
        <f>'5-04a'!O1218</f>
        <v>17.5733</v>
      </c>
      <c r="AK1217" s="251">
        <f t="shared" si="117"/>
        <v>0</v>
      </c>
      <c r="AM1217" s="252">
        <f t="shared" si="118"/>
        <v>6.4662129480518665E-2</v>
      </c>
      <c r="AP1217" s="268"/>
    </row>
    <row r="1218" spans="1:42" x14ac:dyDescent="0.25">
      <c r="A1218" s="253">
        <v>1216</v>
      </c>
      <c r="B1218" s="243" t="s">
        <v>576</v>
      </c>
      <c r="C1218" s="243" t="s">
        <v>577</v>
      </c>
      <c r="D1218" s="243" t="s">
        <v>491</v>
      </c>
      <c r="E1218" s="243" t="s">
        <v>472</v>
      </c>
      <c r="F1218" s="243" t="s">
        <v>30</v>
      </c>
      <c r="G1218" s="243" t="s">
        <v>36</v>
      </c>
      <c r="H1218" s="243" t="s">
        <v>42</v>
      </c>
      <c r="I1218" s="243" t="s">
        <v>78</v>
      </c>
      <c r="J1218" s="243" t="s">
        <v>102</v>
      </c>
      <c r="K1218" s="243" t="s">
        <v>867</v>
      </c>
      <c r="L1218" s="265">
        <v>2.6620207832060543</v>
      </c>
      <c r="M1218" s="250">
        <v>0.6</v>
      </c>
      <c r="N1218" s="250">
        <v>0.6</v>
      </c>
      <c r="O1218" s="244">
        <v>20</v>
      </c>
      <c r="P1218" s="242">
        <v>15</v>
      </c>
      <c r="Q1218" s="242">
        <v>35</v>
      </c>
      <c r="R1218" s="242">
        <v>0.7</v>
      </c>
      <c r="S1218" s="245">
        <v>615</v>
      </c>
      <c r="T1218" s="242">
        <v>4.2</v>
      </c>
      <c r="U1218" s="242">
        <v>0.6</v>
      </c>
      <c r="V1218" s="242">
        <v>18.5</v>
      </c>
      <c r="W1218" s="266">
        <v>539.53829999999994</v>
      </c>
      <c r="X1218" s="266">
        <v>31.982116182572611</v>
      </c>
      <c r="Y1218" s="266">
        <v>10.52</v>
      </c>
      <c r="Z1218" s="266">
        <v>3.2372297999999997</v>
      </c>
      <c r="AA1218" s="266">
        <v>0.35969220000000002</v>
      </c>
      <c r="AB1218" s="267">
        <v>4.5144780000000004</v>
      </c>
      <c r="AC1218" s="268"/>
      <c r="AD1218" s="269">
        <v>5.55</v>
      </c>
      <c r="AE1218" s="270">
        <f t="shared" si="120"/>
        <v>3.3636260000000018</v>
      </c>
      <c r="AF1218" s="194">
        <f t="shared" si="115"/>
        <v>1.1508519999999987</v>
      </c>
      <c r="AH1218" s="242">
        <v>1198</v>
      </c>
      <c r="AI1218" s="251">
        <f t="shared" si="116"/>
        <v>18.631399999999999</v>
      </c>
      <c r="AJ1218" s="251">
        <f>'5-04a'!O1219</f>
        <v>18.631399999999999</v>
      </c>
      <c r="AK1218" s="251">
        <f t="shared" si="117"/>
        <v>0</v>
      </c>
      <c r="AM1218" s="252">
        <f t="shared" si="118"/>
        <v>6.176948592161613E-2</v>
      </c>
      <c r="AP1218" s="268"/>
    </row>
    <row r="1219" spans="1:42" x14ac:dyDescent="0.25">
      <c r="A1219" s="253">
        <v>1217</v>
      </c>
      <c r="B1219" s="243" t="s">
        <v>576</v>
      </c>
      <c r="C1219" s="243" t="s">
        <v>577</v>
      </c>
      <c r="D1219" s="243" t="s">
        <v>491</v>
      </c>
      <c r="E1219" s="243" t="s">
        <v>492</v>
      </c>
      <c r="F1219" s="243" t="s">
        <v>30</v>
      </c>
      <c r="G1219" s="243" t="s">
        <v>36</v>
      </c>
      <c r="H1219" s="243" t="s">
        <v>42</v>
      </c>
      <c r="I1219" s="243" t="s">
        <v>53</v>
      </c>
      <c r="J1219" s="243" t="s">
        <v>207</v>
      </c>
      <c r="K1219" s="243" t="s">
        <v>869</v>
      </c>
      <c r="L1219" s="265">
        <v>5.2357836746273723</v>
      </c>
      <c r="M1219" s="250">
        <v>1</v>
      </c>
      <c r="N1219" s="250">
        <v>1</v>
      </c>
      <c r="O1219" s="244">
        <v>18</v>
      </c>
      <c r="P1219" s="242">
        <v>10</v>
      </c>
      <c r="Q1219" s="242">
        <v>25</v>
      </c>
      <c r="R1219" s="242">
        <v>0.7</v>
      </c>
      <c r="S1219" s="245">
        <v>692</v>
      </c>
      <c r="T1219" s="242">
        <v>5</v>
      </c>
      <c r="U1219" s="242">
        <v>0.6</v>
      </c>
      <c r="V1219" s="242">
        <v>23</v>
      </c>
      <c r="W1219" s="266">
        <v>174.03976799999992</v>
      </c>
      <c r="X1219" s="266">
        <v>17.544331451612894</v>
      </c>
      <c r="Y1219" s="266">
        <v>9.24</v>
      </c>
      <c r="Z1219" s="266">
        <v>1.7403976799999992</v>
      </c>
      <c r="AA1219" s="266">
        <v>0.56171565333333306</v>
      </c>
      <c r="AB1219" s="267">
        <v>5.5759866666666653</v>
      </c>
      <c r="AC1219" s="268"/>
      <c r="AD1219" s="269">
        <v>6.05</v>
      </c>
      <c r="AE1219" s="270">
        <f t="shared" si="120"/>
        <v>2.9004960000000004</v>
      </c>
      <c r="AF1219" s="194">
        <f t="shared" ref="AF1219:AF1282" si="121">AB1219-AE1219</f>
        <v>2.6754906666666649</v>
      </c>
      <c r="AH1219" s="242">
        <v>1190</v>
      </c>
      <c r="AI1219" s="251">
        <f t="shared" ref="AI1219:AI1282" si="122">SUM(Y1219:AB1219)</f>
        <v>17.118099999999998</v>
      </c>
      <c r="AJ1219" s="251">
        <f>'5-04a'!O1220</f>
        <v>17.118099999999998</v>
      </c>
      <c r="AK1219" s="251">
        <f t="shared" ref="AK1219:AK1282" si="123">AI1219-AJ1219</f>
        <v>0</v>
      </c>
      <c r="AM1219" s="252">
        <f t="shared" ref="AM1219:AM1282" si="124">AF1219/AI1219</f>
        <v>0.15629600637142355</v>
      </c>
      <c r="AP1219" s="268"/>
    </row>
    <row r="1220" spans="1:42" x14ac:dyDescent="0.25">
      <c r="A1220" s="253">
        <v>1218</v>
      </c>
      <c r="B1220" s="243" t="s">
        <v>576</v>
      </c>
      <c r="C1220" s="243" t="s">
        <v>577</v>
      </c>
      <c r="D1220" s="243" t="s">
        <v>491</v>
      </c>
      <c r="E1220" s="243" t="s">
        <v>472</v>
      </c>
      <c r="F1220" s="243" t="s">
        <v>30</v>
      </c>
      <c r="G1220" s="243" t="s">
        <v>36</v>
      </c>
      <c r="H1220" s="243" t="s">
        <v>42</v>
      </c>
      <c r="I1220" s="243" t="s">
        <v>53</v>
      </c>
      <c r="J1220" s="243" t="s">
        <v>207</v>
      </c>
      <c r="K1220" s="243" t="s">
        <v>869</v>
      </c>
      <c r="L1220" s="265">
        <v>5.2357836746273723</v>
      </c>
      <c r="M1220" s="250">
        <v>1</v>
      </c>
      <c r="N1220" s="250">
        <v>1</v>
      </c>
      <c r="O1220" s="244">
        <v>18</v>
      </c>
      <c r="P1220" s="242">
        <v>10</v>
      </c>
      <c r="Q1220" s="242">
        <v>25</v>
      </c>
      <c r="R1220" s="242">
        <v>0.7</v>
      </c>
      <c r="S1220" s="245">
        <v>692</v>
      </c>
      <c r="T1220" s="242">
        <v>5</v>
      </c>
      <c r="U1220" s="242">
        <v>0.6</v>
      </c>
      <c r="V1220" s="242">
        <v>23</v>
      </c>
      <c r="W1220" s="266">
        <v>236.28765887999998</v>
      </c>
      <c r="X1220" s="266">
        <v>14.006381676348548</v>
      </c>
      <c r="Y1220" s="266">
        <v>9.24</v>
      </c>
      <c r="Z1220" s="266">
        <v>2.3628765887999998</v>
      </c>
      <c r="AA1220" s="266">
        <v>0.7626215445333332</v>
      </c>
      <c r="AB1220" s="267">
        <v>6.8875018666666667</v>
      </c>
      <c r="AC1220" s="268"/>
      <c r="AD1220" s="269">
        <v>5.55</v>
      </c>
      <c r="AE1220" s="270">
        <f t="shared" si="120"/>
        <v>3.3636260000000018</v>
      </c>
      <c r="AF1220" s="194">
        <f t="shared" si="121"/>
        <v>3.523875866666665</v>
      </c>
      <c r="AH1220" s="242">
        <v>1199</v>
      </c>
      <c r="AI1220" s="251">
        <f t="shared" si="122"/>
        <v>19.253</v>
      </c>
      <c r="AJ1220" s="251">
        <f>'5-04a'!O1221</f>
        <v>19.253</v>
      </c>
      <c r="AK1220" s="251">
        <f t="shared" si="123"/>
        <v>0</v>
      </c>
      <c r="AM1220" s="252">
        <f t="shared" si="124"/>
        <v>0.18302996243009739</v>
      </c>
      <c r="AP1220" s="268"/>
    </row>
    <row r="1221" spans="1:42" x14ac:dyDescent="0.25">
      <c r="A1221" s="253">
        <v>1219</v>
      </c>
      <c r="B1221" s="243" t="s">
        <v>576</v>
      </c>
      <c r="C1221" s="243" t="s">
        <v>577</v>
      </c>
      <c r="D1221" s="243" t="s">
        <v>491</v>
      </c>
      <c r="E1221" s="243" t="s">
        <v>472</v>
      </c>
      <c r="F1221" s="243" t="s">
        <v>30</v>
      </c>
      <c r="G1221" s="243" t="s">
        <v>36</v>
      </c>
      <c r="H1221" s="243" t="s">
        <v>42</v>
      </c>
      <c r="I1221" s="243" t="s">
        <v>53</v>
      </c>
      <c r="J1221" s="243" t="s">
        <v>68</v>
      </c>
      <c r="K1221" s="243" t="s">
        <v>869</v>
      </c>
      <c r="L1221" s="265">
        <v>4.4189243504931959</v>
      </c>
      <c r="M1221" s="250">
        <v>1</v>
      </c>
      <c r="N1221" s="250">
        <v>1</v>
      </c>
      <c r="O1221" s="244">
        <v>18</v>
      </c>
      <c r="P1221" s="242">
        <v>15</v>
      </c>
      <c r="Q1221" s="242">
        <v>35</v>
      </c>
      <c r="R1221" s="242">
        <v>0.7</v>
      </c>
      <c r="S1221" s="245">
        <v>615</v>
      </c>
      <c r="T1221" s="242">
        <v>4.2</v>
      </c>
      <c r="U1221" s="242">
        <v>0.6</v>
      </c>
      <c r="V1221" s="242">
        <v>23</v>
      </c>
      <c r="W1221" s="266">
        <v>344.71321192000005</v>
      </c>
      <c r="X1221" s="266">
        <v>20.433503966804984</v>
      </c>
      <c r="Y1221" s="266">
        <v>7.59</v>
      </c>
      <c r="Z1221" s="266">
        <v>3.4471321192000004</v>
      </c>
      <c r="AA1221" s="266">
        <v>0.79810448080000007</v>
      </c>
      <c r="AB1221" s="267">
        <v>4.0646634000000006</v>
      </c>
      <c r="AC1221" s="268"/>
      <c r="AD1221" s="269">
        <v>5.55</v>
      </c>
      <c r="AE1221" s="270">
        <f t="shared" si="120"/>
        <v>3.3636260000000018</v>
      </c>
      <c r="AF1221" s="194">
        <f t="shared" si="121"/>
        <v>0.70103739999999881</v>
      </c>
      <c r="AH1221" s="242">
        <v>1200</v>
      </c>
      <c r="AI1221" s="251">
        <f t="shared" si="122"/>
        <v>15.899900000000001</v>
      </c>
      <c r="AJ1221" s="251">
        <f>'5-04a'!O1222</f>
        <v>15.899900000000001</v>
      </c>
      <c r="AK1221" s="251">
        <f t="shared" si="123"/>
        <v>0</v>
      </c>
      <c r="AM1221" s="252">
        <f t="shared" si="124"/>
        <v>4.4090679815596251E-2</v>
      </c>
      <c r="AP1221" s="268"/>
    </row>
    <row r="1222" spans="1:42" x14ac:dyDescent="0.25">
      <c r="A1222" s="253">
        <v>1220</v>
      </c>
      <c r="B1222" s="243" t="s">
        <v>576</v>
      </c>
      <c r="C1222" s="243" t="s">
        <v>577</v>
      </c>
      <c r="D1222" s="243" t="s">
        <v>491</v>
      </c>
      <c r="E1222" s="243" t="s">
        <v>492</v>
      </c>
      <c r="F1222" s="243" t="s">
        <v>30</v>
      </c>
      <c r="G1222" s="243" t="s">
        <v>36</v>
      </c>
      <c r="H1222" s="243" t="s">
        <v>42</v>
      </c>
      <c r="I1222" s="243" t="s">
        <v>53</v>
      </c>
      <c r="J1222" s="243" t="s">
        <v>68</v>
      </c>
      <c r="K1222" s="243" t="s">
        <v>869</v>
      </c>
      <c r="L1222" s="265">
        <v>4.4189935665412801</v>
      </c>
      <c r="M1222" s="250">
        <v>1</v>
      </c>
      <c r="N1222" s="250">
        <v>1</v>
      </c>
      <c r="O1222" s="244">
        <v>18</v>
      </c>
      <c r="P1222" s="242">
        <v>15</v>
      </c>
      <c r="Q1222" s="242">
        <v>35</v>
      </c>
      <c r="R1222" s="242">
        <v>0.7</v>
      </c>
      <c r="S1222" s="245">
        <v>615</v>
      </c>
      <c r="T1222" s="242">
        <v>4.2</v>
      </c>
      <c r="U1222" s="242">
        <v>0.6</v>
      </c>
      <c r="V1222" s="242">
        <v>23</v>
      </c>
      <c r="W1222" s="266">
        <v>271.35903199999996</v>
      </c>
      <c r="X1222" s="266">
        <v>27.354741129032256</v>
      </c>
      <c r="Y1222" s="266">
        <v>7.59</v>
      </c>
      <c r="Z1222" s="266">
        <v>2.7135903199999998</v>
      </c>
      <c r="AA1222" s="266">
        <v>0.62826967999999994</v>
      </c>
      <c r="AB1222" s="267">
        <v>3.5347400000000002</v>
      </c>
      <c r="AC1222" s="268"/>
      <c r="AD1222" s="269">
        <v>6.05</v>
      </c>
      <c r="AE1222" s="270">
        <f t="shared" si="120"/>
        <v>2.9004960000000004</v>
      </c>
      <c r="AF1222" s="194">
        <f t="shared" si="121"/>
        <v>0.63424399999999981</v>
      </c>
      <c r="AH1222" s="242">
        <v>1201</v>
      </c>
      <c r="AI1222" s="251">
        <f t="shared" si="122"/>
        <v>14.4666</v>
      </c>
      <c r="AJ1222" s="251">
        <f>'5-04a'!O1223</f>
        <v>14.4666</v>
      </c>
      <c r="AK1222" s="251">
        <f t="shared" si="123"/>
        <v>0</v>
      </c>
      <c r="AM1222" s="252">
        <f t="shared" si="124"/>
        <v>4.3841953188724359E-2</v>
      </c>
      <c r="AP1222" s="268"/>
    </row>
    <row r="1223" spans="1:42" x14ac:dyDescent="0.25">
      <c r="A1223" s="253">
        <v>1221</v>
      </c>
      <c r="B1223" s="243" t="s">
        <v>576</v>
      </c>
      <c r="C1223" s="243" t="s">
        <v>577</v>
      </c>
      <c r="D1223" s="243" t="s">
        <v>491</v>
      </c>
      <c r="E1223" s="243" t="s">
        <v>472</v>
      </c>
      <c r="F1223" s="243" t="s">
        <v>30</v>
      </c>
      <c r="G1223" s="243" t="s">
        <v>31</v>
      </c>
      <c r="H1223" s="243" t="s">
        <v>32</v>
      </c>
      <c r="I1223" s="243" t="s">
        <v>94</v>
      </c>
      <c r="J1223" s="243" t="s">
        <v>2223</v>
      </c>
      <c r="K1223" s="243" t="s">
        <v>870</v>
      </c>
      <c r="L1223" s="265">
        <v>2.4452200424446335</v>
      </c>
      <c r="M1223" s="250">
        <v>0.6</v>
      </c>
      <c r="N1223" s="250">
        <v>0.6</v>
      </c>
      <c r="O1223" s="244">
        <v>20</v>
      </c>
      <c r="P1223" s="242">
        <v>15</v>
      </c>
      <c r="Q1223" s="242">
        <v>35</v>
      </c>
      <c r="R1223" s="242">
        <v>0.7</v>
      </c>
      <c r="S1223" s="245">
        <v>475</v>
      </c>
      <c r="T1223" s="242">
        <v>4.2</v>
      </c>
      <c r="U1223" s="242">
        <v>0.6</v>
      </c>
      <c r="V1223" s="242">
        <v>21</v>
      </c>
      <c r="W1223" s="266">
        <v>451.43257199999988</v>
      </c>
      <c r="X1223" s="266">
        <v>26.759488559573203</v>
      </c>
      <c r="Y1223" s="266">
        <v>7.5</v>
      </c>
      <c r="Z1223" s="266">
        <v>2.7085954319999992</v>
      </c>
      <c r="AA1223" s="266">
        <v>0.45565156799999984</v>
      </c>
      <c r="AB1223" s="267">
        <v>4.3702529999999999</v>
      </c>
      <c r="AC1223" s="268"/>
      <c r="AD1223" s="269">
        <v>5.55</v>
      </c>
      <c r="AE1223" s="270">
        <f t="shared" si="120"/>
        <v>3.3636260000000018</v>
      </c>
      <c r="AF1223" s="194">
        <f t="shared" si="121"/>
        <v>1.0066269999999982</v>
      </c>
      <c r="AH1223" s="242">
        <v>1202</v>
      </c>
      <c r="AI1223" s="251">
        <f t="shared" si="122"/>
        <v>15.0345</v>
      </c>
      <c r="AJ1223" s="251">
        <f>'5-04a'!O1224</f>
        <v>15.0345</v>
      </c>
      <c r="AK1223" s="251">
        <f t="shared" si="123"/>
        <v>0</v>
      </c>
      <c r="AM1223" s="252">
        <f t="shared" si="124"/>
        <v>6.6954471382486822E-2</v>
      </c>
      <c r="AP1223" s="268"/>
    </row>
    <row r="1224" spans="1:42" x14ac:dyDescent="0.25">
      <c r="A1224" s="253">
        <v>1222</v>
      </c>
      <c r="B1224" s="243" t="s">
        <v>576</v>
      </c>
      <c r="C1224" s="243" t="s">
        <v>577</v>
      </c>
      <c r="D1224" s="243" t="s">
        <v>491</v>
      </c>
      <c r="E1224" s="243" t="s">
        <v>472</v>
      </c>
      <c r="F1224" s="243" t="s">
        <v>30</v>
      </c>
      <c r="G1224" s="243" t="s">
        <v>36</v>
      </c>
      <c r="H1224" s="243" t="s">
        <v>37</v>
      </c>
      <c r="I1224" s="243" t="s">
        <v>72</v>
      </c>
      <c r="J1224" s="243" t="s">
        <v>681</v>
      </c>
      <c r="K1224" s="243" t="s">
        <v>870</v>
      </c>
      <c r="L1224" s="265">
        <v>7.6672244007362167</v>
      </c>
      <c r="M1224" s="250">
        <v>0.6</v>
      </c>
      <c r="N1224" s="250">
        <v>0.6</v>
      </c>
      <c r="O1224" s="244">
        <v>20</v>
      </c>
      <c r="P1224" s="242">
        <v>10</v>
      </c>
      <c r="Q1224" s="242">
        <v>25</v>
      </c>
      <c r="R1224" s="242">
        <v>0.7</v>
      </c>
      <c r="S1224" s="245">
        <v>2050</v>
      </c>
      <c r="T1224" s="242">
        <v>5</v>
      </c>
      <c r="U1224" s="242">
        <v>0.6</v>
      </c>
      <c r="V1224" s="242">
        <v>21</v>
      </c>
      <c r="W1224" s="266">
        <v>297.19537777777771</v>
      </c>
      <c r="X1224" s="266">
        <v>17.616797734308104</v>
      </c>
      <c r="Y1224" s="266">
        <v>7.39</v>
      </c>
      <c r="Z1224" s="266">
        <v>1.7831722666666663</v>
      </c>
      <c r="AA1224" s="266">
        <v>0.44579306666666657</v>
      </c>
      <c r="AB1224" s="267">
        <v>7.7734346666666658</v>
      </c>
      <c r="AC1224" s="268"/>
      <c r="AD1224" s="269">
        <v>5.55</v>
      </c>
      <c r="AE1224" s="270">
        <f t="shared" si="120"/>
        <v>3.3636260000000018</v>
      </c>
      <c r="AF1224" s="194">
        <f t="shared" si="121"/>
        <v>4.409808666666664</v>
      </c>
      <c r="AH1224" s="242">
        <v>1203</v>
      </c>
      <c r="AI1224" s="251">
        <f t="shared" si="122"/>
        <v>17.392399999999999</v>
      </c>
      <c r="AJ1224" s="251">
        <f>'5-04a'!O1225</f>
        <v>17.392399999999999</v>
      </c>
      <c r="AK1224" s="251">
        <f t="shared" si="123"/>
        <v>0</v>
      </c>
      <c r="AM1224" s="252">
        <f t="shared" si="124"/>
        <v>0.25354802480777033</v>
      </c>
      <c r="AP1224" s="268"/>
    </row>
    <row r="1225" spans="1:42" x14ac:dyDescent="0.25">
      <c r="A1225" s="253">
        <v>1223</v>
      </c>
      <c r="B1225" s="243" t="s">
        <v>576</v>
      </c>
      <c r="C1225" s="243" t="s">
        <v>577</v>
      </c>
      <c r="D1225" s="243" t="s">
        <v>491</v>
      </c>
      <c r="E1225" s="243" t="s">
        <v>472</v>
      </c>
      <c r="F1225" s="243" t="s">
        <v>30</v>
      </c>
      <c r="G1225" s="243" t="s">
        <v>36</v>
      </c>
      <c r="H1225" s="243" t="s">
        <v>37</v>
      </c>
      <c r="I1225" s="243" t="s">
        <v>71</v>
      </c>
      <c r="J1225" s="243" t="s">
        <v>681</v>
      </c>
      <c r="K1225" s="243" t="s">
        <v>870</v>
      </c>
      <c r="L1225" s="265">
        <v>5.2384746960416244</v>
      </c>
      <c r="M1225" s="250">
        <v>0.6</v>
      </c>
      <c r="N1225" s="250">
        <v>0.6</v>
      </c>
      <c r="O1225" s="244">
        <v>20</v>
      </c>
      <c r="P1225" s="242">
        <v>10</v>
      </c>
      <c r="Q1225" s="242">
        <v>25</v>
      </c>
      <c r="R1225" s="242">
        <v>0.7</v>
      </c>
      <c r="S1225" s="245">
        <v>2050</v>
      </c>
      <c r="T1225" s="242">
        <v>5</v>
      </c>
      <c r="U1225" s="242">
        <v>0.6</v>
      </c>
      <c r="V1225" s="242">
        <v>21</v>
      </c>
      <c r="W1225" s="266">
        <v>272.70040000000006</v>
      </c>
      <c r="X1225" s="266">
        <v>16.1648132780083</v>
      </c>
      <c r="Y1225" s="266">
        <v>8.6199999999999992</v>
      </c>
      <c r="Z1225" s="266">
        <v>1.6362024000000002</v>
      </c>
      <c r="AA1225" s="266">
        <v>0.70122960000000012</v>
      </c>
      <c r="AB1225" s="267">
        <v>7.9903680000000001</v>
      </c>
      <c r="AC1225" s="268"/>
      <c r="AD1225" s="269">
        <v>5.55</v>
      </c>
      <c r="AE1225" s="270">
        <f t="shared" si="120"/>
        <v>3.3636260000000018</v>
      </c>
      <c r="AF1225" s="194">
        <f t="shared" si="121"/>
        <v>4.6267419999999984</v>
      </c>
      <c r="AH1225" s="242">
        <v>1204</v>
      </c>
      <c r="AI1225" s="251">
        <f t="shared" si="122"/>
        <v>18.947800000000001</v>
      </c>
      <c r="AJ1225" s="251">
        <f>'5-04a'!O1226</f>
        <v>18.947800000000001</v>
      </c>
      <c r="AK1225" s="251">
        <f t="shared" si="123"/>
        <v>0</v>
      </c>
      <c r="AM1225" s="252">
        <f t="shared" si="124"/>
        <v>0.24418359915135257</v>
      </c>
      <c r="AP1225" s="268"/>
    </row>
    <row r="1226" spans="1:42" x14ac:dyDescent="0.25">
      <c r="A1226" s="253">
        <v>1224</v>
      </c>
      <c r="B1226" s="243" t="s">
        <v>576</v>
      </c>
      <c r="C1226" s="243" t="s">
        <v>577</v>
      </c>
      <c r="D1226" s="243" t="s">
        <v>491</v>
      </c>
      <c r="E1226" s="243" t="s">
        <v>472</v>
      </c>
      <c r="F1226" s="243" t="s">
        <v>30</v>
      </c>
      <c r="G1226" s="243" t="s">
        <v>36</v>
      </c>
      <c r="H1226" s="243" t="s">
        <v>42</v>
      </c>
      <c r="I1226" s="243" t="s">
        <v>1002</v>
      </c>
      <c r="J1226" s="243" t="s">
        <v>657</v>
      </c>
      <c r="K1226" s="243" t="s">
        <v>870</v>
      </c>
      <c r="L1226" s="265">
        <v>15.933398317312088</v>
      </c>
      <c r="M1226" s="250">
        <v>0.6</v>
      </c>
      <c r="N1226" s="250">
        <v>0.6</v>
      </c>
      <c r="O1226" s="244">
        <v>20</v>
      </c>
      <c r="P1226" s="242">
        <v>10</v>
      </c>
      <c r="Q1226" s="242">
        <v>25</v>
      </c>
      <c r="R1226" s="242">
        <v>0.7</v>
      </c>
      <c r="S1226" s="245">
        <v>1230</v>
      </c>
      <c r="T1226" s="242">
        <v>4.2</v>
      </c>
      <c r="U1226" s="242">
        <v>0.6</v>
      </c>
      <c r="V1226" s="242">
        <v>21</v>
      </c>
      <c r="W1226" s="266">
        <v>242.0780666666667</v>
      </c>
      <c r="X1226" s="266">
        <v>14.349618652440233</v>
      </c>
      <c r="Y1226" s="266">
        <v>8.26</v>
      </c>
      <c r="Z1226" s="266">
        <v>1.4524684000000001</v>
      </c>
      <c r="AA1226" s="266">
        <v>1.0735636000000002</v>
      </c>
      <c r="AB1226" s="267">
        <v>8.3675680000000003</v>
      </c>
      <c r="AC1226" s="268"/>
      <c r="AD1226" s="269">
        <v>5.55</v>
      </c>
      <c r="AE1226" s="270">
        <f t="shared" si="120"/>
        <v>3.3636260000000018</v>
      </c>
      <c r="AF1226" s="194">
        <f t="shared" si="121"/>
        <v>5.0039419999999986</v>
      </c>
      <c r="AH1226" s="242">
        <v>1205</v>
      </c>
      <c r="AI1226" s="251">
        <f t="shared" si="122"/>
        <v>19.153600000000001</v>
      </c>
      <c r="AJ1226" s="251">
        <f>'5-04a'!O1227</f>
        <v>19.153600000000001</v>
      </c>
      <c r="AK1226" s="251">
        <f t="shared" si="123"/>
        <v>0</v>
      </c>
      <c r="AM1226" s="252">
        <f t="shared" si="124"/>
        <v>0.26125334140840356</v>
      </c>
      <c r="AP1226" s="268"/>
    </row>
    <row r="1227" spans="1:42" x14ac:dyDescent="0.25">
      <c r="A1227" s="253">
        <v>1225</v>
      </c>
      <c r="B1227" s="243" t="s">
        <v>576</v>
      </c>
      <c r="C1227" s="243" t="s">
        <v>577</v>
      </c>
      <c r="D1227" s="243" t="s">
        <v>471</v>
      </c>
      <c r="E1227" s="243" t="s">
        <v>492</v>
      </c>
      <c r="F1227" s="243" t="s">
        <v>35</v>
      </c>
      <c r="G1227" s="243" t="s">
        <v>36</v>
      </c>
      <c r="H1227" s="243" t="s">
        <v>32</v>
      </c>
      <c r="I1227" s="243" t="s">
        <v>103</v>
      </c>
      <c r="J1227" s="243" t="s">
        <v>997</v>
      </c>
      <c r="K1227" s="243" t="s">
        <v>871</v>
      </c>
      <c r="L1227" s="265">
        <v>2.6143501892652634</v>
      </c>
      <c r="M1227" s="250">
        <v>1</v>
      </c>
      <c r="N1227" s="250">
        <v>1</v>
      </c>
      <c r="O1227" s="244">
        <v>15</v>
      </c>
      <c r="P1227" s="242">
        <v>10</v>
      </c>
      <c r="Q1227" s="242">
        <v>25</v>
      </c>
      <c r="R1227" s="242">
        <v>0.7</v>
      </c>
      <c r="S1227" s="245">
        <v>592</v>
      </c>
      <c r="T1227" s="242">
        <v>4.2</v>
      </c>
      <c r="U1227" s="242">
        <v>0.6</v>
      </c>
      <c r="V1227" s="242">
        <v>20</v>
      </c>
      <c r="W1227" s="266">
        <v>117.35420000000002</v>
      </c>
      <c r="X1227" s="266">
        <v>11.527917485265228</v>
      </c>
      <c r="Y1227" s="266">
        <v>9.98</v>
      </c>
      <c r="Z1227" s="266">
        <v>1.1735420000000001</v>
      </c>
      <c r="AA1227" s="266">
        <v>1.1735420000000001</v>
      </c>
      <c r="AB1227" s="267">
        <v>2.2018159999999996</v>
      </c>
      <c r="AC1227" s="268"/>
      <c r="AD1227" s="269">
        <v>8.9499999999999993</v>
      </c>
      <c r="AE1227" s="270">
        <f t="shared" si="120"/>
        <v>1.007086000000001</v>
      </c>
      <c r="AF1227" s="194">
        <f t="shared" si="121"/>
        <v>1.1947299999999985</v>
      </c>
      <c r="AH1227" s="242">
        <v>1206</v>
      </c>
      <c r="AI1227" s="251">
        <f t="shared" si="122"/>
        <v>14.528899999999998</v>
      </c>
      <c r="AJ1227" s="251">
        <f>'5-04a'!O1228</f>
        <v>14.5289</v>
      </c>
      <c r="AK1227" s="251">
        <f t="shared" si="123"/>
        <v>0</v>
      </c>
      <c r="AM1227" s="252">
        <f t="shared" si="124"/>
        <v>8.2231276972103778E-2</v>
      </c>
      <c r="AP1227" s="268"/>
    </row>
    <row r="1228" spans="1:42" x14ac:dyDescent="0.25">
      <c r="A1228" s="253">
        <v>1226</v>
      </c>
      <c r="B1228" s="243" t="s">
        <v>576</v>
      </c>
      <c r="C1228" s="243" t="s">
        <v>577</v>
      </c>
      <c r="D1228" s="243" t="s">
        <v>471</v>
      </c>
      <c r="E1228" s="243" t="s">
        <v>492</v>
      </c>
      <c r="F1228" s="243" t="s">
        <v>35</v>
      </c>
      <c r="G1228" s="243" t="s">
        <v>31</v>
      </c>
      <c r="H1228" s="243" t="s">
        <v>42</v>
      </c>
      <c r="I1228" s="243" t="s">
        <v>55</v>
      </c>
      <c r="J1228" s="243" t="s">
        <v>996</v>
      </c>
      <c r="K1228" s="243" t="s">
        <v>871</v>
      </c>
      <c r="L1228" s="265">
        <v>5.519225969181166</v>
      </c>
      <c r="M1228" s="250">
        <v>1</v>
      </c>
      <c r="N1228" s="250">
        <v>1</v>
      </c>
      <c r="O1228" s="244">
        <v>15</v>
      </c>
      <c r="P1228" s="242">
        <v>15</v>
      </c>
      <c r="Q1228" s="242">
        <v>35</v>
      </c>
      <c r="R1228" s="242">
        <v>0.7</v>
      </c>
      <c r="S1228" s="245">
        <v>649</v>
      </c>
      <c r="T1228" s="242">
        <v>4.2</v>
      </c>
      <c r="U1228" s="242">
        <v>0.6</v>
      </c>
      <c r="V1228" s="242">
        <v>20</v>
      </c>
      <c r="W1228" s="266">
        <v>148.85304000000005</v>
      </c>
      <c r="X1228" s="266">
        <v>14.622106090373284</v>
      </c>
      <c r="Y1228" s="266">
        <v>8.01</v>
      </c>
      <c r="Z1228" s="266">
        <v>1.4885304000000006</v>
      </c>
      <c r="AA1228" s="266">
        <v>2.2327956000000007</v>
      </c>
      <c r="AB1228" s="267">
        <v>1.0282739999999997</v>
      </c>
      <c r="AC1228" s="268"/>
      <c r="AD1228" s="269">
        <v>8.9499999999999993</v>
      </c>
      <c r="AE1228" s="270">
        <f t="shared" si="120"/>
        <v>1.007086000000001</v>
      </c>
      <c r="AF1228" s="194">
        <f t="shared" si="121"/>
        <v>2.1187999999998652E-2</v>
      </c>
      <c r="AH1228" s="242">
        <v>1207</v>
      </c>
      <c r="AI1228" s="251">
        <f t="shared" si="122"/>
        <v>12.759600000000001</v>
      </c>
      <c r="AJ1228" s="251">
        <f>'5-04a'!O1229</f>
        <v>12.759600000000001</v>
      </c>
      <c r="AK1228" s="251">
        <f t="shared" si="123"/>
        <v>0</v>
      </c>
      <c r="AM1228" s="252">
        <f t="shared" si="124"/>
        <v>1.6605536223705014E-3</v>
      </c>
      <c r="AP1228" s="268"/>
    </row>
    <row r="1229" spans="1:42" x14ac:dyDescent="0.25">
      <c r="A1229" s="253">
        <v>1227</v>
      </c>
      <c r="B1229" s="243" t="s">
        <v>576</v>
      </c>
      <c r="C1229" s="243" t="s">
        <v>577</v>
      </c>
      <c r="D1229" s="243" t="s">
        <v>471</v>
      </c>
      <c r="E1229" s="243" t="s">
        <v>492</v>
      </c>
      <c r="F1229" s="243" t="s">
        <v>35</v>
      </c>
      <c r="G1229" s="243" t="s">
        <v>36</v>
      </c>
      <c r="H1229" s="243" t="s">
        <v>32</v>
      </c>
      <c r="I1229" s="243" t="s">
        <v>55</v>
      </c>
      <c r="J1229" s="243" t="s">
        <v>73</v>
      </c>
      <c r="K1229" s="243" t="s">
        <v>871</v>
      </c>
      <c r="L1229" s="265">
        <v>2.0867657130419808</v>
      </c>
      <c r="M1229" s="250">
        <v>1</v>
      </c>
      <c r="N1229" s="250">
        <v>1</v>
      </c>
      <c r="O1229" s="244">
        <v>15</v>
      </c>
      <c r="P1229" s="242">
        <v>10</v>
      </c>
      <c r="Q1229" s="242">
        <v>25</v>
      </c>
      <c r="R1229" s="242">
        <v>0.7</v>
      </c>
      <c r="S1229" s="245">
        <v>712</v>
      </c>
      <c r="T1229" s="242">
        <v>4.2</v>
      </c>
      <c r="U1229" s="242">
        <v>0.6</v>
      </c>
      <c r="V1229" s="242">
        <v>20</v>
      </c>
      <c r="W1229" s="266">
        <v>126.16504000000006</v>
      </c>
      <c r="X1229" s="266">
        <v>12.393422396856588</v>
      </c>
      <c r="Y1229" s="266">
        <v>7.52</v>
      </c>
      <c r="Z1229" s="266">
        <v>1.2616504000000006</v>
      </c>
      <c r="AA1229" s="266">
        <v>0.84110026666666715</v>
      </c>
      <c r="AB1229" s="267">
        <v>2.0796493333333332</v>
      </c>
      <c r="AC1229" s="268"/>
      <c r="AD1229" s="269">
        <v>8.9499999999999993</v>
      </c>
      <c r="AE1229" s="270">
        <f t="shared" si="120"/>
        <v>1.007086000000001</v>
      </c>
      <c r="AF1229" s="194">
        <f t="shared" si="121"/>
        <v>1.0725633333333322</v>
      </c>
      <c r="AH1229" s="242">
        <v>1208</v>
      </c>
      <c r="AI1229" s="251">
        <f t="shared" si="122"/>
        <v>11.702400000000001</v>
      </c>
      <c r="AJ1229" s="251">
        <f>'5-04a'!O1230</f>
        <v>11.702400000000001</v>
      </c>
      <c r="AK1229" s="251">
        <f t="shared" si="123"/>
        <v>0</v>
      </c>
      <c r="AM1229" s="252">
        <f t="shared" si="124"/>
        <v>9.1653279099443888E-2</v>
      </c>
      <c r="AP1229" s="268"/>
    </row>
    <row r="1230" spans="1:42" x14ac:dyDescent="0.25">
      <c r="A1230" s="253">
        <v>1228</v>
      </c>
      <c r="B1230" s="243" t="s">
        <v>576</v>
      </c>
      <c r="C1230" s="243" t="s">
        <v>577</v>
      </c>
      <c r="D1230" s="243" t="s">
        <v>471</v>
      </c>
      <c r="E1230" s="243" t="s">
        <v>492</v>
      </c>
      <c r="F1230" s="243" t="s">
        <v>35</v>
      </c>
      <c r="G1230" s="243" t="s">
        <v>31</v>
      </c>
      <c r="H1230" s="243" t="s">
        <v>42</v>
      </c>
      <c r="I1230" s="243" t="s">
        <v>64</v>
      </c>
      <c r="J1230" s="243" t="s">
        <v>657</v>
      </c>
      <c r="K1230" s="243" t="s">
        <v>871</v>
      </c>
      <c r="L1230" s="265">
        <v>2.8070132329185777</v>
      </c>
      <c r="M1230" s="250">
        <v>1</v>
      </c>
      <c r="N1230" s="250">
        <v>1</v>
      </c>
      <c r="O1230" s="244">
        <v>15</v>
      </c>
      <c r="P1230" s="242">
        <v>10</v>
      </c>
      <c r="Q1230" s="242">
        <v>25</v>
      </c>
      <c r="R1230" s="242">
        <v>0.7</v>
      </c>
      <c r="S1230" s="245">
        <v>692</v>
      </c>
      <c r="T1230" s="242">
        <v>4.2</v>
      </c>
      <c r="U1230" s="242">
        <v>0.6</v>
      </c>
      <c r="V1230" s="242">
        <v>20</v>
      </c>
      <c r="W1230" s="266">
        <v>130.56879333333333</v>
      </c>
      <c r="X1230" s="266">
        <v>12.826011132940407</v>
      </c>
      <c r="Y1230" s="266">
        <v>8.91</v>
      </c>
      <c r="Z1230" s="266">
        <v>1.3056879333333333</v>
      </c>
      <c r="AA1230" s="266">
        <v>0.70306273333333325</v>
      </c>
      <c r="AB1230" s="267">
        <v>2.0326493333333326</v>
      </c>
      <c r="AC1230" s="268"/>
      <c r="AD1230" s="269">
        <v>8.9499999999999993</v>
      </c>
      <c r="AE1230" s="270">
        <f t="shared" si="120"/>
        <v>1.007086000000001</v>
      </c>
      <c r="AF1230" s="194">
        <f t="shared" si="121"/>
        <v>1.0255633333333316</v>
      </c>
      <c r="AH1230" s="242">
        <v>1209</v>
      </c>
      <c r="AI1230" s="251">
        <f t="shared" si="122"/>
        <v>12.9514</v>
      </c>
      <c r="AJ1230" s="251">
        <f>'5-04a'!O1231</f>
        <v>12.9514</v>
      </c>
      <c r="AK1230" s="251">
        <f t="shared" si="123"/>
        <v>0</v>
      </c>
      <c r="AM1230" s="252">
        <f t="shared" si="124"/>
        <v>7.9185519197409668E-2</v>
      </c>
      <c r="AP1230" s="268"/>
    </row>
    <row r="1231" spans="1:42" x14ac:dyDescent="0.25">
      <c r="A1231" s="253">
        <v>1229</v>
      </c>
      <c r="B1231" s="243" t="s">
        <v>576</v>
      </c>
      <c r="C1231" s="243" t="s">
        <v>577</v>
      </c>
      <c r="D1231" s="243" t="s">
        <v>491</v>
      </c>
      <c r="E1231" s="243" t="s">
        <v>472</v>
      </c>
      <c r="F1231" s="243" t="s">
        <v>35</v>
      </c>
      <c r="G1231" s="243" t="s">
        <v>36</v>
      </c>
      <c r="H1231" s="243" t="s">
        <v>32</v>
      </c>
      <c r="I1231" s="243" t="s">
        <v>103</v>
      </c>
      <c r="J1231" s="243" t="s">
        <v>997</v>
      </c>
      <c r="K1231" s="243" t="s">
        <v>871</v>
      </c>
      <c r="L1231" s="265">
        <v>2.6143501892652634</v>
      </c>
      <c r="M1231" s="250">
        <v>1</v>
      </c>
      <c r="N1231" s="250">
        <v>1</v>
      </c>
      <c r="O1231" s="244">
        <v>15</v>
      </c>
      <c r="P1231" s="242">
        <v>10</v>
      </c>
      <c r="Q1231" s="242">
        <v>25</v>
      </c>
      <c r="R1231" s="242">
        <v>0.7</v>
      </c>
      <c r="S1231" s="245">
        <v>592</v>
      </c>
      <c r="T1231" s="242">
        <v>4.2</v>
      </c>
      <c r="U1231" s="242">
        <v>0.6</v>
      </c>
      <c r="V1231" s="242">
        <v>20</v>
      </c>
      <c r="W1231" s="266">
        <v>248.21320000000006</v>
      </c>
      <c r="X1231" s="266">
        <v>14.713289863663311</v>
      </c>
      <c r="Y1231" s="266">
        <v>9.98</v>
      </c>
      <c r="Z1231" s="266">
        <v>2.4821320000000004</v>
      </c>
      <c r="AA1231" s="266">
        <v>2.4821320000000004</v>
      </c>
      <c r="AB1231" s="267">
        <v>5.7976360000000007</v>
      </c>
      <c r="AC1231" s="268"/>
      <c r="AD1231" s="269">
        <v>5.55</v>
      </c>
      <c r="AE1231" s="270">
        <f t="shared" si="120"/>
        <v>3.3636260000000018</v>
      </c>
      <c r="AF1231" s="194">
        <f t="shared" si="121"/>
        <v>2.4340099999999989</v>
      </c>
      <c r="AH1231" s="242">
        <v>1210</v>
      </c>
      <c r="AI1231" s="251">
        <f t="shared" si="122"/>
        <v>20.741900000000001</v>
      </c>
      <c r="AJ1231" s="251">
        <f>'5-04a'!O1232</f>
        <v>20.741900000000001</v>
      </c>
      <c r="AK1231" s="251">
        <f t="shared" si="123"/>
        <v>0</v>
      </c>
      <c r="AM1231" s="252">
        <f t="shared" si="124"/>
        <v>0.11734749468467202</v>
      </c>
      <c r="AP1231" s="268"/>
    </row>
    <row r="1232" spans="1:42" x14ac:dyDescent="0.25">
      <c r="A1232" s="253">
        <v>1230</v>
      </c>
      <c r="B1232" s="243" t="s">
        <v>576</v>
      </c>
      <c r="C1232" s="243" t="s">
        <v>577</v>
      </c>
      <c r="D1232" s="243" t="s">
        <v>491</v>
      </c>
      <c r="E1232" s="243" t="s">
        <v>472</v>
      </c>
      <c r="F1232" s="243" t="s">
        <v>35</v>
      </c>
      <c r="G1232" s="243" t="s">
        <v>31</v>
      </c>
      <c r="H1232" s="243" t="s">
        <v>42</v>
      </c>
      <c r="I1232" s="243" t="s">
        <v>55</v>
      </c>
      <c r="J1232" s="243" t="s">
        <v>996</v>
      </c>
      <c r="K1232" s="243" t="s">
        <v>871</v>
      </c>
      <c r="L1232" s="265">
        <v>5.517822683244705</v>
      </c>
      <c r="M1232" s="250">
        <v>1</v>
      </c>
      <c r="N1232" s="250">
        <v>1</v>
      </c>
      <c r="O1232" s="244">
        <v>15</v>
      </c>
      <c r="P1232" s="242">
        <v>15</v>
      </c>
      <c r="Q1232" s="242">
        <v>35</v>
      </c>
      <c r="R1232" s="242">
        <v>0.7</v>
      </c>
      <c r="S1232" s="245">
        <v>649</v>
      </c>
      <c r="T1232" s="242">
        <v>4.2</v>
      </c>
      <c r="U1232" s="242">
        <v>0.6</v>
      </c>
      <c r="V1232" s="242">
        <v>20</v>
      </c>
      <c r="W1232" s="266">
        <v>311.21583999999996</v>
      </c>
      <c r="X1232" s="266">
        <v>18.447886188500291</v>
      </c>
      <c r="Y1232" s="266">
        <v>8.01</v>
      </c>
      <c r="Z1232" s="266">
        <v>3.1121583999999993</v>
      </c>
      <c r="AA1232" s="266">
        <v>4.6682375999999985</v>
      </c>
      <c r="AB1232" s="267">
        <v>3.3155040000000007</v>
      </c>
      <c r="AC1232" s="268"/>
      <c r="AD1232" s="269">
        <v>5.55</v>
      </c>
      <c r="AE1232" s="270">
        <f t="shared" si="120"/>
        <v>3.3636260000000018</v>
      </c>
      <c r="AF1232" s="194">
        <f t="shared" si="121"/>
        <v>-4.8122000000001108E-2</v>
      </c>
      <c r="AH1232" s="242">
        <v>1211</v>
      </c>
      <c r="AI1232" s="251">
        <f t="shared" si="122"/>
        <v>19.105899999999998</v>
      </c>
      <c r="AJ1232" s="251">
        <f>'5-04a'!O1233</f>
        <v>19.105899999999998</v>
      </c>
      <c r="AK1232" s="251">
        <f t="shared" si="123"/>
        <v>0</v>
      </c>
      <c r="AM1232" s="252">
        <f t="shared" si="124"/>
        <v>-2.5186984125323128E-3</v>
      </c>
      <c r="AP1232" s="268"/>
    </row>
    <row r="1233" spans="1:42" x14ac:dyDescent="0.25">
      <c r="A1233" s="253">
        <v>1231</v>
      </c>
      <c r="B1233" s="243" t="s">
        <v>576</v>
      </c>
      <c r="C1233" s="243" t="s">
        <v>577</v>
      </c>
      <c r="D1233" s="243" t="s">
        <v>491</v>
      </c>
      <c r="E1233" s="243" t="s">
        <v>472</v>
      </c>
      <c r="F1233" s="243" t="s">
        <v>35</v>
      </c>
      <c r="G1233" s="243" t="s">
        <v>36</v>
      </c>
      <c r="H1233" s="243" t="s">
        <v>32</v>
      </c>
      <c r="I1233" s="243" t="s">
        <v>55</v>
      </c>
      <c r="J1233" s="243" t="s">
        <v>73</v>
      </c>
      <c r="K1233" s="243" t="s">
        <v>871</v>
      </c>
      <c r="L1233" s="265">
        <v>2.0848863103856905</v>
      </c>
      <c r="M1233" s="250">
        <v>1</v>
      </c>
      <c r="N1233" s="250">
        <v>1</v>
      </c>
      <c r="O1233" s="244">
        <v>15</v>
      </c>
      <c r="P1233" s="242">
        <v>10</v>
      </c>
      <c r="Q1233" s="242">
        <v>25</v>
      </c>
      <c r="R1233" s="242">
        <v>0.7</v>
      </c>
      <c r="S1233" s="245">
        <v>712</v>
      </c>
      <c r="T1233" s="242">
        <v>4.2</v>
      </c>
      <c r="U1233" s="242">
        <v>0.6</v>
      </c>
      <c r="V1233" s="242">
        <v>20</v>
      </c>
      <c r="W1233" s="266">
        <v>273.56384000000008</v>
      </c>
      <c r="X1233" s="266">
        <v>16.215995257854182</v>
      </c>
      <c r="Y1233" s="266">
        <v>7.52</v>
      </c>
      <c r="Z1233" s="266">
        <v>2.7356384000000009</v>
      </c>
      <c r="AA1233" s="266">
        <v>1.8237589333333342</v>
      </c>
      <c r="AB1233" s="267">
        <v>5.5952026666666672</v>
      </c>
      <c r="AC1233" s="268"/>
      <c r="AD1233" s="269">
        <v>5.55</v>
      </c>
      <c r="AE1233" s="270">
        <f t="shared" si="120"/>
        <v>3.3636260000000018</v>
      </c>
      <c r="AF1233" s="194">
        <f t="shared" si="121"/>
        <v>2.2315766666666654</v>
      </c>
      <c r="AH1233" s="242">
        <v>1212</v>
      </c>
      <c r="AI1233" s="251">
        <f t="shared" si="122"/>
        <v>17.674600000000002</v>
      </c>
      <c r="AJ1233" s="251">
        <f>'5-04a'!O1234</f>
        <v>17.674600000000002</v>
      </c>
      <c r="AK1233" s="251">
        <f t="shared" si="123"/>
        <v>0</v>
      </c>
      <c r="AM1233" s="252">
        <f t="shared" si="124"/>
        <v>0.1262589629562573</v>
      </c>
      <c r="AP1233" s="268"/>
    </row>
    <row r="1234" spans="1:42" x14ac:dyDescent="0.25">
      <c r="A1234" s="253">
        <v>1232</v>
      </c>
      <c r="B1234" s="243" t="s">
        <v>576</v>
      </c>
      <c r="C1234" s="243" t="s">
        <v>577</v>
      </c>
      <c r="D1234" s="243" t="s">
        <v>491</v>
      </c>
      <c r="E1234" s="243" t="s">
        <v>472</v>
      </c>
      <c r="F1234" s="243" t="s">
        <v>35</v>
      </c>
      <c r="G1234" s="243" t="s">
        <v>31</v>
      </c>
      <c r="H1234" s="243" t="s">
        <v>42</v>
      </c>
      <c r="I1234" s="243" t="s">
        <v>64</v>
      </c>
      <c r="J1234" s="243" t="s">
        <v>657</v>
      </c>
      <c r="K1234" s="243" t="s">
        <v>871</v>
      </c>
      <c r="L1234" s="265">
        <v>2.8060200000000006</v>
      </c>
      <c r="M1234" s="250">
        <v>1</v>
      </c>
      <c r="N1234" s="250">
        <v>1</v>
      </c>
      <c r="O1234" s="244">
        <v>15</v>
      </c>
      <c r="P1234" s="242">
        <v>10</v>
      </c>
      <c r="Q1234" s="242">
        <v>25</v>
      </c>
      <c r="R1234" s="242">
        <v>0.7</v>
      </c>
      <c r="S1234" s="245">
        <v>692</v>
      </c>
      <c r="T1234" s="242">
        <v>4.2</v>
      </c>
      <c r="U1234" s="242">
        <v>0.6</v>
      </c>
      <c r="V1234" s="242">
        <v>20</v>
      </c>
      <c r="W1234" s="266">
        <v>286.23815999999999</v>
      </c>
      <c r="X1234" s="266">
        <v>16.967288678126852</v>
      </c>
      <c r="Y1234" s="266">
        <v>8.91</v>
      </c>
      <c r="Z1234" s="266">
        <v>2.8623815999999995</v>
      </c>
      <c r="AA1234" s="266">
        <v>1.5412823999999998</v>
      </c>
      <c r="AB1234" s="267">
        <v>5.5173360000000002</v>
      </c>
      <c r="AC1234" s="268"/>
      <c r="AD1234" s="269">
        <v>5.55</v>
      </c>
      <c r="AE1234" s="270">
        <f t="shared" ref="AE1234:AE1265" si="125">0.0804*AD1234^2-1.8589*AD1234+11.204</f>
        <v>3.3636260000000018</v>
      </c>
      <c r="AF1234" s="194">
        <f t="shared" si="121"/>
        <v>2.1537099999999985</v>
      </c>
      <c r="AH1234" s="242">
        <v>1213</v>
      </c>
      <c r="AI1234" s="251">
        <f t="shared" si="122"/>
        <v>18.831</v>
      </c>
      <c r="AJ1234" s="251">
        <f>'5-04a'!O1235</f>
        <v>18.831</v>
      </c>
      <c r="AK1234" s="251">
        <f t="shared" si="123"/>
        <v>0</v>
      </c>
      <c r="AM1234" s="252">
        <f t="shared" si="124"/>
        <v>0.11437045297647488</v>
      </c>
      <c r="AP1234" s="268"/>
    </row>
    <row r="1235" spans="1:42" x14ac:dyDescent="0.25">
      <c r="A1235" s="253">
        <v>1233</v>
      </c>
      <c r="B1235" s="243" t="s">
        <v>576</v>
      </c>
      <c r="C1235" s="243" t="s">
        <v>577</v>
      </c>
      <c r="D1235" s="243" t="s">
        <v>471</v>
      </c>
      <c r="E1235" s="243" t="s">
        <v>496</v>
      </c>
      <c r="F1235" s="243" t="s">
        <v>35</v>
      </c>
      <c r="G1235" s="243" t="s">
        <v>36</v>
      </c>
      <c r="H1235" s="243" t="s">
        <v>32</v>
      </c>
      <c r="I1235" s="243" t="s">
        <v>103</v>
      </c>
      <c r="J1235" s="243" t="s">
        <v>997</v>
      </c>
      <c r="K1235" s="243" t="s">
        <v>871</v>
      </c>
      <c r="L1235" s="265">
        <v>2.6143501892652634</v>
      </c>
      <c r="M1235" s="250">
        <v>1</v>
      </c>
      <c r="N1235" s="250">
        <v>1</v>
      </c>
      <c r="O1235" s="244">
        <v>15</v>
      </c>
      <c r="P1235" s="242">
        <v>10</v>
      </c>
      <c r="Q1235" s="242">
        <v>25</v>
      </c>
      <c r="R1235" s="242">
        <v>0.7</v>
      </c>
      <c r="S1235" s="245">
        <v>592</v>
      </c>
      <c r="T1235" s="242">
        <v>4.2</v>
      </c>
      <c r="U1235" s="242">
        <v>0.6</v>
      </c>
      <c r="V1235" s="242">
        <v>20</v>
      </c>
      <c r="W1235" s="266">
        <v>86.528866666666701</v>
      </c>
      <c r="X1235" s="266">
        <v>12.838110781404556</v>
      </c>
      <c r="Y1235" s="266">
        <v>9.98</v>
      </c>
      <c r="Z1235" s="266">
        <v>0.86528866666666704</v>
      </c>
      <c r="AA1235" s="266">
        <v>0.86528866666666704</v>
      </c>
      <c r="AB1235" s="267">
        <v>1.8112226666666662</v>
      </c>
      <c r="AC1235" s="268"/>
      <c r="AD1235" s="269">
        <v>9.15</v>
      </c>
      <c r="AE1235" s="270">
        <f t="shared" si="125"/>
        <v>0.9263539999999999</v>
      </c>
      <c r="AF1235" s="194">
        <f t="shared" si="121"/>
        <v>0.8848686666666663</v>
      </c>
      <c r="AH1235" s="242">
        <v>1214</v>
      </c>
      <c r="AI1235" s="251">
        <f t="shared" si="122"/>
        <v>13.521799999999999</v>
      </c>
      <c r="AJ1235" s="251">
        <f>'5-04a'!O1236</f>
        <v>13.521800000000001</v>
      </c>
      <c r="AK1235" s="251">
        <f t="shared" si="123"/>
        <v>0</v>
      </c>
      <c r="AM1235" s="252">
        <f t="shared" si="124"/>
        <v>6.5440153431249273E-2</v>
      </c>
      <c r="AP1235" s="268"/>
    </row>
    <row r="1236" spans="1:42" x14ac:dyDescent="0.25">
      <c r="A1236" s="253">
        <v>1234</v>
      </c>
      <c r="B1236" s="243" t="s">
        <v>576</v>
      </c>
      <c r="C1236" s="243" t="s">
        <v>577</v>
      </c>
      <c r="D1236" s="243" t="s">
        <v>471</v>
      </c>
      <c r="E1236" s="243" t="s">
        <v>496</v>
      </c>
      <c r="F1236" s="243" t="s">
        <v>35</v>
      </c>
      <c r="G1236" s="243" t="s">
        <v>31</v>
      </c>
      <c r="H1236" s="243" t="s">
        <v>42</v>
      </c>
      <c r="I1236" s="243" t="s">
        <v>55</v>
      </c>
      <c r="J1236" s="243" t="s">
        <v>996</v>
      </c>
      <c r="K1236" s="243" t="s">
        <v>871</v>
      </c>
      <c r="L1236" s="265">
        <v>5.5179117743744648</v>
      </c>
      <c r="M1236" s="250">
        <v>1</v>
      </c>
      <c r="N1236" s="250">
        <v>1</v>
      </c>
      <c r="O1236" s="244">
        <v>15</v>
      </c>
      <c r="P1236" s="242">
        <v>15</v>
      </c>
      <c r="Q1236" s="242">
        <v>35</v>
      </c>
      <c r="R1236" s="242">
        <v>0.7</v>
      </c>
      <c r="S1236" s="245">
        <v>649</v>
      </c>
      <c r="T1236" s="242">
        <v>4.2</v>
      </c>
      <c r="U1236" s="242">
        <v>0.6</v>
      </c>
      <c r="V1236" s="242">
        <v>20</v>
      </c>
      <c r="W1236" s="266">
        <v>109.19464000000005</v>
      </c>
      <c r="X1236" s="266">
        <v>16.200985163204756</v>
      </c>
      <c r="Y1236" s="266">
        <v>8.01</v>
      </c>
      <c r="Z1236" s="266">
        <v>1.0919464000000005</v>
      </c>
      <c r="AA1236" s="266">
        <v>1.6379196000000005</v>
      </c>
      <c r="AB1236" s="267">
        <v>0.94593399999999939</v>
      </c>
      <c r="AC1236" s="268"/>
      <c r="AD1236" s="269">
        <v>9.15</v>
      </c>
      <c r="AE1236" s="270">
        <f t="shared" si="125"/>
        <v>0.9263539999999999</v>
      </c>
      <c r="AF1236" s="194">
        <f t="shared" si="121"/>
        <v>1.9579999999999487E-2</v>
      </c>
      <c r="AH1236" s="242">
        <v>1215</v>
      </c>
      <c r="AI1236" s="251">
        <f t="shared" si="122"/>
        <v>11.6858</v>
      </c>
      <c r="AJ1236" s="251">
        <f>'5-04a'!O1237</f>
        <v>11.6858</v>
      </c>
      <c r="AK1236" s="251">
        <f t="shared" si="123"/>
        <v>0</v>
      </c>
      <c r="AM1236" s="252">
        <f t="shared" si="124"/>
        <v>1.6755378322407953E-3</v>
      </c>
      <c r="AP1236" s="268"/>
    </row>
    <row r="1237" spans="1:42" x14ac:dyDescent="0.25">
      <c r="A1237" s="253">
        <v>1235</v>
      </c>
      <c r="B1237" s="243" t="s">
        <v>576</v>
      </c>
      <c r="C1237" s="243" t="s">
        <v>577</v>
      </c>
      <c r="D1237" s="243" t="s">
        <v>471</v>
      </c>
      <c r="E1237" s="243" t="s">
        <v>496</v>
      </c>
      <c r="F1237" s="243" t="s">
        <v>35</v>
      </c>
      <c r="G1237" s="243" t="s">
        <v>36</v>
      </c>
      <c r="H1237" s="243" t="s">
        <v>32</v>
      </c>
      <c r="I1237" s="243" t="s">
        <v>55</v>
      </c>
      <c r="J1237" s="243" t="s">
        <v>73</v>
      </c>
      <c r="K1237" s="243" t="s">
        <v>871</v>
      </c>
      <c r="L1237" s="265">
        <v>2.0860642931014053</v>
      </c>
      <c r="M1237" s="250">
        <v>1</v>
      </c>
      <c r="N1237" s="250">
        <v>1</v>
      </c>
      <c r="O1237" s="244">
        <v>15</v>
      </c>
      <c r="P1237" s="242">
        <v>10</v>
      </c>
      <c r="Q1237" s="242">
        <v>25</v>
      </c>
      <c r="R1237" s="242">
        <v>0.7</v>
      </c>
      <c r="S1237" s="245">
        <v>712</v>
      </c>
      <c r="T1237" s="242">
        <v>4.2</v>
      </c>
      <c r="U1237" s="242">
        <v>0.6</v>
      </c>
      <c r="V1237" s="242">
        <v>20</v>
      </c>
      <c r="W1237" s="266">
        <v>94.130640000000056</v>
      </c>
      <c r="X1237" s="266">
        <v>13.965970326409504</v>
      </c>
      <c r="Y1237" s="266">
        <v>7.52</v>
      </c>
      <c r="Z1237" s="266">
        <v>0.94130640000000065</v>
      </c>
      <c r="AA1237" s="266">
        <v>0.62753760000000047</v>
      </c>
      <c r="AB1237" s="267">
        <v>1.7303559999999998</v>
      </c>
      <c r="AC1237" s="268"/>
      <c r="AD1237" s="269">
        <v>9.15</v>
      </c>
      <c r="AE1237" s="270">
        <f t="shared" si="125"/>
        <v>0.9263539999999999</v>
      </c>
      <c r="AF1237" s="194">
        <f t="shared" si="121"/>
        <v>0.80400199999999988</v>
      </c>
      <c r="AH1237" s="242">
        <v>1216</v>
      </c>
      <c r="AI1237" s="251">
        <f t="shared" si="122"/>
        <v>10.8192</v>
      </c>
      <c r="AJ1237" s="251">
        <f>'5-04a'!O1238</f>
        <v>10.8192</v>
      </c>
      <c r="AK1237" s="251">
        <f t="shared" si="123"/>
        <v>0</v>
      </c>
      <c r="AM1237" s="252">
        <f t="shared" si="124"/>
        <v>7.4312518485655121E-2</v>
      </c>
      <c r="AP1237" s="268"/>
    </row>
    <row r="1238" spans="1:42" x14ac:dyDescent="0.25">
      <c r="A1238" s="253">
        <v>1236</v>
      </c>
      <c r="B1238" s="243" t="s">
        <v>576</v>
      </c>
      <c r="C1238" s="243" t="s">
        <v>577</v>
      </c>
      <c r="D1238" s="243" t="s">
        <v>471</v>
      </c>
      <c r="E1238" s="243" t="s">
        <v>496</v>
      </c>
      <c r="F1238" s="243" t="s">
        <v>35</v>
      </c>
      <c r="G1238" s="243" t="s">
        <v>31</v>
      </c>
      <c r="H1238" s="243" t="s">
        <v>42</v>
      </c>
      <c r="I1238" s="243" t="s">
        <v>64</v>
      </c>
      <c r="J1238" s="243" t="s">
        <v>657</v>
      </c>
      <c r="K1238" s="243" t="s">
        <v>871</v>
      </c>
      <c r="L1238" s="265">
        <v>2.8060200000000006</v>
      </c>
      <c r="M1238" s="250">
        <v>1</v>
      </c>
      <c r="N1238" s="250">
        <v>1</v>
      </c>
      <c r="O1238" s="244">
        <v>15</v>
      </c>
      <c r="P1238" s="242">
        <v>10</v>
      </c>
      <c r="Q1238" s="242">
        <v>25</v>
      </c>
      <c r="R1238" s="242">
        <v>0.7</v>
      </c>
      <c r="S1238" s="245">
        <v>692</v>
      </c>
      <c r="T1238" s="242">
        <v>4.2</v>
      </c>
      <c r="U1238" s="242">
        <v>0.6</v>
      </c>
      <c r="V1238" s="242">
        <v>20</v>
      </c>
      <c r="W1238" s="266">
        <v>97.931860000000029</v>
      </c>
      <c r="X1238" s="266">
        <v>14.529949554896145</v>
      </c>
      <c r="Y1238" s="266">
        <v>8.91</v>
      </c>
      <c r="Z1238" s="266">
        <v>0.97931860000000026</v>
      </c>
      <c r="AA1238" s="266">
        <v>0.52732540000000017</v>
      </c>
      <c r="AB1238" s="267">
        <v>1.6992559999999994</v>
      </c>
      <c r="AC1238" s="268"/>
      <c r="AD1238" s="269">
        <v>9.15</v>
      </c>
      <c r="AE1238" s="270">
        <f t="shared" si="125"/>
        <v>0.9263539999999999</v>
      </c>
      <c r="AF1238" s="194">
        <f t="shared" si="121"/>
        <v>0.77290199999999953</v>
      </c>
      <c r="AH1238" s="242">
        <v>1217</v>
      </c>
      <c r="AI1238" s="251">
        <f t="shared" si="122"/>
        <v>12.115900000000002</v>
      </c>
      <c r="AJ1238" s="251">
        <f>'5-04a'!O1239</f>
        <v>12.1159</v>
      </c>
      <c r="AK1238" s="251">
        <f t="shared" si="123"/>
        <v>0</v>
      </c>
      <c r="AM1238" s="252">
        <f t="shared" si="124"/>
        <v>6.3792372007032028E-2</v>
      </c>
      <c r="AP1238" s="268"/>
    </row>
    <row r="1239" spans="1:42" x14ac:dyDescent="0.25">
      <c r="A1239" s="253">
        <v>1237</v>
      </c>
      <c r="B1239" s="243" t="s">
        <v>576</v>
      </c>
      <c r="C1239" s="243" t="s">
        <v>577</v>
      </c>
      <c r="D1239" s="243" t="s">
        <v>491</v>
      </c>
      <c r="E1239" s="243" t="s">
        <v>492</v>
      </c>
      <c r="F1239" s="243" t="s">
        <v>35</v>
      </c>
      <c r="G1239" s="243" t="s">
        <v>36</v>
      </c>
      <c r="H1239" s="243" t="s">
        <v>32</v>
      </c>
      <c r="I1239" s="243" t="s">
        <v>103</v>
      </c>
      <c r="J1239" s="243" t="s">
        <v>997</v>
      </c>
      <c r="K1239" s="243" t="s">
        <v>871</v>
      </c>
      <c r="L1239" s="265">
        <v>2.6143501892652634</v>
      </c>
      <c r="M1239" s="250">
        <v>1</v>
      </c>
      <c r="N1239" s="250">
        <v>1</v>
      </c>
      <c r="O1239" s="244">
        <v>15</v>
      </c>
      <c r="P1239" s="242">
        <v>10</v>
      </c>
      <c r="Q1239" s="242">
        <v>25</v>
      </c>
      <c r="R1239" s="242">
        <v>0.7</v>
      </c>
      <c r="S1239" s="245">
        <v>592</v>
      </c>
      <c r="T1239" s="242">
        <v>4.2</v>
      </c>
      <c r="U1239" s="242">
        <v>0.6</v>
      </c>
      <c r="V1239" s="242">
        <v>20</v>
      </c>
      <c r="W1239" s="266">
        <v>179.12333333333333</v>
      </c>
      <c r="X1239" s="266">
        <v>18.056787634408604</v>
      </c>
      <c r="Y1239" s="266">
        <v>9.98</v>
      </c>
      <c r="Z1239" s="266">
        <v>1.7912333333333335</v>
      </c>
      <c r="AA1239" s="266">
        <v>1.7912333333333335</v>
      </c>
      <c r="AB1239" s="267">
        <v>4.7362333333333329</v>
      </c>
      <c r="AC1239" s="268"/>
      <c r="AD1239" s="269">
        <v>6.05</v>
      </c>
      <c r="AE1239" s="270">
        <f t="shared" si="125"/>
        <v>2.9004960000000004</v>
      </c>
      <c r="AF1239" s="194">
        <f t="shared" si="121"/>
        <v>1.8357373333333324</v>
      </c>
      <c r="AH1239" s="242">
        <v>1218</v>
      </c>
      <c r="AI1239" s="251">
        <f t="shared" si="122"/>
        <v>18.298700000000004</v>
      </c>
      <c r="AJ1239" s="251">
        <f>'5-04a'!O1240</f>
        <v>18.2987</v>
      </c>
      <c r="AK1239" s="251">
        <f t="shared" si="123"/>
        <v>0</v>
      </c>
      <c r="AM1239" s="252">
        <f t="shared" si="124"/>
        <v>0.10032064208568543</v>
      </c>
      <c r="AP1239" s="268"/>
    </row>
    <row r="1240" spans="1:42" x14ac:dyDescent="0.25">
      <c r="A1240" s="253">
        <v>1238</v>
      </c>
      <c r="B1240" s="243" t="s">
        <v>576</v>
      </c>
      <c r="C1240" s="243" t="s">
        <v>577</v>
      </c>
      <c r="D1240" s="243" t="s">
        <v>491</v>
      </c>
      <c r="E1240" s="243" t="s">
        <v>492</v>
      </c>
      <c r="F1240" s="243" t="s">
        <v>35</v>
      </c>
      <c r="G1240" s="243" t="s">
        <v>31</v>
      </c>
      <c r="H1240" s="243" t="s">
        <v>42</v>
      </c>
      <c r="I1240" s="243" t="s">
        <v>55</v>
      </c>
      <c r="J1240" s="243" t="s">
        <v>996</v>
      </c>
      <c r="K1240" s="243" t="s">
        <v>871</v>
      </c>
      <c r="L1240" s="265">
        <v>5.5178642128735564</v>
      </c>
      <c r="M1240" s="250">
        <v>1</v>
      </c>
      <c r="N1240" s="250">
        <v>1</v>
      </c>
      <c r="O1240" s="244">
        <v>15</v>
      </c>
      <c r="P1240" s="242">
        <v>15</v>
      </c>
      <c r="Q1240" s="242">
        <v>35</v>
      </c>
      <c r="R1240" s="242">
        <v>0.7</v>
      </c>
      <c r="S1240" s="245">
        <v>649</v>
      </c>
      <c r="T1240" s="242">
        <v>4.2</v>
      </c>
      <c r="U1240" s="242">
        <v>0.6</v>
      </c>
      <c r="V1240" s="242">
        <v>20</v>
      </c>
      <c r="W1240" s="266">
        <v>222.77599999999998</v>
      </c>
      <c r="X1240" s="266">
        <v>22.457258064516129</v>
      </c>
      <c r="Y1240" s="266">
        <v>8.01</v>
      </c>
      <c r="Z1240" s="266">
        <v>2.22776</v>
      </c>
      <c r="AA1240" s="266">
        <v>3.3416399999999995</v>
      </c>
      <c r="AB1240" s="267">
        <v>2.9450000000000003</v>
      </c>
      <c r="AC1240" s="268"/>
      <c r="AD1240" s="269">
        <v>6.05</v>
      </c>
      <c r="AE1240" s="270">
        <f t="shared" si="125"/>
        <v>2.9004960000000004</v>
      </c>
      <c r="AF1240" s="194">
        <f t="shared" si="121"/>
        <v>4.4503999999999877E-2</v>
      </c>
      <c r="AH1240" s="242">
        <v>1219</v>
      </c>
      <c r="AI1240" s="251">
        <f t="shared" si="122"/>
        <v>16.5244</v>
      </c>
      <c r="AJ1240" s="251">
        <f>'5-04a'!O1241</f>
        <v>16.5244</v>
      </c>
      <c r="AK1240" s="251">
        <f t="shared" si="123"/>
        <v>0</v>
      </c>
      <c r="AM1240" s="252">
        <f t="shared" si="124"/>
        <v>2.6932294062114131E-3</v>
      </c>
      <c r="AP1240" s="268"/>
    </row>
    <row r="1241" spans="1:42" x14ac:dyDescent="0.25">
      <c r="A1241" s="253">
        <v>1239</v>
      </c>
      <c r="B1241" s="243" t="s">
        <v>576</v>
      </c>
      <c r="C1241" s="243" t="s">
        <v>577</v>
      </c>
      <c r="D1241" s="243" t="s">
        <v>491</v>
      </c>
      <c r="E1241" s="243" t="s">
        <v>492</v>
      </c>
      <c r="F1241" s="243" t="s">
        <v>35</v>
      </c>
      <c r="G1241" s="243" t="s">
        <v>36</v>
      </c>
      <c r="H1241" s="243" t="s">
        <v>32</v>
      </c>
      <c r="I1241" s="243" t="s">
        <v>55</v>
      </c>
      <c r="J1241" s="243" t="s">
        <v>73</v>
      </c>
      <c r="K1241" s="243" t="s">
        <v>871</v>
      </c>
      <c r="L1241" s="265">
        <v>2.08543542436716</v>
      </c>
      <c r="M1241" s="250">
        <v>1</v>
      </c>
      <c r="N1241" s="250">
        <v>1</v>
      </c>
      <c r="O1241" s="244">
        <v>15</v>
      </c>
      <c r="P1241" s="242">
        <v>10</v>
      </c>
      <c r="Q1241" s="242">
        <v>25</v>
      </c>
      <c r="R1241" s="242">
        <v>0.7</v>
      </c>
      <c r="S1241" s="245">
        <v>712</v>
      </c>
      <c r="T1241" s="242">
        <v>4.2</v>
      </c>
      <c r="U1241" s="242">
        <v>0.6</v>
      </c>
      <c r="V1241" s="242">
        <v>20</v>
      </c>
      <c r="W1241" s="266">
        <v>200.66400000000004</v>
      </c>
      <c r="X1241" s="266">
        <v>20.228225806451615</v>
      </c>
      <c r="Y1241" s="266">
        <v>7.52</v>
      </c>
      <c r="Z1241" s="266">
        <v>2.0066400000000004</v>
      </c>
      <c r="AA1241" s="266">
        <v>1.3377600000000005</v>
      </c>
      <c r="AB1241" s="267">
        <v>4.6172000000000004</v>
      </c>
      <c r="AC1241" s="268"/>
      <c r="AD1241" s="269">
        <v>6.05</v>
      </c>
      <c r="AE1241" s="270">
        <f t="shared" si="125"/>
        <v>2.9004960000000004</v>
      </c>
      <c r="AF1241" s="194">
        <f t="shared" si="121"/>
        <v>1.716704</v>
      </c>
      <c r="AH1241" s="242">
        <v>1220</v>
      </c>
      <c r="AI1241" s="251">
        <f t="shared" si="122"/>
        <v>15.481600000000002</v>
      </c>
      <c r="AJ1241" s="251">
        <f>'5-04a'!O1242</f>
        <v>15.4816</v>
      </c>
      <c r="AK1241" s="251">
        <f t="shared" si="123"/>
        <v>0</v>
      </c>
      <c r="AM1241" s="252">
        <f t="shared" si="124"/>
        <v>0.11088673005374119</v>
      </c>
      <c r="AP1241" s="268"/>
    </row>
    <row r="1242" spans="1:42" x14ac:dyDescent="0.25">
      <c r="A1242" s="253">
        <v>1240</v>
      </c>
      <c r="B1242" s="243" t="s">
        <v>576</v>
      </c>
      <c r="C1242" s="243" t="s">
        <v>577</v>
      </c>
      <c r="D1242" s="243" t="s">
        <v>491</v>
      </c>
      <c r="E1242" s="243" t="s">
        <v>492</v>
      </c>
      <c r="F1242" s="243" t="s">
        <v>35</v>
      </c>
      <c r="G1242" s="243" t="s">
        <v>31</v>
      </c>
      <c r="H1242" s="243" t="s">
        <v>42</v>
      </c>
      <c r="I1242" s="243" t="s">
        <v>64</v>
      </c>
      <c r="J1242" s="243" t="s">
        <v>657</v>
      </c>
      <c r="K1242" s="243" t="s">
        <v>871</v>
      </c>
      <c r="L1242" s="265">
        <v>2.8060200000000006</v>
      </c>
      <c r="M1242" s="250">
        <v>1</v>
      </c>
      <c r="N1242" s="250">
        <v>1</v>
      </c>
      <c r="O1242" s="244">
        <v>15</v>
      </c>
      <c r="P1242" s="242">
        <v>10</v>
      </c>
      <c r="Q1242" s="242">
        <v>25</v>
      </c>
      <c r="R1242" s="242">
        <v>0.7</v>
      </c>
      <c r="S1242" s="245">
        <v>692</v>
      </c>
      <c r="T1242" s="242">
        <v>4.2</v>
      </c>
      <c r="U1242" s="242">
        <v>0.6</v>
      </c>
      <c r="V1242" s="242">
        <v>20</v>
      </c>
      <c r="W1242" s="266">
        <v>211.43200000000007</v>
      </c>
      <c r="X1242" s="266">
        <v>21.313709677419361</v>
      </c>
      <c r="Y1242" s="266">
        <v>8.91</v>
      </c>
      <c r="Z1242" s="266">
        <v>2.1143200000000006</v>
      </c>
      <c r="AA1242" s="266">
        <v>1.1384800000000004</v>
      </c>
      <c r="AB1242" s="267">
        <v>4.5714000000000006</v>
      </c>
      <c r="AC1242" s="268"/>
      <c r="AD1242" s="269">
        <v>6.05</v>
      </c>
      <c r="AE1242" s="270">
        <f t="shared" si="125"/>
        <v>2.9004960000000004</v>
      </c>
      <c r="AF1242" s="194">
        <f t="shared" si="121"/>
        <v>1.6709040000000002</v>
      </c>
      <c r="AH1242" s="242">
        <v>1221</v>
      </c>
      <c r="AI1242" s="251">
        <f t="shared" si="122"/>
        <v>16.734200000000001</v>
      </c>
      <c r="AJ1242" s="251">
        <f>'5-04a'!O1243</f>
        <v>16.734200000000001</v>
      </c>
      <c r="AK1242" s="251">
        <f t="shared" si="123"/>
        <v>0</v>
      </c>
      <c r="AM1242" s="252">
        <f t="shared" si="124"/>
        <v>9.9849649221355072E-2</v>
      </c>
      <c r="AP1242" s="268"/>
    </row>
    <row r="1243" spans="1:42" x14ac:dyDescent="0.25">
      <c r="A1243" s="253">
        <v>1241</v>
      </c>
      <c r="B1243" s="243" t="s">
        <v>576</v>
      </c>
      <c r="C1243" s="243" t="s">
        <v>577</v>
      </c>
      <c r="D1243" s="243" t="s">
        <v>471</v>
      </c>
      <c r="E1243" s="243" t="s">
        <v>492</v>
      </c>
      <c r="F1243" s="243" t="s">
        <v>30</v>
      </c>
      <c r="G1243" s="243" t="s">
        <v>36</v>
      </c>
      <c r="H1243" s="243" t="s">
        <v>42</v>
      </c>
      <c r="I1243" s="243" t="s">
        <v>78</v>
      </c>
      <c r="J1243" s="243" t="s">
        <v>102</v>
      </c>
      <c r="K1243" s="243" t="s">
        <v>872</v>
      </c>
      <c r="L1243" s="265">
        <v>2.8778603061687069</v>
      </c>
      <c r="M1243" s="250">
        <v>1</v>
      </c>
      <c r="N1243" s="250">
        <v>1</v>
      </c>
      <c r="O1243" s="244">
        <v>18</v>
      </c>
      <c r="P1243" s="242">
        <v>15</v>
      </c>
      <c r="Q1243" s="242">
        <v>35</v>
      </c>
      <c r="R1243" s="242">
        <v>0.7</v>
      </c>
      <c r="S1243" s="245">
        <v>615</v>
      </c>
      <c r="T1243" s="242">
        <v>4.2</v>
      </c>
      <c r="U1243" s="242">
        <v>0.6</v>
      </c>
      <c r="V1243" s="242">
        <v>20</v>
      </c>
      <c r="W1243" s="266">
        <v>184.69593900000007</v>
      </c>
      <c r="X1243" s="266">
        <v>18.143019548133601</v>
      </c>
      <c r="Y1243" s="266">
        <v>9.52</v>
      </c>
      <c r="Z1243" s="266">
        <v>1.8469593900000008</v>
      </c>
      <c r="AA1243" s="266">
        <v>0.20521771000000011</v>
      </c>
      <c r="AB1243" s="267">
        <v>1.3904228999999999</v>
      </c>
      <c r="AC1243" s="268"/>
      <c r="AD1243" s="269">
        <v>8.9499999999999993</v>
      </c>
      <c r="AE1243" s="270">
        <f t="shared" si="125"/>
        <v>1.007086000000001</v>
      </c>
      <c r="AF1243" s="194">
        <f t="shared" si="121"/>
        <v>0.38333689999999887</v>
      </c>
      <c r="AH1243" s="242">
        <v>1222</v>
      </c>
      <c r="AI1243" s="251">
        <f t="shared" si="122"/>
        <v>12.962599999999998</v>
      </c>
      <c r="AJ1243" s="251">
        <f>'5-04a'!O1244</f>
        <v>12.9626</v>
      </c>
      <c r="AK1243" s="251">
        <f t="shared" si="123"/>
        <v>0</v>
      </c>
      <c r="AM1243" s="252">
        <f t="shared" si="124"/>
        <v>2.9572531745174494E-2</v>
      </c>
      <c r="AP1243" s="268"/>
    </row>
    <row r="1244" spans="1:42" x14ac:dyDescent="0.25">
      <c r="A1244" s="253">
        <v>1242</v>
      </c>
      <c r="B1244" s="243" t="s">
        <v>576</v>
      </c>
      <c r="C1244" s="243" t="s">
        <v>577</v>
      </c>
      <c r="D1244" s="243" t="s">
        <v>471</v>
      </c>
      <c r="E1244" s="243" t="s">
        <v>492</v>
      </c>
      <c r="F1244" s="243" t="s">
        <v>30</v>
      </c>
      <c r="G1244" s="243" t="s">
        <v>36</v>
      </c>
      <c r="H1244" s="243" t="s">
        <v>42</v>
      </c>
      <c r="I1244" s="243" t="s">
        <v>78</v>
      </c>
      <c r="J1244" s="243" t="s">
        <v>73</v>
      </c>
      <c r="K1244" s="243" t="s">
        <v>872</v>
      </c>
      <c r="L1244" s="265">
        <v>3.9660038552192729</v>
      </c>
      <c r="M1244" s="250">
        <v>1</v>
      </c>
      <c r="N1244" s="250">
        <v>1</v>
      </c>
      <c r="O1244" s="244">
        <v>18</v>
      </c>
      <c r="P1244" s="242">
        <v>10</v>
      </c>
      <c r="Q1244" s="242">
        <v>25</v>
      </c>
      <c r="R1244" s="242">
        <v>0.7</v>
      </c>
      <c r="S1244" s="245">
        <v>706</v>
      </c>
      <c r="T1244" s="242">
        <v>4.2</v>
      </c>
      <c r="U1244" s="242">
        <v>0.6</v>
      </c>
      <c r="V1244" s="242">
        <v>20</v>
      </c>
      <c r="W1244" s="266">
        <v>108.53956213333333</v>
      </c>
      <c r="X1244" s="266">
        <v>10.662039502292075</v>
      </c>
      <c r="Y1244" s="266">
        <v>9.31</v>
      </c>
      <c r="Z1244" s="266">
        <v>1.0853956213333333</v>
      </c>
      <c r="AA1244" s="266">
        <v>0.34275651199999996</v>
      </c>
      <c r="AB1244" s="267">
        <v>2.660447866666666</v>
      </c>
      <c r="AC1244" s="268"/>
      <c r="AD1244" s="269">
        <v>8.9499999999999993</v>
      </c>
      <c r="AE1244" s="270">
        <f t="shared" si="125"/>
        <v>1.007086000000001</v>
      </c>
      <c r="AF1244" s="194">
        <f t="shared" si="121"/>
        <v>1.653361866666665</v>
      </c>
      <c r="AH1244" s="242">
        <v>1223</v>
      </c>
      <c r="AI1244" s="251">
        <f t="shared" si="122"/>
        <v>13.398599999999998</v>
      </c>
      <c r="AJ1244" s="251">
        <f>'5-04a'!O1245</f>
        <v>13.3986</v>
      </c>
      <c r="AK1244" s="251">
        <f t="shared" si="123"/>
        <v>0</v>
      </c>
      <c r="AM1244" s="252">
        <f t="shared" si="124"/>
        <v>0.12339810626980917</v>
      </c>
      <c r="AP1244" s="268"/>
    </row>
    <row r="1245" spans="1:42" x14ac:dyDescent="0.25">
      <c r="A1245" s="253">
        <v>1243</v>
      </c>
      <c r="B1245" s="243" t="s">
        <v>576</v>
      </c>
      <c r="C1245" s="243" t="s">
        <v>577</v>
      </c>
      <c r="D1245" s="243" t="s">
        <v>471</v>
      </c>
      <c r="E1245" s="243" t="s">
        <v>492</v>
      </c>
      <c r="F1245" s="243" t="s">
        <v>30</v>
      </c>
      <c r="G1245" s="243" t="s">
        <v>31</v>
      </c>
      <c r="H1245" s="243" t="s">
        <v>32</v>
      </c>
      <c r="I1245" s="243" t="s">
        <v>96</v>
      </c>
      <c r="J1245" s="243" t="s">
        <v>1017</v>
      </c>
      <c r="K1245" s="243" t="s">
        <v>872</v>
      </c>
      <c r="L1245" s="265">
        <v>2.3775497029417703</v>
      </c>
      <c r="M1245" s="250">
        <v>1</v>
      </c>
      <c r="N1245" s="250">
        <v>1</v>
      </c>
      <c r="O1245" s="244">
        <v>18</v>
      </c>
      <c r="P1245" s="242">
        <v>15</v>
      </c>
      <c r="Q1245" s="242">
        <v>35</v>
      </c>
      <c r="R1245" s="242">
        <v>0.7</v>
      </c>
      <c r="S1245" s="245">
        <v>498</v>
      </c>
      <c r="T1245" s="242">
        <v>4.2</v>
      </c>
      <c r="U1245" s="242">
        <v>0.6</v>
      </c>
      <c r="V1245" s="242">
        <v>20</v>
      </c>
      <c r="W1245" s="266">
        <v>180.63931059999999</v>
      </c>
      <c r="X1245" s="266">
        <v>17.744529528487227</v>
      </c>
      <c r="Y1245" s="266">
        <v>5.99</v>
      </c>
      <c r="Z1245" s="266">
        <v>1.8063931059999998</v>
      </c>
      <c r="AA1245" s="266">
        <v>0.294063994</v>
      </c>
      <c r="AB1245" s="267">
        <v>1.3989428999999998</v>
      </c>
      <c r="AC1245" s="268"/>
      <c r="AD1245" s="269">
        <v>8.9499999999999993</v>
      </c>
      <c r="AE1245" s="270">
        <f t="shared" si="125"/>
        <v>1.007086000000001</v>
      </c>
      <c r="AF1245" s="194">
        <f t="shared" si="121"/>
        <v>0.39185689999999873</v>
      </c>
      <c r="AH1245" s="242">
        <v>1224</v>
      </c>
      <c r="AI1245" s="251">
        <f t="shared" si="122"/>
        <v>9.4893999999999998</v>
      </c>
      <c r="AJ1245" s="251">
        <f>'5-04a'!O1246</f>
        <v>9.4893999999999998</v>
      </c>
      <c r="AK1245" s="251">
        <f t="shared" si="123"/>
        <v>0</v>
      </c>
      <c r="AM1245" s="252">
        <f t="shared" si="124"/>
        <v>4.1294170337429E-2</v>
      </c>
      <c r="AP1245" s="268"/>
    </row>
    <row r="1246" spans="1:42" x14ac:dyDescent="0.25">
      <c r="A1246" s="253">
        <v>1244</v>
      </c>
      <c r="B1246" s="243" t="s">
        <v>576</v>
      </c>
      <c r="C1246" s="243" t="s">
        <v>577</v>
      </c>
      <c r="D1246" s="243" t="s">
        <v>471</v>
      </c>
      <c r="E1246" s="243" t="s">
        <v>492</v>
      </c>
      <c r="F1246" s="243" t="s">
        <v>30</v>
      </c>
      <c r="G1246" s="243" t="s">
        <v>31</v>
      </c>
      <c r="H1246" s="243" t="s">
        <v>32</v>
      </c>
      <c r="I1246" s="243" t="s">
        <v>53</v>
      </c>
      <c r="J1246" s="243" t="s">
        <v>44</v>
      </c>
      <c r="K1246" s="243" t="s">
        <v>872</v>
      </c>
      <c r="L1246" s="265">
        <v>2.9957714285714285</v>
      </c>
      <c r="M1246" s="250">
        <v>1</v>
      </c>
      <c r="N1246" s="250">
        <v>1</v>
      </c>
      <c r="O1246" s="244">
        <v>18</v>
      </c>
      <c r="P1246" s="242">
        <v>15</v>
      </c>
      <c r="Q1246" s="242">
        <v>35</v>
      </c>
      <c r="R1246" s="242">
        <v>0.7</v>
      </c>
      <c r="S1246" s="245">
        <v>390</v>
      </c>
      <c r="T1246" s="242">
        <v>3.8</v>
      </c>
      <c r="U1246" s="242">
        <v>0.6</v>
      </c>
      <c r="V1246" s="242">
        <v>20</v>
      </c>
      <c r="W1246" s="266">
        <v>184.69593900000007</v>
      </c>
      <c r="X1246" s="266">
        <v>18.143019548133601</v>
      </c>
      <c r="Y1246" s="266">
        <v>6.85</v>
      </c>
      <c r="Z1246" s="266">
        <v>1.8469593900000008</v>
      </c>
      <c r="AA1246" s="266">
        <v>0.20521771000000011</v>
      </c>
      <c r="AB1246" s="267">
        <v>1.3904228999999999</v>
      </c>
      <c r="AC1246" s="268"/>
      <c r="AD1246" s="269">
        <v>8.9499999999999993</v>
      </c>
      <c r="AE1246" s="270">
        <f t="shared" si="125"/>
        <v>1.007086000000001</v>
      </c>
      <c r="AF1246" s="194">
        <f t="shared" si="121"/>
        <v>0.38333689999999887</v>
      </c>
      <c r="AH1246" s="242">
        <v>1225</v>
      </c>
      <c r="AI1246" s="251">
        <f t="shared" si="122"/>
        <v>10.2926</v>
      </c>
      <c r="AJ1246" s="251">
        <f>'5-04a'!O1247</f>
        <v>10.2926</v>
      </c>
      <c r="AK1246" s="251">
        <f t="shared" si="123"/>
        <v>0</v>
      </c>
      <c r="AM1246" s="252">
        <f t="shared" si="124"/>
        <v>3.7243932534053482E-2</v>
      </c>
      <c r="AP1246" s="268"/>
    </row>
    <row r="1247" spans="1:42" x14ac:dyDescent="0.25">
      <c r="A1247" s="253">
        <v>1245</v>
      </c>
      <c r="B1247" s="243" t="s">
        <v>576</v>
      </c>
      <c r="C1247" s="243" t="s">
        <v>577</v>
      </c>
      <c r="D1247" s="243" t="s">
        <v>471</v>
      </c>
      <c r="E1247" s="243" t="s">
        <v>492</v>
      </c>
      <c r="F1247" s="243" t="s">
        <v>30</v>
      </c>
      <c r="G1247" s="243" t="s">
        <v>36</v>
      </c>
      <c r="H1247" s="243" t="s">
        <v>37</v>
      </c>
      <c r="I1247" s="243" t="s">
        <v>81</v>
      </c>
      <c r="J1247" s="243" t="s">
        <v>73</v>
      </c>
      <c r="K1247" s="243" t="s">
        <v>872</v>
      </c>
      <c r="L1247" s="265">
        <v>3.2144835253532942</v>
      </c>
      <c r="M1247" s="250">
        <v>1</v>
      </c>
      <c r="N1247" s="250">
        <v>1</v>
      </c>
      <c r="O1247" s="244">
        <v>18</v>
      </c>
      <c r="P1247" s="242">
        <v>10</v>
      </c>
      <c r="Q1247" s="242">
        <v>25</v>
      </c>
      <c r="R1247" s="242">
        <v>0.7</v>
      </c>
      <c r="S1247" s="245">
        <v>645</v>
      </c>
      <c r="T1247" s="242">
        <v>4.2</v>
      </c>
      <c r="U1247" s="242">
        <v>0.6</v>
      </c>
      <c r="V1247" s="242">
        <v>20</v>
      </c>
      <c r="W1247" s="266">
        <v>116.37263232000002</v>
      </c>
      <c r="X1247" s="266">
        <v>11.431496298624758</v>
      </c>
      <c r="Y1247" s="266">
        <v>8.99</v>
      </c>
      <c r="Z1247" s="266">
        <v>1.1637263232000004</v>
      </c>
      <c r="AA1247" s="266">
        <v>0.18317914346666672</v>
      </c>
      <c r="AB1247" s="267">
        <v>2.5675945333333337</v>
      </c>
      <c r="AC1247" s="268"/>
      <c r="AD1247" s="269">
        <v>8.9499999999999993</v>
      </c>
      <c r="AE1247" s="270">
        <f t="shared" si="125"/>
        <v>1.007086000000001</v>
      </c>
      <c r="AF1247" s="194">
        <f t="shared" si="121"/>
        <v>1.5605085333333326</v>
      </c>
      <c r="AH1247" s="242">
        <v>1226</v>
      </c>
      <c r="AI1247" s="251">
        <f t="shared" si="122"/>
        <v>12.904500000000002</v>
      </c>
      <c r="AJ1247" s="251">
        <f>'5-04a'!O1248</f>
        <v>12.904500000000001</v>
      </c>
      <c r="AK1247" s="251">
        <f t="shared" si="123"/>
        <v>0</v>
      </c>
      <c r="AM1247" s="252">
        <f t="shared" si="124"/>
        <v>0.12092746974569586</v>
      </c>
      <c r="AP1247" s="268"/>
    </row>
    <row r="1248" spans="1:42" x14ac:dyDescent="0.25">
      <c r="A1248" s="253">
        <v>1246</v>
      </c>
      <c r="B1248" s="243" t="s">
        <v>576</v>
      </c>
      <c r="C1248" s="243" t="s">
        <v>577</v>
      </c>
      <c r="D1248" s="243" t="s">
        <v>471</v>
      </c>
      <c r="E1248" s="243" t="s">
        <v>492</v>
      </c>
      <c r="F1248" s="243" t="s">
        <v>30</v>
      </c>
      <c r="G1248" s="243" t="s">
        <v>36</v>
      </c>
      <c r="H1248" s="243" t="s">
        <v>42</v>
      </c>
      <c r="I1248" s="243" t="s">
        <v>80</v>
      </c>
      <c r="J1248" s="243" t="s">
        <v>73</v>
      </c>
      <c r="K1248" s="243" t="s">
        <v>872</v>
      </c>
      <c r="L1248" s="265">
        <v>3.4290148757264207</v>
      </c>
      <c r="M1248" s="250">
        <v>1</v>
      </c>
      <c r="N1248" s="250">
        <v>1</v>
      </c>
      <c r="O1248" s="244">
        <v>18</v>
      </c>
      <c r="P1248" s="242">
        <v>10</v>
      </c>
      <c r="Q1248" s="242">
        <v>25</v>
      </c>
      <c r="R1248" s="242">
        <v>0.7</v>
      </c>
      <c r="S1248" s="245">
        <v>723</v>
      </c>
      <c r="T1248" s="242">
        <v>5</v>
      </c>
      <c r="U1248" s="242">
        <v>0.6</v>
      </c>
      <c r="V1248" s="242">
        <v>20</v>
      </c>
      <c r="W1248" s="266">
        <v>114.94130526666663</v>
      </c>
      <c r="X1248" s="266">
        <v>11.290894426981005</v>
      </c>
      <c r="Y1248" s="266">
        <v>9.24</v>
      </c>
      <c r="Z1248" s="266">
        <v>1.1494130526666664</v>
      </c>
      <c r="AA1248" s="266">
        <v>0.2108390806666666</v>
      </c>
      <c r="AB1248" s="267">
        <v>2.5828478666666657</v>
      </c>
      <c r="AC1248" s="268"/>
      <c r="AD1248" s="269">
        <v>8.9499999999999993</v>
      </c>
      <c r="AE1248" s="270">
        <f t="shared" si="125"/>
        <v>1.007086000000001</v>
      </c>
      <c r="AF1248" s="194">
        <f t="shared" si="121"/>
        <v>1.5757618666666646</v>
      </c>
      <c r="AH1248" s="242">
        <v>1227</v>
      </c>
      <c r="AI1248" s="251">
        <f t="shared" si="122"/>
        <v>13.1831</v>
      </c>
      <c r="AJ1248" s="251">
        <f>'5-04a'!O1249</f>
        <v>13.1831</v>
      </c>
      <c r="AK1248" s="251">
        <f t="shared" si="123"/>
        <v>0</v>
      </c>
      <c r="AM1248" s="252">
        <f t="shared" si="124"/>
        <v>0.11952893224405979</v>
      </c>
      <c r="AP1248" s="268"/>
    </row>
    <row r="1249" spans="1:42" x14ac:dyDescent="0.25">
      <c r="A1249" s="253">
        <v>1247</v>
      </c>
      <c r="B1249" s="243" t="s">
        <v>576</v>
      </c>
      <c r="C1249" s="243" t="s">
        <v>577</v>
      </c>
      <c r="D1249" s="243" t="s">
        <v>471</v>
      </c>
      <c r="E1249" s="243" t="s">
        <v>492</v>
      </c>
      <c r="F1249" s="243" t="s">
        <v>30</v>
      </c>
      <c r="G1249" s="243" t="s">
        <v>36</v>
      </c>
      <c r="H1249" s="243" t="s">
        <v>32</v>
      </c>
      <c r="I1249" s="243" t="s">
        <v>76</v>
      </c>
      <c r="J1249" s="243" t="s">
        <v>678</v>
      </c>
      <c r="K1249" s="243" t="s">
        <v>872</v>
      </c>
      <c r="L1249" s="265">
        <v>2.9574427594409758</v>
      </c>
      <c r="M1249" s="250">
        <v>1</v>
      </c>
      <c r="N1249" s="250">
        <v>1</v>
      </c>
      <c r="O1249" s="244">
        <v>18</v>
      </c>
      <c r="P1249" s="242">
        <v>10</v>
      </c>
      <c r="Q1249" s="242">
        <v>25</v>
      </c>
      <c r="R1249" s="242">
        <v>0.7</v>
      </c>
      <c r="S1249" s="245">
        <v>501</v>
      </c>
      <c r="T1249" s="242">
        <v>4.2</v>
      </c>
      <c r="U1249" s="242">
        <v>0.6</v>
      </c>
      <c r="V1249" s="242">
        <v>20</v>
      </c>
      <c r="W1249" s="266">
        <v>115.77047328000006</v>
      </c>
      <c r="X1249" s="266">
        <v>11.372345115913561</v>
      </c>
      <c r="Y1249" s="266">
        <v>8.6199999999999992</v>
      </c>
      <c r="Z1249" s="266">
        <v>1.1577047328000005</v>
      </c>
      <c r="AA1249" s="266">
        <v>0.19475406720000007</v>
      </c>
      <c r="AB1249" s="267">
        <v>2.5739412000000002</v>
      </c>
      <c r="AC1249" s="268"/>
      <c r="AD1249" s="269">
        <v>8.9499999999999993</v>
      </c>
      <c r="AE1249" s="270">
        <f t="shared" si="125"/>
        <v>1.007086000000001</v>
      </c>
      <c r="AF1249" s="194">
        <f t="shared" si="121"/>
        <v>1.5668551999999991</v>
      </c>
      <c r="AH1249" s="242">
        <v>1228</v>
      </c>
      <c r="AI1249" s="251">
        <f t="shared" si="122"/>
        <v>12.5464</v>
      </c>
      <c r="AJ1249" s="251">
        <f>'5-04a'!O1250</f>
        <v>12.5464</v>
      </c>
      <c r="AK1249" s="251">
        <f t="shared" si="123"/>
        <v>0</v>
      </c>
      <c r="AM1249" s="252">
        <f t="shared" si="124"/>
        <v>0.12488484346107243</v>
      </c>
      <c r="AP1249" s="268"/>
    </row>
    <row r="1250" spans="1:42" x14ac:dyDescent="0.25">
      <c r="A1250" s="253">
        <v>1248</v>
      </c>
      <c r="B1250" s="243" t="s">
        <v>576</v>
      </c>
      <c r="C1250" s="243" t="s">
        <v>577</v>
      </c>
      <c r="D1250" s="243" t="s">
        <v>471</v>
      </c>
      <c r="E1250" s="243" t="s">
        <v>492</v>
      </c>
      <c r="F1250" s="243" t="s">
        <v>30</v>
      </c>
      <c r="G1250" s="243" t="s">
        <v>31</v>
      </c>
      <c r="H1250" s="243" t="s">
        <v>32</v>
      </c>
      <c r="I1250" s="243" t="s">
        <v>53</v>
      </c>
      <c r="J1250" s="243" t="s">
        <v>724</v>
      </c>
      <c r="K1250" s="243" t="s">
        <v>872</v>
      </c>
      <c r="L1250" s="265">
        <v>2.3522224318262803</v>
      </c>
      <c r="M1250" s="250">
        <v>1</v>
      </c>
      <c r="N1250" s="250">
        <v>1</v>
      </c>
      <c r="O1250" s="244">
        <v>18</v>
      </c>
      <c r="P1250" s="242">
        <v>10</v>
      </c>
      <c r="Q1250" s="242">
        <v>25</v>
      </c>
      <c r="R1250" s="242">
        <v>0.7</v>
      </c>
      <c r="S1250" s="245">
        <v>330</v>
      </c>
      <c r="T1250" s="242">
        <v>4.2</v>
      </c>
      <c r="U1250" s="242">
        <v>0.6</v>
      </c>
      <c r="V1250" s="242">
        <v>20</v>
      </c>
      <c r="W1250" s="266">
        <v>119.08369200000007</v>
      </c>
      <c r="X1250" s="266">
        <v>11.697808644400792</v>
      </c>
      <c r="Y1250" s="266">
        <v>7.39</v>
      </c>
      <c r="Z1250" s="266">
        <v>1.1908369200000006</v>
      </c>
      <c r="AA1250" s="266">
        <v>0.1323152133333334</v>
      </c>
      <c r="AB1250" s="267">
        <v>2.5404478666666668</v>
      </c>
      <c r="AC1250" s="268"/>
      <c r="AD1250" s="269">
        <v>8.9499999999999993</v>
      </c>
      <c r="AE1250" s="270">
        <f t="shared" si="125"/>
        <v>1.007086000000001</v>
      </c>
      <c r="AF1250" s="194">
        <f t="shared" si="121"/>
        <v>1.5333618666666657</v>
      </c>
      <c r="AH1250" s="242">
        <v>1229</v>
      </c>
      <c r="AI1250" s="251">
        <f t="shared" si="122"/>
        <v>11.253599999999999</v>
      </c>
      <c r="AJ1250" s="251">
        <f>'5-04a'!O1251</f>
        <v>11.2536</v>
      </c>
      <c r="AK1250" s="251">
        <f t="shared" si="123"/>
        <v>0</v>
      </c>
      <c r="AM1250" s="252">
        <f t="shared" si="124"/>
        <v>0.13625523091869854</v>
      </c>
      <c r="AP1250" s="268"/>
    </row>
    <row r="1251" spans="1:42" x14ac:dyDescent="0.25">
      <c r="A1251" s="253">
        <v>1249</v>
      </c>
      <c r="B1251" s="243" t="s">
        <v>576</v>
      </c>
      <c r="C1251" s="243" t="s">
        <v>577</v>
      </c>
      <c r="D1251" s="243" t="s">
        <v>471</v>
      </c>
      <c r="E1251" s="243" t="s">
        <v>492</v>
      </c>
      <c r="F1251" s="243" t="s">
        <v>30</v>
      </c>
      <c r="G1251" s="243" t="s">
        <v>36</v>
      </c>
      <c r="H1251" s="243" t="s">
        <v>32</v>
      </c>
      <c r="I1251" s="243" t="s">
        <v>28</v>
      </c>
      <c r="J1251" s="243" t="s">
        <v>74</v>
      </c>
      <c r="K1251" s="243" t="s">
        <v>872</v>
      </c>
      <c r="L1251" s="265">
        <v>2.8730349960411732</v>
      </c>
      <c r="M1251" s="250">
        <v>1</v>
      </c>
      <c r="N1251" s="250">
        <v>1</v>
      </c>
      <c r="O1251" s="244">
        <v>18</v>
      </c>
      <c r="P1251" s="242">
        <v>10</v>
      </c>
      <c r="Q1251" s="242">
        <v>25</v>
      </c>
      <c r="R1251" s="242">
        <v>0.7</v>
      </c>
      <c r="S1251" s="245">
        <v>387</v>
      </c>
      <c r="T1251" s="242">
        <v>4.2</v>
      </c>
      <c r="U1251" s="242">
        <v>0.6</v>
      </c>
      <c r="V1251" s="242">
        <v>20</v>
      </c>
      <c r="W1251" s="266">
        <v>115.77047328000003</v>
      </c>
      <c r="X1251" s="266">
        <v>11.372345115913559</v>
      </c>
      <c r="Y1251" s="266">
        <v>7.39</v>
      </c>
      <c r="Z1251" s="266">
        <v>1.1577047328000003</v>
      </c>
      <c r="AA1251" s="266">
        <v>0.19475406720000005</v>
      </c>
      <c r="AB1251" s="267">
        <v>2.5739412000000002</v>
      </c>
      <c r="AC1251" s="268"/>
      <c r="AD1251" s="269">
        <v>8.9499999999999993</v>
      </c>
      <c r="AE1251" s="270">
        <f t="shared" si="125"/>
        <v>1.007086000000001</v>
      </c>
      <c r="AF1251" s="194">
        <f t="shared" si="121"/>
        <v>1.5668551999999991</v>
      </c>
      <c r="AH1251" s="242">
        <v>1230</v>
      </c>
      <c r="AI1251" s="251">
        <f t="shared" si="122"/>
        <v>11.3164</v>
      </c>
      <c r="AJ1251" s="251">
        <f>'5-04a'!O1252</f>
        <v>11.3164</v>
      </c>
      <c r="AK1251" s="251">
        <f t="shared" si="123"/>
        <v>0</v>
      </c>
      <c r="AM1251" s="252">
        <f t="shared" si="124"/>
        <v>0.13845880315294609</v>
      </c>
      <c r="AP1251" s="268"/>
    </row>
    <row r="1252" spans="1:42" x14ac:dyDescent="0.25">
      <c r="A1252" s="253">
        <v>1250</v>
      </c>
      <c r="B1252" s="243" t="s">
        <v>576</v>
      </c>
      <c r="C1252" s="243" t="s">
        <v>577</v>
      </c>
      <c r="D1252" s="243" t="s">
        <v>471</v>
      </c>
      <c r="E1252" s="243" t="s">
        <v>492</v>
      </c>
      <c r="F1252" s="243" t="s">
        <v>30</v>
      </c>
      <c r="G1252" s="243" t="s">
        <v>36</v>
      </c>
      <c r="H1252" s="243" t="s">
        <v>42</v>
      </c>
      <c r="I1252" s="243" t="s">
        <v>53</v>
      </c>
      <c r="J1252" s="243" t="s">
        <v>207</v>
      </c>
      <c r="K1252" s="243" t="s">
        <v>872</v>
      </c>
      <c r="L1252" s="265">
        <v>4.5535102480886067</v>
      </c>
      <c r="M1252" s="250">
        <v>1</v>
      </c>
      <c r="N1252" s="250">
        <v>1</v>
      </c>
      <c r="O1252" s="244">
        <v>18</v>
      </c>
      <c r="P1252" s="242">
        <v>10</v>
      </c>
      <c r="Q1252" s="242">
        <v>25</v>
      </c>
      <c r="R1252" s="242">
        <v>0.7</v>
      </c>
      <c r="S1252" s="245">
        <v>692</v>
      </c>
      <c r="T1252" s="242">
        <v>5</v>
      </c>
      <c r="U1252" s="242">
        <v>0.6</v>
      </c>
      <c r="V1252" s="242">
        <v>20</v>
      </c>
      <c r="W1252" s="266">
        <v>108.23995728</v>
      </c>
      <c r="X1252" s="266">
        <v>10.632608770137525</v>
      </c>
      <c r="Y1252" s="266">
        <v>9.24</v>
      </c>
      <c r="Z1252" s="266">
        <v>1.0823995728</v>
      </c>
      <c r="AA1252" s="266">
        <v>0.34934589386666665</v>
      </c>
      <c r="AB1252" s="267">
        <v>2.6645545333333329</v>
      </c>
      <c r="AC1252" s="268"/>
      <c r="AD1252" s="269">
        <v>8.9499999999999993</v>
      </c>
      <c r="AE1252" s="270">
        <f t="shared" si="125"/>
        <v>1.007086000000001</v>
      </c>
      <c r="AF1252" s="194">
        <f t="shared" si="121"/>
        <v>1.6574685333333319</v>
      </c>
      <c r="AH1252" s="242">
        <v>1231</v>
      </c>
      <c r="AI1252" s="251">
        <f t="shared" si="122"/>
        <v>13.336300000000001</v>
      </c>
      <c r="AJ1252" s="251">
        <f>'5-04a'!O1253</f>
        <v>13.3363</v>
      </c>
      <c r="AK1252" s="251">
        <f t="shared" si="123"/>
        <v>0</v>
      </c>
      <c r="AM1252" s="252">
        <f t="shared" si="124"/>
        <v>0.12428248714660976</v>
      </c>
      <c r="AP1252" s="268"/>
    </row>
    <row r="1253" spans="1:42" x14ac:dyDescent="0.25">
      <c r="A1253" s="253">
        <v>1251</v>
      </c>
      <c r="B1253" s="243" t="s">
        <v>576</v>
      </c>
      <c r="C1253" s="243" t="s">
        <v>577</v>
      </c>
      <c r="D1253" s="243" t="s">
        <v>471</v>
      </c>
      <c r="E1253" s="243" t="s">
        <v>492</v>
      </c>
      <c r="F1253" s="243" t="s">
        <v>30</v>
      </c>
      <c r="G1253" s="243" t="s">
        <v>36</v>
      </c>
      <c r="H1253" s="243" t="s">
        <v>42</v>
      </c>
      <c r="I1253" s="243" t="s">
        <v>53</v>
      </c>
      <c r="J1253" s="243" t="s">
        <v>726</v>
      </c>
      <c r="K1253" s="243" t="s">
        <v>872</v>
      </c>
      <c r="L1253" s="265">
        <v>4.7953039567442186</v>
      </c>
      <c r="M1253" s="250">
        <v>1</v>
      </c>
      <c r="N1253" s="250">
        <v>1</v>
      </c>
      <c r="O1253" s="244">
        <v>18</v>
      </c>
      <c r="P1253" s="242">
        <v>10</v>
      </c>
      <c r="Q1253" s="242">
        <v>25</v>
      </c>
      <c r="R1253" s="242">
        <v>0.7</v>
      </c>
      <c r="S1253" s="245">
        <v>615</v>
      </c>
      <c r="T1253" s="242">
        <v>4.2</v>
      </c>
      <c r="U1253" s="242">
        <v>0.6</v>
      </c>
      <c r="V1253" s="242">
        <v>20</v>
      </c>
      <c r="W1253" s="266">
        <v>111.55297066666671</v>
      </c>
      <c r="X1253" s="266">
        <v>10.958052128356259</v>
      </c>
      <c r="Y1253" s="266">
        <v>7.76</v>
      </c>
      <c r="Z1253" s="266">
        <v>1.1155297066666672</v>
      </c>
      <c r="AA1253" s="266">
        <v>0.27888242666666679</v>
      </c>
      <c r="AB1253" s="267">
        <v>2.621887866666667</v>
      </c>
      <c r="AC1253" s="268"/>
      <c r="AD1253" s="269">
        <v>8.9499999999999993</v>
      </c>
      <c r="AE1253" s="270">
        <f t="shared" si="125"/>
        <v>1.007086000000001</v>
      </c>
      <c r="AF1253" s="194">
        <f t="shared" si="121"/>
        <v>1.6148018666666659</v>
      </c>
      <c r="AH1253" s="242">
        <v>1232</v>
      </c>
      <c r="AI1253" s="251">
        <f t="shared" si="122"/>
        <v>11.776300000000001</v>
      </c>
      <c r="AJ1253" s="251">
        <f>'5-04a'!O1254</f>
        <v>11.776300000000001</v>
      </c>
      <c r="AK1253" s="251">
        <f t="shared" si="123"/>
        <v>0</v>
      </c>
      <c r="AM1253" s="252">
        <f t="shared" si="124"/>
        <v>0.13712302392658693</v>
      </c>
      <c r="AP1253" s="268"/>
    </row>
    <row r="1254" spans="1:42" x14ac:dyDescent="0.25">
      <c r="A1254" s="253">
        <v>1252</v>
      </c>
      <c r="B1254" s="243" t="s">
        <v>576</v>
      </c>
      <c r="C1254" s="243" t="s">
        <v>577</v>
      </c>
      <c r="D1254" s="243" t="s">
        <v>471</v>
      </c>
      <c r="E1254" s="243" t="s">
        <v>492</v>
      </c>
      <c r="F1254" s="243" t="s">
        <v>30</v>
      </c>
      <c r="G1254" s="243" t="s">
        <v>36</v>
      </c>
      <c r="H1254" s="243" t="s">
        <v>42</v>
      </c>
      <c r="I1254" s="243" t="s">
        <v>53</v>
      </c>
      <c r="J1254" s="243" t="s">
        <v>68</v>
      </c>
      <c r="K1254" s="243" t="s">
        <v>872</v>
      </c>
      <c r="L1254" s="265">
        <v>3.8439850556775221</v>
      </c>
      <c r="M1254" s="250">
        <v>1</v>
      </c>
      <c r="N1254" s="250">
        <v>1</v>
      </c>
      <c r="O1254" s="244">
        <v>18</v>
      </c>
      <c r="P1254" s="242">
        <v>15</v>
      </c>
      <c r="Q1254" s="242">
        <v>35</v>
      </c>
      <c r="R1254" s="242">
        <v>0.7</v>
      </c>
      <c r="S1254" s="245">
        <v>615</v>
      </c>
      <c r="T1254" s="242">
        <v>4.2</v>
      </c>
      <c r="U1254" s="242">
        <v>0.6</v>
      </c>
      <c r="V1254" s="242">
        <v>20</v>
      </c>
      <c r="W1254" s="266">
        <v>175.77502851999998</v>
      </c>
      <c r="X1254" s="266">
        <v>17.266702212180746</v>
      </c>
      <c r="Y1254" s="266">
        <v>7.59</v>
      </c>
      <c r="Z1254" s="266">
        <v>1.7577502851999998</v>
      </c>
      <c r="AA1254" s="266">
        <v>0.40696681479999991</v>
      </c>
      <c r="AB1254" s="267">
        <v>1.4102828999999997</v>
      </c>
      <c r="AC1254" s="268"/>
      <c r="AD1254" s="269">
        <v>8.9499999999999993</v>
      </c>
      <c r="AE1254" s="270">
        <f t="shared" si="125"/>
        <v>1.007086000000001</v>
      </c>
      <c r="AF1254" s="194">
        <f t="shared" si="121"/>
        <v>0.40319689999999864</v>
      </c>
      <c r="AH1254" s="242">
        <v>1233</v>
      </c>
      <c r="AI1254" s="251">
        <f t="shared" si="122"/>
        <v>11.165000000000001</v>
      </c>
      <c r="AJ1254" s="251">
        <f>'5-04a'!O1255</f>
        <v>11.164999999999999</v>
      </c>
      <c r="AK1254" s="251">
        <f t="shared" si="123"/>
        <v>0</v>
      </c>
      <c r="AM1254" s="252">
        <f t="shared" si="124"/>
        <v>3.6112575011195573E-2</v>
      </c>
      <c r="AP1254" s="268"/>
    </row>
    <row r="1255" spans="1:42" x14ac:dyDescent="0.25">
      <c r="A1255" s="253">
        <v>1253</v>
      </c>
      <c r="B1255" s="243" t="s">
        <v>576</v>
      </c>
      <c r="C1255" s="243" t="s">
        <v>577</v>
      </c>
      <c r="D1255" s="243" t="s">
        <v>471</v>
      </c>
      <c r="E1255" s="243" t="s">
        <v>492</v>
      </c>
      <c r="F1255" s="243" t="s">
        <v>30</v>
      </c>
      <c r="G1255" s="243" t="s">
        <v>31</v>
      </c>
      <c r="H1255" s="243" t="s">
        <v>32</v>
      </c>
      <c r="I1255" s="243" t="s">
        <v>28</v>
      </c>
      <c r="J1255" s="243" t="s">
        <v>678</v>
      </c>
      <c r="K1255" s="243" t="s">
        <v>872</v>
      </c>
      <c r="L1255" s="265">
        <v>3.1516096970578968</v>
      </c>
      <c r="M1255" s="250">
        <v>1</v>
      </c>
      <c r="N1255" s="250">
        <v>1</v>
      </c>
      <c r="O1255" s="244">
        <v>18</v>
      </c>
      <c r="P1255" s="242">
        <v>10</v>
      </c>
      <c r="Q1255" s="242">
        <v>25</v>
      </c>
      <c r="R1255" s="242">
        <v>0.7</v>
      </c>
      <c r="S1255" s="245">
        <v>524</v>
      </c>
      <c r="T1255" s="242">
        <v>4.2</v>
      </c>
      <c r="U1255" s="242">
        <v>0.6</v>
      </c>
      <c r="V1255" s="242">
        <v>20</v>
      </c>
      <c r="W1255" s="266">
        <v>99.17452346666667</v>
      </c>
      <c r="X1255" s="266">
        <v>9.7420946430910274</v>
      </c>
      <c r="Y1255" s="266">
        <v>5.99</v>
      </c>
      <c r="Z1255" s="266">
        <v>0.99174523466666664</v>
      </c>
      <c r="AA1255" s="266">
        <v>0.16144689866666667</v>
      </c>
      <c r="AB1255" s="267">
        <v>2.3462078666666661</v>
      </c>
      <c r="AC1255" s="268"/>
      <c r="AD1255" s="269">
        <v>8.9499999999999993</v>
      </c>
      <c r="AE1255" s="270">
        <f t="shared" si="125"/>
        <v>1.007086000000001</v>
      </c>
      <c r="AF1255" s="194">
        <f t="shared" si="121"/>
        <v>1.3391218666666651</v>
      </c>
      <c r="AH1255" s="242">
        <v>1234</v>
      </c>
      <c r="AI1255" s="251">
        <f t="shared" si="122"/>
        <v>9.4893999999999998</v>
      </c>
      <c r="AJ1255" s="251">
        <f>'5-04a'!O1256</f>
        <v>9.4893999999999998</v>
      </c>
      <c r="AK1255" s="251">
        <f t="shared" si="123"/>
        <v>0</v>
      </c>
      <c r="AM1255" s="252">
        <f t="shared" si="124"/>
        <v>0.14111765408420607</v>
      </c>
      <c r="AP1255" s="268"/>
    </row>
    <row r="1256" spans="1:42" x14ac:dyDescent="0.25">
      <c r="A1256" s="253">
        <v>1254</v>
      </c>
      <c r="B1256" s="243" t="s">
        <v>576</v>
      </c>
      <c r="C1256" s="243" t="s">
        <v>577</v>
      </c>
      <c r="D1256" s="243" t="s">
        <v>471</v>
      </c>
      <c r="E1256" s="243" t="s">
        <v>496</v>
      </c>
      <c r="F1256" s="243" t="s">
        <v>30</v>
      </c>
      <c r="G1256" s="243" t="s">
        <v>36</v>
      </c>
      <c r="H1256" s="243" t="s">
        <v>42</v>
      </c>
      <c r="I1256" s="243" t="s">
        <v>78</v>
      </c>
      <c r="J1256" s="243" t="s">
        <v>102</v>
      </c>
      <c r="K1256" s="243" t="s">
        <v>872</v>
      </c>
      <c r="L1256" s="265">
        <v>2.8778603061687069</v>
      </c>
      <c r="M1256" s="250">
        <v>1</v>
      </c>
      <c r="N1256" s="250">
        <v>1</v>
      </c>
      <c r="O1256" s="244">
        <v>18</v>
      </c>
      <c r="P1256" s="242">
        <v>15</v>
      </c>
      <c r="Q1256" s="242">
        <v>35</v>
      </c>
      <c r="R1256" s="242">
        <v>0.7</v>
      </c>
      <c r="S1256" s="245">
        <v>615</v>
      </c>
      <c r="T1256" s="242">
        <v>4.2</v>
      </c>
      <c r="U1256" s="242">
        <v>0.6</v>
      </c>
      <c r="V1256" s="242">
        <v>20</v>
      </c>
      <c r="W1256" s="266">
        <v>142.58574900000013</v>
      </c>
      <c r="X1256" s="266">
        <v>21.155155637982215</v>
      </c>
      <c r="Y1256" s="266">
        <v>9.52</v>
      </c>
      <c r="Z1256" s="266">
        <v>1.4258574900000012</v>
      </c>
      <c r="AA1256" s="266">
        <v>0.15842861000000014</v>
      </c>
      <c r="AB1256" s="267">
        <v>1.2255138999999997</v>
      </c>
      <c r="AC1256" s="268"/>
      <c r="AD1256" s="269">
        <v>9.15</v>
      </c>
      <c r="AE1256" s="270">
        <f t="shared" si="125"/>
        <v>0.9263539999999999</v>
      </c>
      <c r="AF1256" s="194">
        <f t="shared" si="121"/>
        <v>0.29915989999999981</v>
      </c>
      <c r="AH1256" s="242">
        <v>1235</v>
      </c>
      <c r="AI1256" s="251">
        <f t="shared" si="122"/>
        <v>12.329800000000001</v>
      </c>
      <c r="AJ1256" s="251">
        <f>'5-04a'!O1257</f>
        <v>12.329800000000001</v>
      </c>
      <c r="AK1256" s="251">
        <f t="shared" si="123"/>
        <v>0</v>
      </c>
      <c r="AM1256" s="252">
        <f t="shared" si="124"/>
        <v>2.4263159175331294E-2</v>
      </c>
      <c r="AP1256" s="268"/>
    </row>
    <row r="1257" spans="1:42" x14ac:dyDescent="0.25">
      <c r="A1257" s="253">
        <v>1255</v>
      </c>
      <c r="B1257" s="243" t="s">
        <v>576</v>
      </c>
      <c r="C1257" s="243" t="s">
        <v>577</v>
      </c>
      <c r="D1257" s="243" t="s">
        <v>471</v>
      </c>
      <c r="E1257" s="243" t="s">
        <v>496</v>
      </c>
      <c r="F1257" s="243" t="s">
        <v>30</v>
      </c>
      <c r="G1257" s="243" t="s">
        <v>36</v>
      </c>
      <c r="H1257" s="243" t="s">
        <v>42</v>
      </c>
      <c r="I1257" s="243" t="s">
        <v>78</v>
      </c>
      <c r="J1257" s="243" t="s">
        <v>73</v>
      </c>
      <c r="K1257" s="243" t="s">
        <v>872</v>
      </c>
      <c r="L1257" s="265">
        <v>3.9652725738396621</v>
      </c>
      <c r="M1257" s="250">
        <v>1</v>
      </c>
      <c r="N1257" s="250">
        <v>1</v>
      </c>
      <c r="O1257" s="244">
        <v>18</v>
      </c>
      <c r="P1257" s="242">
        <v>10</v>
      </c>
      <c r="Q1257" s="242">
        <v>25</v>
      </c>
      <c r="R1257" s="242">
        <v>0.7</v>
      </c>
      <c r="S1257" s="245">
        <v>706</v>
      </c>
      <c r="T1257" s="242">
        <v>4.2</v>
      </c>
      <c r="U1257" s="242">
        <v>0.6</v>
      </c>
      <c r="V1257" s="242">
        <v>20</v>
      </c>
      <c r="W1257" s="266">
        <v>81.284847466666704</v>
      </c>
      <c r="X1257" s="266">
        <v>12.06006638971316</v>
      </c>
      <c r="Y1257" s="266">
        <v>9.31</v>
      </c>
      <c r="Z1257" s="266">
        <v>0.81284847466666699</v>
      </c>
      <c r="AA1257" s="266">
        <v>0.25668899200000006</v>
      </c>
      <c r="AB1257" s="267">
        <v>2.1682625333333334</v>
      </c>
      <c r="AC1257" s="268"/>
      <c r="AD1257" s="269">
        <v>9.15</v>
      </c>
      <c r="AE1257" s="270">
        <f t="shared" si="125"/>
        <v>0.9263539999999999</v>
      </c>
      <c r="AF1257" s="194">
        <f t="shared" si="121"/>
        <v>1.2419085333333335</v>
      </c>
      <c r="AH1257" s="242">
        <v>1236</v>
      </c>
      <c r="AI1257" s="251">
        <f t="shared" si="122"/>
        <v>12.547800000000002</v>
      </c>
      <c r="AJ1257" s="251">
        <f>'5-04a'!O1258</f>
        <v>12.547800000000001</v>
      </c>
      <c r="AK1257" s="251">
        <f t="shared" si="123"/>
        <v>0</v>
      </c>
      <c r="AM1257" s="252">
        <f t="shared" si="124"/>
        <v>9.8974205305578128E-2</v>
      </c>
      <c r="AP1257" s="268"/>
    </row>
    <row r="1258" spans="1:42" x14ac:dyDescent="0.25">
      <c r="A1258" s="253">
        <v>1256</v>
      </c>
      <c r="B1258" s="243" t="s">
        <v>576</v>
      </c>
      <c r="C1258" s="243" t="s">
        <v>577</v>
      </c>
      <c r="D1258" s="243" t="s">
        <v>471</v>
      </c>
      <c r="E1258" s="243" t="s">
        <v>496</v>
      </c>
      <c r="F1258" s="243" t="s">
        <v>30</v>
      </c>
      <c r="G1258" s="243" t="s">
        <v>31</v>
      </c>
      <c r="H1258" s="243" t="s">
        <v>32</v>
      </c>
      <c r="I1258" s="243" t="s">
        <v>96</v>
      </c>
      <c r="J1258" s="243" t="s">
        <v>1017</v>
      </c>
      <c r="K1258" s="243" t="s">
        <v>872</v>
      </c>
      <c r="L1258" s="265">
        <v>2.3764694767203172</v>
      </c>
      <c r="M1258" s="250">
        <v>1</v>
      </c>
      <c r="N1258" s="250">
        <v>1</v>
      </c>
      <c r="O1258" s="244">
        <v>18</v>
      </c>
      <c r="P1258" s="242">
        <v>15</v>
      </c>
      <c r="Q1258" s="242">
        <v>35</v>
      </c>
      <c r="R1258" s="242">
        <v>0.7</v>
      </c>
      <c r="S1258" s="245">
        <v>498</v>
      </c>
      <c r="T1258" s="242">
        <v>4.2</v>
      </c>
      <c r="U1258" s="242">
        <v>0.6</v>
      </c>
      <c r="V1258" s="242">
        <v>20</v>
      </c>
      <c r="W1258" s="266">
        <v>138.99716460000008</v>
      </c>
      <c r="X1258" s="266">
        <v>20.622724718100898</v>
      </c>
      <c r="Y1258" s="266">
        <v>5.99</v>
      </c>
      <c r="Z1258" s="266">
        <v>1.3899716460000007</v>
      </c>
      <c r="AA1258" s="266">
        <v>0.22627445400000012</v>
      </c>
      <c r="AB1258" s="267">
        <v>1.2311538999999996</v>
      </c>
      <c r="AC1258" s="268"/>
      <c r="AD1258" s="269">
        <v>9.15</v>
      </c>
      <c r="AE1258" s="270">
        <f t="shared" si="125"/>
        <v>0.9263539999999999</v>
      </c>
      <c r="AF1258" s="194">
        <f t="shared" si="121"/>
        <v>0.30479989999999968</v>
      </c>
      <c r="AH1258" s="242">
        <v>1237</v>
      </c>
      <c r="AI1258" s="251">
        <f t="shared" si="122"/>
        <v>8.8374000000000006</v>
      </c>
      <c r="AJ1258" s="251">
        <f>'5-04a'!O1259</f>
        <v>8.8374000000000006</v>
      </c>
      <c r="AK1258" s="251">
        <f t="shared" si="123"/>
        <v>0</v>
      </c>
      <c r="AM1258" s="252">
        <f t="shared" si="124"/>
        <v>3.4489770747052263E-2</v>
      </c>
      <c r="AP1258" s="268"/>
    </row>
    <row r="1259" spans="1:42" x14ac:dyDescent="0.25">
      <c r="A1259" s="253">
        <v>1257</v>
      </c>
      <c r="B1259" s="243" t="s">
        <v>576</v>
      </c>
      <c r="C1259" s="243" t="s">
        <v>577</v>
      </c>
      <c r="D1259" s="243" t="s">
        <v>471</v>
      </c>
      <c r="E1259" s="243" t="s">
        <v>496</v>
      </c>
      <c r="F1259" s="243" t="s">
        <v>30</v>
      </c>
      <c r="G1259" s="243" t="s">
        <v>31</v>
      </c>
      <c r="H1259" s="243" t="s">
        <v>32</v>
      </c>
      <c r="I1259" s="243" t="s">
        <v>53</v>
      </c>
      <c r="J1259" s="243" t="s">
        <v>44</v>
      </c>
      <c r="K1259" s="243" t="s">
        <v>872</v>
      </c>
      <c r="L1259" s="265">
        <v>2.9957714285714285</v>
      </c>
      <c r="M1259" s="250">
        <v>1</v>
      </c>
      <c r="N1259" s="250">
        <v>1</v>
      </c>
      <c r="O1259" s="244">
        <v>18</v>
      </c>
      <c r="P1259" s="242">
        <v>15</v>
      </c>
      <c r="Q1259" s="242">
        <v>35</v>
      </c>
      <c r="R1259" s="242">
        <v>0.7</v>
      </c>
      <c r="S1259" s="245">
        <v>390</v>
      </c>
      <c r="T1259" s="242">
        <v>3.8</v>
      </c>
      <c r="U1259" s="242">
        <v>0.6</v>
      </c>
      <c r="V1259" s="242">
        <v>20</v>
      </c>
      <c r="W1259" s="266">
        <v>142.58574900000013</v>
      </c>
      <c r="X1259" s="266">
        <v>21.155155637982215</v>
      </c>
      <c r="Y1259" s="266">
        <v>6.85</v>
      </c>
      <c r="Z1259" s="266">
        <v>1.4258574900000012</v>
      </c>
      <c r="AA1259" s="266">
        <v>0.15842861000000014</v>
      </c>
      <c r="AB1259" s="267">
        <v>1.2255138999999997</v>
      </c>
      <c r="AC1259" s="268"/>
      <c r="AD1259" s="269">
        <v>9.15</v>
      </c>
      <c r="AE1259" s="270">
        <f t="shared" si="125"/>
        <v>0.9263539999999999</v>
      </c>
      <c r="AF1259" s="194">
        <f t="shared" si="121"/>
        <v>0.29915989999999981</v>
      </c>
      <c r="AH1259" s="242">
        <v>1238</v>
      </c>
      <c r="AI1259" s="251">
        <f t="shared" si="122"/>
        <v>9.6597999999999988</v>
      </c>
      <c r="AJ1259" s="251">
        <f>'5-04a'!O1260</f>
        <v>9.6598000000000006</v>
      </c>
      <c r="AK1259" s="251">
        <f t="shared" si="123"/>
        <v>0</v>
      </c>
      <c r="AM1259" s="252">
        <f t="shared" si="124"/>
        <v>3.0969574939439724E-2</v>
      </c>
      <c r="AP1259" s="268"/>
    </row>
    <row r="1260" spans="1:42" x14ac:dyDescent="0.25">
      <c r="A1260" s="253">
        <v>1258</v>
      </c>
      <c r="B1260" s="243" t="s">
        <v>576</v>
      </c>
      <c r="C1260" s="243" t="s">
        <v>577</v>
      </c>
      <c r="D1260" s="243" t="s">
        <v>471</v>
      </c>
      <c r="E1260" s="243" t="s">
        <v>496</v>
      </c>
      <c r="F1260" s="243" t="s">
        <v>30</v>
      </c>
      <c r="G1260" s="243" t="s">
        <v>36</v>
      </c>
      <c r="H1260" s="243" t="s">
        <v>37</v>
      </c>
      <c r="I1260" s="243" t="s">
        <v>81</v>
      </c>
      <c r="J1260" s="243" t="s">
        <v>73</v>
      </c>
      <c r="K1260" s="243" t="s">
        <v>872</v>
      </c>
      <c r="L1260" s="265">
        <v>3.2140796833973901</v>
      </c>
      <c r="M1260" s="250">
        <v>1</v>
      </c>
      <c r="N1260" s="250">
        <v>1</v>
      </c>
      <c r="O1260" s="244">
        <v>18</v>
      </c>
      <c r="P1260" s="242">
        <v>10</v>
      </c>
      <c r="Q1260" s="242">
        <v>25</v>
      </c>
      <c r="R1260" s="242">
        <v>0.7</v>
      </c>
      <c r="S1260" s="245">
        <v>645</v>
      </c>
      <c r="T1260" s="242">
        <v>4.2</v>
      </c>
      <c r="U1260" s="242">
        <v>0.6</v>
      </c>
      <c r="V1260" s="242">
        <v>20</v>
      </c>
      <c r="W1260" s="266">
        <v>87.759141120000052</v>
      </c>
      <c r="X1260" s="266">
        <v>13.020644083086061</v>
      </c>
      <c r="Y1260" s="266">
        <v>8.99</v>
      </c>
      <c r="Z1260" s="266">
        <v>0.8775914112000005</v>
      </c>
      <c r="AA1260" s="266">
        <v>0.1381393888000001</v>
      </c>
      <c r="AB1260" s="267">
        <v>2.1067691999999996</v>
      </c>
      <c r="AC1260" s="268"/>
      <c r="AD1260" s="269">
        <v>9.15</v>
      </c>
      <c r="AE1260" s="270">
        <f t="shared" si="125"/>
        <v>0.9263539999999999</v>
      </c>
      <c r="AF1260" s="194">
        <f t="shared" si="121"/>
        <v>1.1804151999999997</v>
      </c>
      <c r="AH1260" s="242">
        <v>1239</v>
      </c>
      <c r="AI1260" s="251">
        <f t="shared" si="122"/>
        <v>12.112500000000001</v>
      </c>
      <c r="AJ1260" s="251">
        <f>'5-04a'!O1261</f>
        <v>12.112500000000001</v>
      </c>
      <c r="AK1260" s="251">
        <f t="shared" si="123"/>
        <v>0</v>
      </c>
      <c r="AM1260" s="252">
        <f t="shared" si="124"/>
        <v>9.7454299277605752E-2</v>
      </c>
      <c r="AP1260" s="268"/>
    </row>
    <row r="1261" spans="1:42" x14ac:dyDescent="0.25">
      <c r="A1261" s="253">
        <v>1259</v>
      </c>
      <c r="B1261" s="243" t="s">
        <v>576</v>
      </c>
      <c r="C1261" s="243" t="s">
        <v>577</v>
      </c>
      <c r="D1261" s="243" t="s">
        <v>471</v>
      </c>
      <c r="E1261" s="243" t="s">
        <v>496</v>
      </c>
      <c r="F1261" s="243" t="s">
        <v>30</v>
      </c>
      <c r="G1261" s="243" t="s">
        <v>36</v>
      </c>
      <c r="H1261" s="243" t="s">
        <v>42</v>
      </c>
      <c r="I1261" s="243" t="s">
        <v>80</v>
      </c>
      <c r="J1261" s="243" t="s">
        <v>73</v>
      </c>
      <c r="K1261" s="243" t="s">
        <v>872</v>
      </c>
      <c r="L1261" s="265">
        <v>3.428021642807844</v>
      </c>
      <c r="M1261" s="250">
        <v>1</v>
      </c>
      <c r="N1261" s="250">
        <v>1</v>
      </c>
      <c r="O1261" s="244">
        <v>18</v>
      </c>
      <c r="P1261" s="242">
        <v>10</v>
      </c>
      <c r="Q1261" s="242">
        <v>25</v>
      </c>
      <c r="R1261" s="242">
        <v>0.7</v>
      </c>
      <c r="S1261" s="245">
        <v>723</v>
      </c>
      <c r="T1261" s="242">
        <v>5</v>
      </c>
      <c r="U1261" s="242">
        <v>0.6</v>
      </c>
      <c r="V1261" s="242">
        <v>20</v>
      </c>
      <c r="W1261" s="266">
        <v>86.574542599999987</v>
      </c>
      <c r="X1261" s="266">
        <v>12.844887626112758</v>
      </c>
      <c r="Y1261" s="266">
        <v>9.24</v>
      </c>
      <c r="Z1261" s="266">
        <v>0.86574542599999982</v>
      </c>
      <c r="AA1261" s="266">
        <v>0.15880537399999997</v>
      </c>
      <c r="AB1261" s="267">
        <v>2.116849199999999</v>
      </c>
      <c r="AC1261" s="268"/>
      <c r="AD1261" s="269">
        <v>9.15</v>
      </c>
      <c r="AE1261" s="270">
        <f t="shared" si="125"/>
        <v>0.9263539999999999</v>
      </c>
      <c r="AF1261" s="194">
        <f t="shared" si="121"/>
        <v>1.1904951999999991</v>
      </c>
      <c r="AH1261" s="242">
        <v>1240</v>
      </c>
      <c r="AI1261" s="251">
        <f t="shared" si="122"/>
        <v>12.381399999999999</v>
      </c>
      <c r="AJ1261" s="251">
        <f>'5-04a'!O1262</f>
        <v>12.381399999999999</v>
      </c>
      <c r="AK1261" s="251">
        <f t="shared" si="123"/>
        <v>0</v>
      </c>
      <c r="AM1261" s="252">
        <f t="shared" si="124"/>
        <v>9.6151905277270674E-2</v>
      </c>
      <c r="AP1261" s="268"/>
    </row>
    <row r="1262" spans="1:42" x14ac:dyDescent="0.25">
      <c r="A1262" s="253">
        <v>1260</v>
      </c>
      <c r="B1262" s="243" t="s">
        <v>576</v>
      </c>
      <c r="C1262" s="243" t="s">
        <v>577</v>
      </c>
      <c r="D1262" s="243" t="s">
        <v>471</v>
      </c>
      <c r="E1262" s="243" t="s">
        <v>496</v>
      </c>
      <c r="F1262" s="243" t="s">
        <v>30</v>
      </c>
      <c r="G1262" s="243" t="s">
        <v>36</v>
      </c>
      <c r="H1262" s="243" t="s">
        <v>32</v>
      </c>
      <c r="I1262" s="243" t="s">
        <v>76</v>
      </c>
      <c r="J1262" s="243" t="s">
        <v>678</v>
      </c>
      <c r="K1262" s="243" t="s">
        <v>872</v>
      </c>
      <c r="L1262" s="265">
        <v>2.9574427594409758</v>
      </c>
      <c r="M1262" s="250">
        <v>1</v>
      </c>
      <c r="N1262" s="250">
        <v>1</v>
      </c>
      <c r="O1262" s="244">
        <v>18</v>
      </c>
      <c r="P1262" s="242">
        <v>10</v>
      </c>
      <c r="Q1262" s="242">
        <v>25</v>
      </c>
      <c r="R1262" s="242">
        <v>0.7</v>
      </c>
      <c r="S1262" s="245">
        <v>501</v>
      </c>
      <c r="T1262" s="242">
        <v>4.2</v>
      </c>
      <c r="U1262" s="242">
        <v>0.6</v>
      </c>
      <c r="V1262" s="242">
        <v>20</v>
      </c>
      <c r="W1262" s="266">
        <v>87.262135146666765</v>
      </c>
      <c r="X1262" s="266">
        <v>12.946904324431271</v>
      </c>
      <c r="Y1262" s="266">
        <v>8.6199999999999992</v>
      </c>
      <c r="Z1262" s="266">
        <v>0.87262135146666764</v>
      </c>
      <c r="AA1262" s="266">
        <v>0.14679611520000016</v>
      </c>
      <c r="AB1262" s="267">
        <v>2.1109825333333339</v>
      </c>
      <c r="AC1262" s="268"/>
      <c r="AD1262" s="269">
        <v>9.15</v>
      </c>
      <c r="AE1262" s="270">
        <f t="shared" si="125"/>
        <v>0.9263539999999999</v>
      </c>
      <c r="AF1262" s="194">
        <f t="shared" si="121"/>
        <v>1.184628533333334</v>
      </c>
      <c r="AH1262" s="242">
        <v>1241</v>
      </c>
      <c r="AI1262" s="251">
        <f t="shared" si="122"/>
        <v>11.750400000000003</v>
      </c>
      <c r="AJ1262" s="251">
        <f>'5-04a'!O1263</f>
        <v>11.750400000000001</v>
      </c>
      <c r="AK1262" s="251">
        <f t="shared" si="123"/>
        <v>0</v>
      </c>
      <c r="AM1262" s="252">
        <f t="shared" si="124"/>
        <v>0.10081601761074803</v>
      </c>
      <c r="AP1262" s="268"/>
    </row>
    <row r="1263" spans="1:42" x14ac:dyDescent="0.25">
      <c r="A1263" s="253">
        <v>1261</v>
      </c>
      <c r="B1263" s="243" t="s">
        <v>576</v>
      </c>
      <c r="C1263" s="243" t="s">
        <v>577</v>
      </c>
      <c r="D1263" s="243" t="s">
        <v>471</v>
      </c>
      <c r="E1263" s="243" t="s">
        <v>496</v>
      </c>
      <c r="F1263" s="243" t="s">
        <v>30</v>
      </c>
      <c r="G1263" s="243" t="s">
        <v>31</v>
      </c>
      <c r="H1263" s="243" t="s">
        <v>32</v>
      </c>
      <c r="I1263" s="243" t="s">
        <v>53</v>
      </c>
      <c r="J1263" s="243" t="s">
        <v>724</v>
      </c>
      <c r="K1263" s="243" t="s">
        <v>872</v>
      </c>
      <c r="L1263" s="265">
        <v>2.3522224318262803</v>
      </c>
      <c r="M1263" s="250">
        <v>1</v>
      </c>
      <c r="N1263" s="250">
        <v>1</v>
      </c>
      <c r="O1263" s="244">
        <v>18</v>
      </c>
      <c r="P1263" s="242">
        <v>10</v>
      </c>
      <c r="Q1263" s="242">
        <v>25</v>
      </c>
      <c r="R1263" s="242">
        <v>0.7</v>
      </c>
      <c r="S1263" s="245">
        <v>330</v>
      </c>
      <c r="T1263" s="242">
        <v>4.2</v>
      </c>
      <c r="U1263" s="242">
        <v>0.6</v>
      </c>
      <c r="V1263" s="242">
        <v>20</v>
      </c>
      <c r="W1263" s="266">
        <v>90.000372000000027</v>
      </c>
      <c r="X1263" s="266">
        <v>13.353170919881311</v>
      </c>
      <c r="Y1263" s="266">
        <v>7.39</v>
      </c>
      <c r="Z1263" s="266">
        <v>0.90000372000000028</v>
      </c>
      <c r="AA1263" s="266">
        <v>0.10000041333333337</v>
      </c>
      <c r="AB1263" s="267">
        <v>2.0887958666666666</v>
      </c>
      <c r="AC1263" s="268"/>
      <c r="AD1263" s="269">
        <v>9.15</v>
      </c>
      <c r="AE1263" s="270">
        <f t="shared" si="125"/>
        <v>0.9263539999999999</v>
      </c>
      <c r="AF1263" s="194">
        <f t="shared" si="121"/>
        <v>1.1624418666666667</v>
      </c>
      <c r="AH1263" s="242">
        <v>1242</v>
      </c>
      <c r="AI1263" s="251">
        <f t="shared" si="122"/>
        <v>10.4788</v>
      </c>
      <c r="AJ1263" s="251">
        <f>'5-04a'!O1264</f>
        <v>10.4788</v>
      </c>
      <c r="AK1263" s="251">
        <f t="shared" si="123"/>
        <v>0</v>
      </c>
      <c r="AM1263" s="252">
        <f t="shared" si="124"/>
        <v>0.11093272766601775</v>
      </c>
      <c r="AP1263" s="268"/>
    </row>
    <row r="1264" spans="1:42" x14ac:dyDescent="0.25">
      <c r="A1264" s="253">
        <v>1262</v>
      </c>
      <c r="B1264" s="243" t="s">
        <v>576</v>
      </c>
      <c r="C1264" s="243" t="s">
        <v>577</v>
      </c>
      <c r="D1264" s="243" t="s">
        <v>471</v>
      </c>
      <c r="E1264" s="243" t="s">
        <v>496</v>
      </c>
      <c r="F1264" s="243" t="s">
        <v>30</v>
      </c>
      <c r="G1264" s="243" t="s">
        <v>36</v>
      </c>
      <c r="H1264" s="243" t="s">
        <v>32</v>
      </c>
      <c r="I1264" s="243" t="s">
        <v>28</v>
      </c>
      <c r="J1264" s="243" t="s">
        <v>74</v>
      </c>
      <c r="K1264" s="243" t="s">
        <v>872</v>
      </c>
      <c r="L1264" s="265">
        <v>2.8730349960411732</v>
      </c>
      <c r="M1264" s="250">
        <v>1</v>
      </c>
      <c r="N1264" s="250">
        <v>1</v>
      </c>
      <c r="O1264" s="244">
        <v>18</v>
      </c>
      <c r="P1264" s="242">
        <v>10</v>
      </c>
      <c r="Q1264" s="242">
        <v>25</v>
      </c>
      <c r="R1264" s="242">
        <v>0.7</v>
      </c>
      <c r="S1264" s="245">
        <v>387</v>
      </c>
      <c r="T1264" s="242">
        <v>4.2</v>
      </c>
      <c r="U1264" s="242">
        <v>0.6</v>
      </c>
      <c r="V1264" s="242">
        <v>20</v>
      </c>
      <c r="W1264" s="266">
        <v>87.262135146666736</v>
      </c>
      <c r="X1264" s="266">
        <v>12.946904324431266</v>
      </c>
      <c r="Y1264" s="266">
        <v>7.39</v>
      </c>
      <c r="Z1264" s="266">
        <v>0.87262135146666731</v>
      </c>
      <c r="AA1264" s="266">
        <v>0.1467961152000001</v>
      </c>
      <c r="AB1264" s="267">
        <v>2.1109825333333334</v>
      </c>
      <c r="AC1264" s="268"/>
      <c r="AD1264" s="269">
        <v>9.15</v>
      </c>
      <c r="AE1264" s="270">
        <f t="shared" si="125"/>
        <v>0.9263539999999999</v>
      </c>
      <c r="AF1264" s="194">
        <f t="shared" si="121"/>
        <v>1.1846285333333335</v>
      </c>
      <c r="AH1264" s="242">
        <v>1243</v>
      </c>
      <c r="AI1264" s="251">
        <f t="shared" si="122"/>
        <v>10.5204</v>
      </c>
      <c r="AJ1264" s="251">
        <f>'5-04a'!O1265</f>
        <v>10.5204</v>
      </c>
      <c r="AK1264" s="251">
        <f t="shared" si="123"/>
        <v>0</v>
      </c>
      <c r="AM1264" s="252">
        <f t="shared" si="124"/>
        <v>0.11260299354904124</v>
      </c>
      <c r="AP1264" s="268"/>
    </row>
    <row r="1265" spans="1:42" x14ac:dyDescent="0.25">
      <c r="A1265" s="253">
        <v>1263</v>
      </c>
      <c r="B1265" s="243" t="s">
        <v>576</v>
      </c>
      <c r="C1265" s="243" t="s">
        <v>577</v>
      </c>
      <c r="D1265" s="243" t="s">
        <v>471</v>
      </c>
      <c r="E1265" s="243" t="s">
        <v>496</v>
      </c>
      <c r="F1265" s="243" t="s">
        <v>30</v>
      </c>
      <c r="G1265" s="243" t="s">
        <v>36</v>
      </c>
      <c r="H1265" s="243" t="s">
        <v>42</v>
      </c>
      <c r="I1265" s="243" t="s">
        <v>53</v>
      </c>
      <c r="J1265" s="243" t="s">
        <v>207</v>
      </c>
      <c r="K1265" s="243" t="s">
        <v>872</v>
      </c>
      <c r="L1265" s="265">
        <v>4.5528553692411933</v>
      </c>
      <c r="M1265" s="250">
        <v>1</v>
      </c>
      <c r="N1265" s="250">
        <v>1</v>
      </c>
      <c r="O1265" s="244">
        <v>18</v>
      </c>
      <c r="P1265" s="242">
        <v>10</v>
      </c>
      <c r="Q1265" s="242">
        <v>25</v>
      </c>
      <c r="R1265" s="242">
        <v>0.7</v>
      </c>
      <c r="S1265" s="245">
        <v>692</v>
      </c>
      <c r="T1265" s="242">
        <v>5</v>
      </c>
      <c r="U1265" s="242">
        <v>0.6</v>
      </c>
      <c r="V1265" s="242">
        <v>20</v>
      </c>
      <c r="W1265" s="266">
        <v>81.036960480000033</v>
      </c>
      <c r="X1265" s="266">
        <v>12.023287905044516</v>
      </c>
      <c r="Y1265" s="266">
        <v>9.24</v>
      </c>
      <c r="Z1265" s="266">
        <v>0.81036960480000042</v>
      </c>
      <c r="AA1265" s="266">
        <v>0.26154786186666679</v>
      </c>
      <c r="AB1265" s="267">
        <v>2.1709825333333335</v>
      </c>
      <c r="AC1265" s="268"/>
      <c r="AD1265" s="269">
        <v>9.15</v>
      </c>
      <c r="AE1265" s="270">
        <f t="shared" si="125"/>
        <v>0.9263539999999999</v>
      </c>
      <c r="AF1265" s="194">
        <f t="shared" si="121"/>
        <v>1.2446285333333336</v>
      </c>
      <c r="AH1265" s="242">
        <v>1244</v>
      </c>
      <c r="AI1265" s="251">
        <f t="shared" si="122"/>
        <v>12.482900000000001</v>
      </c>
      <c r="AJ1265" s="251">
        <f>'5-04a'!O1266</f>
        <v>12.482900000000001</v>
      </c>
      <c r="AK1265" s="251">
        <f t="shared" si="123"/>
        <v>0</v>
      </c>
      <c r="AM1265" s="252">
        <f t="shared" si="124"/>
        <v>9.9706681406831227E-2</v>
      </c>
      <c r="AP1265" s="268"/>
    </row>
    <row r="1266" spans="1:42" x14ac:dyDescent="0.25">
      <c r="A1266" s="253">
        <v>1264</v>
      </c>
      <c r="B1266" s="243" t="s">
        <v>576</v>
      </c>
      <c r="C1266" s="243" t="s">
        <v>577</v>
      </c>
      <c r="D1266" s="243" t="s">
        <v>471</v>
      </c>
      <c r="E1266" s="243" t="s">
        <v>496</v>
      </c>
      <c r="F1266" s="243" t="s">
        <v>30</v>
      </c>
      <c r="G1266" s="243" t="s">
        <v>36</v>
      </c>
      <c r="H1266" s="243" t="s">
        <v>42</v>
      </c>
      <c r="I1266" s="243" t="s">
        <v>53</v>
      </c>
      <c r="J1266" s="243" t="s">
        <v>726</v>
      </c>
      <c r="K1266" s="243" t="s">
        <v>872</v>
      </c>
      <c r="L1266" s="265">
        <v>4.7939505404595639</v>
      </c>
      <c r="M1266" s="250">
        <v>1</v>
      </c>
      <c r="N1266" s="250">
        <v>1</v>
      </c>
      <c r="O1266" s="244">
        <v>18</v>
      </c>
      <c r="P1266" s="242">
        <v>10</v>
      </c>
      <c r="Q1266" s="242">
        <v>25</v>
      </c>
      <c r="R1266" s="242">
        <v>0.7</v>
      </c>
      <c r="S1266" s="245">
        <v>615</v>
      </c>
      <c r="T1266" s="242">
        <v>4.2</v>
      </c>
      <c r="U1266" s="242">
        <v>0.6</v>
      </c>
      <c r="V1266" s="242">
        <v>20</v>
      </c>
      <c r="W1266" s="266">
        <v>83.774730666666684</v>
      </c>
      <c r="X1266" s="266">
        <v>12.429485262116719</v>
      </c>
      <c r="Y1266" s="266">
        <v>7.76</v>
      </c>
      <c r="Z1266" s="266">
        <v>0.83774730666666686</v>
      </c>
      <c r="AA1266" s="266">
        <v>0.20943682666666671</v>
      </c>
      <c r="AB1266" s="267">
        <v>2.1427158666666664</v>
      </c>
      <c r="AC1266" s="268"/>
      <c r="AD1266" s="269">
        <v>9.15</v>
      </c>
      <c r="AE1266" s="270">
        <f t="shared" ref="AE1266:AE1297" si="126">0.0804*AD1266^2-1.8589*AD1266+11.204</f>
        <v>0.9263539999999999</v>
      </c>
      <c r="AF1266" s="194">
        <f t="shared" si="121"/>
        <v>1.2163618666666665</v>
      </c>
      <c r="AH1266" s="242">
        <v>1245</v>
      </c>
      <c r="AI1266" s="251">
        <f t="shared" si="122"/>
        <v>10.9499</v>
      </c>
      <c r="AJ1266" s="251">
        <f>'5-04a'!O1267</f>
        <v>10.9499</v>
      </c>
      <c r="AK1266" s="251">
        <f t="shared" si="123"/>
        <v>0</v>
      </c>
      <c r="AM1266" s="252">
        <f t="shared" si="124"/>
        <v>0.11108428996307423</v>
      </c>
      <c r="AP1266" s="268"/>
    </row>
    <row r="1267" spans="1:42" x14ac:dyDescent="0.25">
      <c r="A1267" s="253">
        <v>1265</v>
      </c>
      <c r="B1267" s="243" t="s">
        <v>576</v>
      </c>
      <c r="C1267" s="243" t="s">
        <v>577</v>
      </c>
      <c r="D1267" s="243" t="s">
        <v>471</v>
      </c>
      <c r="E1267" s="243" t="s">
        <v>496</v>
      </c>
      <c r="F1267" s="243" t="s">
        <v>30</v>
      </c>
      <c r="G1267" s="243" t="s">
        <v>36</v>
      </c>
      <c r="H1267" s="243" t="s">
        <v>42</v>
      </c>
      <c r="I1267" s="243" t="s">
        <v>53</v>
      </c>
      <c r="J1267" s="243" t="s">
        <v>68</v>
      </c>
      <c r="K1267" s="243" t="s">
        <v>872</v>
      </c>
      <c r="L1267" s="265">
        <v>3.8427042849544284</v>
      </c>
      <c r="M1267" s="250">
        <v>1</v>
      </c>
      <c r="N1267" s="250">
        <v>1</v>
      </c>
      <c r="O1267" s="244">
        <v>18</v>
      </c>
      <c r="P1267" s="242">
        <v>15</v>
      </c>
      <c r="Q1267" s="242">
        <v>35</v>
      </c>
      <c r="R1267" s="242">
        <v>0.7</v>
      </c>
      <c r="S1267" s="245">
        <v>615</v>
      </c>
      <c r="T1267" s="242">
        <v>4.2</v>
      </c>
      <c r="U1267" s="242">
        <v>0.6</v>
      </c>
      <c r="V1267" s="242">
        <v>20</v>
      </c>
      <c r="W1267" s="266">
        <v>111.58228732000005</v>
      </c>
      <c r="X1267" s="266">
        <v>16.555235507418402</v>
      </c>
      <c r="Y1267" s="266">
        <v>7.59</v>
      </c>
      <c r="Z1267" s="266">
        <v>1.1158228732000004</v>
      </c>
      <c r="AA1267" s="266">
        <v>0.2583432268000001</v>
      </c>
      <c r="AB1267" s="267">
        <v>1.1884338999999995</v>
      </c>
      <c r="AC1267" s="268"/>
      <c r="AD1267" s="269">
        <v>9.15</v>
      </c>
      <c r="AE1267" s="270">
        <f t="shared" si="126"/>
        <v>0.9263539999999999</v>
      </c>
      <c r="AF1267" s="194">
        <f t="shared" si="121"/>
        <v>0.26207989999999959</v>
      </c>
      <c r="AH1267" s="242">
        <v>1246</v>
      </c>
      <c r="AI1267" s="251">
        <f t="shared" si="122"/>
        <v>10.1526</v>
      </c>
      <c r="AJ1267" s="251">
        <f>'5-04a'!O1268</f>
        <v>10.1526</v>
      </c>
      <c r="AK1267" s="251">
        <f t="shared" si="123"/>
        <v>0</v>
      </c>
      <c r="AM1267" s="252">
        <f t="shared" si="124"/>
        <v>2.5814067332505918E-2</v>
      </c>
      <c r="AP1267" s="268"/>
    </row>
    <row r="1268" spans="1:42" x14ac:dyDescent="0.25">
      <c r="A1268" s="253">
        <v>1266</v>
      </c>
      <c r="B1268" s="243" t="s">
        <v>576</v>
      </c>
      <c r="C1268" s="243" t="s">
        <v>577</v>
      </c>
      <c r="D1268" s="243" t="s">
        <v>471</v>
      </c>
      <c r="E1268" s="243" t="s">
        <v>496</v>
      </c>
      <c r="F1268" s="243" t="s">
        <v>30</v>
      </c>
      <c r="G1268" s="243" t="s">
        <v>31</v>
      </c>
      <c r="H1268" s="243" t="s">
        <v>32</v>
      </c>
      <c r="I1268" s="243" t="s">
        <v>28</v>
      </c>
      <c r="J1268" s="243" t="s">
        <v>678</v>
      </c>
      <c r="K1268" s="243" t="s">
        <v>872</v>
      </c>
      <c r="L1268" s="265">
        <v>3.1506743085320732</v>
      </c>
      <c r="M1268" s="250">
        <v>1</v>
      </c>
      <c r="N1268" s="250">
        <v>1</v>
      </c>
      <c r="O1268" s="244">
        <v>18</v>
      </c>
      <c r="P1268" s="242">
        <v>10</v>
      </c>
      <c r="Q1268" s="242">
        <v>25</v>
      </c>
      <c r="R1268" s="242">
        <v>0.7</v>
      </c>
      <c r="S1268" s="245">
        <v>524</v>
      </c>
      <c r="T1268" s="242">
        <v>4.2</v>
      </c>
      <c r="U1268" s="242">
        <v>0.6</v>
      </c>
      <c r="V1268" s="242">
        <v>20</v>
      </c>
      <c r="W1268" s="266">
        <v>76.312168800000023</v>
      </c>
      <c r="X1268" s="266">
        <v>11.322280237388728</v>
      </c>
      <c r="Y1268" s="266">
        <v>5.99</v>
      </c>
      <c r="Z1268" s="266">
        <v>0.76312168800000024</v>
      </c>
      <c r="AA1268" s="266">
        <v>0.12422911200000007</v>
      </c>
      <c r="AB1268" s="267">
        <v>1.9600491999999998</v>
      </c>
      <c r="AC1268" s="268"/>
      <c r="AD1268" s="269">
        <v>9.15</v>
      </c>
      <c r="AE1268" s="270">
        <f t="shared" si="126"/>
        <v>0.9263539999999999</v>
      </c>
      <c r="AF1268" s="194">
        <f t="shared" si="121"/>
        <v>1.0336951999999999</v>
      </c>
      <c r="AH1268" s="242">
        <v>1247</v>
      </c>
      <c r="AI1268" s="251">
        <f t="shared" si="122"/>
        <v>8.8374000000000006</v>
      </c>
      <c r="AJ1268" s="251">
        <f>'5-04a'!O1269</f>
        <v>8.8374000000000006</v>
      </c>
      <c r="AK1268" s="251">
        <f t="shared" si="123"/>
        <v>0</v>
      </c>
      <c r="AM1268" s="252">
        <f t="shared" si="124"/>
        <v>0.11696824857989904</v>
      </c>
      <c r="AP1268" s="268"/>
    </row>
    <row r="1269" spans="1:42" x14ac:dyDescent="0.25">
      <c r="A1269" s="253">
        <v>1267</v>
      </c>
      <c r="B1269" s="243" t="s">
        <v>576</v>
      </c>
      <c r="C1269" s="243" t="s">
        <v>577</v>
      </c>
      <c r="D1269" s="243" t="s">
        <v>491</v>
      </c>
      <c r="E1269" s="243" t="s">
        <v>492</v>
      </c>
      <c r="F1269" s="243" t="s">
        <v>30</v>
      </c>
      <c r="G1269" s="243" t="s">
        <v>36</v>
      </c>
      <c r="H1269" s="243" t="s">
        <v>42</v>
      </c>
      <c r="I1269" s="243" t="s">
        <v>78</v>
      </c>
      <c r="J1269" s="243" t="s">
        <v>102</v>
      </c>
      <c r="K1269" s="243" t="s">
        <v>872</v>
      </c>
      <c r="L1269" s="265">
        <v>2.8778603061687069</v>
      </c>
      <c r="M1269" s="250">
        <v>1</v>
      </c>
      <c r="N1269" s="250">
        <v>1</v>
      </c>
      <c r="O1269" s="244">
        <v>18</v>
      </c>
      <c r="P1269" s="242">
        <v>15</v>
      </c>
      <c r="Q1269" s="242">
        <v>35</v>
      </c>
      <c r="R1269" s="242">
        <v>0.7</v>
      </c>
      <c r="S1269" s="245">
        <v>615</v>
      </c>
      <c r="T1269" s="242">
        <v>4.2</v>
      </c>
      <c r="U1269" s="242">
        <v>0.6</v>
      </c>
      <c r="V1269" s="242">
        <v>20</v>
      </c>
      <c r="W1269" s="266">
        <v>298.0745999999998</v>
      </c>
      <c r="X1269" s="266">
        <v>30.047842741935465</v>
      </c>
      <c r="Y1269" s="266">
        <v>9.92</v>
      </c>
      <c r="Z1269" s="266">
        <v>2.9807459999999981</v>
      </c>
      <c r="AA1269" s="266">
        <v>0.33119399999999982</v>
      </c>
      <c r="AB1269" s="267">
        <v>3.5294600000000003</v>
      </c>
      <c r="AC1269" s="268"/>
      <c r="AD1269" s="269">
        <v>6.05</v>
      </c>
      <c r="AE1269" s="270">
        <f t="shared" si="126"/>
        <v>2.9004960000000004</v>
      </c>
      <c r="AF1269" s="194">
        <f t="shared" si="121"/>
        <v>0.62896399999999986</v>
      </c>
      <c r="AH1269" s="242">
        <v>1248</v>
      </c>
      <c r="AI1269" s="251">
        <f t="shared" si="122"/>
        <v>16.761399999999998</v>
      </c>
      <c r="AJ1269" s="251">
        <f>'5-04a'!O1270</f>
        <v>16.761399999999998</v>
      </c>
      <c r="AK1269" s="251">
        <f t="shared" si="123"/>
        <v>0</v>
      </c>
      <c r="AM1269" s="252">
        <f t="shared" si="124"/>
        <v>3.7524550455212566E-2</v>
      </c>
      <c r="AP1269" s="268"/>
    </row>
    <row r="1270" spans="1:42" x14ac:dyDescent="0.25">
      <c r="A1270" s="253">
        <v>1268</v>
      </c>
      <c r="B1270" s="243" t="s">
        <v>576</v>
      </c>
      <c r="C1270" s="243" t="s">
        <v>577</v>
      </c>
      <c r="D1270" s="243" t="s">
        <v>491</v>
      </c>
      <c r="E1270" s="243" t="s">
        <v>492</v>
      </c>
      <c r="F1270" s="243" t="s">
        <v>30</v>
      </c>
      <c r="G1270" s="243" t="s">
        <v>36</v>
      </c>
      <c r="H1270" s="243" t="s">
        <v>42</v>
      </c>
      <c r="I1270" s="243" t="s">
        <v>78</v>
      </c>
      <c r="J1270" s="243" t="s">
        <v>73</v>
      </c>
      <c r="K1270" s="243" t="s">
        <v>872</v>
      </c>
      <c r="L1270" s="265">
        <v>3.9652725738396621</v>
      </c>
      <c r="M1270" s="250">
        <v>1</v>
      </c>
      <c r="N1270" s="250">
        <v>1</v>
      </c>
      <c r="O1270" s="244">
        <v>18</v>
      </c>
      <c r="P1270" s="242">
        <v>10</v>
      </c>
      <c r="Q1270" s="242">
        <v>25</v>
      </c>
      <c r="R1270" s="242">
        <v>0.7</v>
      </c>
      <c r="S1270" s="245">
        <v>706</v>
      </c>
      <c r="T1270" s="242">
        <v>4.2</v>
      </c>
      <c r="U1270" s="242">
        <v>0.6</v>
      </c>
      <c r="V1270" s="242">
        <v>20</v>
      </c>
      <c r="W1270" s="266">
        <v>174.69816000000006</v>
      </c>
      <c r="X1270" s="266">
        <v>17.610701612903231</v>
      </c>
      <c r="Y1270" s="266">
        <v>9.31</v>
      </c>
      <c r="Z1270" s="266">
        <v>1.7469816000000005</v>
      </c>
      <c r="AA1270" s="266">
        <v>0.55167840000000012</v>
      </c>
      <c r="AB1270" s="267">
        <v>5.5720400000000012</v>
      </c>
      <c r="AC1270" s="268"/>
      <c r="AD1270" s="269">
        <v>6.05</v>
      </c>
      <c r="AE1270" s="270">
        <f t="shared" si="126"/>
        <v>2.9004960000000004</v>
      </c>
      <c r="AF1270" s="194">
        <f t="shared" si="121"/>
        <v>2.6715440000000008</v>
      </c>
      <c r="AH1270" s="242">
        <v>1249</v>
      </c>
      <c r="AI1270" s="251">
        <f t="shared" si="122"/>
        <v>17.180700000000002</v>
      </c>
      <c r="AJ1270" s="251">
        <f>'5-04a'!O1271</f>
        <v>17.180700000000002</v>
      </c>
      <c r="AK1270" s="251">
        <f t="shared" si="123"/>
        <v>0</v>
      </c>
      <c r="AM1270" s="252">
        <f t="shared" si="124"/>
        <v>0.15549680746418951</v>
      </c>
      <c r="AP1270" s="268"/>
    </row>
    <row r="1271" spans="1:42" x14ac:dyDescent="0.25">
      <c r="A1271" s="253">
        <v>1269</v>
      </c>
      <c r="B1271" s="243" t="s">
        <v>576</v>
      </c>
      <c r="C1271" s="243" t="s">
        <v>577</v>
      </c>
      <c r="D1271" s="243" t="s">
        <v>491</v>
      </c>
      <c r="E1271" s="243" t="s">
        <v>492</v>
      </c>
      <c r="F1271" s="243" t="s">
        <v>30</v>
      </c>
      <c r="G1271" s="243" t="s">
        <v>31</v>
      </c>
      <c r="H1271" s="243" t="s">
        <v>32</v>
      </c>
      <c r="I1271" s="243" t="s">
        <v>96</v>
      </c>
      <c r="J1271" s="243" t="s">
        <v>1017</v>
      </c>
      <c r="K1271" s="243" t="s">
        <v>872</v>
      </c>
      <c r="L1271" s="265">
        <v>2.3761999615484979</v>
      </c>
      <c r="M1271" s="250">
        <v>1</v>
      </c>
      <c r="N1271" s="250">
        <v>1</v>
      </c>
      <c r="O1271" s="244">
        <v>18</v>
      </c>
      <c r="P1271" s="242">
        <v>15</v>
      </c>
      <c r="Q1271" s="242">
        <v>35</v>
      </c>
      <c r="R1271" s="242">
        <v>0.7</v>
      </c>
      <c r="S1271" s="245">
        <v>498</v>
      </c>
      <c r="T1271" s="242">
        <v>4.2</v>
      </c>
      <c r="U1271" s="242">
        <v>0.6</v>
      </c>
      <c r="V1271" s="242">
        <v>20</v>
      </c>
      <c r="W1271" s="266">
        <v>118.5535799999999</v>
      </c>
      <c r="X1271" s="266">
        <v>11.950965725806441</v>
      </c>
      <c r="Y1271" s="266">
        <v>8.7200000000000006</v>
      </c>
      <c r="Z1271" s="266">
        <v>1.1855357999999989</v>
      </c>
      <c r="AA1271" s="266">
        <v>0.19299419999999984</v>
      </c>
      <c r="AB1271" s="267">
        <v>3.1882700000000002</v>
      </c>
      <c r="AC1271" s="268"/>
      <c r="AD1271" s="269">
        <v>6.05</v>
      </c>
      <c r="AE1271" s="270">
        <f t="shared" si="126"/>
        <v>2.9004960000000004</v>
      </c>
      <c r="AF1271" s="194">
        <f t="shared" si="121"/>
        <v>0.28777399999999975</v>
      </c>
      <c r="AH1271" s="242">
        <v>1250</v>
      </c>
      <c r="AI1271" s="251">
        <f t="shared" si="122"/>
        <v>13.286799999999999</v>
      </c>
      <c r="AJ1271" s="251">
        <f>'5-04a'!O1272</f>
        <v>13.286799999999999</v>
      </c>
      <c r="AK1271" s="251">
        <f t="shared" si="123"/>
        <v>0</v>
      </c>
      <c r="AM1271" s="252">
        <f t="shared" si="124"/>
        <v>2.1658638648884589E-2</v>
      </c>
      <c r="AP1271" s="268"/>
    </row>
    <row r="1272" spans="1:42" x14ac:dyDescent="0.25">
      <c r="A1272" s="253">
        <v>1270</v>
      </c>
      <c r="B1272" s="243" t="s">
        <v>576</v>
      </c>
      <c r="C1272" s="243" t="s">
        <v>577</v>
      </c>
      <c r="D1272" s="243" t="s">
        <v>491</v>
      </c>
      <c r="E1272" s="243" t="s">
        <v>492</v>
      </c>
      <c r="F1272" s="243" t="s">
        <v>30</v>
      </c>
      <c r="G1272" s="243" t="s">
        <v>31</v>
      </c>
      <c r="H1272" s="243" t="s">
        <v>32</v>
      </c>
      <c r="I1272" s="243" t="s">
        <v>53</v>
      </c>
      <c r="J1272" s="243" t="s">
        <v>44</v>
      </c>
      <c r="K1272" s="243" t="s">
        <v>872</v>
      </c>
      <c r="L1272" s="265">
        <v>2.9957714285714285</v>
      </c>
      <c r="M1272" s="250">
        <v>1</v>
      </c>
      <c r="N1272" s="250">
        <v>1</v>
      </c>
      <c r="O1272" s="244">
        <v>18</v>
      </c>
      <c r="P1272" s="242">
        <v>15</v>
      </c>
      <c r="Q1272" s="242">
        <v>35</v>
      </c>
      <c r="R1272" s="242">
        <v>0.7</v>
      </c>
      <c r="S1272" s="245">
        <v>390</v>
      </c>
      <c r="T1272" s="242">
        <v>3.8</v>
      </c>
      <c r="U1272" s="242">
        <v>0.6</v>
      </c>
      <c r="V1272" s="242">
        <v>20</v>
      </c>
      <c r="W1272" s="266">
        <v>145.83959999999996</v>
      </c>
      <c r="X1272" s="266">
        <v>14.701572580645159</v>
      </c>
      <c r="Y1272" s="266">
        <v>9.24</v>
      </c>
      <c r="Z1272" s="266">
        <v>1.4583959999999998</v>
      </c>
      <c r="AA1272" s="266">
        <v>0.16204399999999999</v>
      </c>
      <c r="AB1272" s="267">
        <v>3.2309600000000005</v>
      </c>
      <c r="AC1272" s="268"/>
      <c r="AD1272" s="269">
        <v>6.05</v>
      </c>
      <c r="AE1272" s="270">
        <f t="shared" si="126"/>
        <v>2.9004960000000004</v>
      </c>
      <c r="AF1272" s="194">
        <f t="shared" si="121"/>
        <v>0.33046400000000009</v>
      </c>
      <c r="AH1272" s="242">
        <v>1251</v>
      </c>
      <c r="AI1272" s="251">
        <f t="shared" si="122"/>
        <v>14.0914</v>
      </c>
      <c r="AJ1272" s="251">
        <f>'5-04a'!O1273</f>
        <v>14.0914</v>
      </c>
      <c r="AK1272" s="251">
        <f t="shared" si="123"/>
        <v>0</v>
      </c>
      <c r="AM1272" s="252">
        <f t="shared" si="124"/>
        <v>2.3451466852122578E-2</v>
      </c>
      <c r="AP1272" s="268"/>
    </row>
    <row r="1273" spans="1:42" x14ac:dyDescent="0.25">
      <c r="A1273" s="253">
        <v>1271</v>
      </c>
      <c r="B1273" s="243" t="s">
        <v>576</v>
      </c>
      <c r="C1273" s="243" t="s">
        <v>577</v>
      </c>
      <c r="D1273" s="243" t="s">
        <v>491</v>
      </c>
      <c r="E1273" s="243" t="s">
        <v>492</v>
      </c>
      <c r="F1273" s="243" t="s">
        <v>30</v>
      </c>
      <c r="G1273" s="243" t="s">
        <v>36</v>
      </c>
      <c r="H1273" s="243" t="s">
        <v>37</v>
      </c>
      <c r="I1273" s="243" t="s">
        <v>81</v>
      </c>
      <c r="J1273" s="243" t="s">
        <v>73</v>
      </c>
      <c r="K1273" s="243" t="s">
        <v>872</v>
      </c>
      <c r="L1273" s="265">
        <v>3.2140796833973901</v>
      </c>
      <c r="M1273" s="250">
        <v>1</v>
      </c>
      <c r="N1273" s="250">
        <v>1</v>
      </c>
      <c r="O1273" s="244">
        <v>18</v>
      </c>
      <c r="P1273" s="242">
        <v>10</v>
      </c>
      <c r="Q1273" s="242">
        <v>25</v>
      </c>
      <c r="R1273" s="242">
        <v>0.7</v>
      </c>
      <c r="S1273" s="245">
        <v>645</v>
      </c>
      <c r="T1273" s="242">
        <v>4.2</v>
      </c>
      <c r="U1273" s="242">
        <v>0.6</v>
      </c>
      <c r="V1273" s="242">
        <v>20</v>
      </c>
      <c r="W1273" s="266">
        <v>191.76191999999995</v>
      </c>
      <c r="X1273" s="266">
        <v>19.330838709677415</v>
      </c>
      <c r="Y1273" s="266">
        <v>8.99</v>
      </c>
      <c r="Z1273" s="266">
        <v>1.9176191999999994</v>
      </c>
      <c r="AA1273" s="266">
        <v>0.30184746666666656</v>
      </c>
      <c r="AB1273" s="267">
        <v>5.4815333333333331</v>
      </c>
      <c r="AC1273" s="268"/>
      <c r="AD1273" s="269">
        <v>6.05</v>
      </c>
      <c r="AE1273" s="270">
        <f t="shared" si="126"/>
        <v>2.9004960000000004</v>
      </c>
      <c r="AF1273" s="194">
        <f t="shared" si="121"/>
        <v>2.5810373333333327</v>
      </c>
      <c r="AH1273" s="242">
        <v>1252</v>
      </c>
      <c r="AI1273" s="251">
        <f t="shared" si="122"/>
        <v>16.690999999999999</v>
      </c>
      <c r="AJ1273" s="251">
        <f>'5-04a'!O1274</f>
        <v>16.690999999999999</v>
      </c>
      <c r="AK1273" s="251">
        <f t="shared" si="123"/>
        <v>0</v>
      </c>
      <c r="AM1273" s="252">
        <f t="shared" si="124"/>
        <v>0.15463647075270104</v>
      </c>
      <c r="AP1273" s="268"/>
    </row>
    <row r="1274" spans="1:42" x14ac:dyDescent="0.25">
      <c r="A1274" s="253">
        <v>1272</v>
      </c>
      <c r="B1274" s="243" t="s">
        <v>576</v>
      </c>
      <c r="C1274" s="243" t="s">
        <v>577</v>
      </c>
      <c r="D1274" s="243" t="s">
        <v>491</v>
      </c>
      <c r="E1274" s="243" t="s">
        <v>492</v>
      </c>
      <c r="F1274" s="243" t="s">
        <v>30</v>
      </c>
      <c r="G1274" s="243" t="s">
        <v>36</v>
      </c>
      <c r="H1274" s="243" t="s">
        <v>42</v>
      </c>
      <c r="I1274" s="243" t="s">
        <v>80</v>
      </c>
      <c r="J1274" s="243" t="s">
        <v>73</v>
      </c>
      <c r="K1274" s="243" t="s">
        <v>872</v>
      </c>
      <c r="L1274" s="265">
        <v>3.428021642807844</v>
      </c>
      <c r="M1274" s="250">
        <v>1</v>
      </c>
      <c r="N1274" s="250">
        <v>1</v>
      </c>
      <c r="O1274" s="244">
        <v>18</v>
      </c>
      <c r="P1274" s="242">
        <v>10</v>
      </c>
      <c r="Q1274" s="242">
        <v>25</v>
      </c>
      <c r="R1274" s="242">
        <v>0.7</v>
      </c>
      <c r="S1274" s="245">
        <v>723</v>
      </c>
      <c r="T1274" s="242">
        <v>5</v>
      </c>
      <c r="U1274" s="242">
        <v>0.6</v>
      </c>
      <c r="V1274" s="242">
        <v>20</v>
      </c>
      <c r="W1274" s="266">
        <v>188.64512333333337</v>
      </c>
      <c r="X1274" s="266">
        <v>19.016645497311831</v>
      </c>
      <c r="Y1274" s="266">
        <v>9.24</v>
      </c>
      <c r="Z1274" s="266">
        <v>1.8864512333333336</v>
      </c>
      <c r="AA1274" s="266">
        <v>0.34603543333333336</v>
      </c>
      <c r="AB1274" s="267">
        <v>5.4964133333333338</v>
      </c>
      <c r="AC1274" s="268"/>
      <c r="AD1274" s="269">
        <v>6.05</v>
      </c>
      <c r="AE1274" s="270">
        <f t="shared" si="126"/>
        <v>2.9004960000000004</v>
      </c>
      <c r="AF1274" s="194">
        <f t="shared" si="121"/>
        <v>2.5959173333333334</v>
      </c>
      <c r="AH1274" s="242">
        <v>1253</v>
      </c>
      <c r="AI1274" s="251">
        <f t="shared" si="122"/>
        <v>16.968900000000001</v>
      </c>
      <c r="AJ1274" s="251">
        <f>'5-04a'!O1275</f>
        <v>16.968900000000001</v>
      </c>
      <c r="AK1274" s="251">
        <f t="shared" si="123"/>
        <v>0</v>
      </c>
      <c r="AM1274" s="252">
        <f t="shared" si="124"/>
        <v>0.15298088463797496</v>
      </c>
      <c r="AP1274" s="268"/>
    </row>
    <row r="1275" spans="1:42" x14ac:dyDescent="0.25">
      <c r="A1275" s="253">
        <v>1273</v>
      </c>
      <c r="B1275" s="243" t="s">
        <v>576</v>
      </c>
      <c r="C1275" s="243" t="s">
        <v>577</v>
      </c>
      <c r="D1275" s="243" t="s">
        <v>491</v>
      </c>
      <c r="E1275" s="243" t="s">
        <v>492</v>
      </c>
      <c r="F1275" s="243" t="s">
        <v>30</v>
      </c>
      <c r="G1275" s="243" t="s">
        <v>36</v>
      </c>
      <c r="H1275" s="243" t="s">
        <v>32</v>
      </c>
      <c r="I1275" s="243" t="s">
        <v>76</v>
      </c>
      <c r="J1275" s="243" t="s">
        <v>678</v>
      </c>
      <c r="K1275" s="243" t="s">
        <v>872</v>
      </c>
      <c r="L1275" s="265">
        <v>2.9574427594409758</v>
      </c>
      <c r="M1275" s="250">
        <v>1</v>
      </c>
      <c r="N1275" s="250">
        <v>1</v>
      </c>
      <c r="O1275" s="244">
        <v>18</v>
      </c>
      <c r="P1275" s="242">
        <v>10</v>
      </c>
      <c r="Q1275" s="242">
        <v>25</v>
      </c>
      <c r="R1275" s="242">
        <v>0.7</v>
      </c>
      <c r="S1275" s="245">
        <v>501</v>
      </c>
      <c r="T1275" s="242">
        <v>4.2</v>
      </c>
      <c r="U1275" s="242">
        <v>0.6</v>
      </c>
      <c r="V1275" s="242">
        <v>20</v>
      </c>
      <c r="W1275" s="266">
        <v>190.44972799999999</v>
      </c>
      <c r="X1275" s="266">
        <v>19.19856129032258</v>
      </c>
      <c r="Y1275" s="266">
        <v>8.6199999999999992</v>
      </c>
      <c r="Z1275" s="266">
        <v>1.9044972799999997</v>
      </c>
      <c r="AA1275" s="266">
        <v>0.32038271999999995</v>
      </c>
      <c r="AB1275" s="267">
        <v>5.4877199999999995</v>
      </c>
      <c r="AC1275" s="268"/>
      <c r="AD1275" s="269">
        <v>6.05</v>
      </c>
      <c r="AE1275" s="270">
        <f t="shared" si="126"/>
        <v>2.9004960000000004</v>
      </c>
      <c r="AF1275" s="194">
        <f t="shared" si="121"/>
        <v>2.5872239999999991</v>
      </c>
      <c r="AH1275" s="242">
        <v>1254</v>
      </c>
      <c r="AI1275" s="251">
        <f t="shared" si="122"/>
        <v>16.332599999999999</v>
      </c>
      <c r="AJ1275" s="251">
        <f>'5-04a'!O1276</f>
        <v>16.332599999999999</v>
      </c>
      <c r="AK1275" s="251">
        <f t="shared" si="123"/>
        <v>0</v>
      </c>
      <c r="AM1275" s="252">
        <f t="shared" si="124"/>
        <v>0.15840858160978652</v>
      </c>
      <c r="AP1275" s="268"/>
    </row>
    <row r="1276" spans="1:42" x14ac:dyDescent="0.25">
      <c r="A1276" s="253">
        <v>1274</v>
      </c>
      <c r="B1276" s="243" t="s">
        <v>576</v>
      </c>
      <c r="C1276" s="243" t="s">
        <v>577</v>
      </c>
      <c r="D1276" s="243" t="s">
        <v>491</v>
      </c>
      <c r="E1276" s="243" t="s">
        <v>492</v>
      </c>
      <c r="F1276" s="243" t="s">
        <v>30</v>
      </c>
      <c r="G1276" s="243" t="s">
        <v>31</v>
      </c>
      <c r="H1276" s="243" t="s">
        <v>32</v>
      </c>
      <c r="I1276" s="243" t="s">
        <v>53</v>
      </c>
      <c r="J1276" s="243" t="s">
        <v>724</v>
      </c>
      <c r="K1276" s="243" t="s">
        <v>872</v>
      </c>
      <c r="L1276" s="265">
        <v>2.3522224318262803</v>
      </c>
      <c r="M1276" s="250">
        <v>1</v>
      </c>
      <c r="N1276" s="250">
        <v>1</v>
      </c>
      <c r="O1276" s="244">
        <v>18</v>
      </c>
      <c r="P1276" s="242">
        <v>10</v>
      </c>
      <c r="Q1276" s="242">
        <v>25</v>
      </c>
      <c r="R1276" s="242">
        <v>0.7</v>
      </c>
      <c r="S1276" s="245">
        <v>330</v>
      </c>
      <c r="T1276" s="242">
        <v>4.2</v>
      </c>
      <c r="U1276" s="242">
        <v>0.6</v>
      </c>
      <c r="V1276" s="242">
        <v>20</v>
      </c>
      <c r="W1276" s="266">
        <v>197.66879999999998</v>
      </c>
      <c r="X1276" s="266">
        <v>19.926290322580645</v>
      </c>
      <c r="Y1276" s="266">
        <v>7.39</v>
      </c>
      <c r="Z1276" s="266">
        <v>1.9766879999999998</v>
      </c>
      <c r="AA1276" s="266">
        <v>0.21963200000000002</v>
      </c>
      <c r="AB1276" s="267">
        <v>5.4550800000000006</v>
      </c>
      <c r="AC1276" s="268"/>
      <c r="AD1276" s="269">
        <v>6.05</v>
      </c>
      <c r="AE1276" s="270">
        <f t="shared" si="126"/>
        <v>2.9004960000000004</v>
      </c>
      <c r="AF1276" s="194">
        <f t="shared" si="121"/>
        <v>2.5545840000000002</v>
      </c>
      <c r="AH1276" s="242">
        <v>1255</v>
      </c>
      <c r="AI1276" s="251">
        <f t="shared" si="122"/>
        <v>15.041400000000001</v>
      </c>
      <c r="AJ1276" s="251">
        <f>'5-04a'!O1277</f>
        <v>15.041399999999999</v>
      </c>
      <c r="AK1276" s="251">
        <f t="shared" si="123"/>
        <v>0</v>
      </c>
      <c r="AM1276" s="252">
        <f t="shared" si="124"/>
        <v>0.16983685029319079</v>
      </c>
      <c r="AP1276" s="268"/>
    </row>
    <row r="1277" spans="1:42" x14ac:dyDescent="0.25">
      <c r="A1277" s="253">
        <v>1275</v>
      </c>
      <c r="B1277" s="243" t="s">
        <v>576</v>
      </c>
      <c r="C1277" s="243" t="s">
        <v>577</v>
      </c>
      <c r="D1277" s="243" t="s">
        <v>491</v>
      </c>
      <c r="E1277" s="243" t="s">
        <v>492</v>
      </c>
      <c r="F1277" s="243" t="s">
        <v>30</v>
      </c>
      <c r="G1277" s="243" t="s">
        <v>36</v>
      </c>
      <c r="H1277" s="243" t="s">
        <v>32</v>
      </c>
      <c r="I1277" s="243" t="s">
        <v>28</v>
      </c>
      <c r="J1277" s="243" t="s">
        <v>74</v>
      </c>
      <c r="K1277" s="243" t="s">
        <v>872</v>
      </c>
      <c r="L1277" s="265">
        <v>2.8730349960411732</v>
      </c>
      <c r="M1277" s="250">
        <v>1</v>
      </c>
      <c r="N1277" s="250">
        <v>1</v>
      </c>
      <c r="O1277" s="244">
        <v>18</v>
      </c>
      <c r="P1277" s="242">
        <v>10</v>
      </c>
      <c r="Q1277" s="242">
        <v>25</v>
      </c>
      <c r="R1277" s="242">
        <v>0.7</v>
      </c>
      <c r="S1277" s="245">
        <v>387</v>
      </c>
      <c r="T1277" s="242">
        <v>4.2</v>
      </c>
      <c r="U1277" s="242">
        <v>0.6</v>
      </c>
      <c r="V1277" s="242">
        <v>20</v>
      </c>
      <c r="W1277" s="266">
        <v>190.44972800000002</v>
      </c>
      <c r="X1277" s="266">
        <v>19.198561290322584</v>
      </c>
      <c r="Y1277" s="266">
        <v>7.39</v>
      </c>
      <c r="Z1277" s="266">
        <v>1.9044972800000002</v>
      </c>
      <c r="AA1277" s="266">
        <v>0.32038272000000007</v>
      </c>
      <c r="AB1277" s="267">
        <v>5.4877200000000013</v>
      </c>
      <c r="AC1277" s="268"/>
      <c r="AD1277" s="269">
        <v>6.05</v>
      </c>
      <c r="AE1277" s="270">
        <f t="shared" si="126"/>
        <v>2.9004960000000004</v>
      </c>
      <c r="AF1277" s="194">
        <f t="shared" si="121"/>
        <v>2.5872240000000009</v>
      </c>
      <c r="AH1277" s="242">
        <v>1256</v>
      </c>
      <c r="AI1277" s="251">
        <f t="shared" si="122"/>
        <v>15.102600000000001</v>
      </c>
      <c r="AJ1277" s="251">
        <f>'5-04a'!O1278</f>
        <v>15.102600000000001</v>
      </c>
      <c r="AK1277" s="251">
        <f t="shared" si="123"/>
        <v>0</v>
      </c>
      <c r="AM1277" s="252">
        <f t="shared" si="124"/>
        <v>0.17130984068968261</v>
      </c>
      <c r="AP1277" s="268"/>
    </row>
    <row r="1278" spans="1:42" x14ac:dyDescent="0.25">
      <c r="A1278" s="253">
        <v>1276</v>
      </c>
      <c r="B1278" s="243" t="s">
        <v>576</v>
      </c>
      <c r="C1278" s="243" t="s">
        <v>577</v>
      </c>
      <c r="D1278" s="243" t="s">
        <v>491</v>
      </c>
      <c r="E1278" s="243" t="s">
        <v>492</v>
      </c>
      <c r="F1278" s="243" t="s">
        <v>30</v>
      </c>
      <c r="G1278" s="243" t="s">
        <v>36</v>
      </c>
      <c r="H1278" s="243" t="s">
        <v>42</v>
      </c>
      <c r="I1278" s="243" t="s">
        <v>53</v>
      </c>
      <c r="J1278" s="243" t="s">
        <v>207</v>
      </c>
      <c r="K1278" s="243" t="s">
        <v>872</v>
      </c>
      <c r="L1278" s="265">
        <v>4.5528553692411933</v>
      </c>
      <c r="M1278" s="250">
        <v>1</v>
      </c>
      <c r="N1278" s="250">
        <v>1</v>
      </c>
      <c r="O1278" s="244">
        <v>18</v>
      </c>
      <c r="P1278" s="242">
        <v>10</v>
      </c>
      <c r="Q1278" s="242">
        <v>25</v>
      </c>
      <c r="R1278" s="242">
        <v>0.7</v>
      </c>
      <c r="S1278" s="245">
        <v>692</v>
      </c>
      <c r="T1278" s="242">
        <v>5</v>
      </c>
      <c r="U1278" s="242">
        <v>0.6</v>
      </c>
      <c r="V1278" s="242">
        <v>20</v>
      </c>
      <c r="W1278" s="266">
        <v>174.03976799999992</v>
      </c>
      <c r="X1278" s="266">
        <v>17.544331451612894</v>
      </c>
      <c r="Y1278" s="266">
        <v>9.24</v>
      </c>
      <c r="Z1278" s="266">
        <v>1.7403976799999992</v>
      </c>
      <c r="AA1278" s="266">
        <v>0.56171565333333306</v>
      </c>
      <c r="AB1278" s="267">
        <v>5.5759866666666653</v>
      </c>
      <c r="AC1278" s="268"/>
      <c r="AD1278" s="269">
        <v>6.05</v>
      </c>
      <c r="AE1278" s="270">
        <f t="shared" si="126"/>
        <v>2.9004960000000004</v>
      </c>
      <c r="AF1278" s="194">
        <f t="shared" si="121"/>
        <v>2.6754906666666649</v>
      </c>
      <c r="AH1278" s="242">
        <v>1257</v>
      </c>
      <c r="AI1278" s="251">
        <f t="shared" si="122"/>
        <v>17.118099999999998</v>
      </c>
      <c r="AJ1278" s="251">
        <f>'5-04a'!O1279</f>
        <v>17.118099999999998</v>
      </c>
      <c r="AK1278" s="251">
        <f t="shared" si="123"/>
        <v>0</v>
      </c>
      <c r="AM1278" s="252">
        <f t="shared" si="124"/>
        <v>0.15629600637142355</v>
      </c>
      <c r="AP1278" s="268"/>
    </row>
    <row r="1279" spans="1:42" x14ac:dyDescent="0.25">
      <c r="A1279" s="253">
        <v>1277</v>
      </c>
      <c r="B1279" s="243" t="s">
        <v>576</v>
      </c>
      <c r="C1279" s="243" t="s">
        <v>577</v>
      </c>
      <c r="D1279" s="243" t="s">
        <v>491</v>
      </c>
      <c r="E1279" s="243" t="s">
        <v>492</v>
      </c>
      <c r="F1279" s="243" t="s">
        <v>30</v>
      </c>
      <c r="G1279" s="243" t="s">
        <v>36</v>
      </c>
      <c r="H1279" s="243" t="s">
        <v>42</v>
      </c>
      <c r="I1279" s="243" t="s">
        <v>53</v>
      </c>
      <c r="J1279" s="243" t="s">
        <v>726</v>
      </c>
      <c r="K1279" s="243" t="s">
        <v>872</v>
      </c>
      <c r="L1279" s="265">
        <v>4.7939505404595639</v>
      </c>
      <c r="M1279" s="250">
        <v>1</v>
      </c>
      <c r="N1279" s="250">
        <v>1</v>
      </c>
      <c r="O1279" s="244">
        <v>18</v>
      </c>
      <c r="P1279" s="242">
        <v>10</v>
      </c>
      <c r="Q1279" s="242">
        <v>25</v>
      </c>
      <c r="R1279" s="242">
        <v>0.7</v>
      </c>
      <c r="S1279" s="245">
        <v>615</v>
      </c>
      <c r="T1279" s="242">
        <v>4.2</v>
      </c>
      <c r="U1279" s="242">
        <v>0.6</v>
      </c>
      <c r="V1279" s="242">
        <v>20</v>
      </c>
      <c r="W1279" s="266">
        <v>181.26079999999999</v>
      </c>
      <c r="X1279" s="266">
        <v>18.272258064516127</v>
      </c>
      <c r="Y1279" s="266">
        <v>7.76</v>
      </c>
      <c r="Z1279" s="266">
        <v>1.812608</v>
      </c>
      <c r="AA1279" s="266">
        <v>0.453152</v>
      </c>
      <c r="AB1279" s="267">
        <v>5.53444</v>
      </c>
      <c r="AC1279" s="268"/>
      <c r="AD1279" s="269">
        <v>6.05</v>
      </c>
      <c r="AE1279" s="270">
        <f t="shared" si="126"/>
        <v>2.9004960000000004</v>
      </c>
      <c r="AF1279" s="194">
        <f t="shared" si="121"/>
        <v>2.6339439999999996</v>
      </c>
      <c r="AH1279" s="242">
        <v>1258</v>
      </c>
      <c r="AI1279" s="251">
        <f t="shared" si="122"/>
        <v>15.560199999999998</v>
      </c>
      <c r="AJ1279" s="251">
        <f>'5-04a'!O1280</f>
        <v>15.5602</v>
      </c>
      <c r="AK1279" s="251">
        <f t="shared" si="123"/>
        <v>0</v>
      </c>
      <c r="AM1279" s="252">
        <f t="shared" si="124"/>
        <v>0.16927443091991104</v>
      </c>
      <c r="AP1279" s="268"/>
    </row>
    <row r="1280" spans="1:42" x14ac:dyDescent="0.25">
      <c r="A1280" s="253">
        <v>1278</v>
      </c>
      <c r="B1280" s="243" t="s">
        <v>576</v>
      </c>
      <c r="C1280" s="243" t="s">
        <v>577</v>
      </c>
      <c r="D1280" s="243" t="s">
        <v>491</v>
      </c>
      <c r="E1280" s="243" t="s">
        <v>492</v>
      </c>
      <c r="F1280" s="243" t="s">
        <v>30</v>
      </c>
      <c r="G1280" s="243" t="s">
        <v>36</v>
      </c>
      <c r="H1280" s="243" t="s">
        <v>42</v>
      </c>
      <c r="I1280" s="243" t="s">
        <v>53</v>
      </c>
      <c r="J1280" s="243" t="s">
        <v>68</v>
      </c>
      <c r="K1280" s="243" t="s">
        <v>872</v>
      </c>
      <c r="L1280" s="265">
        <v>3.8426250157862465</v>
      </c>
      <c r="M1280" s="250">
        <v>1</v>
      </c>
      <c r="N1280" s="250">
        <v>1</v>
      </c>
      <c r="O1280" s="244">
        <v>18</v>
      </c>
      <c r="P1280" s="242">
        <v>15</v>
      </c>
      <c r="Q1280" s="242">
        <v>35</v>
      </c>
      <c r="R1280" s="242">
        <v>0.7</v>
      </c>
      <c r="S1280" s="245">
        <v>615</v>
      </c>
      <c r="T1280" s="242">
        <v>4.2</v>
      </c>
      <c r="U1280" s="242">
        <v>0.6</v>
      </c>
      <c r="V1280" s="242">
        <v>20</v>
      </c>
      <c r="W1280" s="266">
        <v>191.55810799999998</v>
      </c>
      <c r="X1280" s="266">
        <v>19.310293145161285</v>
      </c>
      <c r="Y1280" s="266">
        <v>9.24</v>
      </c>
      <c r="Z1280" s="266">
        <v>1.9155810799999997</v>
      </c>
      <c r="AA1280" s="266">
        <v>0.44350891999999992</v>
      </c>
      <c r="AB1280" s="267">
        <v>3.3613100000000005</v>
      </c>
      <c r="AC1280" s="268"/>
      <c r="AD1280" s="269">
        <v>6.05</v>
      </c>
      <c r="AE1280" s="270">
        <f t="shared" si="126"/>
        <v>2.9004960000000004</v>
      </c>
      <c r="AF1280" s="194">
        <f t="shared" si="121"/>
        <v>0.46081400000000006</v>
      </c>
      <c r="AH1280" s="242">
        <v>1259</v>
      </c>
      <c r="AI1280" s="251">
        <f t="shared" si="122"/>
        <v>14.9604</v>
      </c>
      <c r="AJ1280" s="251">
        <f>'5-04a'!O1281</f>
        <v>14.9604</v>
      </c>
      <c r="AK1280" s="251">
        <f t="shared" si="123"/>
        <v>0</v>
      </c>
      <c r="AM1280" s="252">
        <f t="shared" si="124"/>
        <v>3.0802251276703836E-2</v>
      </c>
      <c r="AP1280" s="268"/>
    </row>
    <row r="1281" spans="1:42" x14ac:dyDescent="0.25">
      <c r="A1281" s="253">
        <v>1279</v>
      </c>
      <c r="B1281" s="243" t="s">
        <v>576</v>
      </c>
      <c r="C1281" s="243" t="s">
        <v>577</v>
      </c>
      <c r="D1281" s="243" t="s">
        <v>491</v>
      </c>
      <c r="E1281" s="243" t="s">
        <v>492</v>
      </c>
      <c r="F1281" s="243" t="s">
        <v>30</v>
      </c>
      <c r="G1281" s="243" t="s">
        <v>31</v>
      </c>
      <c r="H1281" s="243" t="s">
        <v>32</v>
      </c>
      <c r="I1281" s="243" t="s">
        <v>28</v>
      </c>
      <c r="J1281" s="243" t="s">
        <v>678</v>
      </c>
      <c r="K1281" s="243" t="s">
        <v>872</v>
      </c>
      <c r="L1281" s="265">
        <v>3.1502673934687375</v>
      </c>
      <c r="M1281" s="250">
        <v>1</v>
      </c>
      <c r="N1281" s="250">
        <v>1</v>
      </c>
      <c r="O1281" s="244">
        <v>18</v>
      </c>
      <c r="P1281" s="242">
        <v>10</v>
      </c>
      <c r="Q1281" s="242">
        <v>25</v>
      </c>
      <c r="R1281" s="242">
        <v>0.7</v>
      </c>
      <c r="S1281" s="245">
        <v>524</v>
      </c>
      <c r="T1281" s="242">
        <v>4.2</v>
      </c>
      <c r="U1281" s="242">
        <v>0.6</v>
      </c>
      <c r="V1281" s="242">
        <v>20</v>
      </c>
      <c r="W1281" s="266">
        <v>174.65223999999995</v>
      </c>
      <c r="X1281" s="266">
        <v>17.606072580645154</v>
      </c>
      <c r="Y1281" s="266">
        <v>5.99</v>
      </c>
      <c r="Z1281" s="266">
        <v>1.7465223999999995</v>
      </c>
      <c r="AA1281" s="266">
        <v>0.28431759999999995</v>
      </c>
      <c r="AB1281" s="267">
        <v>5.2659599999999998</v>
      </c>
      <c r="AC1281" s="268"/>
      <c r="AD1281" s="269">
        <v>6.05</v>
      </c>
      <c r="AE1281" s="270">
        <f t="shared" si="126"/>
        <v>2.9004960000000004</v>
      </c>
      <c r="AF1281" s="194">
        <f t="shared" si="121"/>
        <v>2.3654639999999993</v>
      </c>
      <c r="AH1281" s="242">
        <v>1260</v>
      </c>
      <c r="AI1281" s="251">
        <f t="shared" si="122"/>
        <v>13.286799999999999</v>
      </c>
      <c r="AJ1281" s="251">
        <f>'5-04a'!O1282</f>
        <v>13.286799999999999</v>
      </c>
      <c r="AK1281" s="251">
        <f t="shared" si="123"/>
        <v>0</v>
      </c>
      <c r="AM1281" s="252">
        <f t="shared" si="124"/>
        <v>0.1780311286389499</v>
      </c>
      <c r="AP1281" s="268"/>
    </row>
    <row r="1282" spans="1:42" x14ac:dyDescent="0.25">
      <c r="A1282" s="253">
        <v>1280</v>
      </c>
      <c r="B1282" s="243" t="s">
        <v>576</v>
      </c>
      <c r="C1282" s="243" t="s">
        <v>577</v>
      </c>
      <c r="D1282" s="243" t="s">
        <v>471</v>
      </c>
      <c r="E1282" s="243" t="s">
        <v>492</v>
      </c>
      <c r="F1282" s="243" t="s">
        <v>30</v>
      </c>
      <c r="G1282" s="243" t="s">
        <v>36</v>
      </c>
      <c r="H1282" s="243" t="s">
        <v>42</v>
      </c>
      <c r="I1282" s="243" t="s">
        <v>76</v>
      </c>
      <c r="J1282" s="243" t="s">
        <v>996</v>
      </c>
      <c r="K1282" s="243" t="s">
        <v>873</v>
      </c>
      <c r="L1282" s="265">
        <v>6.5453303109922745</v>
      </c>
      <c r="M1282" s="250">
        <v>3</v>
      </c>
      <c r="N1282" s="250">
        <v>3</v>
      </c>
      <c r="O1282" s="244">
        <v>15</v>
      </c>
      <c r="P1282" s="242">
        <v>15</v>
      </c>
      <c r="Q1282" s="242">
        <v>35</v>
      </c>
      <c r="R1282" s="242">
        <v>0.7</v>
      </c>
      <c r="S1282" s="245">
        <v>872</v>
      </c>
      <c r="T1282" s="242">
        <v>5</v>
      </c>
      <c r="U1282" s="242">
        <v>0.6</v>
      </c>
      <c r="V1282" s="242">
        <v>23</v>
      </c>
      <c r="W1282" s="266">
        <v>209.99595686666672</v>
      </c>
      <c r="X1282" s="266">
        <v>20.628286529142112</v>
      </c>
      <c r="Y1282" s="266">
        <v>9.15</v>
      </c>
      <c r="Z1282" s="266">
        <v>6.2998787060000012</v>
      </c>
      <c r="AA1282" s="266">
        <v>1.7665472940000002</v>
      </c>
      <c r="AB1282" s="267">
        <v>1.0282739999999997</v>
      </c>
      <c r="AC1282" s="268"/>
      <c r="AD1282" s="269">
        <v>8.9499999999999993</v>
      </c>
      <c r="AE1282" s="270">
        <f t="shared" si="126"/>
        <v>1.007086000000001</v>
      </c>
      <c r="AF1282" s="194">
        <f t="shared" si="121"/>
        <v>2.1187999999998652E-2</v>
      </c>
      <c r="AH1282" s="242">
        <v>1261</v>
      </c>
      <c r="AI1282" s="251">
        <f t="shared" si="122"/>
        <v>18.244700000000002</v>
      </c>
      <c r="AJ1282" s="251">
        <f>'5-04a'!O1283</f>
        <v>18.244700000000002</v>
      </c>
      <c r="AK1282" s="251">
        <f t="shared" si="123"/>
        <v>0</v>
      </c>
      <c r="AM1282" s="252">
        <f t="shared" si="124"/>
        <v>1.1613235624591608E-3</v>
      </c>
      <c r="AP1282" s="268"/>
    </row>
    <row r="1283" spans="1:42" x14ac:dyDescent="0.25">
      <c r="A1283" s="253">
        <v>1281</v>
      </c>
      <c r="B1283" s="243" t="s">
        <v>576</v>
      </c>
      <c r="C1283" s="243" t="s">
        <v>577</v>
      </c>
      <c r="D1283" s="243" t="s">
        <v>471</v>
      </c>
      <c r="E1283" s="243" t="s">
        <v>492</v>
      </c>
      <c r="F1283" s="243" t="s">
        <v>30</v>
      </c>
      <c r="G1283" s="243" t="s">
        <v>36</v>
      </c>
      <c r="H1283" s="243" t="s">
        <v>37</v>
      </c>
      <c r="I1283" s="243" t="s">
        <v>85</v>
      </c>
      <c r="J1283" s="243" t="s">
        <v>1008</v>
      </c>
      <c r="K1283" s="243" t="s">
        <v>873</v>
      </c>
      <c r="L1283" s="265">
        <v>3.2118295155520209</v>
      </c>
      <c r="M1283" s="250">
        <v>3</v>
      </c>
      <c r="N1283" s="250">
        <v>3</v>
      </c>
      <c r="O1283" s="244">
        <v>15</v>
      </c>
      <c r="P1283" s="242">
        <v>10</v>
      </c>
      <c r="Q1283" s="242">
        <v>25</v>
      </c>
      <c r="R1283" s="242">
        <v>0.7</v>
      </c>
      <c r="S1283" s="245">
        <v>2050</v>
      </c>
      <c r="T1283" s="242">
        <v>5</v>
      </c>
      <c r="U1283" s="242">
        <v>0.6</v>
      </c>
      <c r="V1283" s="242">
        <v>23</v>
      </c>
      <c r="W1283" s="266">
        <v>176.79356355555555</v>
      </c>
      <c r="X1283" s="266">
        <v>17.36675476970094</v>
      </c>
      <c r="Y1283" s="266">
        <v>6.78</v>
      </c>
      <c r="Z1283" s="266">
        <v>5.3038069066666669</v>
      </c>
      <c r="AA1283" s="266">
        <v>0.86341042666666679</v>
      </c>
      <c r="AB1283" s="267">
        <v>4.1118826666666655</v>
      </c>
      <c r="AC1283" s="268"/>
      <c r="AD1283" s="269">
        <v>8.9499999999999993</v>
      </c>
      <c r="AE1283" s="270">
        <f t="shared" si="126"/>
        <v>1.007086000000001</v>
      </c>
      <c r="AF1283" s="194">
        <f t="shared" ref="AF1283:AF1346" si="127">AB1283-AE1283</f>
        <v>3.1047966666666644</v>
      </c>
      <c r="AH1283" s="242">
        <v>1262</v>
      </c>
      <c r="AI1283" s="251">
        <f t="shared" ref="AI1283:AI1346" si="128">SUM(Y1283:AB1283)</f>
        <v>17.059099999999997</v>
      </c>
      <c r="AJ1283" s="251">
        <f>'5-04a'!O1284</f>
        <v>17.059100000000001</v>
      </c>
      <c r="AK1283" s="251">
        <f t="shared" ref="AK1283:AK1346" si="129">AI1283-AJ1283</f>
        <v>0</v>
      </c>
      <c r="AM1283" s="252">
        <f t="shared" ref="AM1283:AM1346" si="130">AF1283/AI1283</f>
        <v>0.18200237214546283</v>
      </c>
      <c r="AP1283" s="268"/>
    </row>
    <row r="1284" spans="1:42" x14ac:dyDescent="0.25">
      <c r="A1284" s="253">
        <v>1282</v>
      </c>
      <c r="B1284" s="243" t="s">
        <v>576</v>
      </c>
      <c r="C1284" s="243" t="s">
        <v>577</v>
      </c>
      <c r="D1284" s="243" t="s">
        <v>471</v>
      </c>
      <c r="E1284" s="243" t="s">
        <v>492</v>
      </c>
      <c r="F1284" s="243" t="s">
        <v>30</v>
      </c>
      <c r="G1284" s="243" t="s">
        <v>36</v>
      </c>
      <c r="H1284" s="243" t="s">
        <v>37</v>
      </c>
      <c r="I1284" s="243" t="s">
        <v>72</v>
      </c>
      <c r="J1284" s="243" t="s">
        <v>681</v>
      </c>
      <c r="K1284" s="243" t="s">
        <v>873</v>
      </c>
      <c r="L1284" s="265">
        <v>8.4042411461583058</v>
      </c>
      <c r="M1284" s="250">
        <v>3</v>
      </c>
      <c r="N1284" s="250">
        <v>3</v>
      </c>
      <c r="O1284" s="244">
        <v>15</v>
      </c>
      <c r="P1284" s="242">
        <v>10</v>
      </c>
      <c r="Q1284" s="242">
        <v>25</v>
      </c>
      <c r="R1284" s="242">
        <v>0.7</v>
      </c>
      <c r="S1284" s="245">
        <v>2050</v>
      </c>
      <c r="T1284" s="242">
        <v>5</v>
      </c>
      <c r="U1284" s="242">
        <v>0.6</v>
      </c>
      <c r="V1284" s="242">
        <v>23</v>
      </c>
      <c r="W1284" s="266">
        <v>172.98179555555555</v>
      </c>
      <c r="X1284" s="266">
        <v>16.992317834533942</v>
      </c>
      <c r="Y1284" s="266">
        <v>7.39</v>
      </c>
      <c r="Z1284" s="266">
        <v>5.1894538666666667</v>
      </c>
      <c r="AA1284" s="266">
        <v>1.2973634666666667</v>
      </c>
      <c r="AB1284" s="267">
        <v>4.2716826666666652</v>
      </c>
      <c r="AC1284" s="268"/>
      <c r="AD1284" s="269">
        <v>8.9499999999999993</v>
      </c>
      <c r="AE1284" s="270">
        <f t="shared" si="126"/>
        <v>1.007086000000001</v>
      </c>
      <c r="AF1284" s="194">
        <f t="shared" si="127"/>
        <v>3.2645966666666641</v>
      </c>
      <c r="AH1284" s="242">
        <v>1263</v>
      </c>
      <c r="AI1284" s="251">
        <f t="shared" si="128"/>
        <v>18.148499999999999</v>
      </c>
      <c r="AJ1284" s="251">
        <f>'5-04a'!O1285</f>
        <v>18.148499999999999</v>
      </c>
      <c r="AK1284" s="251">
        <f t="shared" si="129"/>
        <v>0</v>
      </c>
      <c r="AM1284" s="252">
        <f t="shared" si="130"/>
        <v>0.17988245125859792</v>
      </c>
      <c r="AP1284" s="268"/>
    </row>
    <row r="1285" spans="1:42" x14ac:dyDescent="0.25">
      <c r="A1285" s="253">
        <v>1283</v>
      </c>
      <c r="B1285" s="243" t="s">
        <v>576</v>
      </c>
      <c r="C1285" s="243" t="s">
        <v>577</v>
      </c>
      <c r="D1285" s="243" t="s">
        <v>471</v>
      </c>
      <c r="E1285" s="243" t="s">
        <v>492</v>
      </c>
      <c r="F1285" s="243" t="s">
        <v>30</v>
      </c>
      <c r="G1285" s="243" t="s">
        <v>36</v>
      </c>
      <c r="H1285" s="243" t="s">
        <v>42</v>
      </c>
      <c r="I1285" s="243" t="s">
        <v>1002</v>
      </c>
      <c r="J1285" s="243" t="s">
        <v>657</v>
      </c>
      <c r="K1285" s="243" t="s">
        <v>873</v>
      </c>
      <c r="L1285" s="265">
        <v>17.454323957926476</v>
      </c>
      <c r="M1285" s="250">
        <v>3</v>
      </c>
      <c r="N1285" s="250">
        <v>3</v>
      </c>
      <c r="O1285" s="244">
        <v>15</v>
      </c>
      <c r="P1285" s="242">
        <v>10</v>
      </c>
      <c r="Q1285" s="242">
        <v>25</v>
      </c>
      <c r="R1285" s="242">
        <v>0.7</v>
      </c>
      <c r="S1285" s="245">
        <v>1230</v>
      </c>
      <c r="T1285" s="242">
        <v>4.2</v>
      </c>
      <c r="U1285" s="242">
        <v>0.6</v>
      </c>
      <c r="V1285" s="242">
        <v>23</v>
      </c>
      <c r="W1285" s="266">
        <v>158.68755444444446</v>
      </c>
      <c r="X1285" s="266">
        <v>15.588168413010262</v>
      </c>
      <c r="Y1285" s="266">
        <v>8.26</v>
      </c>
      <c r="Z1285" s="266">
        <v>4.7606266333333336</v>
      </c>
      <c r="AA1285" s="266">
        <v>3.5187240333333336</v>
      </c>
      <c r="AB1285" s="267">
        <v>5.1679493333333326</v>
      </c>
      <c r="AC1285" s="268"/>
      <c r="AD1285" s="269">
        <v>8.9499999999999993</v>
      </c>
      <c r="AE1285" s="270">
        <f t="shared" si="126"/>
        <v>1.007086000000001</v>
      </c>
      <c r="AF1285" s="194">
        <f t="shared" si="127"/>
        <v>4.1608633333333316</v>
      </c>
      <c r="AH1285" s="242">
        <v>1264</v>
      </c>
      <c r="AI1285" s="251">
        <f t="shared" si="128"/>
        <v>21.7073</v>
      </c>
      <c r="AJ1285" s="251">
        <f>'5-04a'!O1286</f>
        <v>21.7073</v>
      </c>
      <c r="AK1285" s="251">
        <f t="shared" si="129"/>
        <v>0</v>
      </c>
      <c r="AM1285" s="252">
        <f t="shared" si="130"/>
        <v>0.19168037173362562</v>
      </c>
      <c r="AP1285" s="268"/>
    </row>
    <row r="1286" spans="1:42" x14ac:dyDescent="0.25">
      <c r="A1286" s="253">
        <v>1284</v>
      </c>
      <c r="B1286" s="243" t="s">
        <v>576</v>
      </c>
      <c r="C1286" s="243" t="s">
        <v>577</v>
      </c>
      <c r="D1286" s="243" t="s">
        <v>471</v>
      </c>
      <c r="E1286" s="243" t="s">
        <v>492</v>
      </c>
      <c r="F1286" s="243" t="s">
        <v>30</v>
      </c>
      <c r="G1286" s="243" t="s">
        <v>36</v>
      </c>
      <c r="H1286" s="243" t="s">
        <v>42</v>
      </c>
      <c r="I1286" s="243" t="s">
        <v>53</v>
      </c>
      <c r="J1286" s="243" t="s">
        <v>67</v>
      </c>
      <c r="K1286" s="243" t="s">
        <v>873</v>
      </c>
      <c r="L1286" s="265">
        <v>5.4195858692170091</v>
      </c>
      <c r="M1286" s="250">
        <v>3</v>
      </c>
      <c r="N1286" s="250">
        <v>3</v>
      </c>
      <c r="O1286" s="244">
        <v>15</v>
      </c>
      <c r="P1286" s="242">
        <v>10</v>
      </c>
      <c r="Q1286" s="242">
        <v>25</v>
      </c>
      <c r="R1286" s="242">
        <v>0.7</v>
      </c>
      <c r="S1286" s="245">
        <v>659</v>
      </c>
      <c r="T1286" s="242">
        <v>4.2</v>
      </c>
      <c r="U1286" s="242">
        <v>0.6</v>
      </c>
      <c r="V1286" s="242">
        <v>23</v>
      </c>
      <c r="W1286" s="266">
        <v>175.26881191111107</v>
      </c>
      <c r="X1286" s="266">
        <v>17.216975629775156</v>
      </c>
      <c r="Y1286" s="266">
        <v>8.5</v>
      </c>
      <c r="Z1286" s="266">
        <v>5.2580643573333328</v>
      </c>
      <c r="AA1286" s="266">
        <v>1.0314863093333333</v>
      </c>
      <c r="AB1286" s="267">
        <v>4.1730493333333314</v>
      </c>
      <c r="AC1286" s="268"/>
      <c r="AD1286" s="269">
        <v>8.9499999999999993</v>
      </c>
      <c r="AE1286" s="270">
        <f t="shared" si="126"/>
        <v>1.007086000000001</v>
      </c>
      <c r="AF1286" s="194">
        <f t="shared" si="127"/>
        <v>3.1659633333333304</v>
      </c>
      <c r="AH1286" s="242">
        <v>1265</v>
      </c>
      <c r="AI1286" s="251">
        <f t="shared" si="128"/>
        <v>18.962599999999995</v>
      </c>
      <c r="AJ1286" s="251">
        <f>'5-04a'!O1287</f>
        <v>18.962599999999998</v>
      </c>
      <c r="AK1286" s="251">
        <f t="shared" si="129"/>
        <v>0</v>
      </c>
      <c r="AM1286" s="252">
        <f t="shared" si="130"/>
        <v>0.16695829334233339</v>
      </c>
      <c r="AP1286" s="268"/>
    </row>
    <row r="1287" spans="1:42" x14ac:dyDescent="0.25">
      <c r="A1287" s="253">
        <v>1285</v>
      </c>
      <c r="B1287" s="243" t="s">
        <v>576</v>
      </c>
      <c r="C1287" s="243" t="s">
        <v>577</v>
      </c>
      <c r="D1287" s="243" t="s">
        <v>471</v>
      </c>
      <c r="E1287" s="243" t="s">
        <v>496</v>
      </c>
      <c r="F1287" s="243" t="s">
        <v>30</v>
      </c>
      <c r="G1287" s="243" t="s">
        <v>36</v>
      </c>
      <c r="H1287" s="243" t="s">
        <v>42</v>
      </c>
      <c r="I1287" s="243" t="s">
        <v>76</v>
      </c>
      <c r="J1287" s="243" t="s">
        <v>996</v>
      </c>
      <c r="K1287" s="243" t="s">
        <v>873</v>
      </c>
      <c r="L1287" s="265">
        <v>6.5446567444547057</v>
      </c>
      <c r="M1287" s="250">
        <v>3</v>
      </c>
      <c r="N1287" s="250">
        <v>3</v>
      </c>
      <c r="O1287" s="244">
        <v>15</v>
      </c>
      <c r="P1287" s="242">
        <v>15</v>
      </c>
      <c r="Q1287" s="242">
        <v>35</v>
      </c>
      <c r="R1287" s="242">
        <v>0.7</v>
      </c>
      <c r="S1287" s="245">
        <v>872</v>
      </c>
      <c r="T1287" s="242">
        <v>5</v>
      </c>
      <c r="U1287" s="242">
        <v>0.6</v>
      </c>
      <c r="V1287" s="242">
        <v>23</v>
      </c>
      <c r="W1287" s="266">
        <v>145.94979153333333</v>
      </c>
      <c r="X1287" s="266">
        <v>21.654271740850646</v>
      </c>
      <c r="Y1287" s="266">
        <v>9.15</v>
      </c>
      <c r="Z1287" s="266">
        <v>4.3784937460000002</v>
      </c>
      <c r="AA1287" s="266">
        <v>1.227772254</v>
      </c>
      <c r="AB1287" s="267">
        <v>0.94593399999999939</v>
      </c>
      <c r="AC1287" s="268"/>
      <c r="AD1287" s="269">
        <v>9.15</v>
      </c>
      <c r="AE1287" s="270">
        <f t="shared" si="126"/>
        <v>0.9263539999999999</v>
      </c>
      <c r="AF1287" s="194">
        <f t="shared" si="127"/>
        <v>1.9579999999999487E-2</v>
      </c>
      <c r="AH1287" s="242">
        <v>1266</v>
      </c>
      <c r="AI1287" s="251">
        <f t="shared" si="128"/>
        <v>15.702199999999999</v>
      </c>
      <c r="AJ1287" s="251">
        <f>'5-04a'!O1288</f>
        <v>15.702199999999999</v>
      </c>
      <c r="AK1287" s="251">
        <f t="shared" si="129"/>
        <v>0</v>
      </c>
      <c r="AM1287" s="252">
        <f t="shared" si="130"/>
        <v>1.2469590248499883E-3</v>
      </c>
      <c r="AP1287" s="268"/>
    </row>
    <row r="1288" spans="1:42" x14ac:dyDescent="0.25">
      <c r="A1288" s="253">
        <v>1286</v>
      </c>
      <c r="B1288" s="243" t="s">
        <v>576</v>
      </c>
      <c r="C1288" s="243" t="s">
        <v>577</v>
      </c>
      <c r="D1288" s="243" t="s">
        <v>471</v>
      </c>
      <c r="E1288" s="243" t="s">
        <v>496</v>
      </c>
      <c r="F1288" s="243" t="s">
        <v>30</v>
      </c>
      <c r="G1288" s="243" t="s">
        <v>36</v>
      </c>
      <c r="H1288" s="243" t="s">
        <v>37</v>
      </c>
      <c r="I1288" s="243" t="s">
        <v>85</v>
      </c>
      <c r="J1288" s="243" t="s">
        <v>1008</v>
      </c>
      <c r="K1288" s="243" t="s">
        <v>873</v>
      </c>
      <c r="L1288" s="265">
        <v>3.2189771845784532</v>
      </c>
      <c r="M1288" s="250">
        <v>3</v>
      </c>
      <c r="N1288" s="250">
        <v>3</v>
      </c>
      <c r="O1288" s="244">
        <v>15</v>
      </c>
      <c r="P1288" s="242">
        <v>10</v>
      </c>
      <c r="Q1288" s="242">
        <v>25</v>
      </c>
      <c r="R1288" s="242">
        <v>0.7</v>
      </c>
      <c r="S1288" s="245">
        <v>2050</v>
      </c>
      <c r="T1288" s="242">
        <v>5</v>
      </c>
      <c r="U1288" s="242">
        <v>0.6</v>
      </c>
      <c r="V1288" s="242">
        <v>23</v>
      </c>
      <c r="W1288" s="266">
        <v>122.12317244444446</v>
      </c>
      <c r="X1288" s="266">
        <v>18.11916505110452</v>
      </c>
      <c r="Y1288" s="266">
        <v>6.78</v>
      </c>
      <c r="Z1288" s="266">
        <v>3.6636951733333336</v>
      </c>
      <c r="AA1288" s="266">
        <v>0.59641549333333344</v>
      </c>
      <c r="AB1288" s="267">
        <v>3.0759893333333324</v>
      </c>
      <c r="AC1288" s="268"/>
      <c r="AD1288" s="269">
        <v>9.15</v>
      </c>
      <c r="AE1288" s="270">
        <f t="shared" si="126"/>
        <v>0.9263539999999999</v>
      </c>
      <c r="AF1288" s="194">
        <f t="shared" si="127"/>
        <v>2.1496353333333325</v>
      </c>
      <c r="AH1288" s="242">
        <v>1267</v>
      </c>
      <c r="AI1288" s="251">
        <f t="shared" si="128"/>
        <v>14.116099999999999</v>
      </c>
      <c r="AJ1288" s="251">
        <f>'5-04a'!O1289</f>
        <v>14.116099999999999</v>
      </c>
      <c r="AK1288" s="251">
        <f t="shared" si="129"/>
        <v>0</v>
      </c>
      <c r="AM1288" s="252">
        <f t="shared" si="130"/>
        <v>0.15228252373767065</v>
      </c>
      <c r="AP1288" s="268"/>
    </row>
    <row r="1289" spans="1:42" x14ac:dyDescent="0.25">
      <c r="A1289" s="253">
        <v>1287</v>
      </c>
      <c r="B1289" s="243" t="s">
        <v>576</v>
      </c>
      <c r="C1289" s="243" t="s">
        <v>577</v>
      </c>
      <c r="D1289" s="243" t="s">
        <v>471</v>
      </c>
      <c r="E1289" s="243" t="s">
        <v>496</v>
      </c>
      <c r="F1289" s="243" t="s">
        <v>30</v>
      </c>
      <c r="G1289" s="243" t="s">
        <v>36</v>
      </c>
      <c r="H1289" s="243" t="s">
        <v>37</v>
      </c>
      <c r="I1289" s="243" t="s">
        <v>72</v>
      </c>
      <c r="J1289" s="243" t="s">
        <v>681</v>
      </c>
      <c r="K1289" s="243" t="s">
        <v>873</v>
      </c>
      <c r="L1289" s="265">
        <v>8.4110657157098707</v>
      </c>
      <c r="M1289" s="250">
        <v>3</v>
      </c>
      <c r="N1289" s="250">
        <v>3</v>
      </c>
      <c r="O1289" s="244">
        <v>15</v>
      </c>
      <c r="P1289" s="242">
        <v>10</v>
      </c>
      <c r="Q1289" s="242">
        <v>25</v>
      </c>
      <c r="R1289" s="242">
        <v>0.7</v>
      </c>
      <c r="S1289" s="245">
        <v>2050</v>
      </c>
      <c r="T1289" s="242">
        <v>5</v>
      </c>
      <c r="U1289" s="242">
        <v>0.6</v>
      </c>
      <c r="V1289" s="242">
        <v>23</v>
      </c>
      <c r="W1289" s="266">
        <v>119.24561777777781</v>
      </c>
      <c r="X1289" s="266">
        <v>17.692228156940327</v>
      </c>
      <c r="Y1289" s="266">
        <v>7.39</v>
      </c>
      <c r="Z1289" s="266">
        <v>3.5773685333333343</v>
      </c>
      <c r="AA1289" s="266">
        <v>0.89434213333333357</v>
      </c>
      <c r="AB1289" s="267">
        <v>3.1817893333333327</v>
      </c>
      <c r="AC1289" s="268"/>
      <c r="AD1289" s="269">
        <v>9.15</v>
      </c>
      <c r="AE1289" s="270">
        <f t="shared" si="126"/>
        <v>0.9263539999999999</v>
      </c>
      <c r="AF1289" s="194">
        <f t="shared" si="127"/>
        <v>2.2554353333333328</v>
      </c>
      <c r="AH1289" s="242">
        <v>1268</v>
      </c>
      <c r="AI1289" s="251">
        <f t="shared" si="128"/>
        <v>15.0435</v>
      </c>
      <c r="AJ1289" s="251">
        <f>'5-04a'!O1290</f>
        <v>15.0435</v>
      </c>
      <c r="AK1289" s="251">
        <f t="shared" si="129"/>
        <v>0</v>
      </c>
      <c r="AM1289" s="252">
        <f t="shared" si="130"/>
        <v>0.14992756561527124</v>
      </c>
      <c r="AP1289" s="268"/>
    </row>
    <row r="1290" spans="1:42" x14ac:dyDescent="0.25">
      <c r="A1290" s="253">
        <v>1288</v>
      </c>
      <c r="B1290" s="243" t="s">
        <v>576</v>
      </c>
      <c r="C1290" s="243" t="s">
        <v>577</v>
      </c>
      <c r="D1290" s="243" t="s">
        <v>471</v>
      </c>
      <c r="E1290" s="243" t="s">
        <v>496</v>
      </c>
      <c r="F1290" s="243" t="s">
        <v>30</v>
      </c>
      <c r="G1290" s="243" t="s">
        <v>36</v>
      </c>
      <c r="H1290" s="243" t="s">
        <v>42</v>
      </c>
      <c r="I1290" s="243" t="s">
        <v>1002</v>
      </c>
      <c r="J1290" s="243" t="s">
        <v>657</v>
      </c>
      <c r="K1290" s="243" t="s">
        <v>873</v>
      </c>
      <c r="L1290" s="265">
        <v>17.456112632214612</v>
      </c>
      <c r="M1290" s="250">
        <v>3</v>
      </c>
      <c r="N1290" s="250">
        <v>3</v>
      </c>
      <c r="O1290" s="244">
        <v>15</v>
      </c>
      <c r="P1290" s="242">
        <v>10</v>
      </c>
      <c r="Q1290" s="242">
        <v>25</v>
      </c>
      <c r="R1290" s="242">
        <v>0.7</v>
      </c>
      <c r="S1290" s="245">
        <v>1230</v>
      </c>
      <c r="T1290" s="242">
        <v>4.2</v>
      </c>
      <c r="U1290" s="242">
        <v>0.6</v>
      </c>
      <c r="V1290" s="242">
        <v>23</v>
      </c>
      <c r="W1290" s="266">
        <v>108.45478777777778</v>
      </c>
      <c r="X1290" s="266">
        <v>16.091214803824595</v>
      </c>
      <c r="Y1290" s="266">
        <v>8.26</v>
      </c>
      <c r="Z1290" s="266">
        <v>3.2536436333333332</v>
      </c>
      <c r="AA1290" s="266">
        <v>2.4048670333333337</v>
      </c>
      <c r="AB1290" s="267">
        <v>3.7751893333333326</v>
      </c>
      <c r="AC1290" s="268"/>
      <c r="AD1290" s="269">
        <v>9.15</v>
      </c>
      <c r="AE1290" s="270">
        <f t="shared" si="126"/>
        <v>0.9263539999999999</v>
      </c>
      <c r="AF1290" s="194">
        <f t="shared" si="127"/>
        <v>2.8488353333333327</v>
      </c>
      <c r="AH1290" s="242">
        <v>1269</v>
      </c>
      <c r="AI1290" s="251">
        <f t="shared" si="128"/>
        <v>17.6937</v>
      </c>
      <c r="AJ1290" s="251">
        <f>'5-04a'!O1291</f>
        <v>17.6937</v>
      </c>
      <c r="AK1290" s="251">
        <f t="shared" si="129"/>
        <v>0</v>
      </c>
      <c r="AM1290" s="252">
        <f t="shared" si="130"/>
        <v>0.16100845687071288</v>
      </c>
      <c r="AP1290" s="268"/>
    </row>
    <row r="1291" spans="1:42" x14ac:dyDescent="0.25">
      <c r="A1291" s="253">
        <v>1289</v>
      </c>
      <c r="B1291" s="243" t="s">
        <v>576</v>
      </c>
      <c r="C1291" s="243" t="s">
        <v>577</v>
      </c>
      <c r="D1291" s="243" t="s">
        <v>471</v>
      </c>
      <c r="E1291" s="243" t="s">
        <v>496</v>
      </c>
      <c r="F1291" s="243" t="s">
        <v>30</v>
      </c>
      <c r="G1291" s="243" t="s">
        <v>36</v>
      </c>
      <c r="H1291" s="243" t="s">
        <v>42</v>
      </c>
      <c r="I1291" s="243" t="s">
        <v>53</v>
      </c>
      <c r="J1291" s="243" t="s">
        <v>67</v>
      </c>
      <c r="K1291" s="243" t="s">
        <v>873</v>
      </c>
      <c r="L1291" s="265">
        <v>5.4185162337662343</v>
      </c>
      <c r="M1291" s="250">
        <v>3</v>
      </c>
      <c r="N1291" s="250">
        <v>3</v>
      </c>
      <c r="O1291" s="244">
        <v>15</v>
      </c>
      <c r="P1291" s="242">
        <v>10</v>
      </c>
      <c r="Q1291" s="242">
        <v>25</v>
      </c>
      <c r="R1291" s="242">
        <v>0.7</v>
      </c>
      <c r="S1291" s="245">
        <v>659</v>
      </c>
      <c r="T1291" s="242">
        <v>4.2</v>
      </c>
      <c r="U1291" s="242">
        <v>0.6</v>
      </c>
      <c r="V1291" s="242">
        <v>23</v>
      </c>
      <c r="W1291" s="266">
        <v>120.97228391111112</v>
      </c>
      <c r="X1291" s="266">
        <v>17.948410075832509</v>
      </c>
      <c r="Y1291" s="266">
        <v>8.5</v>
      </c>
      <c r="Z1291" s="266">
        <v>3.6291685173333335</v>
      </c>
      <c r="AA1291" s="266">
        <v>0.71194214933333344</v>
      </c>
      <c r="AB1291" s="267">
        <v>3.1164893333333326</v>
      </c>
      <c r="AC1291" s="268"/>
      <c r="AD1291" s="269">
        <v>9.15</v>
      </c>
      <c r="AE1291" s="270">
        <f t="shared" si="126"/>
        <v>0.9263539999999999</v>
      </c>
      <c r="AF1291" s="194">
        <f t="shared" si="127"/>
        <v>2.1901353333333327</v>
      </c>
      <c r="AH1291" s="242">
        <v>1270</v>
      </c>
      <c r="AI1291" s="251">
        <f t="shared" si="128"/>
        <v>15.957599999999999</v>
      </c>
      <c r="AJ1291" s="251">
        <f>'5-04a'!O1292</f>
        <v>15.957599999999999</v>
      </c>
      <c r="AK1291" s="251">
        <f t="shared" si="129"/>
        <v>0</v>
      </c>
      <c r="AM1291" s="252">
        <f t="shared" si="130"/>
        <v>0.13724716331612102</v>
      </c>
      <c r="AP1291" s="268"/>
    </row>
    <row r="1292" spans="1:42" x14ac:dyDescent="0.25">
      <c r="A1292" s="253">
        <v>1290</v>
      </c>
      <c r="B1292" s="243" t="s">
        <v>576</v>
      </c>
      <c r="C1292" s="243" t="s">
        <v>577</v>
      </c>
      <c r="D1292" s="243" t="s">
        <v>491</v>
      </c>
      <c r="E1292" s="243" t="s">
        <v>472</v>
      </c>
      <c r="F1292" s="243" t="s">
        <v>30</v>
      </c>
      <c r="G1292" s="243" t="s">
        <v>36</v>
      </c>
      <c r="H1292" s="243" t="s">
        <v>32</v>
      </c>
      <c r="I1292" s="243" t="s">
        <v>28</v>
      </c>
      <c r="J1292" s="243" t="s">
        <v>74</v>
      </c>
      <c r="K1292" s="243" t="s">
        <v>875</v>
      </c>
      <c r="L1292" s="265">
        <v>2.9065251497546774</v>
      </c>
      <c r="M1292" s="250">
        <v>1</v>
      </c>
      <c r="N1292" s="250">
        <v>1</v>
      </c>
      <c r="O1292" s="244">
        <v>21</v>
      </c>
      <c r="P1292" s="242">
        <v>10</v>
      </c>
      <c r="Q1292" s="242">
        <v>25</v>
      </c>
      <c r="R1292" s="242">
        <v>0.9</v>
      </c>
      <c r="S1292" s="245">
        <v>387</v>
      </c>
      <c r="T1292" s="242">
        <v>4.2</v>
      </c>
      <c r="U1292" s="242">
        <v>1.4</v>
      </c>
      <c r="V1292" s="242">
        <v>26</v>
      </c>
      <c r="W1292" s="266">
        <v>230.45108735999992</v>
      </c>
      <c r="X1292" s="266">
        <v>13.660408260818016</v>
      </c>
      <c r="Y1292" s="266">
        <v>6.44</v>
      </c>
      <c r="Z1292" s="266">
        <v>2.3045108735999991</v>
      </c>
      <c r="AA1292" s="266">
        <v>0.38767472639999989</v>
      </c>
      <c r="AB1292" s="267">
        <v>10.719014399999995</v>
      </c>
      <c r="AC1292" s="268"/>
      <c r="AD1292" s="269">
        <v>5.55</v>
      </c>
      <c r="AE1292" s="270">
        <f t="shared" si="126"/>
        <v>3.3636260000000018</v>
      </c>
      <c r="AF1292" s="194">
        <f t="shared" si="127"/>
        <v>7.3553883999999936</v>
      </c>
      <c r="AH1292" s="242">
        <v>1271</v>
      </c>
      <c r="AI1292" s="251">
        <f t="shared" si="128"/>
        <v>19.851199999999995</v>
      </c>
      <c r="AJ1292" s="251">
        <f>'5-04a'!O1293</f>
        <v>19.851199999999999</v>
      </c>
      <c r="AK1292" s="251">
        <f t="shared" si="129"/>
        <v>0</v>
      </c>
      <c r="AM1292" s="252">
        <f t="shared" si="130"/>
        <v>0.37052613444023513</v>
      </c>
      <c r="AP1292" s="268"/>
    </row>
    <row r="1293" spans="1:42" x14ac:dyDescent="0.25">
      <c r="A1293" s="253">
        <v>1291</v>
      </c>
      <c r="B1293" s="243" t="s">
        <v>576</v>
      </c>
      <c r="C1293" s="243" t="s">
        <v>577</v>
      </c>
      <c r="D1293" s="243" t="s">
        <v>491</v>
      </c>
      <c r="E1293" s="243" t="s">
        <v>472</v>
      </c>
      <c r="F1293" s="243" t="s">
        <v>35</v>
      </c>
      <c r="G1293" s="243" t="s">
        <v>36</v>
      </c>
      <c r="H1293" s="243" t="s">
        <v>32</v>
      </c>
      <c r="I1293" s="243" t="s">
        <v>55</v>
      </c>
      <c r="J1293" s="243" t="s">
        <v>73</v>
      </c>
      <c r="K1293" s="243" t="s">
        <v>875</v>
      </c>
      <c r="L1293" s="265">
        <v>2.110960742206796</v>
      </c>
      <c r="M1293" s="250">
        <v>1</v>
      </c>
      <c r="N1293" s="250">
        <v>1</v>
      </c>
      <c r="O1293" s="244">
        <v>21</v>
      </c>
      <c r="P1293" s="242">
        <v>10</v>
      </c>
      <c r="Q1293" s="242">
        <v>25</v>
      </c>
      <c r="R1293" s="242">
        <v>0.9</v>
      </c>
      <c r="S1293" s="245">
        <v>712</v>
      </c>
      <c r="T1293" s="242">
        <v>4.2</v>
      </c>
      <c r="U1293" s="242">
        <v>1.4</v>
      </c>
      <c r="V1293" s="242">
        <v>26</v>
      </c>
      <c r="W1293" s="266">
        <v>199.20313600000003</v>
      </c>
      <c r="X1293" s="266">
        <v>11.808128986366331</v>
      </c>
      <c r="Y1293" s="266">
        <v>6.46</v>
      </c>
      <c r="Z1293" s="266">
        <v>1.9920313600000001</v>
      </c>
      <c r="AA1293" s="266">
        <v>1.3280209066666668</v>
      </c>
      <c r="AB1293" s="267">
        <v>12.445647733333331</v>
      </c>
      <c r="AC1293" s="268"/>
      <c r="AD1293" s="269">
        <v>5.55</v>
      </c>
      <c r="AE1293" s="270">
        <f t="shared" si="126"/>
        <v>3.3636260000000018</v>
      </c>
      <c r="AF1293" s="194">
        <f t="shared" si="127"/>
        <v>9.0820217333333293</v>
      </c>
      <c r="AH1293" s="242">
        <v>1272</v>
      </c>
      <c r="AI1293" s="251">
        <f t="shared" si="128"/>
        <v>22.225699999999996</v>
      </c>
      <c r="AJ1293" s="251">
        <f>'5-04a'!O1294</f>
        <v>22.2257</v>
      </c>
      <c r="AK1293" s="251">
        <f t="shared" si="129"/>
        <v>0</v>
      </c>
      <c r="AM1293" s="252">
        <f t="shared" si="130"/>
        <v>0.40862702787013822</v>
      </c>
      <c r="AP1293" s="268"/>
    </row>
    <row r="1294" spans="1:42" x14ac:dyDescent="0.25">
      <c r="A1294" s="253">
        <v>1292</v>
      </c>
      <c r="B1294" s="243" t="s">
        <v>576</v>
      </c>
      <c r="C1294" s="243" t="s">
        <v>577</v>
      </c>
      <c r="D1294" s="243" t="s">
        <v>491</v>
      </c>
      <c r="E1294" s="243" t="s">
        <v>472</v>
      </c>
      <c r="F1294" s="243" t="s">
        <v>35</v>
      </c>
      <c r="G1294" s="243" t="s">
        <v>31</v>
      </c>
      <c r="H1294" s="243" t="s">
        <v>42</v>
      </c>
      <c r="I1294" s="243" t="s">
        <v>64</v>
      </c>
      <c r="J1294" s="243" t="s">
        <v>657</v>
      </c>
      <c r="K1294" s="243" t="s">
        <v>875</v>
      </c>
      <c r="L1294" s="265">
        <v>2.8406887462293358</v>
      </c>
      <c r="M1294" s="250">
        <v>1</v>
      </c>
      <c r="N1294" s="250">
        <v>1</v>
      </c>
      <c r="O1294" s="244">
        <v>21</v>
      </c>
      <c r="P1294" s="242">
        <v>10</v>
      </c>
      <c r="Q1294" s="242">
        <v>25</v>
      </c>
      <c r="R1294" s="242">
        <v>0.9</v>
      </c>
      <c r="S1294" s="245">
        <v>692</v>
      </c>
      <c r="T1294" s="242">
        <v>4.2</v>
      </c>
      <c r="U1294" s="242">
        <v>1.4</v>
      </c>
      <c r="V1294" s="242">
        <v>26</v>
      </c>
      <c r="W1294" s="266">
        <v>205.3063306666667</v>
      </c>
      <c r="X1294" s="266">
        <v>12.169906974906146</v>
      </c>
      <c r="Y1294" s="266">
        <v>6.75</v>
      </c>
      <c r="Z1294" s="266">
        <v>2.053063306666667</v>
      </c>
      <c r="AA1294" s="266">
        <v>1.1054956266666669</v>
      </c>
      <c r="AB1294" s="267">
        <v>12.001541066666666</v>
      </c>
      <c r="AC1294" s="268"/>
      <c r="AD1294" s="269">
        <v>5.55</v>
      </c>
      <c r="AE1294" s="270">
        <f t="shared" si="126"/>
        <v>3.3636260000000018</v>
      </c>
      <c r="AF1294" s="194">
        <f t="shared" si="127"/>
        <v>8.6379150666666646</v>
      </c>
      <c r="AH1294" s="242">
        <v>1273</v>
      </c>
      <c r="AI1294" s="251">
        <f t="shared" si="128"/>
        <v>21.9101</v>
      </c>
      <c r="AJ1294" s="251">
        <f>'5-04a'!O1295</f>
        <v>21.9101</v>
      </c>
      <c r="AK1294" s="251">
        <f t="shared" si="129"/>
        <v>0</v>
      </c>
      <c r="AM1294" s="252">
        <f t="shared" si="130"/>
        <v>0.39424352543651853</v>
      </c>
      <c r="AP1294" s="268"/>
    </row>
    <row r="1295" spans="1:42" x14ac:dyDescent="0.25">
      <c r="A1295" s="253">
        <v>1293</v>
      </c>
      <c r="B1295" s="243" t="s">
        <v>576</v>
      </c>
      <c r="C1295" s="243" t="s">
        <v>577</v>
      </c>
      <c r="D1295" s="243" t="s">
        <v>491</v>
      </c>
      <c r="E1295" s="243" t="s">
        <v>472</v>
      </c>
      <c r="F1295" s="243" t="s">
        <v>30</v>
      </c>
      <c r="G1295" s="243" t="s">
        <v>36</v>
      </c>
      <c r="H1295" s="243" t="s">
        <v>37</v>
      </c>
      <c r="I1295" s="243" t="s">
        <v>71</v>
      </c>
      <c r="J1295" s="243" t="s">
        <v>681</v>
      </c>
      <c r="K1295" s="243" t="s">
        <v>875</v>
      </c>
      <c r="L1295" s="265">
        <v>5.0508954247872895</v>
      </c>
      <c r="M1295" s="250">
        <v>1</v>
      </c>
      <c r="N1295" s="250">
        <v>1</v>
      </c>
      <c r="O1295" s="244">
        <v>21</v>
      </c>
      <c r="P1295" s="242">
        <v>10</v>
      </c>
      <c r="Q1295" s="242">
        <v>25</v>
      </c>
      <c r="R1295" s="242">
        <v>0.9</v>
      </c>
      <c r="S1295" s="245">
        <v>2050</v>
      </c>
      <c r="T1295" s="242">
        <v>5</v>
      </c>
      <c r="U1295" s="242">
        <v>1.4</v>
      </c>
      <c r="V1295" s="242">
        <v>26</v>
      </c>
      <c r="W1295" s="266">
        <v>179.37725866666671</v>
      </c>
      <c r="X1295" s="266">
        <v>10.632913969571232</v>
      </c>
      <c r="Y1295" s="266">
        <v>4.47</v>
      </c>
      <c r="Z1295" s="266">
        <v>1.7937725866666669</v>
      </c>
      <c r="AA1295" s="266">
        <v>0.76875968000000017</v>
      </c>
      <c r="AB1295" s="267">
        <v>10.362467733333332</v>
      </c>
      <c r="AC1295" s="268"/>
      <c r="AD1295" s="269">
        <v>5.55</v>
      </c>
      <c r="AE1295" s="270">
        <f t="shared" si="126"/>
        <v>3.3636260000000018</v>
      </c>
      <c r="AF1295" s="194">
        <f t="shared" si="127"/>
        <v>6.9988417333333306</v>
      </c>
      <c r="AH1295" s="242">
        <v>1274</v>
      </c>
      <c r="AI1295" s="251">
        <f t="shared" si="128"/>
        <v>17.395</v>
      </c>
      <c r="AJ1295" s="251">
        <f>'5-04a'!O1296</f>
        <v>17.395</v>
      </c>
      <c r="AK1295" s="251">
        <f t="shared" si="129"/>
        <v>0</v>
      </c>
      <c r="AM1295" s="252">
        <f t="shared" si="130"/>
        <v>0.40234790073775972</v>
      </c>
      <c r="AP1295" s="268"/>
    </row>
    <row r="1296" spans="1:42" x14ac:dyDescent="0.25">
      <c r="A1296" s="253">
        <v>1294</v>
      </c>
      <c r="B1296" s="243" t="s">
        <v>576</v>
      </c>
      <c r="C1296" s="243" t="s">
        <v>577</v>
      </c>
      <c r="D1296" s="243" t="s">
        <v>491</v>
      </c>
      <c r="E1296" s="243" t="s">
        <v>472</v>
      </c>
      <c r="F1296" s="243" t="s">
        <v>30</v>
      </c>
      <c r="G1296" s="243" t="s">
        <v>36</v>
      </c>
      <c r="H1296" s="243" t="s">
        <v>42</v>
      </c>
      <c r="I1296" s="243" t="s">
        <v>53</v>
      </c>
      <c r="J1296" s="243" t="s">
        <v>726</v>
      </c>
      <c r="K1296" s="243" t="s">
        <v>875</v>
      </c>
      <c r="L1296" s="265">
        <v>4.8503349777065496</v>
      </c>
      <c r="M1296" s="250">
        <v>1</v>
      </c>
      <c r="N1296" s="250">
        <v>1</v>
      </c>
      <c r="O1296" s="244">
        <v>21</v>
      </c>
      <c r="P1296" s="242">
        <v>10</v>
      </c>
      <c r="Q1296" s="242">
        <v>25</v>
      </c>
      <c r="R1296" s="242">
        <v>0.9</v>
      </c>
      <c r="S1296" s="245">
        <v>615</v>
      </c>
      <c r="T1296" s="242">
        <v>4.2</v>
      </c>
      <c r="U1296" s="242">
        <v>1.4</v>
      </c>
      <c r="V1296" s="242">
        <v>26</v>
      </c>
      <c r="W1296" s="266">
        <v>190.86284800000001</v>
      </c>
      <c r="X1296" s="266">
        <v>11.313743212803793</v>
      </c>
      <c r="Y1296" s="266">
        <v>4.28</v>
      </c>
      <c r="Z1296" s="266">
        <v>1.9086284800000002</v>
      </c>
      <c r="AA1296" s="266">
        <v>0.47715712000000005</v>
      </c>
      <c r="AB1296" s="267">
        <v>9.876414399999998</v>
      </c>
      <c r="AC1296" s="268"/>
      <c r="AD1296" s="269">
        <v>5.55</v>
      </c>
      <c r="AE1296" s="270">
        <f t="shared" si="126"/>
        <v>3.3636260000000018</v>
      </c>
      <c r="AF1296" s="194">
        <f t="shared" si="127"/>
        <v>6.5127883999999963</v>
      </c>
      <c r="AH1296" s="242">
        <v>1275</v>
      </c>
      <c r="AI1296" s="251">
        <f t="shared" si="128"/>
        <v>16.542199999999998</v>
      </c>
      <c r="AJ1296" s="251">
        <f>'5-04a'!O1297</f>
        <v>16.542200000000001</v>
      </c>
      <c r="AK1296" s="251">
        <f t="shared" si="129"/>
        <v>0</v>
      </c>
      <c r="AM1296" s="252">
        <f t="shared" si="130"/>
        <v>0.39370751169735568</v>
      </c>
      <c r="AP1296" s="268"/>
    </row>
    <row r="1297" spans="1:42" x14ac:dyDescent="0.25">
      <c r="A1297" s="253">
        <v>1295</v>
      </c>
      <c r="B1297" s="243" t="s">
        <v>576</v>
      </c>
      <c r="C1297" s="243" t="s">
        <v>577</v>
      </c>
      <c r="D1297" s="243" t="s">
        <v>491</v>
      </c>
      <c r="E1297" s="243" t="s">
        <v>472</v>
      </c>
      <c r="F1297" s="243" t="s">
        <v>30</v>
      </c>
      <c r="G1297" s="243" t="s">
        <v>36</v>
      </c>
      <c r="H1297" s="243" t="s">
        <v>42</v>
      </c>
      <c r="I1297" s="243" t="s">
        <v>53</v>
      </c>
      <c r="J1297" s="243" t="s">
        <v>68</v>
      </c>
      <c r="K1297" s="243" t="s">
        <v>875</v>
      </c>
      <c r="L1297" s="265">
        <v>3.8883028222109095</v>
      </c>
      <c r="M1297" s="250">
        <v>1</v>
      </c>
      <c r="N1297" s="250">
        <v>1</v>
      </c>
      <c r="O1297" s="244">
        <v>21</v>
      </c>
      <c r="P1297" s="242">
        <v>15</v>
      </c>
      <c r="Q1297" s="242">
        <v>35</v>
      </c>
      <c r="R1297" s="242">
        <v>0.9</v>
      </c>
      <c r="S1297" s="245">
        <v>615</v>
      </c>
      <c r="T1297" s="242">
        <v>4.2</v>
      </c>
      <c r="U1297" s="242">
        <v>1.4</v>
      </c>
      <c r="V1297" s="242">
        <v>26</v>
      </c>
      <c r="W1297" s="266">
        <v>295.06758064000002</v>
      </c>
      <c r="X1297" s="266">
        <v>17.490668680497926</v>
      </c>
      <c r="Y1297" s="266">
        <v>6.75</v>
      </c>
      <c r="Z1297" s="266">
        <v>2.9506758064</v>
      </c>
      <c r="AA1297" s="266">
        <v>0.68316139359999994</v>
      </c>
      <c r="AB1297" s="267">
        <v>4.8728628000000009</v>
      </c>
      <c r="AC1297" s="268"/>
      <c r="AD1297" s="269">
        <v>5.55</v>
      </c>
      <c r="AE1297" s="270">
        <f t="shared" si="126"/>
        <v>3.3636260000000018</v>
      </c>
      <c r="AF1297" s="194">
        <f t="shared" si="127"/>
        <v>1.5092367999999992</v>
      </c>
      <c r="AH1297" s="242">
        <v>1276</v>
      </c>
      <c r="AI1297" s="251">
        <f t="shared" si="128"/>
        <v>15.256700000000002</v>
      </c>
      <c r="AJ1297" s="251">
        <f>'5-04a'!O1298</f>
        <v>15.2567</v>
      </c>
      <c r="AK1297" s="251">
        <f t="shared" si="129"/>
        <v>0</v>
      </c>
      <c r="AM1297" s="252">
        <f t="shared" si="130"/>
        <v>9.8922886338461066E-2</v>
      </c>
      <c r="AP1297" s="268"/>
    </row>
    <row r="1298" spans="1:42" x14ac:dyDescent="0.25">
      <c r="A1298" s="253">
        <v>1296</v>
      </c>
      <c r="B1298" s="243" t="s">
        <v>576</v>
      </c>
      <c r="C1298" s="243" t="s">
        <v>577</v>
      </c>
      <c r="D1298" s="243" t="s">
        <v>471</v>
      </c>
      <c r="E1298" s="243" t="s">
        <v>492</v>
      </c>
      <c r="F1298" s="243" t="s">
        <v>35</v>
      </c>
      <c r="G1298" s="243" t="s">
        <v>36</v>
      </c>
      <c r="H1298" s="243" t="s">
        <v>42</v>
      </c>
      <c r="I1298" s="243" t="s">
        <v>99</v>
      </c>
      <c r="J1298" s="243" t="s">
        <v>996</v>
      </c>
      <c r="K1298" s="243" t="s">
        <v>876</v>
      </c>
      <c r="L1298" s="265">
        <v>3.6677269674071837</v>
      </c>
      <c r="M1298" s="250">
        <v>2</v>
      </c>
      <c r="N1298" s="250">
        <v>2</v>
      </c>
      <c r="O1298" s="244">
        <v>15</v>
      </c>
      <c r="P1298" s="242">
        <v>10</v>
      </c>
      <c r="Q1298" s="242">
        <v>25</v>
      </c>
      <c r="R1298" s="242">
        <v>0.7</v>
      </c>
      <c r="S1298" s="245">
        <v>704</v>
      </c>
      <c r="T1298" s="242">
        <v>5</v>
      </c>
      <c r="U1298" s="242">
        <v>0.6</v>
      </c>
      <c r="V1298" s="242">
        <v>28</v>
      </c>
      <c r="W1298" s="266">
        <v>101.8</v>
      </c>
      <c r="X1298" s="266">
        <v>10</v>
      </c>
      <c r="Y1298" s="266">
        <v>8.33</v>
      </c>
      <c r="Z1298" s="266">
        <v>2.036</v>
      </c>
      <c r="AA1298" s="266">
        <v>1.3573333333333335</v>
      </c>
      <c r="AB1298" s="267">
        <v>2.724940666666666</v>
      </c>
      <c r="AC1298" s="268"/>
      <c r="AD1298" s="269">
        <v>8.9499999999999993</v>
      </c>
      <c r="AE1298" s="270">
        <f t="shared" ref="AE1298:AE1303" si="131">0.0804*AD1298^2-1.8589*AD1298+11.204</f>
        <v>1.007086000000001</v>
      </c>
      <c r="AF1298" s="194">
        <f t="shared" si="127"/>
        <v>1.717854666666665</v>
      </c>
      <c r="AH1298" s="242">
        <v>1277</v>
      </c>
      <c r="AI1298" s="251">
        <f t="shared" si="128"/>
        <v>14.448273999999998</v>
      </c>
      <c r="AJ1298" s="251">
        <f>'5-04a'!O1299</f>
        <v>14.05</v>
      </c>
      <c r="AK1298" s="251">
        <f t="shared" si="129"/>
        <v>0.39827399999999713</v>
      </c>
      <c r="AM1298" s="252">
        <f t="shared" si="130"/>
        <v>0.11889687769394913</v>
      </c>
      <c r="AP1298" s="268"/>
    </row>
    <row r="1299" spans="1:42" x14ac:dyDescent="0.25">
      <c r="A1299" s="253">
        <v>1297</v>
      </c>
      <c r="B1299" s="243" t="s">
        <v>576</v>
      </c>
      <c r="C1299" s="243" t="s">
        <v>577</v>
      </c>
      <c r="D1299" s="243" t="s">
        <v>471</v>
      </c>
      <c r="E1299" s="243" t="s">
        <v>492</v>
      </c>
      <c r="F1299" s="243" t="s">
        <v>30</v>
      </c>
      <c r="G1299" s="243" t="s">
        <v>36</v>
      </c>
      <c r="H1299" s="243" t="s">
        <v>42</v>
      </c>
      <c r="I1299" s="243" t="s">
        <v>81</v>
      </c>
      <c r="J1299" s="243" t="s">
        <v>2224</v>
      </c>
      <c r="K1299" s="243" t="s">
        <v>876</v>
      </c>
      <c r="L1299" s="265">
        <v>4.575249432789299</v>
      </c>
      <c r="M1299" s="250">
        <v>2</v>
      </c>
      <c r="N1299" s="250">
        <v>2</v>
      </c>
      <c r="O1299" s="244">
        <v>15</v>
      </c>
      <c r="P1299" s="242">
        <v>10</v>
      </c>
      <c r="Q1299" s="242">
        <v>25</v>
      </c>
      <c r="R1299" s="242">
        <v>0.7</v>
      </c>
      <c r="S1299" s="245">
        <v>802</v>
      </c>
      <c r="T1299" s="242">
        <v>5</v>
      </c>
      <c r="U1299" s="242">
        <v>0.6</v>
      </c>
      <c r="V1299" s="242">
        <v>28</v>
      </c>
      <c r="W1299" s="266">
        <v>108.24554880000001</v>
      </c>
      <c r="X1299" s="266">
        <v>10.63315803536346</v>
      </c>
      <c r="Y1299" s="266">
        <v>8.26</v>
      </c>
      <c r="Z1299" s="266">
        <v>2.1649109760000003</v>
      </c>
      <c r="AA1299" s="266">
        <v>0.34077302400000004</v>
      </c>
      <c r="AB1299" s="267">
        <v>2.2811159999999999</v>
      </c>
      <c r="AC1299" s="268"/>
      <c r="AD1299" s="269">
        <v>8.9499999999999993</v>
      </c>
      <c r="AE1299" s="270">
        <f t="shared" si="131"/>
        <v>1.007086000000001</v>
      </c>
      <c r="AF1299" s="194">
        <f t="shared" si="127"/>
        <v>1.2740299999999989</v>
      </c>
      <c r="AH1299" s="242">
        <v>1278</v>
      </c>
      <c r="AI1299" s="251">
        <f t="shared" si="128"/>
        <v>13.046800000000001</v>
      </c>
      <c r="AJ1299" s="251">
        <f>'5-04a'!O1300</f>
        <v>13.046799999999999</v>
      </c>
      <c r="AK1299" s="251">
        <f t="shared" si="129"/>
        <v>0</v>
      </c>
      <c r="AM1299" s="252">
        <f t="shared" si="130"/>
        <v>9.7650764938528894E-2</v>
      </c>
      <c r="AP1299" s="268"/>
    </row>
    <row r="1300" spans="1:42" x14ac:dyDescent="0.25">
      <c r="A1300" s="253">
        <v>1298</v>
      </c>
      <c r="B1300" s="243" t="s">
        <v>576</v>
      </c>
      <c r="C1300" s="243" t="s">
        <v>577</v>
      </c>
      <c r="D1300" s="243" t="s">
        <v>471</v>
      </c>
      <c r="E1300" s="243" t="s">
        <v>492</v>
      </c>
      <c r="F1300" s="243" t="s">
        <v>35</v>
      </c>
      <c r="G1300" s="243" t="s">
        <v>36</v>
      </c>
      <c r="H1300" s="243" t="s">
        <v>32</v>
      </c>
      <c r="I1300" s="243" t="s">
        <v>55</v>
      </c>
      <c r="J1300" s="243" t="s">
        <v>73</v>
      </c>
      <c r="K1300" s="243" t="s">
        <v>876</v>
      </c>
      <c r="L1300" s="265">
        <v>2.9204067286669808</v>
      </c>
      <c r="M1300" s="250">
        <v>2</v>
      </c>
      <c r="N1300" s="250">
        <v>2</v>
      </c>
      <c r="O1300" s="244">
        <v>15</v>
      </c>
      <c r="P1300" s="242">
        <v>10</v>
      </c>
      <c r="Q1300" s="242">
        <v>25</v>
      </c>
      <c r="R1300" s="242">
        <v>0.7</v>
      </c>
      <c r="S1300" s="245">
        <v>712</v>
      </c>
      <c r="T1300" s="242">
        <v>4.2</v>
      </c>
      <c r="U1300" s="242">
        <v>0.6</v>
      </c>
      <c r="V1300" s="242">
        <v>28</v>
      </c>
      <c r="W1300" s="266">
        <v>167.11452000000003</v>
      </c>
      <c r="X1300" s="266">
        <v>16.415964636542242</v>
      </c>
      <c r="Y1300" s="266">
        <v>7.52</v>
      </c>
      <c r="Z1300" s="266">
        <v>3.3422904000000004</v>
      </c>
      <c r="AA1300" s="266">
        <v>2.2281936000000004</v>
      </c>
      <c r="AB1300" s="267">
        <v>3.8135159999999995</v>
      </c>
      <c r="AC1300" s="268"/>
      <c r="AD1300" s="269">
        <v>8.9499999999999993</v>
      </c>
      <c r="AE1300" s="270">
        <f t="shared" si="131"/>
        <v>1.007086000000001</v>
      </c>
      <c r="AF1300" s="194">
        <f t="shared" si="127"/>
        <v>2.8064299999999984</v>
      </c>
      <c r="AH1300" s="242">
        <v>1279</v>
      </c>
      <c r="AI1300" s="251">
        <f t="shared" si="128"/>
        <v>16.904</v>
      </c>
      <c r="AJ1300" s="251">
        <f>'5-04a'!O1301</f>
        <v>16.904</v>
      </c>
      <c r="AK1300" s="251">
        <f t="shared" si="129"/>
        <v>0</v>
      </c>
      <c r="AM1300" s="252">
        <f t="shared" si="130"/>
        <v>0.16602165168007563</v>
      </c>
      <c r="AP1300" s="268"/>
    </row>
    <row r="1301" spans="1:42" x14ac:dyDescent="0.25">
      <c r="A1301" s="253">
        <v>1299</v>
      </c>
      <c r="B1301" s="243" t="s">
        <v>576</v>
      </c>
      <c r="C1301" s="243" t="s">
        <v>577</v>
      </c>
      <c r="D1301" s="243" t="s">
        <v>471</v>
      </c>
      <c r="E1301" s="243" t="s">
        <v>496</v>
      </c>
      <c r="F1301" s="243" t="s">
        <v>35</v>
      </c>
      <c r="G1301" s="243" t="s">
        <v>36</v>
      </c>
      <c r="H1301" s="243" t="s">
        <v>42</v>
      </c>
      <c r="I1301" s="243" t="s">
        <v>99</v>
      </c>
      <c r="J1301" s="243" t="s">
        <v>996</v>
      </c>
      <c r="K1301" s="243" t="s">
        <v>876</v>
      </c>
      <c r="L1301" s="265">
        <v>3.6665520396155111</v>
      </c>
      <c r="M1301" s="250">
        <v>2</v>
      </c>
      <c r="N1301" s="250">
        <v>2</v>
      </c>
      <c r="O1301" s="244">
        <v>15</v>
      </c>
      <c r="P1301" s="242">
        <v>10</v>
      </c>
      <c r="Q1301" s="242">
        <v>25</v>
      </c>
      <c r="R1301" s="242">
        <v>0.7</v>
      </c>
      <c r="S1301" s="245">
        <v>704</v>
      </c>
      <c r="T1301" s="242">
        <v>5</v>
      </c>
      <c r="U1301" s="242">
        <v>0.6</v>
      </c>
      <c r="V1301" s="242">
        <v>28</v>
      </c>
      <c r="W1301" s="266">
        <v>67.441320000000005</v>
      </c>
      <c r="X1301" s="266">
        <v>10.006130563798221</v>
      </c>
      <c r="Y1301" s="266">
        <v>8.33</v>
      </c>
      <c r="Z1301" s="266">
        <v>1.3488264000000001</v>
      </c>
      <c r="AA1301" s="266">
        <v>0.89921760000000017</v>
      </c>
      <c r="AB1301" s="267">
        <v>2.0699559999999995</v>
      </c>
      <c r="AC1301" s="268"/>
      <c r="AD1301" s="269">
        <v>9.15</v>
      </c>
      <c r="AE1301" s="270">
        <f t="shared" si="131"/>
        <v>0.9263539999999999</v>
      </c>
      <c r="AF1301" s="194">
        <f t="shared" si="127"/>
        <v>1.1436019999999996</v>
      </c>
      <c r="AH1301" s="242">
        <v>1280</v>
      </c>
      <c r="AI1301" s="251">
        <f t="shared" si="128"/>
        <v>12.648</v>
      </c>
      <c r="AJ1301" s="251">
        <f>'5-04a'!O1302</f>
        <v>12.648</v>
      </c>
      <c r="AK1301" s="251">
        <f t="shared" si="129"/>
        <v>0</v>
      </c>
      <c r="AM1301" s="252">
        <f t="shared" si="130"/>
        <v>9.0417615433270052E-2</v>
      </c>
      <c r="AP1301" s="268"/>
    </row>
    <row r="1302" spans="1:42" x14ac:dyDescent="0.25">
      <c r="A1302" s="253">
        <v>1300</v>
      </c>
      <c r="B1302" s="243" t="s">
        <v>576</v>
      </c>
      <c r="C1302" s="243" t="s">
        <v>577</v>
      </c>
      <c r="D1302" s="243" t="s">
        <v>471</v>
      </c>
      <c r="E1302" s="243" t="s">
        <v>496</v>
      </c>
      <c r="F1302" s="243" t="s">
        <v>30</v>
      </c>
      <c r="G1302" s="243" t="s">
        <v>36</v>
      </c>
      <c r="H1302" s="243" t="s">
        <v>42</v>
      </c>
      <c r="I1302" s="243" t="s">
        <v>81</v>
      </c>
      <c r="J1302" s="243" t="s">
        <v>2224</v>
      </c>
      <c r="K1302" s="243" t="s">
        <v>876</v>
      </c>
      <c r="L1302" s="265">
        <v>4.5746538557801459</v>
      </c>
      <c r="M1302" s="250">
        <v>2</v>
      </c>
      <c r="N1302" s="250">
        <v>2</v>
      </c>
      <c r="O1302" s="244">
        <v>15</v>
      </c>
      <c r="P1302" s="242">
        <v>10</v>
      </c>
      <c r="Q1302" s="242">
        <v>25</v>
      </c>
      <c r="R1302" s="242">
        <v>0.7</v>
      </c>
      <c r="S1302" s="245">
        <v>802</v>
      </c>
      <c r="T1302" s="242">
        <v>5</v>
      </c>
      <c r="U1302" s="242">
        <v>0.6</v>
      </c>
      <c r="V1302" s="242">
        <v>28</v>
      </c>
      <c r="W1302" s="266">
        <v>79.322860800000029</v>
      </c>
      <c r="X1302" s="266">
        <v>11.768970445103863</v>
      </c>
      <c r="Y1302" s="266">
        <v>8.26</v>
      </c>
      <c r="Z1302" s="266">
        <v>1.5864572160000008</v>
      </c>
      <c r="AA1302" s="266">
        <v>0.24972011733333346</v>
      </c>
      <c r="AB1302" s="267">
        <v>1.8640226666666662</v>
      </c>
      <c r="AC1302" s="268"/>
      <c r="AD1302" s="269">
        <v>9.15</v>
      </c>
      <c r="AE1302" s="270">
        <f t="shared" si="131"/>
        <v>0.9263539999999999</v>
      </c>
      <c r="AF1302" s="194">
        <f t="shared" si="127"/>
        <v>0.93766866666666626</v>
      </c>
      <c r="AH1302" s="242">
        <v>1281</v>
      </c>
      <c r="AI1302" s="251">
        <f t="shared" si="128"/>
        <v>11.9602</v>
      </c>
      <c r="AJ1302" s="251">
        <f>'5-04a'!O1303</f>
        <v>11.9602</v>
      </c>
      <c r="AK1302" s="251">
        <f t="shared" si="129"/>
        <v>0</v>
      </c>
      <c r="AM1302" s="252">
        <f t="shared" si="130"/>
        <v>7.8399079168129812E-2</v>
      </c>
      <c r="AP1302" s="268"/>
    </row>
    <row r="1303" spans="1:42" x14ac:dyDescent="0.25">
      <c r="A1303" s="253">
        <v>1301</v>
      </c>
      <c r="B1303" s="243" t="s">
        <v>576</v>
      </c>
      <c r="C1303" s="243" t="s">
        <v>577</v>
      </c>
      <c r="D1303" s="243" t="s">
        <v>471</v>
      </c>
      <c r="E1303" s="243" t="s">
        <v>496</v>
      </c>
      <c r="F1303" s="243" t="s">
        <v>35</v>
      </c>
      <c r="G1303" s="243" t="s">
        <v>36</v>
      </c>
      <c r="H1303" s="243" t="s">
        <v>32</v>
      </c>
      <c r="I1303" s="243" t="s">
        <v>55</v>
      </c>
      <c r="J1303" s="243" t="s">
        <v>73</v>
      </c>
      <c r="K1303" s="243" t="s">
        <v>876</v>
      </c>
      <c r="L1303" s="265">
        <v>2.9197053087264053</v>
      </c>
      <c r="M1303" s="250">
        <v>2</v>
      </c>
      <c r="N1303" s="250">
        <v>2</v>
      </c>
      <c r="O1303" s="244">
        <v>15</v>
      </c>
      <c r="P1303" s="242">
        <v>10</v>
      </c>
      <c r="Q1303" s="242">
        <v>25</v>
      </c>
      <c r="R1303" s="242">
        <v>0.7</v>
      </c>
      <c r="S1303" s="245">
        <v>712</v>
      </c>
      <c r="T1303" s="242">
        <v>4.2</v>
      </c>
      <c r="U1303" s="242">
        <v>0.6</v>
      </c>
      <c r="V1303" s="242">
        <v>28</v>
      </c>
      <c r="W1303" s="266">
        <v>115.96132</v>
      </c>
      <c r="X1303" s="266">
        <v>17.204943620178042</v>
      </c>
      <c r="Y1303" s="266">
        <v>7.52</v>
      </c>
      <c r="Z1303" s="266">
        <v>2.3192263999999998</v>
      </c>
      <c r="AA1303" s="266">
        <v>1.5461509333333336</v>
      </c>
      <c r="AB1303" s="267">
        <v>2.8786226666666659</v>
      </c>
      <c r="AC1303" s="268"/>
      <c r="AD1303" s="269">
        <v>9.15</v>
      </c>
      <c r="AE1303" s="270">
        <f t="shared" si="131"/>
        <v>0.9263539999999999</v>
      </c>
      <c r="AF1303" s="194">
        <f t="shared" si="127"/>
        <v>1.952268666666666</v>
      </c>
      <c r="AH1303" s="242">
        <v>1282</v>
      </c>
      <c r="AI1303" s="251">
        <f t="shared" si="128"/>
        <v>14.263999999999999</v>
      </c>
      <c r="AJ1303" s="251">
        <f>'5-04a'!O1304</f>
        <v>14.263999999999999</v>
      </c>
      <c r="AK1303" s="251">
        <f t="shared" si="129"/>
        <v>0</v>
      </c>
      <c r="AM1303" s="252">
        <f t="shared" si="130"/>
        <v>0.13686684426995696</v>
      </c>
      <c r="AP1303" s="268"/>
    </row>
    <row r="1304" spans="1:42" x14ac:dyDescent="0.25">
      <c r="A1304" s="253">
        <v>1302</v>
      </c>
      <c r="B1304" s="243" t="s">
        <v>578</v>
      </c>
      <c r="C1304" s="243" t="s">
        <v>579</v>
      </c>
      <c r="D1304" s="243" t="s">
        <v>508</v>
      </c>
      <c r="E1304" s="243" t="s">
        <v>472</v>
      </c>
      <c r="F1304" s="243" t="s">
        <v>30</v>
      </c>
      <c r="G1304" s="243" t="s">
        <v>36</v>
      </c>
      <c r="H1304" s="243" t="s">
        <v>42</v>
      </c>
      <c r="I1304" s="243" t="s">
        <v>90</v>
      </c>
      <c r="J1304" s="243" t="s">
        <v>996</v>
      </c>
      <c r="K1304" s="243" t="s">
        <v>877</v>
      </c>
      <c r="L1304" s="265">
        <v>3.0714971337733905</v>
      </c>
      <c r="M1304" s="250">
        <v>1</v>
      </c>
      <c r="N1304" s="250">
        <v>1</v>
      </c>
      <c r="O1304" s="244">
        <v>17</v>
      </c>
      <c r="P1304" s="242">
        <v>10</v>
      </c>
      <c r="Q1304" s="242">
        <v>25</v>
      </c>
      <c r="R1304" s="242">
        <v>0.7</v>
      </c>
      <c r="S1304" s="245">
        <v>561</v>
      </c>
      <c r="T1304" s="242">
        <v>4.2</v>
      </c>
      <c r="U1304" s="242">
        <v>0.6</v>
      </c>
      <c r="V1304" s="242">
        <v>20</v>
      </c>
      <c r="W1304" s="266">
        <v>389.52738133333327</v>
      </c>
      <c r="X1304" s="266">
        <v>19.302645259332671</v>
      </c>
      <c r="Y1304" s="266">
        <v>6.81</v>
      </c>
      <c r="Z1304" s="266">
        <v>3.8952738133333327</v>
      </c>
      <c r="AA1304" s="266">
        <v>0.71997951999999987</v>
      </c>
      <c r="AB1304" s="267">
        <v>10.389246666666667</v>
      </c>
      <c r="AC1304" s="268"/>
      <c r="AD1304" s="269" t="s">
        <v>2545</v>
      </c>
      <c r="AE1304" s="270">
        <v>6</v>
      </c>
      <c r="AF1304" s="194">
        <f t="shared" si="127"/>
        <v>4.3892466666666667</v>
      </c>
      <c r="AH1304" s="242">
        <v>1283</v>
      </c>
      <c r="AI1304" s="251">
        <f t="shared" si="128"/>
        <v>21.814499999999995</v>
      </c>
      <c r="AJ1304" s="251">
        <f>'5-04a'!O1305</f>
        <v>21.814499999999999</v>
      </c>
      <c r="AK1304" s="251">
        <f t="shared" si="129"/>
        <v>0</v>
      </c>
      <c r="AM1304" s="252">
        <f t="shared" si="130"/>
        <v>0.20120775936494845</v>
      </c>
      <c r="AP1304" s="268"/>
    </row>
    <row r="1305" spans="1:42" x14ac:dyDescent="0.25">
      <c r="A1305" s="253">
        <v>1303</v>
      </c>
      <c r="B1305" s="243" t="s">
        <v>578</v>
      </c>
      <c r="C1305" s="243" t="s">
        <v>579</v>
      </c>
      <c r="D1305" s="243" t="s">
        <v>508</v>
      </c>
      <c r="E1305" s="243" t="s">
        <v>472</v>
      </c>
      <c r="F1305" s="243" t="s">
        <v>30</v>
      </c>
      <c r="G1305" s="243" t="s">
        <v>36</v>
      </c>
      <c r="H1305" s="243" t="s">
        <v>42</v>
      </c>
      <c r="I1305" s="243" t="s">
        <v>53</v>
      </c>
      <c r="J1305" s="243" t="s">
        <v>726</v>
      </c>
      <c r="K1305" s="243" t="s">
        <v>877</v>
      </c>
      <c r="L1305" s="265">
        <v>4.7939505404595639</v>
      </c>
      <c r="M1305" s="250">
        <v>1</v>
      </c>
      <c r="N1305" s="250">
        <v>1</v>
      </c>
      <c r="O1305" s="244">
        <v>17</v>
      </c>
      <c r="P1305" s="242">
        <v>10</v>
      </c>
      <c r="Q1305" s="242">
        <v>25</v>
      </c>
      <c r="R1305" s="242">
        <v>0.7</v>
      </c>
      <c r="S1305" s="245">
        <v>615</v>
      </c>
      <c r="T1305" s="242">
        <v>4.2</v>
      </c>
      <c r="U1305" s="242">
        <v>0.6</v>
      </c>
      <c r="V1305" s="242">
        <v>20</v>
      </c>
      <c r="W1305" s="266">
        <v>373.26080000000002</v>
      </c>
      <c r="X1305" s="266">
        <v>18.496570862239842</v>
      </c>
      <c r="Y1305" s="266">
        <v>7.76</v>
      </c>
      <c r="Z1305" s="266">
        <v>3.7326080000000004</v>
      </c>
      <c r="AA1305" s="266">
        <v>0.93315200000000009</v>
      </c>
      <c r="AB1305" s="267">
        <v>10.433440000000001</v>
      </c>
      <c r="AC1305" s="268"/>
      <c r="AD1305" s="269" t="s">
        <v>2545</v>
      </c>
      <c r="AE1305" s="270">
        <v>6</v>
      </c>
      <c r="AF1305" s="194">
        <f t="shared" si="127"/>
        <v>4.4334400000000009</v>
      </c>
      <c r="AH1305" s="242">
        <v>1284</v>
      </c>
      <c r="AI1305" s="251">
        <f t="shared" si="128"/>
        <v>22.859200000000001</v>
      </c>
      <c r="AJ1305" s="251">
        <f>'5-04a'!O1306</f>
        <v>22.859200000000001</v>
      </c>
      <c r="AK1305" s="251">
        <f t="shared" si="129"/>
        <v>0</v>
      </c>
      <c r="AM1305" s="252">
        <f t="shared" si="130"/>
        <v>0.19394554490095894</v>
      </c>
      <c r="AP1305" s="268"/>
    </row>
    <row r="1306" spans="1:42" x14ac:dyDescent="0.25">
      <c r="A1306" s="253">
        <v>1304</v>
      </c>
      <c r="B1306" s="243" t="s">
        <v>578</v>
      </c>
      <c r="C1306" s="243" t="s">
        <v>579</v>
      </c>
      <c r="D1306" s="243" t="s">
        <v>508</v>
      </c>
      <c r="E1306" s="243" t="s">
        <v>472</v>
      </c>
      <c r="F1306" s="243" t="s">
        <v>35</v>
      </c>
      <c r="G1306" s="243" t="s">
        <v>31</v>
      </c>
      <c r="H1306" s="243" t="s">
        <v>42</v>
      </c>
      <c r="I1306" s="243" t="s">
        <v>64</v>
      </c>
      <c r="J1306" s="243" t="s">
        <v>657</v>
      </c>
      <c r="K1306" s="243" t="s">
        <v>877</v>
      </c>
      <c r="L1306" s="265">
        <v>2.8060200000000006</v>
      </c>
      <c r="M1306" s="250">
        <v>1</v>
      </c>
      <c r="N1306" s="250">
        <v>1</v>
      </c>
      <c r="O1306" s="244">
        <v>17</v>
      </c>
      <c r="P1306" s="242">
        <v>10</v>
      </c>
      <c r="Q1306" s="242">
        <v>25</v>
      </c>
      <c r="R1306" s="242">
        <v>0.7</v>
      </c>
      <c r="S1306" s="245">
        <v>692</v>
      </c>
      <c r="T1306" s="242">
        <v>4.2</v>
      </c>
      <c r="U1306" s="242">
        <v>0.6</v>
      </c>
      <c r="V1306" s="242">
        <v>20</v>
      </c>
      <c r="W1306" s="266">
        <v>415.43493333333328</v>
      </c>
      <c r="X1306" s="266">
        <v>20.586468450611161</v>
      </c>
      <c r="Y1306" s="266">
        <v>8.91</v>
      </c>
      <c r="Z1306" s="266">
        <v>4.1543493333333323</v>
      </c>
      <c r="AA1306" s="266">
        <v>2.2369573333333328</v>
      </c>
      <c r="AB1306" s="267">
        <v>11.943293333333333</v>
      </c>
      <c r="AC1306" s="268"/>
      <c r="AD1306" s="269" t="s">
        <v>2545</v>
      </c>
      <c r="AE1306" s="270">
        <v>6</v>
      </c>
      <c r="AF1306" s="194">
        <f t="shared" si="127"/>
        <v>5.9432933333333331</v>
      </c>
      <c r="AH1306" s="242">
        <v>1285</v>
      </c>
      <c r="AI1306" s="251">
        <f t="shared" si="128"/>
        <v>27.244599999999998</v>
      </c>
      <c r="AJ1306" s="251">
        <f>'5-04a'!O1307</f>
        <v>27.244599999999998</v>
      </c>
      <c r="AK1306" s="251">
        <f t="shared" si="129"/>
        <v>0</v>
      </c>
      <c r="AM1306" s="252">
        <f t="shared" si="130"/>
        <v>0.21814573652515851</v>
      </c>
      <c r="AP1306" s="268"/>
    </row>
    <row r="1307" spans="1:42" x14ac:dyDescent="0.25">
      <c r="A1307" s="253">
        <v>1305</v>
      </c>
      <c r="B1307" s="243" t="s">
        <v>578</v>
      </c>
      <c r="C1307" s="243" t="s">
        <v>579</v>
      </c>
      <c r="D1307" s="243" t="s">
        <v>508</v>
      </c>
      <c r="E1307" s="243" t="s">
        <v>472</v>
      </c>
      <c r="F1307" s="243" t="s">
        <v>30</v>
      </c>
      <c r="G1307" s="243" t="s">
        <v>31</v>
      </c>
      <c r="H1307" s="243" t="s">
        <v>42</v>
      </c>
      <c r="I1307" s="243" t="s">
        <v>52</v>
      </c>
      <c r="J1307" s="243" t="s">
        <v>678</v>
      </c>
      <c r="K1307" s="243" t="s">
        <v>877</v>
      </c>
      <c r="L1307" s="265">
        <v>7.1777246232679346</v>
      </c>
      <c r="M1307" s="250">
        <v>1</v>
      </c>
      <c r="N1307" s="250">
        <v>1</v>
      </c>
      <c r="O1307" s="244">
        <v>17</v>
      </c>
      <c r="P1307" s="242">
        <v>10</v>
      </c>
      <c r="Q1307" s="242">
        <v>25</v>
      </c>
      <c r="R1307" s="242">
        <v>0.7</v>
      </c>
      <c r="S1307" s="245">
        <v>780</v>
      </c>
      <c r="T1307" s="242">
        <v>4.2</v>
      </c>
      <c r="U1307" s="242">
        <v>0.6</v>
      </c>
      <c r="V1307" s="242">
        <v>20</v>
      </c>
      <c r="W1307" s="266">
        <v>435.47093333333322</v>
      </c>
      <c r="X1307" s="266">
        <v>21.579332672613145</v>
      </c>
      <c r="Y1307" s="266">
        <v>6.16</v>
      </c>
      <c r="Z1307" s="266">
        <v>4.3547093333333322</v>
      </c>
      <c r="AA1307" s="266">
        <v>1.8663039999999997</v>
      </c>
      <c r="AB1307" s="267">
        <v>11.794286666666666</v>
      </c>
      <c r="AC1307" s="268"/>
      <c r="AD1307" s="269" t="s">
        <v>2545</v>
      </c>
      <c r="AE1307" s="270">
        <v>6</v>
      </c>
      <c r="AF1307" s="194">
        <f t="shared" si="127"/>
        <v>5.7942866666666664</v>
      </c>
      <c r="AH1307" s="242">
        <v>1286</v>
      </c>
      <c r="AI1307" s="251">
        <f t="shared" si="128"/>
        <v>24.1753</v>
      </c>
      <c r="AJ1307" s="251">
        <f>'5-04a'!O1308</f>
        <v>24.1753</v>
      </c>
      <c r="AK1307" s="251">
        <f t="shared" si="129"/>
        <v>0</v>
      </c>
      <c r="AM1307" s="252">
        <f t="shared" si="130"/>
        <v>0.23967796332068955</v>
      </c>
      <c r="AP1307" s="268"/>
    </row>
    <row r="1308" spans="1:42" x14ac:dyDescent="0.25">
      <c r="A1308" s="253">
        <v>1306</v>
      </c>
      <c r="B1308" s="243" t="s">
        <v>578</v>
      </c>
      <c r="C1308" s="243" t="s">
        <v>579</v>
      </c>
      <c r="D1308" s="243" t="s">
        <v>491</v>
      </c>
      <c r="E1308" s="243" t="s">
        <v>472</v>
      </c>
      <c r="F1308" s="243" t="s">
        <v>30</v>
      </c>
      <c r="G1308" s="243" t="s">
        <v>36</v>
      </c>
      <c r="H1308" s="243" t="s">
        <v>42</v>
      </c>
      <c r="I1308" s="243" t="s">
        <v>90</v>
      </c>
      <c r="J1308" s="243" t="s">
        <v>996</v>
      </c>
      <c r="K1308" s="243" t="s">
        <v>877</v>
      </c>
      <c r="L1308" s="265">
        <v>3.071536025008939</v>
      </c>
      <c r="M1308" s="250">
        <v>1</v>
      </c>
      <c r="N1308" s="250">
        <v>1</v>
      </c>
      <c r="O1308" s="244">
        <v>17</v>
      </c>
      <c r="P1308" s="242">
        <v>10</v>
      </c>
      <c r="Q1308" s="242">
        <v>25</v>
      </c>
      <c r="R1308" s="242">
        <v>0.7</v>
      </c>
      <c r="S1308" s="245">
        <v>561</v>
      </c>
      <c r="T1308" s="242">
        <v>4.2</v>
      </c>
      <c r="U1308" s="242">
        <v>0.6</v>
      </c>
      <c r="V1308" s="242">
        <v>20</v>
      </c>
      <c r="W1308" s="266">
        <v>235.9417079466667</v>
      </c>
      <c r="X1308" s="266">
        <v>13.985874804188898</v>
      </c>
      <c r="Y1308" s="266">
        <v>6.81</v>
      </c>
      <c r="Z1308" s="266">
        <v>2.3594170794666671</v>
      </c>
      <c r="AA1308" s="266">
        <v>0.43610078720000006</v>
      </c>
      <c r="AB1308" s="267">
        <v>5.7615821333333344</v>
      </c>
      <c r="AC1308" s="268"/>
      <c r="AD1308" s="269">
        <v>5.55</v>
      </c>
      <c r="AE1308" s="270">
        <f t="shared" ref="AE1308:AE1339" si="132">0.0804*AD1308^2-1.8589*AD1308+11.204</f>
        <v>3.3636260000000018</v>
      </c>
      <c r="AF1308" s="194">
        <f t="shared" si="127"/>
        <v>2.3979561333333326</v>
      </c>
      <c r="AH1308" s="242">
        <v>1287</v>
      </c>
      <c r="AI1308" s="251">
        <f t="shared" si="128"/>
        <v>15.367100000000002</v>
      </c>
      <c r="AJ1308" s="251">
        <f>'5-04a'!O1309</f>
        <v>15.367100000000001</v>
      </c>
      <c r="AK1308" s="251">
        <f t="shared" si="129"/>
        <v>0</v>
      </c>
      <c r="AM1308" s="252">
        <f t="shared" si="130"/>
        <v>0.15604480567793091</v>
      </c>
      <c r="AP1308" s="268"/>
    </row>
    <row r="1309" spans="1:42" x14ac:dyDescent="0.25">
      <c r="A1309" s="253">
        <v>1307</v>
      </c>
      <c r="B1309" s="243" t="s">
        <v>578</v>
      </c>
      <c r="C1309" s="243" t="s">
        <v>579</v>
      </c>
      <c r="D1309" s="243" t="s">
        <v>491</v>
      </c>
      <c r="E1309" s="243" t="s">
        <v>472</v>
      </c>
      <c r="F1309" s="243" t="s">
        <v>30</v>
      </c>
      <c r="G1309" s="243" t="s">
        <v>36</v>
      </c>
      <c r="H1309" s="243" t="s">
        <v>42</v>
      </c>
      <c r="I1309" s="243" t="s">
        <v>53</v>
      </c>
      <c r="J1309" s="243" t="s">
        <v>726</v>
      </c>
      <c r="K1309" s="243" t="s">
        <v>877</v>
      </c>
      <c r="L1309" s="265">
        <v>4.7939505404595639</v>
      </c>
      <c r="M1309" s="250">
        <v>1</v>
      </c>
      <c r="N1309" s="250">
        <v>1</v>
      </c>
      <c r="O1309" s="244">
        <v>17</v>
      </c>
      <c r="P1309" s="242">
        <v>10</v>
      </c>
      <c r="Q1309" s="242">
        <v>25</v>
      </c>
      <c r="R1309" s="242">
        <v>0.7</v>
      </c>
      <c r="S1309" s="245">
        <v>615</v>
      </c>
      <c r="T1309" s="242">
        <v>4.2</v>
      </c>
      <c r="U1309" s="242">
        <v>0.6</v>
      </c>
      <c r="V1309" s="242">
        <v>20</v>
      </c>
      <c r="W1309" s="266">
        <v>227.02062933333332</v>
      </c>
      <c r="X1309" s="266">
        <v>13.45706160837779</v>
      </c>
      <c r="Y1309" s="266">
        <v>7.76</v>
      </c>
      <c r="Z1309" s="266">
        <v>2.2702062933333331</v>
      </c>
      <c r="AA1309" s="266">
        <v>0.56755157333333328</v>
      </c>
      <c r="AB1309" s="267">
        <v>5.7985421333333331</v>
      </c>
      <c r="AC1309" s="268"/>
      <c r="AD1309" s="269">
        <v>5.55</v>
      </c>
      <c r="AE1309" s="270">
        <f t="shared" si="132"/>
        <v>3.3636260000000018</v>
      </c>
      <c r="AF1309" s="194">
        <f t="shared" si="127"/>
        <v>2.4349161333333313</v>
      </c>
      <c r="AH1309" s="242">
        <v>1288</v>
      </c>
      <c r="AI1309" s="251">
        <f t="shared" si="128"/>
        <v>16.396299999999997</v>
      </c>
      <c r="AJ1309" s="251">
        <f>'5-04a'!O1310</f>
        <v>16.3963</v>
      </c>
      <c r="AK1309" s="251">
        <f t="shared" si="129"/>
        <v>0</v>
      </c>
      <c r="AM1309" s="252">
        <f t="shared" si="130"/>
        <v>0.14850399988615309</v>
      </c>
      <c r="AP1309" s="268"/>
    </row>
    <row r="1310" spans="1:42" x14ac:dyDescent="0.25">
      <c r="A1310" s="253">
        <v>1308</v>
      </c>
      <c r="B1310" s="243" t="s">
        <v>578</v>
      </c>
      <c r="C1310" s="243" t="s">
        <v>579</v>
      </c>
      <c r="D1310" s="243" t="s">
        <v>491</v>
      </c>
      <c r="E1310" s="243" t="s">
        <v>472</v>
      </c>
      <c r="F1310" s="243" t="s">
        <v>35</v>
      </c>
      <c r="G1310" s="243" t="s">
        <v>31</v>
      </c>
      <c r="H1310" s="243" t="s">
        <v>42</v>
      </c>
      <c r="I1310" s="243" t="s">
        <v>64</v>
      </c>
      <c r="J1310" s="243" t="s">
        <v>657</v>
      </c>
      <c r="K1310" s="243" t="s">
        <v>877</v>
      </c>
      <c r="L1310" s="265">
        <v>2.8060200000000006</v>
      </c>
      <c r="M1310" s="250">
        <v>1</v>
      </c>
      <c r="N1310" s="250">
        <v>1</v>
      </c>
      <c r="O1310" s="244">
        <v>17</v>
      </c>
      <c r="P1310" s="242">
        <v>10</v>
      </c>
      <c r="Q1310" s="242">
        <v>25</v>
      </c>
      <c r="R1310" s="242">
        <v>0.7</v>
      </c>
      <c r="S1310" s="245">
        <v>692</v>
      </c>
      <c r="T1310" s="242">
        <v>4.2</v>
      </c>
      <c r="U1310" s="242">
        <v>0.6</v>
      </c>
      <c r="V1310" s="242">
        <v>20</v>
      </c>
      <c r="W1310" s="266">
        <v>278.23106133333329</v>
      </c>
      <c r="X1310" s="266">
        <v>16.492653309622604</v>
      </c>
      <c r="Y1310" s="266">
        <v>8.91</v>
      </c>
      <c r="Z1310" s="266">
        <v>2.7823106133333333</v>
      </c>
      <c r="AA1310" s="266">
        <v>1.4981672533333332</v>
      </c>
      <c r="AB1310" s="267">
        <v>7.0609221333333343</v>
      </c>
      <c r="AC1310" s="268"/>
      <c r="AD1310" s="269">
        <v>5.55</v>
      </c>
      <c r="AE1310" s="270">
        <f t="shared" si="132"/>
        <v>3.3636260000000018</v>
      </c>
      <c r="AF1310" s="194">
        <f t="shared" si="127"/>
        <v>3.6972961333333325</v>
      </c>
      <c r="AH1310" s="242">
        <v>1289</v>
      </c>
      <c r="AI1310" s="251">
        <f t="shared" si="128"/>
        <v>20.2514</v>
      </c>
      <c r="AJ1310" s="251">
        <f>'5-04a'!O1311</f>
        <v>20.2514</v>
      </c>
      <c r="AK1310" s="251">
        <f t="shared" si="129"/>
        <v>0</v>
      </c>
      <c r="AM1310" s="252">
        <f t="shared" si="130"/>
        <v>0.18256990298613096</v>
      </c>
      <c r="AP1310" s="268"/>
    </row>
    <row r="1311" spans="1:42" x14ac:dyDescent="0.25">
      <c r="A1311" s="253">
        <v>1309</v>
      </c>
      <c r="B1311" s="243" t="s">
        <v>578</v>
      </c>
      <c r="C1311" s="243" t="s">
        <v>579</v>
      </c>
      <c r="D1311" s="243" t="s">
        <v>491</v>
      </c>
      <c r="E1311" s="243" t="s">
        <v>472</v>
      </c>
      <c r="F1311" s="243" t="s">
        <v>30</v>
      </c>
      <c r="G1311" s="243" t="s">
        <v>31</v>
      </c>
      <c r="H1311" s="243" t="s">
        <v>42</v>
      </c>
      <c r="I1311" s="243" t="s">
        <v>52</v>
      </c>
      <c r="J1311" s="243" t="s">
        <v>678</v>
      </c>
      <c r="K1311" s="243" t="s">
        <v>877</v>
      </c>
      <c r="L1311" s="265">
        <v>7.1780670822031833</v>
      </c>
      <c r="M1311" s="250">
        <v>1</v>
      </c>
      <c r="N1311" s="250">
        <v>1</v>
      </c>
      <c r="O1311" s="244">
        <v>17</v>
      </c>
      <c r="P1311" s="242">
        <v>10</v>
      </c>
      <c r="Q1311" s="242">
        <v>25</v>
      </c>
      <c r="R1311" s="242">
        <v>0.7</v>
      </c>
      <c r="S1311" s="245">
        <v>780</v>
      </c>
      <c r="T1311" s="242">
        <v>4.2</v>
      </c>
      <c r="U1311" s="242">
        <v>0.6</v>
      </c>
      <c r="V1311" s="242">
        <v>20</v>
      </c>
      <c r="W1311" s="266">
        <v>289.66545066666663</v>
      </c>
      <c r="X1311" s="266">
        <v>17.170447579529736</v>
      </c>
      <c r="Y1311" s="266">
        <v>6.16</v>
      </c>
      <c r="Z1311" s="266">
        <v>2.8966545066666662</v>
      </c>
      <c r="AA1311" s="266">
        <v>1.24142336</v>
      </c>
      <c r="AB1311" s="267">
        <v>6.9363221333333342</v>
      </c>
      <c r="AC1311" s="268"/>
      <c r="AD1311" s="269">
        <v>5.55</v>
      </c>
      <c r="AE1311" s="270">
        <f t="shared" si="132"/>
        <v>3.3636260000000018</v>
      </c>
      <c r="AF1311" s="194">
        <f t="shared" si="127"/>
        <v>3.5726961333333325</v>
      </c>
      <c r="AH1311" s="242">
        <v>1290</v>
      </c>
      <c r="AI1311" s="251">
        <f t="shared" si="128"/>
        <v>17.234400000000001</v>
      </c>
      <c r="AJ1311" s="251">
        <f>'5-04a'!O1312</f>
        <v>17.234400000000001</v>
      </c>
      <c r="AK1311" s="251">
        <f t="shared" si="129"/>
        <v>0</v>
      </c>
      <c r="AM1311" s="252">
        <f t="shared" si="130"/>
        <v>0.20730029089108598</v>
      </c>
      <c r="AP1311" s="268"/>
    </row>
    <row r="1312" spans="1:42" x14ac:dyDescent="0.25">
      <c r="A1312" s="253">
        <v>1310</v>
      </c>
      <c r="B1312" s="243" t="s">
        <v>580</v>
      </c>
      <c r="C1312" s="243" t="s">
        <v>581</v>
      </c>
      <c r="D1312" s="243" t="s">
        <v>494</v>
      </c>
      <c r="E1312" s="243" t="s">
        <v>496</v>
      </c>
      <c r="F1312" s="243" t="s">
        <v>30</v>
      </c>
      <c r="G1312" s="243" t="s">
        <v>36</v>
      </c>
      <c r="H1312" s="243" t="s">
        <v>42</v>
      </c>
      <c r="I1312" s="243" t="s">
        <v>76</v>
      </c>
      <c r="J1312" s="243" t="s">
        <v>996</v>
      </c>
      <c r="K1312" s="243" t="s">
        <v>879</v>
      </c>
      <c r="L1312" s="265">
        <v>7.3978611925205353</v>
      </c>
      <c r="M1312" s="250">
        <v>2</v>
      </c>
      <c r="N1312" s="250">
        <v>2</v>
      </c>
      <c r="O1312" s="244">
        <v>17.5</v>
      </c>
      <c r="P1312" s="242">
        <v>15</v>
      </c>
      <c r="Q1312" s="242">
        <v>35</v>
      </c>
      <c r="R1312" s="242">
        <v>0.7</v>
      </c>
      <c r="S1312" s="245">
        <v>872</v>
      </c>
      <c r="T1312" s="242">
        <v>5</v>
      </c>
      <c r="U1312" s="242">
        <v>0.6</v>
      </c>
      <c r="V1312" s="242">
        <v>26</v>
      </c>
      <c r="W1312" s="266">
        <v>127.90729875</v>
      </c>
      <c r="X1312" s="266">
        <v>17.308159506089311</v>
      </c>
      <c r="Y1312" s="266">
        <v>9.15</v>
      </c>
      <c r="Z1312" s="266">
        <v>2.558145975</v>
      </c>
      <c r="AA1312" s="266">
        <v>0.71732902499999995</v>
      </c>
      <c r="AB1312" s="267">
        <v>0.96792499999999992</v>
      </c>
      <c r="AC1312" s="268"/>
      <c r="AD1312" s="269">
        <v>10.95</v>
      </c>
      <c r="AE1312" s="270">
        <f t="shared" si="132"/>
        <v>0.48920599999999936</v>
      </c>
      <c r="AF1312" s="194">
        <f t="shared" si="127"/>
        <v>0.47871900000000056</v>
      </c>
      <c r="AH1312" s="242">
        <v>1291</v>
      </c>
      <c r="AI1312" s="251">
        <f t="shared" si="128"/>
        <v>13.3934</v>
      </c>
      <c r="AJ1312" s="251">
        <f>'5-04a'!O1313</f>
        <v>13.3934</v>
      </c>
      <c r="AK1312" s="251">
        <f t="shared" si="129"/>
        <v>0</v>
      </c>
      <c r="AM1312" s="252">
        <f t="shared" si="130"/>
        <v>3.5742903220989483E-2</v>
      </c>
      <c r="AP1312" s="268"/>
    </row>
    <row r="1313" spans="1:42" x14ac:dyDescent="0.25">
      <c r="A1313" s="253">
        <v>1311</v>
      </c>
      <c r="B1313" s="243" t="s">
        <v>580</v>
      </c>
      <c r="C1313" s="243" t="s">
        <v>581</v>
      </c>
      <c r="D1313" s="243" t="s">
        <v>494</v>
      </c>
      <c r="E1313" s="243" t="s">
        <v>496</v>
      </c>
      <c r="F1313" s="243" t="s">
        <v>30</v>
      </c>
      <c r="G1313" s="243" t="s">
        <v>36</v>
      </c>
      <c r="H1313" s="243" t="s">
        <v>37</v>
      </c>
      <c r="I1313" s="243" t="s">
        <v>100</v>
      </c>
      <c r="J1313" s="243" t="s">
        <v>996</v>
      </c>
      <c r="K1313" s="243" t="s">
        <v>879</v>
      </c>
      <c r="L1313" s="265">
        <v>4.403881214841209</v>
      </c>
      <c r="M1313" s="250">
        <v>2</v>
      </c>
      <c r="N1313" s="250">
        <v>2</v>
      </c>
      <c r="O1313" s="244">
        <v>17.5</v>
      </c>
      <c r="P1313" s="242">
        <v>10</v>
      </c>
      <c r="Q1313" s="242">
        <v>25</v>
      </c>
      <c r="R1313" s="242">
        <v>0.7</v>
      </c>
      <c r="S1313" s="245">
        <v>2050</v>
      </c>
      <c r="T1313" s="242">
        <v>5</v>
      </c>
      <c r="U1313" s="242">
        <v>0.6</v>
      </c>
      <c r="V1313" s="242">
        <v>26</v>
      </c>
      <c r="W1313" s="266">
        <v>90.11</v>
      </c>
      <c r="X1313" s="266">
        <v>12.193504736129904</v>
      </c>
      <c r="Y1313" s="266">
        <v>9.4</v>
      </c>
      <c r="Z1313" s="266">
        <v>1.8022</v>
      </c>
      <c r="AA1313" s="266">
        <v>0.45055000000000001</v>
      </c>
      <c r="AB1313" s="267">
        <v>2.7527499999999998</v>
      </c>
      <c r="AC1313" s="268"/>
      <c r="AD1313" s="269">
        <v>10.95</v>
      </c>
      <c r="AE1313" s="270">
        <f t="shared" si="132"/>
        <v>0.48920599999999936</v>
      </c>
      <c r="AF1313" s="194">
        <f t="shared" si="127"/>
        <v>2.2635440000000004</v>
      </c>
      <c r="AH1313" s="242">
        <v>1292</v>
      </c>
      <c r="AI1313" s="251">
        <f t="shared" si="128"/>
        <v>14.4055</v>
      </c>
      <c r="AJ1313" s="251">
        <f>'5-04a'!O1314</f>
        <v>14.4055</v>
      </c>
      <c r="AK1313" s="251">
        <f t="shared" si="129"/>
        <v>0</v>
      </c>
      <c r="AM1313" s="252">
        <f t="shared" si="130"/>
        <v>0.15713054041859015</v>
      </c>
      <c r="AP1313" s="268"/>
    </row>
    <row r="1314" spans="1:42" x14ac:dyDescent="0.25">
      <c r="A1314" s="253">
        <v>1312</v>
      </c>
      <c r="B1314" s="243" t="s">
        <v>580</v>
      </c>
      <c r="C1314" s="243" t="s">
        <v>581</v>
      </c>
      <c r="D1314" s="243" t="s">
        <v>494</v>
      </c>
      <c r="E1314" s="243" t="s">
        <v>496</v>
      </c>
      <c r="F1314" s="243" t="s">
        <v>30</v>
      </c>
      <c r="G1314" s="243" t="s">
        <v>36</v>
      </c>
      <c r="H1314" s="243" t="s">
        <v>42</v>
      </c>
      <c r="I1314" s="243" t="s">
        <v>28</v>
      </c>
      <c r="J1314" s="243" t="s">
        <v>73</v>
      </c>
      <c r="K1314" s="243" t="s">
        <v>879</v>
      </c>
      <c r="L1314" s="265">
        <v>4.6005234835982201</v>
      </c>
      <c r="M1314" s="250">
        <v>2</v>
      </c>
      <c r="N1314" s="250">
        <v>2</v>
      </c>
      <c r="O1314" s="244">
        <v>17.5</v>
      </c>
      <c r="P1314" s="242">
        <v>10</v>
      </c>
      <c r="Q1314" s="242">
        <v>25</v>
      </c>
      <c r="R1314" s="242">
        <v>0.7</v>
      </c>
      <c r="S1314" s="245">
        <v>765</v>
      </c>
      <c r="T1314" s="242">
        <v>5</v>
      </c>
      <c r="U1314" s="242">
        <v>0.6</v>
      </c>
      <c r="V1314" s="242">
        <v>26</v>
      </c>
      <c r="W1314" s="266">
        <v>90.994974999999982</v>
      </c>
      <c r="X1314" s="266">
        <v>12.313257780784841</v>
      </c>
      <c r="Y1314" s="266">
        <v>8.99</v>
      </c>
      <c r="Z1314" s="266">
        <v>1.8198994999999996</v>
      </c>
      <c r="AA1314" s="266">
        <v>0.37275049999999993</v>
      </c>
      <c r="AB1314" s="267">
        <v>2.6926499999999995</v>
      </c>
      <c r="AC1314" s="268"/>
      <c r="AD1314" s="269">
        <v>10.95</v>
      </c>
      <c r="AE1314" s="270">
        <f t="shared" si="132"/>
        <v>0.48920599999999936</v>
      </c>
      <c r="AF1314" s="194">
        <f t="shared" si="127"/>
        <v>2.2034440000000002</v>
      </c>
      <c r="AH1314" s="242">
        <v>1293</v>
      </c>
      <c r="AI1314" s="251">
        <f t="shared" si="128"/>
        <v>13.875299999999999</v>
      </c>
      <c r="AJ1314" s="251">
        <f>'5-04a'!O1315</f>
        <v>13.875299999999999</v>
      </c>
      <c r="AK1314" s="251">
        <f t="shared" si="129"/>
        <v>0</v>
      </c>
      <c r="AM1314" s="252">
        <f t="shared" si="130"/>
        <v>0.15880334118901937</v>
      </c>
      <c r="AP1314" s="268"/>
    </row>
    <row r="1315" spans="1:42" x14ac:dyDescent="0.25">
      <c r="A1315" s="253">
        <v>1313</v>
      </c>
      <c r="B1315" s="243" t="s">
        <v>580</v>
      </c>
      <c r="C1315" s="243" t="s">
        <v>581</v>
      </c>
      <c r="D1315" s="243" t="s">
        <v>494</v>
      </c>
      <c r="E1315" s="243" t="s">
        <v>496</v>
      </c>
      <c r="F1315" s="243" t="s">
        <v>30</v>
      </c>
      <c r="G1315" s="243" t="s">
        <v>36</v>
      </c>
      <c r="H1315" s="243" t="s">
        <v>42</v>
      </c>
      <c r="I1315" s="243" t="s">
        <v>53</v>
      </c>
      <c r="J1315" s="243" t="s">
        <v>67</v>
      </c>
      <c r="K1315" s="243" t="s">
        <v>879</v>
      </c>
      <c r="L1315" s="265">
        <v>6.1252792207792206</v>
      </c>
      <c r="M1315" s="250">
        <v>2</v>
      </c>
      <c r="N1315" s="250">
        <v>2</v>
      </c>
      <c r="O1315" s="244">
        <v>17.5</v>
      </c>
      <c r="P1315" s="242">
        <v>10</v>
      </c>
      <c r="Q1315" s="242">
        <v>25</v>
      </c>
      <c r="R1315" s="242">
        <v>0.7</v>
      </c>
      <c r="S1315" s="245">
        <v>659</v>
      </c>
      <c r="T1315" s="242">
        <v>4.2</v>
      </c>
      <c r="U1315" s="242">
        <v>0.6</v>
      </c>
      <c r="V1315" s="242">
        <v>26</v>
      </c>
      <c r="W1315" s="266">
        <v>91.172069999999991</v>
      </c>
      <c r="X1315" s="266">
        <v>12.337221921515559</v>
      </c>
      <c r="Y1315" s="266">
        <v>8.5</v>
      </c>
      <c r="Z1315" s="266">
        <v>1.8234413999999997</v>
      </c>
      <c r="AA1315" s="266">
        <v>0.35770859999999999</v>
      </c>
      <c r="AB1315" s="267">
        <v>2.6811499999999997</v>
      </c>
      <c r="AC1315" s="268"/>
      <c r="AD1315" s="269">
        <v>10.95</v>
      </c>
      <c r="AE1315" s="270">
        <f t="shared" si="132"/>
        <v>0.48920599999999936</v>
      </c>
      <c r="AF1315" s="194">
        <f t="shared" si="127"/>
        <v>2.1919440000000003</v>
      </c>
      <c r="AH1315" s="242">
        <v>1294</v>
      </c>
      <c r="AI1315" s="251">
        <f t="shared" si="128"/>
        <v>13.362300000000001</v>
      </c>
      <c r="AJ1315" s="251">
        <f>'5-04a'!O1316</f>
        <v>13.362299999999999</v>
      </c>
      <c r="AK1315" s="251">
        <f t="shared" si="129"/>
        <v>0</v>
      </c>
      <c r="AM1315" s="252">
        <f t="shared" si="130"/>
        <v>0.16403942435059835</v>
      </c>
      <c r="AP1315" s="268"/>
    </row>
    <row r="1316" spans="1:42" x14ac:dyDescent="0.25">
      <c r="A1316" s="253">
        <v>1314</v>
      </c>
      <c r="B1316" s="243" t="s">
        <v>580</v>
      </c>
      <c r="C1316" s="243" t="s">
        <v>581</v>
      </c>
      <c r="D1316" s="243" t="s">
        <v>471</v>
      </c>
      <c r="E1316" s="243" t="s">
        <v>496</v>
      </c>
      <c r="F1316" s="243" t="s">
        <v>30</v>
      </c>
      <c r="G1316" s="243" t="s">
        <v>36</v>
      </c>
      <c r="H1316" s="243" t="s">
        <v>42</v>
      </c>
      <c r="I1316" s="243" t="s">
        <v>76</v>
      </c>
      <c r="J1316" s="243" t="s">
        <v>996</v>
      </c>
      <c r="K1316" s="243" t="s">
        <v>879</v>
      </c>
      <c r="L1316" s="265">
        <v>7.3980409919036862</v>
      </c>
      <c r="M1316" s="250">
        <v>2</v>
      </c>
      <c r="N1316" s="250">
        <v>2</v>
      </c>
      <c r="O1316" s="244">
        <v>17.5</v>
      </c>
      <c r="P1316" s="242">
        <v>15</v>
      </c>
      <c r="Q1316" s="242">
        <v>35</v>
      </c>
      <c r="R1316" s="242">
        <v>0.7</v>
      </c>
      <c r="S1316" s="245">
        <v>872</v>
      </c>
      <c r="T1316" s="242">
        <v>5</v>
      </c>
      <c r="U1316" s="242">
        <v>0.6</v>
      </c>
      <c r="V1316" s="242">
        <v>26</v>
      </c>
      <c r="W1316" s="266">
        <v>134.3469463875</v>
      </c>
      <c r="X1316" s="266">
        <v>19.932781363130562</v>
      </c>
      <c r="Y1316" s="266">
        <v>9.15</v>
      </c>
      <c r="Z1316" s="266">
        <v>2.68693892775</v>
      </c>
      <c r="AA1316" s="266">
        <v>0.75344382224999995</v>
      </c>
      <c r="AB1316" s="267">
        <v>1.4374172499999993</v>
      </c>
      <c r="AC1316" s="268"/>
      <c r="AD1316" s="269">
        <v>9.15</v>
      </c>
      <c r="AE1316" s="270">
        <f t="shared" si="132"/>
        <v>0.9263539999999999</v>
      </c>
      <c r="AF1316" s="194">
        <f t="shared" si="127"/>
        <v>0.51106324999999941</v>
      </c>
      <c r="AH1316" s="242">
        <v>1295</v>
      </c>
      <c r="AI1316" s="251">
        <f t="shared" si="128"/>
        <v>14.027800000000001</v>
      </c>
      <c r="AJ1316" s="251">
        <f>'5-04a'!O1317</f>
        <v>14.027799999999999</v>
      </c>
      <c r="AK1316" s="251">
        <f t="shared" si="129"/>
        <v>0</v>
      </c>
      <c r="AM1316" s="252">
        <f t="shared" si="130"/>
        <v>3.6432173968833276E-2</v>
      </c>
      <c r="AP1316" s="268"/>
    </row>
    <row r="1317" spans="1:42" x14ac:dyDescent="0.25">
      <c r="A1317" s="253">
        <v>1315</v>
      </c>
      <c r="B1317" s="243" t="s">
        <v>580</v>
      </c>
      <c r="C1317" s="243" t="s">
        <v>581</v>
      </c>
      <c r="D1317" s="243" t="s">
        <v>471</v>
      </c>
      <c r="E1317" s="243" t="s">
        <v>496</v>
      </c>
      <c r="F1317" s="243" t="s">
        <v>30</v>
      </c>
      <c r="G1317" s="243" t="s">
        <v>36</v>
      </c>
      <c r="H1317" s="243" t="s">
        <v>37</v>
      </c>
      <c r="I1317" s="243" t="s">
        <v>100</v>
      </c>
      <c r="J1317" s="243" t="s">
        <v>996</v>
      </c>
      <c r="K1317" s="243" t="s">
        <v>879</v>
      </c>
      <c r="L1317" s="265">
        <v>4.4057343084836731</v>
      </c>
      <c r="M1317" s="250">
        <v>2</v>
      </c>
      <c r="N1317" s="250">
        <v>2</v>
      </c>
      <c r="O1317" s="244">
        <v>17.5</v>
      </c>
      <c r="P1317" s="242">
        <v>10</v>
      </c>
      <c r="Q1317" s="242">
        <v>25</v>
      </c>
      <c r="R1317" s="242">
        <v>0.7</v>
      </c>
      <c r="S1317" s="245">
        <v>2050</v>
      </c>
      <c r="T1317" s="242">
        <v>5</v>
      </c>
      <c r="U1317" s="242">
        <v>0.6</v>
      </c>
      <c r="V1317" s="242">
        <v>26</v>
      </c>
      <c r="W1317" s="266">
        <v>92.541320000000027</v>
      </c>
      <c r="X1317" s="266">
        <v>13.730166172106831</v>
      </c>
      <c r="Y1317" s="266">
        <v>9.4</v>
      </c>
      <c r="Z1317" s="266">
        <v>1.8508264000000005</v>
      </c>
      <c r="AA1317" s="266">
        <v>0.46270660000000013</v>
      </c>
      <c r="AB1317" s="267">
        <v>3.2594669999999999</v>
      </c>
      <c r="AC1317" s="268"/>
      <c r="AD1317" s="269">
        <v>9.15</v>
      </c>
      <c r="AE1317" s="270">
        <f t="shared" si="132"/>
        <v>0.9263539999999999</v>
      </c>
      <c r="AF1317" s="194">
        <f t="shared" si="127"/>
        <v>2.333113</v>
      </c>
      <c r="AH1317" s="242">
        <v>1296</v>
      </c>
      <c r="AI1317" s="251">
        <f t="shared" si="128"/>
        <v>14.973000000000003</v>
      </c>
      <c r="AJ1317" s="251">
        <f>'5-04a'!O1318</f>
        <v>14.973000000000001</v>
      </c>
      <c r="AK1317" s="251">
        <f t="shared" si="129"/>
        <v>0</v>
      </c>
      <c r="AM1317" s="252">
        <f t="shared" si="130"/>
        <v>0.15582134508782472</v>
      </c>
      <c r="AP1317" s="268"/>
    </row>
    <row r="1318" spans="1:42" x14ac:dyDescent="0.25">
      <c r="A1318" s="253">
        <v>1316</v>
      </c>
      <c r="B1318" s="243" t="s">
        <v>580</v>
      </c>
      <c r="C1318" s="243" t="s">
        <v>581</v>
      </c>
      <c r="D1318" s="243" t="s">
        <v>471</v>
      </c>
      <c r="E1318" s="243" t="s">
        <v>496</v>
      </c>
      <c r="F1318" s="243" t="s">
        <v>30</v>
      </c>
      <c r="G1318" s="243" t="s">
        <v>36</v>
      </c>
      <c r="H1318" s="243" t="s">
        <v>42</v>
      </c>
      <c r="I1318" s="243" t="s">
        <v>28</v>
      </c>
      <c r="J1318" s="243" t="s">
        <v>73</v>
      </c>
      <c r="K1318" s="243" t="s">
        <v>879</v>
      </c>
      <c r="L1318" s="265">
        <v>4.6005698834390332</v>
      </c>
      <c r="M1318" s="250">
        <v>2</v>
      </c>
      <c r="N1318" s="250">
        <v>2</v>
      </c>
      <c r="O1318" s="244">
        <v>17.5</v>
      </c>
      <c r="P1318" s="242">
        <v>10</v>
      </c>
      <c r="Q1318" s="242">
        <v>25</v>
      </c>
      <c r="R1318" s="242">
        <v>0.7</v>
      </c>
      <c r="S1318" s="245">
        <v>765</v>
      </c>
      <c r="T1318" s="242">
        <v>5</v>
      </c>
      <c r="U1318" s="242">
        <v>0.6</v>
      </c>
      <c r="V1318" s="242">
        <v>26</v>
      </c>
      <c r="W1318" s="266">
        <v>93.737419500000016</v>
      </c>
      <c r="X1318" s="266">
        <v>13.907629005934719</v>
      </c>
      <c r="Y1318" s="266">
        <v>8.99</v>
      </c>
      <c r="Z1318" s="266">
        <v>1.8747483900000002</v>
      </c>
      <c r="AA1318" s="266">
        <v>0.38398461000000006</v>
      </c>
      <c r="AB1318" s="267">
        <v>3.2046669999999997</v>
      </c>
      <c r="AC1318" s="268"/>
      <c r="AD1318" s="269">
        <v>9.15</v>
      </c>
      <c r="AE1318" s="270">
        <f t="shared" si="132"/>
        <v>0.9263539999999999</v>
      </c>
      <c r="AF1318" s="194">
        <f t="shared" si="127"/>
        <v>2.2783129999999998</v>
      </c>
      <c r="AH1318" s="242">
        <v>1297</v>
      </c>
      <c r="AI1318" s="251">
        <f t="shared" si="128"/>
        <v>14.453400000000002</v>
      </c>
      <c r="AJ1318" s="251">
        <f>'5-04a'!O1319</f>
        <v>14.4534</v>
      </c>
      <c r="AK1318" s="251">
        <f t="shared" si="129"/>
        <v>0</v>
      </c>
      <c r="AM1318" s="252">
        <f t="shared" si="130"/>
        <v>0.15763162992790619</v>
      </c>
      <c r="AP1318" s="268"/>
    </row>
    <row r="1319" spans="1:42" x14ac:dyDescent="0.25">
      <c r="A1319" s="253">
        <v>1317</v>
      </c>
      <c r="B1319" s="243" t="s">
        <v>580</v>
      </c>
      <c r="C1319" s="243" t="s">
        <v>581</v>
      </c>
      <c r="D1319" s="243" t="s">
        <v>471</v>
      </c>
      <c r="E1319" s="243" t="s">
        <v>496</v>
      </c>
      <c r="F1319" s="243" t="s">
        <v>30</v>
      </c>
      <c r="G1319" s="243" t="s">
        <v>36</v>
      </c>
      <c r="H1319" s="243" t="s">
        <v>42</v>
      </c>
      <c r="I1319" s="243" t="s">
        <v>53</v>
      </c>
      <c r="J1319" s="243" t="s">
        <v>67</v>
      </c>
      <c r="K1319" s="243" t="s">
        <v>879</v>
      </c>
      <c r="L1319" s="265">
        <v>6.1252792207792206</v>
      </c>
      <c r="M1319" s="250">
        <v>2</v>
      </c>
      <c r="N1319" s="250">
        <v>2</v>
      </c>
      <c r="O1319" s="244">
        <v>17.5</v>
      </c>
      <c r="P1319" s="242">
        <v>10</v>
      </c>
      <c r="Q1319" s="242">
        <v>25</v>
      </c>
      <c r="R1319" s="242">
        <v>0.7</v>
      </c>
      <c r="S1319" s="245">
        <v>659</v>
      </c>
      <c r="T1319" s="242">
        <v>4.2</v>
      </c>
      <c r="U1319" s="242">
        <v>0.6</v>
      </c>
      <c r="V1319" s="242">
        <v>26</v>
      </c>
      <c r="W1319" s="266">
        <v>93.976139399999994</v>
      </c>
      <c r="X1319" s="266">
        <v>13.943047388724034</v>
      </c>
      <c r="Y1319" s="266">
        <v>8.5</v>
      </c>
      <c r="Z1319" s="266">
        <v>1.8795227879999998</v>
      </c>
      <c r="AA1319" s="266">
        <v>0.36871021200000004</v>
      </c>
      <c r="AB1319" s="267">
        <v>3.1941669999999993</v>
      </c>
      <c r="AC1319" s="268"/>
      <c r="AD1319" s="269">
        <v>9.15</v>
      </c>
      <c r="AE1319" s="270">
        <f t="shared" si="132"/>
        <v>0.9263539999999999</v>
      </c>
      <c r="AF1319" s="194">
        <f t="shared" si="127"/>
        <v>2.2678129999999994</v>
      </c>
      <c r="AH1319" s="242">
        <v>1298</v>
      </c>
      <c r="AI1319" s="251">
        <f t="shared" si="128"/>
        <v>13.942399999999999</v>
      </c>
      <c r="AJ1319" s="251">
        <f>'5-04a'!O1320</f>
        <v>13.942399999999999</v>
      </c>
      <c r="AK1319" s="251">
        <f t="shared" si="129"/>
        <v>0</v>
      </c>
      <c r="AM1319" s="252">
        <f t="shared" si="130"/>
        <v>0.16265585551985307</v>
      </c>
      <c r="AP1319" s="268"/>
    </row>
    <row r="1320" spans="1:42" x14ac:dyDescent="0.25">
      <c r="A1320" s="253">
        <v>1318</v>
      </c>
      <c r="B1320" s="243" t="s">
        <v>580</v>
      </c>
      <c r="C1320" s="243" t="s">
        <v>581</v>
      </c>
      <c r="D1320" s="243" t="s">
        <v>491</v>
      </c>
      <c r="E1320" s="243" t="s">
        <v>492</v>
      </c>
      <c r="F1320" s="243" t="s">
        <v>30</v>
      </c>
      <c r="G1320" s="243" t="s">
        <v>36</v>
      </c>
      <c r="H1320" s="243" t="s">
        <v>42</v>
      </c>
      <c r="I1320" s="243" t="s">
        <v>76</v>
      </c>
      <c r="J1320" s="243" t="s">
        <v>996</v>
      </c>
      <c r="K1320" s="243" t="s">
        <v>879</v>
      </c>
      <c r="L1320" s="265">
        <v>7.3973857001133787</v>
      </c>
      <c r="M1320" s="250">
        <v>2</v>
      </c>
      <c r="N1320" s="250">
        <v>2</v>
      </c>
      <c r="O1320" s="244">
        <v>17.5</v>
      </c>
      <c r="P1320" s="242">
        <v>15</v>
      </c>
      <c r="Q1320" s="242">
        <v>35</v>
      </c>
      <c r="R1320" s="242">
        <v>0.7</v>
      </c>
      <c r="S1320" s="245">
        <v>872</v>
      </c>
      <c r="T1320" s="242">
        <v>5</v>
      </c>
      <c r="U1320" s="242">
        <v>0.6</v>
      </c>
      <c r="V1320" s="242">
        <v>26</v>
      </c>
      <c r="W1320" s="266">
        <v>250.75078874999994</v>
      </c>
      <c r="X1320" s="266">
        <v>25.277297253024187</v>
      </c>
      <c r="Y1320" s="266">
        <v>9.15</v>
      </c>
      <c r="Z1320" s="266">
        <v>5.0150157749999993</v>
      </c>
      <c r="AA1320" s="266">
        <v>1.4062592249999997</v>
      </c>
      <c r="AB1320" s="267">
        <v>3.8623250000000002</v>
      </c>
      <c r="AC1320" s="268"/>
      <c r="AD1320" s="269">
        <v>6.05</v>
      </c>
      <c r="AE1320" s="270">
        <f t="shared" si="132"/>
        <v>2.9004960000000004</v>
      </c>
      <c r="AF1320" s="194">
        <f t="shared" si="127"/>
        <v>0.96182899999999982</v>
      </c>
      <c r="AH1320" s="242">
        <v>1299</v>
      </c>
      <c r="AI1320" s="251">
        <f t="shared" si="128"/>
        <v>19.433599999999998</v>
      </c>
      <c r="AJ1320" s="251">
        <f>'5-04a'!O1321</f>
        <v>19.433599999999998</v>
      </c>
      <c r="AK1320" s="251">
        <f t="shared" si="129"/>
        <v>0</v>
      </c>
      <c r="AM1320" s="252">
        <f t="shared" si="130"/>
        <v>4.9493094434381685E-2</v>
      </c>
      <c r="AP1320" s="268"/>
    </row>
    <row r="1321" spans="1:42" x14ac:dyDescent="0.25">
      <c r="A1321" s="253">
        <v>1319</v>
      </c>
      <c r="B1321" s="243" t="s">
        <v>580</v>
      </c>
      <c r="C1321" s="243" t="s">
        <v>581</v>
      </c>
      <c r="D1321" s="243" t="s">
        <v>491</v>
      </c>
      <c r="E1321" s="243" t="s">
        <v>492</v>
      </c>
      <c r="F1321" s="243" t="s">
        <v>30</v>
      </c>
      <c r="G1321" s="243" t="s">
        <v>36</v>
      </c>
      <c r="H1321" s="243" t="s">
        <v>37</v>
      </c>
      <c r="I1321" s="243" t="s">
        <v>100</v>
      </c>
      <c r="J1321" s="243" t="s">
        <v>996</v>
      </c>
      <c r="K1321" s="243" t="s">
        <v>879</v>
      </c>
      <c r="L1321" s="265">
        <v>4.3989805753545452</v>
      </c>
      <c r="M1321" s="250">
        <v>2</v>
      </c>
      <c r="N1321" s="250">
        <v>2</v>
      </c>
      <c r="O1321" s="244">
        <v>17.5</v>
      </c>
      <c r="P1321" s="242">
        <v>10</v>
      </c>
      <c r="Q1321" s="242">
        <v>25</v>
      </c>
      <c r="R1321" s="242">
        <v>0.7</v>
      </c>
      <c r="S1321" s="245">
        <v>2050</v>
      </c>
      <c r="T1321" s="242">
        <v>5</v>
      </c>
      <c r="U1321" s="242">
        <v>0.6</v>
      </c>
      <c r="V1321" s="242">
        <v>26</v>
      </c>
      <c r="W1321" s="266">
        <v>147.25999999999996</v>
      </c>
      <c r="X1321" s="266">
        <v>14.844758064516125</v>
      </c>
      <c r="Y1321" s="266">
        <v>10.4</v>
      </c>
      <c r="Z1321" s="266">
        <v>2.9451999999999994</v>
      </c>
      <c r="AA1321" s="266">
        <v>0.73629999999999984</v>
      </c>
      <c r="AB1321" s="267">
        <v>6.6265000000000001</v>
      </c>
      <c r="AC1321" s="268"/>
      <c r="AD1321" s="269">
        <v>6.05</v>
      </c>
      <c r="AE1321" s="270">
        <f t="shared" si="132"/>
        <v>2.9004960000000004</v>
      </c>
      <c r="AF1321" s="194">
        <f t="shared" si="127"/>
        <v>3.7260039999999996</v>
      </c>
      <c r="AH1321" s="242">
        <v>1300</v>
      </c>
      <c r="AI1321" s="251">
        <f t="shared" si="128"/>
        <v>20.707999999999998</v>
      </c>
      <c r="AJ1321" s="251">
        <f>'5-04a'!O1322</f>
        <v>20.707999999999998</v>
      </c>
      <c r="AK1321" s="251">
        <f t="shared" si="129"/>
        <v>0</v>
      </c>
      <c r="AM1321" s="252">
        <f t="shared" si="130"/>
        <v>0.17993065481939347</v>
      </c>
      <c r="AP1321" s="268"/>
    </row>
    <row r="1322" spans="1:42" x14ac:dyDescent="0.25">
      <c r="A1322" s="253">
        <v>1320</v>
      </c>
      <c r="B1322" s="243" t="s">
        <v>580</v>
      </c>
      <c r="C1322" s="243" t="s">
        <v>581</v>
      </c>
      <c r="D1322" s="243" t="s">
        <v>491</v>
      </c>
      <c r="E1322" s="243" t="s">
        <v>492</v>
      </c>
      <c r="F1322" s="243" t="s">
        <v>30</v>
      </c>
      <c r="G1322" s="243" t="s">
        <v>36</v>
      </c>
      <c r="H1322" s="243" t="s">
        <v>42</v>
      </c>
      <c r="I1322" s="243" t="s">
        <v>28</v>
      </c>
      <c r="J1322" s="243" t="s">
        <v>73</v>
      </c>
      <c r="K1322" s="243" t="s">
        <v>879</v>
      </c>
      <c r="L1322" s="265">
        <v>4.600400775880245</v>
      </c>
      <c r="M1322" s="250">
        <v>2</v>
      </c>
      <c r="N1322" s="250">
        <v>2</v>
      </c>
      <c r="O1322" s="244">
        <v>17.5</v>
      </c>
      <c r="P1322" s="242">
        <v>10</v>
      </c>
      <c r="Q1322" s="242">
        <v>25</v>
      </c>
      <c r="R1322" s="242">
        <v>0.7</v>
      </c>
      <c r="S1322" s="245">
        <v>765</v>
      </c>
      <c r="T1322" s="242">
        <v>5</v>
      </c>
      <c r="U1322" s="242">
        <v>0.6</v>
      </c>
      <c r="V1322" s="242">
        <v>26</v>
      </c>
      <c r="W1322" s="266">
        <v>170.18527499999999</v>
      </c>
      <c r="X1322" s="266">
        <v>17.155773689516131</v>
      </c>
      <c r="Y1322" s="266">
        <v>8.99</v>
      </c>
      <c r="Z1322" s="266">
        <v>3.4037055000000001</v>
      </c>
      <c r="AA1322" s="266">
        <v>0.69714450000000006</v>
      </c>
      <c r="AB1322" s="267">
        <v>7.0458500000000006</v>
      </c>
      <c r="AC1322" s="268"/>
      <c r="AD1322" s="269">
        <v>6.05</v>
      </c>
      <c r="AE1322" s="270">
        <f t="shared" si="132"/>
        <v>2.9004960000000004</v>
      </c>
      <c r="AF1322" s="194">
        <f t="shared" si="127"/>
        <v>4.1453540000000002</v>
      </c>
      <c r="AH1322" s="242">
        <v>1301</v>
      </c>
      <c r="AI1322" s="251">
        <f t="shared" si="128"/>
        <v>20.136700000000001</v>
      </c>
      <c r="AJ1322" s="251">
        <f>'5-04a'!O1323</f>
        <v>20.136700000000001</v>
      </c>
      <c r="AK1322" s="251">
        <f t="shared" si="129"/>
        <v>0</v>
      </c>
      <c r="AM1322" s="252">
        <f t="shared" si="130"/>
        <v>0.20586064250845471</v>
      </c>
      <c r="AP1322" s="268"/>
    </row>
    <row r="1323" spans="1:42" x14ac:dyDescent="0.25">
      <c r="A1323" s="253">
        <v>1321</v>
      </c>
      <c r="B1323" s="243" t="s">
        <v>580</v>
      </c>
      <c r="C1323" s="243" t="s">
        <v>581</v>
      </c>
      <c r="D1323" s="243" t="s">
        <v>491</v>
      </c>
      <c r="E1323" s="243" t="s">
        <v>492</v>
      </c>
      <c r="F1323" s="243" t="s">
        <v>30</v>
      </c>
      <c r="G1323" s="243" t="s">
        <v>36</v>
      </c>
      <c r="H1323" s="243" t="s">
        <v>42</v>
      </c>
      <c r="I1323" s="243" t="s">
        <v>53</v>
      </c>
      <c r="J1323" s="243" t="s">
        <v>67</v>
      </c>
      <c r="K1323" s="243" t="s">
        <v>879</v>
      </c>
      <c r="L1323" s="265">
        <v>6.1252792207792206</v>
      </c>
      <c r="M1323" s="250">
        <v>2</v>
      </c>
      <c r="N1323" s="250">
        <v>2</v>
      </c>
      <c r="O1323" s="244">
        <v>17.5</v>
      </c>
      <c r="P1323" s="242">
        <v>10</v>
      </c>
      <c r="Q1323" s="242">
        <v>25</v>
      </c>
      <c r="R1323" s="242">
        <v>0.7</v>
      </c>
      <c r="S1323" s="245">
        <v>659</v>
      </c>
      <c r="T1323" s="242">
        <v>4.2</v>
      </c>
      <c r="U1323" s="242">
        <v>0.6</v>
      </c>
      <c r="V1323" s="242">
        <v>26</v>
      </c>
      <c r="W1323" s="266">
        <v>170.76971999999998</v>
      </c>
      <c r="X1323" s="266">
        <v>17.214689516129031</v>
      </c>
      <c r="Y1323" s="266">
        <v>8.5</v>
      </c>
      <c r="Z1323" s="266">
        <v>3.4153943999999998</v>
      </c>
      <c r="AA1323" s="266">
        <v>0.67000560000000009</v>
      </c>
      <c r="AB1323" s="267">
        <v>7.0304000000000002</v>
      </c>
      <c r="AC1323" s="268"/>
      <c r="AD1323" s="269">
        <v>6.05</v>
      </c>
      <c r="AE1323" s="270">
        <f t="shared" si="132"/>
        <v>2.9004960000000004</v>
      </c>
      <c r="AF1323" s="194">
        <f t="shared" si="127"/>
        <v>4.1299039999999998</v>
      </c>
      <c r="AH1323" s="242">
        <v>1302</v>
      </c>
      <c r="AI1323" s="251">
        <f t="shared" si="128"/>
        <v>19.6158</v>
      </c>
      <c r="AJ1323" s="251">
        <f>'5-04a'!O1324</f>
        <v>19.6158</v>
      </c>
      <c r="AK1323" s="251">
        <f t="shared" si="129"/>
        <v>0</v>
      </c>
      <c r="AM1323" s="252">
        <f t="shared" si="130"/>
        <v>0.21053966700313012</v>
      </c>
      <c r="AP1323" s="268"/>
    </row>
    <row r="1324" spans="1:42" x14ac:dyDescent="0.25">
      <c r="A1324" s="253">
        <v>1322</v>
      </c>
      <c r="B1324" s="243" t="s">
        <v>580</v>
      </c>
      <c r="C1324" s="243" t="s">
        <v>581</v>
      </c>
      <c r="D1324" s="243" t="s">
        <v>471</v>
      </c>
      <c r="E1324" s="243" t="s">
        <v>472</v>
      </c>
      <c r="F1324" s="243" t="s">
        <v>30</v>
      </c>
      <c r="G1324" s="243" t="s">
        <v>36</v>
      </c>
      <c r="H1324" s="243" t="s">
        <v>37</v>
      </c>
      <c r="I1324" s="243" t="s">
        <v>85</v>
      </c>
      <c r="J1324" s="243" t="s">
        <v>102</v>
      </c>
      <c r="K1324" s="243" t="s">
        <v>880</v>
      </c>
      <c r="L1324" s="265">
        <v>3.0443345484626829</v>
      </c>
      <c r="M1324" s="250">
        <v>3</v>
      </c>
      <c r="N1324" s="250">
        <v>3</v>
      </c>
      <c r="O1324" s="244">
        <v>15</v>
      </c>
      <c r="P1324" s="242">
        <v>10</v>
      </c>
      <c r="Q1324" s="242">
        <v>25</v>
      </c>
      <c r="R1324" s="242">
        <v>0.7</v>
      </c>
      <c r="S1324" s="245">
        <v>2050</v>
      </c>
      <c r="T1324" s="242">
        <v>5</v>
      </c>
      <c r="U1324" s="242">
        <v>0.6</v>
      </c>
      <c r="V1324" s="242">
        <v>23</v>
      </c>
      <c r="W1324" s="266">
        <v>158.89207999999996</v>
      </c>
      <c r="X1324" s="266">
        <v>17.121991379310341</v>
      </c>
      <c r="Y1324" s="266">
        <v>6.78</v>
      </c>
      <c r="Z1324" s="266">
        <v>4.7667623999999984</v>
      </c>
      <c r="AA1324" s="266">
        <v>0.52964026666666664</v>
      </c>
      <c r="AB1324" s="267">
        <v>3.3565973333333328</v>
      </c>
      <c r="AC1324" s="268"/>
      <c r="AD1324" s="269">
        <v>9.8000000000000007</v>
      </c>
      <c r="AE1324" s="270">
        <f t="shared" si="132"/>
        <v>0.70839600000000047</v>
      </c>
      <c r="AF1324" s="194">
        <f t="shared" si="127"/>
        <v>2.6482013333333323</v>
      </c>
      <c r="AH1324" s="242">
        <v>1303</v>
      </c>
      <c r="AI1324" s="251">
        <f t="shared" si="128"/>
        <v>15.432999999999998</v>
      </c>
      <c r="AJ1324" s="251">
        <f>'5-04a'!O1325</f>
        <v>15.433</v>
      </c>
      <c r="AK1324" s="251">
        <f t="shared" si="129"/>
        <v>0</v>
      </c>
      <c r="AM1324" s="252">
        <f t="shared" si="130"/>
        <v>0.17159342534395985</v>
      </c>
      <c r="AP1324" s="268"/>
    </row>
    <row r="1325" spans="1:42" x14ac:dyDescent="0.25">
      <c r="A1325" s="253">
        <v>1323</v>
      </c>
      <c r="B1325" s="243" t="s">
        <v>580</v>
      </c>
      <c r="C1325" s="243" t="s">
        <v>581</v>
      </c>
      <c r="D1325" s="243" t="s">
        <v>471</v>
      </c>
      <c r="E1325" s="243" t="s">
        <v>472</v>
      </c>
      <c r="F1325" s="243" t="s">
        <v>30</v>
      </c>
      <c r="G1325" s="243" t="s">
        <v>36</v>
      </c>
      <c r="H1325" s="243" t="s">
        <v>42</v>
      </c>
      <c r="I1325" s="243" t="s">
        <v>76</v>
      </c>
      <c r="J1325" s="243" t="s">
        <v>996</v>
      </c>
      <c r="K1325" s="243" t="s">
        <v>880</v>
      </c>
      <c r="L1325" s="265">
        <v>6.5485871806337483</v>
      </c>
      <c r="M1325" s="250">
        <v>3</v>
      </c>
      <c r="N1325" s="250">
        <v>3</v>
      </c>
      <c r="O1325" s="244">
        <v>15</v>
      </c>
      <c r="P1325" s="242">
        <v>15</v>
      </c>
      <c r="Q1325" s="242">
        <v>35</v>
      </c>
      <c r="R1325" s="242">
        <v>0.7</v>
      </c>
      <c r="S1325" s="245">
        <v>872</v>
      </c>
      <c r="T1325" s="242">
        <v>5</v>
      </c>
      <c r="U1325" s="242">
        <v>0.6</v>
      </c>
      <c r="V1325" s="242">
        <v>23</v>
      </c>
      <c r="W1325" s="266">
        <v>185.46157079999995</v>
      </c>
      <c r="X1325" s="266">
        <v>19.985083060344824</v>
      </c>
      <c r="Y1325" s="266">
        <v>9.15</v>
      </c>
      <c r="Z1325" s="266">
        <v>5.5638471239999987</v>
      </c>
      <c r="AA1325" s="266">
        <v>1.5601568759999995</v>
      </c>
      <c r="AB1325" s="267">
        <v>0.70839600000000047</v>
      </c>
      <c r="AC1325" s="268"/>
      <c r="AD1325" s="269">
        <v>9.8000000000000007</v>
      </c>
      <c r="AE1325" s="270">
        <f t="shared" si="132"/>
        <v>0.70839600000000047</v>
      </c>
      <c r="AF1325" s="194">
        <f t="shared" si="127"/>
        <v>0</v>
      </c>
      <c r="AH1325" s="242">
        <v>1304</v>
      </c>
      <c r="AI1325" s="251">
        <f t="shared" si="128"/>
        <v>16.982399999999998</v>
      </c>
      <c r="AJ1325" s="251">
        <f>'5-04a'!O1326</f>
        <v>16.982399999999998</v>
      </c>
      <c r="AK1325" s="251">
        <f t="shared" si="129"/>
        <v>0</v>
      </c>
      <c r="AM1325" s="252">
        <f t="shared" si="130"/>
        <v>0</v>
      </c>
      <c r="AP1325" s="268"/>
    </row>
    <row r="1326" spans="1:42" x14ac:dyDescent="0.25">
      <c r="A1326" s="253">
        <v>1324</v>
      </c>
      <c r="B1326" s="243" t="s">
        <v>580</v>
      </c>
      <c r="C1326" s="243" t="s">
        <v>581</v>
      </c>
      <c r="D1326" s="243" t="s">
        <v>471</v>
      </c>
      <c r="E1326" s="243" t="s">
        <v>472</v>
      </c>
      <c r="F1326" s="243" t="s">
        <v>30</v>
      </c>
      <c r="G1326" s="243" t="s">
        <v>36</v>
      </c>
      <c r="H1326" s="243" t="s">
        <v>37</v>
      </c>
      <c r="I1326" s="243" t="s">
        <v>72</v>
      </c>
      <c r="J1326" s="243" t="s">
        <v>681</v>
      </c>
      <c r="K1326" s="243" t="s">
        <v>880</v>
      </c>
      <c r="L1326" s="265">
        <v>8.4089228007059464</v>
      </c>
      <c r="M1326" s="250">
        <v>3</v>
      </c>
      <c r="N1326" s="250">
        <v>3</v>
      </c>
      <c r="O1326" s="244">
        <v>15</v>
      </c>
      <c r="P1326" s="242">
        <v>10</v>
      </c>
      <c r="Q1326" s="242">
        <v>25</v>
      </c>
      <c r="R1326" s="242">
        <v>0.7</v>
      </c>
      <c r="S1326" s="245">
        <v>2050</v>
      </c>
      <c r="T1326" s="242">
        <v>5</v>
      </c>
      <c r="U1326" s="242">
        <v>0.6</v>
      </c>
      <c r="V1326" s="242">
        <v>23</v>
      </c>
      <c r="W1326" s="266">
        <v>153.61073777777779</v>
      </c>
      <c r="X1326" s="266">
        <v>16.552881226053639</v>
      </c>
      <c r="Y1326" s="266">
        <v>7.39</v>
      </c>
      <c r="Z1326" s="266">
        <v>4.6083221333333331</v>
      </c>
      <c r="AA1326" s="266">
        <v>1.1520805333333335</v>
      </c>
      <c r="AB1326" s="267">
        <v>3.5885973333333339</v>
      </c>
      <c r="AC1326" s="268"/>
      <c r="AD1326" s="269">
        <v>9.8000000000000007</v>
      </c>
      <c r="AE1326" s="270">
        <f t="shared" si="132"/>
        <v>0.70839600000000047</v>
      </c>
      <c r="AF1326" s="194">
        <f t="shared" si="127"/>
        <v>2.8802013333333334</v>
      </c>
      <c r="AH1326" s="242">
        <v>1305</v>
      </c>
      <c r="AI1326" s="251">
        <f t="shared" si="128"/>
        <v>16.738999999999997</v>
      </c>
      <c r="AJ1326" s="251">
        <f>'5-04a'!O1327</f>
        <v>16.739000000000001</v>
      </c>
      <c r="AK1326" s="251">
        <f t="shared" si="129"/>
        <v>0</v>
      </c>
      <c r="AM1326" s="252">
        <f t="shared" si="130"/>
        <v>0.17206531652627599</v>
      </c>
      <c r="AP1326" s="268"/>
    </row>
    <row r="1327" spans="1:42" x14ac:dyDescent="0.25">
      <c r="A1327" s="253">
        <v>1325</v>
      </c>
      <c r="B1327" s="243" t="s">
        <v>580</v>
      </c>
      <c r="C1327" s="243" t="s">
        <v>581</v>
      </c>
      <c r="D1327" s="243" t="s">
        <v>471</v>
      </c>
      <c r="E1327" s="243" t="s">
        <v>472</v>
      </c>
      <c r="F1327" s="243" t="s">
        <v>30</v>
      </c>
      <c r="G1327" s="243" t="s">
        <v>36</v>
      </c>
      <c r="H1327" s="243" t="s">
        <v>37</v>
      </c>
      <c r="I1327" s="243" t="s">
        <v>71</v>
      </c>
      <c r="J1327" s="243" t="s">
        <v>681</v>
      </c>
      <c r="K1327" s="243" t="s">
        <v>880</v>
      </c>
      <c r="L1327" s="265">
        <v>5.7483019677066221</v>
      </c>
      <c r="M1327" s="250">
        <v>3</v>
      </c>
      <c r="N1327" s="250">
        <v>3</v>
      </c>
      <c r="O1327" s="244">
        <v>15</v>
      </c>
      <c r="P1327" s="242">
        <v>10</v>
      </c>
      <c r="Q1327" s="242">
        <v>25</v>
      </c>
      <c r="R1327" s="242">
        <v>0.7</v>
      </c>
      <c r="S1327" s="245">
        <v>2050</v>
      </c>
      <c r="T1327" s="242">
        <v>5</v>
      </c>
      <c r="U1327" s="242">
        <v>0.6</v>
      </c>
      <c r="V1327" s="242">
        <v>23</v>
      </c>
      <c r="W1327" s="266">
        <v>148.33006222222224</v>
      </c>
      <c r="X1327" s="266">
        <v>15.983842911877394</v>
      </c>
      <c r="Y1327" s="266">
        <v>8.6199999999999992</v>
      </c>
      <c r="Z1327" s="266">
        <v>4.449901866666667</v>
      </c>
      <c r="AA1327" s="266">
        <v>1.9071008000000003</v>
      </c>
      <c r="AB1327" s="267">
        <v>3.8868973333333332</v>
      </c>
      <c r="AC1327" s="268"/>
      <c r="AD1327" s="269">
        <v>9.8000000000000007</v>
      </c>
      <c r="AE1327" s="270">
        <f t="shared" si="132"/>
        <v>0.70839600000000047</v>
      </c>
      <c r="AF1327" s="194">
        <f t="shared" si="127"/>
        <v>3.1785013333333327</v>
      </c>
      <c r="AH1327" s="242">
        <v>1306</v>
      </c>
      <c r="AI1327" s="251">
        <f t="shared" si="128"/>
        <v>18.863899999999997</v>
      </c>
      <c r="AJ1327" s="251">
        <f>'5-04a'!O1328</f>
        <v>18.863900000000001</v>
      </c>
      <c r="AK1327" s="251">
        <f t="shared" si="129"/>
        <v>0</v>
      </c>
      <c r="AM1327" s="252">
        <f t="shared" si="130"/>
        <v>0.16849651097245708</v>
      </c>
      <c r="AP1327" s="268"/>
    </row>
    <row r="1328" spans="1:42" x14ac:dyDescent="0.25">
      <c r="A1328" s="253">
        <v>1326</v>
      </c>
      <c r="B1328" s="243" t="s">
        <v>580</v>
      </c>
      <c r="C1328" s="243" t="s">
        <v>581</v>
      </c>
      <c r="D1328" s="243" t="s">
        <v>471</v>
      </c>
      <c r="E1328" s="243" t="s">
        <v>492</v>
      </c>
      <c r="F1328" s="243" t="s">
        <v>30</v>
      </c>
      <c r="G1328" s="243" t="s">
        <v>36</v>
      </c>
      <c r="H1328" s="243" t="s">
        <v>37</v>
      </c>
      <c r="I1328" s="243" t="s">
        <v>85</v>
      </c>
      <c r="J1328" s="243" t="s">
        <v>102</v>
      </c>
      <c r="K1328" s="243" t="s">
        <v>880</v>
      </c>
      <c r="L1328" s="265">
        <v>3.0395914990230937</v>
      </c>
      <c r="M1328" s="250">
        <v>3</v>
      </c>
      <c r="N1328" s="250">
        <v>3</v>
      </c>
      <c r="O1328" s="244">
        <v>15</v>
      </c>
      <c r="P1328" s="242">
        <v>10</v>
      </c>
      <c r="Q1328" s="242">
        <v>25</v>
      </c>
      <c r="R1328" s="242">
        <v>0.7</v>
      </c>
      <c r="S1328" s="245">
        <v>2050</v>
      </c>
      <c r="T1328" s="242">
        <v>5</v>
      </c>
      <c r="U1328" s="242">
        <v>0.6</v>
      </c>
      <c r="V1328" s="242">
        <v>23</v>
      </c>
      <c r="W1328" s="266">
        <v>179.33451999999997</v>
      </c>
      <c r="X1328" s="266">
        <v>17.616357563850684</v>
      </c>
      <c r="Y1328" s="266">
        <v>6.78</v>
      </c>
      <c r="Z1328" s="266">
        <v>5.3800355999999994</v>
      </c>
      <c r="AA1328" s="266">
        <v>0.59778173333333329</v>
      </c>
      <c r="AB1328" s="267">
        <v>4.017182666666665</v>
      </c>
      <c r="AC1328" s="268"/>
      <c r="AD1328" s="269">
        <v>8.9499999999999993</v>
      </c>
      <c r="AE1328" s="270">
        <f t="shared" si="132"/>
        <v>1.007086000000001</v>
      </c>
      <c r="AF1328" s="194">
        <f t="shared" si="127"/>
        <v>3.010096666666664</v>
      </c>
      <c r="AH1328" s="242">
        <v>1307</v>
      </c>
      <c r="AI1328" s="251">
        <f t="shared" si="128"/>
        <v>16.774999999999999</v>
      </c>
      <c r="AJ1328" s="251">
        <f>'5-04a'!O1329</f>
        <v>16.774999999999999</v>
      </c>
      <c r="AK1328" s="251">
        <f t="shared" si="129"/>
        <v>0</v>
      </c>
      <c r="AM1328" s="252">
        <f t="shared" si="130"/>
        <v>0.17943944361649264</v>
      </c>
      <c r="AP1328" s="268"/>
    </row>
    <row r="1329" spans="1:42" x14ac:dyDescent="0.25">
      <c r="A1329" s="253">
        <v>1327</v>
      </c>
      <c r="B1329" s="243" t="s">
        <v>580</v>
      </c>
      <c r="C1329" s="243" t="s">
        <v>581</v>
      </c>
      <c r="D1329" s="243" t="s">
        <v>471</v>
      </c>
      <c r="E1329" s="243" t="s">
        <v>492</v>
      </c>
      <c r="F1329" s="243" t="s">
        <v>30</v>
      </c>
      <c r="G1329" s="243" t="s">
        <v>36</v>
      </c>
      <c r="H1329" s="243" t="s">
        <v>42</v>
      </c>
      <c r="I1329" s="243" t="s">
        <v>76</v>
      </c>
      <c r="J1329" s="243" t="s">
        <v>996</v>
      </c>
      <c r="K1329" s="243" t="s">
        <v>880</v>
      </c>
      <c r="L1329" s="265">
        <v>6.5453303109922745</v>
      </c>
      <c r="M1329" s="250">
        <v>3</v>
      </c>
      <c r="N1329" s="250">
        <v>3</v>
      </c>
      <c r="O1329" s="244">
        <v>15</v>
      </c>
      <c r="P1329" s="242">
        <v>15</v>
      </c>
      <c r="Q1329" s="242">
        <v>35</v>
      </c>
      <c r="R1329" s="242">
        <v>0.7</v>
      </c>
      <c r="S1329" s="245">
        <v>872</v>
      </c>
      <c r="T1329" s="242">
        <v>5</v>
      </c>
      <c r="U1329" s="242">
        <v>0.6</v>
      </c>
      <c r="V1329" s="242">
        <v>23</v>
      </c>
      <c r="W1329" s="266">
        <v>209.99595686666672</v>
      </c>
      <c r="X1329" s="266">
        <v>20.628286529142112</v>
      </c>
      <c r="Y1329" s="266">
        <v>9.15</v>
      </c>
      <c r="Z1329" s="266">
        <v>6.2998787060000012</v>
      </c>
      <c r="AA1329" s="266">
        <v>1.7665472940000002</v>
      </c>
      <c r="AB1329" s="267">
        <v>1.0282739999999997</v>
      </c>
      <c r="AC1329" s="268"/>
      <c r="AD1329" s="269">
        <v>8.9499999999999993</v>
      </c>
      <c r="AE1329" s="270">
        <f t="shared" si="132"/>
        <v>1.007086000000001</v>
      </c>
      <c r="AF1329" s="194">
        <f t="shared" si="127"/>
        <v>2.1187999999998652E-2</v>
      </c>
      <c r="AH1329" s="242">
        <v>1308</v>
      </c>
      <c r="AI1329" s="251">
        <f t="shared" si="128"/>
        <v>18.244700000000002</v>
      </c>
      <c r="AJ1329" s="251">
        <f>'5-04a'!O1330</f>
        <v>18.244700000000002</v>
      </c>
      <c r="AK1329" s="251">
        <f t="shared" si="129"/>
        <v>0</v>
      </c>
      <c r="AM1329" s="252">
        <f t="shared" si="130"/>
        <v>1.1613235624591608E-3</v>
      </c>
      <c r="AP1329" s="268"/>
    </row>
    <row r="1330" spans="1:42" x14ac:dyDescent="0.25">
      <c r="A1330" s="253">
        <v>1328</v>
      </c>
      <c r="B1330" s="243" t="s">
        <v>580</v>
      </c>
      <c r="C1330" s="243" t="s">
        <v>581</v>
      </c>
      <c r="D1330" s="243" t="s">
        <v>471</v>
      </c>
      <c r="E1330" s="243" t="s">
        <v>492</v>
      </c>
      <c r="F1330" s="243" t="s">
        <v>30</v>
      </c>
      <c r="G1330" s="243" t="s">
        <v>36</v>
      </c>
      <c r="H1330" s="243" t="s">
        <v>37</v>
      </c>
      <c r="I1330" s="243" t="s">
        <v>72</v>
      </c>
      <c r="J1330" s="243" t="s">
        <v>681</v>
      </c>
      <c r="K1330" s="243" t="s">
        <v>880</v>
      </c>
      <c r="L1330" s="265">
        <v>8.4042411461583058</v>
      </c>
      <c r="M1330" s="250">
        <v>3</v>
      </c>
      <c r="N1330" s="250">
        <v>3</v>
      </c>
      <c r="O1330" s="244">
        <v>15</v>
      </c>
      <c r="P1330" s="242">
        <v>10</v>
      </c>
      <c r="Q1330" s="242">
        <v>25</v>
      </c>
      <c r="R1330" s="242">
        <v>0.7</v>
      </c>
      <c r="S1330" s="245">
        <v>2050</v>
      </c>
      <c r="T1330" s="242">
        <v>5</v>
      </c>
      <c r="U1330" s="242">
        <v>0.6</v>
      </c>
      <c r="V1330" s="242">
        <v>23</v>
      </c>
      <c r="W1330" s="266">
        <v>172.98179555555555</v>
      </c>
      <c r="X1330" s="266">
        <v>16.992317834533942</v>
      </c>
      <c r="Y1330" s="266">
        <v>7.39</v>
      </c>
      <c r="Z1330" s="266">
        <v>5.1894538666666667</v>
      </c>
      <c r="AA1330" s="266">
        <v>1.2973634666666667</v>
      </c>
      <c r="AB1330" s="267">
        <v>4.2716826666666652</v>
      </c>
      <c r="AC1330" s="268"/>
      <c r="AD1330" s="269">
        <v>8.9499999999999993</v>
      </c>
      <c r="AE1330" s="270">
        <f t="shared" si="132"/>
        <v>1.007086000000001</v>
      </c>
      <c r="AF1330" s="194">
        <f t="shared" si="127"/>
        <v>3.2645966666666641</v>
      </c>
      <c r="AH1330" s="242">
        <v>1309</v>
      </c>
      <c r="AI1330" s="251">
        <f t="shared" si="128"/>
        <v>18.148499999999999</v>
      </c>
      <c r="AJ1330" s="251">
        <f>'5-04a'!O1331</f>
        <v>18.148499999999999</v>
      </c>
      <c r="AK1330" s="251">
        <f t="shared" si="129"/>
        <v>0</v>
      </c>
      <c r="AM1330" s="252">
        <f t="shared" si="130"/>
        <v>0.17988245125859792</v>
      </c>
      <c r="AP1330" s="268"/>
    </row>
    <row r="1331" spans="1:42" x14ac:dyDescent="0.25">
      <c r="A1331" s="253">
        <v>1329</v>
      </c>
      <c r="B1331" s="243" t="s">
        <v>580</v>
      </c>
      <c r="C1331" s="243" t="s">
        <v>581</v>
      </c>
      <c r="D1331" s="243" t="s">
        <v>471</v>
      </c>
      <c r="E1331" s="243" t="s">
        <v>492</v>
      </c>
      <c r="F1331" s="243" t="s">
        <v>30</v>
      </c>
      <c r="G1331" s="243" t="s">
        <v>36</v>
      </c>
      <c r="H1331" s="243" t="s">
        <v>37</v>
      </c>
      <c r="I1331" s="243" t="s">
        <v>71</v>
      </c>
      <c r="J1331" s="243" t="s">
        <v>681</v>
      </c>
      <c r="K1331" s="243" t="s">
        <v>880</v>
      </c>
      <c r="L1331" s="265">
        <v>5.7437452200081065</v>
      </c>
      <c r="M1331" s="250">
        <v>3</v>
      </c>
      <c r="N1331" s="250">
        <v>3</v>
      </c>
      <c r="O1331" s="244">
        <v>15</v>
      </c>
      <c r="P1331" s="242">
        <v>10</v>
      </c>
      <c r="Q1331" s="242">
        <v>25</v>
      </c>
      <c r="R1331" s="242">
        <v>0.7</v>
      </c>
      <c r="S1331" s="245">
        <v>2050</v>
      </c>
      <c r="T1331" s="242">
        <v>5</v>
      </c>
      <c r="U1331" s="242">
        <v>0.6</v>
      </c>
      <c r="V1331" s="242">
        <v>23</v>
      </c>
      <c r="W1331" s="266">
        <v>166.62840444444444</v>
      </c>
      <c r="X1331" s="266">
        <v>16.36821261733246</v>
      </c>
      <c r="Y1331" s="266">
        <v>8.6199999999999992</v>
      </c>
      <c r="Z1331" s="266">
        <v>4.9988521333333331</v>
      </c>
      <c r="AA1331" s="266">
        <v>2.1423652</v>
      </c>
      <c r="AB1331" s="267">
        <v>4.5988826666666656</v>
      </c>
      <c r="AC1331" s="268"/>
      <c r="AD1331" s="269">
        <v>8.9499999999999993</v>
      </c>
      <c r="AE1331" s="270">
        <f t="shared" si="132"/>
        <v>1.007086000000001</v>
      </c>
      <c r="AF1331" s="194">
        <f t="shared" si="127"/>
        <v>3.5917966666666645</v>
      </c>
      <c r="AH1331" s="242">
        <v>1310</v>
      </c>
      <c r="AI1331" s="251">
        <f t="shared" si="128"/>
        <v>20.360099999999999</v>
      </c>
      <c r="AJ1331" s="251">
        <f>'5-04a'!O1332</f>
        <v>20.360099999999999</v>
      </c>
      <c r="AK1331" s="251">
        <f t="shared" si="129"/>
        <v>0</v>
      </c>
      <c r="AM1331" s="252">
        <f t="shared" si="130"/>
        <v>0.17641350811963913</v>
      </c>
      <c r="AP1331" s="268"/>
    </row>
    <row r="1332" spans="1:42" x14ac:dyDescent="0.25">
      <c r="A1332" s="253">
        <v>1330</v>
      </c>
      <c r="B1332" s="243" t="s">
        <v>580</v>
      </c>
      <c r="C1332" s="243" t="s">
        <v>581</v>
      </c>
      <c r="D1332" s="243" t="s">
        <v>471</v>
      </c>
      <c r="E1332" s="243" t="s">
        <v>496</v>
      </c>
      <c r="F1332" s="243" t="s">
        <v>30</v>
      </c>
      <c r="G1332" s="243" t="s">
        <v>36</v>
      </c>
      <c r="H1332" s="243" t="s">
        <v>37</v>
      </c>
      <c r="I1332" s="243" t="s">
        <v>85</v>
      </c>
      <c r="J1332" s="243" t="s">
        <v>102</v>
      </c>
      <c r="K1332" s="243" t="s">
        <v>880</v>
      </c>
      <c r="L1332" s="265">
        <v>3.0467391680495264</v>
      </c>
      <c r="M1332" s="250">
        <v>3</v>
      </c>
      <c r="N1332" s="250">
        <v>3</v>
      </c>
      <c r="O1332" s="244">
        <v>15</v>
      </c>
      <c r="P1332" s="242">
        <v>10</v>
      </c>
      <c r="Q1332" s="242">
        <v>25</v>
      </c>
      <c r="R1332" s="242">
        <v>0.7</v>
      </c>
      <c r="S1332" s="245">
        <v>2050</v>
      </c>
      <c r="T1332" s="242">
        <v>5</v>
      </c>
      <c r="U1332" s="242">
        <v>0.6</v>
      </c>
      <c r="V1332" s="242">
        <v>23</v>
      </c>
      <c r="W1332" s="266">
        <v>124.04132000000004</v>
      </c>
      <c r="X1332" s="266">
        <v>18.403756676557869</v>
      </c>
      <c r="Y1332" s="266">
        <v>6.78</v>
      </c>
      <c r="Z1332" s="266">
        <v>3.7212396000000014</v>
      </c>
      <c r="AA1332" s="266">
        <v>0.41347106666666683</v>
      </c>
      <c r="AB1332" s="267">
        <v>3.0132893333333333</v>
      </c>
      <c r="AC1332" s="268"/>
      <c r="AD1332" s="269">
        <v>9.15</v>
      </c>
      <c r="AE1332" s="270">
        <f t="shared" si="132"/>
        <v>0.9263539999999999</v>
      </c>
      <c r="AF1332" s="194">
        <f t="shared" si="127"/>
        <v>2.0869353333333334</v>
      </c>
      <c r="AH1332" s="242">
        <v>1311</v>
      </c>
      <c r="AI1332" s="251">
        <f t="shared" si="128"/>
        <v>13.928000000000001</v>
      </c>
      <c r="AJ1332" s="251">
        <f>'5-04a'!O1333</f>
        <v>13.928000000000001</v>
      </c>
      <c r="AK1332" s="251">
        <f t="shared" si="129"/>
        <v>0</v>
      </c>
      <c r="AM1332" s="252">
        <f t="shared" si="130"/>
        <v>0.14983740187631628</v>
      </c>
      <c r="AP1332" s="268"/>
    </row>
    <row r="1333" spans="1:42" x14ac:dyDescent="0.25">
      <c r="A1333" s="253">
        <v>1331</v>
      </c>
      <c r="B1333" s="243" t="s">
        <v>580</v>
      </c>
      <c r="C1333" s="243" t="s">
        <v>581</v>
      </c>
      <c r="D1333" s="243" t="s">
        <v>471</v>
      </c>
      <c r="E1333" s="243" t="s">
        <v>496</v>
      </c>
      <c r="F1333" s="243" t="s">
        <v>30</v>
      </c>
      <c r="G1333" s="243" t="s">
        <v>36</v>
      </c>
      <c r="H1333" s="243" t="s">
        <v>42</v>
      </c>
      <c r="I1333" s="243" t="s">
        <v>76</v>
      </c>
      <c r="J1333" s="243" t="s">
        <v>996</v>
      </c>
      <c r="K1333" s="243" t="s">
        <v>880</v>
      </c>
      <c r="L1333" s="265">
        <v>6.5446567444547057</v>
      </c>
      <c r="M1333" s="250">
        <v>3</v>
      </c>
      <c r="N1333" s="250">
        <v>3</v>
      </c>
      <c r="O1333" s="244">
        <v>15</v>
      </c>
      <c r="P1333" s="242">
        <v>15</v>
      </c>
      <c r="Q1333" s="242">
        <v>35</v>
      </c>
      <c r="R1333" s="242">
        <v>0.7</v>
      </c>
      <c r="S1333" s="245">
        <v>872</v>
      </c>
      <c r="T1333" s="242">
        <v>5</v>
      </c>
      <c r="U1333" s="242">
        <v>0.6</v>
      </c>
      <c r="V1333" s="242">
        <v>23</v>
      </c>
      <c r="W1333" s="266">
        <v>145.94979153333333</v>
      </c>
      <c r="X1333" s="266">
        <v>21.654271740850646</v>
      </c>
      <c r="Y1333" s="266">
        <v>9.15</v>
      </c>
      <c r="Z1333" s="266">
        <v>4.3784937460000002</v>
      </c>
      <c r="AA1333" s="266">
        <v>1.227772254</v>
      </c>
      <c r="AB1333" s="267">
        <v>0.94593399999999939</v>
      </c>
      <c r="AC1333" s="268"/>
      <c r="AD1333" s="269">
        <v>9.15</v>
      </c>
      <c r="AE1333" s="270">
        <f t="shared" si="132"/>
        <v>0.9263539999999999</v>
      </c>
      <c r="AF1333" s="194">
        <f t="shared" si="127"/>
        <v>1.9579999999999487E-2</v>
      </c>
      <c r="AH1333" s="242">
        <v>1312</v>
      </c>
      <c r="AI1333" s="251">
        <f t="shared" si="128"/>
        <v>15.702199999999999</v>
      </c>
      <c r="AJ1333" s="251">
        <f>'5-04a'!O1334</f>
        <v>15.702199999999999</v>
      </c>
      <c r="AK1333" s="251">
        <f t="shared" si="129"/>
        <v>0</v>
      </c>
      <c r="AM1333" s="252">
        <f t="shared" si="130"/>
        <v>1.2469590248499883E-3</v>
      </c>
      <c r="AP1333" s="268"/>
    </row>
    <row r="1334" spans="1:42" x14ac:dyDescent="0.25">
      <c r="A1334" s="253">
        <v>1332</v>
      </c>
      <c r="B1334" s="243" t="s">
        <v>580</v>
      </c>
      <c r="C1334" s="243" t="s">
        <v>581</v>
      </c>
      <c r="D1334" s="243" t="s">
        <v>471</v>
      </c>
      <c r="E1334" s="243" t="s">
        <v>496</v>
      </c>
      <c r="F1334" s="243" t="s">
        <v>30</v>
      </c>
      <c r="G1334" s="243" t="s">
        <v>36</v>
      </c>
      <c r="H1334" s="243" t="s">
        <v>37</v>
      </c>
      <c r="I1334" s="243" t="s">
        <v>72</v>
      </c>
      <c r="J1334" s="243" t="s">
        <v>681</v>
      </c>
      <c r="K1334" s="243" t="s">
        <v>880</v>
      </c>
      <c r="L1334" s="265">
        <v>8.4110657157098707</v>
      </c>
      <c r="M1334" s="250">
        <v>3</v>
      </c>
      <c r="N1334" s="250">
        <v>3</v>
      </c>
      <c r="O1334" s="244">
        <v>15</v>
      </c>
      <c r="P1334" s="242">
        <v>10</v>
      </c>
      <c r="Q1334" s="242">
        <v>25</v>
      </c>
      <c r="R1334" s="242">
        <v>0.7</v>
      </c>
      <c r="S1334" s="245">
        <v>2050</v>
      </c>
      <c r="T1334" s="242">
        <v>5</v>
      </c>
      <c r="U1334" s="242">
        <v>0.6</v>
      </c>
      <c r="V1334" s="242">
        <v>23</v>
      </c>
      <c r="W1334" s="266">
        <v>119.24561777777781</v>
      </c>
      <c r="X1334" s="266">
        <v>17.692228156940327</v>
      </c>
      <c r="Y1334" s="266">
        <v>7.39</v>
      </c>
      <c r="Z1334" s="266">
        <v>3.5773685333333343</v>
      </c>
      <c r="AA1334" s="266">
        <v>0.89434213333333357</v>
      </c>
      <c r="AB1334" s="267">
        <v>3.1817893333333327</v>
      </c>
      <c r="AC1334" s="268"/>
      <c r="AD1334" s="269">
        <v>9.15</v>
      </c>
      <c r="AE1334" s="270">
        <f t="shared" si="132"/>
        <v>0.9263539999999999</v>
      </c>
      <c r="AF1334" s="194">
        <f t="shared" si="127"/>
        <v>2.2554353333333328</v>
      </c>
      <c r="AH1334" s="242">
        <v>1313</v>
      </c>
      <c r="AI1334" s="251">
        <f t="shared" si="128"/>
        <v>15.0435</v>
      </c>
      <c r="AJ1334" s="251">
        <f>'5-04a'!O1335</f>
        <v>15.0435</v>
      </c>
      <c r="AK1334" s="251">
        <f t="shared" si="129"/>
        <v>0</v>
      </c>
      <c r="AM1334" s="252">
        <f t="shared" si="130"/>
        <v>0.14992756561527124</v>
      </c>
      <c r="AP1334" s="268"/>
    </row>
    <row r="1335" spans="1:42" x14ac:dyDescent="0.25">
      <c r="A1335" s="253">
        <v>1333</v>
      </c>
      <c r="B1335" s="243" t="s">
        <v>580</v>
      </c>
      <c r="C1335" s="243" t="s">
        <v>581</v>
      </c>
      <c r="D1335" s="243" t="s">
        <v>471</v>
      </c>
      <c r="E1335" s="243" t="s">
        <v>496</v>
      </c>
      <c r="F1335" s="243" t="s">
        <v>30</v>
      </c>
      <c r="G1335" s="243" t="s">
        <v>36</v>
      </c>
      <c r="H1335" s="243" t="s">
        <v>37</v>
      </c>
      <c r="I1335" s="243" t="s">
        <v>71</v>
      </c>
      <c r="J1335" s="243" t="s">
        <v>681</v>
      </c>
      <c r="K1335" s="243" t="s">
        <v>880</v>
      </c>
      <c r="L1335" s="265">
        <v>5.7499124492487388</v>
      </c>
      <c r="M1335" s="250">
        <v>3</v>
      </c>
      <c r="N1335" s="250">
        <v>3</v>
      </c>
      <c r="O1335" s="244">
        <v>15</v>
      </c>
      <c r="P1335" s="242">
        <v>10</v>
      </c>
      <c r="Q1335" s="242">
        <v>25</v>
      </c>
      <c r="R1335" s="242">
        <v>0.7</v>
      </c>
      <c r="S1335" s="245">
        <v>2050</v>
      </c>
      <c r="T1335" s="242">
        <v>5</v>
      </c>
      <c r="U1335" s="242">
        <v>0.6</v>
      </c>
      <c r="V1335" s="242">
        <v>23</v>
      </c>
      <c r="W1335" s="266">
        <v>114.44947111111114</v>
      </c>
      <c r="X1335" s="266">
        <v>16.980633696010557</v>
      </c>
      <c r="Y1335" s="266">
        <v>8.6199999999999992</v>
      </c>
      <c r="Z1335" s="266">
        <v>3.4334841333333341</v>
      </c>
      <c r="AA1335" s="266">
        <v>1.4714932000000007</v>
      </c>
      <c r="AB1335" s="267">
        <v>3.3984226666666664</v>
      </c>
      <c r="AC1335" s="268"/>
      <c r="AD1335" s="269">
        <v>9.15</v>
      </c>
      <c r="AE1335" s="270">
        <f t="shared" si="132"/>
        <v>0.9263539999999999</v>
      </c>
      <c r="AF1335" s="194">
        <f t="shared" si="127"/>
        <v>2.4720686666666665</v>
      </c>
      <c r="AH1335" s="242">
        <v>1314</v>
      </c>
      <c r="AI1335" s="251">
        <f t="shared" si="128"/>
        <v>16.923400000000001</v>
      </c>
      <c r="AJ1335" s="251">
        <f>'5-04a'!O1336</f>
        <v>16.923400000000001</v>
      </c>
      <c r="AK1335" s="251">
        <f t="shared" si="129"/>
        <v>0</v>
      </c>
      <c r="AM1335" s="252">
        <f t="shared" si="130"/>
        <v>0.14607399616310354</v>
      </c>
      <c r="AP1335" s="268"/>
    </row>
    <row r="1336" spans="1:42" x14ac:dyDescent="0.25">
      <c r="A1336" s="253">
        <v>1334</v>
      </c>
      <c r="B1336" s="243" t="s">
        <v>580</v>
      </c>
      <c r="C1336" s="243" t="s">
        <v>581</v>
      </c>
      <c r="D1336" s="243" t="s">
        <v>491</v>
      </c>
      <c r="E1336" s="243" t="s">
        <v>472</v>
      </c>
      <c r="F1336" s="243" t="s">
        <v>30</v>
      </c>
      <c r="G1336" s="243" t="s">
        <v>36</v>
      </c>
      <c r="H1336" s="243" t="s">
        <v>37</v>
      </c>
      <c r="I1336" s="243" t="s">
        <v>85</v>
      </c>
      <c r="J1336" s="243" t="s">
        <v>102</v>
      </c>
      <c r="K1336" s="243" t="s">
        <v>881</v>
      </c>
      <c r="L1336" s="265">
        <v>3.6884720798402251</v>
      </c>
      <c r="M1336" s="250">
        <v>1</v>
      </c>
      <c r="N1336" s="250">
        <v>1</v>
      </c>
      <c r="O1336" s="244">
        <v>19</v>
      </c>
      <c r="P1336" s="242">
        <v>10</v>
      </c>
      <c r="Q1336" s="242">
        <v>25</v>
      </c>
      <c r="R1336" s="242">
        <v>0.7</v>
      </c>
      <c r="S1336" s="245">
        <v>2050</v>
      </c>
      <c r="T1336" s="242">
        <v>5</v>
      </c>
      <c r="U1336" s="242">
        <v>0.6</v>
      </c>
      <c r="V1336" s="242">
        <v>28</v>
      </c>
      <c r="W1336" s="266">
        <v>299.14185600000002</v>
      </c>
      <c r="X1336" s="266">
        <v>17.732178778897449</v>
      </c>
      <c r="Y1336" s="266">
        <v>6.78</v>
      </c>
      <c r="Z1336" s="266">
        <v>2.9914185600000001</v>
      </c>
      <c r="AA1336" s="266">
        <v>0.33237984000000004</v>
      </c>
      <c r="AB1336" s="267">
        <v>8.3012016000000006</v>
      </c>
      <c r="AC1336" s="268"/>
      <c r="AD1336" s="269">
        <v>5.55</v>
      </c>
      <c r="AE1336" s="270">
        <f t="shared" si="132"/>
        <v>3.3636260000000018</v>
      </c>
      <c r="AF1336" s="194">
        <f t="shared" si="127"/>
        <v>4.9375755999999988</v>
      </c>
      <c r="AH1336" s="242">
        <v>1315</v>
      </c>
      <c r="AI1336" s="251">
        <f t="shared" si="128"/>
        <v>18.405000000000001</v>
      </c>
      <c r="AJ1336" s="251">
        <f>'5-04a'!O1337</f>
        <v>18.405000000000001</v>
      </c>
      <c r="AK1336" s="251">
        <f t="shared" si="129"/>
        <v>0</v>
      </c>
      <c r="AM1336" s="252">
        <f t="shared" si="130"/>
        <v>0.26827359956533542</v>
      </c>
      <c r="AP1336" s="268"/>
    </row>
    <row r="1337" spans="1:42" x14ac:dyDescent="0.25">
      <c r="A1337" s="253">
        <v>1335</v>
      </c>
      <c r="B1337" s="243" t="s">
        <v>580</v>
      </c>
      <c r="C1337" s="243" t="s">
        <v>581</v>
      </c>
      <c r="D1337" s="243" t="s">
        <v>491</v>
      </c>
      <c r="E1337" s="243" t="s">
        <v>472</v>
      </c>
      <c r="F1337" s="243" t="s">
        <v>30</v>
      </c>
      <c r="G1337" s="243" t="s">
        <v>36</v>
      </c>
      <c r="H1337" s="243" t="s">
        <v>37</v>
      </c>
      <c r="I1337" s="243" t="s">
        <v>100</v>
      </c>
      <c r="J1337" s="243" t="s">
        <v>996</v>
      </c>
      <c r="K1337" s="243" t="s">
        <v>881</v>
      </c>
      <c r="L1337" s="265">
        <v>4.7303653726135675</v>
      </c>
      <c r="M1337" s="250">
        <v>1</v>
      </c>
      <c r="N1337" s="250">
        <v>1</v>
      </c>
      <c r="O1337" s="244">
        <v>19</v>
      </c>
      <c r="P1337" s="242">
        <v>10</v>
      </c>
      <c r="Q1337" s="242">
        <v>25</v>
      </c>
      <c r="R1337" s="242">
        <v>0.7</v>
      </c>
      <c r="S1337" s="245">
        <v>2050</v>
      </c>
      <c r="T1337" s="242">
        <v>5</v>
      </c>
      <c r="U1337" s="242">
        <v>0.6</v>
      </c>
      <c r="V1337" s="242">
        <v>28</v>
      </c>
      <c r="W1337" s="266">
        <v>279.40147200000001</v>
      </c>
      <c r="X1337" s="266">
        <v>16.562031535269711</v>
      </c>
      <c r="Y1337" s="266">
        <v>9.4</v>
      </c>
      <c r="Z1337" s="266">
        <v>2.7940147200000003</v>
      </c>
      <c r="AA1337" s="266">
        <v>0.69850368000000007</v>
      </c>
      <c r="AB1337" s="267">
        <v>8.5542815999999995</v>
      </c>
      <c r="AC1337" s="268"/>
      <c r="AD1337" s="269">
        <v>5.55</v>
      </c>
      <c r="AE1337" s="270">
        <f t="shared" si="132"/>
        <v>3.3636260000000018</v>
      </c>
      <c r="AF1337" s="194">
        <f t="shared" si="127"/>
        <v>5.1906555999999977</v>
      </c>
      <c r="AH1337" s="242">
        <v>1316</v>
      </c>
      <c r="AI1337" s="251">
        <f t="shared" si="128"/>
        <v>21.4468</v>
      </c>
      <c r="AJ1337" s="251">
        <f>'5-04a'!O1338</f>
        <v>21.4468</v>
      </c>
      <c r="AK1337" s="251">
        <f t="shared" si="129"/>
        <v>0</v>
      </c>
      <c r="AM1337" s="252">
        <f t="shared" si="130"/>
        <v>0.24202471231139366</v>
      </c>
      <c r="AP1337" s="268"/>
    </row>
    <row r="1338" spans="1:42" x14ac:dyDescent="0.25">
      <c r="A1338" s="253">
        <v>1336</v>
      </c>
      <c r="B1338" s="243" t="s">
        <v>580</v>
      </c>
      <c r="C1338" s="243" t="s">
        <v>581</v>
      </c>
      <c r="D1338" s="243" t="s">
        <v>491</v>
      </c>
      <c r="E1338" s="243" t="s">
        <v>472</v>
      </c>
      <c r="F1338" s="243" t="s">
        <v>30</v>
      </c>
      <c r="G1338" s="243" t="s">
        <v>36</v>
      </c>
      <c r="H1338" s="243" t="s">
        <v>37</v>
      </c>
      <c r="I1338" s="243" t="s">
        <v>85</v>
      </c>
      <c r="J1338" s="243" t="s">
        <v>1008</v>
      </c>
      <c r="K1338" s="243" t="s">
        <v>881</v>
      </c>
      <c r="L1338" s="265">
        <v>3.8981531434406591</v>
      </c>
      <c r="M1338" s="250">
        <v>1</v>
      </c>
      <c r="N1338" s="250">
        <v>1</v>
      </c>
      <c r="O1338" s="244">
        <v>19</v>
      </c>
      <c r="P1338" s="242">
        <v>10</v>
      </c>
      <c r="Q1338" s="242">
        <v>25</v>
      </c>
      <c r="R1338" s="242">
        <v>0.7</v>
      </c>
      <c r="S1338" s="245">
        <v>2050</v>
      </c>
      <c r="T1338" s="242">
        <v>5</v>
      </c>
      <c r="U1338" s="242">
        <v>0.6</v>
      </c>
      <c r="V1338" s="242">
        <v>28</v>
      </c>
      <c r="W1338" s="266">
        <v>291.24402240000001</v>
      </c>
      <c r="X1338" s="266">
        <v>17.264020296384114</v>
      </c>
      <c r="Y1338" s="266">
        <v>6.78</v>
      </c>
      <c r="Z1338" s="266">
        <v>2.912440224</v>
      </c>
      <c r="AA1338" s="266">
        <v>0.47411817600000006</v>
      </c>
      <c r="AB1338" s="267">
        <v>8.3953416000000001</v>
      </c>
      <c r="AC1338" s="268"/>
      <c r="AD1338" s="269">
        <v>5.55</v>
      </c>
      <c r="AE1338" s="270">
        <f t="shared" si="132"/>
        <v>3.3636260000000018</v>
      </c>
      <c r="AF1338" s="194">
        <f t="shared" si="127"/>
        <v>5.0317155999999983</v>
      </c>
      <c r="AH1338" s="242">
        <v>1317</v>
      </c>
      <c r="AI1338" s="251">
        <f t="shared" si="128"/>
        <v>18.561900000000001</v>
      </c>
      <c r="AJ1338" s="251">
        <f>'5-04a'!O1339</f>
        <v>18.561900000000001</v>
      </c>
      <c r="AK1338" s="251">
        <f t="shared" si="129"/>
        <v>0</v>
      </c>
      <c r="AM1338" s="252">
        <f t="shared" si="130"/>
        <v>0.27107761597681262</v>
      </c>
      <c r="AP1338" s="268"/>
    </row>
    <row r="1339" spans="1:42" x14ac:dyDescent="0.25">
      <c r="A1339" s="253">
        <v>1337</v>
      </c>
      <c r="B1339" s="243" t="s">
        <v>580</v>
      </c>
      <c r="C1339" s="243" t="s">
        <v>581</v>
      </c>
      <c r="D1339" s="243" t="s">
        <v>491</v>
      </c>
      <c r="E1339" s="243" t="s">
        <v>472</v>
      </c>
      <c r="F1339" s="243" t="s">
        <v>30</v>
      </c>
      <c r="G1339" s="243" t="s">
        <v>36</v>
      </c>
      <c r="H1339" s="243" t="s">
        <v>42</v>
      </c>
      <c r="I1339" s="243" t="s">
        <v>56</v>
      </c>
      <c r="J1339" s="243" t="s">
        <v>681</v>
      </c>
      <c r="K1339" s="243" t="s">
        <v>881</v>
      </c>
      <c r="L1339" s="265">
        <v>7.7935429704274526</v>
      </c>
      <c r="M1339" s="250">
        <v>1</v>
      </c>
      <c r="N1339" s="250">
        <v>1</v>
      </c>
      <c r="O1339" s="244">
        <v>19</v>
      </c>
      <c r="P1339" s="242">
        <v>10</v>
      </c>
      <c r="Q1339" s="242">
        <v>25</v>
      </c>
      <c r="R1339" s="242">
        <v>0.7</v>
      </c>
      <c r="S1339" s="245">
        <v>732</v>
      </c>
      <c r="T1339" s="242">
        <v>5</v>
      </c>
      <c r="U1339" s="242">
        <v>0.6</v>
      </c>
      <c r="V1339" s="242">
        <v>28</v>
      </c>
      <c r="W1339" s="266">
        <v>274.46457600000002</v>
      </c>
      <c r="X1339" s="266">
        <v>16.269388026081806</v>
      </c>
      <c r="Y1339" s="266">
        <v>8.5</v>
      </c>
      <c r="Z1339" s="266">
        <v>2.7446457600000005</v>
      </c>
      <c r="AA1339" s="266">
        <v>0.7968326400000002</v>
      </c>
      <c r="AB1339" s="267">
        <v>8.627721600000001</v>
      </c>
      <c r="AC1339" s="268"/>
      <c r="AD1339" s="269">
        <v>5.55</v>
      </c>
      <c r="AE1339" s="270">
        <f t="shared" si="132"/>
        <v>3.3636260000000018</v>
      </c>
      <c r="AF1339" s="194">
        <f t="shared" si="127"/>
        <v>5.2640955999999992</v>
      </c>
      <c r="AH1339" s="242">
        <v>1318</v>
      </c>
      <c r="AI1339" s="251">
        <f t="shared" si="128"/>
        <v>20.669200000000004</v>
      </c>
      <c r="AJ1339" s="251">
        <f>'5-04a'!O1340</f>
        <v>20.6692</v>
      </c>
      <c r="AK1339" s="251">
        <f t="shared" si="129"/>
        <v>0</v>
      </c>
      <c r="AM1339" s="252">
        <f t="shared" si="130"/>
        <v>0.25468308400905687</v>
      </c>
      <c r="AP1339" s="268"/>
    </row>
    <row r="1340" spans="1:42" x14ac:dyDescent="0.25">
      <c r="A1340" s="253">
        <v>1338</v>
      </c>
      <c r="B1340" s="243" t="s">
        <v>580</v>
      </c>
      <c r="C1340" s="243" t="s">
        <v>581</v>
      </c>
      <c r="D1340" s="243" t="s">
        <v>491</v>
      </c>
      <c r="E1340" s="243" t="s">
        <v>472</v>
      </c>
      <c r="F1340" s="243" t="s">
        <v>35</v>
      </c>
      <c r="G1340" s="243" t="s">
        <v>31</v>
      </c>
      <c r="H1340" s="243" t="s">
        <v>37</v>
      </c>
      <c r="I1340" s="243" t="s">
        <v>55</v>
      </c>
      <c r="J1340" s="243" t="s">
        <v>681</v>
      </c>
      <c r="K1340" s="243" t="s">
        <v>881</v>
      </c>
      <c r="L1340" s="265">
        <v>7.3510110412961875</v>
      </c>
      <c r="M1340" s="250">
        <v>1</v>
      </c>
      <c r="N1340" s="250">
        <v>1</v>
      </c>
      <c r="O1340" s="244">
        <v>19</v>
      </c>
      <c r="P1340" s="242">
        <v>10</v>
      </c>
      <c r="Q1340" s="242">
        <v>25</v>
      </c>
      <c r="R1340" s="242">
        <v>0.7</v>
      </c>
      <c r="S1340" s="245">
        <v>2050</v>
      </c>
      <c r="T1340" s="242">
        <v>4.2</v>
      </c>
      <c r="U1340" s="242">
        <v>0.6</v>
      </c>
      <c r="V1340" s="242">
        <v>28</v>
      </c>
      <c r="W1340" s="266">
        <v>220.17392000000001</v>
      </c>
      <c r="X1340" s="266">
        <v>13.051210432720806</v>
      </c>
      <c r="Y1340" s="266">
        <v>8.58</v>
      </c>
      <c r="Z1340" s="266">
        <v>2.2017392</v>
      </c>
      <c r="AA1340" s="266">
        <v>2.2017392</v>
      </c>
      <c r="AB1340" s="267">
        <v>9.9207216000000003</v>
      </c>
      <c r="AC1340" s="268"/>
      <c r="AD1340" s="269">
        <v>5.55</v>
      </c>
      <c r="AE1340" s="270">
        <f t="shared" ref="AE1340:AE1371" si="133">0.0804*AD1340^2-1.8589*AD1340+11.204</f>
        <v>3.3636260000000018</v>
      </c>
      <c r="AF1340" s="194">
        <f t="shared" si="127"/>
        <v>6.5570955999999985</v>
      </c>
      <c r="AH1340" s="242">
        <v>1319</v>
      </c>
      <c r="AI1340" s="251">
        <f t="shared" si="128"/>
        <v>22.904200000000003</v>
      </c>
      <c r="AJ1340" s="251">
        <f>'5-04a'!O1341</f>
        <v>22.904199999999999</v>
      </c>
      <c r="AK1340" s="251">
        <f t="shared" si="129"/>
        <v>0</v>
      </c>
      <c r="AM1340" s="252">
        <f t="shared" si="130"/>
        <v>0.28628354624915942</v>
      </c>
      <c r="AP1340" s="268"/>
    </row>
    <row r="1341" spans="1:42" x14ac:dyDescent="0.25">
      <c r="A1341" s="253">
        <v>1339</v>
      </c>
      <c r="B1341" s="243" t="s">
        <v>580</v>
      </c>
      <c r="C1341" s="243" t="s">
        <v>581</v>
      </c>
      <c r="D1341" s="243" t="s">
        <v>491</v>
      </c>
      <c r="E1341" s="243" t="s">
        <v>492</v>
      </c>
      <c r="F1341" s="243" t="s">
        <v>30</v>
      </c>
      <c r="G1341" s="243" t="s">
        <v>36</v>
      </c>
      <c r="H1341" s="243" t="s">
        <v>37</v>
      </c>
      <c r="I1341" s="243" t="s">
        <v>85</v>
      </c>
      <c r="J1341" s="243" t="s">
        <v>102</v>
      </c>
      <c r="K1341" s="243" t="s">
        <v>881</v>
      </c>
      <c r="L1341" s="265">
        <v>3.6955228879384161</v>
      </c>
      <c r="M1341" s="250">
        <v>1</v>
      </c>
      <c r="N1341" s="250">
        <v>1</v>
      </c>
      <c r="O1341" s="244">
        <v>19</v>
      </c>
      <c r="P1341" s="242">
        <v>10</v>
      </c>
      <c r="Q1341" s="242">
        <v>25</v>
      </c>
      <c r="R1341" s="242">
        <v>0.7</v>
      </c>
      <c r="S1341" s="245">
        <v>2050</v>
      </c>
      <c r="T1341" s="242">
        <v>5</v>
      </c>
      <c r="U1341" s="242">
        <v>0.6</v>
      </c>
      <c r="V1341" s="242">
        <v>28</v>
      </c>
      <c r="W1341" s="266">
        <v>211.71600000000004</v>
      </c>
      <c r="X1341" s="266">
        <v>21.342338709677421</v>
      </c>
      <c r="Y1341" s="266">
        <v>6.78</v>
      </c>
      <c r="Z1341" s="266">
        <v>2.1171600000000002</v>
      </c>
      <c r="AA1341" s="266">
        <v>0.23524000000000003</v>
      </c>
      <c r="AB1341" s="267">
        <v>6.4736000000000002</v>
      </c>
      <c r="AC1341" s="268"/>
      <c r="AD1341" s="269">
        <v>6.05</v>
      </c>
      <c r="AE1341" s="270">
        <f t="shared" si="133"/>
        <v>2.9004960000000004</v>
      </c>
      <c r="AF1341" s="194">
        <f t="shared" si="127"/>
        <v>3.5731039999999998</v>
      </c>
      <c r="AH1341" s="242">
        <v>1320</v>
      </c>
      <c r="AI1341" s="251">
        <f t="shared" si="128"/>
        <v>15.605999999999998</v>
      </c>
      <c r="AJ1341" s="251">
        <f>'5-04a'!O1342</f>
        <v>15.606</v>
      </c>
      <c r="AK1341" s="251">
        <f t="shared" si="129"/>
        <v>0</v>
      </c>
      <c r="AM1341" s="252">
        <f t="shared" si="130"/>
        <v>0.22895706779443806</v>
      </c>
      <c r="AP1341" s="268"/>
    </row>
    <row r="1342" spans="1:42" x14ac:dyDescent="0.25">
      <c r="A1342" s="253">
        <v>1340</v>
      </c>
      <c r="B1342" s="243" t="s">
        <v>580</v>
      </c>
      <c r="C1342" s="243" t="s">
        <v>581</v>
      </c>
      <c r="D1342" s="243" t="s">
        <v>491</v>
      </c>
      <c r="E1342" s="243" t="s">
        <v>492</v>
      </c>
      <c r="F1342" s="243" t="s">
        <v>30</v>
      </c>
      <c r="G1342" s="243" t="s">
        <v>36</v>
      </c>
      <c r="H1342" s="243" t="s">
        <v>37</v>
      </c>
      <c r="I1342" s="243" t="s">
        <v>100</v>
      </c>
      <c r="J1342" s="243" t="s">
        <v>996</v>
      </c>
      <c r="K1342" s="243" t="s">
        <v>881</v>
      </c>
      <c r="L1342" s="265">
        <v>4.7362625799103535</v>
      </c>
      <c r="M1342" s="250">
        <v>1</v>
      </c>
      <c r="N1342" s="250">
        <v>1</v>
      </c>
      <c r="O1342" s="244">
        <v>19</v>
      </c>
      <c r="P1342" s="242">
        <v>10</v>
      </c>
      <c r="Q1342" s="242">
        <v>25</v>
      </c>
      <c r="R1342" s="242">
        <v>0.7</v>
      </c>
      <c r="S1342" s="245">
        <v>2050</v>
      </c>
      <c r="T1342" s="242">
        <v>5</v>
      </c>
      <c r="U1342" s="242">
        <v>0.6</v>
      </c>
      <c r="V1342" s="242">
        <v>28</v>
      </c>
      <c r="W1342" s="266">
        <v>196.12800000000001</v>
      </c>
      <c r="X1342" s="266">
        <v>19.770967741935486</v>
      </c>
      <c r="Y1342" s="266">
        <v>9.4</v>
      </c>
      <c r="Z1342" s="266">
        <v>1.9612800000000001</v>
      </c>
      <c r="AA1342" s="266">
        <v>0.49032000000000003</v>
      </c>
      <c r="AB1342" s="267">
        <v>6.6223999999999998</v>
      </c>
      <c r="AC1342" s="268"/>
      <c r="AD1342" s="269">
        <v>6.05</v>
      </c>
      <c r="AE1342" s="270">
        <f t="shared" si="133"/>
        <v>2.9004960000000004</v>
      </c>
      <c r="AF1342" s="194">
        <f t="shared" si="127"/>
        <v>3.7219039999999994</v>
      </c>
      <c r="AH1342" s="242">
        <v>1321</v>
      </c>
      <c r="AI1342" s="251">
        <f t="shared" si="128"/>
        <v>18.474</v>
      </c>
      <c r="AJ1342" s="251">
        <f>'5-04a'!O1343</f>
        <v>18.474</v>
      </c>
      <c r="AK1342" s="251">
        <f t="shared" si="129"/>
        <v>0</v>
      </c>
      <c r="AM1342" s="252">
        <f t="shared" si="130"/>
        <v>0.20146714301180033</v>
      </c>
      <c r="AP1342" s="268"/>
    </row>
    <row r="1343" spans="1:42" x14ac:dyDescent="0.25">
      <c r="A1343" s="253">
        <v>1341</v>
      </c>
      <c r="B1343" s="243" t="s">
        <v>580</v>
      </c>
      <c r="C1343" s="243" t="s">
        <v>581</v>
      </c>
      <c r="D1343" s="243" t="s">
        <v>491</v>
      </c>
      <c r="E1343" s="243" t="s">
        <v>492</v>
      </c>
      <c r="F1343" s="243" t="s">
        <v>30</v>
      </c>
      <c r="G1343" s="243" t="s">
        <v>36</v>
      </c>
      <c r="H1343" s="243" t="s">
        <v>37</v>
      </c>
      <c r="I1343" s="243" t="s">
        <v>85</v>
      </c>
      <c r="J1343" s="243" t="s">
        <v>1008</v>
      </c>
      <c r="K1343" s="243" t="s">
        <v>881</v>
      </c>
      <c r="L1343" s="265">
        <v>3.9052039515388501</v>
      </c>
      <c r="M1343" s="250">
        <v>1</v>
      </c>
      <c r="N1343" s="250">
        <v>1</v>
      </c>
      <c r="O1343" s="244">
        <v>19</v>
      </c>
      <c r="P1343" s="242">
        <v>10</v>
      </c>
      <c r="Q1343" s="242">
        <v>25</v>
      </c>
      <c r="R1343" s="242">
        <v>0.7</v>
      </c>
      <c r="S1343" s="245">
        <v>2050</v>
      </c>
      <c r="T1343" s="242">
        <v>5</v>
      </c>
      <c r="U1343" s="242">
        <v>0.6</v>
      </c>
      <c r="V1343" s="242">
        <v>28</v>
      </c>
      <c r="W1343" s="266">
        <v>205.48151999999996</v>
      </c>
      <c r="X1343" s="266">
        <v>20.713862903225802</v>
      </c>
      <c r="Y1343" s="266">
        <v>6.78</v>
      </c>
      <c r="Z1343" s="266">
        <v>2.0548151999999997</v>
      </c>
      <c r="AA1343" s="266">
        <v>0.33450479999999999</v>
      </c>
      <c r="AB1343" s="267">
        <v>6.5289799999999989</v>
      </c>
      <c r="AC1343" s="268"/>
      <c r="AD1343" s="269">
        <v>6.05</v>
      </c>
      <c r="AE1343" s="270">
        <f t="shared" si="133"/>
        <v>2.9004960000000004</v>
      </c>
      <c r="AF1343" s="194">
        <f t="shared" si="127"/>
        <v>3.6284839999999985</v>
      </c>
      <c r="AH1343" s="242">
        <v>1322</v>
      </c>
      <c r="AI1343" s="251">
        <f t="shared" si="128"/>
        <v>15.698299999999998</v>
      </c>
      <c r="AJ1343" s="251">
        <f>'5-04a'!O1344</f>
        <v>15.6983</v>
      </c>
      <c r="AK1343" s="251">
        <f t="shared" si="129"/>
        <v>0</v>
      </c>
      <c r="AM1343" s="252">
        <f t="shared" si="130"/>
        <v>0.23113865832606073</v>
      </c>
      <c r="AP1343" s="268"/>
    </row>
    <row r="1344" spans="1:42" x14ac:dyDescent="0.25">
      <c r="A1344" s="253">
        <v>1342</v>
      </c>
      <c r="B1344" s="243" t="s">
        <v>580</v>
      </c>
      <c r="C1344" s="243" t="s">
        <v>581</v>
      </c>
      <c r="D1344" s="243" t="s">
        <v>491</v>
      </c>
      <c r="E1344" s="243" t="s">
        <v>492</v>
      </c>
      <c r="F1344" s="243" t="s">
        <v>30</v>
      </c>
      <c r="G1344" s="243" t="s">
        <v>36</v>
      </c>
      <c r="H1344" s="243" t="s">
        <v>42</v>
      </c>
      <c r="I1344" s="243" t="s">
        <v>56</v>
      </c>
      <c r="J1344" s="243" t="s">
        <v>681</v>
      </c>
      <c r="K1344" s="243" t="s">
        <v>881</v>
      </c>
      <c r="L1344" s="265">
        <v>7.7937552329749114</v>
      </c>
      <c r="M1344" s="250">
        <v>1</v>
      </c>
      <c r="N1344" s="250">
        <v>1</v>
      </c>
      <c r="O1344" s="244">
        <v>19</v>
      </c>
      <c r="P1344" s="242">
        <v>10</v>
      </c>
      <c r="Q1344" s="242">
        <v>25</v>
      </c>
      <c r="R1344" s="242">
        <v>0.7</v>
      </c>
      <c r="S1344" s="245">
        <v>732</v>
      </c>
      <c r="T1344" s="242">
        <v>5</v>
      </c>
      <c r="U1344" s="242">
        <v>0.6</v>
      </c>
      <c r="V1344" s="242">
        <v>28</v>
      </c>
      <c r="W1344" s="266">
        <v>192.23100000000005</v>
      </c>
      <c r="X1344" s="266">
        <v>19.378125000000004</v>
      </c>
      <c r="Y1344" s="266">
        <v>8.5</v>
      </c>
      <c r="Z1344" s="266">
        <v>1.9223100000000004</v>
      </c>
      <c r="AA1344" s="266">
        <v>0.5580900000000002</v>
      </c>
      <c r="AB1344" s="267">
        <v>6.6656000000000004</v>
      </c>
      <c r="AC1344" s="268"/>
      <c r="AD1344" s="269">
        <v>6.05</v>
      </c>
      <c r="AE1344" s="270">
        <f t="shared" si="133"/>
        <v>2.9004960000000004</v>
      </c>
      <c r="AF1344" s="194">
        <f t="shared" si="127"/>
        <v>3.765104</v>
      </c>
      <c r="AH1344" s="242">
        <v>1323</v>
      </c>
      <c r="AI1344" s="251">
        <f t="shared" si="128"/>
        <v>17.646000000000001</v>
      </c>
      <c r="AJ1344" s="251">
        <f>'5-04a'!O1345</f>
        <v>17.646000000000001</v>
      </c>
      <c r="AK1344" s="251">
        <f t="shared" si="129"/>
        <v>0</v>
      </c>
      <c r="AM1344" s="252">
        <f t="shared" si="130"/>
        <v>0.21336869545506063</v>
      </c>
      <c r="AP1344" s="268"/>
    </row>
    <row r="1345" spans="1:42" x14ac:dyDescent="0.25">
      <c r="A1345" s="253">
        <v>1343</v>
      </c>
      <c r="B1345" s="243" t="s">
        <v>580</v>
      </c>
      <c r="C1345" s="243" t="s">
        <v>581</v>
      </c>
      <c r="D1345" s="243" t="s">
        <v>491</v>
      </c>
      <c r="E1345" s="243" t="s">
        <v>492</v>
      </c>
      <c r="F1345" s="243" t="s">
        <v>35</v>
      </c>
      <c r="G1345" s="243" t="s">
        <v>31</v>
      </c>
      <c r="H1345" s="243" t="s">
        <v>37</v>
      </c>
      <c r="I1345" s="243" t="s">
        <v>55</v>
      </c>
      <c r="J1345" s="243" t="s">
        <v>681</v>
      </c>
      <c r="K1345" s="243" t="s">
        <v>881</v>
      </c>
      <c r="L1345" s="265">
        <v>7.3572681720430113</v>
      </c>
      <c r="M1345" s="250">
        <v>1</v>
      </c>
      <c r="N1345" s="250">
        <v>1</v>
      </c>
      <c r="O1345" s="244">
        <v>19</v>
      </c>
      <c r="P1345" s="242">
        <v>10</v>
      </c>
      <c r="Q1345" s="242">
        <v>25</v>
      </c>
      <c r="R1345" s="242">
        <v>0.7</v>
      </c>
      <c r="S1345" s="245">
        <v>2050</v>
      </c>
      <c r="T1345" s="242">
        <v>4.2</v>
      </c>
      <c r="U1345" s="242">
        <v>0.6</v>
      </c>
      <c r="V1345" s="242">
        <v>28</v>
      </c>
      <c r="W1345" s="266">
        <v>149.36400000000003</v>
      </c>
      <c r="X1345" s="266">
        <v>15.056854838709679</v>
      </c>
      <c r="Y1345" s="266">
        <v>8.58</v>
      </c>
      <c r="Z1345" s="266">
        <v>1.4936400000000003</v>
      </c>
      <c r="AA1345" s="266">
        <v>1.4936400000000003</v>
      </c>
      <c r="AB1345" s="267">
        <v>7.4259200000000005</v>
      </c>
      <c r="AC1345" s="268"/>
      <c r="AD1345" s="269">
        <v>6.05</v>
      </c>
      <c r="AE1345" s="270">
        <f t="shared" si="133"/>
        <v>2.9004960000000004</v>
      </c>
      <c r="AF1345" s="194">
        <f t="shared" si="127"/>
        <v>4.5254240000000001</v>
      </c>
      <c r="AH1345" s="242">
        <v>1324</v>
      </c>
      <c r="AI1345" s="251">
        <f t="shared" si="128"/>
        <v>18.993200000000002</v>
      </c>
      <c r="AJ1345" s="251">
        <f>'5-04a'!O1346</f>
        <v>18.993200000000002</v>
      </c>
      <c r="AK1345" s="251">
        <f t="shared" si="129"/>
        <v>0</v>
      </c>
      <c r="AM1345" s="252">
        <f t="shared" si="130"/>
        <v>0.23826548448918558</v>
      </c>
      <c r="AP1345" s="268"/>
    </row>
    <row r="1346" spans="1:42" x14ac:dyDescent="0.25">
      <c r="A1346" s="253">
        <v>1344</v>
      </c>
      <c r="B1346" s="243" t="s">
        <v>582</v>
      </c>
      <c r="C1346" s="243" t="s">
        <v>583</v>
      </c>
      <c r="D1346" s="243" t="s">
        <v>471</v>
      </c>
      <c r="E1346" s="243" t="s">
        <v>492</v>
      </c>
      <c r="F1346" s="243" t="s">
        <v>35</v>
      </c>
      <c r="G1346" s="243" t="s">
        <v>36</v>
      </c>
      <c r="H1346" s="243" t="s">
        <v>42</v>
      </c>
      <c r="I1346" s="243" t="s">
        <v>105</v>
      </c>
      <c r="J1346" s="243" t="s">
        <v>34</v>
      </c>
      <c r="K1346" s="243" t="s">
        <v>882</v>
      </c>
      <c r="L1346" s="265">
        <v>1.528631221130758</v>
      </c>
      <c r="M1346" s="250">
        <v>1</v>
      </c>
      <c r="N1346" s="250">
        <v>1</v>
      </c>
      <c r="O1346" s="244">
        <v>15</v>
      </c>
      <c r="P1346" s="242">
        <v>10</v>
      </c>
      <c r="Q1346" s="242">
        <v>20</v>
      </c>
      <c r="R1346" s="242">
        <v>0.7</v>
      </c>
      <c r="S1346" s="245">
        <v>860</v>
      </c>
      <c r="T1346" s="242">
        <v>5</v>
      </c>
      <c r="U1346" s="242">
        <v>1</v>
      </c>
      <c r="V1346" s="242">
        <v>17</v>
      </c>
      <c r="W1346" s="266">
        <v>181.06452000000002</v>
      </c>
      <c r="X1346" s="266">
        <v>17.786298624754419</v>
      </c>
      <c r="Y1346" s="266">
        <v>7.15</v>
      </c>
      <c r="Z1346" s="266">
        <v>1.8106452000000002</v>
      </c>
      <c r="AA1346" s="266">
        <v>2.7159678</v>
      </c>
      <c r="AB1346" s="267">
        <v>5.5548869999999999</v>
      </c>
      <c r="AC1346" s="268"/>
      <c r="AD1346" s="269">
        <v>8.9499999999999993</v>
      </c>
      <c r="AE1346" s="270">
        <f t="shared" si="133"/>
        <v>1.007086000000001</v>
      </c>
      <c r="AF1346" s="194">
        <f t="shared" si="127"/>
        <v>4.5478009999999989</v>
      </c>
      <c r="AH1346" s="242">
        <v>1325</v>
      </c>
      <c r="AI1346" s="251">
        <f t="shared" si="128"/>
        <v>17.2315</v>
      </c>
      <c r="AJ1346" s="251">
        <f>'5-04a'!O1347</f>
        <v>17.2315</v>
      </c>
      <c r="AK1346" s="251">
        <f t="shared" si="129"/>
        <v>0</v>
      </c>
      <c r="AM1346" s="252">
        <f t="shared" si="130"/>
        <v>0.26392368627223389</v>
      </c>
      <c r="AP1346" s="268"/>
    </row>
    <row r="1347" spans="1:42" x14ac:dyDescent="0.25">
      <c r="A1347" s="253">
        <v>1345</v>
      </c>
      <c r="B1347" s="243" t="s">
        <v>582</v>
      </c>
      <c r="C1347" s="243" t="s">
        <v>583</v>
      </c>
      <c r="D1347" s="243" t="s">
        <v>471</v>
      </c>
      <c r="E1347" s="243" t="s">
        <v>492</v>
      </c>
      <c r="F1347" s="243" t="s">
        <v>30</v>
      </c>
      <c r="G1347" s="243" t="s">
        <v>36</v>
      </c>
      <c r="H1347" s="243" t="s">
        <v>42</v>
      </c>
      <c r="I1347" s="243" t="s">
        <v>78</v>
      </c>
      <c r="J1347" s="243" t="s">
        <v>73</v>
      </c>
      <c r="K1347" s="243" t="s">
        <v>882</v>
      </c>
      <c r="L1347" s="265">
        <v>3.3712129691433241</v>
      </c>
      <c r="M1347" s="250">
        <v>1</v>
      </c>
      <c r="N1347" s="250">
        <v>1</v>
      </c>
      <c r="O1347" s="244">
        <v>15</v>
      </c>
      <c r="P1347" s="242">
        <v>10</v>
      </c>
      <c r="Q1347" s="242">
        <v>25</v>
      </c>
      <c r="R1347" s="242">
        <v>0.7</v>
      </c>
      <c r="S1347" s="245">
        <v>706</v>
      </c>
      <c r="T1347" s="242">
        <v>4.2</v>
      </c>
      <c r="U1347" s="242">
        <v>1</v>
      </c>
      <c r="V1347" s="242">
        <v>17</v>
      </c>
      <c r="W1347" s="266">
        <v>274.32585066666661</v>
      </c>
      <c r="X1347" s="266">
        <v>26.947529535036015</v>
      </c>
      <c r="Y1347" s="266">
        <v>9.31</v>
      </c>
      <c r="Z1347" s="266">
        <v>2.7432585066666659</v>
      </c>
      <c r="AA1347" s="266">
        <v>0.86629215999999987</v>
      </c>
      <c r="AB1347" s="267">
        <v>2.8330493333333324</v>
      </c>
      <c r="AC1347" s="268"/>
      <c r="AD1347" s="269">
        <v>8.9499999999999993</v>
      </c>
      <c r="AE1347" s="270">
        <f t="shared" si="133"/>
        <v>1.007086000000001</v>
      </c>
      <c r="AF1347" s="194">
        <f t="shared" ref="AF1347:AF1410" si="134">AB1347-AE1347</f>
        <v>1.8259633333333314</v>
      </c>
      <c r="AH1347" s="242">
        <v>1326</v>
      </c>
      <c r="AI1347" s="251">
        <f t="shared" ref="AI1347:AI1410" si="135">SUM(Y1347:AB1347)</f>
        <v>15.752599999999997</v>
      </c>
      <c r="AJ1347" s="251">
        <f>'5-04a'!O1348</f>
        <v>15.752599999999999</v>
      </c>
      <c r="AK1347" s="251">
        <f t="shared" ref="AK1347:AK1410" si="136">AI1347-AJ1347</f>
        <v>0</v>
      </c>
      <c r="AM1347" s="252">
        <f t="shared" ref="AM1347:AM1410" si="137">AF1347/AI1347</f>
        <v>0.11591504471219555</v>
      </c>
      <c r="AP1347" s="268"/>
    </row>
    <row r="1348" spans="1:42" x14ac:dyDescent="0.25">
      <c r="A1348" s="253">
        <v>1346</v>
      </c>
      <c r="B1348" s="243" t="s">
        <v>582</v>
      </c>
      <c r="C1348" s="243" t="s">
        <v>583</v>
      </c>
      <c r="D1348" s="243" t="s">
        <v>471</v>
      </c>
      <c r="E1348" s="243" t="s">
        <v>492</v>
      </c>
      <c r="F1348" s="243" t="s">
        <v>35</v>
      </c>
      <c r="G1348" s="243" t="s">
        <v>36</v>
      </c>
      <c r="H1348" s="243" t="s">
        <v>32</v>
      </c>
      <c r="I1348" s="243" t="s">
        <v>55</v>
      </c>
      <c r="J1348" s="243" t="s">
        <v>73</v>
      </c>
      <c r="K1348" s="243" t="s">
        <v>882</v>
      </c>
      <c r="L1348" s="265">
        <v>1.7741503321826055</v>
      </c>
      <c r="M1348" s="250">
        <v>1</v>
      </c>
      <c r="N1348" s="250">
        <v>1</v>
      </c>
      <c r="O1348" s="244">
        <v>15</v>
      </c>
      <c r="P1348" s="242">
        <v>10</v>
      </c>
      <c r="Q1348" s="242">
        <v>25</v>
      </c>
      <c r="R1348" s="242">
        <v>0.7</v>
      </c>
      <c r="S1348" s="245">
        <v>712</v>
      </c>
      <c r="T1348" s="242">
        <v>4.2</v>
      </c>
      <c r="U1348" s="242">
        <v>1</v>
      </c>
      <c r="V1348" s="242">
        <v>17</v>
      </c>
      <c r="W1348" s="266">
        <v>255.14904000000007</v>
      </c>
      <c r="X1348" s="266">
        <v>25.063756385068771</v>
      </c>
      <c r="Y1348" s="266">
        <v>7.52</v>
      </c>
      <c r="Z1348" s="266">
        <v>2.5514904000000005</v>
      </c>
      <c r="AA1348" s="266">
        <v>1.7009936000000005</v>
      </c>
      <c r="AB1348" s="267">
        <v>3.1545159999999997</v>
      </c>
      <c r="AC1348" s="268"/>
      <c r="AD1348" s="269">
        <v>8.9499999999999993</v>
      </c>
      <c r="AE1348" s="270">
        <f t="shared" si="133"/>
        <v>1.007086000000001</v>
      </c>
      <c r="AF1348" s="194">
        <f t="shared" si="134"/>
        <v>2.1474299999999986</v>
      </c>
      <c r="AH1348" s="242">
        <v>1327</v>
      </c>
      <c r="AI1348" s="251">
        <f t="shared" si="135"/>
        <v>14.927</v>
      </c>
      <c r="AJ1348" s="251">
        <f>'5-04a'!O1349</f>
        <v>14.927</v>
      </c>
      <c r="AK1348" s="251">
        <f t="shared" si="136"/>
        <v>0</v>
      </c>
      <c r="AM1348" s="252">
        <f t="shared" si="137"/>
        <v>0.14386212902793585</v>
      </c>
      <c r="AP1348" s="268"/>
    </row>
    <row r="1349" spans="1:42" x14ac:dyDescent="0.25">
      <c r="A1349" s="253">
        <v>1347</v>
      </c>
      <c r="B1349" s="243" t="s">
        <v>582</v>
      </c>
      <c r="C1349" s="243" t="s">
        <v>583</v>
      </c>
      <c r="D1349" s="243" t="s">
        <v>471</v>
      </c>
      <c r="E1349" s="243" t="s">
        <v>492</v>
      </c>
      <c r="F1349" s="243" t="s">
        <v>30</v>
      </c>
      <c r="G1349" s="243" t="s">
        <v>31</v>
      </c>
      <c r="H1349" s="243" t="s">
        <v>32</v>
      </c>
      <c r="I1349" s="243" t="s">
        <v>53</v>
      </c>
      <c r="J1349" s="243" t="s">
        <v>66</v>
      </c>
      <c r="K1349" s="243" t="s">
        <v>882</v>
      </c>
      <c r="L1349" s="265">
        <v>2.2692523117569356</v>
      </c>
      <c r="M1349" s="250">
        <v>1</v>
      </c>
      <c r="N1349" s="250">
        <v>1</v>
      </c>
      <c r="O1349" s="244">
        <v>15</v>
      </c>
      <c r="P1349" s="242">
        <v>15</v>
      </c>
      <c r="Q1349" s="242">
        <v>35</v>
      </c>
      <c r="R1349" s="242">
        <v>0.7</v>
      </c>
      <c r="S1349" s="245">
        <v>398</v>
      </c>
      <c r="T1349" s="242">
        <v>4.2</v>
      </c>
      <c r="U1349" s="242">
        <v>1</v>
      </c>
      <c r="V1349" s="242">
        <v>17</v>
      </c>
      <c r="W1349" s="266">
        <v>354.24569899999995</v>
      </c>
      <c r="X1349" s="266">
        <v>34.798202259332022</v>
      </c>
      <c r="Y1349" s="266">
        <v>8.3800000000000008</v>
      </c>
      <c r="Z1349" s="266">
        <v>3.5424569899999998</v>
      </c>
      <c r="AA1349" s="266">
        <v>0.55286900999999999</v>
      </c>
      <c r="AB1349" s="267">
        <v>1.0282739999999997</v>
      </c>
      <c r="AC1349" s="268"/>
      <c r="AD1349" s="269">
        <v>8.9499999999999993</v>
      </c>
      <c r="AE1349" s="270">
        <f t="shared" si="133"/>
        <v>1.007086000000001</v>
      </c>
      <c r="AF1349" s="194">
        <f t="shared" si="134"/>
        <v>2.1187999999998652E-2</v>
      </c>
      <c r="AH1349" s="242">
        <v>1328</v>
      </c>
      <c r="AI1349" s="251">
        <f t="shared" si="135"/>
        <v>13.5036</v>
      </c>
      <c r="AJ1349" s="251">
        <f>'5-04a'!O1350</f>
        <v>13.5036</v>
      </c>
      <c r="AK1349" s="251">
        <f t="shared" si="136"/>
        <v>0</v>
      </c>
      <c r="AM1349" s="252">
        <f t="shared" si="137"/>
        <v>1.5690630646641379E-3</v>
      </c>
      <c r="AP1349" s="268"/>
    </row>
    <row r="1350" spans="1:42" x14ac:dyDescent="0.25">
      <c r="A1350" s="253">
        <v>1348</v>
      </c>
      <c r="B1350" s="243" t="s">
        <v>582</v>
      </c>
      <c r="C1350" s="243" t="s">
        <v>583</v>
      </c>
      <c r="D1350" s="243" t="s">
        <v>491</v>
      </c>
      <c r="E1350" s="243" t="s">
        <v>472</v>
      </c>
      <c r="F1350" s="243" t="s">
        <v>35</v>
      </c>
      <c r="G1350" s="243" t="s">
        <v>36</v>
      </c>
      <c r="H1350" s="243" t="s">
        <v>42</v>
      </c>
      <c r="I1350" s="243" t="s">
        <v>105</v>
      </c>
      <c r="J1350" s="243" t="s">
        <v>34</v>
      </c>
      <c r="K1350" s="243" t="s">
        <v>882</v>
      </c>
      <c r="L1350" s="265">
        <v>1.5259597333860242</v>
      </c>
      <c r="M1350" s="250">
        <v>1</v>
      </c>
      <c r="N1350" s="250">
        <v>1</v>
      </c>
      <c r="O1350" s="244">
        <v>15</v>
      </c>
      <c r="P1350" s="242">
        <v>10</v>
      </c>
      <c r="Q1350" s="242">
        <v>20</v>
      </c>
      <c r="R1350" s="242">
        <v>0.7</v>
      </c>
      <c r="S1350" s="245">
        <v>860</v>
      </c>
      <c r="T1350" s="242">
        <v>5</v>
      </c>
      <c r="U1350" s="242">
        <v>1</v>
      </c>
      <c r="V1350" s="242">
        <v>17</v>
      </c>
      <c r="W1350" s="266">
        <v>172.72791999999998</v>
      </c>
      <c r="X1350" s="266">
        <v>10.238762299940724</v>
      </c>
      <c r="Y1350" s="266">
        <v>7.15</v>
      </c>
      <c r="Z1350" s="266">
        <v>1.7272791999999999</v>
      </c>
      <c r="AA1350" s="266">
        <v>2.5909187999999994</v>
      </c>
      <c r="AB1350" s="267">
        <v>7.6337019999999995</v>
      </c>
      <c r="AC1350" s="268"/>
      <c r="AD1350" s="269">
        <v>5.55</v>
      </c>
      <c r="AE1350" s="270">
        <f t="shared" si="133"/>
        <v>3.3636260000000018</v>
      </c>
      <c r="AF1350" s="194">
        <f t="shared" si="134"/>
        <v>4.2700759999999978</v>
      </c>
      <c r="AH1350" s="242">
        <v>1329</v>
      </c>
      <c r="AI1350" s="251">
        <f t="shared" si="135"/>
        <v>19.101900000000001</v>
      </c>
      <c r="AJ1350" s="251">
        <f>'5-04a'!O1351</f>
        <v>19.101900000000001</v>
      </c>
      <c r="AK1350" s="251">
        <f t="shared" si="136"/>
        <v>0</v>
      </c>
      <c r="AM1350" s="252">
        <f t="shared" si="137"/>
        <v>0.2235419513242137</v>
      </c>
      <c r="AP1350" s="268"/>
    </row>
    <row r="1351" spans="1:42" x14ac:dyDescent="0.25">
      <c r="A1351" s="253">
        <v>1349</v>
      </c>
      <c r="B1351" s="243" t="s">
        <v>582</v>
      </c>
      <c r="C1351" s="243" t="s">
        <v>583</v>
      </c>
      <c r="D1351" s="243" t="s">
        <v>491</v>
      </c>
      <c r="E1351" s="243" t="s">
        <v>472</v>
      </c>
      <c r="F1351" s="243" t="s">
        <v>30</v>
      </c>
      <c r="G1351" s="243" t="s">
        <v>36</v>
      </c>
      <c r="H1351" s="243" t="s">
        <v>42</v>
      </c>
      <c r="I1351" s="243" t="s">
        <v>78</v>
      </c>
      <c r="J1351" s="243" t="s">
        <v>73</v>
      </c>
      <c r="K1351" s="243" t="s">
        <v>882</v>
      </c>
      <c r="L1351" s="265">
        <v>3.3704816877637129</v>
      </c>
      <c r="M1351" s="250">
        <v>1</v>
      </c>
      <c r="N1351" s="250">
        <v>1</v>
      </c>
      <c r="O1351" s="244">
        <v>15</v>
      </c>
      <c r="P1351" s="242">
        <v>10</v>
      </c>
      <c r="Q1351" s="242">
        <v>25</v>
      </c>
      <c r="R1351" s="242">
        <v>0.7</v>
      </c>
      <c r="S1351" s="245">
        <v>706</v>
      </c>
      <c r="T1351" s="242">
        <v>4.2</v>
      </c>
      <c r="U1351" s="242">
        <v>1</v>
      </c>
      <c r="V1351" s="242">
        <v>17</v>
      </c>
      <c r="W1351" s="266">
        <v>315.33899733333328</v>
      </c>
      <c r="X1351" s="266">
        <v>18.692293854969371</v>
      </c>
      <c r="Y1351" s="266">
        <v>9.31</v>
      </c>
      <c r="Z1351" s="266">
        <v>3.1533899733333328</v>
      </c>
      <c r="AA1351" s="266">
        <v>0.99580735999999981</v>
      </c>
      <c r="AB1351" s="267">
        <v>5.3901026666666665</v>
      </c>
      <c r="AC1351" s="268"/>
      <c r="AD1351" s="269">
        <v>5.55</v>
      </c>
      <c r="AE1351" s="270">
        <f t="shared" si="133"/>
        <v>3.3636260000000018</v>
      </c>
      <c r="AF1351" s="194">
        <f t="shared" si="134"/>
        <v>2.0264766666666647</v>
      </c>
      <c r="AH1351" s="242">
        <v>1330</v>
      </c>
      <c r="AI1351" s="251">
        <f t="shared" si="135"/>
        <v>18.849299999999999</v>
      </c>
      <c r="AJ1351" s="251">
        <f>'5-04a'!O1352</f>
        <v>18.849299999999999</v>
      </c>
      <c r="AK1351" s="251">
        <f t="shared" si="136"/>
        <v>0</v>
      </c>
      <c r="AM1351" s="252">
        <f t="shared" si="137"/>
        <v>0.10750938584810389</v>
      </c>
      <c r="AP1351" s="268"/>
    </row>
    <row r="1352" spans="1:42" x14ac:dyDescent="0.25">
      <c r="A1352" s="253">
        <v>1350</v>
      </c>
      <c r="B1352" s="243" t="s">
        <v>582</v>
      </c>
      <c r="C1352" s="243" t="s">
        <v>583</v>
      </c>
      <c r="D1352" s="243" t="s">
        <v>491</v>
      </c>
      <c r="E1352" s="243" t="s">
        <v>472</v>
      </c>
      <c r="F1352" s="243" t="s">
        <v>35</v>
      </c>
      <c r="G1352" s="243" t="s">
        <v>36</v>
      </c>
      <c r="H1352" s="243" t="s">
        <v>32</v>
      </c>
      <c r="I1352" s="243" t="s">
        <v>55</v>
      </c>
      <c r="J1352" s="243" t="s">
        <v>73</v>
      </c>
      <c r="K1352" s="243" t="s">
        <v>882</v>
      </c>
      <c r="L1352" s="265">
        <v>1.7722709295263157</v>
      </c>
      <c r="M1352" s="250">
        <v>1</v>
      </c>
      <c r="N1352" s="250">
        <v>1</v>
      </c>
      <c r="O1352" s="244">
        <v>15</v>
      </c>
      <c r="P1352" s="242">
        <v>10</v>
      </c>
      <c r="Q1352" s="242">
        <v>25</v>
      </c>
      <c r="R1352" s="242">
        <v>0.7</v>
      </c>
      <c r="S1352" s="245">
        <v>712</v>
      </c>
      <c r="T1352" s="242">
        <v>4.2</v>
      </c>
      <c r="U1352" s="242">
        <v>1</v>
      </c>
      <c r="V1352" s="242">
        <v>17</v>
      </c>
      <c r="W1352" s="266">
        <v>274.52383999999995</v>
      </c>
      <c r="X1352" s="266">
        <v>16.272901007705986</v>
      </c>
      <c r="Y1352" s="266">
        <v>7.52</v>
      </c>
      <c r="Z1352" s="266">
        <v>2.7452383999999999</v>
      </c>
      <c r="AA1352" s="266">
        <v>1.8301589333333335</v>
      </c>
      <c r="AB1352" s="267">
        <v>5.6032026666666663</v>
      </c>
      <c r="AC1352" s="268"/>
      <c r="AD1352" s="269">
        <v>5.55</v>
      </c>
      <c r="AE1352" s="270">
        <f t="shared" si="133"/>
        <v>3.3636260000000018</v>
      </c>
      <c r="AF1352" s="194">
        <f t="shared" si="134"/>
        <v>2.2395766666666646</v>
      </c>
      <c r="AH1352" s="242">
        <v>1331</v>
      </c>
      <c r="AI1352" s="251">
        <f t="shared" si="135"/>
        <v>17.698599999999999</v>
      </c>
      <c r="AJ1352" s="251">
        <f>'5-04a'!O1353</f>
        <v>17.698599999999999</v>
      </c>
      <c r="AK1352" s="251">
        <f t="shared" si="136"/>
        <v>0</v>
      </c>
      <c r="AM1352" s="252">
        <f t="shared" si="137"/>
        <v>0.12653976397379818</v>
      </c>
      <c r="AP1352" s="268"/>
    </row>
    <row r="1353" spans="1:42" x14ac:dyDescent="0.25">
      <c r="A1353" s="253">
        <v>1351</v>
      </c>
      <c r="B1353" s="243" t="s">
        <v>582</v>
      </c>
      <c r="C1353" s="243" t="s">
        <v>583</v>
      </c>
      <c r="D1353" s="243" t="s">
        <v>491</v>
      </c>
      <c r="E1353" s="243" t="s">
        <v>472</v>
      </c>
      <c r="F1353" s="243" t="s">
        <v>30</v>
      </c>
      <c r="G1353" s="243" t="s">
        <v>31</v>
      </c>
      <c r="H1353" s="243" t="s">
        <v>32</v>
      </c>
      <c r="I1353" s="243" t="s">
        <v>53</v>
      </c>
      <c r="J1353" s="243" t="s">
        <v>66</v>
      </c>
      <c r="K1353" s="243" t="s">
        <v>882</v>
      </c>
      <c r="L1353" s="265">
        <v>2.2692523117569356</v>
      </c>
      <c r="M1353" s="250">
        <v>1</v>
      </c>
      <c r="N1353" s="250">
        <v>1</v>
      </c>
      <c r="O1353" s="244">
        <v>15</v>
      </c>
      <c r="P1353" s="242">
        <v>15</v>
      </c>
      <c r="Q1353" s="242">
        <v>35</v>
      </c>
      <c r="R1353" s="242">
        <v>0.7</v>
      </c>
      <c r="S1353" s="245">
        <v>398</v>
      </c>
      <c r="T1353" s="242">
        <v>4.2</v>
      </c>
      <c r="U1353" s="242">
        <v>1</v>
      </c>
      <c r="V1353" s="242">
        <v>17</v>
      </c>
      <c r="W1353" s="266">
        <v>462.75735399999996</v>
      </c>
      <c r="X1353" s="266">
        <v>27.430785655008886</v>
      </c>
      <c r="Y1353" s="266">
        <v>8.3800000000000008</v>
      </c>
      <c r="Z1353" s="266">
        <v>4.6275735399999993</v>
      </c>
      <c r="AA1353" s="266">
        <v>0.7222224599999999</v>
      </c>
      <c r="AB1353" s="267">
        <v>3.3155040000000007</v>
      </c>
      <c r="AC1353" s="268"/>
      <c r="AD1353" s="269">
        <v>5.55</v>
      </c>
      <c r="AE1353" s="270">
        <f t="shared" si="133"/>
        <v>3.3636260000000018</v>
      </c>
      <c r="AF1353" s="194">
        <f t="shared" si="134"/>
        <v>-4.8122000000001108E-2</v>
      </c>
      <c r="AH1353" s="242">
        <v>1332</v>
      </c>
      <c r="AI1353" s="251">
        <f t="shared" si="135"/>
        <v>17.045299999999997</v>
      </c>
      <c r="AJ1353" s="251">
        <f>'5-04a'!O1354</f>
        <v>17.045300000000001</v>
      </c>
      <c r="AK1353" s="251">
        <f t="shared" si="136"/>
        <v>0</v>
      </c>
      <c r="AM1353" s="252">
        <f t="shared" si="137"/>
        <v>-2.823182930191966E-3</v>
      </c>
      <c r="AP1353" s="268"/>
    </row>
    <row r="1354" spans="1:42" x14ac:dyDescent="0.25">
      <c r="A1354" s="253">
        <v>1352</v>
      </c>
      <c r="B1354" s="243" t="s">
        <v>582</v>
      </c>
      <c r="C1354" s="243" t="s">
        <v>583</v>
      </c>
      <c r="D1354" s="243" t="s">
        <v>491</v>
      </c>
      <c r="E1354" s="243" t="s">
        <v>492</v>
      </c>
      <c r="F1354" s="243" t="s">
        <v>35</v>
      </c>
      <c r="G1354" s="243" t="s">
        <v>36</v>
      </c>
      <c r="H1354" s="243" t="s">
        <v>42</v>
      </c>
      <c r="I1354" s="243" t="s">
        <v>105</v>
      </c>
      <c r="J1354" s="243" t="s">
        <v>34</v>
      </c>
      <c r="K1354" s="243" t="s">
        <v>882</v>
      </c>
      <c r="L1354" s="265">
        <v>1.5273532831541223</v>
      </c>
      <c r="M1354" s="250">
        <v>1</v>
      </c>
      <c r="N1354" s="250">
        <v>1</v>
      </c>
      <c r="O1354" s="244">
        <v>15</v>
      </c>
      <c r="P1354" s="242">
        <v>10</v>
      </c>
      <c r="Q1354" s="242">
        <v>20</v>
      </c>
      <c r="R1354" s="242">
        <v>0.7</v>
      </c>
      <c r="S1354" s="245">
        <v>860</v>
      </c>
      <c r="T1354" s="242">
        <v>5</v>
      </c>
      <c r="U1354" s="242">
        <v>1</v>
      </c>
      <c r="V1354" s="242">
        <v>17</v>
      </c>
      <c r="W1354" s="266">
        <v>215.32</v>
      </c>
      <c r="X1354" s="266">
        <v>21.70564516129032</v>
      </c>
      <c r="Y1354" s="266">
        <v>7.15</v>
      </c>
      <c r="Z1354" s="266">
        <v>2.1532</v>
      </c>
      <c r="AA1354" s="266">
        <v>3.2297999999999996</v>
      </c>
      <c r="AB1354" s="267">
        <v>8.3279999999999994</v>
      </c>
      <c r="AC1354" s="268"/>
      <c r="AD1354" s="269">
        <v>6.05</v>
      </c>
      <c r="AE1354" s="270">
        <f t="shared" si="133"/>
        <v>2.9004960000000004</v>
      </c>
      <c r="AF1354" s="194">
        <f t="shared" si="134"/>
        <v>5.427503999999999</v>
      </c>
      <c r="AH1354" s="242">
        <v>1333</v>
      </c>
      <c r="AI1354" s="251">
        <f t="shared" si="135"/>
        <v>20.860999999999997</v>
      </c>
      <c r="AJ1354" s="251">
        <f>'5-04a'!O1355</f>
        <v>20.861000000000001</v>
      </c>
      <c r="AK1354" s="251">
        <f t="shared" si="136"/>
        <v>0</v>
      </c>
      <c r="AM1354" s="252">
        <f t="shared" si="137"/>
        <v>0.26017468002492689</v>
      </c>
      <c r="AP1354" s="268"/>
    </row>
    <row r="1355" spans="1:42" x14ac:dyDescent="0.25">
      <c r="A1355" s="253">
        <v>1353</v>
      </c>
      <c r="B1355" s="243" t="s">
        <v>582</v>
      </c>
      <c r="C1355" s="243" t="s">
        <v>583</v>
      </c>
      <c r="D1355" s="243" t="s">
        <v>491</v>
      </c>
      <c r="E1355" s="243" t="s">
        <v>492</v>
      </c>
      <c r="F1355" s="243" t="s">
        <v>30</v>
      </c>
      <c r="G1355" s="243" t="s">
        <v>36</v>
      </c>
      <c r="H1355" s="243" t="s">
        <v>42</v>
      </c>
      <c r="I1355" s="243" t="s">
        <v>78</v>
      </c>
      <c r="J1355" s="243" t="s">
        <v>73</v>
      </c>
      <c r="K1355" s="243" t="s">
        <v>882</v>
      </c>
      <c r="L1355" s="265">
        <v>3.3704816877637129</v>
      </c>
      <c r="M1355" s="250">
        <v>1</v>
      </c>
      <c r="N1355" s="250">
        <v>1</v>
      </c>
      <c r="O1355" s="244">
        <v>15</v>
      </c>
      <c r="P1355" s="242">
        <v>10</v>
      </c>
      <c r="Q1355" s="242">
        <v>25</v>
      </c>
      <c r="R1355" s="242">
        <v>0.7</v>
      </c>
      <c r="S1355" s="245">
        <v>706</v>
      </c>
      <c r="T1355" s="242">
        <v>4.2</v>
      </c>
      <c r="U1355" s="242">
        <v>1</v>
      </c>
      <c r="V1355" s="242">
        <v>17</v>
      </c>
      <c r="W1355" s="266">
        <v>235.83813333333333</v>
      </c>
      <c r="X1355" s="266">
        <v>23.774005376344086</v>
      </c>
      <c r="Y1355" s="266">
        <v>9.31</v>
      </c>
      <c r="Z1355" s="266">
        <v>2.3583813333333334</v>
      </c>
      <c r="AA1355" s="266">
        <v>0.74475199999999997</v>
      </c>
      <c r="AB1355" s="267">
        <v>4.4965666666666664</v>
      </c>
      <c r="AC1355" s="268"/>
      <c r="AD1355" s="269">
        <v>6.05</v>
      </c>
      <c r="AE1355" s="270">
        <f t="shared" si="133"/>
        <v>2.9004960000000004</v>
      </c>
      <c r="AF1355" s="194">
        <f t="shared" si="134"/>
        <v>1.596070666666666</v>
      </c>
      <c r="AH1355" s="242">
        <v>1334</v>
      </c>
      <c r="AI1355" s="251">
        <f t="shared" si="135"/>
        <v>16.909700000000001</v>
      </c>
      <c r="AJ1355" s="251">
        <f>'5-04a'!O1356</f>
        <v>16.909700000000001</v>
      </c>
      <c r="AK1355" s="251">
        <f t="shared" si="136"/>
        <v>0</v>
      </c>
      <c r="AM1355" s="252">
        <f t="shared" si="137"/>
        <v>9.4387875992280518E-2</v>
      </c>
      <c r="AP1355" s="268"/>
    </row>
    <row r="1356" spans="1:42" x14ac:dyDescent="0.25">
      <c r="A1356" s="253">
        <v>1354</v>
      </c>
      <c r="B1356" s="243" t="s">
        <v>582</v>
      </c>
      <c r="C1356" s="243" t="s">
        <v>583</v>
      </c>
      <c r="D1356" s="243" t="s">
        <v>491</v>
      </c>
      <c r="E1356" s="243" t="s">
        <v>492</v>
      </c>
      <c r="F1356" s="243" t="s">
        <v>35</v>
      </c>
      <c r="G1356" s="243" t="s">
        <v>36</v>
      </c>
      <c r="H1356" s="243" t="s">
        <v>32</v>
      </c>
      <c r="I1356" s="243" t="s">
        <v>55</v>
      </c>
      <c r="J1356" s="243" t="s">
        <v>73</v>
      </c>
      <c r="K1356" s="243" t="s">
        <v>882</v>
      </c>
      <c r="L1356" s="265">
        <v>1.772820043507785</v>
      </c>
      <c r="M1356" s="250">
        <v>1</v>
      </c>
      <c r="N1356" s="250">
        <v>1</v>
      </c>
      <c r="O1356" s="244">
        <v>15</v>
      </c>
      <c r="P1356" s="242">
        <v>10</v>
      </c>
      <c r="Q1356" s="242">
        <v>25</v>
      </c>
      <c r="R1356" s="242">
        <v>0.7</v>
      </c>
      <c r="S1356" s="245">
        <v>712</v>
      </c>
      <c r="T1356" s="242">
        <v>4.2</v>
      </c>
      <c r="U1356" s="242">
        <v>1</v>
      </c>
      <c r="V1356" s="242">
        <v>17</v>
      </c>
      <c r="W1356" s="266">
        <v>201.22399999999999</v>
      </c>
      <c r="X1356" s="266">
        <v>20.284677419354836</v>
      </c>
      <c r="Y1356" s="266">
        <v>7.52</v>
      </c>
      <c r="Z1356" s="266">
        <v>2.0122399999999998</v>
      </c>
      <c r="AA1356" s="266">
        <v>1.3414933333333334</v>
      </c>
      <c r="AB1356" s="267">
        <v>4.6218666666666666</v>
      </c>
      <c r="AC1356" s="268"/>
      <c r="AD1356" s="269">
        <v>6.05</v>
      </c>
      <c r="AE1356" s="270">
        <f t="shared" si="133"/>
        <v>2.9004960000000004</v>
      </c>
      <c r="AF1356" s="194">
        <f t="shared" si="134"/>
        <v>1.7213706666666662</v>
      </c>
      <c r="AH1356" s="242">
        <v>1335</v>
      </c>
      <c r="AI1356" s="251">
        <f t="shared" si="135"/>
        <v>15.4956</v>
      </c>
      <c r="AJ1356" s="251">
        <f>'5-04a'!O1357</f>
        <v>15.4956</v>
      </c>
      <c r="AK1356" s="251">
        <f t="shared" si="136"/>
        <v>0</v>
      </c>
      <c r="AM1356" s="252">
        <f t="shared" si="137"/>
        <v>0.11108770661779255</v>
      </c>
      <c r="AP1356" s="268"/>
    </row>
    <row r="1357" spans="1:42" x14ac:dyDescent="0.25">
      <c r="A1357" s="253">
        <v>1355</v>
      </c>
      <c r="B1357" s="243" t="s">
        <v>582</v>
      </c>
      <c r="C1357" s="243" t="s">
        <v>583</v>
      </c>
      <c r="D1357" s="243" t="s">
        <v>491</v>
      </c>
      <c r="E1357" s="243" t="s">
        <v>492</v>
      </c>
      <c r="F1357" s="243" t="s">
        <v>30</v>
      </c>
      <c r="G1357" s="243" t="s">
        <v>31</v>
      </c>
      <c r="H1357" s="243" t="s">
        <v>32</v>
      </c>
      <c r="I1357" s="243" t="s">
        <v>53</v>
      </c>
      <c r="J1357" s="243" t="s">
        <v>66</v>
      </c>
      <c r="K1357" s="243" t="s">
        <v>882</v>
      </c>
      <c r="L1357" s="265">
        <v>2.2692523117569356</v>
      </c>
      <c r="M1357" s="250">
        <v>1</v>
      </c>
      <c r="N1357" s="250">
        <v>1</v>
      </c>
      <c r="O1357" s="244">
        <v>15</v>
      </c>
      <c r="P1357" s="242">
        <v>15</v>
      </c>
      <c r="Q1357" s="242">
        <v>35</v>
      </c>
      <c r="R1357" s="242">
        <v>0.7</v>
      </c>
      <c r="S1357" s="245">
        <v>398</v>
      </c>
      <c r="T1357" s="242">
        <v>4.2</v>
      </c>
      <c r="U1357" s="242">
        <v>1</v>
      </c>
      <c r="V1357" s="242">
        <v>17</v>
      </c>
      <c r="W1357" s="266">
        <v>358.16189999999995</v>
      </c>
      <c r="X1357" s="266">
        <v>36.105030241935474</v>
      </c>
      <c r="Y1357" s="266">
        <v>8.3800000000000008</v>
      </c>
      <c r="Z1357" s="266">
        <v>3.5816189999999994</v>
      </c>
      <c r="AA1357" s="266">
        <v>0.55898099999999995</v>
      </c>
      <c r="AB1357" s="267">
        <v>2.9450000000000003</v>
      </c>
      <c r="AC1357" s="268"/>
      <c r="AD1357" s="269">
        <v>6.05</v>
      </c>
      <c r="AE1357" s="270">
        <f t="shared" si="133"/>
        <v>2.9004960000000004</v>
      </c>
      <c r="AF1357" s="194">
        <f t="shared" si="134"/>
        <v>4.4503999999999877E-2</v>
      </c>
      <c r="AH1357" s="242">
        <v>1336</v>
      </c>
      <c r="AI1357" s="251">
        <f t="shared" si="135"/>
        <v>15.4656</v>
      </c>
      <c r="AJ1357" s="251">
        <f>'5-04a'!O1358</f>
        <v>15.4656</v>
      </c>
      <c r="AK1357" s="251">
        <f t="shared" si="136"/>
        <v>0</v>
      </c>
      <c r="AM1357" s="252">
        <f t="shared" si="137"/>
        <v>2.8776122491206211E-3</v>
      </c>
      <c r="AP1357" s="268"/>
    </row>
    <row r="1358" spans="1:42" x14ac:dyDescent="0.25">
      <c r="A1358" s="253">
        <v>1356</v>
      </c>
      <c r="B1358" s="243" t="s">
        <v>584</v>
      </c>
      <c r="C1358" s="243" t="s">
        <v>585</v>
      </c>
      <c r="D1358" s="243" t="s">
        <v>471</v>
      </c>
      <c r="E1358" s="243" t="s">
        <v>496</v>
      </c>
      <c r="F1358" s="243" t="s">
        <v>30</v>
      </c>
      <c r="G1358" s="243" t="s">
        <v>36</v>
      </c>
      <c r="H1358" s="243" t="s">
        <v>42</v>
      </c>
      <c r="I1358" s="243" t="s">
        <v>78</v>
      </c>
      <c r="J1358" s="243" t="s">
        <v>73</v>
      </c>
      <c r="K1358" s="243" t="s">
        <v>884</v>
      </c>
      <c r="L1358" s="265">
        <v>3.9652725738396621</v>
      </c>
      <c r="M1358" s="250">
        <v>2</v>
      </c>
      <c r="N1358" s="250">
        <v>2</v>
      </c>
      <c r="O1358" s="244">
        <v>18</v>
      </c>
      <c r="P1358" s="242">
        <v>10</v>
      </c>
      <c r="Q1358" s="242">
        <v>25</v>
      </c>
      <c r="R1358" s="242">
        <v>0.7</v>
      </c>
      <c r="S1358" s="245">
        <v>706</v>
      </c>
      <c r="T1358" s="242">
        <v>4.2</v>
      </c>
      <c r="U1358" s="242">
        <v>1</v>
      </c>
      <c r="V1358" s="242">
        <v>20</v>
      </c>
      <c r="W1358" s="266">
        <v>96.321543733333343</v>
      </c>
      <c r="X1358" s="266">
        <v>14.291030227497528</v>
      </c>
      <c r="Y1358" s="266">
        <v>9.31</v>
      </c>
      <c r="Z1358" s="266">
        <v>1.9264308746666667</v>
      </c>
      <c r="AA1358" s="266">
        <v>0.60834659199999996</v>
      </c>
      <c r="AB1358" s="267">
        <v>3.8428225333333326</v>
      </c>
      <c r="AC1358" s="268"/>
      <c r="AD1358" s="269">
        <v>9.15</v>
      </c>
      <c r="AE1358" s="270">
        <f t="shared" si="133"/>
        <v>0.9263539999999999</v>
      </c>
      <c r="AF1358" s="194">
        <f t="shared" si="134"/>
        <v>2.9164685333333327</v>
      </c>
      <c r="AH1358" s="242">
        <v>1337</v>
      </c>
      <c r="AI1358" s="251">
        <f t="shared" si="135"/>
        <v>15.6876</v>
      </c>
      <c r="AJ1358" s="251">
        <f>'5-04a'!O1359</f>
        <v>15.6876</v>
      </c>
      <c r="AK1358" s="251">
        <f t="shared" si="136"/>
        <v>0</v>
      </c>
      <c r="AM1358" s="252">
        <f t="shared" si="137"/>
        <v>0.18590915967600732</v>
      </c>
      <c r="AP1358" s="268"/>
    </row>
    <row r="1359" spans="1:42" x14ac:dyDescent="0.25">
      <c r="A1359" s="253">
        <v>1357</v>
      </c>
      <c r="B1359" s="243" t="s">
        <v>584</v>
      </c>
      <c r="C1359" s="243" t="s">
        <v>585</v>
      </c>
      <c r="D1359" s="243" t="s">
        <v>471</v>
      </c>
      <c r="E1359" s="243" t="s">
        <v>496</v>
      </c>
      <c r="F1359" s="243" t="s">
        <v>30</v>
      </c>
      <c r="G1359" s="243" t="s">
        <v>36</v>
      </c>
      <c r="H1359" s="243" t="s">
        <v>42</v>
      </c>
      <c r="I1359" s="243" t="s">
        <v>28</v>
      </c>
      <c r="J1359" s="243" t="s">
        <v>73</v>
      </c>
      <c r="K1359" s="243" t="s">
        <v>884</v>
      </c>
      <c r="L1359" s="265">
        <v>3.5390216481449164</v>
      </c>
      <c r="M1359" s="250">
        <v>2</v>
      </c>
      <c r="N1359" s="250">
        <v>2</v>
      </c>
      <c r="O1359" s="244">
        <v>18</v>
      </c>
      <c r="P1359" s="242">
        <v>10</v>
      </c>
      <c r="Q1359" s="242">
        <v>25</v>
      </c>
      <c r="R1359" s="242">
        <v>0.7</v>
      </c>
      <c r="S1359" s="245">
        <v>765</v>
      </c>
      <c r="T1359" s="242">
        <v>5</v>
      </c>
      <c r="U1359" s="242">
        <v>1</v>
      </c>
      <c r="V1359" s="242">
        <v>20</v>
      </c>
      <c r="W1359" s="266">
        <v>99.979758200000006</v>
      </c>
      <c r="X1359" s="266">
        <v>14.833792017804154</v>
      </c>
      <c r="Y1359" s="266">
        <v>8.99</v>
      </c>
      <c r="Z1359" s="266">
        <v>1.999595164</v>
      </c>
      <c r="AA1359" s="266">
        <v>0.40955563600000006</v>
      </c>
      <c r="AB1359" s="267">
        <v>3.6992491999999992</v>
      </c>
      <c r="AC1359" s="268"/>
      <c r="AD1359" s="269">
        <v>9.15</v>
      </c>
      <c r="AE1359" s="270">
        <f t="shared" si="133"/>
        <v>0.9263539999999999</v>
      </c>
      <c r="AF1359" s="194">
        <f t="shared" si="134"/>
        <v>2.7728951999999993</v>
      </c>
      <c r="AH1359" s="242">
        <v>1338</v>
      </c>
      <c r="AI1359" s="251">
        <f t="shared" si="135"/>
        <v>15.0984</v>
      </c>
      <c r="AJ1359" s="251">
        <f>'5-04a'!O1360</f>
        <v>15.0984</v>
      </c>
      <c r="AK1359" s="251">
        <f t="shared" si="136"/>
        <v>0</v>
      </c>
      <c r="AM1359" s="252">
        <f t="shared" si="137"/>
        <v>0.18365490383086946</v>
      </c>
      <c r="AP1359" s="268"/>
    </row>
    <row r="1360" spans="1:42" x14ac:dyDescent="0.25">
      <c r="A1360" s="253">
        <v>1358</v>
      </c>
      <c r="B1360" s="243" t="s">
        <v>584</v>
      </c>
      <c r="C1360" s="243" t="s">
        <v>585</v>
      </c>
      <c r="D1360" s="243" t="s">
        <v>471</v>
      </c>
      <c r="E1360" s="243" t="s">
        <v>496</v>
      </c>
      <c r="F1360" s="243" t="s">
        <v>30</v>
      </c>
      <c r="G1360" s="243" t="s">
        <v>36</v>
      </c>
      <c r="H1360" s="243" t="s">
        <v>32</v>
      </c>
      <c r="I1360" s="243" t="s">
        <v>28</v>
      </c>
      <c r="J1360" s="243" t="s">
        <v>74</v>
      </c>
      <c r="K1360" s="243" t="s">
        <v>884</v>
      </c>
      <c r="L1360" s="265">
        <v>2.8730349960411732</v>
      </c>
      <c r="M1360" s="250">
        <v>2</v>
      </c>
      <c r="N1360" s="250">
        <v>2</v>
      </c>
      <c r="O1360" s="244">
        <v>18</v>
      </c>
      <c r="P1360" s="242">
        <v>10</v>
      </c>
      <c r="Q1360" s="242">
        <v>25</v>
      </c>
      <c r="R1360" s="242">
        <v>0.7</v>
      </c>
      <c r="S1360" s="245">
        <v>387</v>
      </c>
      <c r="T1360" s="242">
        <v>4.2</v>
      </c>
      <c r="U1360" s="242">
        <v>1</v>
      </c>
      <c r="V1360" s="242">
        <v>20</v>
      </c>
      <c r="W1360" s="266">
        <v>101.33802224000002</v>
      </c>
      <c r="X1360" s="266">
        <v>15.035314872403562</v>
      </c>
      <c r="Y1360" s="266">
        <v>7.39</v>
      </c>
      <c r="Z1360" s="266">
        <v>2.0267604448000003</v>
      </c>
      <c r="AA1360" s="266">
        <v>0.34095035520000005</v>
      </c>
      <c r="AB1360" s="267">
        <v>3.6518891999999994</v>
      </c>
      <c r="AC1360" s="268"/>
      <c r="AD1360" s="269">
        <v>9.15</v>
      </c>
      <c r="AE1360" s="270">
        <f t="shared" si="133"/>
        <v>0.9263539999999999</v>
      </c>
      <c r="AF1360" s="194">
        <f t="shared" si="134"/>
        <v>2.7255351999999995</v>
      </c>
      <c r="AH1360" s="242">
        <v>1339</v>
      </c>
      <c r="AI1360" s="251">
        <f t="shared" si="135"/>
        <v>13.409599999999999</v>
      </c>
      <c r="AJ1360" s="251">
        <f>'5-04a'!O1361</f>
        <v>13.409599999999999</v>
      </c>
      <c r="AK1360" s="251">
        <f t="shared" si="136"/>
        <v>0</v>
      </c>
      <c r="AM1360" s="252">
        <f t="shared" si="137"/>
        <v>0.20325253549695738</v>
      </c>
      <c r="AP1360" s="268"/>
    </row>
    <row r="1361" spans="1:42" x14ac:dyDescent="0.25">
      <c r="A1361" s="253">
        <v>1359</v>
      </c>
      <c r="B1361" s="243" t="s">
        <v>584</v>
      </c>
      <c r="C1361" s="243" t="s">
        <v>585</v>
      </c>
      <c r="D1361" s="243" t="s">
        <v>471</v>
      </c>
      <c r="E1361" s="243" t="s">
        <v>495</v>
      </c>
      <c r="F1361" s="243" t="s">
        <v>30</v>
      </c>
      <c r="G1361" s="243" t="s">
        <v>36</v>
      </c>
      <c r="H1361" s="243" t="s">
        <v>42</v>
      </c>
      <c r="I1361" s="243" t="s">
        <v>78</v>
      </c>
      <c r="J1361" s="243" t="s">
        <v>73</v>
      </c>
      <c r="K1361" s="243" t="s">
        <v>884</v>
      </c>
      <c r="L1361" s="265">
        <v>3.9652725738396621</v>
      </c>
      <c r="M1361" s="250">
        <v>2</v>
      </c>
      <c r="N1361" s="250">
        <v>2</v>
      </c>
      <c r="O1361" s="244">
        <v>18</v>
      </c>
      <c r="P1361" s="242">
        <v>10</v>
      </c>
      <c r="Q1361" s="242">
        <v>25</v>
      </c>
      <c r="R1361" s="242">
        <v>0.7</v>
      </c>
      <c r="S1361" s="245">
        <v>706</v>
      </c>
      <c r="T1361" s="242">
        <v>4.2</v>
      </c>
      <c r="U1361" s="242">
        <v>1</v>
      </c>
      <c r="V1361" s="242">
        <v>20</v>
      </c>
      <c r="W1361" s="266">
        <v>71.313110399999985</v>
      </c>
      <c r="X1361" s="266">
        <v>14.887914488517742</v>
      </c>
      <c r="Y1361" s="266">
        <v>9.31</v>
      </c>
      <c r="Z1361" s="266">
        <v>1.4262622079999996</v>
      </c>
      <c r="AA1361" s="266">
        <v>0.45039859199999982</v>
      </c>
      <c r="AB1361" s="267">
        <v>2.9792392000000008</v>
      </c>
      <c r="AC1361" s="268"/>
      <c r="AD1361" s="269">
        <v>9.4</v>
      </c>
      <c r="AE1361" s="270">
        <f t="shared" si="133"/>
        <v>0.83448400000000333</v>
      </c>
      <c r="AF1361" s="194">
        <f t="shared" si="134"/>
        <v>2.1447551999999974</v>
      </c>
      <c r="AH1361" s="242">
        <v>1340</v>
      </c>
      <c r="AI1361" s="251">
        <f t="shared" si="135"/>
        <v>14.165899999999999</v>
      </c>
      <c r="AJ1361" s="251">
        <f>'5-04a'!O1362</f>
        <v>14.165900000000001</v>
      </c>
      <c r="AK1361" s="251">
        <f t="shared" si="136"/>
        <v>0</v>
      </c>
      <c r="AM1361" s="252">
        <f t="shared" si="137"/>
        <v>0.15140267826258816</v>
      </c>
      <c r="AP1361" s="268"/>
    </row>
    <row r="1362" spans="1:42" x14ac:dyDescent="0.25">
      <c r="A1362" s="253">
        <v>1360</v>
      </c>
      <c r="B1362" s="243" t="s">
        <v>584</v>
      </c>
      <c r="C1362" s="243" t="s">
        <v>585</v>
      </c>
      <c r="D1362" s="243" t="s">
        <v>471</v>
      </c>
      <c r="E1362" s="243" t="s">
        <v>495</v>
      </c>
      <c r="F1362" s="243" t="s">
        <v>30</v>
      </c>
      <c r="G1362" s="243" t="s">
        <v>36</v>
      </c>
      <c r="H1362" s="243" t="s">
        <v>42</v>
      </c>
      <c r="I1362" s="243" t="s">
        <v>28</v>
      </c>
      <c r="J1362" s="243" t="s">
        <v>73</v>
      </c>
      <c r="K1362" s="243" t="s">
        <v>884</v>
      </c>
      <c r="L1362" s="265">
        <v>3.5384941176470601</v>
      </c>
      <c r="M1362" s="250">
        <v>2</v>
      </c>
      <c r="N1362" s="250">
        <v>2</v>
      </c>
      <c r="O1362" s="244">
        <v>18</v>
      </c>
      <c r="P1362" s="242">
        <v>10</v>
      </c>
      <c r="Q1362" s="242">
        <v>25</v>
      </c>
      <c r="R1362" s="242">
        <v>0.7</v>
      </c>
      <c r="S1362" s="245">
        <v>765</v>
      </c>
      <c r="T1362" s="242">
        <v>5</v>
      </c>
      <c r="U1362" s="242">
        <v>1</v>
      </c>
      <c r="V1362" s="242">
        <v>20</v>
      </c>
      <c r="W1362" s="266">
        <v>74.176579866666629</v>
      </c>
      <c r="X1362" s="266">
        <v>15.4857160473208</v>
      </c>
      <c r="Y1362" s="266">
        <v>8.99</v>
      </c>
      <c r="Z1362" s="266">
        <v>1.4835315973333327</v>
      </c>
      <c r="AA1362" s="266">
        <v>0.30385586933333325</v>
      </c>
      <c r="AB1362" s="267">
        <v>2.877212533333334</v>
      </c>
      <c r="AC1362" s="268"/>
      <c r="AD1362" s="269">
        <v>9.4</v>
      </c>
      <c r="AE1362" s="270">
        <f t="shared" si="133"/>
        <v>0.83448400000000333</v>
      </c>
      <c r="AF1362" s="194">
        <f t="shared" si="134"/>
        <v>2.0427285333333307</v>
      </c>
      <c r="AH1362" s="242">
        <v>1341</v>
      </c>
      <c r="AI1362" s="251">
        <f t="shared" si="135"/>
        <v>13.654599999999999</v>
      </c>
      <c r="AJ1362" s="251">
        <f>'5-04a'!O1363</f>
        <v>13.6546</v>
      </c>
      <c r="AK1362" s="251">
        <f t="shared" si="136"/>
        <v>0</v>
      </c>
      <c r="AM1362" s="252">
        <f t="shared" si="137"/>
        <v>0.14960002734121328</v>
      </c>
      <c r="AP1362" s="268"/>
    </row>
    <row r="1363" spans="1:42" x14ac:dyDescent="0.25">
      <c r="A1363" s="253">
        <v>1361</v>
      </c>
      <c r="B1363" s="243" t="s">
        <v>584</v>
      </c>
      <c r="C1363" s="243" t="s">
        <v>585</v>
      </c>
      <c r="D1363" s="243" t="s">
        <v>471</v>
      </c>
      <c r="E1363" s="243" t="s">
        <v>495</v>
      </c>
      <c r="F1363" s="243" t="s">
        <v>30</v>
      </c>
      <c r="G1363" s="243" t="s">
        <v>36</v>
      </c>
      <c r="H1363" s="243" t="s">
        <v>32</v>
      </c>
      <c r="I1363" s="243" t="s">
        <v>28</v>
      </c>
      <c r="J1363" s="243" t="s">
        <v>74</v>
      </c>
      <c r="K1363" s="243" t="s">
        <v>884</v>
      </c>
      <c r="L1363" s="265">
        <v>2.8730349960411732</v>
      </c>
      <c r="M1363" s="250">
        <v>2</v>
      </c>
      <c r="N1363" s="250">
        <v>2</v>
      </c>
      <c r="O1363" s="244">
        <v>18</v>
      </c>
      <c r="P1363" s="242">
        <v>10</v>
      </c>
      <c r="Q1363" s="242">
        <v>25</v>
      </c>
      <c r="R1363" s="242">
        <v>0.7</v>
      </c>
      <c r="S1363" s="245">
        <v>387</v>
      </c>
      <c r="T1363" s="242">
        <v>4.2</v>
      </c>
      <c r="U1363" s="242">
        <v>1</v>
      </c>
      <c r="V1363" s="242">
        <v>20</v>
      </c>
      <c r="W1363" s="266">
        <v>75.239866239999984</v>
      </c>
      <c r="X1363" s="266">
        <v>15.707696501043838</v>
      </c>
      <c r="Y1363" s="266">
        <v>7.39</v>
      </c>
      <c r="Z1363" s="266">
        <v>1.5047973247999997</v>
      </c>
      <c r="AA1363" s="266">
        <v>0.25314347519999997</v>
      </c>
      <c r="AB1363" s="267">
        <v>2.843559200000001</v>
      </c>
      <c r="AC1363" s="268"/>
      <c r="AD1363" s="269">
        <v>9.4</v>
      </c>
      <c r="AE1363" s="270">
        <f t="shared" si="133"/>
        <v>0.83448400000000333</v>
      </c>
      <c r="AF1363" s="194">
        <f t="shared" si="134"/>
        <v>2.0090751999999976</v>
      </c>
      <c r="AH1363" s="242">
        <v>1342</v>
      </c>
      <c r="AI1363" s="251">
        <f t="shared" si="135"/>
        <v>11.9915</v>
      </c>
      <c r="AJ1363" s="251">
        <f>'5-04a'!O1364</f>
        <v>11.9915</v>
      </c>
      <c r="AK1363" s="251">
        <f t="shared" si="136"/>
        <v>0</v>
      </c>
      <c r="AM1363" s="252">
        <f t="shared" si="137"/>
        <v>0.16754160863945275</v>
      </c>
      <c r="AP1363" s="268"/>
    </row>
    <row r="1364" spans="1:42" x14ac:dyDescent="0.25">
      <c r="A1364" s="253">
        <v>1362</v>
      </c>
      <c r="B1364" s="243" t="s">
        <v>584</v>
      </c>
      <c r="C1364" s="243" t="s">
        <v>585</v>
      </c>
      <c r="D1364" s="243" t="s">
        <v>491</v>
      </c>
      <c r="E1364" s="243" t="s">
        <v>492</v>
      </c>
      <c r="F1364" s="243" t="s">
        <v>30</v>
      </c>
      <c r="G1364" s="243" t="s">
        <v>36</v>
      </c>
      <c r="H1364" s="243" t="s">
        <v>42</v>
      </c>
      <c r="I1364" s="243" t="s">
        <v>78</v>
      </c>
      <c r="J1364" s="243" t="s">
        <v>73</v>
      </c>
      <c r="K1364" s="243" t="s">
        <v>885</v>
      </c>
      <c r="L1364" s="265">
        <v>4.5600634599156109</v>
      </c>
      <c r="M1364" s="250">
        <v>1.5</v>
      </c>
      <c r="N1364" s="250">
        <v>1.5</v>
      </c>
      <c r="O1364" s="244">
        <v>16</v>
      </c>
      <c r="P1364" s="242">
        <v>10</v>
      </c>
      <c r="Q1364" s="242">
        <v>25</v>
      </c>
      <c r="R1364" s="242">
        <v>0.7</v>
      </c>
      <c r="S1364" s="245">
        <v>706</v>
      </c>
      <c r="T1364" s="242">
        <v>4.2</v>
      </c>
      <c r="U1364" s="242">
        <v>1</v>
      </c>
      <c r="V1364" s="242">
        <v>23</v>
      </c>
      <c r="W1364" s="266">
        <v>145.4244799999999</v>
      </c>
      <c r="X1364" s="266">
        <v>14.659725806451604</v>
      </c>
      <c r="Y1364" s="266">
        <v>9.31</v>
      </c>
      <c r="Z1364" s="266">
        <v>2.1813671999999986</v>
      </c>
      <c r="AA1364" s="266">
        <v>0.68885279999999949</v>
      </c>
      <c r="AB1364" s="267">
        <v>4.8584799999999992</v>
      </c>
      <c r="AC1364" s="268"/>
      <c r="AD1364" s="269">
        <v>6.05</v>
      </c>
      <c r="AE1364" s="270">
        <f t="shared" si="133"/>
        <v>2.9004960000000004</v>
      </c>
      <c r="AF1364" s="194">
        <f t="shared" si="134"/>
        <v>1.9579839999999988</v>
      </c>
      <c r="AH1364" s="242">
        <v>1343</v>
      </c>
      <c r="AI1364" s="251">
        <f t="shared" si="135"/>
        <v>17.038699999999999</v>
      </c>
      <c r="AJ1364" s="251">
        <f>'5-04a'!O1365</f>
        <v>17.038699999999999</v>
      </c>
      <c r="AK1364" s="251">
        <f t="shared" si="136"/>
        <v>0</v>
      </c>
      <c r="AM1364" s="252">
        <f t="shared" si="137"/>
        <v>0.11491393122714755</v>
      </c>
      <c r="AP1364" s="268"/>
    </row>
    <row r="1365" spans="1:42" x14ac:dyDescent="0.25">
      <c r="A1365" s="253">
        <v>1363</v>
      </c>
      <c r="B1365" s="243" t="s">
        <v>584</v>
      </c>
      <c r="C1365" s="243" t="s">
        <v>585</v>
      </c>
      <c r="D1365" s="243" t="s">
        <v>491</v>
      </c>
      <c r="E1365" s="243" t="s">
        <v>492</v>
      </c>
      <c r="F1365" s="243" t="s">
        <v>35</v>
      </c>
      <c r="G1365" s="243" t="s">
        <v>31</v>
      </c>
      <c r="H1365" s="243" t="s">
        <v>32</v>
      </c>
      <c r="I1365" s="243" t="s">
        <v>55</v>
      </c>
      <c r="J1365" s="243" t="s">
        <v>44</v>
      </c>
      <c r="K1365" s="243" t="s">
        <v>885</v>
      </c>
      <c r="L1365" s="265">
        <v>4.618941895916052</v>
      </c>
      <c r="M1365" s="250">
        <v>1.5</v>
      </c>
      <c r="N1365" s="250">
        <v>1.5</v>
      </c>
      <c r="O1365" s="244">
        <v>16</v>
      </c>
      <c r="P1365" s="242">
        <v>15</v>
      </c>
      <c r="Q1365" s="242">
        <v>35</v>
      </c>
      <c r="R1365" s="242">
        <v>0.7</v>
      </c>
      <c r="S1365" s="245">
        <v>615</v>
      </c>
      <c r="T1365" s="242">
        <v>4.2</v>
      </c>
      <c r="U1365" s="242">
        <v>1</v>
      </c>
      <c r="V1365" s="242">
        <v>23</v>
      </c>
      <c r="W1365" s="266">
        <v>181.81479999999993</v>
      </c>
      <c r="X1365" s="266">
        <v>18.32810483870967</v>
      </c>
      <c r="Y1365" s="266">
        <v>8.33</v>
      </c>
      <c r="Z1365" s="266">
        <v>2.7272219999999994</v>
      </c>
      <c r="AA1365" s="266">
        <v>1.8181479999999999</v>
      </c>
      <c r="AB1365" s="267">
        <v>3.1842300000000003</v>
      </c>
      <c r="AC1365" s="268"/>
      <c r="AD1365" s="269">
        <v>6.05</v>
      </c>
      <c r="AE1365" s="270">
        <f t="shared" si="133"/>
        <v>2.9004960000000004</v>
      </c>
      <c r="AF1365" s="194">
        <f t="shared" si="134"/>
        <v>0.28373399999999993</v>
      </c>
      <c r="AH1365" s="242">
        <v>1344</v>
      </c>
      <c r="AI1365" s="251">
        <f t="shared" si="135"/>
        <v>16.0596</v>
      </c>
      <c r="AJ1365" s="251">
        <f>'5-04a'!O1366</f>
        <v>16.0596</v>
      </c>
      <c r="AK1365" s="251">
        <f t="shared" si="136"/>
        <v>0</v>
      </c>
      <c r="AM1365" s="252">
        <f t="shared" si="137"/>
        <v>1.766756332660838E-2</v>
      </c>
      <c r="AP1365" s="268"/>
    </row>
    <row r="1366" spans="1:42" x14ac:dyDescent="0.25">
      <c r="A1366" s="253">
        <v>1364</v>
      </c>
      <c r="B1366" s="243" t="s">
        <v>584</v>
      </c>
      <c r="C1366" s="243" t="s">
        <v>585</v>
      </c>
      <c r="D1366" s="243" t="s">
        <v>491</v>
      </c>
      <c r="E1366" s="243" t="s">
        <v>492</v>
      </c>
      <c r="F1366" s="243" t="s">
        <v>30</v>
      </c>
      <c r="G1366" s="243" t="s">
        <v>31</v>
      </c>
      <c r="H1366" s="243" t="s">
        <v>32</v>
      </c>
      <c r="I1366" s="243" t="s">
        <v>96</v>
      </c>
      <c r="J1366" s="243" t="s">
        <v>1017</v>
      </c>
      <c r="K1366" s="243" t="s">
        <v>885</v>
      </c>
      <c r="L1366" s="265">
        <v>2.7325442702969016</v>
      </c>
      <c r="M1366" s="250">
        <v>1.5</v>
      </c>
      <c r="N1366" s="250">
        <v>1.5</v>
      </c>
      <c r="O1366" s="244">
        <v>16</v>
      </c>
      <c r="P1366" s="242">
        <v>15</v>
      </c>
      <c r="Q1366" s="242">
        <v>35</v>
      </c>
      <c r="R1366" s="242">
        <v>0.7</v>
      </c>
      <c r="S1366" s="245">
        <v>498</v>
      </c>
      <c r="T1366" s="242">
        <v>4.2</v>
      </c>
      <c r="U1366" s="242">
        <v>1</v>
      </c>
      <c r="V1366" s="242">
        <v>23</v>
      </c>
      <c r="W1366" s="266">
        <v>231.20010666666661</v>
      </c>
      <c r="X1366" s="266">
        <v>23.306462365591393</v>
      </c>
      <c r="Y1366" s="266">
        <v>5.99</v>
      </c>
      <c r="Z1366" s="266">
        <v>3.4680015999999996</v>
      </c>
      <c r="AA1366" s="266">
        <v>0.56455840000000002</v>
      </c>
      <c r="AB1366" s="267">
        <v>3.1572400000000003</v>
      </c>
      <c r="AC1366" s="268"/>
      <c r="AD1366" s="269">
        <v>6.05</v>
      </c>
      <c r="AE1366" s="270">
        <f t="shared" si="133"/>
        <v>2.9004960000000004</v>
      </c>
      <c r="AF1366" s="194">
        <f t="shared" si="134"/>
        <v>0.25674399999999986</v>
      </c>
      <c r="AH1366" s="242">
        <v>1345</v>
      </c>
      <c r="AI1366" s="251">
        <f t="shared" si="135"/>
        <v>13.179799999999998</v>
      </c>
      <c r="AJ1366" s="251">
        <f>'5-04a'!O1367</f>
        <v>13.1798</v>
      </c>
      <c r="AK1366" s="251">
        <f t="shared" si="136"/>
        <v>0</v>
      </c>
      <c r="AM1366" s="252">
        <f t="shared" si="137"/>
        <v>1.9480113507033481E-2</v>
      </c>
      <c r="AP1366" s="268"/>
    </row>
    <row r="1367" spans="1:42" x14ac:dyDescent="0.25">
      <c r="A1367" s="253">
        <v>1365</v>
      </c>
      <c r="B1367" s="243" t="s">
        <v>584</v>
      </c>
      <c r="C1367" s="243" t="s">
        <v>585</v>
      </c>
      <c r="D1367" s="243" t="s">
        <v>491</v>
      </c>
      <c r="E1367" s="243" t="s">
        <v>492</v>
      </c>
      <c r="F1367" s="243" t="s">
        <v>30</v>
      </c>
      <c r="G1367" s="243" t="s">
        <v>31</v>
      </c>
      <c r="H1367" s="243" t="s">
        <v>32</v>
      </c>
      <c r="I1367" s="243" t="s">
        <v>94</v>
      </c>
      <c r="J1367" s="243" t="s">
        <v>2223</v>
      </c>
      <c r="K1367" s="243" t="s">
        <v>885</v>
      </c>
      <c r="L1367" s="265">
        <v>2.6782416785937104</v>
      </c>
      <c r="M1367" s="250">
        <v>1.5</v>
      </c>
      <c r="N1367" s="250">
        <v>1.5</v>
      </c>
      <c r="O1367" s="244">
        <v>16</v>
      </c>
      <c r="P1367" s="242">
        <v>15</v>
      </c>
      <c r="Q1367" s="242">
        <v>35</v>
      </c>
      <c r="R1367" s="242">
        <v>0.7</v>
      </c>
      <c r="S1367" s="245">
        <v>475</v>
      </c>
      <c r="T1367" s="242">
        <v>4.2</v>
      </c>
      <c r="U1367" s="242">
        <v>1</v>
      </c>
      <c r="V1367" s="242">
        <v>23</v>
      </c>
      <c r="W1367" s="266">
        <v>230.43919466666665</v>
      </c>
      <c r="X1367" s="266">
        <v>23.22975752688172</v>
      </c>
      <c r="Y1367" s="266">
        <v>5.91</v>
      </c>
      <c r="Z1367" s="266">
        <v>3.45658792</v>
      </c>
      <c r="AA1367" s="266">
        <v>0.58148208000000001</v>
      </c>
      <c r="AB1367" s="267">
        <v>3.1575300000000004</v>
      </c>
      <c r="AC1367" s="268"/>
      <c r="AD1367" s="269">
        <v>6.05</v>
      </c>
      <c r="AE1367" s="270">
        <f t="shared" si="133"/>
        <v>2.9004960000000004</v>
      </c>
      <c r="AF1367" s="194">
        <f t="shared" si="134"/>
        <v>0.25703399999999998</v>
      </c>
      <c r="AH1367" s="242">
        <v>1346</v>
      </c>
      <c r="AI1367" s="251">
        <f t="shared" si="135"/>
        <v>13.105600000000003</v>
      </c>
      <c r="AJ1367" s="251">
        <f>'5-04a'!O1368</f>
        <v>13.105600000000001</v>
      </c>
      <c r="AK1367" s="251">
        <f t="shared" si="136"/>
        <v>0</v>
      </c>
      <c r="AM1367" s="252">
        <f t="shared" si="137"/>
        <v>1.9612532047369059E-2</v>
      </c>
      <c r="AP1367" s="268"/>
    </row>
    <row r="1368" spans="1:42" x14ac:dyDescent="0.25">
      <c r="A1368" s="253">
        <v>1366</v>
      </c>
      <c r="B1368" s="243" t="s">
        <v>584</v>
      </c>
      <c r="C1368" s="243" t="s">
        <v>585</v>
      </c>
      <c r="D1368" s="243" t="s">
        <v>491</v>
      </c>
      <c r="E1368" s="243" t="s">
        <v>492</v>
      </c>
      <c r="F1368" s="243" t="s">
        <v>30</v>
      </c>
      <c r="G1368" s="243" t="s">
        <v>36</v>
      </c>
      <c r="H1368" s="243" t="s">
        <v>42</v>
      </c>
      <c r="I1368" s="243" t="s">
        <v>80</v>
      </c>
      <c r="J1368" s="243" t="s">
        <v>73</v>
      </c>
      <c r="K1368" s="243" t="s">
        <v>885</v>
      </c>
      <c r="L1368" s="265">
        <v>3.9422248892290206</v>
      </c>
      <c r="M1368" s="250">
        <v>1.5</v>
      </c>
      <c r="N1368" s="250">
        <v>1.5</v>
      </c>
      <c r="O1368" s="244">
        <v>16</v>
      </c>
      <c r="P1368" s="242">
        <v>10</v>
      </c>
      <c r="Q1368" s="242">
        <v>25</v>
      </c>
      <c r="R1368" s="242">
        <v>0.7</v>
      </c>
      <c r="S1368" s="245">
        <v>723</v>
      </c>
      <c r="T1368" s="242">
        <v>5</v>
      </c>
      <c r="U1368" s="242">
        <v>1</v>
      </c>
      <c r="V1368" s="242">
        <v>23</v>
      </c>
      <c r="W1368" s="266">
        <v>156.89621999999991</v>
      </c>
      <c r="X1368" s="266">
        <v>15.816151209677413</v>
      </c>
      <c r="Y1368" s="266">
        <v>9.24</v>
      </c>
      <c r="Z1368" s="266">
        <v>2.353443299999999</v>
      </c>
      <c r="AA1368" s="266">
        <v>0.43169669999999982</v>
      </c>
      <c r="AB1368" s="267">
        <v>4.8017599999999998</v>
      </c>
      <c r="AC1368" s="268"/>
      <c r="AD1368" s="269">
        <v>6.05</v>
      </c>
      <c r="AE1368" s="270">
        <f t="shared" si="133"/>
        <v>2.9004960000000004</v>
      </c>
      <c r="AF1368" s="194">
        <f t="shared" si="134"/>
        <v>1.9012639999999994</v>
      </c>
      <c r="AH1368" s="242">
        <v>1347</v>
      </c>
      <c r="AI1368" s="251">
        <f t="shared" si="135"/>
        <v>16.826899999999998</v>
      </c>
      <c r="AJ1368" s="251">
        <f>'5-04a'!O1369</f>
        <v>16.826899999999998</v>
      </c>
      <c r="AK1368" s="251">
        <f t="shared" si="136"/>
        <v>0</v>
      </c>
      <c r="AM1368" s="252">
        <f t="shared" si="137"/>
        <v>0.11298955838568005</v>
      </c>
      <c r="AP1368" s="268"/>
    </row>
    <row r="1369" spans="1:42" x14ac:dyDescent="0.25">
      <c r="A1369" s="253">
        <v>1367</v>
      </c>
      <c r="B1369" s="243" t="s">
        <v>584</v>
      </c>
      <c r="C1369" s="243" t="s">
        <v>585</v>
      </c>
      <c r="D1369" s="243" t="s">
        <v>491</v>
      </c>
      <c r="E1369" s="243" t="s">
        <v>492</v>
      </c>
      <c r="F1369" s="243" t="s">
        <v>30</v>
      </c>
      <c r="G1369" s="243" t="s">
        <v>36</v>
      </c>
      <c r="H1369" s="243" t="s">
        <v>42</v>
      </c>
      <c r="I1369" s="243" t="s">
        <v>78</v>
      </c>
      <c r="J1369" s="243" t="s">
        <v>79</v>
      </c>
      <c r="K1369" s="243" t="s">
        <v>885</v>
      </c>
      <c r="L1369" s="265">
        <v>4.1141156595191699</v>
      </c>
      <c r="M1369" s="250">
        <v>1.5</v>
      </c>
      <c r="N1369" s="250">
        <v>1.5</v>
      </c>
      <c r="O1369" s="244">
        <v>16</v>
      </c>
      <c r="P1369" s="242">
        <v>10</v>
      </c>
      <c r="Q1369" s="242">
        <v>25</v>
      </c>
      <c r="R1369" s="242">
        <v>0.7</v>
      </c>
      <c r="S1369" s="245">
        <v>615</v>
      </c>
      <c r="T1369" s="242">
        <v>4.2</v>
      </c>
      <c r="U1369" s="242">
        <v>1</v>
      </c>
      <c r="V1369" s="242">
        <v>23</v>
      </c>
      <c r="W1369" s="266">
        <v>156.7611839999999</v>
      </c>
      <c r="X1369" s="266">
        <v>15.80253870967741</v>
      </c>
      <c r="Y1369" s="266">
        <v>9.24</v>
      </c>
      <c r="Z1369" s="266">
        <v>2.3514177599999986</v>
      </c>
      <c r="AA1369" s="266">
        <v>0.43462223999999972</v>
      </c>
      <c r="AB1369" s="267">
        <v>4.8023599999999993</v>
      </c>
      <c r="AC1369" s="268"/>
      <c r="AD1369" s="269">
        <v>6.05</v>
      </c>
      <c r="AE1369" s="270">
        <f t="shared" si="133"/>
        <v>2.9004960000000004</v>
      </c>
      <c r="AF1369" s="194">
        <f t="shared" si="134"/>
        <v>1.9018639999999989</v>
      </c>
      <c r="AH1369" s="242">
        <v>1348</v>
      </c>
      <c r="AI1369" s="251">
        <f t="shared" si="135"/>
        <v>16.828399999999998</v>
      </c>
      <c r="AJ1369" s="251">
        <f>'5-04a'!O1370</f>
        <v>16.828399999999998</v>
      </c>
      <c r="AK1369" s="251">
        <f t="shared" si="136"/>
        <v>0</v>
      </c>
      <c r="AM1369" s="252">
        <f t="shared" si="137"/>
        <v>0.1130151410710465</v>
      </c>
      <c r="AP1369" s="268"/>
    </row>
    <row r="1370" spans="1:42" x14ac:dyDescent="0.25">
      <c r="A1370" s="253">
        <v>1368</v>
      </c>
      <c r="B1370" s="243" t="s">
        <v>584</v>
      </c>
      <c r="C1370" s="243" t="s">
        <v>585</v>
      </c>
      <c r="D1370" s="243" t="s">
        <v>491</v>
      </c>
      <c r="E1370" s="243" t="s">
        <v>492</v>
      </c>
      <c r="F1370" s="243" t="s">
        <v>30</v>
      </c>
      <c r="G1370" s="243" t="s">
        <v>36</v>
      </c>
      <c r="H1370" s="243" t="s">
        <v>32</v>
      </c>
      <c r="I1370" s="243" t="s">
        <v>76</v>
      </c>
      <c r="J1370" s="243" t="s">
        <v>678</v>
      </c>
      <c r="K1370" s="243" t="s">
        <v>885</v>
      </c>
      <c r="L1370" s="265">
        <v>3.4010591733571216</v>
      </c>
      <c r="M1370" s="250">
        <v>1.5</v>
      </c>
      <c r="N1370" s="250">
        <v>1.5</v>
      </c>
      <c r="O1370" s="244">
        <v>16</v>
      </c>
      <c r="P1370" s="242">
        <v>10</v>
      </c>
      <c r="Q1370" s="242">
        <v>25</v>
      </c>
      <c r="R1370" s="242">
        <v>0.7</v>
      </c>
      <c r="S1370" s="245">
        <v>501</v>
      </c>
      <c r="T1370" s="242">
        <v>4.2</v>
      </c>
      <c r="U1370" s="242">
        <v>1</v>
      </c>
      <c r="V1370" s="242">
        <v>23</v>
      </c>
      <c r="W1370" s="266">
        <v>158.38054399999999</v>
      </c>
      <c r="X1370" s="266">
        <v>15.96578064516129</v>
      </c>
      <c r="Y1370" s="266">
        <v>8.6199999999999992</v>
      </c>
      <c r="Z1370" s="266">
        <v>2.3757081599999998</v>
      </c>
      <c r="AA1370" s="266">
        <v>0.39965183999999992</v>
      </c>
      <c r="AB1370" s="267">
        <v>4.7952399999999997</v>
      </c>
      <c r="AC1370" s="268"/>
      <c r="AD1370" s="269">
        <v>6.05</v>
      </c>
      <c r="AE1370" s="270">
        <f t="shared" si="133"/>
        <v>2.9004960000000004</v>
      </c>
      <c r="AF1370" s="194">
        <f t="shared" si="134"/>
        <v>1.8947439999999993</v>
      </c>
      <c r="AH1370" s="242">
        <v>1349</v>
      </c>
      <c r="AI1370" s="251">
        <f t="shared" si="135"/>
        <v>16.1906</v>
      </c>
      <c r="AJ1370" s="251">
        <f>'5-04a'!O1371</f>
        <v>16.1906</v>
      </c>
      <c r="AK1370" s="251">
        <f t="shared" si="136"/>
        <v>0</v>
      </c>
      <c r="AM1370" s="252">
        <f t="shared" si="137"/>
        <v>0.11702741096685727</v>
      </c>
      <c r="AP1370" s="268"/>
    </row>
    <row r="1371" spans="1:42" x14ac:dyDescent="0.25">
      <c r="A1371" s="253">
        <v>1369</v>
      </c>
      <c r="B1371" s="243" t="s">
        <v>584</v>
      </c>
      <c r="C1371" s="243" t="s">
        <v>585</v>
      </c>
      <c r="D1371" s="243" t="s">
        <v>491</v>
      </c>
      <c r="E1371" s="243" t="s">
        <v>492</v>
      </c>
      <c r="F1371" s="243" t="s">
        <v>30</v>
      </c>
      <c r="G1371" s="243" t="s">
        <v>36</v>
      </c>
      <c r="H1371" s="243" t="s">
        <v>42</v>
      </c>
      <c r="I1371" s="243" t="s">
        <v>1002</v>
      </c>
      <c r="J1371" s="243" t="s">
        <v>657</v>
      </c>
      <c r="K1371" s="243" t="s">
        <v>885</v>
      </c>
      <c r="L1371" s="265">
        <v>17.453121542268537</v>
      </c>
      <c r="M1371" s="250">
        <v>1.5</v>
      </c>
      <c r="N1371" s="250">
        <v>1.5</v>
      </c>
      <c r="O1371" s="244">
        <v>16</v>
      </c>
      <c r="P1371" s="242">
        <v>10</v>
      </c>
      <c r="Q1371" s="242">
        <v>25</v>
      </c>
      <c r="R1371" s="242">
        <v>0.7</v>
      </c>
      <c r="S1371" s="245">
        <v>1230</v>
      </c>
      <c r="T1371" s="242">
        <v>4.2</v>
      </c>
      <c r="U1371" s="242">
        <v>1</v>
      </c>
      <c r="V1371" s="242">
        <v>23</v>
      </c>
      <c r="W1371" s="266">
        <v>120.45559999999998</v>
      </c>
      <c r="X1371" s="266">
        <v>12.142701612903224</v>
      </c>
      <c r="Y1371" s="266">
        <v>8.26</v>
      </c>
      <c r="Z1371" s="266">
        <v>1.8068339999999998</v>
      </c>
      <c r="AA1371" s="266">
        <v>1.335486</v>
      </c>
      <c r="AB1371" s="267">
        <v>5.0398800000000001</v>
      </c>
      <c r="AC1371" s="268"/>
      <c r="AD1371" s="269">
        <v>6.05</v>
      </c>
      <c r="AE1371" s="270">
        <f t="shared" si="133"/>
        <v>2.9004960000000004</v>
      </c>
      <c r="AF1371" s="194">
        <f t="shared" si="134"/>
        <v>2.1393839999999997</v>
      </c>
      <c r="AH1371" s="242">
        <v>1350</v>
      </c>
      <c r="AI1371" s="251">
        <f t="shared" si="135"/>
        <v>16.4422</v>
      </c>
      <c r="AJ1371" s="251">
        <f>'5-04a'!O1372</f>
        <v>16.4422</v>
      </c>
      <c r="AK1371" s="251">
        <f t="shared" si="136"/>
        <v>0</v>
      </c>
      <c r="AM1371" s="252">
        <f t="shared" si="137"/>
        <v>0.13011543467419201</v>
      </c>
      <c r="AP1371" s="268"/>
    </row>
    <row r="1372" spans="1:42" x14ac:dyDescent="0.25">
      <c r="A1372" s="253">
        <v>1370</v>
      </c>
      <c r="B1372" s="243" t="s">
        <v>584</v>
      </c>
      <c r="C1372" s="243" t="s">
        <v>585</v>
      </c>
      <c r="D1372" s="243" t="s">
        <v>471</v>
      </c>
      <c r="E1372" s="243" t="s">
        <v>495</v>
      </c>
      <c r="F1372" s="243" t="s">
        <v>30</v>
      </c>
      <c r="G1372" s="243" t="s">
        <v>36</v>
      </c>
      <c r="H1372" s="243" t="s">
        <v>42</v>
      </c>
      <c r="I1372" s="243" t="s">
        <v>78</v>
      </c>
      <c r="J1372" s="243" t="s">
        <v>73</v>
      </c>
      <c r="K1372" s="243" t="s">
        <v>886</v>
      </c>
      <c r="L1372" s="265">
        <v>2.2590615384615385</v>
      </c>
      <c r="M1372" s="250">
        <v>3</v>
      </c>
      <c r="N1372" s="250">
        <v>2.2590615384615385</v>
      </c>
      <c r="O1372" s="244">
        <v>19</v>
      </c>
      <c r="P1372" s="242">
        <v>10</v>
      </c>
      <c r="Q1372" s="242">
        <v>25</v>
      </c>
      <c r="R1372" s="242">
        <v>0.7</v>
      </c>
      <c r="S1372" s="245">
        <v>706</v>
      </c>
      <c r="T1372" s="242">
        <v>4.2</v>
      </c>
      <c r="U1372" s="242">
        <v>1</v>
      </c>
      <c r="V1372" s="242">
        <v>15</v>
      </c>
      <c r="W1372" s="266">
        <v>77.900952853124835</v>
      </c>
      <c r="X1372" s="266">
        <v>16.263246942197252</v>
      </c>
      <c r="Y1372" s="266">
        <v>9.31</v>
      </c>
      <c r="Z1372" s="266">
        <v>1.7598304639999998</v>
      </c>
      <c r="AA1372" s="266">
        <v>0.55573593599999993</v>
      </c>
      <c r="AB1372" s="267">
        <v>4.3078336000000004</v>
      </c>
      <c r="AC1372" s="268"/>
      <c r="AD1372" s="269">
        <v>9.4</v>
      </c>
      <c r="AE1372" s="270">
        <f t="shared" ref="AE1372:AE1403" si="138">0.0804*AD1372^2-1.8589*AD1372+11.204</f>
        <v>0.83448400000000333</v>
      </c>
      <c r="AF1372" s="194">
        <f t="shared" si="134"/>
        <v>3.473349599999997</v>
      </c>
      <c r="AH1372" s="242">
        <v>1351</v>
      </c>
      <c r="AI1372" s="251">
        <f t="shared" si="135"/>
        <v>15.933400000000001</v>
      </c>
      <c r="AJ1372" s="251">
        <f>'5-04a'!O1373</f>
        <v>15.933400000000001</v>
      </c>
      <c r="AK1372" s="251">
        <f t="shared" si="136"/>
        <v>0</v>
      </c>
      <c r="AM1372" s="252">
        <f t="shared" si="137"/>
        <v>0.21799174062033194</v>
      </c>
      <c r="AP1372" s="268"/>
    </row>
    <row r="1373" spans="1:42" x14ac:dyDescent="0.25">
      <c r="A1373" s="253">
        <v>1371</v>
      </c>
      <c r="B1373" s="243" t="s">
        <v>584</v>
      </c>
      <c r="C1373" s="243" t="s">
        <v>585</v>
      </c>
      <c r="D1373" s="243" t="s">
        <v>471</v>
      </c>
      <c r="E1373" s="243" t="s">
        <v>495</v>
      </c>
      <c r="F1373" s="243" t="s">
        <v>35</v>
      </c>
      <c r="G1373" s="243" t="s">
        <v>31</v>
      </c>
      <c r="H1373" s="243" t="s">
        <v>32</v>
      </c>
      <c r="I1373" s="243" t="s">
        <v>55</v>
      </c>
      <c r="J1373" s="243" t="s">
        <v>44</v>
      </c>
      <c r="K1373" s="243" t="s">
        <v>886</v>
      </c>
      <c r="L1373" s="265">
        <v>3.012353410380034</v>
      </c>
      <c r="M1373" s="250">
        <v>3</v>
      </c>
      <c r="N1373" s="250">
        <v>3</v>
      </c>
      <c r="O1373" s="244">
        <v>19</v>
      </c>
      <c r="P1373" s="242">
        <v>15</v>
      </c>
      <c r="Q1373" s="242">
        <v>35</v>
      </c>
      <c r="R1373" s="242">
        <v>0.7</v>
      </c>
      <c r="S1373" s="245">
        <v>615</v>
      </c>
      <c r="T1373" s="242">
        <v>4.2</v>
      </c>
      <c r="U1373" s="242">
        <v>1</v>
      </c>
      <c r="V1373" s="242">
        <v>15</v>
      </c>
      <c r="W1373" s="266">
        <v>90.584255999999982</v>
      </c>
      <c r="X1373" s="266">
        <v>18.911118162839244</v>
      </c>
      <c r="Y1373" s="266">
        <v>8.33</v>
      </c>
      <c r="Z1373" s="266">
        <v>2.7175276799999994</v>
      </c>
      <c r="AA1373" s="266">
        <v>1.8116851199999999</v>
      </c>
      <c r="AB1373" s="267">
        <v>1.9667872000000015</v>
      </c>
      <c r="AC1373" s="268"/>
      <c r="AD1373" s="269">
        <v>9.4</v>
      </c>
      <c r="AE1373" s="270">
        <f t="shared" si="138"/>
        <v>0.83448400000000333</v>
      </c>
      <c r="AF1373" s="194">
        <f t="shared" si="134"/>
        <v>1.1323031999999982</v>
      </c>
      <c r="AH1373" s="242">
        <v>1352</v>
      </c>
      <c r="AI1373" s="251">
        <f t="shared" si="135"/>
        <v>14.826000000000001</v>
      </c>
      <c r="AJ1373" s="251">
        <f>'5-04a'!O1374</f>
        <v>14.826000000000001</v>
      </c>
      <c r="AK1373" s="251">
        <f t="shared" si="136"/>
        <v>0</v>
      </c>
      <c r="AM1373" s="252">
        <f t="shared" si="137"/>
        <v>7.6372804532577776E-2</v>
      </c>
      <c r="AP1373" s="268"/>
    </row>
    <row r="1374" spans="1:42" x14ac:dyDescent="0.25">
      <c r="A1374" s="253">
        <v>1372</v>
      </c>
      <c r="B1374" s="243" t="s">
        <v>584</v>
      </c>
      <c r="C1374" s="243" t="s">
        <v>585</v>
      </c>
      <c r="D1374" s="243" t="s">
        <v>471</v>
      </c>
      <c r="E1374" s="243" t="s">
        <v>495</v>
      </c>
      <c r="F1374" s="243" t="s">
        <v>30</v>
      </c>
      <c r="G1374" s="243" t="s">
        <v>31</v>
      </c>
      <c r="H1374" s="243" t="s">
        <v>32</v>
      </c>
      <c r="I1374" s="243" t="s">
        <v>96</v>
      </c>
      <c r="J1374" s="243" t="s">
        <v>1017</v>
      </c>
      <c r="K1374" s="243" t="s">
        <v>886</v>
      </c>
      <c r="L1374" s="265">
        <v>3.006250168350169</v>
      </c>
      <c r="M1374" s="250">
        <v>3</v>
      </c>
      <c r="N1374" s="250">
        <v>3</v>
      </c>
      <c r="O1374" s="244">
        <v>19</v>
      </c>
      <c r="P1374" s="242">
        <v>15</v>
      </c>
      <c r="Q1374" s="242">
        <v>35</v>
      </c>
      <c r="R1374" s="242">
        <v>0.7</v>
      </c>
      <c r="S1374" s="245">
        <v>498</v>
      </c>
      <c r="T1374" s="242">
        <v>4.2</v>
      </c>
      <c r="U1374" s="242">
        <v>1</v>
      </c>
      <c r="V1374" s="242">
        <v>15</v>
      </c>
      <c r="W1374" s="266">
        <v>99.948420266666659</v>
      </c>
      <c r="X1374" s="266">
        <v>20.86605851078636</v>
      </c>
      <c r="Y1374" s="266">
        <v>5.99</v>
      </c>
      <c r="Z1374" s="266">
        <v>2.9984526079999996</v>
      </c>
      <c r="AA1374" s="266">
        <v>0.48812019199999995</v>
      </c>
      <c r="AB1374" s="267">
        <v>1.7061272000000014</v>
      </c>
      <c r="AC1374" s="268"/>
      <c r="AD1374" s="269">
        <v>9.4</v>
      </c>
      <c r="AE1374" s="270">
        <f t="shared" si="138"/>
        <v>0.83448400000000333</v>
      </c>
      <c r="AF1374" s="194">
        <f t="shared" si="134"/>
        <v>0.87164319999999806</v>
      </c>
      <c r="AH1374" s="242">
        <v>1353</v>
      </c>
      <c r="AI1374" s="251">
        <f t="shared" si="135"/>
        <v>11.182700000000001</v>
      </c>
      <c r="AJ1374" s="251">
        <f>'5-04a'!O1375</f>
        <v>11.182700000000001</v>
      </c>
      <c r="AK1374" s="251">
        <f t="shared" si="136"/>
        <v>0</v>
      </c>
      <c r="AM1374" s="252">
        <f t="shared" si="137"/>
        <v>7.7945683958256767E-2</v>
      </c>
      <c r="AP1374" s="268"/>
    </row>
    <row r="1375" spans="1:42" x14ac:dyDescent="0.25">
      <c r="A1375" s="253">
        <v>1373</v>
      </c>
      <c r="B1375" s="243" t="s">
        <v>584</v>
      </c>
      <c r="C1375" s="243" t="s">
        <v>585</v>
      </c>
      <c r="D1375" s="243" t="s">
        <v>471</v>
      </c>
      <c r="E1375" s="243" t="s">
        <v>495</v>
      </c>
      <c r="F1375" s="243" t="s">
        <v>30</v>
      </c>
      <c r="G1375" s="243" t="s">
        <v>31</v>
      </c>
      <c r="H1375" s="243" t="s">
        <v>32</v>
      </c>
      <c r="I1375" s="243" t="s">
        <v>94</v>
      </c>
      <c r="J1375" s="243" t="s">
        <v>2223</v>
      </c>
      <c r="K1375" s="243" t="s">
        <v>886</v>
      </c>
      <c r="L1375" s="265">
        <v>3.0702000000000016</v>
      </c>
      <c r="M1375" s="250">
        <v>3</v>
      </c>
      <c r="N1375" s="250">
        <v>3</v>
      </c>
      <c r="O1375" s="244">
        <v>19</v>
      </c>
      <c r="P1375" s="242">
        <v>15</v>
      </c>
      <c r="Q1375" s="242">
        <v>35</v>
      </c>
      <c r="R1375" s="242">
        <v>0.7</v>
      </c>
      <c r="S1375" s="245">
        <v>475</v>
      </c>
      <c r="T1375" s="242">
        <v>4.2</v>
      </c>
      <c r="U1375" s="242">
        <v>1</v>
      </c>
      <c r="V1375" s="242">
        <v>15</v>
      </c>
      <c r="W1375" s="266">
        <v>99.803117226666629</v>
      </c>
      <c r="X1375" s="266">
        <v>20.835723846903264</v>
      </c>
      <c r="Y1375" s="266">
        <v>5.91</v>
      </c>
      <c r="Z1375" s="266">
        <v>2.9940935167999987</v>
      </c>
      <c r="AA1375" s="266">
        <v>0.50367928319999977</v>
      </c>
      <c r="AB1375" s="267">
        <v>1.7089272000000013</v>
      </c>
      <c r="AC1375" s="268"/>
      <c r="AD1375" s="269">
        <v>9.4</v>
      </c>
      <c r="AE1375" s="270">
        <f t="shared" si="138"/>
        <v>0.83448400000000333</v>
      </c>
      <c r="AF1375" s="194">
        <f t="shared" si="134"/>
        <v>0.87444319999999798</v>
      </c>
      <c r="AH1375" s="242">
        <v>1354</v>
      </c>
      <c r="AI1375" s="251">
        <f t="shared" si="135"/>
        <v>11.116700000000002</v>
      </c>
      <c r="AJ1375" s="251">
        <f>'5-04a'!O1376</f>
        <v>11.1167</v>
      </c>
      <c r="AK1375" s="251">
        <f t="shared" si="136"/>
        <v>0</v>
      </c>
      <c r="AM1375" s="252">
        <f t="shared" si="137"/>
        <v>7.8660321858105176E-2</v>
      </c>
      <c r="AP1375" s="268"/>
    </row>
    <row r="1376" spans="1:42" x14ac:dyDescent="0.25">
      <c r="A1376" s="253">
        <v>1374</v>
      </c>
      <c r="B1376" s="243" t="s">
        <v>584</v>
      </c>
      <c r="C1376" s="243" t="s">
        <v>585</v>
      </c>
      <c r="D1376" s="243" t="s">
        <v>471</v>
      </c>
      <c r="E1376" s="243" t="s">
        <v>495</v>
      </c>
      <c r="F1376" s="243" t="s">
        <v>30</v>
      </c>
      <c r="G1376" s="243" t="s">
        <v>36</v>
      </c>
      <c r="H1376" s="243" t="s">
        <v>42</v>
      </c>
      <c r="I1376" s="243" t="s">
        <v>80</v>
      </c>
      <c r="J1376" s="243" t="s">
        <v>73</v>
      </c>
      <c r="K1376" s="243" t="s">
        <v>886</v>
      </c>
      <c r="L1376" s="265">
        <v>2.5710162321058831</v>
      </c>
      <c r="M1376" s="250">
        <v>3</v>
      </c>
      <c r="N1376" s="250">
        <v>2.5710162321058831</v>
      </c>
      <c r="O1376" s="244">
        <v>19</v>
      </c>
      <c r="P1376" s="242">
        <v>10</v>
      </c>
      <c r="Q1376" s="242">
        <v>25</v>
      </c>
      <c r="R1376" s="242">
        <v>0.7</v>
      </c>
      <c r="S1376" s="245">
        <v>723</v>
      </c>
      <c r="T1376" s="242">
        <v>5</v>
      </c>
      <c r="U1376" s="242">
        <v>1</v>
      </c>
      <c r="V1376" s="242">
        <v>15</v>
      </c>
      <c r="W1376" s="266">
        <v>71.60422345883434</v>
      </c>
      <c r="X1376" s="266">
        <v>14.948689657376688</v>
      </c>
      <c r="Y1376" s="266">
        <v>9.24</v>
      </c>
      <c r="Z1376" s="266">
        <v>1.8409562079999995</v>
      </c>
      <c r="AA1376" s="266">
        <v>0.33769019199999989</v>
      </c>
      <c r="AB1376" s="267">
        <v>4.1024536000000005</v>
      </c>
      <c r="AC1376" s="268"/>
      <c r="AD1376" s="269">
        <v>9.4</v>
      </c>
      <c r="AE1376" s="270">
        <f t="shared" si="138"/>
        <v>0.83448400000000333</v>
      </c>
      <c r="AF1376" s="194">
        <f t="shared" si="134"/>
        <v>3.2679695999999971</v>
      </c>
      <c r="AH1376" s="242">
        <v>1355</v>
      </c>
      <c r="AI1376" s="251">
        <f t="shared" si="135"/>
        <v>15.521100000000001</v>
      </c>
      <c r="AJ1376" s="251">
        <f>'5-04a'!O1377</f>
        <v>15.521100000000001</v>
      </c>
      <c r="AK1376" s="251">
        <f t="shared" si="136"/>
        <v>0</v>
      </c>
      <c r="AM1376" s="252">
        <f t="shared" si="137"/>
        <v>0.21055012853470417</v>
      </c>
      <c r="AP1376" s="268"/>
    </row>
    <row r="1377" spans="1:42" x14ac:dyDescent="0.25">
      <c r="A1377" s="253">
        <v>1375</v>
      </c>
      <c r="B1377" s="243" t="s">
        <v>584</v>
      </c>
      <c r="C1377" s="243" t="s">
        <v>585</v>
      </c>
      <c r="D1377" s="243" t="s">
        <v>471</v>
      </c>
      <c r="E1377" s="243" t="s">
        <v>495</v>
      </c>
      <c r="F1377" s="243" t="s">
        <v>30</v>
      </c>
      <c r="G1377" s="243" t="s">
        <v>36</v>
      </c>
      <c r="H1377" s="243" t="s">
        <v>42</v>
      </c>
      <c r="I1377" s="243" t="s">
        <v>78</v>
      </c>
      <c r="J1377" s="243" t="s">
        <v>79</v>
      </c>
      <c r="K1377" s="243" t="s">
        <v>886</v>
      </c>
      <c r="L1377" s="265">
        <v>2.6831189083820672</v>
      </c>
      <c r="M1377" s="250">
        <v>3</v>
      </c>
      <c r="N1377" s="250">
        <v>2.6831189083820672</v>
      </c>
      <c r="O1377" s="244">
        <v>19</v>
      </c>
      <c r="P1377" s="242">
        <v>10</v>
      </c>
      <c r="Q1377" s="242">
        <v>25</v>
      </c>
      <c r="R1377" s="242">
        <v>0.7</v>
      </c>
      <c r="S1377" s="245">
        <v>615</v>
      </c>
      <c r="T1377" s="242">
        <v>4.2</v>
      </c>
      <c r="U1377" s="242">
        <v>1</v>
      </c>
      <c r="V1377" s="242">
        <v>15</v>
      </c>
      <c r="W1377" s="266">
        <v>68.576644734300018</v>
      </c>
      <c r="X1377" s="266">
        <v>14.316627293173282</v>
      </c>
      <c r="Y1377" s="266">
        <v>9.24</v>
      </c>
      <c r="Z1377" s="266">
        <v>1.8399929215999991</v>
      </c>
      <c r="AA1377" s="266">
        <v>0.34009347839999987</v>
      </c>
      <c r="AB1377" s="267">
        <v>4.1046135999999995</v>
      </c>
      <c r="AC1377" s="268"/>
      <c r="AD1377" s="269">
        <v>9.4</v>
      </c>
      <c r="AE1377" s="270">
        <f t="shared" si="138"/>
        <v>0.83448400000000333</v>
      </c>
      <c r="AF1377" s="194">
        <f t="shared" si="134"/>
        <v>3.2701295999999962</v>
      </c>
      <c r="AH1377" s="242">
        <v>1356</v>
      </c>
      <c r="AI1377" s="251">
        <f t="shared" si="135"/>
        <v>15.524699999999999</v>
      </c>
      <c r="AJ1377" s="251">
        <f>'5-04a'!O1378</f>
        <v>15.524699999999999</v>
      </c>
      <c r="AK1377" s="251">
        <f t="shared" si="136"/>
        <v>0</v>
      </c>
      <c r="AM1377" s="252">
        <f t="shared" si="137"/>
        <v>0.21064043749637651</v>
      </c>
      <c r="AP1377" s="268"/>
    </row>
    <row r="1378" spans="1:42" x14ac:dyDescent="0.25">
      <c r="A1378" s="253">
        <v>1376</v>
      </c>
      <c r="B1378" s="243" t="s">
        <v>584</v>
      </c>
      <c r="C1378" s="243" t="s">
        <v>585</v>
      </c>
      <c r="D1378" s="243" t="s">
        <v>471</v>
      </c>
      <c r="E1378" s="243" t="s">
        <v>495</v>
      </c>
      <c r="F1378" s="243" t="s">
        <v>30</v>
      </c>
      <c r="G1378" s="243" t="s">
        <v>36</v>
      </c>
      <c r="H1378" s="243" t="s">
        <v>32</v>
      </c>
      <c r="I1378" s="243" t="s">
        <v>76</v>
      </c>
      <c r="J1378" s="243" t="s">
        <v>678</v>
      </c>
      <c r="K1378" s="243" t="s">
        <v>886</v>
      </c>
      <c r="L1378" s="265">
        <v>2.2180820695807317</v>
      </c>
      <c r="M1378" s="250">
        <v>3</v>
      </c>
      <c r="N1378" s="250">
        <v>2.2180820695807317</v>
      </c>
      <c r="O1378" s="244">
        <v>19</v>
      </c>
      <c r="P1378" s="242">
        <v>10</v>
      </c>
      <c r="Q1378" s="242">
        <v>25</v>
      </c>
      <c r="R1378" s="242">
        <v>0.7</v>
      </c>
      <c r="S1378" s="245">
        <v>501</v>
      </c>
      <c r="T1378" s="242">
        <v>4.2</v>
      </c>
      <c r="U1378" s="242">
        <v>1</v>
      </c>
      <c r="V1378" s="242">
        <v>15</v>
      </c>
      <c r="W1378" s="266">
        <v>83.469894274469425</v>
      </c>
      <c r="X1378" s="266">
        <v>17.425865192999879</v>
      </c>
      <c r="Y1378" s="266">
        <v>8.6199999999999992</v>
      </c>
      <c r="Z1378" s="266">
        <v>1.8514307584</v>
      </c>
      <c r="AA1378" s="266">
        <v>0.31145564160000005</v>
      </c>
      <c r="AB1378" s="267">
        <v>4.0788136000000019</v>
      </c>
      <c r="AC1378" s="268"/>
      <c r="AD1378" s="269">
        <v>9.4</v>
      </c>
      <c r="AE1378" s="270">
        <f t="shared" si="138"/>
        <v>0.83448400000000333</v>
      </c>
      <c r="AF1378" s="194">
        <f t="shared" si="134"/>
        <v>3.2443295999999986</v>
      </c>
      <c r="AH1378" s="242">
        <v>1357</v>
      </c>
      <c r="AI1378" s="251">
        <f t="shared" si="135"/>
        <v>14.861700000000001</v>
      </c>
      <c r="AJ1378" s="251">
        <f>'5-04a'!O1379</f>
        <v>14.861700000000001</v>
      </c>
      <c r="AK1378" s="251">
        <f t="shared" si="136"/>
        <v>0</v>
      </c>
      <c r="AM1378" s="252">
        <f t="shared" si="137"/>
        <v>0.21830137871172198</v>
      </c>
      <c r="AP1378" s="268"/>
    </row>
    <row r="1379" spans="1:42" x14ac:dyDescent="0.25">
      <c r="A1379" s="253">
        <v>1377</v>
      </c>
      <c r="B1379" s="243" t="s">
        <v>584</v>
      </c>
      <c r="C1379" s="243" t="s">
        <v>585</v>
      </c>
      <c r="D1379" s="243" t="s">
        <v>471</v>
      </c>
      <c r="E1379" s="243" t="s">
        <v>495</v>
      </c>
      <c r="F1379" s="243" t="s">
        <v>30</v>
      </c>
      <c r="G1379" s="243" t="s">
        <v>36</v>
      </c>
      <c r="H1379" s="243" t="s">
        <v>42</v>
      </c>
      <c r="I1379" s="243" t="s">
        <v>1002</v>
      </c>
      <c r="J1379" s="243" t="s">
        <v>657</v>
      </c>
      <c r="K1379" s="243" t="s">
        <v>886</v>
      </c>
      <c r="L1379" s="265">
        <v>11.388565690659448</v>
      </c>
      <c r="M1379" s="250">
        <v>3</v>
      </c>
      <c r="N1379" s="250">
        <v>3</v>
      </c>
      <c r="O1379" s="244">
        <v>19</v>
      </c>
      <c r="P1379" s="242">
        <v>10</v>
      </c>
      <c r="Q1379" s="242">
        <v>25</v>
      </c>
      <c r="R1379" s="242">
        <v>0.7</v>
      </c>
      <c r="S1379" s="245">
        <v>1230</v>
      </c>
      <c r="T1379" s="242">
        <v>4.2</v>
      </c>
      <c r="U1379" s="242">
        <v>1</v>
      </c>
      <c r="V1379" s="242">
        <v>15</v>
      </c>
      <c r="W1379" s="266">
        <v>52.776689333333323</v>
      </c>
      <c r="X1379" s="266">
        <v>11.018097981906747</v>
      </c>
      <c r="Y1379" s="266">
        <v>8.26</v>
      </c>
      <c r="Z1379" s="266">
        <v>1.5833006799999996</v>
      </c>
      <c r="AA1379" s="266">
        <v>1.1702657199999997</v>
      </c>
      <c r="AB1379" s="267">
        <v>4.9648336000000004</v>
      </c>
      <c r="AC1379" s="268"/>
      <c r="AD1379" s="269">
        <v>9.4</v>
      </c>
      <c r="AE1379" s="270">
        <f t="shared" si="138"/>
        <v>0.83448400000000333</v>
      </c>
      <c r="AF1379" s="194">
        <f t="shared" si="134"/>
        <v>4.1303495999999971</v>
      </c>
      <c r="AH1379" s="242">
        <v>1358</v>
      </c>
      <c r="AI1379" s="251">
        <f t="shared" si="135"/>
        <v>15.978399999999999</v>
      </c>
      <c r="AJ1379" s="251">
        <f>'5-04a'!O1380</f>
        <v>15.978400000000001</v>
      </c>
      <c r="AK1379" s="251">
        <f t="shared" si="136"/>
        <v>0</v>
      </c>
      <c r="AM1379" s="252">
        <f t="shared" si="137"/>
        <v>0.25849581935613059</v>
      </c>
      <c r="AP1379" s="268"/>
    </row>
    <row r="1380" spans="1:42" x14ac:dyDescent="0.25">
      <c r="A1380" s="253">
        <v>1378</v>
      </c>
      <c r="B1380" s="243" t="s">
        <v>584</v>
      </c>
      <c r="C1380" s="243" t="s">
        <v>585</v>
      </c>
      <c r="D1380" s="243" t="s">
        <v>491</v>
      </c>
      <c r="E1380" s="243" t="s">
        <v>496</v>
      </c>
      <c r="F1380" s="243" t="s">
        <v>30</v>
      </c>
      <c r="G1380" s="243" t="s">
        <v>36</v>
      </c>
      <c r="H1380" s="243" t="s">
        <v>42</v>
      </c>
      <c r="I1380" s="243" t="s">
        <v>78</v>
      </c>
      <c r="J1380" s="243" t="s">
        <v>73</v>
      </c>
      <c r="K1380" s="243" t="s">
        <v>886</v>
      </c>
      <c r="L1380" s="265">
        <v>2.2590615384615385</v>
      </c>
      <c r="M1380" s="250">
        <v>3</v>
      </c>
      <c r="N1380" s="250">
        <v>2.2590615384615385</v>
      </c>
      <c r="O1380" s="244">
        <v>19</v>
      </c>
      <c r="P1380" s="242">
        <v>10</v>
      </c>
      <c r="Q1380" s="242">
        <v>25</v>
      </c>
      <c r="R1380" s="242">
        <v>0.7</v>
      </c>
      <c r="S1380" s="245">
        <v>706</v>
      </c>
      <c r="T1380" s="242">
        <v>4.2</v>
      </c>
      <c r="U1380" s="242">
        <v>1</v>
      </c>
      <c r="V1380" s="242">
        <v>15</v>
      </c>
      <c r="W1380" s="266">
        <v>139.41027928547595</v>
      </c>
      <c r="X1380" s="266">
        <v>18.391857425524531</v>
      </c>
      <c r="Y1380" s="266">
        <v>9.31</v>
      </c>
      <c r="Z1380" s="266">
        <v>3.1493640000000012</v>
      </c>
      <c r="AA1380" s="266">
        <v>0.9945360000000002</v>
      </c>
      <c r="AB1380" s="267">
        <v>8.7338999999999984</v>
      </c>
      <c r="AC1380" s="268"/>
      <c r="AD1380" s="269">
        <v>6.45</v>
      </c>
      <c r="AE1380" s="270">
        <f t="shared" si="138"/>
        <v>2.5589359999999992</v>
      </c>
      <c r="AF1380" s="194">
        <f t="shared" si="134"/>
        <v>6.1749639999999992</v>
      </c>
      <c r="AH1380" s="242">
        <v>1359</v>
      </c>
      <c r="AI1380" s="251">
        <f t="shared" si="135"/>
        <v>22.187799999999999</v>
      </c>
      <c r="AJ1380" s="251">
        <f>'5-04a'!O1381</f>
        <v>22.187799999999999</v>
      </c>
      <c r="AK1380" s="251">
        <f t="shared" si="136"/>
        <v>0</v>
      </c>
      <c r="AM1380" s="252">
        <f t="shared" si="137"/>
        <v>0.27830447362965233</v>
      </c>
      <c r="AP1380" s="268"/>
    </row>
    <row r="1381" spans="1:42" x14ac:dyDescent="0.25">
      <c r="A1381" s="253">
        <v>1379</v>
      </c>
      <c r="B1381" s="243" t="s">
        <v>584</v>
      </c>
      <c r="C1381" s="243" t="s">
        <v>585</v>
      </c>
      <c r="D1381" s="243" t="s">
        <v>491</v>
      </c>
      <c r="E1381" s="243" t="s">
        <v>496</v>
      </c>
      <c r="F1381" s="243" t="s">
        <v>35</v>
      </c>
      <c r="G1381" s="243" t="s">
        <v>31</v>
      </c>
      <c r="H1381" s="243" t="s">
        <v>32</v>
      </c>
      <c r="I1381" s="243" t="s">
        <v>55</v>
      </c>
      <c r="J1381" s="243" t="s">
        <v>44</v>
      </c>
      <c r="K1381" s="243" t="s">
        <v>886</v>
      </c>
      <c r="L1381" s="265">
        <v>3.012353410380034</v>
      </c>
      <c r="M1381" s="250">
        <v>3</v>
      </c>
      <c r="N1381" s="250">
        <v>3</v>
      </c>
      <c r="O1381" s="244">
        <v>19</v>
      </c>
      <c r="P1381" s="242">
        <v>15</v>
      </c>
      <c r="Q1381" s="242">
        <v>35</v>
      </c>
      <c r="R1381" s="242">
        <v>0.7</v>
      </c>
      <c r="S1381" s="245">
        <v>615</v>
      </c>
      <c r="T1381" s="242">
        <v>4.2</v>
      </c>
      <c r="U1381" s="242">
        <v>1</v>
      </c>
      <c r="V1381" s="242">
        <v>15</v>
      </c>
      <c r="W1381" s="266">
        <v>162.54320000000001</v>
      </c>
      <c r="X1381" s="266">
        <v>21.443693931398418</v>
      </c>
      <c r="Y1381" s="266">
        <v>8.33</v>
      </c>
      <c r="Z1381" s="266">
        <v>4.876296</v>
      </c>
      <c r="AA1381" s="266">
        <v>3.2508640000000009</v>
      </c>
      <c r="AB1381" s="267">
        <v>4.5498399999999997</v>
      </c>
      <c r="AC1381" s="268"/>
      <c r="AD1381" s="269">
        <v>6.45</v>
      </c>
      <c r="AE1381" s="270">
        <f t="shared" si="138"/>
        <v>2.5589359999999992</v>
      </c>
      <c r="AF1381" s="194">
        <f t="shared" si="134"/>
        <v>1.9909040000000005</v>
      </c>
      <c r="AH1381" s="242">
        <v>1360</v>
      </c>
      <c r="AI1381" s="251">
        <f t="shared" si="135"/>
        <v>21.007000000000001</v>
      </c>
      <c r="AJ1381" s="251">
        <f>'5-04a'!O1382</f>
        <v>21.007000000000001</v>
      </c>
      <c r="AK1381" s="251">
        <f t="shared" si="136"/>
        <v>0</v>
      </c>
      <c r="AM1381" s="252">
        <f t="shared" si="137"/>
        <v>9.4773361260532221E-2</v>
      </c>
      <c r="AP1381" s="268"/>
    </row>
    <row r="1382" spans="1:42" x14ac:dyDescent="0.25">
      <c r="A1382" s="253">
        <v>1380</v>
      </c>
      <c r="B1382" s="243" t="s">
        <v>584</v>
      </c>
      <c r="C1382" s="243" t="s">
        <v>585</v>
      </c>
      <c r="D1382" s="243" t="s">
        <v>491</v>
      </c>
      <c r="E1382" s="243" t="s">
        <v>496</v>
      </c>
      <c r="F1382" s="243" t="s">
        <v>30</v>
      </c>
      <c r="G1382" s="243" t="s">
        <v>31</v>
      </c>
      <c r="H1382" s="243" t="s">
        <v>32</v>
      </c>
      <c r="I1382" s="243" t="s">
        <v>96</v>
      </c>
      <c r="J1382" s="243" t="s">
        <v>1017</v>
      </c>
      <c r="K1382" s="243" t="s">
        <v>886</v>
      </c>
      <c r="L1382" s="265">
        <v>3.006250168350169</v>
      </c>
      <c r="M1382" s="250">
        <v>3</v>
      </c>
      <c r="N1382" s="250">
        <v>3</v>
      </c>
      <c r="O1382" s="244">
        <v>19</v>
      </c>
      <c r="P1382" s="242">
        <v>15</v>
      </c>
      <c r="Q1382" s="242">
        <v>35</v>
      </c>
      <c r="R1382" s="242">
        <v>0.7</v>
      </c>
      <c r="S1382" s="245">
        <v>498</v>
      </c>
      <c r="T1382" s="242">
        <v>4.2</v>
      </c>
      <c r="U1382" s="242">
        <v>1</v>
      </c>
      <c r="V1382" s="242">
        <v>15</v>
      </c>
      <c r="W1382" s="266">
        <v>185.67858666666672</v>
      </c>
      <c r="X1382" s="266">
        <v>24.495855760773974</v>
      </c>
      <c r="Y1382" s="266">
        <v>5.99</v>
      </c>
      <c r="Z1382" s="266">
        <v>5.5703576000000021</v>
      </c>
      <c r="AA1382" s="266">
        <v>0.90680240000000045</v>
      </c>
      <c r="AB1382" s="267">
        <v>4.1373399999999991</v>
      </c>
      <c r="AC1382" s="268"/>
      <c r="AD1382" s="269">
        <v>6.45</v>
      </c>
      <c r="AE1382" s="270">
        <f t="shared" si="138"/>
        <v>2.5589359999999992</v>
      </c>
      <c r="AF1382" s="194">
        <f t="shared" si="134"/>
        <v>1.5784039999999999</v>
      </c>
      <c r="AH1382" s="242">
        <v>1361</v>
      </c>
      <c r="AI1382" s="251">
        <f t="shared" si="135"/>
        <v>16.604500000000002</v>
      </c>
      <c r="AJ1382" s="251">
        <f>'5-04a'!O1383</f>
        <v>16.604500000000002</v>
      </c>
      <c r="AK1382" s="251">
        <f t="shared" si="136"/>
        <v>0</v>
      </c>
      <c r="AM1382" s="252">
        <f t="shared" si="137"/>
        <v>9.5058809358908716E-2</v>
      </c>
      <c r="AP1382" s="268"/>
    </row>
    <row r="1383" spans="1:42" x14ac:dyDescent="0.25">
      <c r="A1383" s="253">
        <v>1381</v>
      </c>
      <c r="B1383" s="243" t="s">
        <v>584</v>
      </c>
      <c r="C1383" s="243" t="s">
        <v>585</v>
      </c>
      <c r="D1383" s="243" t="s">
        <v>491</v>
      </c>
      <c r="E1383" s="243" t="s">
        <v>496</v>
      </c>
      <c r="F1383" s="243" t="s">
        <v>30</v>
      </c>
      <c r="G1383" s="243" t="s">
        <v>31</v>
      </c>
      <c r="H1383" s="243" t="s">
        <v>32</v>
      </c>
      <c r="I1383" s="243" t="s">
        <v>94</v>
      </c>
      <c r="J1383" s="243" t="s">
        <v>2223</v>
      </c>
      <c r="K1383" s="243" t="s">
        <v>886</v>
      </c>
      <c r="L1383" s="265">
        <v>3.0702000000000016</v>
      </c>
      <c r="M1383" s="250">
        <v>3</v>
      </c>
      <c r="N1383" s="250">
        <v>3</v>
      </c>
      <c r="O1383" s="244">
        <v>19</v>
      </c>
      <c r="P1383" s="242">
        <v>15</v>
      </c>
      <c r="Q1383" s="242">
        <v>35</v>
      </c>
      <c r="R1383" s="242">
        <v>0.7</v>
      </c>
      <c r="S1383" s="245">
        <v>475</v>
      </c>
      <c r="T1383" s="242">
        <v>4.2</v>
      </c>
      <c r="U1383" s="242">
        <v>1</v>
      </c>
      <c r="V1383" s="242">
        <v>15</v>
      </c>
      <c r="W1383" s="266">
        <v>185.32400000000007</v>
      </c>
      <c r="X1383" s="266">
        <v>24.449076517150406</v>
      </c>
      <c r="Y1383" s="266">
        <v>5.91</v>
      </c>
      <c r="Z1383" s="266">
        <v>5.5597200000000022</v>
      </c>
      <c r="AA1383" s="266">
        <v>0.93528000000000033</v>
      </c>
      <c r="AB1383" s="267">
        <v>4.1417999999999999</v>
      </c>
      <c r="AC1383" s="268"/>
      <c r="AD1383" s="269">
        <v>6.45</v>
      </c>
      <c r="AE1383" s="270">
        <f t="shared" si="138"/>
        <v>2.5589359999999992</v>
      </c>
      <c r="AF1383" s="194">
        <f t="shared" si="134"/>
        <v>1.5828640000000007</v>
      </c>
      <c r="AH1383" s="242">
        <v>1362</v>
      </c>
      <c r="AI1383" s="251">
        <f t="shared" si="135"/>
        <v>16.546800000000005</v>
      </c>
      <c r="AJ1383" s="251">
        <f>'5-04a'!O1384</f>
        <v>16.546800000000001</v>
      </c>
      <c r="AK1383" s="251">
        <f t="shared" si="136"/>
        <v>0</v>
      </c>
      <c r="AM1383" s="252">
        <f t="shared" si="137"/>
        <v>9.5659825464742443E-2</v>
      </c>
      <c r="AP1383" s="268"/>
    </row>
    <row r="1384" spans="1:42" x14ac:dyDescent="0.25">
      <c r="A1384" s="253">
        <v>1382</v>
      </c>
      <c r="B1384" s="243" t="s">
        <v>584</v>
      </c>
      <c r="C1384" s="243" t="s">
        <v>585</v>
      </c>
      <c r="D1384" s="243" t="s">
        <v>491</v>
      </c>
      <c r="E1384" s="243" t="s">
        <v>496</v>
      </c>
      <c r="F1384" s="243" t="s">
        <v>30</v>
      </c>
      <c r="G1384" s="243" t="s">
        <v>36</v>
      </c>
      <c r="H1384" s="243" t="s">
        <v>42</v>
      </c>
      <c r="I1384" s="243" t="s">
        <v>80</v>
      </c>
      <c r="J1384" s="243" t="s">
        <v>73</v>
      </c>
      <c r="K1384" s="243" t="s">
        <v>886</v>
      </c>
      <c r="L1384" s="265">
        <v>2.5710162321058831</v>
      </c>
      <c r="M1384" s="250">
        <v>3</v>
      </c>
      <c r="N1384" s="250">
        <v>2.5710162321058831</v>
      </c>
      <c r="O1384" s="244">
        <v>19</v>
      </c>
      <c r="P1384" s="242">
        <v>10</v>
      </c>
      <c r="Q1384" s="242">
        <v>25</v>
      </c>
      <c r="R1384" s="242">
        <v>0.7</v>
      </c>
      <c r="S1384" s="245">
        <v>723</v>
      </c>
      <c r="T1384" s="242">
        <v>5</v>
      </c>
      <c r="U1384" s="242">
        <v>1</v>
      </c>
      <c r="V1384" s="242">
        <v>15</v>
      </c>
      <c r="W1384" s="266">
        <v>129.07219559955448</v>
      </c>
      <c r="X1384" s="266">
        <v>17.027994142421434</v>
      </c>
      <c r="Y1384" s="266">
        <v>9.24</v>
      </c>
      <c r="Z1384" s="266">
        <v>3.3184671000000008</v>
      </c>
      <c r="AA1384" s="266">
        <v>0.60871290000000022</v>
      </c>
      <c r="AB1384" s="267">
        <v>8.4088200000000004</v>
      </c>
      <c r="AC1384" s="268"/>
      <c r="AD1384" s="269">
        <v>6.45</v>
      </c>
      <c r="AE1384" s="270">
        <f t="shared" si="138"/>
        <v>2.5589359999999992</v>
      </c>
      <c r="AF1384" s="194">
        <f t="shared" si="134"/>
        <v>5.8498840000000012</v>
      </c>
      <c r="AH1384" s="242">
        <v>1363</v>
      </c>
      <c r="AI1384" s="251">
        <f t="shared" si="135"/>
        <v>21.576000000000001</v>
      </c>
      <c r="AJ1384" s="251">
        <f>'5-04a'!O1385</f>
        <v>21.576000000000001</v>
      </c>
      <c r="AK1384" s="251">
        <f t="shared" si="136"/>
        <v>0</v>
      </c>
      <c r="AM1384" s="252">
        <f t="shared" si="137"/>
        <v>0.27112921764923992</v>
      </c>
      <c r="AP1384" s="268"/>
    </row>
    <row r="1385" spans="1:42" x14ac:dyDescent="0.25">
      <c r="A1385" s="253">
        <v>1383</v>
      </c>
      <c r="B1385" s="243" t="s">
        <v>584</v>
      </c>
      <c r="C1385" s="243" t="s">
        <v>585</v>
      </c>
      <c r="D1385" s="243" t="s">
        <v>491</v>
      </c>
      <c r="E1385" s="243" t="s">
        <v>496</v>
      </c>
      <c r="F1385" s="243" t="s">
        <v>30</v>
      </c>
      <c r="G1385" s="243" t="s">
        <v>36</v>
      </c>
      <c r="H1385" s="243" t="s">
        <v>42</v>
      </c>
      <c r="I1385" s="243" t="s">
        <v>78</v>
      </c>
      <c r="J1385" s="243" t="s">
        <v>79</v>
      </c>
      <c r="K1385" s="243" t="s">
        <v>886</v>
      </c>
      <c r="L1385" s="265">
        <v>2.6831189083820672</v>
      </c>
      <c r="M1385" s="250">
        <v>3</v>
      </c>
      <c r="N1385" s="250">
        <v>2.6831189083820672</v>
      </c>
      <c r="O1385" s="244">
        <v>19</v>
      </c>
      <c r="P1385" s="242">
        <v>10</v>
      </c>
      <c r="Q1385" s="242">
        <v>25</v>
      </c>
      <c r="R1385" s="242">
        <v>0.7</v>
      </c>
      <c r="S1385" s="245">
        <v>615</v>
      </c>
      <c r="T1385" s="242">
        <v>4.2</v>
      </c>
      <c r="U1385" s="242">
        <v>1</v>
      </c>
      <c r="V1385" s="242">
        <v>15</v>
      </c>
      <c r="W1385" s="266">
        <v>123.60607610938362</v>
      </c>
      <c r="X1385" s="266">
        <v>16.306870199127125</v>
      </c>
      <c r="Y1385" s="266">
        <v>9.24</v>
      </c>
      <c r="Z1385" s="266">
        <v>3.3164980000000011</v>
      </c>
      <c r="AA1385" s="266">
        <v>0.61300200000000016</v>
      </c>
      <c r="AB1385" s="267">
        <v>8.4123000000000001</v>
      </c>
      <c r="AC1385" s="268"/>
      <c r="AD1385" s="269">
        <v>6.45</v>
      </c>
      <c r="AE1385" s="270">
        <f t="shared" si="138"/>
        <v>2.5589359999999992</v>
      </c>
      <c r="AF1385" s="194">
        <f t="shared" si="134"/>
        <v>5.8533640000000009</v>
      </c>
      <c r="AH1385" s="242">
        <v>1364</v>
      </c>
      <c r="AI1385" s="251">
        <f t="shared" si="135"/>
        <v>21.581800000000001</v>
      </c>
      <c r="AJ1385" s="251">
        <f>'5-04a'!O1386</f>
        <v>21.581800000000001</v>
      </c>
      <c r="AK1385" s="251">
        <f t="shared" si="136"/>
        <v>0</v>
      </c>
      <c r="AM1385" s="252">
        <f t="shared" si="137"/>
        <v>0.27121760001482731</v>
      </c>
      <c r="AP1385" s="268"/>
    </row>
    <row r="1386" spans="1:42" x14ac:dyDescent="0.25">
      <c r="A1386" s="253">
        <v>1384</v>
      </c>
      <c r="B1386" s="243" t="s">
        <v>584</v>
      </c>
      <c r="C1386" s="243" t="s">
        <v>585</v>
      </c>
      <c r="D1386" s="243" t="s">
        <v>491</v>
      </c>
      <c r="E1386" s="243" t="s">
        <v>496</v>
      </c>
      <c r="F1386" s="243" t="s">
        <v>30</v>
      </c>
      <c r="G1386" s="243" t="s">
        <v>36</v>
      </c>
      <c r="H1386" s="243" t="s">
        <v>32</v>
      </c>
      <c r="I1386" s="243" t="s">
        <v>76</v>
      </c>
      <c r="J1386" s="243" t="s">
        <v>678</v>
      </c>
      <c r="K1386" s="243" t="s">
        <v>886</v>
      </c>
      <c r="L1386" s="265">
        <v>2.2180820695807317</v>
      </c>
      <c r="M1386" s="250">
        <v>3</v>
      </c>
      <c r="N1386" s="250">
        <v>2.2180820695807317</v>
      </c>
      <c r="O1386" s="244">
        <v>19</v>
      </c>
      <c r="P1386" s="242">
        <v>10</v>
      </c>
      <c r="Q1386" s="242">
        <v>25</v>
      </c>
      <c r="R1386" s="242">
        <v>0.7</v>
      </c>
      <c r="S1386" s="245">
        <v>501</v>
      </c>
      <c r="T1386" s="242">
        <v>4.2</v>
      </c>
      <c r="U1386" s="242">
        <v>1</v>
      </c>
      <c r="V1386" s="242">
        <v>15</v>
      </c>
      <c r="W1386" s="266">
        <v>150.59716886992402</v>
      </c>
      <c r="X1386" s="266">
        <v>19.867700378617943</v>
      </c>
      <c r="Y1386" s="266">
        <v>8.6199999999999992</v>
      </c>
      <c r="Z1386" s="266">
        <v>3.3403688000000002</v>
      </c>
      <c r="AA1386" s="266">
        <v>0.56193120000000008</v>
      </c>
      <c r="AB1386" s="267">
        <v>8.3714999999999993</v>
      </c>
      <c r="AC1386" s="268"/>
      <c r="AD1386" s="269">
        <v>6.45</v>
      </c>
      <c r="AE1386" s="270">
        <f t="shared" si="138"/>
        <v>2.5589359999999992</v>
      </c>
      <c r="AF1386" s="194">
        <f t="shared" si="134"/>
        <v>5.8125640000000001</v>
      </c>
      <c r="AH1386" s="242">
        <v>1365</v>
      </c>
      <c r="AI1386" s="251">
        <f t="shared" si="135"/>
        <v>20.893799999999999</v>
      </c>
      <c r="AJ1386" s="251">
        <f>'5-04a'!O1387</f>
        <v>20.893799999999999</v>
      </c>
      <c r="AK1386" s="251">
        <f t="shared" si="136"/>
        <v>0</v>
      </c>
      <c r="AM1386" s="252">
        <f t="shared" si="137"/>
        <v>0.27819563698321992</v>
      </c>
      <c r="AP1386" s="268"/>
    </row>
    <row r="1387" spans="1:42" x14ac:dyDescent="0.25">
      <c r="A1387" s="253">
        <v>1385</v>
      </c>
      <c r="B1387" s="243" t="s">
        <v>584</v>
      </c>
      <c r="C1387" s="243" t="s">
        <v>585</v>
      </c>
      <c r="D1387" s="243" t="s">
        <v>491</v>
      </c>
      <c r="E1387" s="243" t="s">
        <v>496</v>
      </c>
      <c r="F1387" s="243" t="s">
        <v>30</v>
      </c>
      <c r="G1387" s="243" t="s">
        <v>36</v>
      </c>
      <c r="H1387" s="243" t="s">
        <v>42</v>
      </c>
      <c r="I1387" s="243" t="s">
        <v>1002</v>
      </c>
      <c r="J1387" s="243" t="s">
        <v>657</v>
      </c>
      <c r="K1387" s="243" t="s">
        <v>886</v>
      </c>
      <c r="L1387" s="265">
        <v>11.384800425512731</v>
      </c>
      <c r="M1387" s="250">
        <v>3</v>
      </c>
      <c r="N1387" s="250">
        <v>3</v>
      </c>
      <c r="O1387" s="244">
        <v>19</v>
      </c>
      <c r="P1387" s="242">
        <v>10</v>
      </c>
      <c r="Q1387" s="242">
        <v>25</v>
      </c>
      <c r="R1387" s="242">
        <v>0.7</v>
      </c>
      <c r="S1387" s="245">
        <v>1230</v>
      </c>
      <c r="T1387" s="242">
        <v>4.2</v>
      </c>
      <c r="U1387" s="242">
        <v>1</v>
      </c>
      <c r="V1387" s="242">
        <v>15</v>
      </c>
      <c r="W1387" s="266">
        <v>92.709550000000007</v>
      </c>
      <c r="X1387" s="266">
        <v>12.230811345646437</v>
      </c>
      <c r="Y1387" s="266">
        <v>8.26</v>
      </c>
      <c r="Z1387" s="266">
        <v>2.7812865000000002</v>
      </c>
      <c r="AA1387" s="266">
        <v>2.0557335000000005</v>
      </c>
      <c r="AB1387" s="267">
        <v>9.773579999999999</v>
      </c>
      <c r="AC1387" s="268"/>
      <c r="AD1387" s="269">
        <v>6.45</v>
      </c>
      <c r="AE1387" s="270">
        <f t="shared" si="138"/>
        <v>2.5589359999999992</v>
      </c>
      <c r="AF1387" s="194">
        <f t="shared" si="134"/>
        <v>7.2146439999999998</v>
      </c>
      <c r="AH1387" s="242">
        <v>1366</v>
      </c>
      <c r="AI1387" s="251">
        <f t="shared" si="135"/>
        <v>22.8706</v>
      </c>
      <c r="AJ1387" s="251">
        <f>'5-04a'!O1388</f>
        <v>22.8706</v>
      </c>
      <c r="AK1387" s="251">
        <f t="shared" si="136"/>
        <v>0</v>
      </c>
      <c r="AM1387" s="252">
        <f t="shared" si="137"/>
        <v>0.31545495089765901</v>
      </c>
      <c r="AP1387" s="268"/>
    </row>
    <row r="1388" spans="1:42" x14ac:dyDescent="0.25">
      <c r="A1388" s="253">
        <v>1386</v>
      </c>
      <c r="B1388" s="243" t="s">
        <v>586</v>
      </c>
      <c r="C1388" s="243" t="s">
        <v>587</v>
      </c>
      <c r="D1388" s="243" t="s">
        <v>471</v>
      </c>
      <c r="E1388" s="243" t="s">
        <v>492</v>
      </c>
      <c r="F1388" s="243" t="s">
        <v>30</v>
      </c>
      <c r="G1388" s="243" t="s">
        <v>36</v>
      </c>
      <c r="H1388" s="243" t="s">
        <v>42</v>
      </c>
      <c r="I1388" s="243" t="s">
        <v>78</v>
      </c>
      <c r="J1388" s="243" t="s">
        <v>73</v>
      </c>
      <c r="K1388" s="243" t="s">
        <v>888</v>
      </c>
      <c r="L1388" s="265">
        <v>5.1009365448592003</v>
      </c>
      <c r="M1388" s="250">
        <v>4</v>
      </c>
      <c r="N1388" s="250">
        <v>4</v>
      </c>
      <c r="O1388" s="244">
        <v>13.5</v>
      </c>
      <c r="P1388" s="242">
        <v>10</v>
      </c>
      <c r="Q1388" s="242">
        <v>25</v>
      </c>
      <c r="R1388" s="242">
        <v>0.5</v>
      </c>
      <c r="S1388" s="245">
        <v>706</v>
      </c>
      <c r="T1388" s="242">
        <v>4.2</v>
      </c>
      <c r="U1388" s="242">
        <v>0.8</v>
      </c>
      <c r="V1388" s="242">
        <v>26</v>
      </c>
      <c r="W1388" s="266">
        <v>239.74440539999995</v>
      </c>
      <c r="X1388" s="266">
        <v>23.550530982318268</v>
      </c>
      <c r="Y1388" s="266">
        <v>0</v>
      </c>
      <c r="Z1388" s="266">
        <v>9.5897762159999989</v>
      </c>
      <c r="AA1388" s="266">
        <v>3.0283503839999995</v>
      </c>
      <c r="AB1388" s="267">
        <v>4.8685733999999989</v>
      </c>
      <c r="AC1388" s="268"/>
      <c r="AD1388" s="269">
        <v>8.9499999999999993</v>
      </c>
      <c r="AE1388" s="270">
        <f t="shared" si="138"/>
        <v>1.007086000000001</v>
      </c>
      <c r="AF1388" s="194">
        <f t="shared" si="134"/>
        <v>3.8614873999999979</v>
      </c>
      <c r="AH1388" s="242">
        <v>1367</v>
      </c>
      <c r="AI1388" s="251">
        <f t="shared" si="135"/>
        <v>17.486699999999999</v>
      </c>
      <c r="AJ1388" s="251">
        <f>'5-04a'!O1389</f>
        <v>17.486699999999999</v>
      </c>
      <c r="AK1388" s="251">
        <f t="shared" si="136"/>
        <v>0</v>
      </c>
      <c r="AM1388" s="252">
        <f t="shared" si="137"/>
        <v>0.22082424928660058</v>
      </c>
      <c r="AP1388" s="268"/>
    </row>
    <row r="1389" spans="1:42" x14ac:dyDescent="0.25">
      <c r="A1389" s="253">
        <v>1387</v>
      </c>
      <c r="B1389" s="243" t="s">
        <v>586</v>
      </c>
      <c r="C1389" s="243" t="s">
        <v>587</v>
      </c>
      <c r="D1389" s="243" t="s">
        <v>471</v>
      </c>
      <c r="E1389" s="243" t="s">
        <v>492</v>
      </c>
      <c r="F1389" s="243" t="s">
        <v>30</v>
      </c>
      <c r="G1389" s="243" t="s">
        <v>36</v>
      </c>
      <c r="H1389" s="243" t="s">
        <v>42</v>
      </c>
      <c r="I1389" s="243" t="s">
        <v>81</v>
      </c>
      <c r="J1389" s="243" t="s">
        <v>2224</v>
      </c>
      <c r="K1389" s="243" t="s">
        <v>888</v>
      </c>
      <c r="L1389" s="265">
        <v>5.9556666114582208</v>
      </c>
      <c r="M1389" s="250">
        <v>4</v>
      </c>
      <c r="N1389" s="250">
        <v>4</v>
      </c>
      <c r="O1389" s="244">
        <v>13.5</v>
      </c>
      <c r="P1389" s="242">
        <v>10</v>
      </c>
      <c r="Q1389" s="242">
        <v>25</v>
      </c>
      <c r="R1389" s="242">
        <v>0.5</v>
      </c>
      <c r="S1389" s="245">
        <v>802</v>
      </c>
      <c r="T1389" s="242">
        <v>5</v>
      </c>
      <c r="U1389" s="242">
        <v>0.8</v>
      </c>
      <c r="V1389" s="242">
        <v>26</v>
      </c>
      <c r="W1389" s="266">
        <v>245.85184656000001</v>
      </c>
      <c r="X1389" s="266">
        <v>24.150476086444009</v>
      </c>
      <c r="Y1389" s="266">
        <v>0</v>
      </c>
      <c r="Z1389" s="266">
        <v>9.8340738624000004</v>
      </c>
      <c r="AA1389" s="266">
        <v>1.5479560709333335</v>
      </c>
      <c r="AB1389" s="267">
        <v>4.4923700666666662</v>
      </c>
      <c r="AC1389" s="268"/>
      <c r="AD1389" s="269">
        <v>8.9499999999999993</v>
      </c>
      <c r="AE1389" s="270">
        <f t="shared" si="138"/>
        <v>1.007086000000001</v>
      </c>
      <c r="AF1389" s="194">
        <f t="shared" si="134"/>
        <v>3.4852840666666651</v>
      </c>
      <c r="AH1389" s="242">
        <v>1368</v>
      </c>
      <c r="AI1389" s="251">
        <f t="shared" si="135"/>
        <v>15.8744</v>
      </c>
      <c r="AJ1389" s="251">
        <f>'5-04a'!O1390</f>
        <v>15.8744</v>
      </c>
      <c r="AK1389" s="251">
        <f t="shared" si="136"/>
        <v>0</v>
      </c>
      <c r="AM1389" s="252">
        <f t="shared" si="137"/>
        <v>0.21955375111290287</v>
      </c>
      <c r="AP1389" s="268"/>
    </row>
    <row r="1390" spans="1:42" x14ac:dyDescent="0.25">
      <c r="A1390" s="253">
        <v>1388</v>
      </c>
      <c r="B1390" s="243" t="s">
        <v>586</v>
      </c>
      <c r="C1390" s="243" t="s">
        <v>587</v>
      </c>
      <c r="D1390" s="243" t="s">
        <v>471</v>
      </c>
      <c r="E1390" s="243" t="s">
        <v>492</v>
      </c>
      <c r="F1390" s="243" t="s">
        <v>30</v>
      </c>
      <c r="G1390" s="243" t="s">
        <v>36</v>
      </c>
      <c r="H1390" s="243" t="s">
        <v>42</v>
      </c>
      <c r="I1390" s="243" t="s">
        <v>83</v>
      </c>
      <c r="J1390" s="243" t="s">
        <v>84</v>
      </c>
      <c r="K1390" s="243" t="s">
        <v>888</v>
      </c>
      <c r="L1390" s="265">
        <v>4.3509808858724783</v>
      </c>
      <c r="M1390" s="250">
        <v>4</v>
      </c>
      <c r="N1390" s="250">
        <v>4</v>
      </c>
      <c r="O1390" s="244">
        <v>13.5</v>
      </c>
      <c r="P1390" s="242">
        <v>10</v>
      </c>
      <c r="Q1390" s="242">
        <v>25</v>
      </c>
      <c r="R1390" s="242">
        <v>0.5</v>
      </c>
      <c r="S1390" s="245">
        <v>895</v>
      </c>
      <c r="T1390" s="242">
        <v>5</v>
      </c>
      <c r="U1390" s="242">
        <v>0.8</v>
      </c>
      <c r="V1390" s="242">
        <v>26</v>
      </c>
      <c r="W1390" s="266">
        <v>243.85607361666666</v>
      </c>
      <c r="X1390" s="266">
        <v>23.954427663719709</v>
      </c>
      <c r="Y1390" s="266">
        <v>0</v>
      </c>
      <c r="Z1390" s="266">
        <v>9.7542429446666663</v>
      </c>
      <c r="AA1390" s="266">
        <v>1.9978569886666668</v>
      </c>
      <c r="AB1390" s="267">
        <v>4.6050000666666673</v>
      </c>
      <c r="AC1390" s="268"/>
      <c r="AD1390" s="269">
        <v>8.9499999999999993</v>
      </c>
      <c r="AE1390" s="270">
        <f t="shared" si="138"/>
        <v>1.007086000000001</v>
      </c>
      <c r="AF1390" s="194">
        <f t="shared" si="134"/>
        <v>3.5979140666666662</v>
      </c>
      <c r="AH1390" s="242">
        <v>1369</v>
      </c>
      <c r="AI1390" s="251">
        <f t="shared" si="135"/>
        <v>16.357100000000003</v>
      </c>
      <c r="AJ1390" s="251">
        <f>'5-04a'!O1391</f>
        <v>16.357099999999999</v>
      </c>
      <c r="AK1390" s="251">
        <f t="shared" si="136"/>
        <v>0</v>
      </c>
      <c r="AM1390" s="252">
        <f t="shared" si="137"/>
        <v>0.21996038825138109</v>
      </c>
      <c r="AP1390" s="268"/>
    </row>
    <row r="1391" spans="1:42" x14ac:dyDescent="0.25">
      <c r="A1391" s="253">
        <v>1389</v>
      </c>
      <c r="B1391" s="243" t="s">
        <v>586</v>
      </c>
      <c r="C1391" s="243" t="s">
        <v>587</v>
      </c>
      <c r="D1391" s="243" t="s">
        <v>471</v>
      </c>
      <c r="E1391" s="243" t="s">
        <v>492</v>
      </c>
      <c r="F1391" s="243" t="s">
        <v>30</v>
      </c>
      <c r="G1391" s="243" t="s">
        <v>36</v>
      </c>
      <c r="H1391" s="243" t="s">
        <v>37</v>
      </c>
      <c r="I1391" s="243" t="s">
        <v>81</v>
      </c>
      <c r="J1391" s="243" t="s">
        <v>73</v>
      </c>
      <c r="K1391" s="243" t="s">
        <v>888</v>
      </c>
      <c r="L1391" s="265">
        <v>4.8287275107008023</v>
      </c>
      <c r="M1391" s="250">
        <v>4</v>
      </c>
      <c r="N1391" s="250">
        <v>4</v>
      </c>
      <c r="O1391" s="244">
        <v>13.5</v>
      </c>
      <c r="P1391" s="242">
        <v>10</v>
      </c>
      <c r="Q1391" s="242">
        <v>25</v>
      </c>
      <c r="R1391" s="242">
        <v>0.5</v>
      </c>
      <c r="S1391" s="245">
        <v>645</v>
      </c>
      <c r="T1391" s="242">
        <v>4.2</v>
      </c>
      <c r="U1391" s="242">
        <v>0.8</v>
      </c>
      <c r="V1391" s="242">
        <v>26</v>
      </c>
      <c r="W1391" s="266">
        <v>245.85184656000001</v>
      </c>
      <c r="X1391" s="266">
        <v>24.150476086444009</v>
      </c>
      <c r="Y1391" s="266">
        <v>0</v>
      </c>
      <c r="Z1391" s="266">
        <v>9.8340738624000004</v>
      </c>
      <c r="AA1391" s="266">
        <v>1.5479560709333335</v>
      </c>
      <c r="AB1391" s="267">
        <v>4.4923700666666662</v>
      </c>
      <c r="AC1391" s="268"/>
      <c r="AD1391" s="269">
        <v>8.9499999999999993</v>
      </c>
      <c r="AE1391" s="270">
        <f t="shared" si="138"/>
        <v>1.007086000000001</v>
      </c>
      <c r="AF1391" s="194">
        <f t="shared" si="134"/>
        <v>3.4852840666666651</v>
      </c>
      <c r="AH1391" s="242">
        <v>1370</v>
      </c>
      <c r="AI1391" s="251">
        <f t="shared" si="135"/>
        <v>15.8744</v>
      </c>
      <c r="AJ1391" s="251">
        <f>'5-04a'!O1392</f>
        <v>15.8744</v>
      </c>
      <c r="AK1391" s="251">
        <f t="shared" si="136"/>
        <v>0</v>
      </c>
      <c r="AM1391" s="252">
        <f t="shared" si="137"/>
        <v>0.21955375111290287</v>
      </c>
      <c r="AP1391" s="268"/>
    </row>
    <row r="1392" spans="1:42" x14ac:dyDescent="0.25">
      <c r="A1392" s="253">
        <v>1390</v>
      </c>
      <c r="B1392" s="243" t="s">
        <v>586</v>
      </c>
      <c r="C1392" s="243" t="s">
        <v>587</v>
      </c>
      <c r="D1392" s="243" t="s">
        <v>471</v>
      </c>
      <c r="E1392" s="243" t="s">
        <v>492</v>
      </c>
      <c r="F1392" s="243" t="s">
        <v>30</v>
      </c>
      <c r="G1392" s="243" t="s">
        <v>36</v>
      </c>
      <c r="H1392" s="243" t="s">
        <v>42</v>
      </c>
      <c r="I1392" s="243" t="s">
        <v>80</v>
      </c>
      <c r="J1392" s="243" t="s">
        <v>73</v>
      </c>
      <c r="K1392" s="243" t="s">
        <v>888</v>
      </c>
      <c r="L1392" s="265">
        <v>6.2497043015016311</v>
      </c>
      <c r="M1392" s="250">
        <v>4</v>
      </c>
      <c r="N1392" s="250">
        <v>4</v>
      </c>
      <c r="O1392" s="244">
        <v>13.5</v>
      </c>
      <c r="P1392" s="242">
        <v>10</v>
      </c>
      <c r="Q1392" s="242">
        <v>25</v>
      </c>
      <c r="R1392" s="242">
        <v>0.5</v>
      </c>
      <c r="S1392" s="245">
        <v>723</v>
      </c>
      <c r="T1392" s="242">
        <v>5</v>
      </c>
      <c r="U1392" s="242">
        <v>0.8</v>
      </c>
      <c r="V1392" s="242">
        <v>26</v>
      </c>
      <c r="W1392" s="266">
        <v>244.73565859166666</v>
      </c>
      <c r="X1392" s="266">
        <v>24.040830902914209</v>
      </c>
      <c r="Y1392" s="266">
        <v>0</v>
      </c>
      <c r="Z1392" s="266">
        <v>9.7894263436666655</v>
      </c>
      <c r="AA1392" s="266">
        <v>1.7956935896666664</v>
      </c>
      <c r="AB1392" s="267">
        <v>4.5541800666666656</v>
      </c>
      <c r="AC1392" s="268"/>
      <c r="AD1392" s="269">
        <v>8.9499999999999993</v>
      </c>
      <c r="AE1392" s="270">
        <f t="shared" si="138"/>
        <v>1.007086000000001</v>
      </c>
      <c r="AF1392" s="194">
        <f t="shared" si="134"/>
        <v>3.5470940666666646</v>
      </c>
      <c r="AH1392" s="242">
        <v>1371</v>
      </c>
      <c r="AI1392" s="251">
        <f t="shared" si="135"/>
        <v>16.139299999999999</v>
      </c>
      <c r="AJ1392" s="251">
        <f>'5-04a'!O1393</f>
        <v>16.139299999999999</v>
      </c>
      <c r="AK1392" s="251">
        <f t="shared" si="136"/>
        <v>0</v>
      </c>
      <c r="AM1392" s="252">
        <f t="shared" si="137"/>
        <v>0.21977992023611093</v>
      </c>
      <c r="AP1392" s="268"/>
    </row>
    <row r="1393" spans="1:42" x14ac:dyDescent="0.25">
      <c r="A1393" s="253">
        <v>1391</v>
      </c>
      <c r="B1393" s="243" t="s">
        <v>586</v>
      </c>
      <c r="C1393" s="243" t="s">
        <v>587</v>
      </c>
      <c r="D1393" s="243" t="s">
        <v>471</v>
      </c>
      <c r="E1393" s="243" t="s">
        <v>492</v>
      </c>
      <c r="F1393" s="243" t="s">
        <v>30</v>
      </c>
      <c r="G1393" s="243" t="s">
        <v>36</v>
      </c>
      <c r="H1393" s="243" t="s">
        <v>32</v>
      </c>
      <c r="I1393" s="243" t="s">
        <v>76</v>
      </c>
      <c r="J1393" s="243" t="s">
        <v>678</v>
      </c>
      <c r="K1393" s="243" t="s">
        <v>888</v>
      </c>
      <c r="L1393" s="265">
        <v>5.390808297624619</v>
      </c>
      <c r="M1393" s="250">
        <v>4</v>
      </c>
      <c r="N1393" s="250">
        <v>4</v>
      </c>
      <c r="O1393" s="244">
        <v>13.5</v>
      </c>
      <c r="P1393" s="242">
        <v>10</v>
      </c>
      <c r="Q1393" s="242">
        <v>25</v>
      </c>
      <c r="R1393" s="242">
        <v>0.5</v>
      </c>
      <c r="S1393" s="245">
        <v>501</v>
      </c>
      <c r="T1393" s="242">
        <v>4.2</v>
      </c>
      <c r="U1393" s="242">
        <v>0.8</v>
      </c>
      <c r="V1393" s="242">
        <v>26</v>
      </c>
      <c r="W1393" s="266">
        <v>245.38181457333332</v>
      </c>
      <c r="X1393" s="266">
        <v>24.104303985592662</v>
      </c>
      <c r="Y1393" s="266">
        <v>0</v>
      </c>
      <c r="Z1393" s="266">
        <v>9.815272582933332</v>
      </c>
      <c r="AA1393" s="266">
        <v>1.6511673503999997</v>
      </c>
      <c r="AB1393" s="267">
        <v>4.5180600666666662</v>
      </c>
      <c r="AC1393" s="268"/>
      <c r="AD1393" s="269">
        <v>8.9499999999999993</v>
      </c>
      <c r="AE1393" s="270">
        <f t="shared" si="138"/>
        <v>1.007086000000001</v>
      </c>
      <c r="AF1393" s="194">
        <f t="shared" si="134"/>
        <v>3.5109740666666651</v>
      </c>
      <c r="AH1393" s="242">
        <v>1372</v>
      </c>
      <c r="AI1393" s="251">
        <f t="shared" si="135"/>
        <v>15.984499999999997</v>
      </c>
      <c r="AJ1393" s="251">
        <f>'5-04a'!O1394</f>
        <v>15.984500000000001</v>
      </c>
      <c r="AK1393" s="251">
        <f t="shared" si="136"/>
        <v>0</v>
      </c>
      <c r="AM1393" s="252">
        <f t="shared" si="137"/>
        <v>0.21964866380973228</v>
      </c>
      <c r="AP1393" s="268"/>
    </row>
    <row r="1394" spans="1:42" x14ac:dyDescent="0.25">
      <c r="A1394" s="253">
        <v>1392</v>
      </c>
      <c r="B1394" s="243" t="s">
        <v>586</v>
      </c>
      <c r="C1394" s="243" t="s">
        <v>587</v>
      </c>
      <c r="D1394" s="243" t="s">
        <v>491</v>
      </c>
      <c r="E1394" s="243" t="s">
        <v>472</v>
      </c>
      <c r="F1394" s="243" t="s">
        <v>30</v>
      </c>
      <c r="G1394" s="243" t="s">
        <v>36</v>
      </c>
      <c r="H1394" s="243" t="s">
        <v>42</v>
      </c>
      <c r="I1394" s="243" t="s">
        <v>78</v>
      </c>
      <c r="J1394" s="243" t="s">
        <v>73</v>
      </c>
      <c r="K1394" s="243" t="s">
        <v>888</v>
      </c>
      <c r="L1394" s="265">
        <v>5.0959356791147989</v>
      </c>
      <c r="M1394" s="250">
        <v>4</v>
      </c>
      <c r="N1394" s="250">
        <v>4</v>
      </c>
      <c r="O1394" s="244">
        <v>13.5</v>
      </c>
      <c r="P1394" s="242">
        <v>10</v>
      </c>
      <c r="Q1394" s="242">
        <v>25</v>
      </c>
      <c r="R1394" s="242">
        <v>0.5</v>
      </c>
      <c r="S1394" s="245">
        <v>706</v>
      </c>
      <c r="T1394" s="242">
        <v>4.2</v>
      </c>
      <c r="U1394" s="242">
        <v>0.8</v>
      </c>
      <c r="V1394" s="242">
        <v>26</v>
      </c>
      <c r="W1394" s="266">
        <v>327.66982506666665</v>
      </c>
      <c r="X1394" s="266">
        <v>19.423226145030625</v>
      </c>
      <c r="Y1394" s="266">
        <v>0</v>
      </c>
      <c r="Z1394" s="266">
        <v>13.106793002666665</v>
      </c>
      <c r="AA1394" s="266">
        <v>4.1389872639999989</v>
      </c>
      <c r="AB1394" s="267">
        <v>8.5642197333333332</v>
      </c>
      <c r="AC1394" s="268"/>
      <c r="AD1394" s="269">
        <v>5.55</v>
      </c>
      <c r="AE1394" s="270">
        <f t="shared" si="138"/>
        <v>3.3636260000000018</v>
      </c>
      <c r="AF1394" s="194">
        <f t="shared" si="134"/>
        <v>5.2005937333333314</v>
      </c>
      <c r="AH1394" s="242">
        <v>1373</v>
      </c>
      <c r="AI1394" s="251">
        <f t="shared" si="135"/>
        <v>25.809999999999995</v>
      </c>
      <c r="AJ1394" s="251">
        <f>'5-04a'!O1395</f>
        <v>25.81</v>
      </c>
      <c r="AK1394" s="251">
        <f t="shared" si="136"/>
        <v>0</v>
      </c>
      <c r="AM1394" s="252">
        <f t="shared" si="137"/>
        <v>0.20149530156270176</v>
      </c>
      <c r="AP1394" s="268"/>
    </row>
    <row r="1395" spans="1:42" x14ac:dyDescent="0.25">
      <c r="A1395" s="253">
        <v>1393</v>
      </c>
      <c r="B1395" s="243" t="s">
        <v>586</v>
      </c>
      <c r="C1395" s="243" t="s">
        <v>587</v>
      </c>
      <c r="D1395" s="243" t="s">
        <v>491</v>
      </c>
      <c r="E1395" s="243" t="s">
        <v>472</v>
      </c>
      <c r="F1395" s="243" t="s">
        <v>30</v>
      </c>
      <c r="G1395" s="243" t="s">
        <v>36</v>
      </c>
      <c r="H1395" s="243" t="s">
        <v>42</v>
      </c>
      <c r="I1395" s="243" t="s">
        <v>81</v>
      </c>
      <c r="J1395" s="243" t="s">
        <v>2224</v>
      </c>
      <c r="K1395" s="243" t="s">
        <v>888</v>
      </c>
      <c r="L1395" s="265">
        <v>5.950246901507052</v>
      </c>
      <c r="M1395" s="250">
        <v>4</v>
      </c>
      <c r="N1395" s="250">
        <v>4</v>
      </c>
      <c r="O1395" s="244">
        <v>13.5</v>
      </c>
      <c r="P1395" s="242">
        <v>10</v>
      </c>
      <c r="Q1395" s="242">
        <v>25</v>
      </c>
      <c r="R1395" s="242">
        <v>0.5</v>
      </c>
      <c r="S1395" s="245">
        <v>802</v>
      </c>
      <c r="T1395" s="242">
        <v>5</v>
      </c>
      <c r="U1395" s="242">
        <v>0.8</v>
      </c>
      <c r="V1395" s="242">
        <v>26</v>
      </c>
      <c r="W1395" s="266">
        <v>339.32426975999999</v>
      </c>
      <c r="X1395" s="266">
        <v>20.114064597510371</v>
      </c>
      <c r="Y1395" s="266">
        <v>0</v>
      </c>
      <c r="Z1395" s="266">
        <v>13.572970790399999</v>
      </c>
      <c r="AA1395" s="266">
        <v>2.1364861429333333</v>
      </c>
      <c r="AB1395" s="267">
        <v>8.0966430666666671</v>
      </c>
      <c r="AC1395" s="268"/>
      <c r="AD1395" s="269">
        <v>5.55</v>
      </c>
      <c r="AE1395" s="270">
        <f t="shared" si="138"/>
        <v>3.3636260000000018</v>
      </c>
      <c r="AF1395" s="194">
        <f t="shared" si="134"/>
        <v>4.7330170666666653</v>
      </c>
      <c r="AH1395" s="242">
        <v>1374</v>
      </c>
      <c r="AI1395" s="251">
        <f t="shared" si="135"/>
        <v>23.806100000000001</v>
      </c>
      <c r="AJ1395" s="251">
        <f>'5-04a'!O1396</f>
        <v>23.806100000000001</v>
      </c>
      <c r="AK1395" s="251">
        <f t="shared" si="136"/>
        <v>0</v>
      </c>
      <c r="AM1395" s="252">
        <f t="shared" si="137"/>
        <v>0.19881530644106615</v>
      </c>
      <c r="AP1395" s="268"/>
    </row>
    <row r="1396" spans="1:42" x14ac:dyDescent="0.25">
      <c r="A1396" s="253">
        <v>1394</v>
      </c>
      <c r="B1396" s="243" t="s">
        <v>586</v>
      </c>
      <c r="C1396" s="243" t="s">
        <v>587</v>
      </c>
      <c r="D1396" s="243" t="s">
        <v>491</v>
      </c>
      <c r="E1396" s="243" t="s">
        <v>472</v>
      </c>
      <c r="F1396" s="243" t="s">
        <v>30</v>
      </c>
      <c r="G1396" s="243" t="s">
        <v>36</v>
      </c>
      <c r="H1396" s="243" t="s">
        <v>42</v>
      </c>
      <c r="I1396" s="243" t="s">
        <v>83</v>
      </c>
      <c r="J1396" s="243" t="s">
        <v>84</v>
      </c>
      <c r="K1396" s="243" t="s">
        <v>888</v>
      </c>
      <c r="L1396" s="265">
        <v>4.3451554205960026</v>
      </c>
      <c r="M1396" s="250">
        <v>4</v>
      </c>
      <c r="N1396" s="250">
        <v>4</v>
      </c>
      <c r="O1396" s="244">
        <v>13.5</v>
      </c>
      <c r="P1396" s="242">
        <v>10</v>
      </c>
      <c r="Q1396" s="242">
        <v>25</v>
      </c>
      <c r="R1396" s="242">
        <v>0.5</v>
      </c>
      <c r="S1396" s="245">
        <v>895</v>
      </c>
      <c r="T1396" s="242">
        <v>5</v>
      </c>
      <c r="U1396" s="242">
        <v>0.8</v>
      </c>
      <c r="V1396" s="242">
        <v>26</v>
      </c>
      <c r="W1396" s="266">
        <v>335.51464053333331</v>
      </c>
      <c r="X1396" s="266">
        <v>19.888241881051176</v>
      </c>
      <c r="Y1396" s="266">
        <v>0</v>
      </c>
      <c r="Z1396" s="266">
        <v>13.420585621333332</v>
      </c>
      <c r="AA1396" s="266">
        <v>2.7487946453333336</v>
      </c>
      <c r="AB1396" s="267">
        <v>8.2366197333333346</v>
      </c>
      <c r="AC1396" s="268"/>
      <c r="AD1396" s="269">
        <v>5.55</v>
      </c>
      <c r="AE1396" s="270">
        <f t="shared" si="138"/>
        <v>3.3636260000000018</v>
      </c>
      <c r="AF1396" s="194">
        <f t="shared" si="134"/>
        <v>4.8729937333333329</v>
      </c>
      <c r="AH1396" s="242">
        <v>1375</v>
      </c>
      <c r="AI1396" s="251">
        <f t="shared" si="135"/>
        <v>24.405999999999999</v>
      </c>
      <c r="AJ1396" s="251">
        <f>'5-04a'!O1397</f>
        <v>24.405999999999999</v>
      </c>
      <c r="AK1396" s="251">
        <f t="shared" si="136"/>
        <v>0</v>
      </c>
      <c r="AM1396" s="252">
        <f t="shared" si="137"/>
        <v>0.19966376027752739</v>
      </c>
      <c r="AP1396" s="268"/>
    </row>
    <row r="1397" spans="1:42" x14ac:dyDescent="0.25">
      <c r="A1397" s="253">
        <v>1395</v>
      </c>
      <c r="B1397" s="243" t="s">
        <v>586</v>
      </c>
      <c r="C1397" s="243" t="s">
        <v>587</v>
      </c>
      <c r="D1397" s="243" t="s">
        <v>491</v>
      </c>
      <c r="E1397" s="243" t="s">
        <v>472</v>
      </c>
      <c r="F1397" s="243" t="s">
        <v>30</v>
      </c>
      <c r="G1397" s="243" t="s">
        <v>36</v>
      </c>
      <c r="H1397" s="243" t="s">
        <v>37</v>
      </c>
      <c r="I1397" s="243" t="s">
        <v>81</v>
      </c>
      <c r="J1397" s="243" t="s">
        <v>73</v>
      </c>
      <c r="K1397" s="243" t="s">
        <v>888</v>
      </c>
      <c r="L1397" s="265">
        <v>4.8239927855461175</v>
      </c>
      <c r="M1397" s="250">
        <v>4</v>
      </c>
      <c r="N1397" s="250">
        <v>4</v>
      </c>
      <c r="O1397" s="244">
        <v>13.5</v>
      </c>
      <c r="P1397" s="242">
        <v>10</v>
      </c>
      <c r="Q1397" s="242">
        <v>25</v>
      </c>
      <c r="R1397" s="242">
        <v>0.5</v>
      </c>
      <c r="S1397" s="245">
        <v>645</v>
      </c>
      <c r="T1397" s="242">
        <v>4.2</v>
      </c>
      <c r="U1397" s="242">
        <v>0.8</v>
      </c>
      <c r="V1397" s="242">
        <v>26</v>
      </c>
      <c r="W1397" s="266">
        <v>339.32426975999999</v>
      </c>
      <c r="X1397" s="266">
        <v>20.114064597510371</v>
      </c>
      <c r="Y1397" s="266">
        <v>0</v>
      </c>
      <c r="Z1397" s="266">
        <v>13.572970790399999</v>
      </c>
      <c r="AA1397" s="266">
        <v>2.1364861429333333</v>
      </c>
      <c r="AB1397" s="267">
        <v>8.0966430666666671</v>
      </c>
      <c r="AC1397" s="268"/>
      <c r="AD1397" s="269">
        <v>5.55</v>
      </c>
      <c r="AE1397" s="270">
        <f t="shared" si="138"/>
        <v>3.3636260000000018</v>
      </c>
      <c r="AF1397" s="194">
        <f t="shared" si="134"/>
        <v>4.7330170666666653</v>
      </c>
      <c r="AH1397" s="242">
        <v>1376</v>
      </c>
      <c r="AI1397" s="251">
        <f t="shared" si="135"/>
        <v>23.806100000000001</v>
      </c>
      <c r="AJ1397" s="251">
        <f>'5-04a'!O1398</f>
        <v>23.806100000000001</v>
      </c>
      <c r="AK1397" s="251">
        <f t="shared" si="136"/>
        <v>0</v>
      </c>
      <c r="AM1397" s="252">
        <f t="shared" si="137"/>
        <v>0.19881530644106615</v>
      </c>
      <c r="AP1397" s="268"/>
    </row>
    <row r="1398" spans="1:42" x14ac:dyDescent="0.25">
      <c r="A1398" s="253">
        <v>1396</v>
      </c>
      <c r="B1398" s="243" t="s">
        <v>586</v>
      </c>
      <c r="C1398" s="243" t="s">
        <v>587</v>
      </c>
      <c r="D1398" s="243" t="s">
        <v>491</v>
      </c>
      <c r="E1398" s="243" t="s">
        <v>472</v>
      </c>
      <c r="F1398" s="243" t="s">
        <v>30</v>
      </c>
      <c r="G1398" s="243" t="s">
        <v>36</v>
      </c>
      <c r="H1398" s="243" t="s">
        <v>42</v>
      </c>
      <c r="I1398" s="243" t="s">
        <v>80</v>
      </c>
      <c r="J1398" s="243" t="s">
        <v>73</v>
      </c>
      <c r="K1398" s="243" t="s">
        <v>888</v>
      </c>
      <c r="L1398" s="265">
        <v>6.2446292654289479</v>
      </c>
      <c r="M1398" s="250">
        <v>4</v>
      </c>
      <c r="N1398" s="250">
        <v>4</v>
      </c>
      <c r="O1398" s="244">
        <v>13.5</v>
      </c>
      <c r="P1398" s="242">
        <v>10</v>
      </c>
      <c r="Q1398" s="242">
        <v>25</v>
      </c>
      <c r="R1398" s="242">
        <v>0.5</v>
      </c>
      <c r="S1398" s="245">
        <v>723</v>
      </c>
      <c r="T1398" s="242">
        <v>5</v>
      </c>
      <c r="U1398" s="242">
        <v>0.8</v>
      </c>
      <c r="V1398" s="242">
        <v>26</v>
      </c>
      <c r="W1398" s="266">
        <v>337.19556563333327</v>
      </c>
      <c r="X1398" s="266">
        <v>19.987881780280574</v>
      </c>
      <c r="Y1398" s="266">
        <v>0</v>
      </c>
      <c r="Z1398" s="266">
        <v>13.487822625333331</v>
      </c>
      <c r="AA1398" s="266">
        <v>2.4740976413333327</v>
      </c>
      <c r="AB1398" s="267">
        <v>8.173479733333334</v>
      </c>
      <c r="AC1398" s="268"/>
      <c r="AD1398" s="269">
        <v>5.55</v>
      </c>
      <c r="AE1398" s="270">
        <f t="shared" si="138"/>
        <v>3.3636260000000018</v>
      </c>
      <c r="AF1398" s="194">
        <f t="shared" si="134"/>
        <v>4.8098537333333322</v>
      </c>
      <c r="AH1398" s="242">
        <v>1377</v>
      </c>
      <c r="AI1398" s="251">
        <f t="shared" si="135"/>
        <v>24.135399999999997</v>
      </c>
      <c r="AJ1398" s="251">
        <f>'5-04a'!O1399</f>
        <v>24.135400000000001</v>
      </c>
      <c r="AK1398" s="251">
        <f t="shared" si="136"/>
        <v>0</v>
      </c>
      <c r="AM1398" s="252">
        <f t="shared" si="137"/>
        <v>0.1992862655407962</v>
      </c>
      <c r="AP1398" s="268"/>
    </row>
    <row r="1399" spans="1:42" x14ac:dyDescent="0.25">
      <c r="A1399" s="253">
        <v>1397</v>
      </c>
      <c r="B1399" s="243" t="s">
        <v>586</v>
      </c>
      <c r="C1399" s="243" t="s">
        <v>587</v>
      </c>
      <c r="D1399" s="243" t="s">
        <v>491</v>
      </c>
      <c r="E1399" s="243" t="s">
        <v>472</v>
      </c>
      <c r="F1399" s="243" t="s">
        <v>30</v>
      </c>
      <c r="G1399" s="243" t="s">
        <v>36</v>
      </c>
      <c r="H1399" s="243" t="s">
        <v>32</v>
      </c>
      <c r="I1399" s="243" t="s">
        <v>76</v>
      </c>
      <c r="J1399" s="243" t="s">
        <v>678</v>
      </c>
      <c r="K1399" s="243" t="s">
        <v>888</v>
      </c>
      <c r="L1399" s="265">
        <v>5.3867018387800867</v>
      </c>
      <c r="M1399" s="250">
        <v>4</v>
      </c>
      <c r="N1399" s="250">
        <v>4</v>
      </c>
      <c r="O1399" s="244">
        <v>13.5</v>
      </c>
      <c r="P1399" s="242">
        <v>10</v>
      </c>
      <c r="Q1399" s="242">
        <v>25</v>
      </c>
      <c r="R1399" s="242">
        <v>0.5</v>
      </c>
      <c r="S1399" s="245">
        <v>501</v>
      </c>
      <c r="T1399" s="242">
        <v>4.2</v>
      </c>
      <c r="U1399" s="242">
        <v>0.8</v>
      </c>
      <c r="V1399" s="242">
        <v>26</v>
      </c>
      <c r="W1399" s="266">
        <v>338.42845103999997</v>
      </c>
      <c r="X1399" s="266">
        <v>20.060963310017783</v>
      </c>
      <c r="Y1399" s="266">
        <v>0</v>
      </c>
      <c r="Z1399" s="266">
        <v>13.537138041599999</v>
      </c>
      <c r="AA1399" s="266">
        <v>2.2772755583999995</v>
      </c>
      <c r="AB1399" s="267">
        <v>8.1285863999999997</v>
      </c>
      <c r="AC1399" s="268"/>
      <c r="AD1399" s="269">
        <v>5.55</v>
      </c>
      <c r="AE1399" s="270">
        <f t="shared" si="138"/>
        <v>3.3636260000000018</v>
      </c>
      <c r="AF1399" s="194">
        <f t="shared" si="134"/>
        <v>4.7649603999999979</v>
      </c>
      <c r="AH1399" s="242">
        <v>1378</v>
      </c>
      <c r="AI1399" s="251">
        <f t="shared" si="135"/>
        <v>23.942999999999998</v>
      </c>
      <c r="AJ1399" s="251">
        <f>'5-04a'!O1400</f>
        <v>23.943000000000001</v>
      </c>
      <c r="AK1399" s="251">
        <f t="shared" si="136"/>
        <v>0</v>
      </c>
      <c r="AM1399" s="252">
        <f t="shared" si="137"/>
        <v>0.19901267176210158</v>
      </c>
      <c r="AP1399" s="268"/>
    </row>
    <row r="1400" spans="1:42" x14ac:dyDescent="0.25">
      <c r="A1400" s="253">
        <v>1398</v>
      </c>
      <c r="B1400" s="243" t="s">
        <v>586</v>
      </c>
      <c r="C1400" s="243" t="s">
        <v>587</v>
      </c>
      <c r="D1400" s="243" t="s">
        <v>471</v>
      </c>
      <c r="E1400" s="243" t="s">
        <v>496</v>
      </c>
      <c r="F1400" s="243" t="s">
        <v>30</v>
      </c>
      <c r="G1400" s="243" t="s">
        <v>36</v>
      </c>
      <c r="H1400" s="243" t="s">
        <v>42</v>
      </c>
      <c r="I1400" s="243" t="s">
        <v>78</v>
      </c>
      <c r="J1400" s="243" t="s">
        <v>73</v>
      </c>
      <c r="K1400" s="243" t="s">
        <v>888</v>
      </c>
      <c r="L1400" s="265">
        <v>5.1042275687438181</v>
      </c>
      <c r="M1400" s="250">
        <v>4</v>
      </c>
      <c r="N1400" s="250">
        <v>4</v>
      </c>
      <c r="O1400" s="244">
        <v>13.5</v>
      </c>
      <c r="P1400" s="242">
        <v>10</v>
      </c>
      <c r="Q1400" s="242">
        <v>25</v>
      </c>
      <c r="R1400" s="242">
        <v>0.5</v>
      </c>
      <c r="S1400" s="245">
        <v>706</v>
      </c>
      <c r="T1400" s="242">
        <v>4.2</v>
      </c>
      <c r="U1400" s="242">
        <v>0.8</v>
      </c>
      <c r="V1400" s="242">
        <v>26</v>
      </c>
      <c r="W1400" s="266">
        <v>162.59992140000003</v>
      </c>
      <c r="X1400" s="266">
        <v>24.12461741839763</v>
      </c>
      <c r="Y1400" s="266">
        <v>0</v>
      </c>
      <c r="Z1400" s="266">
        <v>6.5039968560000005</v>
      </c>
      <c r="AA1400" s="266">
        <v>2.0538937440000002</v>
      </c>
      <c r="AB1400" s="267">
        <v>3.5505093999999997</v>
      </c>
      <c r="AC1400" s="268"/>
      <c r="AD1400" s="269">
        <v>9.15</v>
      </c>
      <c r="AE1400" s="270">
        <f t="shared" si="138"/>
        <v>0.9263539999999999</v>
      </c>
      <c r="AF1400" s="194">
        <f t="shared" si="134"/>
        <v>2.6241553999999998</v>
      </c>
      <c r="AH1400" s="242">
        <v>1379</v>
      </c>
      <c r="AI1400" s="251">
        <f t="shared" si="135"/>
        <v>12.1084</v>
      </c>
      <c r="AJ1400" s="251">
        <f>'5-04a'!O1401</f>
        <v>12.1084</v>
      </c>
      <c r="AK1400" s="251">
        <f t="shared" si="136"/>
        <v>0</v>
      </c>
      <c r="AM1400" s="252">
        <f t="shared" si="137"/>
        <v>0.21672189554358956</v>
      </c>
      <c r="AP1400" s="268"/>
    </row>
    <row r="1401" spans="1:42" x14ac:dyDescent="0.25">
      <c r="A1401" s="253">
        <v>1399</v>
      </c>
      <c r="B1401" s="243" t="s">
        <v>586</v>
      </c>
      <c r="C1401" s="243" t="s">
        <v>587</v>
      </c>
      <c r="D1401" s="243" t="s">
        <v>471</v>
      </c>
      <c r="E1401" s="243" t="s">
        <v>496</v>
      </c>
      <c r="F1401" s="243" t="s">
        <v>30</v>
      </c>
      <c r="G1401" s="243" t="s">
        <v>36</v>
      </c>
      <c r="H1401" s="243" t="s">
        <v>42</v>
      </c>
      <c r="I1401" s="243" t="s">
        <v>81</v>
      </c>
      <c r="J1401" s="243" t="s">
        <v>2224</v>
      </c>
      <c r="K1401" s="243" t="s">
        <v>888</v>
      </c>
      <c r="L1401" s="265">
        <v>5.9594966989632496</v>
      </c>
      <c r="M1401" s="250">
        <v>4</v>
      </c>
      <c r="N1401" s="250">
        <v>4</v>
      </c>
      <c r="O1401" s="244">
        <v>13.5</v>
      </c>
      <c r="P1401" s="242">
        <v>10</v>
      </c>
      <c r="Q1401" s="242">
        <v>25</v>
      </c>
      <c r="R1401" s="242">
        <v>0.5</v>
      </c>
      <c r="S1401" s="245">
        <v>802</v>
      </c>
      <c r="T1401" s="242">
        <v>5</v>
      </c>
      <c r="U1401" s="242">
        <v>0.8</v>
      </c>
      <c r="V1401" s="242">
        <v>26</v>
      </c>
      <c r="W1401" s="266">
        <v>167.17263696000003</v>
      </c>
      <c r="X1401" s="266">
        <v>24.803061863501487</v>
      </c>
      <c r="Y1401" s="266">
        <v>0</v>
      </c>
      <c r="Z1401" s="266">
        <v>6.6869054784000008</v>
      </c>
      <c r="AA1401" s="266">
        <v>1.0525684549333334</v>
      </c>
      <c r="AB1401" s="267">
        <v>3.3014260666666666</v>
      </c>
      <c r="AC1401" s="268"/>
      <c r="AD1401" s="269">
        <v>9.15</v>
      </c>
      <c r="AE1401" s="270">
        <f t="shared" si="138"/>
        <v>0.9263539999999999</v>
      </c>
      <c r="AF1401" s="194">
        <f t="shared" si="134"/>
        <v>2.3750720666666667</v>
      </c>
      <c r="AH1401" s="242">
        <v>1380</v>
      </c>
      <c r="AI1401" s="251">
        <f t="shared" si="135"/>
        <v>11.040900000000001</v>
      </c>
      <c r="AJ1401" s="251">
        <f>'5-04a'!O1402</f>
        <v>11.040900000000001</v>
      </c>
      <c r="AK1401" s="251">
        <f t="shared" si="136"/>
        <v>0</v>
      </c>
      <c r="AM1401" s="252">
        <f t="shared" si="137"/>
        <v>0.21511580275762543</v>
      </c>
      <c r="AP1401" s="268"/>
    </row>
    <row r="1402" spans="1:42" x14ac:dyDescent="0.25">
      <c r="A1402" s="253">
        <v>1400</v>
      </c>
      <c r="B1402" s="243" t="s">
        <v>586</v>
      </c>
      <c r="C1402" s="243" t="s">
        <v>587</v>
      </c>
      <c r="D1402" s="243" t="s">
        <v>471</v>
      </c>
      <c r="E1402" s="243" t="s">
        <v>496</v>
      </c>
      <c r="F1402" s="243" t="s">
        <v>30</v>
      </c>
      <c r="G1402" s="243" t="s">
        <v>36</v>
      </c>
      <c r="H1402" s="243" t="s">
        <v>42</v>
      </c>
      <c r="I1402" s="243" t="s">
        <v>83</v>
      </c>
      <c r="J1402" s="243" t="s">
        <v>84</v>
      </c>
      <c r="K1402" s="243" t="s">
        <v>888</v>
      </c>
      <c r="L1402" s="265">
        <v>4.3553331912597804</v>
      </c>
      <c r="M1402" s="250">
        <v>4</v>
      </c>
      <c r="N1402" s="250">
        <v>4</v>
      </c>
      <c r="O1402" s="244">
        <v>13.5</v>
      </c>
      <c r="P1402" s="242">
        <v>10</v>
      </c>
      <c r="Q1402" s="242">
        <v>25</v>
      </c>
      <c r="R1402" s="242">
        <v>0.5</v>
      </c>
      <c r="S1402" s="245">
        <v>895</v>
      </c>
      <c r="T1402" s="242">
        <v>5</v>
      </c>
      <c r="U1402" s="242">
        <v>0.8</v>
      </c>
      <c r="V1402" s="242">
        <v>26</v>
      </c>
      <c r="W1402" s="266">
        <v>165.67838745</v>
      </c>
      <c r="X1402" s="266">
        <v>24.581363123145401</v>
      </c>
      <c r="Y1402" s="266">
        <v>0</v>
      </c>
      <c r="Z1402" s="266">
        <v>6.6271354980000003</v>
      </c>
      <c r="AA1402" s="266">
        <v>1.3573651020000002</v>
      </c>
      <c r="AB1402" s="267">
        <v>3.3759993999999995</v>
      </c>
      <c r="AC1402" s="268"/>
      <c r="AD1402" s="269">
        <v>9.15</v>
      </c>
      <c r="AE1402" s="270">
        <f t="shared" si="138"/>
        <v>0.9263539999999999</v>
      </c>
      <c r="AF1402" s="194">
        <f t="shared" si="134"/>
        <v>2.4496453999999996</v>
      </c>
      <c r="AH1402" s="242">
        <v>1381</v>
      </c>
      <c r="AI1402" s="251">
        <f t="shared" si="135"/>
        <v>11.3605</v>
      </c>
      <c r="AJ1402" s="251">
        <f>'5-04a'!O1403</f>
        <v>11.3605</v>
      </c>
      <c r="AK1402" s="251">
        <f t="shared" si="136"/>
        <v>0</v>
      </c>
      <c r="AM1402" s="252">
        <f t="shared" si="137"/>
        <v>0.21562830861317719</v>
      </c>
      <c r="AP1402" s="268"/>
    </row>
    <row r="1403" spans="1:42" x14ac:dyDescent="0.25">
      <c r="A1403" s="253">
        <v>1401</v>
      </c>
      <c r="B1403" s="243" t="s">
        <v>586</v>
      </c>
      <c r="C1403" s="243" t="s">
        <v>587</v>
      </c>
      <c r="D1403" s="243" t="s">
        <v>471</v>
      </c>
      <c r="E1403" s="243" t="s">
        <v>496</v>
      </c>
      <c r="F1403" s="243" t="s">
        <v>30</v>
      </c>
      <c r="G1403" s="243" t="s">
        <v>36</v>
      </c>
      <c r="H1403" s="243" t="s">
        <v>37</v>
      </c>
      <c r="I1403" s="243" t="s">
        <v>81</v>
      </c>
      <c r="J1403" s="243" t="s">
        <v>73</v>
      </c>
      <c r="K1403" s="243" t="s">
        <v>888</v>
      </c>
      <c r="L1403" s="265">
        <v>4.8316760045766163</v>
      </c>
      <c r="M1403" s="250">
        <v>4</v>
      </c>
      <c r="N1403" s="250">
        <v>4</v>
      </c>
      <c r="O1403" s="244">
        <v>13.5</v>
      </c>
      <c r="P1403" s="242">
        <v>10</v>
      </c>
      <c r="Q1403" s="242">
        <v>25</v>
      </c>
      <c r="R1403" s="242">
        <v>0.5</v>
      </c>
      <c r="S1403" s="245">
        <v>645</v>
      </c>
      <c r="T1403" s="242">
        <v>4.2</v>
      </c>
      <c r="U1403" s="242">
        <v>0.8</v>
      </c>
      <c r="V1403" s="242">
        <v>26</v>
      </c>
      <c r="W1403" s="266">
        <v>167.17263696000003</v>
      </c>
      <c r="X1403" s="266">
        <v>24.803061863501487</v>
      </c>
      <c r="Y1403" s="266">
        <v>0</v>
      </c>
      <c r="Z1403" s="266">
        <v>6.6869054784000008</v>
      </c>
      <c r="AA1403" s="266">
        <v>1.0525684549333334</v>
      </c>
      <c r="AB1403" s="267">
        <v>3.3014260666666666</v>
      </c>
      <c r="AC1403" s="268"/>
      <c r="AD1403" s="269">
        <v>9.15</v>
      </c>
      <c r="AE1403" s="270">
        <f t="shared" si="138"/>
        <v>0.9263539999999999</v>
      </c>
      <c r="AF1403" s="194">
        <f t="shared" si="134"/>
        <v>2.3750720666666667</v>
      </c>
      <c r="AH1403" s="242">
        <v>1382</v>
      </c>
      <c r="AI1403" s="251">
        <f t="shared" si="135"/>
        <v>11.040900000000001</v>
      </c>
      <c r="AJ1403" s="251">
        <f>'5-04a'!O1404</f>
        <v>11.040900000000001</v>
      </c>
      <c r="AK1403" s="251">
        <f t="shared" si="136"/>
        <v>0</v>
      </c>
      <c r="AM1403" s="252">
        <f t="shared" si="137"/>
        <v>0.21511580275762543</v>
      </c>
      <c r="AP1403" s="268"/>
    </row>
    <row r="1404" spans="1:42" x14ac:dyDescent="0.25">
      <c r="A1404" s="253">
        <v>1402</v>
      </c>
      <c r="B1404" s="243" t="s">
        <v>586</v>
      </c>
      <c r="C1404" s="243" t="s">
        <v>587</v>
      </c>
      <c r="D1404" s="243" t="s">
        <v>471</v>
      </c>
      <c r="E1404" s="243" t="s">
        <v>496</v>
      </c>
      <c r="F1404" s="243" t="s">
        <v>30</v>
      </c>
      <c r="G1404" s="243" t="s">
        <v>36</v>
      </c>
      <c r="H1404" s="243" t="s">
        <v>42</v>
      </c>
      <c r="I1404" s="243" t="s">
        <v>80</v>
      </c>
      <c r="J1404" s="243" t="s">
        <v>73</v>
      </c>
      <c r="K1404" s="243" t="s">
        <v>888</v>
      </c>
      <c r="L1404" s="265">
        <v>6.2530907845690287</v>
      </c>
      <c r="M1404" s="250">
        <v>4</v>
      </c>
      <c r="N1404" s="250">
        <v>4</v>
      </c>
      <c r="O1404" s="244">
        <v>13.5</v>
      </c>
      <c r="P1404" s="242">
        <v>10</v>
      </c>
      <c r="Q1404" s="242">
        <v>25</v>
      </c>
      <c r="R1404" s="242">
        <v>0.5</v>
      </c>
      <c r="S1404" s="245">
        <v>723</v>
      </c>
      <c r="T1404" s="242">
        <v>5</v>
      </c>
      <c r="U1404" s="242">
        <v>0.8</v>
      </c>
      <c r="V1404" s="242">
        <v>26</v>
      </c>
      <c r="W1404" s="266">
        <v>166.33713600833332</v>
      </c>
      <c r="X1404" s="266">
        <v>24.679100297972305</v>
      </c>
      <c r="Y1404" s="266">
        <v>0</v>
      </c>
      <c r="Z1404" s="266">
        <v>6.6534854403333332</v>
      </c>
      <c r="AA1404" s="266">
        <v>1.2204618263333333</v>
      </c>
      <c r="AB1404" s="267">
        <v>3.3423527333333327</v>
      </c>
      <c r="AC1404" s="268"/>
      <c r="AD1404" s="269">
        <v>9.15</v>
      </c>
      <c r="AE1404" s="270">
        <f t="shared" ref="AE1404:AE1413" si="139">0.0804*AD1404^2-1.8589*AD1404+11.204</f>
        <v>0.9263539999999999</v>
      </c>
      <c r="AF1404" s="194">
        <f t="shared" si="134"/>
        <v>2.4159987333333328</v>
      </c>
      <c r="AH1404" s="242">
        <v>1383</v>
      </c>
      <c r="AI1404" s="251">
        <f t="shared" si="135"/>
        <v>11.2163</v>
      </c>
      <c r="AJ1404" s="251">
        <f>'5-04a'!O1405</f>
        <v>11.2163</v>
      </c>
      <c r="AK1404" s="251">
        <f t="shared" si="136"/>
        <v>0</v>
      </c>
      <c r="AM1404" s="252">
        <f t="shared" si="137"/>
        <v>0.2154006876896421</v>
      </c>
      <c r="AP1404" s="268"/>
    </row>
    <row r="1405" spans="1:42" x14ac:dyDescent="0.25">
      <c r="A1405" s="253">
        <v>1403</v>
      </c>
      <c r="B1405" s="243" t="s">
        <v>586</v>
      </c>
      <c r="C1405" s="243" t="s">
        <v>587</v>
      </c>
      <c r="D1405" s="243" t="s">
        <v>471</v>
      </c>
      <c r="E1405" s="243" t="s">
        <v>496</v>
      </c>
      <c r="F1405" s="243" t="s">
        <v>30</v>
      </c>
      <c r="G1405" s="243" t="s">
        <v>36</v>
      </c>
      <c r="H1405" s="243" t="s">
        <v>32</v>
      </c>
      <c r="I1405" s="243" t="s">
        <v>76</v>
      </c>
      <c r="J1405" s="243" t="s">
        <v>678</v>
      </c>
      <c r="K1405" s="243" t="s">
        <v>888</v>
      </c>
      <c r="L1405" s="265">
        <v>5.392948196069816</v>
      </c>
      <c r="M1405" s="250">
        <v>4</v>
      </c>
      <c r="N1405" s="250">
        <v>4</v>
      </c>
      <c r="O1405" s="244">
        <v>13.5</v>
      </c>
      <c r="P1405" s="242">
        <v>10</v>
      </c>
      <c r="Q1405" s="242">
        <v>25</v>
      </c>
      <c r="R1405" s="242">
        <v>0.5</v>
      </c>
      <c r="S1405" s="245">
        <v>501</v>
      </c>
      <c r="T1405" s="242">
        <v>4.2</v>
      </c>
      <c r="U1405" s="242">
        <v>0.8</v>
      </c>
      <c r="V1405" s="242">
        <v>26</v>
      </c>
      <c r="W1405" s="266">
        <v>166.82078817333328</v>
      </c>
      <c r="X1405" s="266">
        <v>24.750858779426306</v>
      </c>
      <c r="Y1405" s="266">
        <v>0</v>
      </c>
      <c r="Z1405" s="266">
        <v>6.6728315269333311</v>
      </c>
      <c r="AA1405" s="266">
        <v>1.1225324063999997</v>
      </c>
      <c r="AB1405" s="267">
        <v>3.3184360666666657</v>
      </c>
      <c r="AC1405" s="268"/>
      <c r="AD1405" s="269">
        <v>9.15</v>
      </c>
      <c r="AE1405" s="270">
        <f t="shared" si="139"/>
        <v>0.9263539999999999</v>
      </c>
      <c r="AF1405" s="194">
        <f t="shared" si="134"/>
        <v>2.3920820666666658</v>
      </c>
      <c r="AH1405" s="242">
        <v>1384</v>
      </c>
      <c r="AI1405" s="251">
        <f t="shared" si="135"/>
        <v>11.113799999999996</v>
      </c>
      <c r="AJ1405" s="251">
        <f>'5-04a'!O1406</f>
        <v>11.113799999999999</v>
      </c>
      <c r="AK1405" s="251">
        <f t="shared" si="136"/>
        <v>0</v>
      </c>
      <c r="AM1405" s="252">
        <f t="shared" si="137"/>
        <v>0.21523529905762806</v>
      </c>
      <c r="AP1405" s="268"/>
    </row>
    <row r="1406" spans="1:42" x14ac:dyDescent="0.25">
      <c r="A1406" s="253">
        <v>1404</v>
      </c>
      <c r="B1406" s="243" t="s">
        <v>586</v>
      </c>
      <c r="C1406" s="243" t="s">
        <v>587</v>
      </c>
      <c r="D1406" s="243" t="s">
        <v>471</v>
      </c>
      <c r="E1406" s="243" t="s">
        <v>496</v>
      </c>
      <c r="F1406" s="243" t="s">
        <v>30</v>
      </c>
      <c r="G1406" s="243" t="s">
        <v>31</v>
      </c>
      <c r="H1406" s="243" t="s">
        <v>32</v>
      </c>
      <c r="I1406" s="243" t="s">
        <v>53</v>
      </c>
      <c r="J1406" s="243" t="s">
        <v>724</v>
      </c>
      <c r="K1406" s="243" t="s">
        <v>888</v>
      </c>
      <c r="L1406" s="265">
        <v>4.2886056567843642</v>
      </c>
      <c r="M1406" s="250">
        <v>4</v>
      </c>
      <c r="N1406" s="250">
        <v>4</v>
      </c>
      <c r="O1406" s="244">
        <v>13.5</v>
      </c>
      <c r="P1406" s="242">
        <v>10</v>
      </c>
      <c r="Q1406" s="242">
        <v>25</v>
      </c>
      <c r="R1406" s="242">
        <v>0.5</v>
      </c>
      <c r="S1406" s="245">
        <v>330</v>
      </c>
      <c r="T1406" s="242">
        <v>4.2</v>
      </c>
      <c r="U1406" s="242">
        <v>0.8</v>
      </c>
      <c r="V1406" s="242">
        <v>26</v>
      </c>
      <c r="W1406" s="266">
        <v>168.75616349999999</v>
      </c>
      <c r="X1406" s="266">
        <v>25.038006454005934</v>
      </c>
      <c r="Y1406" s="266">
        <v>0</v>
      </c>
      <c r="Z1406" s="266">
        <v>6.7502465399999991</v>
      </c>
      <c r="AA1406" s="266">
        <v>0.75002739333333324</v>
      </c>
      <c r="AB1406" s="267">
        <v>3.2286260666666657</v>
      </c>
      <c r="AC1406" s="268"/>
      <c r="AD1406" s="269">
        <v>9.15</v>
      </c>
      <c r="AE1406" s="270">
        <f t="shared" si="139"/>
        <v>0.9263539999999999</v>
      </c>
      <c r="AF1406" s="194">
        <f t="shared" si="134"/>
        <v>2.3022720666666658</v>
      </c>
      <c r="AH1406" s="242">
        <v>1385</v>
      </c>
      <c r="AI1406" s="251">
        <f t="shared" si="135"/>
        <v>10.728899999999998</v>
      </c>
      <c r="AJ1406" s="251">
        <f>'5-04a'!O1407</f>
        <v>10.728899999999999</v>
      </c>
      <c r="AK1406" s="251">
        <f t="shared" si="136"/>
        <v>0</v>
      </c>
      <c r="AM1406" s="252">
        <f t="shared" si="137"/>
        <v>0.21458603087610717</v>
      </c>
      <c r="AP1406" s="268"/>
    </row>
    <row r="1407" spans="1:42" x14ac:dyDescent="0.25">
      <c r="A1407" s="253">
        <v>1405</v>
      </c>
      <c r="B1407" s="243" t="s">
        <v>586</v>
      </c>
      <c r="C1407" s="243" t="s">
        <v>587</v>
      </c>
      <c r="D1407" s="243" t="s">
        <v>491</v>
      </c>
      <c r="E1407" s="243" t="s">
        <v>492</v>
      </c>
      <c r="F1407" s="243" t="s">
        <v>30</v>
      </c>
      <c r="G1407" s="243" t="s">
        <v>36</v>
      </c>
      <c r="H1407" s="243" t="s">
        <v>42</v>
      </c>
      <c r="I1407" s="243" t="s">
        <v>78</v>
      </c>
      <c r="J1407" s="243" t="s">
        <v>73</v>
      </c>
      <c r="K1407" s="243" t="s">
        <v>888</v>
      </c>
      <c r="L1407" s="265">
        <v>5.0998009247311824</v>
      </c>
      <c r="M1407" s="250">
        <v>4</v>
      </c>
      <c r="N1407" s="250">
        <v>4</v>
      </c>
      <c r="O1407" s="244">
        <v>13.5</v>
      </c>
      <c r="P1407" s="242">
        <v>10</v>
      </c>
      <c r="Q1407" s="242">
        <v>25</v>
      </c>
      <c r="R1407" s="242">
        <v>0.5</v>
      </c>
      <c r="S1407" s="245">
        <v>706</v>
      </c>
      <c r="T1407" s="242">
        <v>4.2</v>
      </c>
      <c r="U1407" s="242">
        <v>0.8</v>
      </c>
      <c r="V1407" s="242">
        <v>26</v>
      </c>
      <c r="W1407" s="266">
        <v>261.93197333333336</v>
      </c>
      <c r="X1407" s="266">
        <v>26.404432795698931</v>
      </c>
      <c r="Y1407" s="266">
        <v>0</v>
      </c>
      <c r="Z1407" s="266">
        <v>10.477278933333334</v>
      </c>
      <c r="AA1407" s="266">
        <v>3.3086144000000002</v>
      </c>
      <c r="AB1407" s="267">
        <v>7.1407066666666674</v>
      </c>
      <c r="AC1407" s="268"/>
      <c r="AD1407" s="269">
        <v>6.05</v>
      </c>
      <c r="AE1407" s="270">
        <f t="shared" si="139"/>
        <v>2.9004960000000004</v>
      </c>
      <c r="AF1407" s="194">
        <f t="shared" si="134"/>
        <v>4.240210666666667</v>
      </c>
      <c r="AH1407" s="242">
        <v>1386</v>
      </c>
      <c r="AI1407" s="251">
        <f t="shared" si="135"/>
        <v>20.926600000000001</v>
      </c>
      <c r="AJ1407" s="251">
        <f>'5-04a'!O1408</f>
        <v>20.926600000000001</v>
      </c>
      <c r="AK1407" s="251">
        <f t="shared" si="136"/>
        <v>0</v>
      </c>
      <c r="AM1407" s="252">
        <f t="shared" si="137"/>
        <v>0.20262300931191243</v>
      </c>
      <c r="AP1407" s="268"/>
    </row>
    <row r="1408" spans="1:42" x14ac:dyDescent="0.25">
      <c r="A1408" s="253">
        <v>1406</v>
      </c>
      <c r="B1408" s="243" t="s">
        <v>586</v>
      </c>
      <c r="C1408" s="243" t="s">
        <v>587</v>
      </c>
      <c r="D1408" s="243" t="s">
        <v>491</v>
      </c>
      <c r="E1408" s="243" t="s">
        <v>492</v>
      </c>
      <c r="F1408" s="243" t="s">
        <v>30</v>
      </c>
      <c r="G1408" s="243" t="s">
        <v>36</v>
      </c>
      <c r="H1408" s="243" t="s">
        <v>42</v>
      </c>
      <c r="I1408" s="243" t="s">
        <v>81</v>
      </c>
      <c r="J1408" s="243" t="s">
        <v>2224</v>
      </c>
      <c r="K1408" s="243" t="s">
        <v>888</v>
      </c>
      <c r="L1408" s="265">
        <v>5.9545586736928371</v>
      </c>
      <c r="M1408" s="250">
        <v>4</v>
      </c>
      <c r="N1408" s="250">
        <v>4</v>
      </c>
      <c r="O1408" s="244">
        <v>13.5</v>
      </c>
      <c r="P1408" s="242">
        <v>10</v>
      </c>
      <c r="Q1408" s="242">
        <v>25</v>
      </c>
      <c r="R1408" s="242">
        <v>0.5</v>
      </c>
      <c r="S1408" s="245">
        <v>802</v>
      </c>
      <c r="T1408" s="242">
        <v>5</v>
      </c>
      <c r="U1408" s="242">
        <v>0.8</v>
      </c>
      <c r="V1408" s="242">
        <v>26</v>
      </c>
      <c r="W1408" s="266">
        <v>271.75788</v>
      </c>
      <c r="X1408" s="266">
        <v>27.394947580645159</v>
      </c>
      <c r="Y1408" s="266">
        <v>0</v>
      </c>
      <c r="Z1408" s="266">
        <v>10.870315199999999</v>
      </c>
      <c r="AA1408" s="266">
        <v>1.7110681333333331</v>
      </c>
      <c r="AB1408" s="267">
        <v>6.7741166666666661</v>
      </c>
      <c r="AC1408" s="268"/>
      <c r="AD1408" s="269">
        <v>6.05</v>
      </c>
      <c r="AE1408" s="270">
        <f t="shared" si="139"/>
        <v>2.9004960000000004</v>
      </c>
      <c r="AF1408" s="194">
        <f t="shared" si="134"/>
        <v>3.8736206666666657</v>
      </c>
      <c r="AH1408" s="242">
        <v>1387</v>
      </c>
      <c r="AI1408" s="251">
        <f t="shared" si="135"/>
        <v>19.355499999999999</v>
      </c>
      <c r="AJ1408" s="251">
        <f>'5-04a'!O1409</f>
        <v>19.355499999999999</v>
      </c>
      <c r="AK1408" s="251">
        <f t="shared" si="136"/>
        <v>0</v>
      </c>
      <c r="AM1408" s="252">
        <f t="shared" si="137"/>
        <v>0.20013022999491958</v>
      </c>
      <c r="AP1408" s="268"/>
    </row>
    <row r="1409" spans="1:42" x14ac:dyDescent="0.25">
      <c r="A1409" s="253">
        <v>1407</v>
      </c>
      <c r="B1409" s="243" t="s">
        <v>586</v>
      </c>
      <c r="C1409" s="243" t="s">
        <v>587</v>
      </c>
      <c r="D1409" s="243" t="s">
        <v>491</v>
      </c>
      <c r="E1409" s="243" t="s">
        <v>492</v>
      </c>
      <c r="F1409" s="243" t="s">
        <v>30</v>
      </c>
      <c r="G1409" s="243" t="s">
        <v>36</v>
      </c>
      <c r="H1409" s="243" t="s">
        <v>42</v>
      </c>
      <c r="I1409" s="243" t="s">
        <v>83</v>
      </c>
      <c r="J1409" s="243" t="s">
        <v>84</v>
      </c>
      <c r="K1409" s="243" t="s">
        <v>888</v>
      </c>
      <c r="L1409" s="265">
        <v>4.3498997653958957</v>
      </c>
      <c r="M1409" s="250">
        <v>4</v>
      </c>
      <c r="N1409" s="250">
        <v>4</v>
      </c>
      <c r="O1409" s="244">
        <v>13.5</v>
      </c>
      <c r="P1409" s="242">
        <v>10</v>
      </c>
      <c r="Q1409" s="242">
        <v>25</v>
      </c>
      <c r="R1409" s="242">
        <v>0.5</v>
      </c>
      <c r="S1409" s="245">
        <v>895</v>
      </c>
      <c r="T1409" s="242">
        <v>5</v>
      </c>
      <c r="U1409" s="242">
        <v>0.8</v>
      </c>
      <c r="V1409" s="242">
        <v>26</v>
      </c>
      <c r="W1409" s="266">
        <v>268.54539333333332</v>
      </c>
      <c r="X1409" s="266">
        <v>27.071108198924733</v>
      </c>
      <c r="Y1409" s="266">
        <v>0</v>
      </c>
      <c r="Z1409" s="266">
        <v>10.741815733333333</v>
      </c>
      <c r="AA1409" s="266">
        <v>2.2001309333333334</v>
      </c>
      <c r="AB1409" s="267">
        <v>6.8838533333333336</v>
      </c>
      <c r="AC1409" s="268"/>
      <c r="AD1409" s="269">
        <v>6.05</v>
      </c>
      <c r="AE1409" s="270">
        <f t="shared" si="139"/>
        <v>2.9004960000000004</v>
      </c>
      <c r="AF1409" s="194">
        <f t="shared" si="134"/>
        <v>3.9833573333333332</v>
      </c>
      <c r="AH1409" s="242">
        <v>1388</v>
      </c>
      <c r="AI1409" s="251">
        <f t="shared" si="135"/>
        <v>19.825800000000001</v>
      </c>
      <c r="AJ1409" s="251">
        <f>'5-04a'!O1410</f>
        <v>19.825800000000001</v>
      </c>
      <c r="AK1409" s="251">
        <f t="shared" si="136"/>
        <v>0</v>
      </c>
      <c r="AM1409" s="252">
        <f t="shared" si="137"/>
        <v>0.20091786123805006</v>
      </c>
      <c r="AP1409" s="268"/>
    </row>
    <row r="1410" spans="1:42" x14ac:dyDescent="0.25">
      <c r="A1410" s="253">
        <v>1408</v>
      </c>
      <c r="B1410" s="243" t="s">
        <v>586</v>
      </c>
      <c r="C1410" s="243" t="s">
        <v>587</v>
      </c>
      <c r="D1410" s="243" t="s">
        <v>491</v>
      </c>
      <c r="E1410" s="243" t="s">
        <v>492</v>
      </c>
      <c r="F1410" s="243" t="s">
        <v>30</v>
      </c>
      <c r="G1410" s="243" t="s">
        <v>36</v>
      </c>
      <c r="H1410" s="243" t="s">
        <v>37</v>
      </c>
      <c r="I1410" s="243" t="s">
        <v>81</v>
      </c>
      <c r="J1410" s="243" t="s">
        <v>73</v>
      </c>
      <c r="K1410" s="243" t="s">
        <v>888</v>
      </c>
      <c r="L1410" s="265">
        <v>4.8275743007381946</v>
      </c>
      <c r="M1410" s="250">
        <v>4</v>
      </c>
      <c r="N1410" s="250">
        <v>4</v>
      </c>
      <c r="O1410" s="244">
        <v>13.5</v>
      </c>
      <c r="P1410" s="242">
        <v>10</v>
      </c>
      <c r="Q1410" s="242">
        <v>25</v>
      </c>
      <c r="R1410" s="242">
        <v>0.5</v>
      </c>
      <c r="S1410" s="245">
        <v>645</v>
      </c>
      <c r="T1410" s="242">
        <v>4.2</v>
      </c>
      <c r="U1410" s="242">
        <v>0.8</v>
      </c>
      <c r="V1410" s="242">
        <v>26</v>
      </c>
      <c r="W1410" s="266">
        <v>271.75788</v>
      </c>
      <c r="X1410" s="266">
        <v>27.394947580645159</v>
      </c>
      <c r="Y1410" s="266">
        <v>0</v>
      </c>
      <c r="Z1410" s="266">
        <v>10.870315199999999</v>
      </c>
      <c r="AA1410" s="266">
        <v>1.7110681333333331</v>
      </c>
      <c r="AB1410" s="267">
        <v>6.7741166666666661</v>
      </c>
      <c r="AC1410" s="268"/>
      <c r="AD1410" s="269">
        <v>6.05</v>
      </c>
      <c r="AE1410" s="270">
        <f t="shared" si="139"/>
        <v>2.9004960000000004</v>
      </c>
      <c r="AF1410" s="194">
        <f t="shared" si="134"/>
        <v>3.8736206666666657</v>
      </c>
      <c r="AH1410" s="242">
        <v>1389</v>
      </c>
      <c r="AI1410" s="251">
        <f t="shared" si="135"/>
        <v>19.355499999999999</v>
      </c>
      <c r="AJ1410" s="251">
        <f>'5-04a'!O1411</f>
        <v>19.355499999999999</v>
      </c>
      <c r="AK1410" s="251">
        <f t="shared" si="136"/>
        <v>0</v>
      </c>
      <c r="AM1410" s="252">
        <f t="shared" si="137"/>
        <v>0.20013022999491958</v>
      </c>
      <c r="AP1410" s="268"/>
    </row>
    <row r="1411" spans="1:42" x14ac:dyDescent="0.25">
      <c r="A1411" s="253">
        <v>1409</v>
      </c>
      <c r="B1411" s="243" t="s">
        <v>586</v>
      </c>
      <c r="C1411" s="243" t="s">
        <v>587</v>
      </c>
      <c r="D1411" s="243" t="s">
        <v>491</v>
      </c>
      <c r="E1411" s="243" t="s">
        <v>492</v>
      </c>
      <c r="F1411" s="243" t="s">
        <v>30</v>
      </c>
      <c r="G1411" s="243" t="s">
        <v>36</v>
      </c>
      <c r="H1411" s="243" t="s">
        <v>42</v>
      </c>
      <c r="I1411" s="243" t="s">
        <v>80</v>
      </c>
      <c r="J1411" s="243" t="s">
        <v>73</v>
      </c>
      <c r="K1411" s="243" t="s">
        <v>888</v>
      </c>
      <c r="L1411" s="265">
        <v>6.2485735834586622</v>
      </c>
      <c r="M1411" s="250">
        <v>4</v>
      </c>
      <c r="N1411" s="250">
        <v>4</v>
      </c>
      <c r="O1411" s="244">
        <v>13.5</v>
      </c>
      <c r="P1411" s="242">
        <v>10</v>
      </c>
      <c r="Q1411" s="242">
        <v>25</v>
      </c>
      <c r="R1411" s="242">
        <v>0.5</v>
      </c>
      <c r="S1411" s="245">
        <v>723</v>
      </c>
      <c r="T1411" s="242">
        <v>5</v>
      </c>
      <c r="U1411" s="242">
        <v>0.8</v>
      </c>
      <c r="V1411" s="242">
        <v>26</v>
      </c>
      <c r="W1411" s="266">
        <v>269.96186749999998</v>
      </c>
      <c r="X1411" s="266">
        <v>27.213897933467742</v>
      </c>
      <c r="Y1411" s="266">
        <v>0</v>
      </c>
      <c r="Z1411" s="266">
        <v>10.798474699999998</v>
      </c>
      <c r="AA1411" s="266">
        <v>1.9807853</v>
      </c>
      <c r="AB1411" s="267">
        <v>6.834340000000001</v>
      </c>
      <c r="AC1411" s="268"/>
      <c r="AD1411" s="269">
        <v>6.05</v>
      </c>
      <c r="AE1411" s="270">
        <f t="shared" si="139"/>
        <v>2.9004960000000004</v>
      </c>
      <c r="AF1411" s="194">
        <f t="shared" ref="AF1411:AF1474" si="140">AB1411-AE1411</f>
        <v>3.9338440000000006</v>
      </c>
      <c r="AH1411" s="242">
        <v>1390</v>
      </c>
      <c r="AI1411" s="251">
        <f t="shared" ref="AI1411:AI1474" si="141">SUM(Y1411:AB1411)</f>
        <v>19.613599999999998</v>
      </c>
      <c r="AJ1411" s="251">
        <f>'5-04a'!O1412</f>
        <v>19.613600000000002</v>
      </c>
      <c r="AK1411" s="251">
        <f t="shared" ref="AK1411:AK1474" si="142">AI1411-AJ1411</f>
        <v>0</v>
      </c>
      <c r="AM1411" s="252">
        <f t="shared" ref="AM1411:AM1474" si="143">AF1411/AI1411</f>
        <v>0.20056715748256318</v>
      </c>
      <c r="AP1411" s="268"/>
    </row>
    <row r="1412" spans="1:42" x14ac:dyDescent="0.25">
      <c r="A1412" s="253">
        <v>1410</v>
      </c>
      <c r="B1412" s="243" t="s">
        <v>586</v>
      </c>
      <c r="C1412" s="243" t="s">
        <v>587</v>
      </c>
      <c r="D1412" s="243" t="s">
        <v>491</v>
      </c>
      <c r="E1412" s="243" t="s">
        <v>492</v>
      </c>
      <c r="F1412" s="243" t="s">
        <v>30</v>
      </c>
      <c r="G1412" s="243" t="s">
        <v>36</v>
      </c>
      <c r="H1412" s="243" t="s">
        <v>32</v>
      </c>
      <c r="I1412" s="243" t="s">
        <v>76</v>
      </c>
      <c r="J1412" s="243" t="s">
        <v>678</v>
      </c>
      <c r="K1412" s="243" t="s">
        <v>888</v>
      </c>
      <c r="L1412" s="265">
        <v>5.3896135641180596</v>
      </c>
      <c r="M1412" s="250">
        <v>4</v>
      </c>
      <c r="N1412" s="250">
        <v>4</v>
      </c>
      <c r="O1412" s="244">
        <v>13.5</v>
      </c>
      <c r="P1412" s="242">
        <v>10</v>
      </c>
      <c r="Q1412" s="242">
        <v>25</v>
      </c>
      <c r="R1412" s="242">
        <v>0.5</v>
      </c>
      <c r="S1412" s="245">
        <v>501</v>
      </c>
      <c r="T1412" s="242">
        <v>4.2</v>
      </c>
      <c r="U1412" s="242">
        <v>0.8</v>
      </c>
      <c r="V1412" s="242">
        <v>26</v>
      </c>
      <c r="W1412" s="266">
        <v>271.00203866666664</v>
      </c>
      <c r="X1412" s="266">
        <v>27.318753897849458</v>
      </c>
      <c r="Y1412" s="266">
        <v>0</v>
      </c>
      <c r="Z1412" s="266">
        <v>10.840081546666665</v>
      </c>
      <c r="AA1412" s="266">
        <v>1.8235651199999996</v>
      </c>
      <c r="AB1412" s="267">
        <v>6.7991533333333329</v>
      </c>
      <c r="AC1412" s="268"/>
      <c r="AD1412" s="269">
        <v>6.05</v>
      </c>
      <c r="AE1412" s="270">
        <f t="shared" si="139"/>
        <v>2.9004960000000004</v>
      </c>
      <c r="AF1412" s="194">
        <f t="shared" si="140"/>
        <v>3.8986573333333325</v>
      </c>
      <c r="AH1412" s="242">
        <v>1391</v>
      </c>
      <c r="AI1412" s="251">
        <f t="shared" si="141"/>
        <v>19.462799999999998</v>
      </c>
      <c r="AJ1412" s="251">
        <f>'5-04a'!O1413</f>
        <v>19.462800000000001</v>
      </c>
      <c r="AK1412" s="251">
        <f t="shared" si="142"/>
        <v>0</v>
      </c>
      <c r="AM1412" s="252">
        <f t="shared" si="143"/>
        <v>0.2003132814052106</v>
      </c>
      <c r="AP1412" s="268"/>
    </row>
    <row r="1413" spans="1:42" x14ac:dyDescent="0.25">
      <c r="A1413" s="253">
        <v>1411</v>
      </c>
      <c r="B1413" s="243" t="s">
        <v>586</v>
      </c>
      <c r="C1413" s="243" t="s">
        <v>587</v>
      </c>
      <c r="D1413" s="243" t="s">
        <v>491</v>
      </c>
      <c r="E1413" s="243" t="s">
        <v>492</v>
      </c>
      <c r="F1413" s="243" t="s">
        <v>30</v>
      </c>
      <c r="G1413" s="243" t="s">
        <v>31</v>
      </c>
      <c r="H1413" s="243" t="s">
        <v>32</v>
      </c>
      <c r="I1413" s="243" t="s">
        <v>53</v>
      </c>
      <c r="J1413" s="243" t="s">
        <v>724</v>
      </c>
      <c r="K1413" s="243" t="s">
        <v>888</v>
      </c>
      <c r="L1413" s="265">
        <v>4.2861819226980229</v>
      </c>
      <c r="M1413" s="250">
        <v>4</v>
      </c>
      <c r="N1413" s="250">
        <v>4</v>
      </c>
      <c r="O1413" s="244">
        <v>13.5</v>
      </c>
      <c r="P1413" s="242">
        <v>10</v>
      </c>
      <c r="Q1413" s="242">
        <v>25</v>
      </c>
      <c r="R1413" s="242">
        <v>0.5</v>
      </c>
      <c r="S1413" s="245">
        <v>330</v>
      </c>
      <c r="T1413" s="242">
        <v>4.2</v>
      </c>
      <c r="U1413" s="242">
        <v>0.8</v>
      </c>
      <c r="V1413" s="242">
        <v>26</v>
      </c>
      <c r="W1413" s="266">
        <v>275.15819999999997</v>
      </c>
      <c r="X1413" s="266">
        <v>27.737721774193545</v>
      </c>
      <c r="Y1413" s="266">
        <v>0</v>
      </c>
      <c r="Z1413" s="266">
        <v>11.006328</v>
      </c>
      <c r="AA1413" s="266">
        <v>1.2229253333333334</v>
      </c>
      <c r="AB1413" s="267">
        <v>6.666946666666667</v>
      </c>
      <c r="AC1413" s="268"/>
      <c r="AD1413" s="269">
        <v>6.05</v>
      </c>
      <c r="AE1413" s="270">
        <f t="shared" si="139"/>
        <v>2.9004960000000004</v>
      </c>
      <c r="AF1413" s="194">
        <f t="shared" si="140"/>
        <v>3.7664506666666666</v>
      </c>
      <c r="AH1413" s="242">
        <v>1392</v>
      </c>
      <c r="AI1413" s="251">
        <f t="shared" si="141"/>
        <v>18.8962</v>
      </c>
      <c r="AJ1413" s="251">
        <f>'5-04a'!O1414</f>
        <v>18.8962</v>
      </c>
      <c r="AK1413" s="251">
        <f t="shared" si="142"/>
        <v>0</v>
      </c>
      <c r="AM1413" s="252">
        <f t="shared" si="143"/>
        <v>0.19932317961636026</v>
      </c>
      <c r="AP1413" s="268"/>
    </row>
    <row r="1414" spans="1:42" x14ac:dyDescent="0.25">
      <c r="A1414" s="253">
        <v>1412</v>
      </c>
      <c r="B1414" s="243" t="s">
        <v>586</v>
      </c>
      <c r="C1414" s="243" t="s">
        <v>587</v>
      </c>
      <c r="D1414" s="243" t="s">
        <v>508</v>
      </c>
      <c r="E1414" s="243" t="s">
        <v>472</v>
      </c>
      <c r="F1414" s="243" t="s">
        <v>30</v>
      </c>
      <c r="G1414" s="243" t="s">
        <v>36</v>
      </c>
      <c r="H1414" s="243" t="s">
        <v>42</v>
      </c>
      <c r="I1414" s="243" t="s">
        <v>53</v>
      </c>
      <c r="J1414" s="243" t="s">
        <v>726</v>
      </c>
      <c r="K1414" s="243" t="s">
        <v>889</v>
      </c>
      <c r="L1414" s="265">
        <v>8.3935204824742051</v>
      </c>
      <c r="M1414" s="250">
        <v>1.5</v>
      </c>
      <c r="N1414" s="250">
        <v>1.5</v>
      </c>
      <c r="O1414" s="244">
        <v>17</v>
      </c>
      <c r="P1414" s="242">
        <v>10</v>
      </c>
      <c r="Q1414" s="242">
        <v>25</v>
      </c>
      <c r="R1414" s="242">
        <v>0.5</v>
      </c>
      <c r="S1414" s="245">
        <v>615</v>
      </c>
      <c r="T1414" s="242">
        <v>4.2</v>
      </c>
      <c r="U1414" s="242">
        <v>0.8</v>
      </c>
      <c r="V1414" s="242">
        <v>25</v>
      </c>
      <c r="W1414" s="266">
        <v>550.24355555555553</v>
      </c>
      <c r="X1414" s="266">
        <v>27.266776786697495</v>
      </c>
      <c r="Y1414" s="266">
        <v>0</v>
      </c>
      <c r="Z1414" s="266">
        <v>8.2536533333333324</v>
      </c>
      <c r="AA1414" s="266">
        <v>2.0634133333333331</v>
      </c>
      <c r="AB1414" s="267">
        <v>15.378333333333334</v>
      </c>
      <c r="AC1414" s="268"/>
      <c r="AD1414" s="269" t="s">
        <v>2545</v>
      </c>
      <c r="AE1414" s="270">
        <v>6</v>
      </c>
      <c r="AF1414" s="194">
        <f t="shared" si="140"/>
        <v>9.3783333333333339</v>
      </c>
      <c r="AH1414" s="242">
        <v>1393</v>
      </c>
      <c r="AI1414" s="251">
        <f t="shared" si="141"/>
        <v>25.695399999999999</v>
      </c>
      <c r="AJ1414" s="251">
        <f>'5-04a'!O1415</f>
        <v>25.695399999999999</v>
      </c>
      <c r="AK1414" s="251">
        <f t="shared" si="142"/>
        <v>0</v>
      </c>
      <c r="AM1414" s="252">
        <f t="shared" si="143"/>
        <v>0.36498102124634502</v>
      </c>
      <c r="AP1414" s="268"/>
    </row>
    <row r="1415" spans="1:42" x14ac:dyDescent="0.25">
      <c r="A1415" s="253">
        <v>1413</v>
      </c>
      <c r="B1415" s="243" t="s">
        <v>586</v>
      </c>
      <c r="C1415" s="243" t="s">
        <v>587</v>
      </c>
      <c r="D1415" s="243" t="s">
        <v>508</v>
      </c>
      <c r="E1415" s="243" t="s">
        <v>472</v>
      </c>
      <c r="F1415" s="243" t="s">
        <v>35</v>
      </c>
      <c r="G1415" s="243" t="s">
        <v>31</v>
      </c>
      <c r="H1415" s="243" t="s">
        <v>42</v>
      </c>
      <c r="I1415" s="243" t="s">
        <v>64</v>
      </c>
      <c r="J1415" s="243" t="s">
        <v>657</v>
      </c>
      <c r="K1415" s="243" t="s">
        <v>889</v>
      </c>
      <c r="L1415" s="265">
        <v>4.9150693904856304</v>
      </c>
      <c r="M1415" s="250">
        <v>1.5</v>
      </c>
      <c r="N1415" s="250">
        <v>1.5</v>
      </c>
      <c r="O1415" s="244">
        <v>17</v>
      </c>
      <c r="P1415" s="242">
        <v>10</v>
      </c>
      <c r="Q1415" s="242">
        <v>25</v>
      </c>
      <c r="R1415" s="242">
        <v>0.5</v>
      </c>
      <c r="S1415" s="245">
        <v>692</v>
      </c>
      <c r="T1415" s="242">
        <v>4.2</v>
      </c>
      <c r="U1415" s="242">
        <v>0.8</v>
      </c>
      <c r="V1415" s="242">
        <v>25</v>
      </c>
      <c r="W1415" s="266">
        <v>497.52213333333339</v>
      </c>
      <c r="X1415" s="266">
        <v>24.654218698381239</v>
      </c>
      <c r="Y1415" s="266">
        <v>0</v>
      </c>
      <c r="Z1415" s="266">
        <v>7.4628320000000006</v>
      </c>
      <c r="AA1415" s="266">
        <v>4.0184480000000002</v>
      </c>
      <c r="AB1415" s="267">
        <v>16.397020000000005</v>
      </c>
      <c r="AC1415" s="268"/>
      <c r="AD1415" s="269" t="s">
        <v>2545</v>
      </c>
      <c r="AE1415" s="270">
        <v>6</v>
      </c>
      <c r="AF1415" s="194">
        <f t="shared" si="140"/>
        <v>10.397020000000005</v>
      </c>
      <c r="AH1415" s="242">
        <v>1394</v>
      </c>
      <c r="AI1415" s="251">
        <f t="shared" si="141"/>
        <v>27.878300000000007</v>
      </c>
      <c r="AJ1415" s="251">
        <f>'5-04a'!O1416</f>
        <v>27.878299999999999</v>
      </c>
      <c r="AK1415" s="251">
        <f t="shared" si="142"/>
        <v>0</v>
      </c>
      <c r="AM1415" s="252">
        <f t="shared" si="143"/>
        <v>0.37294311346100739</v>
      </c>
      <c r="AP1415" s="268"/>
    </row>
    <row r="1416" spans="1:42" x14ac:dyDescent="0.25">
      <c r="A1416" s="253">
        <v>1414</v>
      </c>
      <c r="B1416" s="243" t="s">
        <v>586</v>
      </c>
      <c r="C1416" s="243" t="s">
        <v>587</v>
      </c>
      <c r="D1416" s="243" t="s">
        <v>508</v>
      </c>
      <c r="E1416" s="243" t="s">
        <v>472</v>
      </c>
      <c r="F1416" s="243" t="s">
        <v>30</v>
      </c>
      <c r="G1416" s="243" t="s">
        <v>31</v>
      </c>
      <c r="H1416" s="243" t="s">
        <v>42</v>
      </c>
      <c r="I1416" s="243" t="s">
        <v>52</v>
      </c>
      <c r="J1416" s="243" t="s">
        <v>678</v>
      </c>
      <c r="K1416" s="243" t="s">
        <v>889</v>
      </c>
      <c r="L1416" s="265">
        <v>6.5830037472273366</v>
      </c>
      <c r="M1416" s="250">
        <v>1.5</v>
      </c>
      <c r="N1416" s="250">
        <v>1.5</v>
      </c>
      <c r="O1416" s="244">
        <v>17</v>
      </c>
      <c r="P1416" s="242">
        <v>10</v>
      </c>
      <c r="Q1416" s="242">
        <v>25</v>
      </c>
      <c r="R1416" s="242">
        <v>0.5</v>
      </c>
      <c r="S1416" s="245">
        <v>780</v>
      </c>
      <c r="T1416" s="242">
        <v>4.2</v>
      </c>
      <c r="U1416" s="242">
        <v>0.8</v>
      </c>
      <c r="V1416" s="242">
        <v>25</v>
      </c>
      <c r="W1416" s="266">
        <v>515.09546666666654</v>
      </c>
      <c r="X1416" s="266">
        <v>25.525047902213405</v>
      </c>
      <c r="Y1416" s="266">
        <v>0</v>
      </c>
      <c r="Z1416" s="266">
        <v>7.7264319999999991</v>
      </c>
      <c r="AA1416" s="266">
        <v>3.3113279999999996</v>
      </c>
      <c r="AB1416" s="267">
        <v>16.008940000000003</v>
      </c>
      <c r="AC1416" s="268"/>
      <c r="AD1416" s="269" t="s">
        <v>2545</v>
      </c>
      <c r="AE1416" s="270">
        <v>6</v>
      </c>
      <c r="AF1416" s="194">
        <f t="shared" si="140"/>
        <v>10.008940000000003</v>
      </c>
      <c r="AH1416" s="242">
        <v>1395</v>
      </c>
      <c r="AI1416" s="251">
        <f t="shared" si="141"/>
        <v>27.046700000000001</v>
      </c>
      <c r="AJ1416" s="251">
        <f>'5-04a'!O1417</f>
        <v>27.046700000000001</v>
      </c>
      <c r="AK1416" s="251">
        <f t="shared" si="142"/>
        <v>0</v>
      </c>
      <c r="AM1416" s="252">
        <f t="shared" si="143"/>
        <v>0.37006141229798839</v>
      </c>
      <c r="AP1416" s="268"/>
    </row>
    <row r="1417" spans="1:42" x14ac:dyDescent="0.25">
      <c r="A1417" s="253">
        <v>1415</v>
      </c>
      <c r="B1417" s="243" t="s">
        <v>586</v>
      </c>
      <c r="C1417" s="243" t="s">
        <v>587</v>
      </c>
      <c r="D1417" s="243" t="s">
        <v>491</v>
      </c>
      <c r="E1417" s="243" t="s">
        <v>472</v>
      </c>
      <c r="F1417" s="243" t="s">
        <v>30</v>
      </c>
      <c r="G1417" s="243" t="s">
        <v>36</v>
      </c>
      <c r="H1417" s="243" t="s">
        <v>42</v>
      </c>
      <c r="I1417" s="243" t="s">
        <v>53</v>
      </c>
      <c r="J1417" s="243" t="s">
        <v>726</v>
      </c>
      <c r="K1417" s="243" t="s">
        <v>889</v>
      </c>
      <c r="L1417" s="265">
        <v>8.3943263088747759</v>
      </c>
      <c r="M1417" s="250">
        <v>1.5</v>
      </c>
      <c r="N1417" s="250">
        <v>1.5</v>
      </c>
      <c r="O1417" s="244">
        <v>17</v>
      </c>
      <c r="P1417" s="242">
        <v>10</v>
      </c>
      <c r="Q1417" s="242">
        <v>25</v>
      </c>
      <c r="R1417" s="242">
        <v>0.5</v>
      </c>
      <c r="S1417" s="245">
        <v>615</v>
      </c>
      <c r="T1417" s="242">
        <v>4.2</v>
      </c>
      <c r="U1417" s="242">
        <v>0.8</v>
      </c>
      <c r="V1417" s="242">
        <v>25</v>
      </c>
      <c r="W1417" s="266">
        <v>403.29375288888889</v>
      </c>
      <c r="X1417" s="266">
        <v>23.905972311137457</v>
      </c>
      <c r="Y1417" s="266">
        <v>0</v>
      </c>
      <c r="Z1417" s="266">
        <v>6.049406293333333</v>
      </c>
      <c r="AA1417" s="266">
        <v>1.5123515733333335</v>
      </c>
      <c r="AB1417" s="267">
        <v>9.9320421333333346</v>
      </c>
      <c r="AC1417" s="268"/>
      <c r="AD1417" s="269">
        <v>5.55</v>
      </c>
      <c r="AE1417" s="270">
        <f t="shared" ref="AE1417:AE1448" si="144">0.0804*AD1417^2-1.8589*AD1417+11.204</f>
        <v>3.3636260000000018</v>
      </c>
      <c r="AF1417" s="194">
        <f t="shared" si="140"/>
        <v>6.5684161333333329</v>
      </c>
      <c r="AH1417" s="242">
        <v>1396</v>
      </c>
      <c r="AI1417" s="251">
        <f t="shared" si="141"/>
        <v>17.4938</v>
      </c>
      <c r="AJ1417" s="251">
        <f>'5-04a'!O1418</f>
        <v>17.4938</v>
      </c>
      <c r="AK1417" s="251">
        <f t="shared" si="142"/>
        <v>0</v>
      </c>
      <c r="AM1417" s="252">
        <f t="shared" si="143"/>
        <v>0.37547108880479557</v>
      </c>
      <c r="AP1417" s="268"/>
    </row>
    <row r="1418" spans="1:42" x14ac:dyDescent="0.25">
      <c r="A1418" s="253">
        <v>1416</v>
      </c>
      <c r="B1418" s="243" t="s">
        <v>586</v>
      </c>
      <c r="C1418" s="243" t="s">
        <v>587</v>
      </c>
      <c r="D1418" s="243" t="s">
        <v>491</v>
      </c>
      <c r="E1418" s="243" t="s">
        <v>472</v>
      </c>
      <c r="F1418" s="243" t="s">
        <v>35</v>
      </c>
      <c r="G1418" s="243" t="s">
        <v>31</v>
      </c>
      <c r="H1418" s="243" t="s">
        <v>42</v>
      </c>
      <c r="I1418" s="243" t="s">
        <v>64</v>
      </c>
      <c r="J1418" s="243" t="s">
        <v>657</v>
      </c>
      <c r="K1418" s="243" t="s">
        <v>889</v>
      </c>
      <c r="L1418" s="265">
        <v>4.9159590663900419</v>
      </c>
      <c r="M1418" s="250">
        <v>1.5</v>
      </c>
      <c r="N1418" s="250">
        <v>1.5</v>
      </c>
      <c r="O1418" s="244">
        <v>17</v>
      </c>
      <c r="P1418" s="242">
        <v>10</v>
      </c>
      <c r="Q1418" s="242">
        <v>25</v>
      </c>
      <c r="R1418" s="242">
        <v>0.5</v>
      </c>
      <c r="S1418" s="245">
        <v>692</v>
      </c>
      <c r="T1418" s="242">
        <v>4.2</v>
      </c>
      <c r="U1418" s="242">
        <v>0.8</v>
      </c>
      <c r="V1418" s="242">
        <v>25</v>
      </c>
      <c r="W1418" s="266">
        <v>369.85164088888888</v>
      </c>
      <c r="X1418" s="266">
        <v>21.923630165316471</v>
      </c>
      <c r="Y1418" s="266">
        <v>0</v>
      </c>
      <c r="Z1418" s="266">
        <v>5.547774613333333</v>
      </c>
      <c r="AA1418" s="266">
        <v>2.987263253333333</v>
      </c>
      <c r="AB1418" s="267">
        <v>10.783662133333333</v>
      </c>
      <c r="AC1418" s="268"/>
      <c r="AD1418" s="269">
        <v>5.55</v>
      </c>
      <c r="AE1418" s="270">
        <f t="shared" si="144"/>
        <v>3.3636260000000018</v>
      </c>
      <c r="AF1418" s="194">
        <f t="shared" si="140"/>
        <v>7.4200361333333316</v>
      </c>
      <c r="AH1418" s="242">
        <v>1397</v>
      </c>
      <c r="AI1418" s="251">
        <f t="shared" si="141"/>
        <v>19.3187</v>
      </c>
      <c r="AJ1418" s="251">
        <f>'5-04a'!O1419</f>
        <v>19.3187</v>
      </c>
      <c r="AK1418" s="251">
        <f t="shared" si="142"/>
        <v>0</v>
      </c>
      <c r="AM1418" s="252">
        <f t="shared" si="143"/>
        <v>0.38408568554474842</v>
      </c>
      <c r="AP1418" s="268"/>
    </row>
    <row r="1419" spans="1:42" x14ac:dyDescent="0.25">
      <c r="A1419" s="253">
        <v>1417</v>
      </c>
      <c r="B1419" s="243" t="s">
        <v>586</v>
      </c>
      <c r="C1419" s="243" t="s">
        <v>587</v>
      </c>
      <c r="D1419" s="243" t="s">
        <v>491</v>
      </c>
      <c r="E1419" s="243" t="s">
        <v>472</v>
      </c>
      <c r="F1419" s="243" t="s">
        <v>30</v>
      </c>
      <c r="G1419" s="243" t="s">
        <v>31</v>
      </c>
      <c r="H1419" s="243" t="s">
        <v>42</v>
      </c>
      <c r="I1419" s="243" t="s">
        <v>52</v>
      </c>
      <c r="J1419" s="243" t="s">
        <v>678</v>
      </c>
      <c r="K1419" s="243" t="s">
        <v>889</v>
      </c>
      <c r="L1419" s="265">
        <v>6.5839892511361411</v>
      </c>
      <c r="M1419" s="250">
        <v>1.5</v>
      </c>
      <c r="N1419" s="250">
        <v>1.5</v>
      </c>
      <c r="O1419" s="244">
        <v>17</v>
      </c>
      <c r="P1419" s="242">
        <v>10</v>
      </c>
      <c r="Q1419" s="242">
        <v>25</v>
      </c>
      <c r="R1419" s="242">
        <v>0.5</v>
      </c>
      <c r="S1419" s="245">
        <v>780</v>
      </c>
      <c r="T1419" s="242">
        <v>4.2</v>
      </c>
      <c r="U1419" s="242">
        <v>0.8</v>
      </c>
      <c r="V1419" s="242">
        <v>25</v>
      </c>
      <c r="W1419" s="266">
        <v>380.99901155555546</v>
      </c>
      <c r="X1419" s="266">
        <v>22.584410880590127</v>
      </c>
      <c r="Y1419" s="266">
        <v>0</v>
      </c>
      <c r="Z1419" s="266">
        <v>5.7149851733333312</v>
      </c>
      <c r="AA1419" s="266">
        <v>2.4492793599999998</v>
      </c>
      <c r="AB1419" s="267">
        <v>10.459235466666666</v>
      </c>
      <c r="AC1419" s="268"/>
      <c r="AD1419" s="269">
        <v>5.55</v>
      </c>
      <c r="AE1419" s="270">
        <f t="shared" si="144"/>
        <v>3.3636260000000018</v>
      </c>
      <c r="AF1419" s="194">
        <f t="shared" si="140"/>
        <v>7.095609466666664</v>
      </c>
      <c r="AH1419" s="242">
        <v>1398</v>
      </c>
      <c r="AI1419" s="251">
        <f t="shared" si="141"/>
        <v>18.623499999999996</v>
      </c>
      <c r="AJ1419" s="251">
        <f>'5-04a'!O1420</f>
        <v>18.6235</v>
      </c>
      <c r="AK1419" s="251">
        <f t="shared" si="142"/>
        <v>0</v>
      </c>
      <c r="AM1419" s="252">
        <f t="shared" si="143"/>
        <v>0.38100300516372676</v>
      </c>
      <c r="AP1419" s="268"/>
    </row>
    <row r="1420" spans="1:42" x14ac:dyDescent="0.25">
      <c r="A1420" s="253">
        <v>1418</v>
      </c>
      <c r="B1420" s="243" t="s">
        <v>586</v>
      </c>
      <c r="C1420" s="243" t="s">
        <v>587</v>
      </c>
      <c r="D1420" s="243" t="s">
        <v>491</v>
      </c>
      <c r="E1420" s="243" t="s">
        <v>492</v>
      </c>
      <c r="F1420" s="243" t="s">
        <v>30</v>
      </c>
      <c r="G1420" s="243" t="s">
        <v>36</v>
      </c>
      <c r="H1420" s="243" t="s">
        <v>42</v>
      </c>
      <c r="I1420" s="243" t="s">
        <v>53</v>
      </c>
      <c r="J1420" s="243" t="s">
        <v>726</v>
      </c>
      <c r="K1420" s="243" t="s">
        <v>889</v>
      </c>
      <c r="L1420" s="265">
        <v>8.3977682845139139</v>
      </c>
      <c r="M1420" s="250">
        <v>1.5</v>
      </c>
      <c r="N1420" s="250">
        <v>1.5</v>
      </c>
      <c r="O1420" s="244">
        <v>17</v>
      </c>
      <c r="P1420" s="242">
        <v>10</v>
      </c>
      <c r="Q1420" s="242">
        <v>25</v>
      </c>
      <c r="R1420" s="242">
        <v>0.5</v>
      </c>
      <c r="S1420" s="245">
        <v>615</v>
      </c>
      <c r="T1420" s="242">
        <v>4.2</v>
      </c>
      <c r="U1420" s="242">
        <v>0.8</v>
      </c>
      <c r="V1420" s="242">
        <v>25</v>
      </c>
      <c r="W1420" s="266">
        <v>265.44355555555552</v>
      </c>
      <c r="X1420" s="266">
        <v>26.758422939068101</v>
      </c>
      <c r="Y1420" s="266">
        <v>0</v>
      </c>
      <c r="Z1420" s="266">
        <v>3.9816533333333326</v>
      </c>
      <c r="AA1420" s="266">
        <v>0.99541333333333326</v>
      </c>
      <c r="AB1420" s="267">
        <v>7.2999333333333336</v>
      </c>
      <c r="AC1420" s="268"/>
      <c r="AD1420" s="269">
        <v>6.05</v>
      </c>
      <c r="AE1420" s="270">
        <f t="shared" si="144"/>
        <v>2.9004960000000004</v>
      </c>
      <c r="AF1420" s="194">
        <f t="shared" si="140"/>
        <v>4.3994373333333332</v>
      </c>
      <c r="AH1420" s="242">
        <v>1399</v>
      </c>
      <c r="AI1420" s="251">
        <f t="shared" si="141"/>
        <v>12.276999999999999</v>
      </c>
      <c r="AJ1420" s="251">
        <f>'5-04a'!O1421</f>
        <v>12.276999999999999</v>
      </c>
      <c r="AK1420" s="251">
        <f t="shared" si="142"/>
        <v>0</v>
      </c>
      <c r="AM1420" s="252">
        <f t="shared" si="143"/>
        <v>0.35834791344248051</v>
      </c>
      <c r="AP1420" s="268"/>
    </row>
    <row r="1421" spans="1:42" x14ac:dyDescent="0.25">
      <c r="A1421" s="253">
        <v>1419</v>
      </c>
      <c r="B1421" s="243" t="s">
        <v>586</v>
      </c>
      <c r="C1421" s="243" t="s">
        <v>587</v>
      </c>
      <c r="D1421" s="243" t="s">
        <v>491</v>
      </c>
      <c r="E1421" s="243" t="s">
        <v>492</v>
      </c>
      <c r="F1421" s="243" t="s">
        <v>35</v>
      </c>
      <c r="G1421" s="243" t="s">
        <v>31</v>
      </c>
      <c r="H1421" s="243" t="s">
        <v>42</v>
      </c>
      <c r="I1421" s="243" t="s">
        <v>64</v>
      </c>
      <c r="J1421" s="243" t="s">
        <v>657</v>
      </c>
      <c r="K1421" s="243" t="s">
        <v>889</v>
      </c>
      <c r="L1421" s="265">
        <v>4.919759193548388</v>
      </c>
      <c r="M1421" s="250">
        <v>1.5</v>
      </c>
      <c r="N1421" s="250">
        <v>1.5</v>
      </c>
      <c r="O1421" s="244">
        <v>17</v>
      </c>
      <c r="P1421" s="242">
        <v>10</v>
      </c>
      <c r="Q1421" s="242">
        <v>25</v>
      </c>
      <c r="R1421" s="242">
        <v>0.5</v>
      </c>
      <c r="S1421" s="245">
        <v>692</v>
      </c>
      <c r="T1421" s="242">
        <v>4.2</v>
      </c>
      <c r="U1421" s="242">
        <v>0.8</v>
      </c>
      <c r="V1421" s="242">
        <v>25</v>
      </c>
      <c r="W1421" s="266">
        <v>240.47342222222218</v>
      </c>
      <c r="X1421" s="266">
        <v>24.24127240143369</v>
      </c>
      <c r="Y1421" s="266">
        <v>0</v>
      </c>
      <c r="Z1421" s="266">
        <v>3.607101333333333</v>
      </c>
      <c r="AA1421" s="266">
        <v>1.9422853333333332</v>
      </c>
      <c r="AB1421" s="267">
        <v>7.8007133333333334</v>
      </c>
      <c r="AC1421" s="268"/>
      <c r="AD1421" s="269">
        <v>6.05</v>
      </c>
      <c r="AE1421" s="270">
        <f t="shared" si="144"/>
        <v>2.9004960000000004</v>
      </c>
      <c r="AF1421" s="194">
        <f t="shared" si="140"/>
        <v>4.900217333333333</v>
      </c>
      <c r="AH1421" s="242">
        <v>1400</v>
      </c>
      <c r="AI1421" s="251">
        <f t="shared" si="141"/>
        <v>13.350099999999999</v>
      </c>
      <c r="AJ1421" s="251">
        <f>'5-04a'!O1422</f>
        <v>13.350099999999999</v>
      </c>
      <c r="AK1421" s="251">
        <f t="shared" si="142"/>
        <v>0</v>
      </c>
      <c r="AM1421" s="252">
        <f t="shared" si="143"/>
        <v>0.36705472867868655</v>
      </c>
      <c r="AP1421" s="268"/>
    </row>
    <row r="1422" spans="1:42" x14ac:dyDescent="0.25">
      <c r="A1422" s="253">
        <v>1420</v>
      </c>
      <c r="B1422" s="243" t="s">
        <v>586</v>
      </c>
      <c r="C1422" s="243" t="s">
        <v>587</v>
      </c>
      <c r="D1422" s="243" t="s">
        <v>491</v>
      </c>
      <c r="E1422" s="243" t="s">
        <v>492</v>
      </c>
      <c r="F1422" s="243" t="s">
        <v>30</v>
      </c>
      <c r="G1422" s="243" t="s">
        <v>31</v>
      </c>
      <c r="H1422" s="243" t="s">
        <v>42</v>
      </c>
      <c r="I1422" s="243" t="s">
        <v>52</v>
      </c>
      <c r="J1422" s="243" t="s">
        <v>678</v>
      </c>
      <c r="K1422" s="243" t="s">
        <v>889</v>
      </c>
      <c r="L1422" s="265">
        <v>6.5881986943164375</v>
      </c>
      <c r="M1422" s="250">
        <v>1.5</v>
      </c>
      <c r="N1422" s="250">
        <v>1.5</v>
      </c>
      <c r="O1422" s="244">
        <v>17</v>
      </c>
      <c r="P1422" s="242">
        <v>10</v>
      </c>
      <c r="Q1422" s="242">
        <v>25</v>
      </c>
      <c r="R1422" s="242">
        <v>0.5</v>
      </c>
      <c r="S1422" s="245">
        <v>780</v>
      </c>
      <c r="T1422" s="242">
        <v>4.2</v>
      </c>
      <c r="U1422" s="242">
        <v>0.8</v>
      </c>
      <c r="V1422" s="242">
        <v>25</v>
      </c>
      <c r="W1422" s="266">
        <v>248.79679999999999</v>
      </c>
      <c r="X1422" s="266">
        <v>25.080322580645159</v>
      </c>
      <c r="Y1422" s="266">
        <v>0</v>
      </c>
      <c r="Z1422" s="266">
        <v>3.7319519999999997</v>
      </c>
      <c r="AA1422" s="266">
        <v>1.5994079999999999</v>
      </c>
      <c r="AB1422" s="267">
        <v>7.6099399999999999</v>
      </c>
      <c r="AC1422" s="268"/>
      <c r="AD1422" s="269">
        <v>6.05</v>
      </c>
      <c r="AE1422" s="270">
        <f t="shared" si="144"/>
        <v>2.9004960000000004</v>
      </c>
      <c r="AF1422" s="194">
        <f t="shared" si="140"/>
        <v>4.7094439999999995</v>
      </c>
      <c r="AH1422" s="242">
        <v>1401</v>
      </c>
      <c r="AI1422" s="251">
        <f t="shared" si="141"/>
        <v>12.9413</v>
      </c>
      <c r="AJ1422" s="251">
        <f>'5-04a'!O1423</f>
        <v>12.9413</v>
      </c>
      <c r="AK1422" s="251">
        <f t="shared" si="142"/>
        <v>0</v>
      </c>
      <c r="AM1422" s="252">
        <f t="shared" si="143"/>
        <v>0.36390810814987673</v>
      </c>
      <c r="AP1422" s="268"/>
    </row>
    <row r="1423" spans="1:42" x14ac:dyDescent="0.25">
      <c r="A1423" s="253">
        <v>1421</v>
      </c>
      <c r="B1423" s="243" t="s">
        <v>586</v>
      </c>
      <c r="C1423" s="243" t="s">
        <v>587</v>
      </c>
      <c r="D1423" s="243" t="s">
        <v>491</v>
      </c>
      <c r="E1423" s="243" t="s">
        <v>492</v>
      </c>
      <c r="F1423" s="243" t="s">
        <v>30</v>
      </c>
      <c r="G1423" s="243" t="s">
        <v>36</v>
      </c>
      <c r="H1423" s="243" t="s">
        <v>42</v>
      </c>
      <c r="I1423" s="243" t="s">
        <v>53</v>
      </c>
      <c r="J1423" s="243" t="s">
        <v>68</v>
      </c>
      <c r="K1423" s="243" t="s">
        <v>890</v>
      </c>
      <c r="L1423" s="265">
        <v>6.4636826071660547</v>
      </c>
      <c r="M1423" s="250">
        <v>3</v>
      </c>
      <c r="N1423" s="250">
        <v>3</v>
      </c>
      <c r="O1423" s="244">
        <v>20</v>
      </c>
      <c r="P1423" s="242">
        <v>15</v>
      </c>
      <c r="Q1423" s="242">
        <v>35</v>
      </c>
      <c r="R1423" s="242">
        <v>0.5</v>
      </c>
      <c r="S1423" s="245">
        <v>615</v>
      </c>
      <c r="T1423" s="242">
        <v>4.2</v>
      </c>
      <c r="U1423" s="242">
        <v>0.8</v>
      </c>
      <c r="V1423" s="242">
        <v>24</v>
      </c>
      <c r="W1423" s="266">
        <v>253.33588</v>
      </c>
      <c r="X1423" s="266">
        <v>25.537891129032257</v>
      </c>
      <c r="Y1423" s="266">
        <v>0</v>
      </c>
      <c r="Z1423" s="266">
        <v>7.6000763999999998</v>
      </c>
      <c r="AA1423" s="266">
        <v>1.7596235999999998</v>
      </c>
      <c r="AB1423" s="267">
        <v>6.0648999999999997</v>
      </c>
      <c r="AC1423" s="268"/>
      <c r="AD1423" s="269">
        <v>6.05</v>
      </c>
      <c r="AE1423" s="270">
        <f t="shared" si="144"/>
        <v>2.9004960000000004</v>
      </c>
      <c r="AF1423" s="194">
        <f t="shared" si="140"/>
        <v>3.1644039999999993</v>
      </c>
      <c r="AH1423" s="242">
        <v>1402</v>
      </c>
      <c r="AI1423" s="251">
        <f t="shared" si="141"/>
        <v>15.4246</v>
      </c>
      <c r="AJ1423" s="251">
        <f>'5-04a'!O1424</f>
        <v>15.4246</v>
      </c>
      <c r="AK1423" s="251">
        <f t="shared" si="142"/>
        <v>0</v>
      </c>
      <c r="AM1423" s="252">
        <f t="shared" si="143"/>
        <v>0.20515306717840329</v>
      </c>
      <c r="AP1423" s="268"/>
    </row>
    <row r="1424" spans="1:42" x14ac:dyDescent="0.25">
      <c r="A1424" s="253">
        <v>1422</v>
      </c>
      <c r="B1424" s="243" t="s">
        <v>586</v>
      </c>
      <c r="C1424" s="243" t="s">
        <v>587</v>
      </c>
      <c r="D1424" s="243" t="s">
        <v>491</v>
      </c>
      <c r="E1424" s="243" t="s">
        <v>492</v>
      </c>
      <c r="F1424" s="243" t="s">
        <v>30</v>
      </c>
      <c r="G1424" s="243" t="s">
        <v>31</v>
      </c>
      <c r="H1424" s="243" t="s">
        <v>32</v>
      </c>
      <c r="I1424" s="243" t="s">
        <v>53</v>
      </c>
      <c r="J1424" s="243" t="s">
        <v>66</v>
      </c>
      <c r="K1424" s="243" t="s">
        <v>890</v>
      </c>
      <c r="L1424" s="265">
        <v>4.4910152901822089</v>
      </c>
      <c r="M1424" s="250">
        <v>3</v>
      </c>
      <c r="N1424" s="250">
        <v>3</v>
      </c>
      <c r="O1424" s="244">
        <v>20</v>
      </c>
      <c r="P1424" s="242">
        <v>15</v>
      </c>
      <c r="Q1424" s="242">
        <v>35</v>
      </c>
      <c r="R1424" s="242">
        <v>0.5</v>
      </c>
      <c r="S1424" s="245">
        <v>398</v>
      </c>
      <c r="T1424" s="242">
        <v>4.2</v>
      </c>
      <c r="U1424" s="242">
        <v>0.8</v>
      </c>
      <c r="V1424" s="242">
        <v>24</v>
      </c>
      <c r="W1424" s="266">
        <v>257.73107500000003</v>
      </c>
      <c r="X1424" s="266">
        <v>25.98095514112903</v>
      </c>
      <c r="Y1424" s="266">
        <v>0</v>
      </c>
      <c r="Z1424" s="266">
        <v>7.7319322499999998</v>
      </c>
      <c r="AA1424" s="266">
        <v>1.2067177500000001</v>
      </c>
      <c r="AB1424" s="267">
        <v>5.92455</v>
      </c>
      <c r="AC1424" s="268"/>
      <c r="AD1424" s="269">
        <v>6.05</v>
      </c>
      <c r="AE1424" s="270">
        <f t="shared" si="144"/>
        <v>2.9004960000000004</v>
      </c>
      <c r="AF1424" s="194">
        <f t="shared" si="140"/>
        <v>3.0240539999999996</v>
      </c>
      <c r="AH1424" s="242">
        <v>1403</v>
      </c>
      <c r="AI1424" s="251">
        <f t="shared" si="141"/>
        <v>14.863199999999999</v>
      </c>
      <c r="AJ1424" s="251">
        <f>'5-04a'!O1425</f>
        <v>14.863200000000001</v>
      </c>
      <c r="AK1424" s="251">
        <f t="shared" si="142"/>
        <v>0</v>
      </c>
      <c r="AM1424" s="252">
        <f t="shared" si="143"/>
        <v>0.20345914742451152</v>
      </c>
      <c r="AP1424" s="268"/>
    </row>
    <row r="1425" spans="1:42" x14ac:dyDescent="0.25">
      <c r="A1425" s="253">
        <v>1423</v>
      </c>
      <c r="B1425" s="243" t="s">
        <v>586</v>
      </c>
      <c r="C1425" s="243" t="s">
        <v>587</v>
      </c>
      <c r="D1425" s="243" t="s">
        <v>491</v>
      </c>
      <c r="E1425" s="243" t="s">
        <v>496</v>
      </c>
      <c r="F1425" s="243" t="s">
        <v>30</v>
      </c>
      <c r="G1425" s="243" t="s">
        <v>36</v>
      </c>
      <c r="H1425" s="243" t="s">
        <v>42</v>
      </c>
      <c r="I1425" s="243" t="s">
        <v>53</v>
      </c>
      <c r="J1425" s="243" t="s">
        <v>68</v>
      </c>
      <c r="K1425" s="243" t="s">
        <v>890</v>
      </c>
      <c r="L1425" s="265">
        <v>6.4644148396964827</v>
      </c>
      <c r="M1425" s="250">
        <v>3</v>
      </c>
      <c r="N1425" s="250">
        <v>3</v>
      </c>
      <c r="O1425" s="244">
        <v>20</v>
      </c>
      <c r="P1425" s="242">
        <v>15</v>
      </c>
      <c r="Q1425" s="242">
        <v>35</v>
      </c>
      <c r="R1425" s="242">
        <v>0.5</v>
      </c>
      <c r="S1425" s="245">
        <v>615</v>
      </c>
      <c r="T1425" s="242">
        <v>4.2</v>
      </c>
      <c r="U1425" s="242">
        <v>0.8</v>
      </c>
      <c r="V1425" s="242">
        <v>24</v>
      </c>
      <c r="W1425" s="266">
        <v>199.00394499999999</v>
      </c>
      <c r="X1425" s="266">
        <v>26.253818601583113</v>
      </c>
      <c r="Y1425" s="266">
        <v>0</v>
      </c>
      <c r="Z1425" s="266">
        <v>5.9701183499999999</v>
      </c>
      <c r="AA1425" s="266">
        <v>1.38224415</v>
      </c>
      <c r="AB1425" s="267">
        <v>4.9688374999999985</v>
      </c>
      <c r="AC1425" s="268"/>
      <c r="AD1425" s="269">
        <v>6.45</v>
      </c>
      <c r="AE1425" s="270">
        <f t="shared" si="144"/>
        <v>2.5589359999999992</v>
      </c>
      <c r="AF1425" s="194">
        <f t="shared" si="140"/>
        <v>2.4099014999999993</v>
      </c>
      <c r="AH1425" s="242">
        <v>1404</v>
      </c>
      <c r="AI1425" s="251">
        <f t="shared" si="141"/>
        <v>12.321199999999997</v>
      </c>
      <c r="AJ1425" s="251">
        <f>'5-04a'!O1426</f>
        <v>12.321199999999999</v>
      </c>
      <c r="AK1425" s="251">
        <f t="shared" si="142"/>
        <v>0</v>
      </c>
      <c r="AM1425" s="252">
        <f t="shared" si="143"/>
        <v>0.19558983702886079</v>
      </c>
      <c r="AP1425" s="268"/>
    </row>
    <row r="1426" spans="1:42" x14ac:dyDescent="0.25">
      <c r="A1426" s="253">
        <v>1424</v>
      </c>
      <c r="B1426" s="243" t="s">
        <v>586</v>
      </c>
      <c r="C1426" s="243" t="s">
        <v>587</v>
      </c>
      <c r="D1426" s="243" t="s">
        <v>491</v>
      </c>
      <c r="E1426" s="243" t="s">
        <v>496</v>
      </c>
      <c r="F1426" s="243" t="s">
        <v>30</v>
      </c>
      <c r="G1426" s="243" t="s">
        <v>31</v>
      </c>
      <c r="H1426" s="243" t="s">
        <v>32</v>
      </c>
      <c r="I1426" s="243" t="s">
        <v>53</v>
      </c>
      <c r="J1426" s="243" t="s">
        <v>66</v>
      </c>
      <c r="K1426" s="243" t="s">
        <v>890</v>
      </c>
      <c r="L1426" s="265">
        <v>4.4909911902588107</v>
      </c>
      <c r="M1426" s="250">
        <v>3</v>
      </c>
      <c r="N1426" s="250">
        <v>3</v>
      </c>
      <c r="O1426" s="244">
        <v>20</v>
      </c>
      <c r="P1426" s="242">
        <v>15</v>
      </c>
      <c r="Q1426" s="242">
        <v>35</v>
      </c>
      <c r="R1426" s="242">
        <v>0.5</v>
      </c>
      <c r="S1426" s="245">
        <v>398</v>
      </c>
      <c r="T1426" s="242">
        <v>4.2</v>
      </c>
      <c r="U1426" s="242">
        <v>0.8</v>
      </c>
      <c r="V1426" s="242">
        <v>24</v>
      </c>
      <c r="W1426" s="266">
        <v>202.71815625000005</v>
      </c>
      <c r="X1426" s="266">
        <v>26.743820085751985</v>
      </c>
      <c r="Y1426" s="266">
        <v>0</v>
      </c>
      <c r="Z1426" s="266">
        <v>6.0815446875000019</v>
      </c>
      <c r="AA1426" s="266">
        <v>0.94914281250000021</v>
      </c>
      <c r="AB1426" s="267">
        <v>4.8616124999999988</v>
      </c>
      <c r="AC1426" s="268"/>
      <c r="AD1426" s="269">
        <v>6.45</v>
      </c>
      <c r="AE1426" s="270">
        <f t="shared" si="144"/>
        <v>2.5589359999999992</v>
      </c>
      <c r="AF1426" s="194">
        <f t="shared" si="140"/>
        <v>2.3026764999999996</v>
      </c>
      <c r="AH1426" s="242">
        <v>1405</v>
      </c>
      <c r="AI1426" s="251">
        <f t="shared" si="141"/>
        <v>11.892300000000001</v>
      </c>
      <c r="AJ1426" s="251">
        <f>'5-04a'!O1427</f>
        <v>11.892300000000001</v>
      </c>
      <c r="AK1426" s="251">
        <f t="shared" si="142"/>
        <v>0</v>
      </c>
      <c r="AM1426" s="252">
        <f t="shared" si="143"/>
        <v>0.19362751528299821</v>
      </c>
      <c r="AP1426" s="268"/>
    </row>
    <row r="1427" spans="1:42" x14ac:dyDescent="0.25">
      <c r="A1427" s="253">
        <v>1425</v>
      </c>
      <c r="B1427" s="243" t="s">
        <v>586</v>
      </c>
      <c r="C1427" s="243" t="s">
        <v>587</v>
      </c>
      <c r="D1427" s="243" t="s">
        <v>491</v>
      </c>
      <c r="E1427" s="243" t="s">
        <v>472</v>
      </c>
      <c r="F1427" s="243" t="s">
        <v>30</v>
      </c>
      <c r="G1427" s="243" t="s">
        <v>36</v>
      </c>
      <c r="H1427" s="243" t="s">
        <v>42</v>
      </c>
      <c r="I1427" s="243" t="s">
        <v>53</v>
      </c>
      <c r="J1427" s="243" t="s">
        <v>726</v>
      </c>
      <c r="K1427" s="243" t="s">
        <v>891</v>
      </c>
      <c r="L1427" s="265">
        <v>8.0587497710426064</v>
      </c>
      <c r="M1427" s="250">
        <v>2</v>
      </c>
      <c r="N1427" s="250">
        <v>2</v>
      </c>
      <c r="O1427" s="244">
        <v>16</v>
      </c>
      <c r="P1427" s="242">
        <v>10</v>
      </c>
      <c r="Q1427" s="242">
        <v>25</v>
      </c>
      <c r="R1427" s="242">
        <v>0.5</v>
      </c>
      <c r="S1427" s="245">
        <v>615</v>
      </c>
      <c r="T1427" s="242">
        <v>4.2</v>
      </c>
      <c r="U1427" s="242">
        <v>0.8</v>
      </c>
      <c r="V1427" s="242">
        <v>24</v>
      </c>
      <c r="W1427" s="266">
        <v>330.10310399999997</v>
      </c>
      <c r="X1427" s="266">
        <v>19.567463189093065</v>
      </c>
      <c r="Y1427" s="266">
        <v>0</v>
      </c>
      <c r="Z1427" s="266">
        <v>6.6020620799999996</v>
      </c>
      <c r="AA1427" s="266">
        <v>1.6505155199999999</v>
      </c>
      <c r="AB1427" s="267">
        <v>8.8172224000000003</v>
      </c>
      <c r="AC1427" s="268"/>
      <c r="AD1427" s="269">
        <v>5.55</v>
      </c>
      <c r="AE1427" s="270">
        <f t="shared" si="144"/>
        <v>3.3636260000000018</v>
      </c>
      <c r="AF1427" s="194">
        <f t="shared" si="140"/>
        <v>5.4535963999999986</v>
      </c>
      <c r="AH1427" s="242">
        <v>1406</v>
      </c>
      <c r="AI1427" s="251">
        <f t="shared" si="141"/>
        <v>17.069800000000001</v>
      </c>
      <c r="AJ1427" s="251">
        <f>'5-04a'!O1428</f>
        <v>17.069800000000001</v>
      </c>
      <c r="AK1427" s="251">
        <f t="shared" si="142"/>
        <v>0</v>
      </c>
      <c r="AM1427" s="252">
        <f t="shared" si="143"/>
        <v>0.31948800806101996</v>
      </c>
      <c r="AP1427" s="268"/>
    </row>
    <row r="1428" spans="1:42" x14ac:dyDescent="0.25">
      <c r="A1428" s="253">
        <v>1426</v>
      </c>
      <c r="B1428" s="243" t="s">
        <v>586</v>
      </c>
      <c r="C1428" s="243" t="s">
        <v>587</v>
      </c>
      <c r="D1428" s="243" t="s">
        <v>491</v>
      </c>
      <c r="E1428" s="243" t="s">
        <v>472</v>
      </c>
      <c r="F1428" s="243" t="s">
        <v>30</v>
      </c>
      <c r="G1428" s="243" t="s">
        <v>36</v>
      </c>
      <c r="H1428" s="243" t="s">
        <v>42</v>
      </c>
      <c r="I1428" s="243" t="s">
        <v>53</v>
      </c>
      <c r="J1428" s="243" t="s">
        <v>68</v>
      </c>
      <c r="K1428" s="243" t="s">
        <v>891</v>
      </c>
      <c r="L1428" s="265">
        <v>6.4602406315269159</v>
      </c>
      <c r="M1428" s="250">
        <v>2</v>
      </c>
      <c r="N1428" s="250">
        <v>2</v>
      </c>
      <c r="O1428" s="244">
        <v>16</v>
      </c>
      <c r="P1428" s="242">
        <v>15</v>
      </c>
      <c r="Q1428" s="242">
        <v>35</v>
      </c>
      <c r="R1428" s="242">
        <v>0.5</v>
      </c>
      <c r="S1428" s="245">
        <v>615</v>
      </c>
      <c r="T1428" s="242">
        <v>4.2</v>
      </c>
      <c r="U1428" s="242">
        <v>0.8</v>
      </c>
      <c r="V1428" s="242">
        <v>24</v>
      </c>
      <c r="W1428" s="266">
        <v>440.60038371999991</v>
      </c>
      <c r="X1428" s="266">
        <v>26.117390854771777</v>
      </c>
      <c r="Y1428" s="266">
        <v>0</v>
      </c>
      <c r="Z1428" s="266">
        <v>8.8120076743999984</v>
      </c>
      <c r="AA1428" s="266">
        <v>2.0402185255999994</v>
      </c>
      <c r="AB1428" s="267">
        <v>3.8866738000000005</v>
      </c>
      <c r="AC1428" s="268"/>
      <c r="AD1428" s="269">
        <v>5.55</v>
      </c>
      <c r="AE1428" s="270">
        <f t="shared" si="144"/>
        <v>3.3636260000000018</v>
      </c>
      <c r="AF1428" s="194">
        <f t="shared" si="140"/>
        <v>0.52304779999999873</v>
      </c>
      <c r="AH1428" s="242">
        <v>1407</v>
      </c>
      <c r="AI1428" s="251">
        <f t="shared" si="141"/>
        <v>14.738899999999997</v>
      </c>
      <c r="AJ1428" s="251">
        <f>'5-04a'!O1429</f>
        <v>14.738899999999999</v>
      </c>
      <c r="AK1428" s="251">
        <f t="shared" si="142"/>
        <v>0</v>
      </c>
      <c r="AM1428" s="252">
        <f t="shared" si="143"/>
        <v>3.5487573699529734E-2</v>
      </c>
      <c r="AP1428" s="268"/>
    </row>
    <row r="1429" spans="1:42" x14ac:dyDescent="0.25">
      <c r="A1429" s="253">
        <v>1427</v>
      </c>
      <c r="B1429" s="243" t="s">
        <v>586</v>
      </c>
      <c r="C1429" s="243" t="s">
        <v>587</v>
      </c>
      <c r="D1429" s="243" t="s">
        <v>491</v>
      </c>
      <c r="E1429" s="243" t="s">
        <v>472</v>
      </c>
      <c r="F1429" s="243" t="s">
        <v>30</v>
      </c>
      <c r="G1429" s="243" t="s">
        <v>31</v>
      </c>
      <c r="H1429" s="243" t="s">
        <v>32</v>
      </c>
      <c r="I1429" s="243" t="s">
        <v>53</v>
      </c>
      <c r="J1429" s="243" t="s">
        <v>66</v>
      </c>
      <c r="K1429" s="243" t="s">
        <v>891</v>
      </c>
      <c r="L1429" s="265">
        <v>4.4885826506426554</v>
      </c>
      <c r="M1429" s="250">
        <v>2</v>
      </c>
      <c r="N1429" s="250">
        <v>2</v>
      </c>
      <c r="O1429" s="244">
        <v>16</v>
      </c>
      <c r="P1429" s="242">
        <v>15</v>
      </c>
      <c r="Q1429" s="242">
        <v>35</v>
      </c>
      <c r="R1429" s="242">
        <v>0.5</v>
      </c>
      <c r="S1429" s="245">
        <v>398</v>
      </c>
      <c r="T1429" s="242">
        <v>4.2</v>
      </c>
      <c r="U1429" s="242">
        <v>0.8</v>
      </c>
      <c r="V1429" s="242">
        <v>24</v>
      </c>
      <c r="W1429" s="266">
        <v>449.74771939999994</v>
      </c>
      <c r="X1429" s="266">
        <v>26.659615850622405</v>
      </c>
      <c r="Y1429" s="266">
        <v>0</v>
      </c>
      <c r="Z1429" s="266">
        <v>8.9949543879999982</v>
      </c>
      <c r="AA1429" s="266">
        <v>1.4038368119999998</v>
      </c>
      <c r="AB1429" s="267">
        <v>3.8628088000000007</v>
      </c>
      <c r="AC1429" s="268"/>
      <c r="AD1429" s="269">
        <v>5.55</v>
      </c>
      <c r="AE1429" s="270">
        <f t="shared" si="144"/>
        <v>3.3636260000000018</v>
      </c>
      <c r="AF1429" s="194">
        <f t="shared" si="140"/>
        <v>0.49918279999999893</v>
      </c>
      <c r="AH1429" s="242">
        <v>1408</v>
      </c>
      <c r="AI1429" s="251">
        <f t="shared" si="141"/>
        <v>14.261599999999998</v>
      </c>
      <c r="AJ1429" s="251">
        <f>'5-04a'!O1430</f>
        <v>14.2616</v>
      </c>
      <c r="AK1429" s="251">
        <f t="shared" si="142"/>
        <v>0</v>
      </c>
      <c r="AM1429" s="252">
        <f t="shared" si="143"/>
        <v>3.5001879172042338E-2</v>
      </c>
      <c r="AP1429" s="268"/>
    </row>
    <row r="1430" spans="1:42" x14ac:dyDescent="0.25">
      <c r="A1430" s="253">
        <v>1428</v>
      </c>
      <c r="B1430" s="243" t="s">
        <v>586</v>
      </c>
      <c r="C1430" s="243" t="s">
        <v>587</v>
      </c>
      <c r="D1430" s="243" t="s">
        <v>491</v>
      </c>
      <c r="E1430" s="243" t="s">
        <v>472</v>
      </c>
      <c r="F1430" s="243" t="s">
        <v>30</v>
      </c>
      <c r="G1430" s="243" t="s">
        <v>36</v>
      </c>
      <c r="H1430" s="243" t="s">
        <v>42</v>
      </c>
      <c r="I1430" s="243" t="s">
        <v>50</v>
      </c>
      <c r="J1430" s="243" t="s">
        <v>681</v>
      </c>
      <c r="K1430" s="243" t="s">
        <v>891</v>
      </c>
      <c r="L1430" s="265">
        <v>11.971433984414533</v>
      </c>
      <c r="M1430" s="250">
        <v>2</v>
      </c>
      <c r="N1430" s="250">
        <v>2</v>
      </c>
      <c r="O1430" s="244">
        <v>16</v>
      </c>
      <c r="P1430" s="242">
        <v>10</v>
      </c>
      <c r="Q1430" s="242">
        <v>25</v>
      </c>
      <c r="R1430" s="242">
        <v>0.5</v>
      </c>
      <c r="S1430" s="245">
        <v>1850</v>
      </c>
      <c r="T1430" s="242">
        <v>4.2</v>
      </c>
      <c r="U1430" s="242">
        <v>0.8</v>
      </c>
      <c r="V1430" s="242">
        <v>24</v>
      </c>
      <c r="W1430" s="266">
        <v>312.56391599999995</v>
      </c>
      <c r="X1430" s="266">
        <v>18.527795850622404</v>
      </c>
      <c r="Y1430" s="266">
        <v>0</v>
      </c>
      <c r="Z1430" s="266">
        <v>6.2512783199999991</v>
      </c>
      <c r="AA1430" s="266">
        <v>2.6791192800000001</v>
      </c>
      <c r="AB1430" s="267">
        <v>9.2691024000000013</v>
      </c>
      <c r="AC1430" s="268"/>
      <c r="AD1430" s="269">
        <v>5.55</v>
      </c>
      <c r="AE1430" s="270">
        <f t="shared" si="144"/>
        <v>3.3636260000000018</v>
      </c>
      <c r="AF1430" s="194">
        <f t="shared" si="140"/>
        <v>5.9054763999999995</v>
      </c>
      <c r="AH1430" s="242">
        <v>1409</v>
      </c>
      <c r="AI1430" s="251">
        <f t="shared" si="141"/>
        <v>18.1995</v>
      </c>
      <c r="AJ1430" s="251">
        <f>'5-04a'!O1431</f>
        <v>18.1995</v>
      </c>
      <c r="AK1430" s="251">
        <f t="shared" si="142"/>
        <v>0</v>
      </c>
      <c r="AM1430" s="252">
        <f t="shared" si="143"/>
        <v>0.32448563971537675</v>
      </c>
      <c r="AP1430" s="268"/>
    </row>
    <row r="1431" spans="1:42" x14ac:dyDescent="0.25">
      <c r="A1431" s="253">
        <v>1429</v>
      </c>
      <c r="B1431" s="243" t="s">
        <v>586</v>
      </c>
      <c r="C1431" s="243" t="s">
        <v>587</v>
      </c>
      <c r="D1431" s="243" t="s">
        <v>471</v>
      </c>
      <c r="E1431" s="243" t="s">
        <v>492</v>
      </c>
      <c r="F1431" s="243" t="s">
        <v>30</v>
      </c>
      <c r="G1431" s="243" t="s">
        <v>36</v>
      </c>
      <c r="H1431" s="243" t="s">
        <v>42</v>
      </c>
      <c r="I1431" s="243" t="s">
        <v>78</v>
      </c>
      <c r="J1431" s="243" t="s">
        <v>102</v>
      </c>
      <c r="K1431" s="243" t="s">
        <v>892</v>
      </c>
      <c r="L1431" s="265">
        <v>4.6428717923422269</v>
      </c>
      <c r="M1431" s="250">
        <v>4</v>
      </c>
      <c r="N1431" s="250">
        <v>4</v>
      </c>
      <c r="O1431" s="244">
        <v>15</v>
      </c>
      <c r="P1431" s="242">
        <v>15</v>
      </c>
      <c r="Q1431" s="242">
        <v>35</v>
      </c>
      <c r="R1431" s="242">
        <v>0.5</v>
      </c>
      <c r="S1431" s="245">
        <v>615</v>
      </c>
      <c r="T1431" s="242">
        <v>4.2</v>
      </c>
      <c r="U1431" s="242">
        <v>0.8</v>
      </c>
      <c r="V1431" s="242">
        <v>23</v>
      </c>
      <c r="W1431" s="266">
        <v>254.71858499999999</v>
      </c>
      <c r="X1431" s="266">
        <v>25.021472003929272</v>
      </c>
      <c r="Y1431" s="266">
        <v>0</v>
      </c>
      <c r="Z1431" s="266">
        <v>10.1887434</v>
      </c>
      <c r="AA1431" s="266">
        <v>1.1320826000000002</v>
      </c>
      <c r="AB1431" s="267">
        <v>1.0282739999999997</v>
      </c>
      <c r="AC1431" s="268"/>
      <c r="AD1431" s="269">
        <v>8.9499999999999993</v>
      </c>
      <c r="AE1431" s="270">
        <f t="shared" si="144"/>
        <v>1.007086000000001</v>
      </c>
      <c r="AF1431" s="194">
        <f t="shared" si="140"/>
        <v>2.1187999999998652E-2</v>
      </c>
      <c r="AH1431" s="242">
        <v>1410</v>
      </c>
      <c r="AI1431" s="251">
        <f t="shared" si="141"/>
        <v>12.3491</v>
      </c>
      <c r="AJ1431" s="251">
        <f>'5-04a'!O1432</f>
        <v>12.3491</v>
      </c>
      <c r="AK1431" s="251">
        <f t="shared" si="142"/>
        <v>0</v>
      </c>
      <c r="AM1431" s="252">
        <f t="shared" si="143"/>
        <v>1.7157525649641393E-3</v>
      </c>
      <c r="AP1431" s="268"/>
    </row>
    <row r="1432" spans="1:42" x14ac:dyDescent="0.25">
      <c r="A1432" s="253">
        <v>1430</v>
      </c>
      <c r="B1432" s="243" t="s">
        <v>586</v>
      </c>
      <c r="C1432" s="243" t="s">
        <v>587</v>
      </c>
      <c r="D1432" s="243" t="s">
        <v>471</v>
      </c>
      <c r="E1432" s="243" t="s">
        <v>492</v>
      </c>
      <c r="F1432" s="243" t="s">
        <v>35</v>
      </c>
      <c r="G1432" s="243" t="s">
        <v>36</v>
      </c>
      <c r="H1432" s="243" t="s">
        <v>32</v>
      </c>
      <c r="I1432" s="243" t="s">
        <v>77</v>
      </c>
      <c r="J1432" s="243" t="s">
        <v>73</v>
      </c>
      <c r="K1432" s="243" t="s">
        <v>892</v>
      </c>
      <c r="L1432" s="265">
        <v>3.5831855605988756</v>
      </c>
      <c r="M1432" s="250">
        <v>4</v>
      </c>
      <c r="N1432" s="250">
        <v>3.5831855605988756</v>
      </c>
      <c r="O1432" s="244">
        <v>15</v>
      </c>
      <c r="P1432" s="242">
        <v>10</v>
      </c>
      <c r="Q1432" s="242">
        <v>25</v>
      </c>
      <c r="R1432" s="242">
        <v>0.5</v>
      </c>
      <c r="S1432" s="245">
        <v>597</v>
      </c>
      <c r="T1432" s="242">
        <v>4.2</v>
      </c>
      <c r="U1432" s="242">
        <v>0.8</v>
      </c>
      <c r="V1432" s="242">
        <v>23</v>
      </c>
      <c r="W1432" s="266">
        <v>170.57141743389056</v>
      </c>
      <c r="X1432" s="266">
        <v>16.755541987612041</v>
      </c>
      <c r="Y1432" s="266">
        <v>0</v>
      </c>
      <c r="Z1432" s="266">
        <v>6.1118904000000001</v>
      </c>
      <c r="AA1432" s="266">
        <v>4.0745936000000009</v>
      </c>
      <c r="AB1432" s="267">
        <v>6.1215159999999988</v>
      </c>
      <c r="AC1432" s="268"/>
      <c r="AD1432" s="269">
        <v>8.9499999999999993</v>
      </c>
      <c r="AE1432" s="270">
        <f t="shared" si="144"/>
        <v>1.007086000000001</v>
      </c>
      <c r="AF1432" s="194">
        <f t="shared" si="140"/>
        <v>5.1144299999999978</v>
      </c>
      <c r="AH1432" s="242">
        <v>1411</v>
      </c>
      <c r="AI1432" s="251">
        <f t="shared" si="141"/>
        <v>16.308</v>
      </c>
      <c r="AJ1432" s="251">
        <f>'5-04a'!O1433</f>
        <v>16.308</v>
      </c>
      <c r="AK1432" s="251">
        <f t="shared" si="142"/>
        <v>0</v>
      </c>
      <c r="AM1432" s="252">
        <f t="shared" si="143"/>
        <v>0.31361479028697559</v>
      </c>
      <c r="AP1432" s="268"/>
    </row>
    <row r="1433" spans="1:42" x14ac:dyDescent="0.25">
      <c r="A1433" s="253">
        <v>1431</v>
      </c>
      <c r="B1433" s="243" t="s">
        <v>586</v>
      </c>
      <c r="C1433" s="243" t="s">
        <v>587</v>
      </c>
      <c r="D1433" s="243" t="s">
        <v>471</v>
      </c>
      <c r="E1433" s="243" t="s">
        <v>492</v>
      </c>
      <c r="F1433" s="243" t="s">
        <v>35</v>
      </c>
      <c r="G1433" s="243" t="s">
        <v>31</v>
      </c>
      <c r="H1433" s="243" t="s">
        <v>42</v>
      </c>
      <c r="I1433" s="243" t="s">
        <v>64</v>
      </c>
      <c r="J1433" s="243" t="s">
        <v>657</v>
      </c>
      <c r="K1433" s="243" t="s">
        <v>892</v>
      </c>
      <c r="L1433" s="265">
        <v>4.5280560506876242</v>
      </c>
      <c r="M1433" s="250">
        <v>4</v>
      </c>
      <c r="N1433" s="250">
        <v>4</v>
      </c>
      <c r="O1433" s="244">
        <v>15</v>
      </c>
      <c r="P1433" s="242">
        <v>10</v>
      </c>
      <c r="Q1433" s="242">
        <v>25</v>
      </c>
      <c r="R1433" s="242">
        <v>0.5</v>
      </c>
      <c r="S1433" s="245">
        <v>692</v>
      </c>
      <c r="T1433" s="242">
        <v>4.2</v>
      </c>
      <c r="U1433" s="242">
        <v>0.8</v>
      </c>
      <c r="V1433" s="242">
        <v>23</v>
      </c>
      <c r="W1433" s="266">
        <v>154.92669833333338</v>
      </c>
      <c r="X1433" s="266">
        <v>15.218732645710547</v>
      </c>
      <c r="Y1433" s="266">
        <v>0</v>
      </c>
      <c r="Z1433" s="266">
        <v>6.1970679333333347</v>
      </c>
      <c r="AA1433" s="266">
        <v>3.3368827333333337</v>
      </c>
      <c r="AB1433" s="267">
        <v>5.7952493333333335</v>
      </c>
      <c r="AC1433" s="268"/>
      <c r="AD1433" s="269">
        <v>8.9499999999999993</v>
      </c>
      <c r="AE1433" s="270">
        <f t="shared" si="144"/>
        <v>1.007086000000001</v>
      </c>
      <c r="AF1433" s="194">
        <f t="shared" si="140"/>
        <v>4.7881633333333324</v>
      </c>
      <c r="AH1433" s="242">
        <v>1412</v>
      </c>
      <c r="AI1433" s="251">
        <f t="shared" si="141"/>
        <v>15.329200000000004</v>
      </c>
      <c r="AJ1433" s="251">
        <f>'5-04a'!O1434</f>
        <v>15.3292</v>
      </c>
      <c r="AK1433" s="251">
        <f t="shared" si="142"/>
        <v>0</v>
      </c>
      <c r="AM1433" s="252">
        <f t="shared" si="143"/>
        <v>0.3123557219772285</v>
      </c>
      <c r="AP1433" s="268"/>
    </row>
    <row r="1434" spans="1:42" x14ac:dyDescent="0.25">
      <c r="A1434" s="253">
        <v>1432</v>
      </c>
      <c r="B1434" s="243" t="s">
        <v>586</v>
      </c>
      <c r="C1434" s="243" t="s">
        <v>587</v>
      </c>
      <c r="D1434" s="243" t="s">
        <v>491</v>
      </c>
      <c r="E1434" s="243" t="s">
        <v>472</v>
      </c>
      <c r="F1434" s="243" t="s">
        <v>30</v>
      </c>
      <c r="G1434" s="243" t="s">
        <v>36</v>
      </c>
      <c r="H1434" s="243" t="s">
        <v>42</v>
      </c>
      <c r="I1434" s="243" t="s">
        <v>78</v>
      </c>
      <c r="J1434" s="243" t="s">
        <v>102</v>
      </c>
      <c r="K1434" s="243" t="s">
        <v>892</v>
      </c>
      <c r="L1434" s="265">
        <v>4.6382679560021574</v>
      </c>
      <c r="M1434" s="250">
        <v>4</v>
      </c>
      <c r="N1434" s="250">
        <v>4</v>
      </c>
      <c r="O1434" s="244">
        <v>15</v>
      </c>
      <c r="P1434" s="242">
        <v>15</v>
      </c>
      <c r="Q1434" s="242">
        <v>35</v>
      </c>
      <c r="R1434" s="242">
        <v>0.5</v>
      </c>
      <c r="S1434" s="245">
        <v>615</v>
      </c>
      <c r="T1434" s="242">
        <v>4.2</v>
      </c>
      <c r="U1434" s="242">
        <v>0.8</v>
      </c>
      <c r="V1434" s="242">
        <v>23</v>
      </c>
      <c r="W1434" s="266">
        <v>362.47040999999996</v>
      </c>
      <c r="X1434" s="266">
        <v>21.486094250148188</v>
      </c>
      <c r="Y1434" s="266">
        <v>0</v>
      </c>
      <c r="Z1434" s="266">
        <v>14.498816399999997</v>
      </c>
      <c r="AA1434" s="266">
        <v>1.6109796000000001</v>
      </c>
      <c r="AB1434" s="267">
        <v>3.3155040000000007</v>
      </c>
      <c r="AC1434" s="268"/>
      <c r="AD1434" s="269">
        <v>5.55</v>
      </c>
      <c r="AE1434" s="270">
        <f t="shared" si="144"/>
        <v>3.3636260000000018</v>
      </c>
      <c r="AF1434" s="194">
        <f t="shared" si="140"/>
        <v>-4.8122000000001108E-2</v>
      </c>
      <c r="AH1434" s="242">
        <v>1413</v>
      </c>
      <c r="AI1434" s="251">
        <f t="shared" si="141"/>
        <v>19.425299999999996</v>
      </c>
      <c r="AJ1434" s="251">
        <f>'5-04a'!O1435</f>
        <v>19.4253</v>
      </c>
      <c r="AK1434" s="251">
        <f t="shared" si="142"/>
        <v>0</v>
      </c>
      <c r="AM1434" s="252">
        <f t="shared" si="143"/>
        <v>-2.4772847780987228E-3</v>
      </c>
      <c r="AP1434" s="268"/>
    </row>
    <row r="1435" spans="1:42" x14ac:dyDescent="0.25">
      <c r="A1435" s="253">
        <v>1433</v>
      </c>
      <c r="B1435" s="243" t="s">
        <v>586</v>
      </c>
      <c r="C1435" s="243" t="s">
        <v>587</v>
      </c>
      <c r="D1435" s="243" t="s">
        <v>491</v>
      </c>
      <c r="E1435" s="243" t="s">
        <v>472</v>
      </c>
      <c r="F1435" s="243" t="s">
        <v>35</v>
      </c>
      <c r="G1435" s="243" t="s">
        <v>36</v>
      </c>
      <c r="H1435" s="243" t="s">
        <v>32</v>
      </c>
      <c r="I1435" s="243" t="s">
        <v>77</v>
      </c>
      <c r="J1435" s="243" t="s">
        <v>73</v>
      </c>
      <c r="K1435" s="243" t="s">
        <v>892</v>
      </c>
      <c r="L1435" s="265">
        <v>3.5786602575475754</v>
      </c>
      <c r="M1435" s="250">
        <v>4</v>
      </c>
      <c r="N1435" s="250">
        <v>3.5786602575475754</v>
      </c>
      <c r="O1435" s="244">
        <v>15</v>
      </c>
      <c r="P1435" s="242">
        <v>10</v>
      </c>
      <c r="Q1435" s="242">
        <v>25</v>
      </c>
      <c r="R1435" s="242">
        <v>0.5</v>
      </c>
      <c r="S1435" s="245">
        <v>597</v>
      </c>
      <c r="T1435" s="242">
        <v>4.2</v>
      </c>
      <c r="U1435" s="242">
        <v>0.8</v>
      </c>
      <c r="V1435" s="242">
        <v>23</v>
      </c>
      <c r="W1435" s="266">
        <v>301.05116509112418</v>
      </c>
      <c r="X1435" s="266">
        <v>17.845356555490465</v>
      </c>
      <c r="Y1435" s="266">
        <v>0</v>
      </c>
      <c r="Z1435" s="266">
        <v>10.773598400000001</v>
      </c>
      <c r="AA1435" s="266">
        <v>7.1823989333333351</v>
      </c>
      <c r="AB1435" s="267">
        <v>12.293502666666667</v>
      </c>
      <c r="AC1435" s="268"/>
      <c r="AD1435" s="269">
        <v>5.55</v>
      </c>
      <c r="AE1435" s="270">
        <f t="shared" si="144"/>
        <v>3.3636260000000018</v>
      </c>
      <c r="AF1435" s="194">
        <f t="shared" si="140"/>
        <v>8.9298766666666651</v>
      </c>
      <c r="AH1435" s="242">
        <v>1414</v>
      </c>
      <c r="AI1435" s="251">
        <f t="shared" si="141"/>
        <v>30.249500000000005</v>
      </c>
      <c r="AJ1435" s="251">
        <f>'5-04a'!O1436</f>
        <v>30.249500000000001</v>
      </c>
      <c r="AK1435" s="251">
        <f t="shared" si="142"/>
        <v>0</v>
      </c>
      <c r="AM1435" s="252">
        <f t="shared" si="143"/>
        <v>0.29520741389664834</v>
      </c>
      <c r="AP1435" s="268"/>
    </row>
    <row r="1436" spans="1:42" x14ac:dyDescent="0.25">
      <c r="A1436" s="253">
        <v>1434</v>
      </c>
      <c r="B1436" s="243" t="s">
        <v>586</v>
      </c>
      <c r="C1436" s="243" t="s">
        <v>587</v>
      </c>
      <c r="D1436" s="243" t="s">
        <v>491</v>
      </c>
      <c r="E1436" s="243" t="s">
        <v>472</v>
      </c>
      <c r="F1436" s="243" t="s">
        <v>35</v>
      </c>
      <c r="G1436" s="243" t="s">
        <v>31</v>
      </c>
      <c r="H1436" s="243" t="s">
        <v>42</v>
      </c>
      <c r="I1436" s="243" t="s">
        <v>64</v>
      </c>
      <c r="J1436" s="243" t="s">
        <v>657</v>
      </c>
      <c r="K1436" s="243" t="s">
        <v>892</v>
      </c>
      <c r="L1436" s="265">
        <v>4.5231162663900424</v>
      </c>
      <c r="M1436" s="250">
        <v>4</v>
      </c>
      <c r="N1436" s="250">
        <v>4</v>
      </c>
      <c r="O1436" s="244">
        <v>15</v>
      </c>
      <c r="P1436" s="242">
        <v>10</v>
      </c>
      <c r="Q1436" s="242">
        <v>25</v>
      </c>
      <c r="R1436" s="242">
        <v>0.5</v>
      </c>
      <c r="S1436" s="245">
        <v>692</v>
      </c>
      <c r="T1436" s="242">
        <v>4.2</v>
      </c>
      <c r="U1436" s="242">
        <v>0.8</v>
      </c>
      <c r="V1436" s="242">
        <v>23</v>
      </c>
      <c r="W1436" s="266">
        <v>274.2122066666667</v>
      </c>
      <c r="X1436" s="266">
        <v>16.254428373839165</v>
      </c>
      <c r="Y1436" s="266">
        <v>0</v>
      </c>
      <c r="Z1436" s="266">
        <v>10.968488266666666</v>
      </c>
      <c r="AA1436" s="266">
        <v>5.9061090666666676</v>
      </c>
      <c r="AB1436" s="267">
        <v>11.752802666666666</v>
      </c>
      <c r="AC1436" s="268"/>
      <c r="AD1436" s="269">
        <v>5.55</v>
      </c>
      <c r="AE1436" s="270">
        <f t="shared" si="144"/>
        <v>3.3636260000000018</v>
      </c>
      <c r="AF1436" s="194">
        <f t="shared" si="140"/>
        <v>8.3891766666666641</v>
      </c>
      <c r="AH1436" s="242">
        <v>1415</v>
      </c>
      <c r="AI1436" s="251">
        <f t="shared" si="141"/>
        <v>28.627400000000002</v>
      </c>
      <c r="AJ1436" s="251">
        <f>'5-04a'!O1437</f>
        <v>28.627400000000002</v>
      </c>
      <c r="AK1436" s="251">
        <f t="shared" si="142"/>
        <v>0</v>
      </c>
      <c r="AM1436" s="252">
        <f t="shared" si="143"/>
        <v>0.2930471040564866</v>
      </c>
      <c r="AP1436" s="268"/>
    </row>
    <row r="1437" spans="1:42" x14ac:dyDescent="0.25">
      <c r="A1437" s="253">
        <v>1435</v>
      </c>
      <c r="B1437" s="243" t="s">
        <v>586</v>
      </c>
      <c r="C1437" s="243" t="s">
        <v>587</v>
      </c>
      <c r="D1437" s="243" t="s">
        <v>471</v>
      </c>
      <c r="E1437" s="243" t="s">
        <v>496</v>
      </c>
      <c r="F1437" s="243" t="s">
        <v>30</v>
      </c>
      <c r="G1437" s="243" t="s">
        <v>36</v>
      </c>
      <c r="H1437" s="243" t="s">
        <v>42</v>
      </c>
      <c r="I1437" s="243" t="s">
        <v>78</v>
      </c>
      <c r="J1437" s="243" t="s">
        <v>102</v>
      </c>
      <c r="K1437" s="243" t="s">
        <v>892</v>
      </c>
      <c r="L1437" s="265">
        <v>4.6456518288366624</v>
      </c>
      <c r="M1437" s="250">
        <v>4</v>
      </c>
      <c r="N1437" s="250">
        <v>4</v>
      </c>
      <c r="O1437" s="244">
        <v>15</v>
      </c>
      <c r="P1437" s="242">
        <v>15</v>
      </c>
      <c r="Q1437" s="242">
        <v>35</v>
      </c>
      <c r="R1437" s="242">
        <v>0.5</v>
      </c>
      <c r="S1437" s="245">
        <v>615</v>
      </c>
      <c r="T1437" s="242">
        <v>4.2</v>
      </c>
      <c r="U1437" s="242">
        <v>0.8</v>
      </c>
      <c r="V1437" s="242">
        <v>23</v>
      </c>
      <c r="W1437" s="266">
        <v>174.621735</v>
      </c>
      <c r="X1437" s="266">
        <v>25.908269287833825</v>
      </c>
      <c r="Y1437" s="266">
        <v>0</v>
      </c>
      <c r="Z1437" s="266">
        <v>6.9848694</v>
      </c>
      <c r="AA1437" s="266">
        <v>0.77609660000000003</v>
      </c>
      <c r="AB1437" s="267">
        <v>0.94593399999999939</v>
      </c>
      <c r="AC1437" s="268"/>
      <c r="AD1437" s="269">
        <v>9.15</v>
      </c>
      <c r="AE1437" s="270">
        <f t="shared" si="144"/>
        <v>0.9263539999999999</v>
      </c>
      <c r="AF1437" s="194">
        <f t="shared" si="140"/>
        <v>1.9579999999999487E-2</v>
      </c>
      <c r="AH1437" s="242">
        <v>1416</v>
      </c>
      <c r="AI1437" s="251">
        <f t="shared" si="141"/>
        <v>8.7068999999999992</v>
      </c>
      <c r="AJ1437" s="251">
        <f>'5-04a'!O1438</f>
        <v>8.7068999999999992</v>
      </c>
      <c r="AK1437" s="251">
        <f t="shared" si="142"/>
        <v>0</v>
      </c>
      <c r="AM1437" s="252">
        <f t="shared" si="143"/>
        <v>2.2487911885974905E-3</v>
      </c>
      <c r="AP1437" s="268"/>
    </row>
    <row r="1438" spans="1:42" x14ac:dyDescent="0.25">
      <c r="A1438" s="253">
        <v>1436</v>
      </c>
      <c r="B1438" s="243" t="s">
        <v>586</v>
      </c>
      <c r="C1438" s="243" t="s">
        <v>587</v>
      </c>
      <c r="D1438" s="243" t="s">
        <v>471</v>
      </c>
      <c r="E1438" s="243" t="s">
        <v>496</v>
      </c>
      <c r="F1438" s="243" t="s">
        <v>35</v>
      </c>
      <c r="G1438" s="243" t="s">
        <v>36</v>
      </c>
      <c r="H1438" s="243" t="s">
        <v>32</v>
      </c>
      <c r="I1438" s="243" t="s">
        <v>77</v>
      </c>
      <c r="J1438" s="243" t="s">
        <v>73</v>
      </c>
      <c r="K1438" s="243" t="s">
        <v>892</v>
      </c>
      <c r="L1438" s="265">
        <v>3.5858645226644845</v>
      </c>
      <c r="M1438" s="250">
        <v>4</v>
      </c>
      <c r="N1438" s="250">
        <v>3.5858645226644845</v>
      </c>
      <c r="O1438" s="244">
        <v>15</v>
      </c>
      <c r="P1438" s="242">
        <v>10</v>
      </c>
      <c r="Q1438" s="242">
        <v>25</v>
      </c>
      <c r="R1438" s="242">
        <v>0.5</v>
      </c>
      <c r="S1438" s="245">
        <v>597</v>
      </c>
      <c r="T1438" s="242">
        <v>4.2</v>
      </c>
      <c r="U1438" s="242">
        <v>0.8</v>
      </c>
      <c r="V1438" s="242">
        <v>23</v>
      </c>
      <c r="W1438" s="266">
        <v>150.89656527177956</v>
      </c>
      <c r="X1438" s="266">
        <v>22.38821443201477</v>
      </c>
      <c r="Y1438" s="266">
        <v>0</v>
      </c>
      <c r="Z1438" s="266">
        <v>5.4109464000000012</v>
      </c>
      <c r="AA1438" s="266">
        <v>3.6072976000000008</v>
      </c>
      <c r="AB1438" s="267">
        <v>5.455055999999999</v>
      </c>
      <c r="AC1438" s="268"/>
      <c r="AD1438" s="269">
        <v>9.15</v>
      </c>
      <c r="AE1438" s="270">
        <f t="shared" si="144"/>
        <v>0.9263539999999999</v>
      </c>
      <c r="AF1438" s="194">
        <f t="shared" si="140"/>
        <v>4.5287019999999991</v>
      </c>
      <c r="AH1438" s="242">
        <v>1417</v>
      </c>
      <c r="AI1438" s="251">
        <f t="shared" si="141"/>
        <v>14.473300000000002</v>
      </c>
      <c r="AJ1438" s="251">
        <f>'5-04a'!O1439</f>
        <v>14.4733</v>
      </c>
      <c r="AK1438" s="251">
        <f t="shared" si="142"/>
        <v>0</v>
      </c>
      <c r="AM1438" s="252">
        <f t="shared" si="143"/>
        <v>0.31290044426633862</v>
      </c>
      <c r="AP1438" s="268"/>
    </row>
    <row r="1439" spans="1:42" x14ac:dyDescent="0.25">
      <c r="A1439" s="253">
        <v>1437</v>
      </c>
      <c r="B1439" s="243" t="s">
        <v>586</v>
      </c>
      <c r="C1439" s="243" t="s">
        <v>587</v>
      </c>
      <c r="D1439" s="243" t="s">
        <v>471</v>
      </c>
      <c r="E1439" s="243" t="s">
        <v>496</v>
      </c>
      <c r="F1439" s="243" t="s">
        <v>35</v>
      </c>
      <c r="G1439" s="243" t="s">
        <v>31</v>
      </c>
      <c r="H1439" s="243" t="s">
        <v>42</v>
      </c>
      <c r="I1439" s="243" t="s">
        <v>64</v>
      </c>
      <c r="J1439" s="243" t="s">
        <v>657</v>
      </c>
      <c r="K1439" s="243" t="s">
        <v>892</v>
      </c>
      <c r="L1439" s="265">
        <v>4.5312684611275973</v>
      </c>
      <c r="M1439" s="250">
        <v>4</v>
      </c>
      <c r="N1439" s="250">
        <v>4</v>
      </c>
      <c r="O1439" s="244">
        <v>15</v>
      </c>
      <c r="P1439" s="242">
        <v>10</v>
      </c>
      <c r="Q1439" s="242">
        <v>25</v>
      </c>
      <c r="R1439" s="242">
        <v>0.5</v>
      </c>
      <c r="S1439" s="245">
        <v>692</v>
      </c>
      <c r="T1439" s="242">
        <v>4.2</v>
      </c>
      <c r="U1439" s="242">
        <v>0.8</v>
      </c>
      <c r="V1439" s="242">
        <v>23</v>
      </c>
      <c r="W1439" s="266">
        <v>137.1853816666667</v>
      </c>
      <c r="X1439" s="266">
        <v>20.35391419386746</v>
      </c>
      <c r="Y1439" s="266">
        <v>0</v>
      </c>
      <c r="Z1439" s="266">
        <v>5.4874152666666678</v>
      </c>
      <c r="AA1439" s="266">
        <v>2.954762066666667</v>
      </c>
      <c r="AB1439" s="267">
        <v>5.1670226666666661</v>
      </c>
      <c r="AC1439" s="268"/>
      <c r="AD1439" s="269">
        <v>9.15</v>
      </c>
      <c r="AE1439" s="270">
        <f t="shared" si="144"/>
        <v>0.9263539999999999</v>
      </c>
      <c r="AF1439" s="194">
        <f t="shared" si="140"/>
        <v>4.2406686666666662</v>
      </c>
      <c r="AH1439" s="242">
        <v>1418</v>
      </c>
      <c r="AI1439" s="251">
        <f t="shared" si="141"/>
        <v>13.609200000000001</v>
      </c>
      <c r="AJ1439" s="251">
        <f>'5-04a'!O1440</f>
        <v>13.6092</v>
      </c>
      <c r="AK1439" s="251">
        <f t="shared" si="142"/>
        <v>0</v>
      </c>
      <c r="AM1439" s="252">
        <f t="shared" si="143"/>
        <v>0.31160308222868838</v>
      </c>
      <c r="AP1439" s="268"/>
    </row>
    <row r="1440" spans="1:42" x14ac:dyDescent="0.25">
      <c r="A1440" s="253">
        <v>1438</v>
      </c>
      <c r="B1440" s="243" t="s">
        <v>586</v>
      </c>
      <c r="C1440" s="243" t="s">
        <v>587</v>
      </c>
      <c r="D1440" s="243" t="s">
        <v>491</v>
      </c>
      <c r="E1440" s="243" t="s">
        <v>492</v>
      </c>
      <c r="F1440" s="243" t="s">
        <v>30</v>
      </c>
      <c r="G1440" s="243" t="s">
        <v>36</v>
      </c>
      <c r="H1440" s="243" t="s">
        <v>42</v>
      </c>
      <c r="I1440" s="243" t="s">
        <v>78</v>
      </c>
      <c r="J1440" s="243" t="s">
        <v>102</v>
      </c>
      <c r="K1440" s="243" t="s">
        <v>892</v>
      </c>
      <c r="L1440" s="265">
        <v>4.6417099316412944</v>
      </c>
      <c r="M1440" s="250">
        <v>4</v>
      </c>
      <c r="N1440" s="250">
        <v>4</v>
      </c>
      <c r="O1440" s="244">
        <v>15</v>
      </c>
      <c r="P1440" s="242">
        <v>15</v>
      </c>
      <c r="Q1440" s="242">
        <v>35</v>
      </c>
      <c r="R1440" s="242">
        <v>0.5</v>
      </c>
      <c r="S1440" s="245">
        <v>615</v>
      </c>
      <c r="T1440" s="242">
        <v>4.2</v>
      </c>
      <c r="U1440" s="242">
        <v>0.8</v>
      </c>
      <c r="V1440" s="242">
        <v>23</v>
      </c>
      <c r="W1440" s="266">
        <v>291.94199999999995</v>
      </c>
      <c r="X1440" s="266">
        <v>29.42963709677419</v>
      </c>
      <c r="Y1440" s="266">
        <v>0</v>
      </c>
      <c r="Z1440" s="266">
        <v>11.677679999999999</v>
      </c>
      <c r="AA1440" s="266">
        <v>1.29752</v>
      </c>
      <c r="AB1440" s="267">
        <v>2.9450000000000003</v>
      </c>
      <c r="AC1440" s="268"/>
      <c r="AD1440" s="269">
        <v>6.05</v>
      </c>
      <c r="AE1440" s="270">
        <f t="shared" si="144"/>
        <v>2.9004960000000004</v>
      </c>
      <c r="AF1440" s="194">
        <f t="shared" si="140"/>
        <v>4.4503999999999877E-2</v>
      </c>
      <c r="AH1440" s="242">
        <v>1419</v>
      </c>
      <c r="AI1440" s="251">
        <f t="shared" si="141"/>
        <v>15.920199999999999</v>
      </c>
      <c r="AJ1440" s="251">
        <f>'5-04a'!O1441</f>
        <v>15.920199999999999</v>
      </c>
      <c r="AK1440" s="251">
        <f t="shared" si="142"/>
        <v>0</v>
      </c>
      <c r="AM1440" s="252">
        <f t="shared" si="143"/>
        <v>2.7954422683132045E-3</v>
      </c>
      <c r="AP1440" s="268"/>
    </row>
    <row r="1441" spans="1:42" x14ac:dyDescent="0.25">
      <c r="A1441" s="253">
        <v>1439</v>
      </c>
      <c r="B1441" s="243" t="s">
        <v>586</v>
      </c>
      <c r="C1441" s="243" t="s">
        <v>587</v>
      </c>
      <c r="D1441" s="243" t="s">
        <v>491</v>
      </c>
      <c r="E1441" s="243" t="s">
        <v>492</v>
      </c>
      <c r="F1441" s="243" t="s">
        <v>35</v>
      </c>
      <c r="G1441" s="243" t="s">
        <v>36</v>
      </c>
      <c r="H1441" s="243" t="s">
        <v>32</v>
      </c>
      <c r="I1441" s="243" t="s">
        <v>77</v>
      </c>
      <c r="J1441" s="243" t="s">
        <v>73</v>
      </c>
      <c r="K1441" s="243" t="s">
        <v>892</v>
      </c>
      <c r="L1441" s="265">
        <v>3.5820185094549508</v>
      </c>
      <c r="M1441" s="250">
        <v>4</v>
      </c>
      <c r="N1441" s="250">
        <v>3.5820185094549508</v>
      </c>
      <c r="O1441" s="244">
        <v>15</v>
      </c>
      <c r="P1441" s="242">
        <v>10</v>
      </c>
      <c r="Q1441" s="242">
        <v>25</v>
      </c>
      <c r="R1441" s="242">
        <v>0.5</v>
      </c>
      <c r="S1441" s="245">
        <v>597</v>
      </c>
      <c r="T1441" s="242">
        <v>4.2</v>
      </c>
      <c r="U1441" s="242">
        <v>0.8</v>
      </c>
      <c r="V1441" s="242">
        <v>23</v>
      </c>
      <c r="W1441" s="266">
        <v>187.97222801131036</v>
      </c>
      <c r="X1441" s="266">
        <v>18.94881330759177</v>
      </c>
      <c r="Y1441" s="266">
        <v>0</v>
      </c>
      <c r="Z1441" s="266">
        <v>6.733200000000001</v>
      </c>
      <c r="AA1441" s="266">
        <v>4.4888000000000003</v>
      </c>
      <c r="AB1441" s="267">
        <v>8.5560000000000009</v>
      </c>
      <c r="AC1441" s="268"/>
      <c r="AD1441" s="269">
        <v>6.05</v>
      </c>
      <c r="AE1441" s="270">
        <f t="shared" si="144"/>
        <v>2.9004960000000004</v>
      </c>
      <c r="AF1441" s="194">
        <f t="shared" si="140"/>
        <v>5.6555040000000005</v>
      </c>
      <c r="AH1441" s="242">
        <v>1420</v>
      </c>
      <c r="AI1441" s="251">
        <f t="shared" si="141"/>
        <v>19.778000000000002</v>
      </c>
      <c r="AJ1441" s="251">
        <f>'5-04a'!O1442</f>
        <v>19.777999999999999</v>
      </c>
      <c r="AK1441" s="251">
        <f t="shared" si="142"/>
        <v>0</v>
      </c>
      <c r="AM1441" s="252">
        <f t="shared" si="143"/>
        <v>0.2859492365254323</v>
      </c>
      <c r="AP1441" s="268"/>
    </row>
    <row r="1442" spans="1:42" x14ac:dyDescent="0.25">
      <c r="A1442" s="253">
        <v>1440</v>
      </c>
      <c r="B1442" s="243" t="s">
        <v>586</v>
      </c>
      <c r="C1442" s="243" t="s">
        <v>587</v>
      </c>
      <c r="D1442" s="243" t="s">
        <v>491</v>
      </c>
      <c r="E1442" s="243" t="s">
        <v>492</v>
      </c>
      <c r="F1442" s="243" t="s">
        <v>35</v>
      </c>
      <c r="G1442" s="243" t="s">
        <v>31</v>
      </c>
      <c r="H1442" s="243" t="s">
        <v>42</v>
      </c>
      <c r="I1442" s="243" t="s">
        <v>64</v>
      </c>
      <c r="J1442" s="243" t="s">
        <v>657</v>
      </c>
      <c r="K1442" s="243" t="s">
        <v>892</v>
      </c>
      <c r="L1442" s="265">
        <v>4.5269163935483885</v>
      </c>
      <c r="M1442" s="250">
        <v>4</v>
      </c>
      <c r="N1442" s="250">
        <v>4</v>
      </c>
      <c r="O1442" s="244">
        <v>15</v>
      </c>
      <c r="P1442" s="242">
        <v>10</v>
      </c>
      <c r="Q1442" s="242">
        <v>25</v>
      </c>
      <c r="R1442" s="242">
        <v>0.5</v>
      </c>
      <c r="S1442" s="245">
        <v>692</v>
      </c>
      <c r="T1442" s="242">
        <v>4.2</v>
      </c>
      <c r="U1442" s="242">
        <v>0.8</v>
      </c>
      <c r="V1442" s="242">
        <v>23</v>
      </c>
      <c r="W1442" s="266">
        <v>172.02466666666672</v>
      </c>
      <c r="X1442" s="266">
        <v>17.341196236559146</v>
      </c>
      <c r="Y1442" s="266">
        <v>0</v>
      </c>
      <c r="Z1442" s="266">
        <v>6.8809866666666686</v>
      </c>
      <c r="AA1442" s="266">
        <v>3.7051466666666677</v>
      </c>
      <c r="AB1442" s="267">
        <v>8.2380666666666684</v>
      </c>
      <c r="AC1442" s="268"/>
      <c r="AD1442" s="269">
        <v>6.05</v>
      </c>
      <c r="AE1442" s="270">
        <f t="shared" si="144"/>
        <v>2.9004960000000004</v>
      </c>
      <c r="AF1442" s="194">
        <f t="shared" si="140"/>
        <v>5.337570666666668</v>
      </c>
      <c r="AH1442" s="242">
        <v>1421</v>
      </c>
      <c r="AI1442" s="251">
        <f t="shared" si="141"/>
        <v>18.824200000000005</v>
      </c>
      <c r="AJ1442" s="251">
        <f>'5-04a'!O1443</f>
        <v>18.824200000000001</v>
      </c>
      <c r="AK1442" s="251">
        <f t="shared" si="142"/>
        <v>0</v>
      </c>
      <c r="AM1442" s="252">
        <f t="shared" si="143"/>
        <v>0.28354834025704501</v>
      </c>
      <c r="AP1442" s="268"/>
    </row>
    <row r="1443" spans="1:42" x14ac:dyDescent="0.25">
      <c r="A1443" s="253">
        <v>1441</v>
      </c>
      <c r="B1443" s="243" t="s">
        <v>586</v>
      </c>
      <c r="C1443" s="243" t="s">
        <v>587</v>
      </c>
      <c r="D1443" s="243" t="s">
        <v>471</v>
      </c>
      <c r="E1443" s="243" t="s">
        <v>495</v>
      </c>
      <c r="F1443" s="243" t="s">
        <v>30</v>
      </c>
      <c r="G1443" s="243" t="s">
        <v>36</v>
      </c>
      <c r="H1443" s="243" t="s">
        <v>42</v>
      </c>
      <c r="I1443" s="243" t="s">
        <v>80</v>
      </c>
      <c r="J1443" s="243" t="s">
        <v>996</v>
      </c>
      <c r="K1443" s="243" t="s">
        <v>893</v>
      </c>
      <c r="L1443" s="265">
        <v>5.9251164023725744</v>
      </c>
      <c r="M1443" s="250">
        <v>5</v>
      </c>
      <c r="N1443" s="250">
        <v>5</v>
      </c>
      <c r="O1443" s="244">
        <v>14</v>
      </c>
      <c r="P1443" s="242">
        <v>10</v>
      </c>
      <c r="Q1443" s="242">
        <v>25</v>
      </c>
      <c r="R1443" s="242">
        <v>0.5</v>
      </c>
      <c r="S1443" s="245">
        <v>640</v>
      </c>
      <c r="T1443" s="242">
        <v>4.2</v>
      </c>
      <c r="U1443" s="242">
        <v>0.8</v>
      </c>
      <c r="V1443" s="242">
        <v>21</v>
      </c>
      <c r="W1443" s="266">
        <v>106.65010118400001</v>
      </c>
      <c r="X1443" s="266">
        <v>22.265156823382046</v>
      </c>
      <c r="Y1443" s="266">
        <v>0</v>
      </c>
      <c r="Z1443" s="266">
        <v>5.3325050592000007</v>
      </c>
      <c r="AA1443" s="266">
        <v>1.4346333408</v>
      </c>
      <c r="AB1443" s="267">
        <v>3.2952616000000012</v>
      </c>
      <c r="AC1443" s="268"/>
      <c r="AD1443" s="269">
        <v>9.4</v>
      </c>
      <c r="AE1443" s="270">
        <f t="shared" si="144"/>
        <v>0.83448400000000333</v>
      </c>
      <c r="AF1443" s="194">
        <f t="shared" si="140"/>
        <v>2.4607775999999979</v>
      </c>
      <c r="AH1443" s="242">
        <v>1422</v>
      </c>
      <c r="AI1443" s="251">
        <f t="shared" si="141"/>
        <v>10.062400000000002</v>
      </c>
      <c r="AJ1443" s="251">
        <f>'5-04a'!O1444</f>
        <v>10.0624</v>
      </c>
      <c r="AK1443" s="251">
        <f t="shared" si="142"/>
        <v>0</v>
      </c>
      <c r="AM1443" s="252">
        <f t="shared" si="143"/>
        <v>0.24455175703609452</v>
      </c>
      <c r="AP1443" s="268"/>
    </row>
    <row r="1444" spans="1:42" x14ac:dyDescent="0.25">
      <c r="A1444" s="253">
        <v>1442</v>
      </c>
      <c r="B1444" s="243" t="s">
        <v>586</v>
      </c>
      <c r="C1444" s="243" t="s">
        <v>587</v>
      </c>
      <c r="D1444" s="243" t="s">
        <v>471</v>
      </c>
      <c r="E1444" s="243" t="s">
        <v>495</v>
      </c>
      <c r="F1444" s="243" t="s">
        <v>30</v>
      </c>
      <c r="G1444" s="243" t="s">
        <v>31</v>
      </c>
      <c r="H1444" s="243" t="s">
        <v>32</v>
      </c>
      <c r="I1444" s="243" t="s">
        <v>96</v>
      </c>
      <c r="J1444" s="243" t="s">
        <v>1017</v>
      </c>
      <c r="K1444" s="243" t="s">
        <v>893</v>
      </c>
      <c r="L1444" s="265">
        <v>5.9038945888389831</v>
      </c>
      <c r="M1444" s="250">
        <v>5</v>
      </c>
      <c r="N1444" s="250">
        <v>5</v>
      </c>
      <c r="O1444" s="244">
        <v>14</v>
      </c>
      <c r="P1444" s="242">
        <v>15</v>
      </c>
      <c r="Q1444" s="242">
        <v>35</v>
      </c>
      <c r="R1444" s="242">
        <v>0.5</v>
      </c>
      <c r="S1444" s="245">
        <v>498</v>
      </c>
      <c r="T1444" s="242">
        <v>4.2</v>
      </c>
      <c r="U1444" s="242">
        <v>0.8</v>
      </c>
      <c r="V1444" s="242">
        <v>21</v>
      </c>
      <c r="W1444" s="266">
        <v>124.57275095999996</v>
      </c>
      <c r="X1444" s="266">
        <v>26.006837361169094</v>
      </c>
      <c r="Y1444" s="266">
        <v>0</v>
      </c>
      <c r="Z1444" s="266">
        <v>6.2286375479999982</v>
      </c>
      <c r="AA1444" s="266">
        <v>1.0139642519999998</v>
      </c>
      <c r="AB1444" s="267">
        <v>0.48959820000000165</v>
      </c>
      <c r="AC1444" s="268"/>
      <c r="AD1444" s="269">
        <v>9.4</v>
      </c>
      <c r="AE1444" s="270">
        <f t="shared" si="144"/>
        <v>0.83448400000000333</v>
      </c>
      <c r="AF1444" s="194">
        <f t="shared" si="140"/>
        <v>-0.34488580000000169</v>
      </c>
      <c r="AH1444" s="242">
        <v>1423</v>
      </c>
      <c r="AI1444" s="251">
        <f t="shared" si="141"/>
        <v>7.7321999999999997</v>
      </c>
      <c r="AJ1444" s="251">
        <f>'5-04a'!O1445</f>
        <v>7.7321999999999997</v>
      </c>
      <c r="AK1444" s="251">
        <f t="shared" si="142"/>
        <v>0</v>
      </c>
      <c r="AM1444" s="252">
        <f t="shared" si="143"/>
        <v>-4.4603838493572551E-2</v>
      </c>
      <c r="AP1444" s="268"/>
    </row>
    <row r="1445" spans="1:42" x14ac:dyDescent="0.25">
      <c r="A1445" s="253">
        <v>1443</v>
      </c>
      <c r="B1445" s="243" t="s">
        <v>586</v>
      </c>
      <c r="C1445" s="243" t="s">
        <v>587</v>
      </c>
      <c r="D1445" s="243" t="s">
        <v>471</v>
      </c>
      <c r="E1445" s="243" t="s">
        <v>495</v>
      </c>
      <c r="F1445" s="243" t="s">
        <v>30</v>
      </c>
      <c r="G1445" s="243" t="s">
        <v>36</v>
      </c>
      <c r="H1445" s="243" t="s">
        <v>42</v>
      </c>
      <c r="I1445" s="243" t="s">
        <v>81</v>
      </c>
      <c r="J1445" s="243" t="s">
        <v>2224</v>
      </c>
      <c r="K1445" s="243" t="s">
        <v>893</v>
      </c>
      <c r="L1445" s="265">
        <v>5.2541262190168911</v>
      </c>
      <c r="M1445" s="250">
        <v>5</v>
      </c>
      <c r="N1445" s="250">
        <v>5</v>
      </c>
      <c r="O1445" s="244">
        <v>14</v>
      </c>
      <c r="P1445" s="242">
        <v>10</v>
      </c>
      <c r="Q1445" s="242">
        <v>25</v>
      </c>
      <c r="R1445" s="242">
        <v>0.5</v>
      </c>
      <c r="S1445" s="245">
        <v>802</v>
      </c>
      <c r="T1445" s="242">
        <v>5</v>
      </c>
      <c r="U1445" s="242">
        <v>0.8</v>
      </c>
      <c r="V1445" s="242">
        <v>21</v>
      </c>
      <c r="W1445" s="266">
        <v>108.46618675199997</v>
      </c>
      <c r="X1445" s="266">
        <v>22.644297860542792</v>
      </c>
      <c r="Y1445" s="266">
        <v>0</v>
      </c>
      <c r="Z1445" s="266">
        <v>5.4233093375999992</v>
      </c>
      <c r="AA1445" s="266">
        <v>0.85366906239999996</v>
      </c>
      <c r="AB1445" s="267">
        <v>3.1170216000000011</v>
      </c>
      <c r="AC1445" s="268"/>
      <c r="AD1445" s="269">
        <v>9.4</v>
      </c>
      <c r="AE1445" s="270">
        <f t="shared" si="144"/>
        <v>0.83448400000000333</v>
      </c>
      <c r="AF1445" s="194">
        <f t="shared" si="140"/>
        <v>2.2825375999999977</v>
      </c>
      <c r="AH1445" s="242">
        <v>1424</v>
      </c>
      <c r="AI1445" s="251">
        <f t="shared" si="141"/>
        <v>9.3940000000000001</v>
      </c>
      <c r="AJ1445" s="251">
        <f>'5-04a'!O1446</f>
        <v>9.3940000000000001</v>
      </c>
      <c r="AK1445" s="251">
        <f t="shared" si="142"/>
        <v>0</v>
      </c>
      <c r="AM1445" s="252">
        <f t="shared" si="143"/>
        <v>0.24297824143070021</v>
      </c>
      <c r="AP1445" s="268"/>
    </row>
    <row r="1446" spans="1:42" x14ac:dyDescent="0.25">
      <c r="A1446" s="253">
        <v>1444</v>
      </c>
      <c r="B1446" s="243" t="s">
        <v>586</v>
      </c>
      <c r="C1446" s="243" t="s">
        <v>587</v>
      </c>
      <c r="D1446" s="243" t="s">
        <v>471</v>
      </c>
      <c r="E1446" s="243" t="s">
        <v>495</v>
      </c>
      <c r="F1446" s="243" t="s">
        <v>30</v>
      </c>
      <c r="G1446" s="243" t="s">
        <v>36</v>
      </c>
      <c r="H1446" s="243" t="s">
        <v>42</v>
      </c>
      <c r="I1446" s="243" t="s">
        <v>83</v>
      </c>
      <c r="J1446" s="243" t="s">
        <v>84</v>
      </c>
      <c r="K1446" s="243" t="s">
        <v>893</v>
      </c>
      <c r="L1446" s="265">
        <v>5.1018416129246544</v>
      </c>
      <c r="M1446" s="250">
        <v>5</v>
      </c>
      <c r="N1446" s="250">
        <v>5</v>
      </c>
      <c r="O1446" s="244">
        <v>14</v>
      </c>
      <c r="P1446" s="242">
        <v>10</v>
      </c>
      <c r="Q1446" s="242">
        <v>25</v>
      </c>
      <c r="R1446" s="242">
        <v>0.5</v>
      </c>
      <c r="S1446" s="245">
        <v>895</v>
      </c>
      <c r="T1446" s="242">
        <v>5</v>
      </c>
      <c r="U1446" s="242">
        <v>0.8</v>
      </c>
      <c r="V1446" s="242">
        <v>21</v>
      </c>
      <c r="W1446" s="266">
        <v>107.6538507733333</v>
      </c>
      <c r="X1446" s="266">
        <v>22.47470788587334</v>
      </c>
      <c r="Y1446" s="266">
        <v>0</v>
      </c>
      <c r="Z1446" s="266">
        <v>5.3826925386666655</v>
      </c>
      <c r="AA1446" s="266">
        <v>1.1024791946666666</v>
      </c>
      <c r="AB1446" s="267">
        <v>3.1927282666666676</v>
      </c>
      <c r="AC1446" s="268"/>
      <c r="AD1446" s="269">
        <v>9.4</v>
      </c>
      <c r="AE1446" s="270">
        <f t="shared" si="144"/>
        <v>0.83448400000000333</v>
      </c>
      <c r="AF1446" s="194">
        <f t="shared" si="140"/>
        <v>2.3582442666666643</v>
      </c>
      <c r="AH1446" s="242">
        <v>1425</v>
      </c>
      <c r="AI1446" s="251">
        <f t="shared" si="141"/>
        <v>9.6778999999999993</v>
      </c>
      <c r="AJ1446" s="251">
        <f>'5-04a'!O1447</f>
        <v>9.6778999999999993</v>
      </c>
      <c r="AK1446" s="251">
        <f t="shared" si="142"/>
        <v>0</v>
      </c>
      <c r="AM1446" s="252">
        <f t="shared" si="143"/>
        <v>0.24367313845634533</v>
      </c>
      <c r="AP1446" s="268"/>
    </row>
    <row r="1447" spans="1:42" x14ac:dyDescent="0.25">
      <c r="A1447" s="253">
        <v>1445</v>
      </c>
      <c r="B1447" s="243" t="s">
        <v>586</v>
      </c>
      <c r="C1447" s="243" t="s">
        <v>587</v>
      </c>
      <c r="D1447" s="243" t="s">
        <v>491</v>
      </c>
      <c r="E1447" s="243" t="s">
        <v>496</v>
      </c>
      <c r="F1447" s="243" t="s">
        <v>30</v>
      </c>
      <c r="G1447" s="243" t="s">
        <v>36</v>
      </c>
      <c r="H1447" s="243" t="s">
        <v>42</v>
      </c>
      <c r="I1447" s="243" t="s">
        <v>80</v>
      </c>
      <c r="J1447" s="243" t="s">
        <v>996</v>
      </c>
      <c r="K1447" s="243" t="s">
        <v>893</v>
      </c>
      <c r="L1447" s="265">
        <v>5.9196083573579505</v>
      </c>
      <c r="M1447" s="250">
        <v>5</v>
      </c>
      <c r="N1447" s="250">
        <v>5</v>
      </c>
      <c r="O1447" s="244">
        <v>14</v>
      </c>
      <c r="P1447" s="242">
        <v>10</v>
      </c>
      <c r="Q1447" s="242">
        <v>25</v>
      </c>
      <c r="R1447" s="242">
        <v>0.5</v>
      </c>
      <c r="S1447" s="245">
        <v>640</v>
      </c>
      <c r="T1447" s="242">
        <v>4.2</v>
      </c>
      <c r="U1447" s="242">
        <v>0.8</v>
      </c>
      <c r="V1447" s="242">
        <v>21</v>
      </c>
      <c r="W1447" s="266">
        <v>182.62955920000002</v>
      </c>
      <c r="X1447" s="266">
        <v>24.093609393139843</v>
      </c>
      <c r="Y1447" s="266">
        <v>0</v>
      </c>
      <c r="Z1447" s="266">
        <v>9.1314779599999998</v>
      </c>
      <c r="AA1447" s="266">
        <v>2.4566920400000001</v>
      </c>
      <c r="AB1447" s="267">
        <v>6.7319299999999984</v>
      </c>
      <c r="AC1447" s="268"/>
      <c r="AD1447" s="269">
        <v>6.45</v>
      </c>
      <c r="AE1447" s="270">
        <f t="shared" si="144"/>
        <v>2.5589359999999992</v>
      </c>
      <c r="AF1447" s="194">
        <f t="shared" si="140"/>
        <v>4.1729939999999992</v>
      </c>
      <c r="AH1447" s="242">
        <v>1426</v>
      </c>
      <c r="AI1447" s="251">
        <f t="shared" si="141"/>
        <v>18.320099999999996</v>
      </c>
      <c r="AJ1447" s="251">
        <f>'5-04a'!O1448</f>
        <v>18.3201</v>
      </c>
      <c r="AK1447" s="251">
        <f t="shared" si="142"/>
        <v>0</v>
      </c>
      <c r="AM1447" s="252">
        <f t="shared" si="143"/>
        <v>0.22778227193083006</v>
      </c>
      <c r="AP1447" s="268"/>
    </row>
    <row r="1448" spans="1:42" x14ac:dyDescent="0.25">
      <c r="A1448" s="253">
        <v>1446</v>
      </c>
      <c r="B1448" s="243" t="s">
        <v>586</v>
      </c>
      <c r="C1448" s="243" t="s">
        <v>587</v>
      </c>
      <c r="D1448" s="243" t="s">
        <v>491</v>
      </c>
      <c r="E1448" s="243" t="s">
        <v>496</v>
      </c>
      <c r="F1448" s="243" t="s">
        <v>30</v>
      </c>
      <c r="G1448" s="243" t="s">
        <v>31</v>
      </c>
      <c r="H1448" s="243" t="s">
        <v>32</v>
      </c>
      <c r="I1448" s="243" t="s">
        <v>96</v>
      </c>
      <c r="J1448" s="243" t="s">
        <v>1017</v>
      </c>
      <c r="K1448" s="243" t="s">
        <v>893</v>
      </c>
      <c r="L1448" s="265">
        <v>5.8996086413119784</v>
      </c>
      <c r="M1448" s="250">
        <v>5</v>
      </c>
      <c r="N1448" s="250">
        <v>5</v>
      </c>
      <c r="O1448" s="244">
        <v>14</v>
      </c>
      <c r="P1448" s="242">
        <v>15</v>
      </c>
      <c r="Q1448" s="242">
        <v>35</v>
      </c>
      <c r="R1448" s="242">
        <v>0.5</v>
      </c>
      <c r="S1448" s="245">
        <v>498</v>
      </c>
      <c r="T1448" s="242">
        <v>4.2</v>
      </c>
      <c r="U1448" s="242">
        <v>0.8</v>
      </c>
      <c r="V1448" s="242">
        <v>21</v>
      </c>
      <c r="W1448" s="266">
        <v>218.78516100000002</v>
      </c>
      <c r="X1448" s="266">
        <v>28.86347770448549</v>
      </c>
      <c r="Y1448" s="266">
        <v>0</v>
      </c>
      <c r="Z1448" s="266">
        <v>10.939258050000001</v>
      </c>
      <c r="AA1448" s="266">
        <v>1.7808094500000002</v>
      </c>
      <c r="AB1448" s="267">
        <v>1.9123324999999989</v>
      </c>
      <c r="AC1448" s="268"/>
      <c r="AD1448" s="269">
        <v>6.45</v>
      </c>
      <c r="AE1448" s="270">
        <f t="shared" si="144"/>
        <v>2.5589359999999992</v>
      </c>
      <c r="AF1448" s="194">
        <f t="shared" si="140"/>
        <v>-0.64660350000000033</v>
      </c>
      <c r="AH1448" s="242">
        <v>1427</v>
      </c>
      <c r="AI1448" s="251">
        <f t="shared" si="141"/>
        <v>14.632400000000001</v>
      </c>
      <c r="AJ1448" s="251">
        <f>'5-04a'!O1449</f>
        <v>14.632400000000001</v>
      </c>
      <c r="AK1448" s="251">
        <f t="shared" si="142"/>
        <v>0</v>
      </c>
      <c r="AM1448" s="252">
        <f t="shared" si="143"/>
        <v>-4.4189845821601396E-2</v>
      </c>
      <c r="AP1448" s="268"/>
    </row>
    <row r="1449" spans="1:42" x14ac:dyDescent="0.25">
      <c r="A1449" s="253">
        <v>1447</v>
      </c>
      <c r="B1449" s="243" t="s">
        <v>586</v>
      </c>
      <c r="C1449" s="243" t="s">
        <v>587</v>
      </c>
      <c r="D1449" s="243" t="s">
        <v>491</v>
      </c>
      <c r="E1449" s="243" t="s">
        <v>496</v>
      </c>
      <c r="F1449" s="243" t="s">
        <v>30</v>
      </c>
      <c r="G1449" s="243" t="s">
        <v>36</v>
      </c>
      <c r="H1449" s="243" t="s">
        <v>42</v>
      </c>
      <c r="I1449" s="243" t="s">
        <v>81</v>
      </c>
      <c r="J1449" s="243" t="s">
        <v>2224</v>
      </c>
      <c r="K1449" s="243" t="s">
        <v>893</v>
      </c>
      <c r="L1449" s="265">
        <v>5.2472239501079398</v>
      </c>
      <c r="M1449" s="250">
        <v>5</v>
      </c>
      <c r="N1449" s="250">
        <v>5</v>
      </c>
      <c r="O1449" s="244">
        <v>14</v>
      </c>
      <c r="P1449" s="242">
        <v>10</v>
      </c>
      <c r="Q1449" s="242">
        <v>25</v>
      </c>
      <c r="R1449" s="242">
        <v>0.5</v>
      </c>
      <c r="S1449" s="245">
        <v>802</v>
      </c>
      <c r="T1449" s="242">
        <v>5</v>
      </c>
      <c r="U1449" s="242">
        <v>0.8</v>
      </c>
      <c r="V1449" s="242">
        <v>21</v>
      </c>
      <c r="W1449" s="266">
        <v>186.84040320000003</v>
      </c>
      <c r="X1449" s="266">
        <v>24.649129709762533</v>
      </c>
      <c r="Y1449" s="266">
        <v>0</v>
      </c>
      <c r="Z1449" s="266">
        <v>9.3420201600000006</v>
      </c>
      <c r="AA1449" s="266">
        <v>1.4705031733333336</v>
      </c>
      <c r="AB1449" s="267">
        <v>6.4498766666666656</v>
      </c>
      <c r="AC1449" s="268"/>
      <c r="AD1449" s="269">
        <v>6.45</v>
      </c>
      <c r="AE1449" s="270">
        <f t="shared" ref="AE1449:AE1480" si="145">0.0804*AD1449^2-1.8589*AD1449+11.204</f>
        <v>2.5589359999999992</v>
      </c>
      <c r="AF1449" s="194">
        <f t="shared" si="140"/>
        <v>3.8909406666666664</v>
      </c>
      <c r="AH1449" s="242">
        <v>1428</v>
      </c>
      <c r="AI1449" s="251">
        <f t="shared" si="141"/>
        <v>17.2624</v>
      </c>
      <c r="AJ1449" s="251">
        <f>'5-04a'!O1450</f>
        <v>17.2624</v>
      </c>
      <c r="AK1449" s="251">
        <f t="shared" si="142"/>
        <v>0</v>
      </c>
      <c r="AM1449" s="252">
        <f t="shared" si="143"/>
        <v>0.22539975128989401</v>
      </c>
      <c r="AP1449" s="268"/>
    </row>
    <row r="1450" spans="1:42" x14ac:dyDescent="0.25">
      <c r="A1450" s="253">
        <v>1448</v>
      </c>
      <c r="B1450" s="243" t="s">
        <v>586</v>
      </c>
      <c r="C1450" s="243" t="s">
        <v>587</v>
      </c>
      <c r="D1450" s="243" t="s">
        <v>491</v>
      </c>
      <c r="E1450" s="243" t="s">
        <v>496</v>
      </c>
      <c r="F1450" s="243" t="s">
        <v>30</v>
      </c>
      <c r="G1450" s="243" t="s">
        <v>36</v>
      </c>
      <c r="H1450" s="243" t="s">
        <v>42</v>
      </c>
      <c r="I1450" s="243" t="s">
        <v>83</v>
      </c>
      <c r="J1450" s="243" t="s">
        <v>84</v>
      </c>
      <c r="K1450" s="243" t="s">
        <v>893</v>
      </c>
      <c r="L1450" s="265">
        <v>5.0941389562245156</v>
      </c>
      <c r="M1450" s="250">
        <v>5</v>
      </c>
      <c r="N1450" s="250">
        <v>5</v>
      </c>
      <c r="O1450" s="244">
        <v>14</v>
      </c>
      <c r="P1450" s="242">
        <v>10</v>
      </c>
      <c r="Q1450" s="242">
        <v>25</v>
      </c>
      <c r="R1450" s="242">
        <v>0.5</v>
      </c>
      <c r="S1450" s="245">
        <v>895</v>
      </c>
      <c r="T1450" s="242">
        <v>5</v>
      </c>
      <c r="U1450" s="242">
        <v>0.8</v>
      </c>
      <c r="V1450" s="242">
        <v>21</v>
      </c>
      <c r="W1450" s="266">
        <v>184.95736600000004</v>
      </c>
      <c r="X1450" s="266">
        <v>24.400707915567288</v>
      </c>
      <c r="Y1450" s="266">
        <v>0</v>
      </c>
      <c r="Z1450" s="266">
        <v>9.2478683000000022</v>
      </c>
      <c r="AA1450" s="266">
        <v>1.8941417000000007</v>
      </c>
      <c r="AB1450" s="267">
        <v>6.5696899999999996</v>
      </c>
      <c r="AC1450" s="268"/>
      <c r="AD1450" s="269">
        <v>6.45</v>
      </c>
      <c r="AE1450" s="270">
        <f t="shared" si="145"/>
        <v>2.5589359999999992</v>
      </c>
      <c r="AF1450" s="194">
        <f t="shared" si="140"/>
        <v>4.0107540000000004</v>
      </c>
      <c r="AH1450" s="242">
        <v>1429</v>
      </c>
      <c r="AI1450" s="251">
        <f t="shared" si="141"/>
        <v>17.7117</v>
      </c>
      <c r="AJ1450" s="251">
        <f>'5-04a'!O1451</f>
        <v>17.7117</v>
      </c>
      <c r="AK1450" s="251">
        <f t="shared" si="142"/>
        <v>0</v>
      </c>
      <c r="AM1450" s="252">
        <f t="shared" si="143"/>
        <v>0.22644658615491456</v>
      </c>
      <c r="AP1450" s="268"/>
    </row>
    <row r="1451" spans="1:42" x14ac:dyDescent="0.25">
      <c r="A1451" s="253">
        <v>1449</v>
      </c>
      <c r="B1451" s="243" t="s">
        <v>586</v>
      </c>
      <c r="C1451" s="243" t="s">
        <v>587</v>
      </c>
      <c r="D1451" s="243" t="s">
        <v>491</v>
      </c>
      <c r="E1451" s="243" t="s">
        <v>472</v>
      </c>
      <c r="F1451" s="243" t="s">
        <v>30</v>
      </c>
      <c r="G1451" s="243" t="s">
        <v>36</v>
      </c>
      <c r="H1451" s="243" t="s">
        <v>37</v>
      </c>
      <c r="I1451" s="243" t="s">
        <v>72</v>
      </c>
      <c r="J1451" s="243" t="s">
        <v>681</v>
      </c>
      <c r="K1451" s="243" t="s">
        <v>894</v>
      </c>
      <c r="L1451" s="265">
        <v>11.756005030875292</v>
      </c>
      <c r="M1451" s="250">
        <v>1.5</v>
      </c>
      <c r="N1451" s="250">
        <v>1.5</v>
      </c>
      <c r="O1451" s="244">
        <v>16</v>
      </c>
      <c r="P1451" s="242">
        <v>10</v>
      </c>
      <c r="Q1451" s="242">
        <v>25</v>
      </c>
      <c r="R1451" s="242">
        <v>0.5</v>
      </c>
      <c r="S1451" s="245">
        <v>2050</v>
      </c>
      <c r="T1451" s="242">
        <v>5</v>
      </c>
      <c r="U1451" s="242">
        <v>0.8</v>
      </c>
      <c r="V1451" s="242">
        <v>23</v>
      </c>
      <c r="W1451" s="266">
        <v>440.137472</v>
      </c>
      <c r="X1451" s="266">
        <v>26.089950918790748</v>
      </c>
      <c r="Y1451" s="266">
        <v>0</v>
      </c>
      <c r="Z1451" s="266">
        <v>6.6020620799999996</v>
      </c>
      <c r="AA1451" s="266">
        <v>1.6505155199999999</v>
      </c>
      <c r="AB1451" s="267">
        <v>8.8172224000000003</v>
      </c>
      <c r="AC1451" s="268"/>
      <c r="AD1451" s="269">
        <v>5.55</v>
      </c>
      <c r="AE1451" s="270">
        <f t="shared" si="145"/>
        <v>3.3636260000000018</v>
      </c>
      <c r="AF1451" s="194">
        <f t="shared" si="140"/>
        <v>5.4535963999999986</v>
      </c>
      <c r="AH1451" s="242">
        <v>1430</v>
      </c>
      <c r="AI1451" s="251">
        <f t="shared" si="141"/>
        <v>17.069800000000001</v>
      </c>
      <c r="AJ1451" s="251">
        <f>'5-04a'!O1452</f>
        <v>17.069800000000001</v>
      </c>
      <c r="AK1451" s="251">
        <f t="shared" si="142"/>
        <v>0</v>
      </c>
      <c r="AM1451" s="252">
        <f t="shared" si="143"/>
        <v>0.31948800806101996</v>
      </c>
      <c r="AP1451" s="268"/>
    </row>
    <row r="1452" spans="1:42" x14ac:dyDescent="0.25">
      <c r="A1452" s="253">
        <v>1450</v>
      </c>
      <c r="B1452" s="243" t="s">
        <v>586</v>
      </c>
      <c r="C1452" s="243" t="s">
        <v>587</v>
      </c>
      <c r="D1452" s="243" t="s">
        <v>491</v>
      </c>
      <c r="E1452" s="243" t="s">
        <v>472</v>
      </c>
      <c r="F1452" s="243" t="s">
        <v>30</v>
      </c>
      <c r="G1452" s="243" t="s">
        <v>36</v>
      </c>
      <c r="H1452" s="243" t="s">
        <v>37</v>
      </c>
      <c r="I1452" s="243" t="s">
        <v>71</v>
      </c>
      <c r="J1452" s="243" t="s">
        <v>681</v>
      </c>
      <c r="K1452" s="243" t="s">
        <v>894</v>
      </c>
      <c r="L1452" s="265">
        <v>8.0331138340248938</v>
      </c>
      <c r="M1452" s="250">
        <v>1.5</v>
      </c>
      <c r="N1452" s="250">
        <v>1.5</v>
      </c>
      <c r="O1452" s="244">
        <v>16</v>
      </c>
      <c r="P1452" s="242">
        <v>10</v>
      </c>
      <c r="Q1452" s="242">
        <v>25</v>
      </c>
      <c r="R1452" s="242">
        <v>0.5</v>
      </c>
      <c r="S1452" s="245">
        <v>2050</v>
      </c>
      <c r="T1452" s="242">
        <v>5</v>
      </c>
      <c r="U1452" s="242">
        <v>0.8</v>
      </c>
      <c r="V1452" s="242">
        <v>23</v>
      </c>
      <c r="W1452" s="266">
        <v>416.75188799999995</v>
      </c>
      <c r="X1452" s="266">
        <v>24.703727800829871</v>
      </c>
      <c r="Y1452" s="266">
        <v>0</v>
      </c>
      <c r="Z1452" s="266">
        <v>6.2512783199999991</v>
      </c>
      <c r="AA1452" s="266">
        <v>2.6791192800000001</v>
      </c>
      <c r="AB1452" s="267">
        <v>9.2691024000000013</v>
      </c>
      <c r="AC1452" s="268"/>
      <c r="AD1452" s="269">
        <v>5.55</v>
      </c>
      <c r="AE1452" s="270">
        <f t="shared" si="145"/>
        <v>3.3636260000000018</v>
      </c>
      <c r="AF1452" s="194">
        <f t="shared" si="140"/>
        <v>5.9054763999999995</v>
      </c>
      <c r="AH1452" s="242">
        <v>1431</v>
      </c>
      <c r="AI1452" s="251">
        <f t="shared" si="141"/>
        <v>18.1995</v>
      </c>
      <c r="AJ1452" s="251">
        <f>'5-04a'!O1453</f>
        <v>18.1995</v>
      </c>
      <c r="AK1452" s="251">
        <f t="shared" si="142"/>
        <v>0</v>
      </c>
      <c r="AM1452" s="252">
        <f t="shared" si="143"/>
        <v>0.32448563971537675</v>
      </c>
      <c r="AP1452" s="268"/>
    </row>
    <row r="1453" spans="1:42" x14ac:dyDescent="0.25">
      <c r="A1453" s="253">
        <v>1451</v>
      </c>
      <c r="B1453" s="243" t="s">
        <v>586</v>
      </c>
      <c r="C1453" s="243" t="s">
        <v>587</v>
      </c>
      <c r="D1453" s="243" t="s">
        <v>491</v>
      </c>
      <c r="E1453" s="243" t="s">
        <v>472</v>
      </c>
      <c r="F1453" s="243" t="s">
        <v>30</v>
      </c>
      <c r="G1453" s="243" t="s">
        <v>36</v>
      </c>
      <c r="H1453" s="243" t="s">
        <v>42</v>
      </c>
      <c r="I1453" s="243" t="s">
        <v>53</v>
      </c>
      <c r="J1453" s="243" t="s">
        <v>726</v>
      </c>
      <c r="K1453" s="243" t="s">
        <v>894</v>
      </c>
      <c r="L1453" s="265">
        <v>7.7231732332104377</v>
      </c>
      <c r="M1453" s="250">
        <v>1.5</v>
      </c>
      <c r="N1453" s="250">
        <v>1.5</v>
      </c>
      <c r="O1453" s="244">
        <v>16</v>
      </c>
      <c r="P1453" s="242">
        <v>10</v>
      </c>
      <c r="Q1453" s="242">
        <v>25</v>
      </c>
      <c r="R1453" s="242">
        <v>0.5</v>
      </c>
      <c r="S1453" s="245">
        <v>615</v>
      </c>
      <c r="T1453" s="242">
        <v>4.2</v>
      </c>
      <c r="U1453" s="242">
        <v>0.8</v>
      </c>
      <c r="V1453" s="242">
        <v>23</v>
      </c>
      <c r="W1453" s="266">
        <v>440.137472</v>
      </c>
      <c r="X1453" s="266">
        <v>26.089950918790748</v>
      </c>
      <c r="Y1453" s="266">
        <v>0</v>
      </c>
      <c r="Z1453" s="266">
        <v>6.6020620799999996</v>
      </c>
      <c r="AA1453" s="266">
        <v>1.6505155199999999</v>
      </c>
      <c r="AB1453" s="267">
        <v>8.8172224000000003</v>
      </c>
      <c r="AC1453" s="268"/>
      <c r="AD1453" s="269">
        <v>5.55</v>
      </c>
      <c r="AE1453" s="270">
        <f t="shared" si="145"/>
        <v>3.3636260000000018</v>
      </c>
      <c r="AF1453" s="194">
        <f t="shared" si="140"/>
        <v>5.4535963999999986</v>
      </c>
      <c r="AH1453" s="242">
        <v>1432</v>
      </c>
      <c r="AI1453" s="251">
        <f t="shared" si="141"/>
        <v>17.069800000000001</v>
      </c>
      <c r="AJ1453" s="251">
        <f>'5-04a'!O1454</f>
        <v>17.069800000000001</v>
      </c>
      <c r="AK1453" s="251">
        <f t="shared" si="142"/>
        <v>0</v>
      </c>
      <c r="AM1453" s="252">
        <f t="shared" si="143"/>
        <v>0.31948800806101996</v>
      </c>
      <c r="AP1453" s="268"/>
    </row>
    <row r="1454" spans="1:42" x14ac:dyDescent="0.25">
      <c r="A1454" s="253">
        <v>1452</v>
      </c>
      <c r="B1454" s="243" t="s">
        <v>586</v>
      </c>
      <c r="C1454" s="243" t="s">
        <v>587</v>
      </c>
      <c r="D1454" s="243" t="s">
        <v>491</v>
      </c>
      <c r="E1454" s="243" t="s">
        <v>472</v>
      </c>
      <c r="F1454" s="243" t="s">
        <v>30</v>
      </c>
      <c r="G1454" s="243" t="s">
        <v>36</v>
      </c>
      <c r="H1454" s="243" t="s">
        <v>42</v>
      </c>
      <c r="I1454" s="243" t="s">
        <v>50</v>
      </c>
      <c r="J1454" s="243" t="s">
        <v>681</v>
      </c>
      <c r="K1454" s="243" t="s">
        <v>894</v>
      </c>
      <c r="L1454" s="265">
        <v>11.473170569780386</v>
      </c>
      <c r="M1454" s="250">
        <v>1.5</v>
      </c>
      <c r="N1454" s="250">
        <v>1.5</v>
      </c>
      <c r="O1454" s="244">
        <v>16</v>
      </c>
      <c r="P1454" s="242">
        <v>10</v>
      </c>
      <c r="Q1454" s="242">
        <v>25</v>
      </c>
      <c r="R1454" s="242">
        <v>0.5</v>
      </c>
      <c r="S1454" s="245">
        <v>1850</v>
      </c>
      <c r="T1454" s="242">
        <v>4.2</v>
      </c>
      <c r="U1454" s="242">
        <v>0.8</v>
      </c>
      <c r="V1454" s="242">
        <v>23</v>
      </c>
      <c r="W1454" s="266">
        <v>416.75188799999995</v>
      </c>
      <c r="X1454" s="266">
        <v>24.703727800829871</v>
      </c>
      <c r="Y1454" s="266">
        <v>0</v>
      </c>
      <c r="Z1454" s="266">
        <v>6.2512783199999991</v>
      </c>
      <c r="AA1454" s="266">
        <v>2.6791192800000001</v>
      </c>
      <c r="AB1454" s="267">
        <v>9.2691024000000013</v>
      </c>
      <c r="AC1454" s="268"/>
      <c r="AD1454" s="269">
        <v>5.55</v>
      </c>
      <c r="AE1454" s="270">
        <f t="shared" si="145"/>
        <v>3.3636260000000018</v>
      </c>
      <c r="AF1454" s="194">
        <f t="shared" si="140"/>
        <v>5.9054763999999995</v>
      </c>
      <c r="AH1454" s="242">
        <v>1433</v>
      </c>
      <c r="AI1454" s="251">
        <f t="shared" si="141"/>
        <v>18.1995</v>
      </c>
      <c r="AJ1454" s="251">
        <f>'5-04a'!O1455</f>
        <v>18.1995</v>
      </c>
      <c r="AK1454" s="251">
        <f t="shared" si="142"/>
        <v>0</v>
      </c>
      <c r="AM1454" s="252">
        <f t="shared" si="143"/>
        <v>0.32448563971537675</v>
      </c>
      <c r="AP1454" s="268"/>
    </row>
    <row r="1455" spans="1:42" x14ac:dyDescent="0.25">
      <c r="A1455" s="253">
        <v>1453</v>
      </c>
      <c r="B1455" s="243" t="s">
        <v>586</v>
      </c>
      <c r="C1455" s="243" t="s">
        <v>587</v>
      </c>
      <c r="D1455" s="243" t="s">
        <v>491</v>
      </c>
      <c r="E1455" s="243" t="s">
        <v>472</v>
      </c>
      <c r="F1455" s="243" t="s">
        <v>30</v>
      </c>
      <c r="G1455" s="243" t="s">
        <v>36</v>
      </c>
      <c r="H1455" s="243" t="s">
        <v>42</v>
      </c>
      <c r="I1455" s="243" t="s">
        <v>53</v>
      </c>
      <c r="J1455" s="243" t="s">
        <v>68</v>
      </c>
      <c r="K1455" s="243" t="s">
        <v>895</v>
      </c>
      <c r="L1455" s="265">
        <v>6.1912686411745685</v>
      </c>
      <c r="M1455" s="250">
        <v>4</v>
      </c>
      <c r="N1455" s="250">
        <v>4</v>
      </c>
      <c r="O1455" s="244">
        <v>17</v>
      </c>
      <c r="P1455" s="242">
        <v>15</v>
      </c>
      <c r="Q1455" s="242">
        <v>35</v>
      </c>
      <c r="R1455" s="242">
        <v>0.5</v>
      </c>
      <c r="S1455" s="245">
        <v>615</v>
      </c>
      <c r="T1455" s="242">
        <v>4.2</v>
      </c>
      <c r="U1455" s="242">
        <v>0.8</v>
      </c>
      <c r="V1455" s="242">
        <v>23</v>
      </c>
      <c r="W1455" s="266">
        <v>208.70544491999999</v>
      </c>
      <c r="X1455" s="266">
        <v>12.371395668049793</v>
      </c>
      <c r="Y1455" s="266">
        <v>0</v>
      </c>
      <c r="Z1455" s="266">
        <v>8.3482177968000002</v>
      </c>
      <c r="AA1455" s="266">
        <v>1.9328386032</v>
      </c>
      <c r="AB1455" s="267">
        <v>4.4578436000000004</v>
      </c>
      <c r="AC1455" s="268"/>
      <c r="AD1455" s="269">
        <v>5.55</v>
      </c>
      <c r="AE1455" s="270">
        <f t="shared" si="145"/>
        <v>3.3636260000000018</v>
      </c>
      <c r="AF1455" s="194">
        <f t="shared" si="140"/>
        <v>1.0942175999999986</v>
      </c>
      <c r="AH1455" s="242">
        <v>1434</v>
      </c>
      <c r="AI1455" s="251">
        <f t="shared" si="141"/>
        <v>14.738900000000001</v>
      </c>
      <c r="AJ1455" s="251">
        <f>'5-04a'!O1456</f>
        <v>14.738899999999999</v>
      </c>
      <c r="AK1455" s="251">
        <f t="shared" si="142"/>
        <v>0</v>
      </c>
      <c r="AM1455" s="252">
        <f t="shared" si="143"/>
        <v>7.4240112898520144E-2</v>
      </c>
      <c r="AP1455" s="268"/>
    </row>
    <row r="1456" spans="1:42" x14ac:dyDescent="0.25">
      <c r="A1456" s="253">
        <v>1454</v>
      </c>
      <c r="B1456" s="243" t="s">
        <v>586</v>
      </c>
      <c r="C1456" s="243" t="s">
        <v>587</v>
      </c>
      <c r="D1456" s="243" t="s">
        <v>491</v>
      </c>
      <c r="E1456" s="243" t="s">
        <v>472</v>
      </c>
      <c r="F1456" s="243" t="s">
        <v>30</v>
      </c>
      <c r="G1456" s="243" t="s">
        <v>31</v>
      </c>
      <c r="H1456" s="243" t="s">
        <v>32</v>
      </c>
      <c r="I1456" s="243" t="s">
        <v>53</v>
      </c>
      <c r="J1456" s="243" t="s">
        <v>66</v>
      </c>
      <c r="K1456" s="243" t="s">
        <v>895</v>
      </c>
      <c r="L1456" s="265">
        <v>4.3017030484979664</v>
      </c>
      <c r="M1456" s="250">
        <v>4</v>
      </c>
      <c r="N1456" s="250">
        <v>4</v>
      </c>
      <c r="O1456" s="244">
        <v>17</v>
      </c>
      <c r="P1456" s="242">
        <v>15</v>
      </c>
      <c r="Q1456" s="242">
        <v>35</v>
      </c>
      <c r="R1456" s="242">
        <v>0.5</v>
      </c>
      <c r="S1456" s="245">
        <v>398</v>
      </c>
      <c r="T1456" s="242">
        <v>4.2</v>
      </c>
      <c r="U1456" s="242">
        <v>0.8</v>
      </c>
      <c r="V1456" s="242">
        <v>23</v>
      </c>
      <c r="W1456" s="266">
        <v>213.03839339999996</v>
      </c>
      <c r="X1456" s="266">
        <v>12.628239087136928</v>
      </c>
      <c r="Y1456" s="266">
        <v>0</v>
      </c>
      <c r="Z1456" s="266">
        <v>8.5215357359999988</v>
      </c>
      <c r="AA1456" s="266">
        <v>1.3299506639999998</v>
      </c>
      <c r="AB1456" s="267">
        <v>4.4101136000000007</v>
      </c>
      <c r="AC1456" s="268"/>
      <c r="AD1456" s="269">
        <v>5.55</v>
      </c>
      <c r="AE1456" s="270">
        <f t="shared" si="145"/>
        <v>3.3636260000000018</v>
      </c>
      <c r="AF1456" s="194">
        <f t="shared" si="140"/>
        <v>1.046487599999999</v>
      </c>
      <c r="AH1456" s="242">
        <v>1435</v>
      </c>
      <c r="AI1456" s="251">
        <f t="shared" si="141"/>
        <v>14.2616</v>
      </c>
      <c r="AJ1456" s="251">
        <f>'5-04a'!O1457</f>
        <v>14.2616</v>
      </c>
      <c r="AK1456" s="251">
        <f t="shared" si="142"/>
        <v>0</v>
      </c>
      <c r="AM1456" s="252">
        <f t="shared" si="143"/>
        <v>7.3377994053963017E-2</v>
      </c>
      <c r="AP1456" s="268"/>
    </row>
    <row r="1457" spans="1:42" x14ac:dyDescent="0.25">
      <c r="A1457" s="253">
        <v>1455</v>
      </c>
      <c r="B1457" s="243" t="s">
        <v>586</v>
      </c>
      <c r="C1457" s="243" t="s">
        <v>587</v>
      </c>
      <c r="D1457" s="243" t="s">
        <v>491</v>
      </c>
      <c r="E1457" s="243" t="s">
        <v>492</v>
      </c>
      <c r="F1457" s="243" t="s">
        <v>30</v>
      </c>
      <c r="G1457" s="243" t="s">
        <v>36</v>
      </c>
      <c r="H1457" s="243" t="s">
        <v>42</v>
      </c>
      <c r="I1457" s="243" t="s">
        <v>53</v>
      </c>
      <c r="J1457" s="243" t="s">
        <v>68</v>
      </c>
      <c r="K1457" s="243" t="s">
        <v>895</v>
      </c>
      <c r="L1457" s="265">
        <v>6.1947106168137065</v>
      </c>
      <c r="M1457" s="250">
        <v>4</v>
      </c>
      <c r="N1457" s="250">
        <v>4</v>
      </c>
      <c r="O1457" s="244">
        <v>17</v>
      </c>
      <c r="P1457" s="242">
        <v>15</v>
      </c>
      <c r="Q1457" s="242">
        <v>35</v>
      </c>
      <c r="R1457" s="242">
        <v>0.5</v>
      </c>
      <c r="S1457" s="245">
        <v>615</v>
      </c>
      <c r="T1457" s="242">
        <v>4.2</v>
      </c>
      <c r="U1457" s="242">
        <v>0.8</v>
      </c>
      <c r="V1457" s="242">
        <v>23</v>
      </c>
      <c r="W1457" s="266">
        <v>169.936578</v>
      </c>
      <c r="X1457" s="266">
        <v>17.130703427419355</v>
      </c>
      <c r="Y1457" s="266">
        <v>0</v>
      </c>
      <c r="Z1457" s="266">
        <v>6.7974631200000006</v>
      </c>
      <c r="AA1457" s="266">
        <v>1.5737968800000002</v>
      </c>
      <c r="AB1457" s="267">
        <v>3.8751400000000005</v>
      </c>
      <c r="AC1457" s="268"/>
      <c r="AD1457" s="269">
        <v>6.05</v>
      </c>
      <c r="AE1457" s="270">
        <f t="shared" si="145"/>
        <v>2.9004960000000004</v>
      </c>
      <c r="AF1457" s="194">
        <f t="shared" si="140"/>
        <v>0.97464400000000007</v>
      </c>
      <c r="AH1457" s="242">
        <v>1436</v>
      </c>
      <c r="AI1457" s="251">
        <f t="shared" si="141"/>
        <v>12.246400000000001</v>
      </c>
      <c r="AJ1457" s="251">
        <f>'5-04a'!O1458</f>
        <v>12.2464</v>
      </c>
      <c r="AK1457" s="251">
        <f t="shared" si="142"/>
        <v>0</v>
      </c>
      <c r="AM1457" s="252">
        <f t="shared" si="143"/>
        <v>7.9586164097204079E-2</v>
      </c>
      <c r="AP1457" s="268"/>
    </row>
    <row r="1458" spans="1:42" x14ac:dyDescent="0.25">
      <c r="A1458" s="253">
        <v>1456</v>
      </c>
      <c r="B1458" s="243" t="s">
        <v>586</v>
      </c>
      <c r="C1458" s="243" t="s">
        <v>587</v>
      </c>
      <c r="D1458" s="243" t="s">
        <v>491</v>
      </c>
      <c r="E1458" s="243" t="s">
        <v>492</v>
      </c>
      <c r="F1458" s="243" t="s">
        <v>30</v>
      </c>
      <c r="G1458" s="243" t="s">
        <v>31</v>
      </c>
      <c r="H1458" s="243" t="s">
        <v>32</v>
      </c>
      <c r="I1458" s="243" t="s">
        <v>53</v>
      </c>
      <c r="J1458" s="243" t="s">
        <v>66</v>
      </c>
      <c r="K1458" s="243" t="s">
        <v>895</v>
      </c>
      <c r="L1458" s="265">
        <v>4.3041356880375199</v>
      </c>
      <c r="M1458" s="250">
        <v>4</v>
      </c>
      <c r="N1458" s="250">
        <v>4</v>
      </c>
      <c r="O1458" s="244">
        <v>17</v>
      </c>
      <c r="P1458" s="242">
        <v>15</v>
      </c>
      <c r="Q1458" s="242">
        <v>35</v>
      </c>
      <c r="R1458" s="242">
        <v>0.5</v>
      </c>
      <c r="S1458" s="245">
        <v>398</v>
      </c>
      <c r="T1458" s="242">
        <v>4.2</v>
      </c>
      <c r="U1458" s="242">
        <v>0.8</v>
      </c>
      <c r="V1458" s="242">
        <v>23</v>
      </c>
      <c r="W1458" s="266">
        <v>173.74368374999997</v>
      </c>
      <c r="X1458" s="266">
        <v>17.514484248991931</v>
      </c>
      <c r="Y1458" s="266">
        <v>0</v>
      </c>
      <c r="Z1458" s="266">
        <v>6.9497473499999991</v>
      </c>
      <c r="AA1458" s="266">
        <v>1.0846426499999999</v>
      </c>
      <c r="AB1458" s="267">
        <v>3.8377100000000004</v>
      </c>
      <c r="AC1458" s="268"/>
      <c r="AD1458" s="269">
        <v>6.05</v>
      </c>
      <c r="AE1458" s="270">
        <f t="shared" si="145"/>
        <v>2.9004960000000004</v>
      </c>
      <c r="AF1458" s="194">
        <f t="shared" si="140"/>
        <v>0.93721399999999999</v>
      </c>
      <c r="AH1458" s="242">
        <v>1437</v>
      </c>
      <c r="AI1458" s="251">
        <f t="shared" si="141"/>
        <v>11.8721</v>
      </c>
      <c r="AJ1458" s="251">
        <f>'5-04a'!O1459</f>
        <v>11.8721</v>
      </c>
      <c r="AK1458" s="251">
        <f t="shared" si="142"/>
        <v>0</v>
      </c>
      <c r="AM1458" s="252">
        <f t="shared" si="143"/>
        <v>7.8942562815340164E-2</v>
      </c>
      <c r="AP1458" s="268"/>
    </row>
    <row r="1459" spans="1:42" x14ac:dyDescent="0.25">
      <c r="A1459" s="253">
        <v>1457</v>
      </c>
      <c r="B1459" s="243" t="s">
        <v>586</v>
      </c>
      <c r="C1459" s="243" t="s">
        <v>587</v>
      </c>
      <c r="D1459" s="243" t="s">
        <v>491</v>
      </c>
      <c r="E1459" s="243" t="s">
        <v>496</v>
      </c>
      <c r="F1459" s="243" t="s">
        <v>30</v>
      </c>
      <c r="G1459" s="243" t="s">
        <v>36</v>
      </c>
      <c r="H1459" s="243" t="s">
        <v>42</v>
      </c>
      <c r="I1459" s="243" t="s">
        <v>53</v>
      </c>
      <c r="J1459" s="243" t="s">
        <v>68</v>
      </c>
      <c r="K1459" s="243" t="s">
        <v>895</v>
      </c>
      <c r="L1459" s="265">
        <v>6.1954428493441345</v>
      </c>
      <c r="M1459" s="250">
        <v>4</v>
      </c>
      <c r="N1459" s="250">
        <v>4</v>
      </c>
      <c r="O1459" s="244">
        <v>17</v>
      </c>
      <c r="P1459" s="242">
        <v>15</v>
      </c>
      <c r="Q1459" s="242">
        <v>35</v>
      </c>
      <c r="R1459" s="242">
        <v>0.5</v>
      </c>
      <c r="S1459" s="245">
        <v>615</v>
      </c>
      <c r="T1459" s="242">
        <v>4.2</v>
      </c>
      <c r="U1459" s="242">
        <v>0.8</v>
      </c>
      <c r="V1459" s="242">
        <v>23</v>
      </c>
      <c r="W1459" s="266">
        <v>223.47772650000002</v>
      </c>
      <c r="X1459" s="266">
        <v>29.482549670184699</v>
      </c>
      <c r="Y1459" s="266">
        <v>0</v>
      </c>
      <c r="Z1459" s="266">
        <v>8.9391090599999998</v>
      </c>
      <c r="AA1459" s="266">
        <v>2.0696459400000005</v>
      </c>
      <c r="AB1459" s="267">
        <v>3.7412449999999993</v>
      </c>
      <c r="AC1459" s="268"/>
      <c r="AD1459" s="269">
        <v>6.45</v>
      </c>
      <c r="AE1459" s="270">
        <f t="shared" si="145"/>
        <v>2.5589359999999992</v>
      </c>
      <c r="AF1459" s="194">
        <f t="shared" si="140"/>
        <v>1.1823090000000001</v>
      </c>
      <c r="AH1459" s="242">
        <v>1438</v>
      </c>
      <c r="AI1459" s="251">
        <f t="shared" si="141"/>
        <v>14.75</v>
      </c>
      <c r="AJ1459" s="251">
        <f>'5-04a'!O1460</f>
        <v>14.75</v>
      </c>
      <c r="AK1459" s="251">
        <f t="shared" si="142"/>
        <v>0</v>
      </c>
      <c r="AM1459" s="252">
        <f t="shared" si="143"/>
        <v>8.0156542372881362E-2</v>
      </c>
      <c r="AP1459" s="268"/>
    </row>
    <row r="1460" spans="1:42" x14ac:dyDescent="0.25">
      <c r="A1460" s="253">
        <v>1458</v>
      </c>
      <c r="B1460" s="243" t="s">
        <v>586</v>
      </c>
      <c r="C1460" s="243" t="s">
        <v>587</v>
      </c>
      <c r="D1460" s="243" t="s">
        <v>491</v>
      </c>
      <c r="E1460" s="243" t="s">
        <v>496</v>
      </c>
      <c r="F1460" s="243" t="s">
        <v>30</v>
      </c>
      <c r="G1460" s="243" t="s">
        <v>31</v>
      </c>
      <c r="H1460" s="243" t="s">
        <v>32</v>
      </c>
      <c r="I1460" s="243" t="s">
        <v>53</v>
      </c>
      <c r="J1460" s="243" t="s">
        <v>66</v>
      </c>
      <c r="K1460" s="243" t="s">
        <v>895</v>
      </c>
      <c r="L1460" s="265">
        <v>4.3041115881141225</v>
      </c>
      <c r="M1460" s="250">
        <v>4</v>
      </c>
      <c r="N1460" s="250">
        <v>4</v>
      </c>
      <c r="O1460" s="244">
        <v>17</v>
      </c>
      <c r="P1460" s="242">
        <v>15</v>
      </c>
      <c r="Q1460" s="242">
        <v>35</v>
      </c>
      <c r="R1460" s="242">
        <v>0.5</v>
      </c>
      <c r="S1460" s="245">
        <v>398</v>
      </c>
      <c r="T1460" s="242">
        <v>4.2</v>
      </c>
      <c r="U1460" s="242">
        <v>0.8</v>
      </c>
      <c r="V1460" s="242">
        <v>23</v>
      </c>
      <c r="W1460" s="266">
        <v>226.93177687500003</v>
      </c>
      <c r="X1460" s="266">
        <v>29.938229139182059</v>
      </c>
      <c r="Y1460" s="266">
        <v>0</v>
      </c>
      <c r="Z1460" s="266">
        <v>9.0772710750000005</v>
      </c>
      <c r="AA1460" s="266">
        <v>1.4166839250000001</v>
      </c>
      <c r="AB1460" s="267">
        <v>3.6840449999999989</v>
      </c>
      <c r="AC1460" s="268"/>
      <c r="AD1460" s="269">
        <v>6.45</v>
      </c>
      <c r="AE1460" s="270">
        <f t="shared" si="145"/>
        <v>2.5589359999999992</v>
      </c>
      <c r="AF1460" s="194">
        <f t="shared" si="140"/>
        <v>1.1251089999999997</v>
      </c>
      <c r="AH1460" s="242">
        <v>1439</v>
      </c>
      <c r="AI1460" s="251">
        <f t="shared" si="141"/>
        <v>14.177999999999999</v>
      </c>
      <c r="AJ1460" s="251">
        <f>'5-04a'!O1461</f>
        <v>14.178000000000001</v>
      </c>
      <c r="AK1460" s="251">
        <f t="shared" si="142"/>
        <v>0</v>
      </c>
      <c r="AM1460" s="252">
        <f t="shared" si="143"/>
        <v>7.9355974044293967E-2</v>
      </c>
      <c r="AP1460" s="268"/>
    </row>
    <row r="1461" spans="1:42" x14ac:dyDescent="0.25">
      <c r="A1461" s="253">
        <v>1459</v>
      </c>
      <c r="B1461" s="243" t="s">
        <v>586</v>
      </c>
      <c r="C1461" s="243" t="s">
        <v>587</v>
      </c>
      <c r="D1461" s="243" t="s">
        <v>471</v>
      </c>
      <c r="E1461" s="243" t="s">
        <v>492</v>
      </c>
      <c r="F1461" s="243" t="s">
        <v>35</v>
      </c>
      <c r="G1461" s="243" t="s">
        <v>36</v>
      </c>
      <c r="H1461" s="243" t="s">
        <v>32</v>
      </c>
      <c r="I1461" s="243" t="s">
        <v>77</v>
      </c>
      <c r="J1461" s="243" t="s">
        <v>73</v>
      </c>
      <c r="K1461" s="243" t="s">
        <v>896</v>
      </c>
      <c r="L1461" s="265">
        <v>2.9705226640471518</v>
      </c>
      <c r="M1461" s="250">
        <v>3</v>
      </c>
      <c r="N1461" s="250">
        <v>2.9705226640471518</v>
      </c>
      <c r="O1461" s="244">
        <v>15</v>
      </c>
      <c r="P1461" s="242">
        <v>10</v>
      </c>
      <c r="Q1461" s="242">
        <v>25</v>
      </c>
      <c r="R1461" s="242">
        <v>0.5</v>
      </c>
      <c r="S1461" s="245">
        <v>597</v>
      </c>
      <c r="T1461" s="242">
        <v>4.2</v>
      </c>
      <c r="U1461" s="242">
        <v>0.8</v>
      </c>
      <c r="V1461" s="242">
        <v>23</v>
      </c>
      <c r="W1461" s="266">
        <v>226.31338522900734</v>
      </c>
      <c r="X1461" s="266">
        <v>22.231177330943748</v>
      </c>
      <c r="Y1461" s="266">
        <v>0</v>
      </c>
      <c r="Z1461" s="266">
        <v>6.7226904000000021</v>
      </c>
      <c r="AA1461" s="266">
        <v>4.4817936000000014</v>
      </c>
      <c r="AB1461" s="267">
        <v>6.6305160000000001</v>
      </c>
      <c r="AC1461" s="268"/>
      <c r="AD1461" s="269">
        <v>8.9499999999999993</v>
      </c>
      <c r="AE1461" s="270">
        <f t="shared" si="145"/>
        <v>1.007086000000001</v>
      </c>
      <c r="AF1461" s="194">
        <f t="shared" si="140"/>
        <v>5.623429999999999</v>
      </c>
      <c r="AH1461" s="242">
        <v>1440</v>
      </c>
      <c r="AI1461" s="251">
        <f t="shared" si="141"/>
        <v>17.835000000000004</v>
      </c>
      <c r="AJ1461" s="251">
        <f>'5-04a'!O1462</f>
        <v>17.835000000000001</v>
      </c>
      <c r="AK1461" s="251">
        <f t="shared" si="142"/>
        <v>0</v>
      </c>
      <c r="AM1461" s="252">
        <f t="shared" si="143"/>
        <v>0.31530305578917844</v>
      </c>
      <c r="AP1461" s="268"/>
    </row>
    <row r="1462" spans="1:42" x14ac:dyDescent="0.25">
      <c r="A1462" s="253">
        <v>1460</v>
      </c>
      <c r="B1462" s="243" t="s">
        <v>586</v>
      </c>
      <c r="C1462" s="243" t="s">
        <v>587</v>
      </c>
      <c r="D1462" s="243" t="s">
        <v>471</v>
      </c>
      <c r="E1462" s="243" t="s">
        <v>492</v>
      </c>
      <c r="F1462" s="243" t="s">
        <v>30</v>
      </c>
      <c r="G1462" s="243" t="s">
        <v>36</v>
      </c>
      <c r="H1462" s="243" t="s">
        <v>32</v>
      </c>
      <c r="I1462" s="243" t="s">
        <v>76</v>
      </c>
      <c r="J1462" s="243" t="s">
        <v>678</v>
      </c>
      <c r="K1462" s="243" t="s">
        <v>896</v>
      </c>
      <c r="L1462" s="265">
        <v>3.3442763921087098</v>
      </c>
      <c r="M1462" s="250">
        <v>3</v>
      </c>
      <c r="N1462" s="250">
        <v>3</v>
      </c>
      <c r="O1462" s="244">
        <v>15</v>
      </c>
      <c r="P1462" s="242">
        <v>10</v>
      </c>
      <c r="Q1462" s="242">
        <v>25</v>
      </c>
      <c r="R1462" s="242">
        <v>0.5</v>
      </c>
      <c r="S1462" s="245">
        <v>501</v>
      </c>
      <c r="T1462" s="242">
        <v>4.2</v>
      </c>
      <c r="U1462" s="242">
        <v>0.8</v>
      </c>
      <c r="V1462" s="242">
        <v>23</v>
      </c>
      <c r="W1462" s="266">
        <v>247.31030791111115</v>
      </c>
      <c r="X1462" s="266">
        <v>24.293743409735871</v>
      </c>
      <c r="Y1462" s="266">
        <v>0</v>
      </c>
      <c r="Z1462" s="266">
        <v>7.4193092373333345</v>
      </c>
      <c r="AA1462" s="266">
        <v>1.2481080960000002</v>
      </c>
      <c r="AB1462" s="267">
        <v>5.3619826666666661</v>
      </c>
      <c r="AC1462" s="268"/>
      <c r="AD1462" s="269">
        <v>8.9499999999999993</v>
      </c>
      <c r="AE1462" s="270">
        <f t="shared" si="145"/>
        <v>1.007086000000001</v>
      </c>
      <c r="AF1462" s="194">
        <f t="shared" si="140"/>
        <v>4.3548966666666651</v>
      </c>
      <c r="AH1462" s="242">
        <v>1441</v>
      </c>
      <c r="AI1462" s="251">
        <f t="shared" si="141"/>
        <v>14.029400000000001</v>
      </c>
      <c r="AJ1462" s="251">
        <f>'5-04a'!O1463</f>
        <v>14.029400000000001</v>
      </c>
      <c r="AK1462" s="251">
        <f t="shared" si="142"/>
        <v>0</v>
      </c>
      <c r="AM1462" s="252">
        <f t="shared" si="143"/>
        <v>0.31041218203677029</v>
      </c>
      <c r="AP1462" s="268"/>
    </row>
    <row r="1463" spans="1:42" x14ac:dyDescent="0.25">
      <c r="A1463" s="253">
        <v>1461</v>
      </c>
      <c r="B1463" s="243" t="s">
        <v>586</v>
      </c>
      <c r="C1463" s="243" t="s">
        <v>587</v>
      </c>
      <c r="D1463" s="243" t="s">
        <v>471</v>
      </c>
      <c r="E1463" s="243" t="s">
        <v>492</v>
      </c>
      <c r="F1463" s="243" t="s">
        <v>30</v>
      </c>
      <c r="G1463" s="243" t="s">
        <v>36</v>
      </c>
      <c r="H1463" s="243" t="s">
        <v>42</v>
      </c>
      <c r="I1463" s="243" t="s">
        <v>53</v>
      </c>
      <c r="J1463" s="243" t="s">
        <v>726</v>
      </c>
      <c r="K1463" s="243" t="s">
        <v>896</v>
      </c>
      <c r="L1463" s="265">
        <v>7.7277770695505064</v>
      </c>
      <c r="M1463" s="250">
        <v>3</v>
      </c>
      <c r="N1463" s="250">
        <v>3</v>
      </c>
      <c r="O1463" s="244">
        <v>15</v>
      </c>
      <c r="P1463" s="242">
        <v>10</v>
      </c>
      <c r="Q1463" s="242">
        <v>25</v>
      </c>
      <c r="R1463" s="242">
        <v>0.5</v>
      </c>
      <c r="S1463" s="245">
        <v>615</v>
      </c>
      <c r="T1463" s="242">
        <v>4.2</v>
      </c>
      <c r="U1463" s="242">
        <v>0.8</v>
      </c>
      <c r="V1463" s="242">
        <v>23</v>
      </c>
      <c r="W1463" s="266">
        <v>242.23157333333339</v>
      </c>
      <c r="X1463" s="266">
        <v>23.794850032743948</v>
      </c>
      <c r="Y1463" s="266">
        <v>0</v>
      </c>
      <c r="Z1463" s="266">
        <v>7.2669472000000015</v>
      </c>
      <c r="AA1463" s="266">
        <v>1.8167368000000004</v>
      </c>
      <c r="AB1463" s="267">
        <v>5.5701159999999996</v>
      </c>
      <c r="AC1463" s="268"/>
      <c r="AD1463" s="269">
        <v>8.9499999999999993</v>
      </c>
      <c r="AE1463" s="270">
        <f t="shared" si="145"/>
        <v>1.007086000000001</v>
      </c>
      <c r="AF1463" s="194">
        <f t="shared" si="140"/>
        <v>4.5630299999999986</v>
      </c>
      <c r="AH1463" s="242">
        <v>1442</v>
      </c>
      <c r="AI1463" s="251">
        <f t="shared" si="141"/>
        <v>14.6538</v>
      </c>
      <c r="AJ1463" s="251">
        <f>'5-04a'!O1464</f>
        <v>14.6538</v>
      </c>
      <c r="AK1463" s="251">
        <f t="shared" si="142"/>
        <v>0</v>
      </c>
      <c r="AM1463" s="252">
        <f t="shared" si="143"/>
        <v>0.3113888547680464</v>
      </c>
      <c r="AO1463" t="s">
        <v>2583</v>
      </c>
      <c r="AP1463" s="268"/>
    </row>
    <row r="1464" spans="1:42" x14ac:dyDescent="0.25">
      <c r="A1464" s="253">
        <v>1462</v>
      </c>
      <c r="B1464" s="243" t="s">
        <v>586</v>
      </c>
      <c r="C1464" s="243" t="s">
        <v>587</v>
      </c>
      <c r="D1464" s="243" t="s">
        <v>471</v>
      </c>
      <c r="E1464" s="243" t="s">
        <v>492</v>
      </c>
      <c r="F1464" s="243" t="s">
        <v>30</v>
      </c>
      <c r="G1464" s="243" t="s">
        <v>31</v>
      </c>
      <c r="H1464" s="243" t="s">
        <v>42</v>
      </c>
      <c r="I1464" s="243" t="s">
        <v>52</v>
      </c>
      <c r="J1464" s="243" t="s">
        <v>678</v>
      </c>
      <c r="K1464" s="243" t="s">
        <v>896</v>
      </c>
      <c r="L1464" s="265">
        <v>6.0630744997661159</v>
      </c>
      <c r="M1464" s="250">
        <v>3</v>
      </c>
      <c r="N1464" s="250">
        <v>3</v>
      </c>
      <c r="O1464" s="244">
        <v>15</v>
      </c>
      <c r="P1464" s="242">
        <v>10</v>
      </c>
      <c r="Q1464" s="242">
        <v>25</v>
      </c>
      <c r="R1464" s="242">
        <v>0.5</v>
      </c>
      <c r="S1464" s="245">
        <v>780</v>
      </c>
      <c r="T1464" s="242">
        <v>4.2</v>
      </c>
      <c r="U1464" s="242">
        <v>0.8</v>
      </c>
      <c r="V1464" s="242">
        <v>23</v>
      </c>
      <c r="W1464" s="266">
        <v>233.15951555555552</v>
      </c>
      <c r="X1464" s="266">
        <v>22.90368522156734</v>
      </c>
      <c r="Y1464" s="266">
        <v>0</v>
      </c>
      <c r="Z1464" s="266">
        <v>6.9947854666666665</v>
      </c>
      <c r="AA1464" s="266">
        <v>2.9977651999999999</v>
      </c>
      <c r="AB1464" s="267">
        <v>6.024549333333332</v>
      </c>
      <c r="AC1464" s="268"/>
      <c r="AD1464" s="269">
        <v>8.9499999999999993</v>
      </c>
      <c r="AE1464" s="270">
        <f t="shared" si="145"/>
        <v>1.007086000000001</v>
      </c>
      <c r="AF1464" s="194">
        <f t="shared" si="140"/>
        <v>5.0174633333333309</v>
      </c>
      <c r="AH1464" s="242">
        <v>1443</v>
      </c>
      <c r="AI1464" s="251">
        <f t="shared" si="141"/>
        <v>16.017099999999999</v>
      </c>
      <c r="AJ1464" s="251">
        <f>'5-04a'!O1465</f>
        <v>16.017099999999999</v>
      </c>
      <c r="AK1464" s="251">
        <f t="shared" si="142"/>
        <v>0</v>
      </c>
      <c r="AM1464" s="252">
        <f t="shared" si="143"/>
        <v>0.31325666527232338</v>
      </c>
      <c r="AP1464" s="268"/>
    </row>
    <row r="1465" spans="1:42" x14ac:dyDescent="0.25">
      <c r="A1465" s="253">
        <v>1463</v>
      </c>
      <c r="B1465" s="243" t="s">
        <v>586</v>
      </c>
      <c r="C1465" s="243" t="s">
        <v>587</v>
      </c>
      <c r="D1465" s="243" t="s">
        <v>491</v>
      </c>
      <c r="E1465" s="243" t="s">
        <v>472</v>
      </c>
      <c r="F1465" s="243" t="s">
        <v>35</v>
      </c>
      <c r="G1465" s="243" t="s">
        <v>36</v>
      </c>
      <c r="H1465" s="243" t="s">
        <v>32</v>
      </c>
      <c r="I1465" s="243" t="s">
        <v>77</v>
      </c>
      <c r="J1465" s="243" t="s">
        <v>73</v>
      </c>
      <c r="K1465" s="243" t="s">
        <v>896</v>
      </c>
      <c r="L1465" s="265">
        <v>2.9659973609958512</v>
      </c>
      <c r="M1465" s="250">
        <v>3</v>
      </c>
      <c r="N1465" s="250">
        <v>2.9659973609958512</v>
      </c>
      <c r="O1465" s="244">
        <v>15</v>
      </c>
      <c r="P1465" s="242">
        <v>10</v>
      </c>
      <c r="Q1465" s="242">
        <v>25</v>
      </c>
      <c r="R1465" s="242">
        <v>0.5</v>
      </c>
      <c r="S1465" s="245">
        <v>597</v>
      </c>
      <c r="T1465" s="242">
        <v>4.2</v>
      </c>
      <c r="U1465" s="242">
        <v>0.8</v>
      </c>
      <c r="V1465" s="242">
        <v>23</v>
      </c>
      <c r="W1465" s="266">
        <v>279.82217749557901</v>
      </c>
      <c r="X1465" s="266">
        <v>16.586969620366272</v>
      </c>
      <c r="Y1465" s="266">
        <v>0</v>
      </c>
      <c r="Z1465" s="266">
        <v>8.2995184000000002</v>
      </c>
      <c r="AA1465" s="266">
        <v>5.5330122666666677</v>
      </c>
      <c r="AB1465" s="267">
        <v>10.231769333333332</v>
      </c>
      <c r="AC1465" s="268"/>
      <c r="AD1465" s="269">
        <v>5.55</v>
      </c>
      <c r="AE1465" s="270">
        <f t="shared" si="145"/>
        <v>3.3636260000000018</v>
      </c>
      <c r="AF1465" s="194">
        <f t="shared" si="140"/>
        <v>6.8681433333333306</v>
      </c>
      <c r="AH1465" s="242">
        <v>1444</v>
      </c>
      <c r="AI1465" s="251">
        <f t="shared" si="141"/>
        <v>24.064299999999999</v>
      </c>
      <c r="AJ1465" s="251">
        <f>'5-04a'!O1466</f>
        <v>24.064299999999999</v>
      </c>
      <c r="AK1465" s="251">
        <f t="shared" si="142"/>
        <v>0</v>
      </c>
      <c r="AM1465" s="252">
        <f t="shared" si="143"/>
        <v>0.285407983333541</v>
      </c>
      <c r="AP1465" s="268"/>
    </row>
    <row r="1466" spans="1:42" x14ac:dyDescent="0.25">
      <c r="A1466" s="253">
        <v>1464</v>
      </c>
      <c r="B1466" s="243" t="s">
        <v>586</v>
      </c>
      <c r="C1466" s="243" t="s">
        <v>587</v>
      </c>
      <c r="D1466" s="243" t="s">
        <v>491</v>
      </c>
      <c r="E1466" s="243" t="s">
        <v>472</v>
      </c>
      <c r="F1466" s="243" t="s">
        <v>30</v>
      </c>
      <c r="G1466" s="243" t="s">
        <v>36</v>
      </c>
      <c r="H1466" s="243" t="s">
        <v>32</v>
      </c>
      <c r="I1466" s="243" t="s">
        <v>76</v>
      </c>
      <c r="J1466" s="243" t="s">
        <v>678</v>
      </c>
      <c r="K1466" s="243" t="s">
        <v>896</v>
      </c>
      <c r="L1466" s="265">
        <v>3.3401699332641765</v>
      </c>
      <c r="M1466" s="250">
        <v>3</v>
      </c>
      <c r="N1466" s="250">
        <v>3</v>
      </c>
      <c r="O1466" s="244">
        <v>15</v>
      </c>
      <c r="P1466" s="242">
        <v>10</v>
      </c>
      <c r="Q1466" s="242">
        <v>25</v>
      </c>
      <c r="R1466" s="242">
        <v>0.5</v>
      </c>
      <c r="S1466" s="245">
        <v>501</v>
      </c>
      <c r="T1466" s="242">
        <v>4.2</v>
      </c>
      <c r="U1466" s="242">
        <v>0.8</v>
      </c>
      <c r="V1466" s="242">
        <v>23</v>
      </c>
      <c r="W1466" s="266">
        <v>314.71307946666667</v>
      </c>
      <c r="X1466" s="266">
        <v>18.655191432523218</v>
      </c>
      <c r="Y1466" s="266">
        <v>0</v>
      </c>
      <c r="Z1466" s="266">
        <v>9.4413923839999985</v>
      </c>
      <c r="AA1466" s="266">
        <v>1.5882716159999999</v>
      </c>
      <c r="AB1466" s="267">
        <v>8.8303359999999991</v>
      </c>
      <c r="AC1466" s="268"/>
      <c r="AD1466" s="269">
        <v>5.55</v>
      </c>
      <c r="AE1466" s="270">
        <f t="shared" si="145"/>
        <v>3.3636260000000018</v>
      </c>
      <c r="AF1466" s="194">
        <f t="shared" si="140"/>
        <v>5.4667099999999973</v>
      </c>
      <c r="AH1466" s="242">
        <v>1445</v>
      </c>
      <c r="AI1466" s="251">
        <f t="shared" si="141"/>
        <v>19.86</v>
      </c>
      <c r="AJ1466" s="251">
        <f>'5-04a'!O1467</f>
        <v>19.86</v>
      </c>
      <c r="AK1466" s="251">
        <f t="shared" si="142"/>
        <v>0</v>
      </c>
      <c r="AM1466" s="252">
        <f t="shared" si="143"/>
        <v>0.27526233635448122</v>
      </c>
      <c r="AP1466" s="268"/>
    </row>
    <row r="1467" spans="1:42" x14ac:dyDescent="0.25">
      <c r="A1467" s="253">
        <v>1465</v>
      </c>
      <c r="B1467" s="243" t="s">
        <v>586</v>
      </c>
      <c r="C1467" s="243" t="s">
        <v>587</v>
      </c>
      <c r="D1467" s="243" t="s">
        <v>491</v>
      </c>
      <c r="E1467" s="243" t="s">
        <v>472</v>
      </c>
      <c r="F1467" s="243" t="s">
        <v>30</v>
      </c>
      <c r="G1467" s="243" t="s">
        <v>36</v>
      </c>
      <c r="H1467" s="243" t="s">
        <v>42</v>
      </c>
      <c r="I1467" s="243" t="s">
        <v>53</v>
      </c>
      <c r="J1467" s="243" t="s">
        <v>726</v>
      </c>
      <c r="K1467" s="243" t="s">
        <v>896</v>
      </c>
      <c r="L1467" s="265">
        <v>7.7231732332104377</v>
      </c>
      <c r="M1467" s="250">
        <v>3</v>
      </c>
      <c r="N1467" s="250">
        <v>3</v>
      </c>
      <c r="O1467" s="244">
        <v>15</v>
      </c>
      <c r="P1467" s="242">
        <v>10</v>
      </c>
      <c r="Q1467" s="242">
        <v>25</v>
      </c>
      <c r="R1467" s="242">
        <v>0.5</v>
      </c>
      <c r="S1467" s="245">
        <v>615</v>
      </c>
      <c r="T1467" s="242">
        <v>4.2</v>
      </c>
      <c r="U1467" s="242">
        <v>0.8</v>
      </c>
      <c r="V1467" s="242">
        <v>23</v>
      </c>
      <c r="W1467" s="266">
        <v>306.38748444444451</v>
      </c>
      <c r="X1467" s="266">
        <v>18.161676612000267</v>
      </c>
      <c r="Y1467" s="266">
        <v>0</v>
      </c>
      <c r="Z1467" s="266">
        <v>9.1916245333333357</v>
      </c>
      <c r="AA1467" s="266">
        <v>2.2979061333333339</v>
      </c>
      <c r="AB1467" s="267">
        <v>9.0602693333333342</v>
      </c>
      <c r="AC1467" s="268"/>
      <c r="AD1467" s="269">
        <v>5.55</v>
      </c>
      <c r="AE1467" s="270">
        <f t="shared" si="145"/>
        <v>3.3636260000000018</v>
      </c>
      <c r="AF1467" s="194">
        <f t="shared" si="140"/>
        <v>5.6966433333333324</v>
      </c>
      <c r="AH1467" s="242">
        <v>1446</v>
      </c>
      <c r="AI1467" s="251">
        <f t="shared" si="141"/>
        <v>20.549800000000005</v>
      </c>
      <c r="AJ1467" s="251">
        <f>'5-04a'!O1468</f>
        <v>20.549800000000001</v>
      </c>
      <c r="AK1467" s="251">
        <f t="shared" si="142"/>
        <v>0</v>
      </c>
      <c r="AM1467" s="252">
        <f t="shared" si="143"/>
        <v>0.27721161925339083</v>
      </c>
      <c r="AP1467" s="268"/>
    </row>
    <row r="1468" spans="1:42" x14ac:dyDescent="0.25">
      <c r="A1468" s="253">
        <v>1466</v>
      </c>
      <c r="B1468" s="243" t="s">
        <v>586</v>
      </c>
      <c r="C1468" s="243" t="s">
        <v>587</v>
      </c>
      <c r="D1468" s="243" t="s">
        <v>491</v>
      </c>
      <c r="E1468" s="243" t="s">
        <v>472</v>
      </c>
      <c r="F1468" s="243" t="s">
        <v>30</v>
      </c>
      <c r="G1468" s="243" t="s">
        <v>31</v>
      </c>
      <c r="H1468" s="243" t="s">
        <v>42</v>
      </c>
      <c r="I1468" s="243" t="s">
        <v>52</v>
      </c>
      <c r="J1468" s="243" t="s">
        <v>678</v>
      </c>
      <c r="K1468" s="243" t="s">
        <v>896</v>
      </c>
      <c r="L1468" s="265">
        <v>6.0577507749456645</v>
      </c>
      <c r="M1468" s="250">
        <v>3</v>
      </c>
      <c r="N1468" s="250">
        <v>3</v>
      </c>
      <c r="O1468" s="244">
        <v>15</v>
      </c>
      <c r="P1468" s="242">
        <v>10</v>
      </c>
      <c r="Q1468" s="242">
        <v>25</v>
      </c>
      <c r="R1468" s="242">
        <v>0.5</v>
      </c>
      <c r="S1468" s="245">
        <v>780</v>
      </c>
      <c r="T1468" s="242">
        <v>4.2</v>
      </c>
      <c r="U1468" s="242">
        <v>0.8</v>
      </c>
      <c r="V1468" s="242">
        <v>23</v>
      </c>
      <c r="W1468" s="266">
        <v>291.51882666666666</v>
      </c>
      <c r="X1468" s="266">
        <v>17.280309820193636</v>
      </c>
      <c r="Y1468" s="266">
        <v>0</v>
      </c>
      <c r="Z1468" s="266">
        <v>8.7455648000000004</v>
      </c>
      <c r="AA1468" s="266">
        <v>3.7480992000000004</v>
      </c>
      <c r="AB1468" s="267">
        <v>9.5623359999999984</v>
      </c>
      <c r="AC1468" s="268"/>
      <c r="AD1468" s="269">
        <v>5.55</v>
      </c>
      <c r="AE1468" s="270">
        <f t="shared" si="145"/>
        <v>3.3636260000000018</v>
      </c>
      <c r="AF1468" s="194">
        <f t="shared" si="140"/>
        <v>6.1987099999999966</v>
      </c>
      <c r="AH1468" s="242">
        <v>1447</v>
      </c>
      <c r="AI1468" s="251">
        <f t="shared" si="141"/>
        <v>22.055999999999997</v>
      </c>
      <c r="AJ1468" s="251">
        <f>'5-04a'!O1469</f>
        <v>22.056000000000001</v>
      </c>
      <c r="AK1468" s="251">
        <f t="shared" si="142"/>
        <v>0</v>
      </c>
      <c r="AM1468" s="252">
        <f t="shared" si="143"/>
        <v>0.28104416031918739</v>
      </c>
      <c r="AP1468" s="268"/>
    </row>
    <row r="1469" spans="1:42" x14ac:dyDescent="0.25">
      <c r="A1469" s="253">
        <v>1467</v>
      </c>
      <c r="B1469" s="243" t="s">
        <v>586</v>
      </c>
      <c r="C1469" s="243" t="s">
        <v>587</v>
      </c>
      <c r="D1469" s="243" t="s">
        <v>471</v>
      </c>
      <c r="E1469" s="243" t="s">
        <v>496</v>
      </c>
      <c r="F1469" s="243" t="s">
        <v>35</v>
      </c>
      <c r="G1469" s="243" t="s">
        <v>36</v>
      </c>
      <c r="H1469" s="243" t="s">
        <v>32</v>
      </c>
      <c r="I1469" s="243" t="s">
        <v>77</v>
      </c>
      <c r="J1469" s="243" t="s">
        <v>73</v>
      </c>
      <c r="K1469" s="243" t="s">
        <v>896</v>
      </c>
      <c r="L1469" s="265">
        <v>2.9732016261127598</v>
      </c>
      <c r="M1469" s="250">
        <v>3</v>
      </c>
      <c r="N1469" s="250">
        <v>2.9732016261127598</v>
      </c>
      <c r="O1469" s="244">
        <v>15</v>
      </c>
      <c r="P1469" s="242">
        <v>10</v>
      </c>
      <c r="Q1469" s="242">
        <v>25</v>
      </c>
      <c r="R1469" s="242">
        <v>0.5</v>
      </c>
      <c r="S1469" s="245">
        <v>597</v>
      </c>
      <c r="T1469" s="242">
        <v>4.2</v>
      </c>
      <c r="U1469" s="242">
        <v>0.8</v>
      </c>
      <c r="V1469" s="242">
        <v>23</v>
      </c>
      <c r="W1469" s="266">
        <v>153.27673575768338</v>
      </c>
      <c r="X1469" s="266">
        <v>22.741355453662219</v>
      </c>
      <c r="Y1469" s="266">
        <v>0</v>
      </c>
      <c r="Z1469" s="266">
        <v>4.5572264000000002</v>
      </c>
      <c r="AA1469" s="266">
        <v>3.0381509333333336</v>
      </c>
      <c r="AB1469" s="267">
        <v>4.7436226666666652</v>
      </c>
      <c r="AC1469" s="268"/>
      <c r="AD1469" s="269">
        <v>9.15</v>
      </c>
      <c r="AE1469" s="270">
        <f t="shared" si="145"/>
        <v>0.9263539999999999</v>
      </c>
      <c r="AF1469" s="194">
        <f t="shared" si="140"/>
        <v>3.8172686666666653</v>
      </c>
      <c r="AH1469" s="242">
        <v>1448</v>
      </c>
      <c r="AI1469" s="251">
        <f t="shared" si="141"/>
        <v>12.338999999999999</v>
      </c>
      <c r="AJ1469" s="251">
        <f>'5-04a'!O1470</f>
        <v>12.339</v>
      </c>
      <c r="AK1469" s="251">
        <f t="shared" si="142"/>
        <v>0</v>
      </c>
      <c r="AM1469" s="252">
        <f t="shared" si="143"/>
        <v>0.30936612907582994</v>
      </c>
      <c r="AP1469" s="268"/>
    </row>
    <row r="1470" spans="1:42" x14ac:dyDescent="0.25">
      <c r="A1470" s="253">
        <v>1468</v>
      </c>
      <c r="B1470" s="243" t="s">
        <v>586</v>
      </c>
      <c r="C1470" s="243" t="s">
        <v>587</v>
      </c>
      <c r="D1470" s="243" t="s">
        <v>471</v>
      </c>
      <c r="E1470" s="243" t="s">
        <v>496</v>
      </c>
      <c r="F1470" s="243" t="s">
        <v>30</v>
      </c>
      <c r="G1470" s="243" t="s">
        <v>36</v>
      </c>
      <c r="H1470" s="243" t="s">
        <v>32</v>
      </c>
      <c r="I1470" s="243" t="s">
        <v>76</v>
      </c>
      <c r="J1470" s="243" t="s">
        <v>678</v>
      </c>
      <c r="K1470" s="243" t="s">
        <v>896</v>
      </c>
      <c r="L1470" s="265">
        <v>3.3464162905539072</v>
      </c>
      <c r="M1470" s="250">
        <v>3</v>
      </c>
      <c r="N1470" s="250">
        <v>3</v>
      </c>
      <c r="O1470" s="244">
        <v>15</v>
      </c>
      <c r="P1470" s="242">
        <v>10</v>
      </c>
      <c r="Q1470" s="242">
        <v>25</v>
      </c>
      <c r="R1470" s="242">
        <v>0.5</v>
      </c>
      <c r="S1470" s="245">
        <v>501</v>
      </c>
      <c r="T1470" s="242">
        <v>4.2</v>
      </c>
      <c r="U1470" s="242">
        <v>0.8</v>
      </c>
      <c r="V1470" s="242">
        <v>23</v>
      </c>
      <c r="W1470" s="266">
        <v>168.79304213333339</v>
      </c>
      <c r="X1470" s="266">
        <v>25.04347806132543</v>
      </c>
      <c r="Y1470" s="266">
        <v>0</v>
      </c>
      <c r="Z1470" s="266">
        <v>5.0637912640000016</v>
      </c>
      <c r="AA1470" s="266">
        <v>0.85185273600000022</v>
      </c>
      <c r="AB1470" s="267">
        <v>3.903756</v>
      </c>
      <c r="AC1470" s="268"/>
      <c r="AD1470" s="269">
        <v>9.15</v>
      </c>
      <c r="AE1470" s="270">
        <f t="shared" si="145"/>
        <v>0.9263539999999999</v>
      </c>
      <c r="AF1470" s="194">
        <f t="shared" si="140"/>
        <v>2.9774020000000001</v>
      </c>
      <c r="AH1470" s="242">
        <v>1449</v>
      </c>
      <c r="AI1470" s="251">
        <f t="shared" si="141"/>
        <v>9.8194000000000017</v>
      </c>
      <c r="AJ1470" s="251">
        <f>'5-04a'!O1471</f>
        <v>9.8193999999999999</v>
      </c>
      <c r="AK1470" s="251">
        <f t="shared" si="142"/>
        <v>0</v>
      </c>
      <c r="AM1470" s="252">
        <f t="shared" si="143"/>
        <v>0.30321628612746193</v>
      </c>
      <c r="AP1470" s="268"/>
    </row>
    <row r="1471" spans="1:42" x14ac:dyDescent="0.25">
      <c r="A1471" s="253">
        <v>1469</v>
      </c>
      <c r="B1471" s="243" t="s">
        <v>586</v>
      </c>
      <c r="C1471" s="243" t="s">
        <v>587</v>
      </c>
      <c r="D1471" s="243" t="s">
        <v>471</v>
      </c>
      <c r="E1471" s="243" t="s">
        <v>496</v>
      </c>
      <c r="F1471" s="243" t="s">
        <v>30</v>
      </c>
      <c r="G1471" s="243" t="s">
        <v>36</v>
      </c>
      <c r="H1471" s="243" t="s">
        <v>42</v>
      </c>
      <c r="I1471" s="243" t="s">
        <v>53</v>
      </c>
      <c r="J1471" s="243" t="s">
        <v>726</v>
      </c>
      <c r="K1471" s="243" t="s">
        <v>896</v>
      </c>
      <c r="L1471" s="265">
        <v>7.7305571060449427</v>
      </c>
      <c r="M1471" s="250">
        <v>3</v>
      </c>
      <c r="N1471" s="250">
        <v>3</v>
      </c>
      <c r="O1471" s="244">
        <v>15</v>
      </c>
      <c r="P1471" s="242">
        <v>10</v>
      </c>
      <c r="Q1471" s="242">
        <v>25</v>
      </c>
      <c r="R1471" s="242">
        <v>0.5</v>
      </c>
      <c r="S1471" s="245">
        <v>615</v>
      </c>
      <c r="T1471" s="242">
        <v>4.2</v>
      </c>
      <c r="U1471" s="242">
        <v>0.8</v>
      </c>
      <c r="V1471" s="242">
        <v>23</v>
      </c>
      <c r="W1471" s="266">
        <v>165.09984000000003</v>
      </c>
      <c r="X1471" s="266">
        <v>24.495525222551933</v>
      </c>
      <c r="Y1471" s="266">
        <v>0</v>
      </c>
      <c r="Z1471" s="266">
        <v>4.952995200000001</v>
      </c>
      <c r="AA1471" s="266">
        <v>1.2382488000000003</v>
      </c>
      <c r="AB1471" s="267">
        <v>4.041555999999999</v>
      </c>
      <c r="AC1471" s="268"/>
      <c r="AD1471" s="269">
        <v>9.15</v>
      </c>
      <c r="AE1471" s="270">
        <f t="shared" si="145"/>
        <v>0.9263539999999999</v>
      </c>
      <c r="AF1471" s="194">
        <f t="shared" si="140"/>
        <v>3.1152019999999991</v>
      </c>
      <c r="AH1471" s="242">
        <v>1450</v>
      </c>
      <c r="AI1471" s="251">
        <f t="shared" si="141"/>
        <v>10.232800000000001</v>
      </c>
      <c r="AJ1471" s="251">
        <f>'5-04a'!O1472</f>
        <v>10.232799999999999</v>
      </c>
      <c r="AK1471" s="251">
        <f t="shared" si="142"/>
        <v>0</v>
      </c>
      <c r="AM1471" s="252">
        <f t="shared" si="143"/>
        <v>0.30443299976545996</v>
      </c>
      <c r="AP1471" s="268"/>
    </row>
    <row r="1472" spans="1:42" x14ac:dyDescent="0.25">
      <c r="A1472" s="253">
        <v>1470</v>
      </c>
      <c r="B1472" s="243" t="s">
        <v>586</v>
      </c>
      <c r="C1472" s="243" t="s">
        <v>587</v>
      </c>
      <c r="D1472" s="243" t="s">
        <v>471</v>
      </c>
      <c r="E1472" s="243" t="s">
        <v>496</v>
      </c>
      <c r="F1472" s="243" t="s">
        <v>30</v>
      </c>
      <c r="G1472" s="243" t="s">
        <v>31</v>
      </c>
      <c r="H1472" s="243" t="s">
        <v>42</v>
      </c>
      <c r="I1472" s="243" t="s">
        <v>52</v>
      </c>
      <c r="J1472" s="243" t="s">
        <v>678</v>
      </c>
      <c r="K1472" s="243" t="s">
        <v>896</v>
      </c>
      <c r="L1472" s="265">
        <v>6.0667810518581335</v>
      </c>
      <c r="M1472" s="250">
        <v>3</v>
      </c>
      <c r="N1472" s="250">
        <v>3</v>
      </c>
      <c r="O1472" s="244">
        <v>15</v>
      </c>
      <c r="P1472" s="242">
        <v>10</v>
      </c>
      <c r="Q1472" s="242">
        <v>25</v>
      </c>
      <c r="R1472" s="242">
        <v>0.5</v>
      </c>
      <c r="S1472" s="245">
        <v>780</v>
      </c>
      <c r="T1472" s="242">
        <v>4.2</v>
      </c>
      <c r="U1472" s="242">
        <v>0.8</v>
      </c>
      <c r="V1472" s="242">
        <v>23</v>
      </c>
      <c r="W1472" s="266">
        <v>158.50280444444445</v>
      </c>
      <c r="X1472" s="266">
        <v>23.516736564457634</v>
      </c>
      <c r="Y1472" s="266">
        <v>0</v>
      </c>
      <c r="Z1472" s="266">
        <v>4.7550841333333338</v>
      </c>
      <c r="AA1472" s="266">
        <v>2.0378932000000005</v>
      </c>
      <c r="AB1472" s="267">
        <v>4.3424226666666659</v>
      </c>
      <c r="AC1472" s="268"/>
      <c r="AD1472" s="269">
        <v>9.15</v>
      </c>
      <c r="AE1472" s="270">
        <f t="shared" si="145"/>
        <v>0.9263539999999999</v>
      </c>
      <c r="AF1472" s="194">
        <f t="shared" si="140"/>
        <v>3.416068666666666</v>
      </c>
      <c r="AH1472" s="242">
        <v>1451</v>
      </c>
      <c r="AI1472" s="251">
        <f t="shared" si="141"/>
        <v>11.135400000000001</v>
      </c>
      <c r="AJ1472" s="251">
        <f>'5-04a'!O1473</f>
        <v>11.135400000000001</v>
      </c>
      <c r="AK1472" s="251">
        <f t="shared" si="142"/>
        <v>0</v>
      </c>
      <c r="AM1472" s="252">
        <f t="shared" si="143"/>
        <v>0.30677556860702498</v>
      </c>
      <c r="AP1472" s="268"/>
    </row>
    <row r="1473" spans="1:42" x14ac:dyDescent="0.25">
      <c r="A1473" s="253">
        <v>1471</v>
      </c>
      <c r="B1473" s="243" t="s">
        <v>586</v>
      </c>
      <c r="C1473" s="243" t="s">
        <v>587</v>
      </c>
      <c r="D1473" s="243" t="s">
        <v>491</v>
      </c>
      <c r="E1473" s="243" t="s">
        <v>492</v>
      </c>
      <c r="F1473" s="243" t="s">
        <v>35</v>
      </c>
      <c r="G1473" s="243" t="s">
        <v>36</v>
      </c>
      <c r="H1473" s="243" t="s">
        <v>32</v>
      </c>
      <c r="I1473" s="243" t="s">
        <v>77</v>
      </c>
      <c r="J1473" s="243" t="s">
        <v>73</v>
      </c>
      <c r="K1473" s="243" t="s">
        <v>896</v>
      </c>
      <c r="L1473" s="265">
        <v>2.9693556129032257</v>
      </c>
      <c r="M1473" s="250">
        <v>3</v>
      </c>
      <c r="N1473" s="250">
        <v>2.9693556129032257</v>
      </c>
      <c r="O1473" s="244">
        <v>15</v>
      </c>
      <c r="P1473" s="242">
        <v>10</v>
      </c>
      <c r="Q1473" s="242">
        <v>25</v>
      </c>
      <c r="R1473" s="242">
        <v>0.5</v>
      </c>
      <c r="S1473" s="245">
        <v>597</v>
      </c>
      <c r="T1473" s="242">
        <v>4.2</v>
      </c>
      <c r="U1473" s="242">
        <v>0.8</v>
      </c>
      <c r="V1473" s="242">
        <v>23</v>
      </c>
      <c r="W1473" s="266">
        <v>246.80102201820176</v>
      </c>
      <c r="X1473" s="266">
        <v>24.879135284092921</v>
      </c>
      <c r="Y1473" s="266">
        <v>0</v>
      </c>
      <c r="Z1473" s="266">
        <v>7.3284000000000002</v>
      </c>
      <c r="AA1473" s="266">
        <v>4.8856000000000002</v>
      </c>
      <c r="AB1473" s="267">
        <v>9.0519999999999978</v>
      </c>
      <c r="AC1473" s="268"/>
      <c r="AD1473" s="269">
        <v>6.05</v>
      </c>
      <c r="AE1473" s="270">
        <f t="shared" si="145"/>
        <v>2.9004960000000004</v>
      </c>
      <c r="AF1473" s="194">
        <f t="shared" si="140"/>
        <v>6.1515039999999974</v>
      </c>
      <c r="AH1473" s="242">
        <v>1452</v>
      </c>
      <c r="AI1473" s="251">
        <f t="shared" si="141"/>
        <v>21.265999999999998</v>
      </c>
      <c r="AJ1473" s="251">
        <f>'5-04a'!O1474</f>
        <v>21.265999999999998</v>
      </c>
      <c r="AK1473" s="251">
        <f t="shared" si="142"/>
        <v>0</v>
      </c>
      <c r="AM1473" s="252">
        <f t="shared" si="143"/>
        <v>0.28926474184143691</v>
      </c>
      <c r="AP1473" s="268"/>
    </row>
    <row r="1474" spans="1:42" x14ac:dyDescent="0.25">
      <c r="A1474" s="253">
        <v>1472</v>
      </c>
      <c r="B1474" s="243" t="s">
        <v>586</v>
      </c>
      <c r="C1474" s="243" t="s">
        <v>587</v>
      </c>
      <c r="D1474" s="243" t="s">
        <v>491</v>
      </c>
      <c r="E1474" s="243" t="s">
        <v>492</v>
      </c>
      <c r="F1474" s="243" t="s">
        <v>30</v>
      </c>
      <c r="G1474" s="243" t="s">
        <v>36</v>
      </c>
      <c r="H1474" s="243" t="s">
        <v>32</v>
      </c>
      <c r="I1474" s="243" t="s">
        <v>76</v>
      </c>
      <c r="J1474" s="243" t="s">
        <v>678</v>
      </c>
      <c r="K1474" s="243" t="s">
        <v>896</v>
      </c>
      <c r="L1474" s="265">
        <v>3.3430816586021503</v>
      </c>
      <c r="M1474" s="250">
        <v>3</v>
      </c>
      <c r="N1474" s="250">
        <v>3</v>
      </c>
      <c r="O1474" s="244">
        <v>15</v>
      </c>
      <c r="P1474" s="242">
        <v>10</v>
      </c>
      <c r="Q1474" s="242">
        <v>25</v>
      </c>
      <c r="R1474" s="242">
        <v>0.5</v>
      </c>
      <c r="S1474" s="245">
        <v>501</v>
      </c>
      <c r="T1474" s="242">
        <v>4.2</v>
      </c>
      <c r="U1474" s="242">
        <v>0.8</v>
      </c>
      <c r="V1474" s="242">
        <v>23</v>
      </c>
      <c r="W1474" s="266">
        <v>277.96412444444451</v>
      </c>
      <c r="X1474" s="266">
        <v>28.020577060931906</v>
      </c>
      <c r="Y1474" s="266">
        <v>0</v>
      </c>
      <c r="Z1474" s="266">
        <v>8.3389237333333348</v>
      </c>
      <c r="AA1474" s="266">
        <v>1.4028096000000001</v>
      </c>
      <c r="AB1474" s="267">
        <v>7.8158666666666665</v>
      </c>
      <c r="AC1474" s="268"/>
      <c r="AD1474" s="269">
        <v>6.05</v>
      </c>
      <c r="AE1474" s="270">
        <f t="shared" si="145"/>
        <v>2.9004960000000004</v>
      </c>
      <c r="AF1474" s="194">
        <f t="shared" si="140"/>
        <v>4.9153706666666661</v>
      </c>
      <c r="AH1474" s="242">
        <v>1453</v>
      </c>
      <c r="AI1474" s="251">
        <f t="shared" si="141"/>
        <v>17.557600000000001</v>
      </c>
      <c r="AJ1474" s="251">
        <f>'5-04a'!O1475</f>
        <v>17.557600000000001</v>
      </c>
      <c r="AK1474" s="251">
        <f t="shared" si="142"/>
        <v>0</v>
      </c>
      <c r="AM1474" s="252">
        <f t="shared" si="143"/>
        <v>0.27995686578271894</v>
      </c>
      <c r="AP1474" s="268"/>
    </row>
    <row r="1475" spans="1:42" x14ac:dyDescent="0.25">
      <c r="A1475" s="253">
        <v>1473</v>
      </c>
      <c r="B1475" s="243" t="s">
        <v>586</v>
      </c>
      <c r="C1475" s="243" t="s">
        <v>587</v>
      </c>
      <c r="D1475" s="243" t="s">
        <v>491</v>
      </c>
      <c r="E1475" s="243" t="s">
        <v>492</v>
      </c>
      <c r="F1475" s="243" t="s">
        <v>30</v>
      </c>
      <c r="G1475" s="243" t="s">
        <v>36</v>
      </c>
      <c r="H1475" s="243" t="s">
        <v>42</v>
      </c>
      <c r="I1475" s="243" t="s">
        <v>53</v>
      </c>
      <c r="J1475" s="243" t="s">
        <v>726</v>
      </c>
      <c r="K1475" s="243" t="s">
        <v>896</v>
      </c>
      <c r="L1475" s="265">
        <v>7.7266152088495748</v>
      </c>
      <c r="M1475" s="250">
        <v>3</v>
      </c>
      <c r="N1475" s="250">
        <v>3</v>
      </c>
      <c r="O1475" s="244">
        <v>15</v>
      </c>
      <c r="P1475" s="242">
        <v>10</v>
      </c>
      <c r="Q1475" s="242">
        <v>25</v>
      </c>
      <c r="R1475" s="242">
        <v>0.5</v>
      </c>
      <c r="S1475" s="245">
        <v>615</v>
      </c>
      <c r="T1475" s="242">
        <v>4.2</v>
      </c>
      <c r="U1475" s="242">
        <v>0.8</v>
      </c>
      <c r="V1475" s="242">
        <v>23</v>
      </c>
      <c r="W1475" s="266">
        <v>270.59555555555556</v>
      </c>
      <c r="X1475" s="266">
        <v>27.277777777777779</v>
      </c>
      <c r="Y1475" s="266">
        <v>0</v>
      </c>
      <c r="Z1475" s="266">
        <v>8.1178666666666661</v>
      </c>
      <c r="AA1475" s="266">
        <v>2.029466666666667</v>
      </c>
      <c r="AB1475" s="267">
        <v>8.0186666666666682</v>
      </c>
      <c r="AC1475" s="268"/>
      <c r="AD1475" s="269">
        <v>6.05</v>
      </c>
      <c r="AE1475" s="270">
        <f t="shared" si="145"/>
        <v>2.9004960000000004</v>
      </c>
      <c r="AF1475" s="194">
        <f t="shared" ref="AF1475:AF1538" si="146">AB1475-AE1475</f>
        <v>5.1181706666666678</v>
      </c>
      <c r="AH1475" s="242">
        <v>1454</v>
      </c>
      <c r="AI1475" s="251">
        <f t="shared" ref="AI1475:AI1538" si="147">SUM(Y1475:AB1475)</f>
        <v>18.166</v>
      </c>
      <c r="AJ1475" s="251">
        <f>'5-04a'!O1476</f>
        <v>18.166</v>
      </c>
      <c r="AK1475" s="251">
        <f t="shared" ref="AK1475:AK1538" si="148">AI1475-AJ1475</f>
        <v>0</v>
      </c>
      <c r="AM1475" s="252">
        <f t="shared" ref="AM1475:AM1538" si="149">AF1475/AI1475</f>
        <v>0.2817445043854821</v>
      </c>
      <c r="AP1475" s="268"/>
    </row>
    <row r="1476" spans="1:42" x14ac:dyDescent="0.25">
      <c r="A1476" s="253">
        <v>1474</v>
      </c>
      <c r="B1476" s="243" t="s">
        <v>586</v>
      </c>
      <c r="C1476" s="243" t="s">
        <v>587</v>
      </c>
      <c r="D1476" s="243" t="s">
        <v>491</v>
      </c>
      <c r="E1476" s="243" t="s">
        <v>492</v>
      </c>
      <c r="F1476" s="243" t="s">
        <v>30</v>
      </c>
      <c r="G1476" s="243" t="s">
        <v>31</v>
      </c>
      <c r="H1476" s="243" t="s">
        <v>42</v>
      </c>
      <c r="I1476" s="243" t="s">
        <v>52</v>
      </c>
      <c r="J1476" s="243" t="s">
        <v>678</v>
      </c>
      <c r="K1476" s="243" t="s">
        <v>896</v>
      </c>
      <c r="L1476" s="265">
        <v>6.0619602181259618</v>
      </c>
      <c r="M1476" s="250">
        <v>3</v>
      </c>
      <c r="N1476" s="250">
        <v>3</v>
      </c>
      <c r="O1476" s="244">
        <v>15</v>
      </c>
      <c r="P1476" s="242">
        <v>10</v>
      </c>
      <c r="Q1476" s="242">
        <v>25</v>
      </c>
      <c r="R1476" s="242">
        <v>0.5</v>
      </c>
      <c r="S1476" s="245">
        <v>780</v>
      </c>
      <c r="T1476" s="242">
        <v>4.2</v>
      </c>
      <c r="U1476" s="242">
        <v>0.8</v>
      </c>
      <c r="V1476" s="242">
        <v>23</v>
      </c>
      <c r="W1476" s="266">
        <v>257.43822222222218</v>
      </c>
      <c r="X1476" s="266">
        <v>25.951433691756272</v>
      </c>
      <c r="Y1476" s="266">
        <v>0</v>
      </c>
      <c r="Z1476" s="266">
        <v>7.7231466666666657</v>
      </c>
      <c r="AA1476" s="266">
        <v>3.3099200000000004</v>
      </c>
      <c r="AB1476" s="267">
        <v>8.4615333333333318</v>
      </c>
      <c r="AC1476" s="268"/>
      <c r="AD1476" s="269">
        <v>6.05</v>
      </c>
      <c r="AE1476" s="270">
        <f t="shared" si="145"/>
        <v>2.9004960000000004</v>
      </c>
      <c r="AF1476" s="194">
        <f t="shared" si="146"/>
        <v>5.5610373333333314</v>
      </c>
      <c r="AH1476" s="242">
        <v>1455</v>
      </c>
      <c r="AI1476" s="251">
        <f t="shared" si="147"/>
        <v>19.494599999999998</v>
      </c>
      <c r="AJ1476" s="251">
        <f>'5-04a'!O1477</f>
        <v>19.494599999999998</v>
      </c>
      <c r="AK1476" s="251">
        <f t="shared" si="148"/>
        <v>0</v>
      </c>
      <c r="AM1476" s="252">
        <f t="shared" si="149"/>
        <v>0.28526039689623445</v>
      </c>
      <c r="AP1476" s="268"/>
    </row>
    <row r="1477" spans="1:42" x14ac:dyDescent="0.25">
      <c r="A1477" s="253">
        <v>1475</v>
      </c>
      <c r="B1477" s="243" t="s">
        <v>586</v>
      </c>
      <c r="C1477" s="243" t="s">
        <v>587</v>
      </c>
      <c r="D1477" s="243" t="s">
        <v>471</v>
      </c>
      <c r="E1477" s="243" t="s">
        <v>492</v>
      </c>
      <c r="F1477" s="243" t="s">
        <v>30</v>
      </c>
      <c r="G1477" s="243" t="s">
        <v>36</v>
      </c>
      <c r="H1477" s="243" t="s">
        <v>42</v>
      </c>
      <c r="I1477" s="243" t="s">
        <v>53</v>
      </c>
      <c r="J1477" s="243" t="s">
        <v>68</v>
      </c>
      <c r="K1477" s="243" t="s">
        <v>897</v>
      </c>
      <c r="L1477" s="265">
        <v>7.5407324292763818</v>
      </c>
      <c r="M1477" s="250">
        <v>3</v>
      </c>
      <c r="N1477" s="250">
        <v>3</v>
      </c>
      <c r="O1477" s="244">
        <v>15</v>
      </c>
      <c r="P1477" s="242">
        <v>15</v>
      </c>
      <c r="Q1477" s="242">
        <v>35</v>
      </c>
      <c r="R1477" s="242">
        <v>0.5</v>
      </c>
      <c r="S1477" s="245">
        <v>615</v>
      </c>
      <c r="T1477" s="242">
        <v>4.2</v>
      </c>
      <c r="U1477" s="242">
        <v>0.8</v>
      </c>
      <c r="V1477" s="242">
        <v>28</v>
      </c>
      <c r="W1477" s="266">
        <v>271.9773970666667</v>
      </c>
      <c r="X1477" s="266">
        <v>26.716836647020305</v>
      </c>
      <c r="Y1477" s="266">
        <v>0</v>
      </c>
      <c r="Z1477" s="266">
        <v>8.1593219120000011</v>
      </c>
      <c r="AA1477" s="266">
        <v>1.8891040880000003</v>
      </c>
      <c r="AB1477" s="267">
        <v>1.0282739999999997</v>
      </c>
      <c r="AC1477" s="268"/>
      <c r="AD1477" s="269">
        <v>8.9499999999999993</v>
      </c>
      <c r="AE1477" s="270">
        <f t="shared" si="145"/>
        <v>1.007086000000001</v>
      </c>
      <c r="AF1477" s="194">
        <f t="shared" si="146"/>
        <v>2.1187999999998652E-2</v>
      </c>
      <c r="AH1477" s="242">
        <v>1456</v>
      </c>
      <c r="AI1477" s="251">
        <f t="shared" si="147"/>
        <v>11.076700000000001</v>
      </c>
      <c r="AJ1477" s="251">
        <f>'5-04a'!O1478</f>
        <v>11.076700000000001</v>
      </c>
      <c r="AK1477" s="251">
        <f t="shared" si="148"/>
        <v>0</v>
      </c>
      <c r="AM1477" s="252">
        <f t="shared" si="149"/>
        <v>1.9128440781097846E-3</v>
      </c>
      <c r="AP1477" s="268"/>
    </row>
    <row r="1478" spans="1:42" x14ac:dyDescent="0.25">
      <c r="A1478" s="253">
        <v>1476</v>
      </c>
      <c r="B1478" s="243" t="s">
        <v>586</v>
      </c>
      <c r="C1478" s="243" t="s">
        <v>587</v>
      </c>
      <c r="D1478" s="243" t="s">
        <v>471</v>
      </c>
      <c r="E1478" s="243" t="s">
        <v>492</v>
      </c>
      <c r="F1478" s="243" t="s">
        <v>30</v>
      </c>
      <c r="G1478" s="243" t="s">
        <v>36</v>
      </c>
      <c r="H1478" s="243" t="s">
        <v>42</v>
      </c>
      <c r="I1478" s="243" t="s">
        <v>53</v>
      </c>
      <c r="J1478" s="243" t="s">
        <v>67</v>
      </c>
      <c r="K1478" s="243" t="s">
        <v>897</v>
      </c>
      <c r="L1478" s="265">
        <v>9.2450371494909831</v>
      </c>
      <c r="M1478" s="250">
        <v>3</v>
      </c>
      <c r="N1478" s="250">
        <v>3</v>
      </c>
      <c r="O1478" s="244">
        <v>15</v>
      </c>
      <c r="P1478" s="242">
        <v>10</v>
      </c>
      <c r="Q1478" s="242">
        <v>25</v>
      </c>
      <c r="R1478" s="242">
        <v>0.5</v>
      </c>
      <c r="S1478" s="245">
        <v>659</v>
      </c>
      <c r="T1478" s="242">
        <v>4.2</v>
      </c>
      <c r="U1478" s="242">
        <v>0.8</v>
      </c>
      <c r="V1478" s="242">
        <v>28</v>
      </c>
      <c r="W1478" s="266">
        <v>226.64008302222223</v>
      </c>
      <c r="X1478" s="266">
        <v>22.2632694520847</v>
      </c>
      <c r="Y1478" s="266">
        <v>0</v>
      </c>
      <c r="Z1478" s="266">
        <v>6.7992024906666666</v>
      </c>
      <c r="AA1478" s="266">
        <v>1.3338148426666669</v>
      </c>
      <c r="AB1478" s="267">
        <v>5.0947826666666662</v>
      </c>
      <c r="AC1478" s="268"/>
      <c r="AD1478" s="269">
        <v>8.9499999999999993</v>
      </c>
      <c r="AE1478" s="270">
        <f t="shared" si="145"/>
        <v>1.007086000000001</v>
      </c>
      <c r="AF1478" s="194">
        <f t="shared" si="146"/>
        <v>4.0876966666666652</v>
      </c>
      <c r="AH1478" s="242">
        <v>1457</v>
      </c>
      <c r="AI1478" s="251">
        <f t="shared" si="147"/>
        <v>13.227799999999998</v>
      </c>
      <c r="AJ1478" s="251">
        <f>'5-04a'!O1479</f>
        <v>13.2278</v>
      </c>
      <c r="AK1478" s="251">
        <f t="shared" si="148"/>
        <v>0</v>
      </c>
      <c r="AM1478" s="252">
        <f t="shared" si="149"/>
        <v>0.30902316837770949</v>
      </c>
      <c r="AP1478" s="268"/>
    </row>
    <row r="1479" spans="1:42" x14ac:dyDescent="0.25">
      <c r="A1479" s="253">
        <v>1477</v>
      </c>
      <c r="B1479" s="243" t="s">
        <v>586</v>
      </c>
      <c r="C1479" s="243" t="s">
        <v>587</v>
      </c>
      <c r="D1479" s="243" t="s">
        <v>471</v>
      </c>
      <c r="E1479" s="243" t="s">
        <v>492</v>
      </c>
      <c r="F1479" s="243" t="s">
        <v>30</v>
      </c>
      <c r="G1479" s="243" t="s">
        <v>36</v>
      </c>
      <c r="H1479" s="243" t="s">
        <v>42</v>
      </c>
      <c r="I1479" s="243" t="s">
        <v>56</v>
      </c>
      <c r="J1479" s="243" t="s">
        <v>681</v>
      </c>
      <c r="K1479" s="243" t="s">
        <v>897</v>
      </c>
      <c r="L1479" s="265">
        <v>10.921339929273085</v>
      </c>
      <c r="M1479" s="250">
        <v>3</v>
      </c>
      <c r="N1479" s="250">
        <v>3</v>
      </c>
      <c r="O1479" s="244">
        <v>15</v>
      </c>
      <c r="P1479" s="242">
        <v>10</v>
      </c>
      <c r="Q1479" s="242">
        <v>25</v>
      </c>
      <c r="R1479" s="242">
        <v>0.5</v>
      </c>
      <c r="S1479" s="245">
        <v>732</v>
      </c>
      <c r="T1479" s="242">
        <v>5</v>
      </c>
      <c r="U1479" s="242">
        <v>0.8</v>
      </c>
      <c r="V1479" s="242">
        <v>28</v>
      </c>
      <c r="W1479" s="266">
        <v>222.48228111111115</v>
      </c>
      <c r="X1479" s="266">
        <v>21.854840973586558</v>
      </c>
      <c r="Y1479" s="266">
        <v>0</v>
      </c>
      <c r="Z1479" s="266">
        <v>6.6744684333333355</v>
      </c>
      <c r="AA1479" s="266">
        <v>1.9377489000000006</v>
      </c>
      <c r="AB1479" s="267">
        <v>5.3343826666666665</v>
      </c>
      <c r="AC1479" s="268"/>
      <c r="AD1479" s="269">
        <v>8.9499999999999993</v>
      </c>
      <c r="AE1479" s="270">
        <f t="shared" si="145"/>
        <v>1.007086000000001</v>
      </c>
      <c r="AF1479" s="194">
        <f t="shared" si="146"/>
        <v>4.3272966666666655</v>
      </c>
      <c r="AH1479" s="242">
        <v>1458</v>
      </c>
      <c r="AI1479" s="251">
        <f t="shared" si="147"/>
        <v>13.946600000000002</v>
      </c>
      <c r="AJ1479" s="251">
        <f>'5-04a'!O1480</f>
        <v>13.9466</v>
      </c>
      <c r="AK1479" s="251">
        <f t="shared" si="148"/>
        <v>0</v>
      </c>
      <c r="AM1479" s="252">
        <f t="shared" si="149"/>
        <v>0.31027610074617934</v>
      </c>
      <c r="AP1479" s="268"/>
    </row>
    <row r="1480" spans="1:42" x14ac:dyDescent="0.25">
      <c r="A1480" s="253">
        <v>1478</v>
      </c>
      <c r="B1480" s="243" t="s">
        <v>586</v>
      </c>
      <c r="C1480" s="243" t="s">
        <v>587</v>
      </c>
      <c r="D1480" s="243" t="s">
        <v>471</v>
      </c>
      <c r="E1480" s="243" t="s">
        <v>492</v>
      </c>
      <c r="F1480" s="243" t="s">
        <v>30</v>
      </c>
      <c r="G1480" s="243" t="s">
        <v>31</v>
      </c>
      <c r="H1480" s="243" t="s">
        <v>42</v>
      </c>
      <c r="I1480" s="243" t="s">
        <v>52</v>
      </c>
      <c r="J1480" s="243" t="s">
        <v>678</v>
      </c>
      <c r="K1480" s="243" t="s">
        <v>897</v>
      </c>
      <c r="L1480" s="265">
        <v>7.3786706902423056</v>
      </c>
      <c r="M1480" s="250">
        <v>3</v>
      </c>
      <c r="N1480" s="250">
        <v>3</v>
      </c>
      <c r="O1480" s="244">
        <v>15</v>
      </c>
      <c r="P1480" s="242">
        <v>10</v>
      </c>
      <c r="Q1480" s="242">
        <v>25</v>
      </c>
      <c r="R1480" s="242">
        <v>0.5</v>
      </c>
      <c r="S1480" s="245">
        <v>780</v>
      </c>
      <c r="T1480" s="242">
        <v>4.2</v>
      </c>
      <c r="U1480" s="242">
        <v>0.8</v>
      </c>
      <c r="V1480" s="242">
        <v>28</v>
      </c>
      <c r="W1480" s="266">
        <v>217.37062666666671</v>
      </c>
      <c r="X1480" s="266">
        <v>21.352713817943684</v>
      </c>
      <c r="Y1480" s="266">
        <v>0</v>
      </c>
      <c r="Z1480" s="266">
        <v>6.5211188000000009</v>
      </c>
      <c r="AA1480" s="266">
        <v>2.7947652000000005</v>
      </c>
      <c r="AB1480" s="267">
        <v>5.686215999999999</v>
      </c>
      <c r="AC1480" s="268"/>
      <c r="AD1480" s="269">
        <v>8.9499999999999993</v>
      </c>
      <c r="AE1480" s="270">
        <f t="shared" si="145"/>
        <v>1.007086000000001</v>
      </c>
      <c r="AF1480" s="194">
        <f t="shared" si="146"/>
        <v>4.679129999999998</v>
      </c>
      <c r="AH1480" s="242">
        <v>1459</v>
      </c>
      <c r="AI1480" s="251">
        <f t="shared" si="147"/>
        <v>15.002099999999999</v>
      </c>
      <c r="AJ1480" s="251">
        <f>'5-04a'!O1481</f>
        <v>15.0021</v>
      </c>
      <c r="AK1480" s="251">
        <f t="shared" si="148"/>
        <v>0</v>
      </c>
      <c r="AM1480" s="252">
        <f t="shared" si="149"/>
        <v>0.31189833423320723</v>
      </c>
      <c r="AP1480" s="268"/>
    </row>
    <row r="1481" spans="1:42" x14ac:dyDescent="0.25">
      <c r="A1481" s="253">
        <v>1479</v>
      </c>
      <c r="B1481" s="243" t="s">
        <v>586</v>
      </c>
      <c r="C1481" s="243" t="s">
        <v>587</v>
      </c>
      <c r="D1481" s="243" t="s">
        <v>491</v>
      </c>
      <c r="E1481" s="243" t="s">
        <v>472</v>
      </c>
      <c r="F1481" s="243" t="s">
        <v>30</v>
      </c>
      <c r="G1481" s="243" t="s">
        <v>36</v>
      </c>
      <c r="H1481" s="243" t="s">
        <v>42</v>
      </c>
      <c r="I1481" s="243" t="s">
        <v>53</v>
      </c>
      <c r="J1481" s="243" t="s">
        <v>68</v>
      </c>
      <c r="K1481" s="243" t="s">
        <v>897</v>
      </c>
      <c r="L1481" s="265">
        <v>7.5361285929363113</v>
      </c>
      <c r="M1481" s="250">
        <v>3</v>
      </c>
      <c r="N1481" s="250">
        <v>3</v>
      </c>
      <c r="O1481" s="244">
        <v>15</v>
      </c>
      <c r="P1481" s="242">
        <v>15</v>
      </c>
      <c r="Q1481" s="242">
        <v>35</v>
      </c>
      <c r="R1481" s="242">
        <v>0.5</v>
      </c>
      <c r="S1481" s="245">
        <v>615</v>
      </c>
      <c r="T1481" s="242">
        <v>4.2</v>
      </c>
      <c r="U1481" s="242">
        <v>0.8</v>
      </c>
      <c r="V1481" s="242">
        <v>28</v>
      </c>
      <c r="W1481" s="266">
        <v>494.38338506666668</v>
      </c>
      <c r="X1481" s="266">
        <v>29.305476293222682</v>
      </c>
      <c r="Y1481" s="266">
        <v>0</v>
      </c>
      <c r="Z1481" s="266">
        <v>14.831501552000002</v>
      </c>
      <c r="AA1481" s="266">
        <v>3.4338944480000002</v>
      </c>
      <c r="AB1481" s="267">
        <v>3.3155040000000007</v>
      </c>
      <c r="AC1481" s="268"/>
      <c r="AD1481" s="269">
        <v>5.55</v>
      </c>
      <c r="AE1481" s="270">
        <f t="shared" ref="AE1481:AE1495" si="150">0.0804*AD1481^2-1.8589*AD1481+11.204</f>
        <v>3.3636260000000018</v>
      </c>
      <c r="AF1481" s="194">
        <f t="shared" si="146"/>
        <v>-4.8122000000001108E-2</v>
      </c>
      <c r="AH1481" s="242">
        <v>1460</v>
      </c>
      <c r="AI1481" s="251">
        <f t="shared" si="147"/>
        <v>21.580900000000003</v>
      </c>
      <c r="AJ1481" s="251">
        <f>'5-04a'!O1482</f>
        <v>21.5809</v>
      </c>
      <c r="AK1481" s="251">
        <f t="shared" si="148"/>
        <v>0</v>
      </c>
      <c r="AM1481" s="252">
        <f t="shared" si="149"/>
        <v>-2.2298421289196047E-3</v>
      </c>
      <c r="AP1481" s="268"/>
    </row>
    <row r="1482" spans="1:42" x14ac:dyDescent="0.25">
      <c r="A1482" s="253">
        <v>1480</v>
      </c>
      <c r="B1482" s="243" t="s">
        <v>586</v>
      </c>
      <c r="C1482" s="243" t="s">
        <v>587</v>
      </c>
      <c r="D1482" s="243" t="s">
        <v>491</v>
      </c>
      <c r="E1482" s="243" t="s">
        <v>472</v>
      </c>
      <c r="F1482" s="243" t="s">
        <v>30</v>
      </c>
      <c r="G1482" s="243" t="s">
        <v>36</v>
      </c>
      <c r="H1482" s="243" t="s">
        <v>42</v>
      </c>
      <c r="I1482" s="243" t="s">
        <v>53</v>
      </c>
      <c r="J1482" s="243" t="s">
        <v>67</v>
      </c>
      <c r="K1482" s="243" t="s">
        <v>897</v>
      </c>
      <c r="L1482" s="265">
        <v>9.2402413428894778</v>
      </c>
      <c r="M1482" s="250">
        <v>3</v>
      </c>
      <c r="N1482" s="250">
        <v>3</v>
      </c>
      <c r="O1482" s="244">
        <v>15</v>
      </c>
      <c r="P1482" s="242">
        <v>10</v>
      </c>
      <c r="Q1482" s="242">
        <v>25</v>
      </c>
      <c r="R1482" s="242">
        <v>0.5</v>
      </c>
      <c r="S1482" s="245">
        <v>659</v>
      </c>
      <c r="T1482" s="242">
        <v>4.2</v>
      </c>
      <c r="U1482" s="242">
        <v>0.8</v>
      </c>
      <c r="V1482" s="242">
        <v>28</v>
      </c>
      <c r="W1482" s="266">
        <v>405.53609457777776</v>
      </c>
      <c r="X1482" s="266">
        <v>24.038891202002237</v>
      </c>
      <c r="Y1482" s="266">
        <v>0</v>
      </c>
      <c r="Z1482" s="266">
        <v>12.166082837333331</v>
      </c>
      <c r="AA1482" s="266">
        <v>2.3866478293333335</v>
      </c>
      <c r="AB1482" s="267">
        <v>10.591869333333332</v>
      </c>
      <c r="AC1482" s="268"/>
      <c r="AD1482" s="269">
        <v>5.55</v>
      </c>
      <c r="AE1482" s="270">
        <f t="shared" si="150"/>
        <v>3.3636260000000018</v>
      </c>
      <c r="AF1482" s="194">
        <f t="shared" si="146"/>
        <v>7.2282433333333298</v>
      </c>
      <c r="AH1482" s="242">
        <v>1461</v>
      </c>
      <c r="AI1482" s="251">
        <f t="shared" si="147"/>
        <v>25.144599999999997</v>
      </c>
      <c r="AJ1482" s="251">
        <f>'5-04a'!O1483</f>
        <v>25.144600000000001</v>
      </c>
      <c r="AK1482" s="251">
        <f t="shared" si="148"/>
        <v>0</v>
      </c>
      <c r="AM1482" s="252">
        <f t="shared" si="149"/>
        <v>0.28746702406613472</v>
      </c>
      <c r="AP1482" s="268"/>
    </row>
    <row r="1483" spans="1:42" x14ac:dyDescent="0.25">
      <c r="A1483" s="253">
        <v>1481</v>
      </c>
      <c r="B1483" s="243" t="s">
        <v>586</v>
      </c>
      <c r="C1483" s="243" t="s">
        <v>587</v>
      </c>
      <c r="D1483" s="243" t="s">
        <v>491</v>
      </c>
      <c r="E1483" s="243" t="s">
        <v>472</v>
      </c>
      <c r="F1483" s="243" t="s">
        <v>30</v>
      </c>
      <c r="G1483" s="243" t="s">
        <v>36</v>
      </c>
      <c r="H1483" s="243" t="s">
        <v>42</v>
      </c>
      <c r="I1483" s="243" t="s">
        <v>56</v>
      </c>
      <c r="J1483" s="243" t="s">
        <v>681</v>
      </c>
      <c r="K1483" s="243" t="s">
        <v>897</v>
      </c>
      <c r="L1483" s="265">
        <v>10.916225626556018</v>
      </c>
      <c r="M1483" s="250">
        <v>3</v>
      </c>
      <c r="N1483" s="250">
        <v>3</v>
      </c>
      <c r="O1483" s="244">
        <v>15</v>
      </c>
      <c r="P1483" s="242">
        <v>10</v>
      </c>
      <c r="Q1483" s="242">
        <v>25</v>
      </c>
      <c r="R1483" s="242">
        <v>0.5</v>
      </c>
      <c r="S1483" s="245">
        <v>732</v>
      </c>
      <c r="T1483" s="242">
        <v>5</v>
      </c>
      <c r="U1483" s="242">
        <v>0.8</v>
      </c>
      <c r="V1483" s="242">
        <v>28</v>
      </c>
      <c r="W1483" s="266">
        <v>396.46065333333337</v>
      </c>
      <c r="X1483" s="266">
        <v>23.500927879865642</v>
      </c>
      <c r="Y1483" s="266">
        <v>0</v>
      </c>
      <c r="Z1483" s="266">
        <v>11.8938196</v>
      </c>
      <c r="AA1483" s="266">
        <v>3.4530444000000005</v>
      </c>
      <c r="AB1483" s="267">
        <v>10.988935999999999</v>
      </c>
      <c r="AC1483" s="268"/>
      <c r="AD1483" s="269">
        <v>5.55</v>
      </c>
      <c r="AE1483" s="270">
        <f t="shared" si="150"/>
        <v>3.3636260000000018</v>
      </c>
      <c r="AF1483" s="194">
        <f t="shared" si="146"/>
        <v>7.6253099999999971</v>
      </c>
      <c r="AH1483" s="242">
        <v>1462</v>
      </c>
      <c r="AI1483" s="251">
        <f t="shared" si="147"/>
        <v>26.335799999999999</v>
      </c>
      <c r="AJ1483" s="251">
        <f>'5-04a'!O1484</f>
        <v>26.335799999999999</v>
      </c>
      <c r="AK1483" s="251">
        <f t="shared" si="148"/>
        <v>0</v>
      </c>
      <c r="AM1483" s="252">
        <f t="shared" si="149"/>
        <v>0.28954161255781097</v>
      </c>
      <c r="AP1483" s="268"/>
    </row>
    <row r="1484" spans="1:42" x14ac:dyDescent="0.25">
      <c r="A1484" s="253">
        <v>1482</v>
      </c>
      <c r="B1484" s="243" t="s">
        <v>586</v>
      </c>
      <c r="C1484" s="243" t="s">
        <v>587</v>
      </c>
      <c r="D1484" s="243" t="s">
        <v>491</v>
      </c>
      <c r="E1484" s="243" t="s">
        <v>472</v>
      </c>
      <c r="F1484" s="243" t="s">
        <v>30</v>
      </c>
      <c r="G1484" s="243" t="s">
        <v>31</v>
      </c>
      <c r="H1484" s="243" t="s">
        <v>42</v>
      </c>
      <c r="I1484" s="243" t="s">
        <v>52</v>
      </c>
      <c r="J1484" s="243" t="s">
        <v>678</v>
      </c>
      <c r="K1484" s="243" t="s">
        <v>897</v>
      </c>
      <c r="L1484" s="265">
        <v>7.3733469654218542</v>
      </c>
      <c r="M1484" s="250">
        <v>3</v>
      </c>
      <c r="N1484" s="250">
        <v>3</v>
      </c>
      <c r="O1484" s="244">
        <v>15</v>
      </c>
      <c r="P1484" s="242">
        <v>10</v>
      </c>
      <c r="Q1484" s="242">
        <v>25</v>
      </c>
      <c r="R1484" s="242">
        <v>0.5</v>
      </c>
      <c r="S1484" s="245">
        <v>780</v>
      </c>
      <c r="T1484" s="242">
        <v>4.2</v>
      </c>
      <c r="U1484" s="242">
        <v>0.8</v>
      </c>
      <c r="V1484" s="242">
        <v>28</v>
      </c>
      <c r="W1484" s="266">
        <v>385.30327111111114</v>
      </c>
      <c r="X1484" s="266">
        <v>22.83955371138774</v>
      </c>
      <c r="Y1484" s="266">
        <v>0</v>
      </c>
      <c r="Z1484" s="266">
        <v>11.559098133333334</v>
      </c>
      <c r="AA1484" s="266">
        <v>4.9538992000000004</v>
      </c>
      <c r="AB1484" s="267">
        <v>11.572002666666666</v>
      </c>
      <c r="AC1484" s="268"/>
      <c r="AD1484" s="269">
        <v>5.55</v>
      </c>
      <c r="AE1484" s="270">
        <f t="shared" si="150"/>
        <v>3.3636260000000018</v>
      </c>
      <c r="AF1484" s="194">
        <f t="shared" si="146"/>
        <v>8.2083766666666644</v>
      </c>
      <c r="AH1484" s="242">
        <v>1463</v>
      </c>
      <c r="AI1484" s="251">
        <f t="shared" si="147"/>
        <v>28.085000000000001</v>
      </c>
      <c r="AJ1484" s="251">
        <f>'5-04a'!O1485</f>
        <v>28.085000000000001</v>
      </c>
      <c r="AK1484" s="251">
        <f t="shared" si="148"/>
        <v>0</v>
      </c>
      <c r="AM1484" s="252">
        <f t="shared" si="149"/>
        <v>0.29226906415049542</v>
      </c>
      <c r="AP1484" s="268"/>
    </row>
    <row r="1485" spans="1:42" x14ac:dyDescent="0.25">
      <c r="A1485" s="253">
        <v>1483</v>
      </c>
      <c r="B1485" s="243" t="s">
        <v>586</v>
      </c>
      <c r="C1485" s="243" t="s">
        <v>587</v>
      </c>
      <c r="D1485" s="243" t="s">
        <v>471</v>
      </c>
      <c r="E1485" s="243" t="s">
        <v>492</v>
      </c>
      <c r="F1485" s="243" t="s">
        <v>30</v>
      </c>
      <c r="G1485" s="243" t="s">
        <v>36</v>
      </c>
      <c r="H1485" s="243" t="s">
        <v>42</v>
      </c>
      <c r="I1485" s="243" t="s">
        <v>53</v>
      </c>
      <c r="J1485" s="243" t="s">
        <v>68</v>
      </c>
      <c r="K1485" s="243" t="s">
        <v>898</v>
      </c>
      <c r="L1485" s="265">
        <v>6.4648444678669854</v>
      </c>
      <c r="M1485" s="250">
        <v>3</v>
      </c>
      <c r="N1485" s="250">
        <v>3</v>
      </c>
      <c r="O1485" s="244">
        <v>21</v>
      </c>
      <c r="P1485" s="242">
        <v>15</v>
      </c>
      <c r="Q1485" s="242">
        <v>35</v>
      </c>
      <c r="R1485" s="242">
        <v>0.5</v>
      </c>
      <c r="S1485" s="245">
        <v>615</v>
      </c>
      <c r="T1485" s="242">
        <v>4.2</v>
      </c>
      <c r="U1485" s="242">
        <v>0.8</v>
      </c>
      <c r="V1485" s="242">
        <v>24</v>
      </c>
      <c r="W1485" s="266">
        <v>190.38417794666668</v>
      </c>
      <c r="X1485" s="266">
        <v>18.701785652914214</v>
      </c>
      <c r="Y1485" s="266">
        <v>0</v>
      </c>
      <c r="Z1485" s="266">
        <v>5.7115253384000004</v>
      </c>
      <c r="AA1485" s="266">
        <v>1.3223728616000001</v>
      </c>
      <c r="AB1485" s="267">
        <v>4.0428017999999994</v>
      </c>
      <c r="AC1485" s="268"/>
      <c r="AD1485" s="269">
        <v>8.9499999999999993</v>
      </c>
      <c r="AE1485" s="270">
        <f t="shared" si="150"/>
        <v>1.007086000000001</v>
      </c>
      <c r="AF1485" s="194">
        <f t="shared" si="146"/>
        <v>3.0357157999999984</v>
      </c>
      <c r="AH1485" s="242">
        <v>1464</v>
      </c>
      <c r="AI1485" s="251">
        <f t="shared" si="147"/>
        <v>11.076699999999999</v>
      </c>
      <c r="AJ1485" s="251">
        <f>'5-04a'!O1486</f>
        <v>11.076700000000001</v>
      </c>
      <c r="AK1485" s="251">
        <f t="shared" si="148"/>
        <v>0</v>
      </c>
      <c r="AM1485" s="252">
        <f t="shared" si="149"/>
        <v>0.27406319571713583</v>
      </c>
      <c r="AP1485" s="268"/>
    </row>
    <row r="1486" spans="1:42" x14ac:dyDescent="0.25">
      <c r="A1486" s="253">
        <v>1484</v>
      </c>
      <c r="B1486" s="243" t="s">
        <v>586</v>
      </c>
      <c r="C1486" s="243" t="s">
        <v>587</v>
      </c>
      <c r="D1486" s="243" t="s">
        <v>471</v>
      </c>
      <c r="E1486" s="243" t="s">
        <v>492</v>
      </c>
      <c r="F1486" s="243" t="s">
        <v>30</v>
      </c>
      <c r="G1486" s="243" t="s">
        <v>31</v>
      </c>
      <c r="H1486" s="243" t="s">
        <v>32</v>
      </c>
      <c r="I1486" s="243" t="s">
        <v>53</v>
      </c>
      <c r="J1486" s="243" t="s">
        <v>66</v>
      </c>
      <c r="K1486" s="243" t="s">
        <v>898</v>
      </c>
      <c r="L1486" s="265">
        <v>4.4922397245570105</v>
      </c>
      <c r="M1486" s="250">
        <v>3</v>
      </c>
      <c r="N1486" s="250">
        <v>3</v>
      </c>
      <c r="O1486" s="244">
        <v>21</v>
      </c>
      <c r="P1486" s="242">
        <v>15</v>
      </c>
      <c r="Q1486" s="242">
        <v>35</v>
      </c>
      <c r="R1486" s="242">
        <v>0.5</v>
      </c>
      <c r="S1486" s="245">
        <v>398</v>
      </c>
      <c r="T1486" s="242">
        <v>4.2</v>
      </c>
      <c r="U1486" s="242">
        <v>0.8</v>
      </c>
      <c r="V1486" s="242">
        <v>24</v>
      </c>
      <c r="W1486" s="266">
        <v>191.18311309999999</v>
      </c>
      <c r="X1486" s="266">
        <v>18.780266512770137</v>
      </c>
      <c r="Y1486" s="266">
        <v>0</v>
      </c>
      <c r="Z1486" s="266">
        <v>5.7354933929999996</v>
      </c>
      <c r="AA1486" s="266">
        <v>0.89513480699999992</v>
      </c>
      <c r="AB1486" s="267">
        <v>3.8699717999999996</v>
      </c>
      <c r="AC1486" s="268"/>
      <c r="AD1486" s="269">
        <v>8.9499999999999993</v>
      </c>
      <c r="AE1486" s="270">
        <f t="shared" si="150"/>
        <v>1.007086000000001</v>
      </c>
      <c r="AF1486" s="194">
        <f t="shared" si="146"/>
        <v>2.8628857999999986</v>
      </c>
      <c r="AH1486" s="242">
        <v>1465</v>
      </c>
      <c r="AI1486" s="251">
        <f t="shared" si="147"/>
        <v>10.500599999999999</v>
      </c>
      <c r="AJ1486" s="251">
        <f>'5-04a'!O1487</f>
        <v>10.5006</v>
      </c>
      <c r="AK1486" s="251">
        <f t="shared" si="148"/>
        <v>0</v>
      </c>
      <c r="AM1486" s="252">
        <f t="shared" si="149"/>
        <v>0.2726402110355598</v>
      </c>
      <c r="AP1486" s="268"/>
    </row>
    <row r="1487" spans="1:42" x14ac:dyDescent="0.25">
      <c r="A1487" s="253">
        <v>1485</v>
      </c>
      <c r="B1487" s="243" t="s">
        <v>586</v>
      </c>
      <c r="C1487" s="243" t="s">
        <v>587</v>
      </c>
      <c r="D1487" s="243" t="s">
        <v>491</v>
      </c>
      <c r="E1487" s="243" t="s">
        <v>472</v>
      </c>
      <c r="F1487" s="243" t="s">
        <v>30</v>
      </c>
      <c r="G1487" s="243" t="s">
        <v>36</v>
      </c>
      <c r="H1487" s="243" t="s">
        <v>42</v>
      </c>
      <c r="I1487" s="243" t="s">
        <v>53</v>
      </c>
      <c r="J1487" s="243" t="s">
        <v>68</v>
      </c>
      <c r="K1487" s="243" t="s">
        <v>898</v>
      </c>
      <c r="L1487" s="265">
        <v>6.4602406315269159</v>
      </c>
      <c r="M1487" s="250">
        <v>3</v>
      </c>
      <c r="N1487" s="250">
        <v>3</v>
      </c>
      <c r="O1487" s="244">
        <v>21</v>
      </c>
      <c r="P1487" s="242">
        <v>15</v>
      </c>
      <c r="Q1487" s="242">
        <v>35</v>
      </c>
      <c r="R1487" s="242">
        <v>0.5</v>
      </c>
      <c r="S1487" s="245">
        <v>615</v>
      </c>
      <c r="T1487" s="242">
        <v>4.2</v>
      </c>
      <c r="U1487" s="242">
        <v>0.8</v>
      </c>
      <c r="V1487" s="242">
        <v>24</v>
      </c>
      <c r="W1487" s="266">
        <v>346.0683695466667</v>
      </c>
      <c r="X1487" s="266">
        <v>20.51383340525588</v>
      </c>
      <c r="Y1487" s="266">
        <v>0</v>
      </c>
      <c r="Z1487" s="266">
        <v>10.382051086400001</v>
      </c>
      <c r="AA1487" s="266">
        <v>2.4037261135999999</v>
      </c>
      <c r="AB1487" s="267">
        <v>8.7951228000000015</v>
      </c>
      <c r="AC1487" s="268"/>
      <c r="AD1487" s="269">
        <v>5.55</v>
      </c>
      <c r="AE1487" s="270">
        <f t="shared" si="150"/>
        <v>3.3636260000000018</v>
      </c>
      <c r="AF1487" s="194">
        <f t="shared" si="146"/>
        <v>5.4314967999999997</v>
      </c>
      <c r="AH1487" s="242">
        <v>1466</v>
      </c>
      <c r="AI1487" s="251">
        <f t="shared" si="147"/>
        <v>21.5809</v>
      </c>
      <c r="AJ1487" s="251">
        <f>'5-04a'!O1488</f>
        <v>21.5809</v>
      </c>
      <c r="AK1487" s="251">
        <f t="shared" si="148"/>
        <v>0</v>
      </c>
      <c r="AM1487" s="252">
        <f t="shared" si="149"/>
        <v>0.25168073620655301</v>
      </c>
      <c r="AP1487" s="268"/>
    </row>
    <row r="1488" spans="1:42" x14ac:dyDescent="0.25">
      <c r="A1488" s="253">
        <v>1486</v>
      </c>
      <c r="B1488" s="243" t="s">
        <v>586</v>
      </c>
      <c r="C1488" s="243" t="s">
        <v>587</v>
      </c>
      <c r="D1488" s="243" t="s">
        <v>491</v>
      </c>
      <c r="E1488" s="243" t="s">
        <v>472</v>
      </c>
      <c r="F1488" s="243" t="s">
        <v>30</v>
      </c>
      <c r="G1488" s="243" t="s">
        <v>31</v>
      </c>
      <c r="H1488" s="243" t="s">
        <v>32</v>
      </c>
      <c r="I1488" s="243" t="s">
        <v>53</v>
      </c>
      <c r="J1488" s="243" t="s">
        <v>66</v>
      </c>
      <c r="K1488" s="243" t="s">
        <v>898</v>
      </c>
      <c r="L1488" s="265">
        <v>4.4885826506426554</v>
      </c>
      <c r="M1488" s="250">
        <v>3</v>
      </c>
      <c r="N1488" s="250">
        <v>3</v>
      </c>
      <c r="O1488" s="244">
        <v>21</v>
      </c>
      <c r="P1488" s="242">
        <v>15</v>
      </c>
      <c r="Q1488" s="242">
        <v>35</v>
      </c>
      <c r="R1488" s="242">
        <v>0.5</v>
      </c>
      <c r="S1488" s="245">
        <v>398</v>
      </c>
      <c r="T1488" s="242">
        <v>4.2</v>
      </c>
      <c r="U1488" s="242">
        <v>0.8</v>
      </c>
      <c r="V1488" s="242">
        <v>24</v>
      </c>
      <c r="W1488" s="266">
        <v>349.38754759999995</v>
      </c>
      <c r="X1488" s="266">
        <v>20.71058373443983</v>
      </c>
      <c r="Y1488" s="266">
        <v>0</v>
      </c>
      <c r="Z1488" s="266">
        <v>10.481626427999998</v>
      </c>
      <c r="AA1488" s="266">
        <v>1.6358607719999998</v>
      </c>
      <c r="AB1488" s="267">
        <v>8.5087127999999996</v>
      </c>
      <c r="AC1488" s="268"/>
      <c r="AD1488" s="269">
        <v>5.55</v>
      </c>
      <c r="AE1488" s="270">
        <f t="shared" si="150"/>
        <v>3.3636260000000018</v>
      </c>
      <c r="AF1488" s="194">
        <f t="shared" si="146"/>
        <v>5.1450867999999979</v>
      </c>
      <c r="AH1488" s="242">
        <v>1467</v>
      </c>
      <c r="AI1488" s="251">
        <f t="shared" si="147"/>
        <v>20.626199999999997</v>
      </c>
      <c r="AJ1488" s="251">
        <f>'5-04a'!O1489</f>
        <v>20.626200000000001</v>
      </c>
      <c r="AK1488" s="251">
        <f t="shared" si="148"/>
        <v>0</v>
      </c>
      <c r="AM1488" s="252">
        <f t="shared" si="149"/>
        <v>0.24944424081992797</v>
      </c>
      <c r="AP1488" s="268"/>
    </row>
    <row r="1489" spans="1:42" x14ac:dyDescent="0.25">
      <c r="A1489" s="253">
        <v>1487</v>
      </c>
      <c r="B1489" s="243" t="s">
        <v>586</v>
      </c>
      <c r="C1489" s="243" t="s">
        <v>587</v>
      </c>
      <c r="D1489" s="243" t="s">
        <v>471</v>
      </c>
      <c r="E1489" s="243" t="s">
        <v>496</v>
      </c>
      <c r="F1489" s="243" t="s">
        <v>30</v>
      </c>
      <c r="G1489" s="243" t="s">
        <v>36</v>
      </c>
      <c r="H1489" s="243" t="s">
        <v>42</v>
      </c>
      <c r="I1489" s="243" t="s">
        <v>53</v>
      </c>
      <c r="J1489" s="243" t="s">
        <v>68</v>
      </c>
      <c r="K1489" s="243" t="s">
        <v>898</v>
      </c>
      <c r="L1489" s="265">
        <v>6.4676245043614218</v>
      </c>
      <c r="M1489" s="250">
        <v>3</v>
      </c>
      <c r="N1489" s="250">
        <v>3</v>
      </c>
      <c r="O1489" s="244">
        <v>21</v>
      </c>
      <c r="P1489" s="242">
        <v>15</v>
      </c>
      <c r="Q1489" s="242">
        <v>35</v>
      </c>
      <c r="R1489" s="242">
        <v>0.5</v>
      </c>
      <c r="S1489" s="245">
        <v>615</v>
      </c>
      <c r="T1489" s="242">
        <v>4.2</v>
      </c>
      <c r="U1489" s="242">
        <v>0.8</v>
      </c>
      <c r="V1489" s="242">
        <v>24</v>
      </c>
      <c r="W1489" s="266">
        <v>206.53128514666668</v>
      </c>
      <c r="X1489" s="266">
        <v>30.642623909000992</v>
      </c>
      <c r="Y1489" s="266">
        <v>0</v>
      </c>
      <c r="Z1489" s="266">
        <v>6.1959385544000005</v>
      </c>
      <c r="AA1489" s="266">
        <v>1.4345276456</v>
      </c>
      <c r="AB1489" s="267">
        <v>4.2161337999999997</v>
      </c>
      <c r="AC1489" s="268"/>
      <c r="AD1489" s="269">
        <v>9.15</v>
      </c>
      <c r="AE1489" s="270">
        <f t="shared" si="150"/>
        <v>0.9263539999999999</v>
      </c>
      <c r="AF1489" s="194">
        <f t="shared" si="146"/>
        <v>3.2897797999999998</v>
      </c>
      <c r="AH1489" s="242">
        <v>1468</v>
      </c>
      <c r="AI1489" s="251">
        <f t="shared" si="147"/>
        <v>11.8466</v>
      </c>
      <c r="AJ1489" s="251">
        <f>'5-04a'!O1490</f>
        <v>11.8466</v>
      </c>
      <c r="AK1489" s="251">
        <f t="shared" si="148"/>
        <v>0</v>
      </c>
      <c r="AM1489" s="252">
        <f t="shared" si="149"/>
        <v>0.27769822565124169</v>
      </c>
      <c r="AP1489" s="268"/>
    </row>
    <row r="1490" spans="1:42" x14ac:dyDescent="0.25">
      <c r="A1490" s="253">
        <v>1488</v>
      </c>
      <c r="B1490" s="243" t="s">
        <v>586</v>
      </c>
      <c r="C1490" s="243" t="s">
        <v>587</v>
      </c>
      <c r="D1490" s="243" t="s">
        <v>471</v>
      </c>
      <c r="E1490" s="243" t="s">
        <v>496</v>
      </c>
      <c r="F1490" s="243" t="s">
        <v>30</v>
      </c>
      <c r="G1490" s="243" t="s">
        <v>31</v>
      </c>
      <c r="H1490" s="243" t="s">
        <v>32</v>
      </c>
      <c r="I1490" s="243" t="s">
        <v>53</v>
      </c>
      <c r="J1490" s="243" t="s">
        <v>66</v>
      </c>
      <c r="K1490" s="243" t="s">
        <v>898</v>
      </c>
      <c r="L1490" s="265">
        <v>4.4938012526594751</v>
      </c>
      <c r="M1490" s="250">
        <v>3</v>
      </c>
      <c r="N1490" s="250">
        <v>3</v>
      </c>
      <c r="O1490" s="244">
        <v>21</v>
      </c>
      <c r="P1490" s="242">
        <v>15</v>
      </c>
      <c r="Q1490" s="242">
        <v>35</v>
      </c>
      <c r="R1490" s="242">
        <v>0.5</v>
      </c>
      <c r="S1490" s="245">
        <v>398</v>
      </c>
      <c r="T1490" s="242">
        <v>4.2</v>
      </c>
      <c r="U1490" s="242">
        <v>0.8</v>
      </c>
      <c r="V1490" s="242">
        <v>24</v>
      </c>
      <c r="W1490" s="266">
        <v>207.1812304333333</v>
      </c>
      <c r="X1490" s="266">
        <v>30.739054960435208</v>
      </c>
      <c r="Y1490" s="266">
        <v>0</v>
      </c>
      <c r="Z1490" s="266">
        <v>6.2154369129999996</v>
      </c>
      <c r="AA1490" s="266">
        <v>0.97003928699999997</v>
      </c>
      <c r="AB1490" s="267">
        <v>4.0254237999999987</v>
      </c>
      <c r="AC1490" s="268"/>
      <c r="AD1490" s="269">
        <v>9.15</v>
      </c>
      <c r="AE1490" s="270">
        <f t="shared" si="150"/>
        <v>0.9263539999999999</v>
      </c>
      <c r="AF1490" s="194">
        <f t="shared" si="146"/>
        <v>3.0990697999999988</v>
      </c>
      <c r="AH1490" s="242">
        <v>1469</v>
      </c>
      <c r="AI1490" s="251">
        <f t="shared" si="147"/>
        <v>11.210899999999999</v>
      </c>
      <c r="AJ1490" s="251">
        <f>'5-04a'!O1491</f>
        <v>11.210900000000001</v>
      </c>
      <c r="AK1490" s="251">
        <f t="shared" si="148"/>
        <v>0</v>
      </c>
      <c r="AM1490" s="252">
        <f t="shared" si="149"/>
        <v>0.27643363155500444</v>
      </c>
      <c r="AP1490" s="268"/>
    </row>
    <row r="1491" spans="1:42" x14ac:dyDescent="0.25">
      <c r="A1491" s="253">
        <v>1489</v>
      </c>
      <c r="B1491" s="243" t="s">
        <v>586</v>
      </c>
      <c r="C1491" s="243" t="s">
        <v>587</v>
      </c>
      <c r="D1491" s="243" t="s">
        <v>491</v>
      </c>
      <c r="E1491" s="243" t="s">
        <v>492</v>
      </c>
      <c r="F1491" s="243" t="s">
        <v>30</v>
      </c>
      <c r="G1491" s="243" t="s">
        <v>36</v>
      </c>
      <c r="H1491" s="243" t="s">
        <v>42</v>
      </c>
      <c r="I1491" s="243" t="s">
        <v>53</v>
      </c>
      <c r="J1491" s="243" t="s">
        <v>68</v>
      </c>
      <c r="K1491" s="243" t="s">
        <v>898</v>
      </c>
      <c r="L1491" s="265">
        <v>6.4636826071660547</v>
      </c>
      <c r="M1491" s="250">
        <v>3</v>
      </c>
      <c r="N1491" s="250">
        <v>3</v>
      </c>
      <c r="O1491" s="244">
        <v>21</v>
      </c>
      <c r="P1491" s="242">
        <v>15</v>
      </c>
      <c r="Q1491" s="242">
        <v>35</v>
      </c>
      <c r="R1491" s="242">
        <v>0.5</v>
      </c>
      <c r="S1491" s="245">
        <v>615</v>
      </c>
      <c r="T1491" s="242">
        <v>4.2</v>
      </c>
      <c r="U1491" s="242">
        <v>0.8</v>
      </c>
      <c r="V1491" s="242">
        <v>24</v>
      </c>
      <c r="W1491" s="266">
        <v>277.86612933333333</v>
      </c>
      <c r="X1491" s="266">
        <v>28.010698521505379</v>
      </c>
      <c r="Y1491" s="266">
        <v>0</v>
      </c>
      <c r="Z1491" s="266">
        <v>8.3359838800000006</v>
      </c>
      <c r="AA1491" s="266">
        <v>1.93000612</v>
      </c>
      <c r="AB1491" s="267">
        <v>7.344710000000001</v>
      </c>
      <c r="AC1491" s="268"/>
      <c r="AD1491" s="269">
        <v>6.05</v>
      </c>
      <c r="AE1491" s="270">
        <f t="shared" si="150"/>
        <v>2.9004960000000004</v>
      </c>
      <c r="AF1491" s="194">
        <f t="shared" si="146"/>
        <v>4.4442140000000006</v>
      </c>
      <c r="AH1491" s="242">
        <v>1470</v>
      </c>
      <c r="AI1491" s="251">
        <f t="shared" si="147"/>
        <v>17.610700000000001</v>
      </c>
      <c r="AJ1491" s="251">
        <f>'5-04a'!O1492</f>
        <v>17.610700000000001</v>
      </c>
      <c r="AK1491" s="251">
        <f t="shared" si="148"/>
        <v>0</v>
      </c>
      <c r="AM1491" s="252">
        <f t="shared" si="149"/>
        <v>0.25235873644999918</v>
      </c>
      <c r="AP1491" s="268"/>
    </row>
    <row r="1492" spans="1:42" x14ac:dyDescent="0.25">
      <c r="A1492" s="253">
        <v>1490</v>
      </c>
      <c r="B1492" s="243" t="s">
        <v>586</v>
      </c>
      <c r="C1492" s="243" t="s">
        <v>587</v>
      </c>
      <c r="D1492" s="243" t="s">
        <v>491</v>
      </c>
      <c r="E1492" s="243" t="s">
        <v>492</v>
      </c>
      <c r="F1492" s="243" t="s">
        <v>30</v>
      </c>
      <c r="G1492" s="243" t="s">
        <v>31</v>
      </c>
      <c r="H1492" s="243" t="s">
        <v>32</v>
      </c>
      <c r="I1492" s="243" t="s">
        <v>53</v>
      </c>
      <c r="J1492" s="243" t="s">
        <v>66</v>
      </c>
      <c r="K1492" s="243" t="s">
        <v>898</v>
      </c>
      <c r="L1492" s="265">
        <v>4.4910152901822089</v>
      </c>
      <c r="M1492" s="250">
        <v>3</v>
      </c>
      <c r="N1492" s="250">
        <v>3</v>
      </c>
      <c r="O1492" s="244">
        <v>21</v>
      </c>
      <c r="P1492" s="242">
        <v>15</v>
      </c>
      <c r="Q1492" s="242">
        <v>35</v>
      </c>
      <c r="R1492" s="242">
        <v>0.5</v>
      </c>
      <c r="S1492" s="245">
        <v>398</v>
      </c>
      <c r="T1492" s="242">
        <v>4.2</v>
      </c>
      <c r="U1492" s="242">
        <v>0.8</v>
      </c>
      <c r="V1492" s="242">
        <v>24</v>
      </c>
      <c r="W1492" s="266">
        <v>280.89548666666667</v>
      </c>
      <c r="X1492" s="266">
        <v>28.316077284946235</v>
      </c>
      <c r="Y1492" s="266">
        <v>0</v>
      </c>
      <c r="Z1492" s="266">
        <v>8.4268645999999983</v>
      </c>
      <c r="AA1492" s="266">
        <v>1.3151754</v>
      </c>
      <c r="AB1492" s="267">
        <v>7.1201600000000003</v>
      </c>
      <c r="AC1492" s="268"/>
      <c r="AD1492" s="269">
        <v>6.05</v>
      </c>
      <c r="AE1492" s="270">
        <f t="shared" si="150"/>
        <v>2.9004960000000004</v>
      </c>
      <c r="AF1492" s="194">
        <f t="shared" si="146"/>
        <v>4.2196639999999999</v>
      </c>
      <c r="AH1492" s="242">
        <v>1471</v>
      </c>
      <c r="AI1492" s="251">
        <f t="shared" si="147"/>
        <v>16.862199999999998</v>
      </c>
      <c r="AJ1492" s="251">
        <f>'5-04a'!O1493</f>
        <v>16.862200000000001</v>
      </c>
      <c r="AK1492" s="251">
        <f t="shared" si="148"/>
        <v>0</v>
      </c>
      <c r="AM1492" s="252">
        <f t="shared" si="149"/>
        <v>0.2502439776541614</v>
      </c>
      <c r="AP1492" s="268"/>
    </row>
    <row r="1493" spans="1:42" x14ac:dyDescent="0.25">
      <c r="A1493" s="253">
        <v>1491</v>
      </c>
      <c r="B1493" s="243" t="s">
        <v>586</v>
      </c>
      <c r="C1493" s="243" t="s">
        <v>587</v>
      </c>
      <c r="D1493" s="243" t="s">
        <v>491</v>
      </c>
      <c r="E1493" s="243" t="s">
        <v>472</v>
      </c>
      <c r="F1493" s="243" t="s">
        <v>30</v>
      </c>
      <c r="G1493" s="243" t="s">
        <v>36</v>
      </c>
      <c r="H1493" s="243" t="s">
        <v>37</v>
      </c>
      <c r="I1493" s="243" t="s">
        <v>72</v>
      </c>
      <c r="J1493" s="243" t="s">
        <v>681</v>
      </c>
      <c r="K1493" s="243" t="s">
        <v>899</v>
      </c>
      <c r="L1493" s="265">
        <v>15.329524873394979</v>
      </c>
      <c r="M1493" s="250">
        <v>2</v>
      </c>
      <c r="N1493" s="250">
        <v>2</v>
      </c>
      <c r="O1493" s="244">
        <v>16</v>
      </c>
      <c r="P1493" s="242">
        <v>10</v>
      </c>
      <c r="Q1493" s="242">
        <v>25</v>
      </c>
      <c r="R1493" s="242">
        <v>0.5</v>
      </c>
      <c r="S1493" s="245">
        <v>2050</v>
      </c>
      <c r="T1493" s="242">
        <v>5</v>
      </c>
      <c r="U1493" s="242">
        <v>0.8</v>
      </c>
      <c r="V1493" s="242">
        <v>30</v>
      </c>
      <c r="W1493" s="266">
        <v>413.62310399999996</v>
      </c>
      <c r="X1493" s="266">
        <v>24.518263426200352</v>
      </c>
      <c r="Y1493" s="266">
        <v>0</v>
      </c>
      <c r="Z1493" s="266">
        <v>8.2724620799999986</v>
      </c>
      <c r="AA1493" s="266">
        <v>2.0681155200000001</v>
      </c>
      <c r="AB1493" s="267">
        <v>10.209222400000002</v>
      </c>
      <c r="AC1493" s="268"/>
      <c r="AD1493" s="269">
        <v>5.55</v>
      </c>
      <c r="AE1493" s="270">
        <f t="shared" si="150"/>
        <v>3.3636260000000018</v>
      </c>
      <c r="AF1493" s="194">
        <f t="shared" si="146"/>
        <v>6.8455963999999998</v>
      </c>
      <c r="AH1493" s="242">
        <v>1472</v>
      </c>
      <c r="AI1493" s="251">
        <f t="shared" si="147"/>
        <v>20.549800000000001</v>
      </c>
      <c r="AJ1493" s="251">
        <f>'5-04a'!O1494</f>
        <v>20.549800000000001</v>
      </c>
      <c r="AK1493" s="251">
        <f t="shared" si="148"/>
        <v>0</v>
      </c>
      <c r="AM1493" s="252">
        <f t="shared" si="149"/>
        <v>0.33312228829477658</v>
      </c>
      <c r="AP1493" s="268"/>
    </row>
    <row r="1494" spans="1:42" x14ac:dyDescent="0.25">
      <c r="A1494" s="253">
        <v>1492</v>
      </c>
      <c r="B1494" s="243" t="s">
        <v>586</v>
      </c>
      <c r="C1494" s="243" t="s">
        <v>587</v>
      </c>
      <c r="D1494" s="243" t="s">
        <v>491</v>
      </c>
      <c r="E1494" s="243" t="s">
        <v>472</v>
      </c>
      <c r="F1494" s="243" t="s">
        <v>30</v>
      </c>
      <c r="G1494" s="243" t="s">
        <v>36</v>
      </c>
      <c r="H1494" s="243" t="s">
        <v>37</v>
      </c>
      <c r="I1494" s="243" t="s">
        <v>71</v>
      </c>
      <c r="J1494" s="243" t="s">
        <v>681</v>
      </c>
      <c r="K1494" s="243" t="s">
        <v>899</v>
      </c>
      <c r="L1494" s="265">
        <v>10.473579834024896</v>
      </c>
      <c r="M1494" s="250">
        <v>2</v>
      </c>
      <c r="N1494" s="250">
        <v>2</v>
      </c>
      <c r="O1494" s="244">
        <v>16</v>
      </c>
      <c r="P1494" s="242">
        <v>10</v>
      </c>
      <c r="Q1494" s="242">
        <v>25</v>
      </c>
      <c r="R1494" s="242">
        <v>0.5</v>
      </c>
      <c r="S1494" s="245">
        <v>2050</v>
      </c>
      <c r="T1494" s="242">
        <v>5</v>
      </c>
      <c r="U1494" s="242">
        <v>0.8</v>
      </c>
      <c r="V1494" s="242">
        <v>30</v>
      </c>
      <c r="W1494" s="266">
        <v>393.55041599999993</v>
      </c>
      <c r="X1494" s="266">
        <v>23.328418257261408</v>
      </c>
      <c r="Y1494" s="266">
        <v>0</v>
      </c>
      <c r="Z1494" s="266">
        <v>7.8710083199999987</v>
      </c>
      <c r="AA1494" s="266">
        <v>3.3732892799999998</v>
      </c>
      <c r="AB1494" s="267">
        <v>10.811702400000001</v>
      </c>
      <c r="AC1494" s="268"/>
      <c r="AD1494" s="269">
        <v>5.55</v>
      </c>
      <c r="AE1494" s="270">
        <f t="shared" si="150"/>
        <v>3.3636260000000018</v>
      </c>
      <c r="AF1494" s="194">
        <f t="shared" si="146"/>
        <v>7.4480763999999997</v>
      </c>
      <c r="AH1494" s="242">
        <v>1473</v>
      </c>
      <c r="AI1494" s="251">
        <f t="shared" si="147"/>
        <v>22.056000000000001</v>
      </c>
      <c r="AJ1494" s="251">
        <f>'5-04a'!O1495</f>
        <v>22.056000000000001</v>
      </c>
      <c r="AK1494" s="251">
        <f t="shared" si="148"/>
        <v>0</v>
      </c>
      <c r="AM1494" s="252">
        <f t="shared" si="149"/>
        <v>0.33768935437069275</v>
      </c>
      <c r="AP1494" s="268"/>
    </row>
    <row r="1495" spans="1:42" x14ac:dyDescent="0.25">
      <c r="A1495" s="253">
        <v>1493</v>
      </c>
      <c r="B1495" s="243" t="s">
        <v>586</v>
      </c>
      <c r="C1495" s="243" t="s">
        <v>587</v>
      </c>
      <c r="D1495" s="243" t="s">
        <v>491</v>
      </c>
      <c r="E1495" s="243" t="s">
        <v>472</v>
      </c>
      <c r="F1495" s="243" t="s">
        <v>30</v>
      </c>
      <c r="G1495" s="243" t="s">
        <v>36</v>
      </c>
      <c r="H1495" s="243" t="s">
        <v>42</v>
      </c>
      <c r="I1495" s="243" t="s">
        <v>50</v>
      </c>
      <c r="J1495" s="243" t="s">
        <v>681</v>
      </c>
      <c r="K1495" s="243" t="s">
        <v>899</v>
      </c>
      <c r="L1495" s="265">
        <v>14.961014472219411</v>
      </c>
      <c r="M1495" s="250">
        <v>2</v>
      </c>
      <c r="N1495" s="250">
        <v>2</v>
      </c>
      <c r="O1495" s="244">
        <v>16</v>
      </c>
      <c r="P1495" s="242">
        <v>10</v>
      </c>
      <c r="Q1495" s="242">
        <v>25</v>
      </c>
      <c r="R1495" s="242">
        <v>0.5</v>
      </c>
      <c r="S1495" s="245">
        <v>1850</v>
      </c>
      <c r="T1495" s="242">
        <v>4.2</v>
      </c>
      <c r="U1495" s="242">
        <v>0.8</v>
      </c>
      <c r="V1495" s="242">
        <v>30</v>
      </c>
      <c r="W1495" s="266">
        <v>393.55041599999993</v>
      </c>
      <c r="X1495" s="266">
        <v>23.328418257261408</v>
      </c>
      <c r="Y1495" s="266">
        <v>0</v>
      </c>
      <c r="Z1495" s="266">
        <v>7.8710083199999987</v>
      </c>
      <c r="AA1495" s="266">
        <v>3.3732892799999998</v>
      </c>
      <c r="AB1495" s="267">
        <v>10.811702400000001</v>
      </c>
      <c r="AC1495" s="268"/>
      <c r="AD1495" s="269">
        <v>5.55</v>
      </c>
      <c r="AE1495" s="270">
        <f t="shared" si="150"/>
        <v>3.3636260000000018</v>
      </c>
      <c r="AF1495" s="194">
        <f t="shared" si="146"/>
        <v>7.4480763999999997</v>
      </c>
      <c r="AH1495" s="242">
        <v>1474</v>
      </c>
      <c r="AI1495" s="251">
        <f t="shared" si="147"/>
        <v>22.056000000000001</v>
      </c>
      <c r="AJ1495" s="251">
        <f>'5-04a'!O1496</f>
        <v>22.056000000000001</v>
      </c>
      <c r="AK1495" s="251">
        <f t="shared" si="148"/>
        <v>0</v>
      </c>
      <c r="AM1495" s="252">
        <f t="shared" si="149"/>
        <v>0.33768935437069275</v>
      </c>
      <c r="AP1495" s="268"/>
    </row>
    <row r="1496" spans="1:42" x14ac:dyDescent="0.25">
      <c r="A1496" s="253">
        <v>1494</v>
      </c>
      <c r="B1496" s="243" t="s">
        <v>586</v>
      </c>
      <c r="C1496" s="243" t="s">
        <v>587</v>
      </c>
      <c r="D1496" s="243" t="s">
        <v>508</v>
      </c>
      <c r="E1496" s="243" t="s">
        <v>472</v>
      </c>
      <c r="F1496" s="243" t="s">
        <v>30</v>
      </c>
      <c r="G1496" s="243" t="s">
        <v>36</v>
      </c>
      <c r="H1496" s="243" t="s">
        <v>37</v>
      </c>
      <c r="I1496" s="243" t="s">
        <v>85</v>
      </c>
      <c r="J1496" s="243" t="s">
        <v>102</v>
      </c>
      <c r="K1496" s="243" t="s">
        <v>900</v>
      </c>
      <c r="L1496" s="265">
        <v>4.7940020081572694</v>
      </c>
      <c r="M1496" s="250">
        <v>1</v>
      </c>
      <c r="N1496" s="250">
        <v>1</v>
      </c>
      <c r="O1496" s="244">
        <v>19</v>
      </c>
      <c r="P1496" s="242">
        <v>10</v>
      </c>
      <c r="Q1496" s="242">
        <v>25</v>
      </c>
      <c r="R1496" s="242">
        <v>0.5</v>
      </c>
      <c r="S1496" s="245">
        <v>2050</v>
      </c>
      <c r="T1496" s="242">
        <v>5</v>
      </c>
      <c r="U1496" s="242">
        <v>0.8</v>
      </c>
      <c r="V1496" s="242">
        <v>26</v>
      </c>
      <c r="W1496" s="266">
        <v>527.24520000000007</v>
      </c>
      <c r="X1496" s="266">
        <v>26.127115956392473</v>
      </c>
      <c r="Y1496" s="266">
        <v>0</v>
      </c>
      <c r="Z1496" s="266">
        <v>5.2724520000000004</v>
      </c>
      <c r="AA1496" s="266">
        <v>0.58582800000000013</v>
      </c>
      <c r="AB1496" s="267">
        <v>15.13832</v>
      </c>
      <c r="AC1496" s="268"/>
      <c r="AD1496" s="269" t="s">
        <v>2545</v>
      </c>
      <c r="AE1496" s="270">
        <v>6</v>
      </c>
      <c r="AF1496" s="194">
        <f t="shared" si="146"/>
        <v>9.1383200000000002</v>
      </c>
      <c r="AH1496" s="242">
        <v>1475</v>
      </c>
      <c r="AI1496" s="251">
        <f t="shared" si="147"/>
        <v>20.996600000000001</v>
      </c>
      <c r="AJ1496" s="251">
        <f>'5-04a'!O1497</f>
        <v>20.996600000000001</v>
      </c>
      <c r="AK1496" s="251">
        <f t="shared" si="148"/>
        <v>0</v>
      </c>
      <c r="AM1496" s="252">
        <f t="shared" si="149"/>
        <v>0.43522856081460809</v>
      </c>
      <c r="AP1496" s="268"/>
    </row>
    <row r="1497" spans="1:42" x14ac:dyDescent="0.25">
      <c r="A1497" s="253">
        <v>1495</v>
      </c>
      <c r="B1497" s="243" t="s">
        <v>586</v>
      </c>
      <c r="C1497" s="243" t="s">
        <v>587</v>
      </c>
      <c r="D1497" s="243" t="s">
        <v>508</v>
      </c>
      <c r="E1497" s="243" t="s">
        <v>472</v>
      </c>
      <c r="F1497" s="243" t="s">
        <v>30</v>
      </c>
      <c r="G1497" s="243" t="s">
        <v>36</v>
      </c>
      <c r="H1497" s="243" t="s">
        <v>42</v>
      </c>
      <c r="I1497" s="243" t="s">
        <v>56</v>
      </c>
      <c r="J1497" s="243" t="s">
        <v>681</v>
      </c>
      <c r="K1497" s="243" t="s">
        <v>900</v>
      </c>
      <c r="L1497" s="265">
        <v>5.070362392467791</v>
      </c>
      <c r="M1497" s="250">
        <v>1</v>
      </c>
      <c r="N1497" s="250">
        <v>1</v>
      </c>
      <c r="O1497" s="244">
        <v>19</v>
      </c>
      <c r="P1497" s="242">
        <v>10</v>
      </c>
      <c r="Q1497" s="242">
        <v>25</v>
      </c>
      <c r="R1497" s="242">
        <v>0.5</v>
      </c>
      <c r="S1497" s="245">
        <v>732</v>
      </c>
      <c r="T1497" s="242">
        <v>5</v>
      </c>
      <c r="U1497" s="242">
        <v>0.8</v>
      </c>
      <c r="V1497" s="242">
        <v>26</v>
      </c>
      <c r="W1497" s="266">
        <v>482.04380000000003</v>
      </c>
      <c r="X1497" s="266">
        <v>23.887205153617444</v>
      </c>
      <c r="Y1497" s="266">
        <v>0</v>
      </c>
      <c r="Z1497" s="266">
        <v>4.8204380000000002</v>
      </c>
      <c r="AA1497" s="266">
        <v>1.3994820000000001</v>
      </c>
      <c r="AB1497" s="267">
        <v>15.68078</v>
      </c>
      <c r="AC1497" s="268"/>
      <c r="AD1497" s="269" t="s">
        <v>2545</v>
      </c>
      <c r="AE1497" s="270">
        <v>6</v>
      </c>
      <c r="AF1497" s="194">
        <f t="shared" si="146"/>
        <v>9.6807800000000004</v>
      </c>
      <c r="AH1497" s="242">
        <v>1476</v>
      </c>
      <c r="AI1497" s="251">
        <f t="shared" si="147"/>
        <v>21.900700000000001</v>
      </c>
      <c r="AJ1497" s="251">
        <f>'5-04a'!O1498</f>
        <v>21.900700000000001</v>
      </c>
      <c r="AK1497" s="251">
        <f t="shared" si="148"/>
        <v>0</v>
      </c>
      <c r="AM1497" s="252">
        <f t="shared" si="149"/>
        <v>0.44203062002584392</v>
      </c>
      <c r="AP1497" s="268"/>
    </row>
    <row r="1498" spans="1:42" x14ac:dyDescent="0.25">
      <c r="A1498" s="253">
        <v>1496</v>
      </c>
      <c r="B1498" s="243" t="s">
        <v>586</v>
      </c>
      <c r="C1498" s="243" t="s">
        <v>587</v>
      </c>
      <c r="D1498" s="243" t="s">
        <v>508</v>
      </c>
      <c r="E1498" s="243" t="s">
        <v>472</v>
      </c>
      <c r="F1498" s="243" t="s">
        <v>30</v>
      </c>
      <c r="G1498" s="243" t="s">
        <v>36</v>
      </c>
      <c r="H1498" s="243" t="s">
        <v>42</v>
      </c>
      <c r="I1498" s="243" t="s">
        <v>50</v>
      </c>
      <c r="J1498" s="243" t="s">
        <v>681</v>
      </c>
      <c r="K1498" s="243" t="s">
        <v>900</v>
      </c>
      <c r="L1498" s="265">
        <v>12.965810128356985</v>
      </c>
      <c r="M1498" s="250">
        <v>1</v>
      </c>
      <c r="N1498" s="250">
        <v>1</v>
      </c>
      <c r="O1498" s="244">
        <v>19</v>
      </c>
      <c r="P1498" s="242">
        <v>10</v>
      </c>
      <c r="Q1498" s="242">
        <v>25</v>
      </c>
      <c r="R1498" s="242">
        <v>0.5</v>
      </c>
      <c r="S1498" s="245">
        <v>1850</v>
      </c>
      <c r="T1498" s="242">
        <v>4.2</v>
      </c>
      <c r="U1498" s="242">
        <v>0.8</v>
      </c>
      <c r="V1498" s="242">
        <v>26</v>
      </c>
      <c r="W1498" s="266">
        <v>454.92159999999996</v>
      </c>
      <c r="X1498" s="266">
        <v>22.543191278493556</v>
      </c>
      <c r="Y1498" s="266">
        <v>0</v>
      </c>
      <c r="Z1498" s="266">
        <v>4.5492159999999995</v>
      </c>
      <c r="AA1498" s="266">
        <v>1.9496639999999998</v>
      </c>
      <c r="AB1498" s="267">
        <v>16.099219999999999</v>
      </c>
      <c r="AC1498" s="268"/>
      <c r="AD1498" s="269" t="s">
        <v>2545</v>
      </c>
      <c r="AE1498" s="270">
        <v>6</v>
      </c>
      <c r="AF1498" s="194">
        <f t="shared" si="146"/>
        <v>10.099219999999999</v>
      </c>
      <c r="AH1498" s="242">
        <v>1477</v>
      </c>
      <c r="AI1498" s="251">
        <f t="shared" si="147"/>
        <v>22.598099999999999</v>
      </c>
      <c r="AJ1498" s="251">
        <f>'5-04a'!O1499</f>
        <v>22.598099999999999</v>
      </c>
      <c r="AK1498" s="251">
        <f t="shared" si="148"/>
        <v>0</v>
      </c>
      <c r="AM1498" s="252">
        <f t="shared" si="149"/>
        <v>0.4469057133121811</v>
      </c>
      <c r="AP1498" s="268"/>
    </row>
    <row r="1499" spans="1:42" x14ac:dyDescent="0.25">
      <c r="A1499" s="253">
        <v>1497</v>
      </c>
      <c r="B1499" s="243" t="s">
        <v>586</v>
      </c>
      <c r="C1499" s="243" t="s">
        <v>587</v>
      </c>
      <c r="D1499" s="243" t="s">
        <v>491</v>
      </c>
      <c r="E1499" s="243" t="s">
        <v>472</v>
      </c>
      <c r="F1499" s="243" t="s">
        <v>30</v>
      </c>
      <c r="G1499" s="243" t="s">
        <v>36</v>
      </c>
      <c r="H1499" s="243" t="s">
        <v>37</v>
      </c>
      <c r="I1499" s="243" t="s">
        <v>85</v>
      </c>
      <c r="J1499" s="243" t="s">
        <v>102</v>
      </c>
      <c r="K1499" s="243" t="s">
        <v>900</v>
      </c>
      <c r="L1499" s="265">
        <v>4.7963704844021855</v>
      </c>
      <c r="M1499" s="250">
        <v>1</v>
      </c>
      <c r="N1499" s="250">
        <v>1</v>
      </c>
      <c r="O1499" s="244">
        <v>19</v>
      </c>
      <c r="P1499" s="242">
        <v>10</v>
      </c>
      <c r="Q1499" s="242">
        <v>25</v>
      </c>
      <c r="R1499" s="242">
        <v>0.5</v>
      </c>
      <c r="S1499" s="245">
        <v>2050</v>
      </c>
      <c r="T1499" s="242">
        <v>5</v>
      </c>
      <c r="U1499" s="242">
        <v>0.8</v>
      </c>
      <c r="V1499" s="242">
        <v>26</v>
      </c>
      <c r="W1499" s="266">
        <v>369.02145600000006</v>
      </c>
      <c r="X1499" s="266">
        <v>21.874419442797869</v>
      </c>
      <c r="Y1499" s="266">
        <v>0</v>
      </c>
      <c r="Z1499" s="266">
        <v>3.6902145600000003</v>
      </c>
      <c r="AA1499" s="266">
        <v>0.41002384000000008</v>
      </c>
      <c r="AB1499" s="267">
        <v>9.4658616000000002</v>
      </c>
      <c r="AC1499" s="268"/>
      <c r="AD1499" s="269">
        <v>5.55</v>
      </c>
      <c r="AE1499" s="270">
        <f>0.0804*AD1499^2-1.8589*AD1499+11.204</f>
        <v>3.3636260000000018</v>
      </c>
      <c r="AF1499" s="194">
        <f t="shared" si="146"/>
        <v>6.1022355999999984</v>
      </c>
      <c r="AH1499" s="242">
        <v>1478</v>
      </c>
      <c r="AI1499" s="251">
        <f t="shared" si="147"/>
        <v>13.5661</v>
      </c>
      <c r="AJ1499" s="251">
        <f>'5-04a'!O1500</f>
        <v>13.5661</v>
      </c>
      <c r="AK1499" s="251">
        <f t="shared" si="148"/>
        <v>0</v>
      </c>
      <c r="AM1499" s="252">
        <f t="shared" si="149"/>
        <v>0.44981502421477049</v>
      </c>
      <c r="AP1499" s="268"/>
    </row>
    <row r="1500" spans="1:42" x14ac:dyDescent="0.25">
      <c r="A1500" s="253">
        <v>1498</v>
      </c>
      <c r="B1500" s="243" t="s">
        <v>586</v>
      </c>
      <c r="C1500" s="243" t="s">
        <v>587</v>
      </c>
      <c r="D1500" s="243" t="s">
        <v>491</v>
      </c>
      <c r="E1500" s="243" t="s">
        <v>472</v>
      </c>
      <c r="F1500" s="243" t="s">
        <v>30</v>
      </c>
      <c r="G1500" s="243" t="s">
        <v>36</v>
      </c>
      <c r="H1500" s="243" t="s">
        <v>42</v>
      </c>
      <c r="I1500" s="243" t="s">
        <v>56</v>
      </c>
      <c r="J1500" s="243" t="s">
        <v>681</v>
      </c>
      <c r="K1500" s="243" t="s">
        <v>900</v>
      </c>
      <c r="L1500" s="265">
        <v>5.0712956265560178</v>
      </c>
      <c r="M1500" s="250">
        <v>1</v>
      </c>
      <c r="N1500" s="250">
        <v>1</v>
      </c>
      <c r="O1500" s="244">
        <v>19</v>
      </c>
      <c r="P1500" s="242">
        <v>10</v>
      </c>
      <c r="Q1500" s="242">
        <v>25</v>
      </c>
      <c r="R1500" s="242">
        <v>0.5</v>
      </c>
      <c r="S1500" s="245">
        <v>732</v>
      </c>
      <c r="T1500" s="242">
        <v>5</v>
      </c>
      <c r="U1500" s="242">
        <v>0.8</v>
      </c>
      <c r="V1500" s="242">
        <v>26</v>
      </c>
      <c r="W1500" s="266">
        <v>341.19827600000002</v>
      </c>
      <c r="X1500" s="266">
        <v>20.225149733254298</v>
      </c>
      <c r="Y1500" s="266">
        <v>0</v>
      </c>
      <c r="Z1500" s="266">
        <v>3.4119827600000003</v>
      </c>
      <c r="AA1500" s="266">
        <v>0.9905756400000002</v>
      </c>
      <c r="AB1500" s="267">
        <v>9.9193415999999992</v>
      </c>
      <c r="AC1500" s="268"/>
      <c r="AD1500" s="269">
        <v>5.55</v>
      </c>
      <c r="AE1500" s="270">
        <f>0.0804*AD1500^2-1.8589*AD1500+11.204</f>
        <v>3.3636260000000018</v>
      </c>
      <c r="AF1500" s="194">
        <f t="shared" si="146"/>
        <v>6.5557155999999974</v>
      </c>
      <c r="AH1500" s="242">
        <v>1479</v>
      </c>
      <c r="AI1500" s="251">
        <f t="shared" si="147"/>
        <v>14.321899999999999</v>
      </c>
      <c r="AJ1500" s="251">
        <f>'5-04a'!O1501</f>
        <v>14.321899999999999</v>
      </c>
      <c r="AK1500" s="251">
        <f t="shared" si="148"/>
        <v>0</v>
      </c>
      <c r="AM1500" s="252">
        <f t="shared" si="149"/>
        <v>0.45774063497161671</v>
      </c>
      <c r="AP1500" s="268"/>
    </row>
    <row r="1501" spans="1:42" x14ac:dyDescent="0.25">
      <c r="A1501" s="253">
        <v>1499</v>
      </c>
      <c r="B1501" s="243" t="s">
        <v>586</v>
      </c>
      <c r="C1501" s="243" t="s">
        <v>587</v>
      </c>
      <c r="D1501" s="243" t="s">
        <v>491</v>
      </c>
      <c r="E1501" s="243" t="s">
        <v>472</v>
      </c>
      <c r="F1501" s="243" t="s">
        <v>30</v>
      </c>
      <c r="G1501" s="243" t="s">
        <v>36</v>
      </c>
      <c r="H1501" s="243" t="s">
        <v>42</v>
      </c>
      <c r="I1501" s="243" t="s">
        <v>50</v>
      </c>
      <c r="J1501" s="243" t="s">
        <v>681</v>
      </c>
      <c r="K1501" s="243" t="s">
        <v>900</v>
      </c>
      <c r="L1501" s="265">
        <v>12.967960813682829</v>
      </c>
      <c r="M1501" s="250">
        <v>1</v>
      </c>
      <c r="N1501" s="250">
        <v>1</v>
      </c>
      <c r="O1501" s="244">
        <v>19</v>
      </c>
      <c r="P1501" s="242">
        <v>10</v>
      </c>
      <c r="Q1501" s="242">
        <v>25</v>
      </c>
      <c r="R1501" s="242">
        <v>0.5</v>
      </c>
      <c r="S1501" s="245">
        <v>1850</v>
      </c>
      <c r="T1501" s="242">
        <v>4.2</v>
      </c>
      <c r="U1501" s="242">
        <v>0.8</v>
      </c>
      <c r="V1501" s="242">
        <v>26</v>
      </c>
      <c r="W1501" s="266">
        <v>324.50588799999991</v>
      </c>
      <c r="X1501" s="266">
        <v>19.235678008298752</v>
      </c>
      <c r="Y1501" s="266">
        <v>0</v>
      </c>
      <c r="Z1501" s="266">
        <v>3.2450588799999993</v>
      </c>
      <c r="AA1501" s="266">
        <v>1.3907395199999999</v>
      </c>
      <c r="AB1501" s="267">
        <v>10.269201599999999</v>
      </c>
      <c r="AC1501" s="268"/>
      <c r="AD1501" s="269">
        <v>5.55</v>
      </c>
      <c r="AE1501" s="270">
        <f>0.0804*AD1501^2-1.8589*AD1501+11.204</f>
        <v>3.3636260000000018</v>
      </c>
      <c r="AF1501" s="194">
        <f t="shared" si="146"/>
        <v>6.905575599999997</v>
      </c>
      <c r="AH1501" s="242">
        <v>1480</v>
      </c>
      <c r="AI1501" s="251">
        <f t="shared" si="147"/>
        <v>14.904999999999998</v>
      </c>
      <c r="AJ1501" s="251">
        <f>'5-04a'!O1502</f>
        <v>14.904999999999999</v>
      </c>
      <c r="AK1501" s="251">
        <f t="shared" si="148"/>
        <v>0</v>
      </c>
      <c r="AM1501" s="252">
        <f t="shared" si="149"/>
        <v>0.46330597785977845</v>
      </c>
      <c r="AP1501" s="268"/>
    </row>
    <row r="1502" spans="1:42" x14ac:dyDescent="0.25">
      <c r="A1502" s="253">
        <v>1500</v>
      </c>
      <c r="B1502" s="243" t="s">
        <v>586</v>
      </c>
      <c r="C1502" s="243" t="s">
        <v>587</v>
      </c>
      <c r="D1502" s="243" t="s">
        <v>508</v>
      </c>
      <c r="E1502" s="243" t="s">
        <v>472</v>
      </c>
      <c r="F1502" s="243" t="s">
        <v>30</v>
      </c>
      <c r="G1502" s="243" t="s">
        <v>36</v>
      </c>
      <c r="H1502" s="243" t="s">
        <v>42</v>
      </c>
      <c r="I1502" s="243" t="s">
        <v>83</v>
      </c>
      <c r="J1502" s="243" t="s">
        <v>84</v>
      </c>
      <c r="K1502" s="243" t="s">
        <v>901</v>
      </c>
      <c r="L1502" s="265">
        <v>5.8332334454620067</v>
      </c>
      <c r="M1502" s="250">
        <v>1</v>
      </c>
      <c r="N1502" s="250">
        <v>1</v>
      </c>
      <c r="O1502" s="244">
        <v>18</v>
      </c>
      <c r="P1502" s="242">
        <v>10</v>
      </c>
      <c r="Q1502" s="242">
        <v>25</v>
      </c>
      <c r="R1502" s="242">
        <v>0.5</v>
      </c>
      <c r="S1502" s="245">
        <v>895</v>
      </c>
      <c r="T1502" s="242">
        <v>5</v>
      </c>
      <c r="U1502" s="242">
        <v>0.8</v>
      </c>
      <c r="V1502" s="242">
        <v>28</v>
      </c>
      <c r="W1502" s="266">
        <v>559.59595999999988</v>
      </c>
      <c r="X1502" s="266">
        <v>27.730225966303269</v>
      </c>
      <c r="Y1502" s="266">
        <v>0</v>
      </c>
      <c r="Z1502" s="266">
        <v>5.5959595999999996</v>
      </c>
      <c r="AA1502" s="266">
        <v>1.1461604000000001</v>
      </c>
      <c r="AB1502" s="267">
        <v>14.056180000000001</v>
      </c>
      <c r="AC1502" s="268"/>
      <c r="AD1502" s="269" t="s">
        <v>2545</v>
      </c>
      <c r="AE1502" s="270">
        <v>6</v>
      </c>
      <c r="AF1502" s="194">
        <f t="shared" si="146"/>
        <v>8.0561800000000012</v>
      </c>
      <c r="AH1502" s="242">
        <v>1481</v>
      </c>
      <c r="AI1502" s="251">
        <f t="shared" si="147"/>
        <v>20.798300000000001</v>
      </c>
      <c r="AJ1502" s="251">
        <f>'5-04a'!O1503</f>
        <v>20.798300000000001</v>
      </c>
      <c r="AK1502" s="251">
        <f t="shared" si="148"/>
        <v>0</v>
      </c>
      <c r="AM1502" s="252">
        <f t="shared" si="149"/>
        <v>0.38734800440420614</v>
      </c>
      <c r="AP1502" s="268"/>
    </row>
    <row r="1503" spans="1:42" x14ac:dyDescent="0.25">
      <c r="A1503" s="253">
        <v>1501</v>
      </c>
      <c r="B1503" s="243" t="s">
        <v>586</v>
      </c>
      <c r="C1503" s="243" t="s">
        <v>587</v>
      </c>
      <c r="D1503" s="243" t="s">
        <v>508</v>
      </c>
      <c r="E1503" s="243" t="s">
        <v>472</v>
      </c>
      <c r="F1503" s="243" t="s">
        <v>35</v>
      </c>
      <c r="G1503" s="243" t="s">
        <v>36</v>
      </c>
      <c r="H1503" s="243" t="s">
        <v>32</v>
      </c>
      <c r="I1503" s="243" t="s">
        <v>77</v>
      </c>
      <c r="J1503" s="243" t="s">
        <v>73</v>
      </c>
      <c r="K1503" s="243" t="s">
        <v>901</v>
      </c>
      <c r="L1503" s="265">
        <v>3.158333135777998</v>
      </c>
      <c r="M1503" s="250">
        <v>1</v>
      </c>
      <c r="N1503" s="250">
        <v>1</v>
      </c>
      <c r="O1503" s="244">
        <v>18</v>
      </c>
      <c r="P1503" s="242">
        <v>10</v>
      </c>
      <c r="Q1503" s="242">
        <v>25</v>
      </c>
      <c r="R1503" s="242">
        <v>0.5</v>
      </c>
      <c r="S1503" s="245">
        <v>597</v>
      </c>
      <c r="T1503" s="242">
        <v>4.2</v>
      </c>
      <c r="U1503" s="242">
        <v>0.8</v>
      </c>
      <c r="V1503" s="242">
        <v>28</v>
      </c>
      <c r="W1503" s="266">
        <v>469.76719999999995</v>
      </c>
      <c r="X1503" s="266">
        <v>23.278850346878095</v>
      </c>
      <c r="Y1503" s="266">
        <v>0</v>
      </c>
      <c r="Z1503" s="266">
        <v>4.6976719999999998</v>
      </c>
      <c r="AA1503" s="266">
        <v>3.1317813333333335</v>
      </c>
      <c r="AB1503" s="267">
        <v>15.298846666666668</v>
      </c>
      <c r="AC1503" s="268"/>
      <c r="AD1503" s="269" t="s">
        <v>2545</v>
      </c>
      <c r="AE1503" s="270">
        <v>6</v>
      </c>
      <c r="AF1503" s="194">
        <f t="shared" si="146"/>
        <v>9.2988466666666678</v>
      </c>
      <c r="AH1503" s="242">
        <v>1482</v>
      </c>
      <c r="AI1503" s="251">
        <f t="shared" si="147"/>
        <v>23.128300000000003</v>
      </c>
      <c r="AJ1503" s="251">
        <f>'5-04a'!O1504</f>
        <v>23.128299999999999</v>
      </c>
      <c r="AK1503" s="251">
        <f t="shared" si="148"/>
        <v>0</v>
      </c>
      <c r="AM1503" s="252">
        <f t="shared" si="149"/>
        <v>0.40205491396543053</v>
      </c>
      <c r="AP1503" s="268"/>
    </row>
    <row r="1504" spans="1:42" x14ac:dyDescent="0.25">
      <c r="A1504" s="253">
        <v>1502</v>
      </c>
      <c r="B1504" s="243" t="s">
        <v>586</v>
      </c>
      <c r="C1504" s="243" t="s">
        <v>587</v>
      </c>
      <c r="D1504" s="243" t="s">
        <v>508</v>
      </c>
      <c r="E1504" s="243" t="s">
        <v>472</v>
      </c>
      <c r="F1504" s="243" t="s">
        <v>30</v>
      </c>
      <c r="G1504" s="243" t="s">
        <v>31</v>
      </c>
      <c r="H1504" s="243" t="s">
        <v>42</v>
      </c>
      <c r="I1504" s="243" t="s">
        <v>52</v>
      </c>
      <c r="J1504" s="243" t="s">
        <v>678</v>
      </c>
      <c r="K1504" s="243" t="s">
        <v>901</v>
      </c>
      <c r="L1504" s="265">
        <v>7.3723614615130515</v>
      </c>
      <c r="M1504" s="250">
        <v>1</v>
      </c>
      <c r="N1504" s="250">
        <v>1</v>
      </c>
      <c r="O1504" s="244">
        <v>18</v>
      </c>
      <c r="P1504" s="242">
        <v>10</v>
      </c>
      <c r="Q1504" s="242">
        <v>25</v>
      </c>
      <c r="R1504" s="242">
        <v>0.5</v>
      </c>
      <c r="S1504" s="245">
        <v>780</v>
      </c>
      <c r="T1504" s="242">
        <v>4.2</v>
      </c>
      <c r="U1504" s="242">
        <v>0.8</v>
      </c>
      <c r="V1504" s="242">
        <v>28</v>
      </c>
      <c r="W1504" s="266">
        <v>508.8225333333333</v>
      </c>
      <c r="X1504" s="266">
        <v>25.214198876775683</v>
      </c>
      <c r="Y1504" s="266">
        <v>0</v>
      </c>
      <c r="Z1504" s="266">
        <v>5.0882253333333329</v>
      </c>
      <c r="AA1504" s="266">
        <v>2.1806679999999998</v>
      </c>
      <c r="AB1504" s="267">
        <v>14.658206666666667</v>
      </c>
      <c r="AC1504" s="268"/>
      <c r="AD1504" s="269" t="s">
        <v>2545</v>
      </c>
      <c r="AE1504" s="270">
        <v>6</v>
      </c>
      <c r="AF1504" s="194">
        <f t="shared" si="146"/>
        <v>8.6582066666666666</v>
      </c>
      <c r="AH1504" s="242">
        <v>1483</v>
      </c>
      <c r="AI1504" s="251">
        <f t="shared" si="147"/>
        <v>21.927099999999999</v>
      </c>
      <c r="AJ1504" s="251">
        <f>'5-04a'!O1505</f>
        <v>21.927099999999999</v>
      </c>
      <c r="AK1504" s="251">
        <f t="shared" si="148"/>
        <v>0</v>
      </c>
      <c r="AM1504" s="252">
        <f t="shared" si="149"/>
        <v>0.39486328181413261</v>
      </c>
      <c r="AP1504" s="268"/>
    </row>
    <row r="1505" spans="1:42" x14ac:dyDescent="0.25">
      <c r="A1505" s="253">
        <v>1503</v>
      </c>
      <c r="B1505" s="243" t="s">
        <v>586</v>
      </c>
      <c r="C1505" s="243" t="s">
        <v>587</v>
      </c>
      <c r="D1505" s="243" t="s">
        <v>491</v>
      </c>
      <c r="E1505" s="243" t="s">
        <v>472</v>
      </c>
      <c r="F1505" s="243" t="s">
        <v>30</v>
      </c>
      <c r="G1505" s="243" t="s">
        <v>36</v>
      </c>
      <c r="H1505" s="243" t="s">
        <v>42</v>
      </c>
      <c r="I1505" s="243" t="s">
        <v>83</v>
      </c>
      <c r="J1505" s="243" t="s">
        <v>84</v>
      </c>
      <c r="K1505" s="243" t="s">
        <v>901</v>
      </c>
      <c r="L1505" s="265">
        <v>5.8343441791492783</v>
      </c>
      <c r="M1505" s="250">
        <v>1</v>
      </c>
      <c r="N1505" s="250">
        <v>1</v>
      </c>
      <c r="O1505" s="244">
        <v>18</v>
      </c>
      <c r="P1505" s="242">
        <v>10</v>
      </c>
      <c r="Q1505" s="242">
        <v>25</v>
      </c>
      <c r="R1505" s="242">
        <v>0.5</v>
      </c>
      <c r="S1505" s="245">
        <v>895</v>
      </c>
      <c r="T1505" s="242">
        <v>5</v>
      </c>
      <c r="U1505" s="242">
        <v>0.8</v>
      </c>
      <c r="V1505" s="242">
        <v>28</v>
      </c>
      <c r="W1505" s="266">
        <v>390.61776506666655</v>
      </c>
      <c r="X1505" s="266">
        <v>23.154580027662512</v>
      </c>
      <c r="Y1505" s="266">
        <v>0</v>
      </c>
      <c r="Z1505" s="266">
        <v>3.9061776506666654</v>
      </c>
      <c r="AA1505" s="266">
        <v>0.80006048266666663</v>
      </c>
      <c r="AB1505" s="267">
        <v>8.6940618666666651</v>
      </c>
      <c r="AC1505" s="268"/>
      <c r="AD1505" s="269">
        <v>5.55</v>
      </c>
      <c r="AE1505" s="270">
        <f t="shared" ref="AE1505:AE1537" si="151">0.0804*AD1505^2-1.8589*AD1505+11.204</f>
        <v>3.3636260000000018</v>
      </c>
      <c r="AF1505" s="194">
        <f t="shared" si="146"/>
        <v>5.3304358666666634</v>
      </c>
      <c r="AH1505" s="242">
        <v>1484</v>
      </c>
      <c r="AI1505" s="251">
        <f t="shared" si="147"/>
        <v>13.400299999999998</v>
      </c>
      <c r="AJ1505" s="251">
        <f>'5-04a'!O1506</f>
        <v>13.4003</v>
      </c>
      <c r="AK1505" s="251">
        <f t="shared" si="148"/>
        <v>0</v>
      </c>
      <c r="AM1505" s="252">
        <f t="shared" si="149"/>
        <v>0.39778481576283098</v>
      </c>
      <c r="AP1505" s="268"/>
    </row>
    <row r="1506" spans="1:42" x14ac:dyDescent="0.25">
      <c r="A1506" s="253">
        <v>1504</v>
      </c>
      <c r="B1506" s="243" t="s">
        <v>586</v>
      </c>
      <c r="C1506" s="243" t="s">
        <v>587</v>
      </c>
      <c r="D1506" s="243" t="s">
        <v>491</v>
      </c>
      <c r="E1506" s="243" t="s">
        <v>472</v>
      </c>
      <c r="F1506" s="243" t="s">
        <v>35</v>
      </c>
      <c r="G1506" s="243" t="s">
        <v>36</v>
      </c>
      <c r="H1506" s="243" t="s">
        <v>32</v>
      </c>
      <c r="I1506" s="243" t="s">
        <v>77</v>
      </c>
      <c r="J1506" s="243" t="s">
        <v>73</v>
      </c>
      <c r="K1506" s="243" t="s">
        <v>901</v>
      </c>
      <c r="L1506" s="265">
        <v>3.1591193609958506</v>
      </c>
      <c r="M1506" s="250">
        <v>1</v>
      </c>
      <c r="N1506" s="250">
        <v>1</v>
      </c>
      <c r="O1506" s="244">
        <v>18</v>
      </c>
      <c r="P1506" s="242">
        <v>10</v>
      </c>
      <c r="Q1506" s="242">
        <v>25</v>
      </c>
      <c r="R1506" s="242">
        <v>0.5</v>
      </c>
      <c r="S1506" s="245">
        <v>597</v>
      </c>
      <c r="T1506" s="242">
        <v>4.2</v>
      </c>
      <c r="U1506" s="242">
        <v>0.8</v>
      </c>
      <c r="V1506" s="242">
        <v>28</v>
      </c>
      <c r="W1506" s="266">
        <v>336.91548799999998</v>
      </c>
      <c r="X1506" s="266">
        <v>19.971279668049789</v>
      </c>
      <c r="Y1506" s="266">
        <v>0</v>
      </c>
      <c r="Z1506" s="266">
        <v>3.3691548799999995</v>
      </c>
      <c r="AA1506" s="266">
        <v>2.2461032533333332</v>
      </c>
      <c r="AB1506" s="267">
        <v>9.7329418666666658</v>
      </c>
      <c r="AC1506" s="268"/>
      <c r="AD1506" s="269">
        <v>5.55</v>
      </c>
      <c r="AE1506" s="270">
        <f t="shared" si="151"/>
        <v>3.3636260000000018</v>
      </c>
      <c r="AF1506" s="194">
        <f t="shared" si="146"/>
        <v>6.369315866666664</v>
      </c>
      <c r="AH1506" s="242">
        <v>1485</v>
      </c>
      <c r="AI1506" s="251">
        <f t="shared" si="147"/>
        <v>15.348199999999999</v>
      </c>
      <c r="AJ1506" s="251">
        <f>'5-04a'!O1507</f>
        <v>15.3482</v>
      </c>
      <c r="AK1506" s="251">
        <f t="shared" si="148"/>
        <v>0</v>
      </c>
      <c r="AM1506" s="252">
        <f t="shared" si="149"/>
        <v>0.41498780747362329</v>
      </c>
      <c r="AP1506" s="268"/>
    </row>
    <row r="1507" spans="1:42" x14ac:dyDescent="0.25">
      <c r="A1507" s="253">
        <v>1505</v>
      </c>
      <c r="B1507" s="243" t="s">
        <v>586</v>
      </c>
      <c r="C1507" s="243" t="s">
        <v>587</v>
      </c>
      <c r="D1507" s="243" t="s">
        <v>491</v>
      </c>
      <c r="E1507" s="243" t="s">
        <v>472</v>
      </c>
      <c r="F1507" s="243" t="s">
        <v>30</v>
      </c>
      <c r="G1507" s="243" t="s">
        <v>31</v>
      </c>
      <c r="H1507" s="243" t="s">
        <v>42</v>
      </c>
      <c r="I1507" s="243" t="s">
        <v>52</v>
      </c>
      <c r="J1507" s="243" t="s">
        <v>678</v>
      </c>
      <c r="K1507" s="243" t="s">
        <v>901</v>
      </c>
      <c r="L1507" s="265">
        <v>7.3733469654218542</v>
      </c>
      <c r="M1507" s="250">
        <v>1</v>
      </c>
      <c r="N1507" s="250">
        <v>1</v>
      </c>
      <c r="O1507" s="244">
        <v>18</v>
      </c>
      <c r="P1507" s="242">
        <v>10</v>
      </c>
      <c r="Q1507" s="242">
        <v>25</v>
      </c>
      <c r="R1507" s="242">
        <v>0.5</v>
      </c>
      <c r="S1507" s="245">
        <v>780</v>
      </c>
      <c r="T1507" s="242">
        <v>4.2</v>
      </c>
      <c r="U1507" s="242">
        <v>0.8</v>
      </c>
      <c r="V1507" s="242">
        <v>28</v>
      </c>
      <c r="W1507" s="266">
        <v>360.26420266666662</v>
      </c>
      <c r="X1507" s="266">
        <v>21.355317289073302</v>
      </c>
      <c r="Y1507" s="266">
        <v>0</v>
      </c>
      <c r="Z1507" s="266">
        <v>3.6026420266666661</v>
      </c>
      <c r="AA1507" s="266">
        <v>1.5439894399999998</v>
      </c>
      <c r="AB1507" s="267">
        <v>9.1973685333333322</v>
      </c>
      <c r="AC1507" s="268"/>
      <c r="AD1507" s="269">
        <v>5.55</v>
      </c>
      <c r="AE1507" s="270">
        <f t="shared" si="151"/>
        <v>3.3636260000000018</v>
      </c>
      <c r="AF1507" s="194">
        <f t="shared" si="146"/>
        <v>5.8337425333333304</v>
      </c>
      <c r="AH1507" s="242">
        <v>1486</v>
      </c>
      <c r="AI1507" s="251">
        <f t="shared" si="147"/>
        <v>14.343999999999998</v>
      </c>
      <c r="AJ1507" s="251">
        <f>'5-04a'!O1508</f>
        <v>14.343999999999999</v>
      </c>
      <c r="AK1507" s="251">
        <f t="shared" si="148"/>
        <v>0</v>
      </c>
      <c r="AM1507" s="252">
        <f t="shared" si="149"/>
        <v>0.40670263060048323</v>
      </c>
      <c r="AP1507" s="268"/>
    </row>
    <row r="1508" spans="1:42" x14ac:dyDescent="0.25">
      <c r="A1508" s="253">
        <v>1506</v>
      </c>
      <c r="B1508" s="243" t="s">
        <v>588</v>
      </c>
      <c r="C1508" s="243" t="s">
        <v>589</v>
      </c>
      <c r="D1508" s="243" t="s">
        <v>471</v>
      </c>
      <c r="E1508" s="243" t="s">
        <v>495</v>
      </c>
      <c r="F1508" s="243" t="s">
        <v>30</v>
      </c>
      <c r="G1508" s="243" t="s">
        <v>31</v>
      </c>
      <c r="H1508" s="243" t="s">
        <v>32</v>
      </c>
      <c r="I1508" s="243" t="s">
        <v>53</v>
      </c>
      <c r="J1508" s="243" t="s">
        <v>44</v>
      </c>
      <c r="K1508" s="243" t="s">
        <v>902</v>
      </c>
      <c r="L1508" s="265">
        <v>3.0669209999999998</v>
      </c>
      <c r="M1508" s="250">
        <v>4</v>
      </c>
      <c r="N1508" s="250">
        <v>3.0669209999999998</v>
      </c>
      <c r="O1508" s="244">
        <v>19</v>
      </c>
      <c r="P1508" s="242">
        <v>15</v>
      </c>
      <c r="Q1508" s="242">
        <v>35</v>
      </c>
      <c r="R1508" s="242">
        <v>0.7</v>
      </c>
      <c r="S1508" s="245">
        <v>390</v>
      </c>
      <c r="T1508" s="242">
        <v>3.8</v>
      </c>
      <c r="U1508" s="242">
        <v>0.6</v>
      </c>
      <c r="V1508" s="242">
        <v>9.1</v>
      </c>
      <c r="W1508" s="266">
        <v>99.176063550381599</v>
      </c>
      <c r="X1508" s="266">
        <v>20.704814937449186</v>
      </c>
      <c r="Y1508" s="266">
        <v>5.34</v>
      </c>
      <c r="Z1508" s="266">
        <v>3.0416515199999985</v>
      </c>
      <c r="AA1508" s="266">
        <v>0.33796127999999986</v>
      </c>
      <c r="AB1508" s="267">
        <v>1.6793872000000012</v>
      </c>
      <c r="AC1508" s="268"/>
      <c r="AD1508" s="269">
        <v>9.4</v>
      </c>
      <c r="AE1508" s="270">
        <f t="shared" si="151"/>
        <v>0.83448400000000333</v>
      </c>
      <c r="AF1508" s="194">
        <f t="shared" si="146"/>
        <v>0.84490319999999786</v>
      </c>
      <c r="AH1508" s="242">
        <v>1487</v>
      </c>
      <c r="AI1508" s="251">
        <f t="shared" si="147"/>
        <v>10.398999999999999</v>
      </c>
      <c r="AJ1508" s="251">
        <f>'5-04a'!O1509</f>
        <v>10.398999999999999</v>
      </c>
      <c r="AK1508" s="251">
        <f t="shared" si="148"/>
        <v>0</v>
      </c>
      <c r="AM1508" s="252">
        <f t="shared" si="149"/>
        <v>8.1248504663909787E-2</v>
      </c>
      <c r="AP1508" s="268"/>
    </row>
    <row r="1509" spans="1:42" x14ac:dyDescent="0.25">
      <c r="A1509" s="253">
        <v>1507</v>
      </c>
      <c r="B1509" s="243" t="s">
        <v>588</v>
      </c>
      <c r="C1509" s="243" t="s">
        <v>589</v>
      </c>
      <c r="D1509" s="243" t="s">
        <v>471</v>
      </c>
      <c r="E1509" s="243" t="s">
        <v>495</v>
      </c>
      <c r="F1509" s="243" t="s">
        <v>30</v>
      </c>
      <c r="G1509" s="243" t="s">
        <v>31</v>
      </c>
      <c r="H1509" s="243" t="s">
        <v>32</v>
      </c>
      <c r="I1509" s="243" t="s">
        <v>98</v>
      </c>
      <c r="J1509" s="243" t="s">
        <v>44</v>
      </c>
      <c r="K1509" s="243" t="s">
        <v>903</v>
      </c>
      <c r="L1509" s="265">
        <v>2.6150170572916664</v>
      </c>
      <c r="M1509" s="250">
        <v>3</v>
      </c>
      <c r="N1509" s="250">
        <v>2.6150170572916664</v>
      </c>
      <c r="O1509" s="244">
        <v>18</v>
      </c>
      <c r="P1509" s="242">
        <v>15</v>
      </c>
      <c r="Q1509" s="242">
        <v>35</v>
      </c>
      <c r="R1509" s="242">
        <v>0.7</v>
      </c>
      <c r="S1509" s="245">
        <v>266</v>
      </c>
      <c r="T1509" s="242">
        <v>4.2</v>
      </c>
      <c r="U1509" s="242">
        <v>0.6</v>
      </c>
      <c r="V1509" s="242">
        <v>30</v>
      </c>
      <c r="W1509" s="266">
        <v>70.628659054058275</v>
      </c>
      <c r="X1509" s="266">
        <v>14.74502276702678</v>
      </c>
      <c r="Y1509" s="266">
        <v>5.69</v>
      </c>
      <c r="Z1509" s="266">
        <v>1.846951481599999</v>
      </c>
      <c r="AA1509" s="266">
        <v>0.31070211839999984</v>
      </c>
      <c r="AB1509" s="267">
        <v>1.2152464000000014</v>
      </c>
      <c r="AC1509" s="268"/>
      <c r="AD1509" s="269">
        <v>9.4</v>
      </c>
      <c r="AE1509" s="270">
        <f t="shared" si="151"/>
        <v>0.83448400000000333</v>
      </c>
      <c r="AF1509" s="194">
        <f t="shared" si="146"/>
        <v>0.38076239999999806</v>
      </c>
      <c r="AH1509" s="242">
        <v>1488</v>
      </c>
      <c r="AI1509" s="251">
        <f t="shared" si="147"/>
        <v>9.0629000000000008</v>
      </c>
      <c r="AJ1509" s="251">
        <f>'5-04a'!O1510</f>
        <v>9.0629000000000008</v>
      </c>
      <c r="AK1509" s="251">
        <f t="shared" si="148"/>
        <v>0</v>
      </c>
      <c r="AM1509" s="252">
        <f t="shared" si="149"/>
        <v>4.2013306998863277E-2</v>
      </c>
      <c r="AP1509" s="268"/>
    </row>
    <row r="1510" spans="1:42" x14ac:dyDescent="0.25">
      <c r="A1510" s="253">
        <v>1508</v>
      </c>
      <c r="B1510" s="243" t="s">
        <v>588</v>
      </c>
      <c r="C1510" s="243" t="s">
        <v>589</v>
      </c>
      <c r="D1510" s="243" t="s">
        <v>471</v>
      </c>
      <c r="E1510" s="243" t="s">
        <v>495</v>
      </c>
      <c r="F1510" s="243" t="s">
        <v>30</v>
      </c>
      <c r="G1510" s="243" t="s">
        <v>31</v>
      </c>
      <c r="H1510" s="243" t="s">
        <v>32</v>
      </c>
      <c r="I1510" s="243" t="s">
        <v>96</v>
      </c>
      <c r="J1510" s="243" t="s">
        <v>1017</v>
      </c>
      <c r="K1510" s="243" t="s">
        <v>903</v>
      </c>
      <c r="L1510" s="265">
        <v>3.56713132687165</v>
      </c>
      <c r="M1510" s="250">
        <v>3</v>
      </c>
      <c r="N1510" s="250">
        <v>3</v>
      </c>
      <c r="O1510" s="244">
        <v>18</v>
      </c>
      <c r="P1510" s="242">
        <v>15</v>
      </c>
      <c r="Q1510" s="242">
        <v>35</v>
      </c>
      <c r="R1510" s="242">
        <v>0.7</v>
      </c>
      <c r="S1510" s="245">
        <v>498</v>
      </c>
      <c r="T1510" s="242">
        <v>4.2</v>
      </c>
      <c r="U1510" s="242">
        <v>0.6</v>
      </c>
      <c r="V1510" s="242">
        <v>30</v>
      </c>
      <c r="W1510" s="266">
        <v>103.05189653333329</v>
      </c>
      <c r="X1510" s="266">
        <v>21.513965873347242</v>
      </c>
      <c r="Y1510" s="266">
        <v>4.3099999999999996</v>
      </c>
      <c r="Z1510" s="266">
        <v>3.0915568959999993</v>
      </c>
      <c r="AA1510" s="266">
        <v>0.5032767039999998</v>
      </c>
      <c r="AB1510" s="267">
        <v>1.4688664000000013</v>
      </c>
      <c r="AC1510" s="268"/>
      <c r="AD1510" s="269">
        <v>9.4</v>
      </c>
      <c r="AE1510" s="270">
        <f t="shared" si="151"/>
        <v>0.83448400000000333</v>
      </c>
      <c r="AF1510" s="194">
        <f t="shared" si="146"/>
        <v>0.63438239999999801</v>
      </c>
      <c r="AH1510" s="242">
        <v>1489</v>
      </c>
      <c r="AI1510" s="251">
        <f t="shared" si="147"/>
        <v>9.3736999999999995</v>
      </c>
      <c r="AJ1510" s="251">
        <f>'5-04a'!O1511</f>
        <v>9.3736999999999995</v>
      </c>
      <c r="AK1510" s="251">
        <f t="shared" si="148"/>
        <v>0</v>
      </c>
      <c r="AM1510" s="252">
        <f t="shared" si="149"/>
        <v>6.7676840521885495E-2</v>
      </c>
      <c r="AP1510" s="268"/>
    </row>
    <row r="1511" spans="1:42" x14ac:dyDescent="0.25">
      <c r="A1511" s="253">
        <v>1509</v>
      </c>
      <c r="B1511" s="243" t="s">
        <v>588</v>
      </c>
      <c r="C1511" s="243" t="s">
        <v>589</v>
      </c>
      <c r="D1511" s="243" t="s">
        <v>494</v>
      </c>
      <c r="E1511" s="243" t="s">
        <v>492</v>
      </c>
      <c r="F1511" s="243" t="s">
        <v>35</v>
      </c>
      <c r="G1511" s="243" t="s">
        <v>46</v>
      </c>
      <c r="H1511" s="243" t="s">
        <v>47</v>
      </c>
      <c r="I1511" s="243" t="s">
        <v>101</v>
      </c>
      <c r="J1511" s="243" t="s">
        <v>44</v>
      </c>
      <c r="K1511" s="243" t="s">
        <v>904</v>
      </c>
      <c r="L1511" s="265">
        <v>1.0812190476190475</v>
      </c>
      <c r="M1511" s="250">
        <v>1.5</v>
      </c>
      <c r="N1511" s="250">
        <v>1.0812190476190475</v>
      </c>
      <c r="O1511" s="244">
        <v>21.5</v>
      </c>
      <c r="P1511" s="242">
        <v>15</v>
      </c>
      <c r="Q1511" s="242">
        <v>35</v>
      </c>
      <c r="R1511" s="242">
        <v>0.7</v>
      </c>
      <c r="S1511" s="245">
        <v>187</v>
      </c>
      <c r="T1511" s="242">
        <v>3.2</v>
      </c>
      <c r="U1511" s="242">
        <v>0.6</v>
      </c>
      <c r="V1511" s="242">
        <v>15</v>
      </c>
      <c r="W1511" s="266">
        <v>133.64489861531951</v>
      </c>
      <c r="X1511" s="266">
        <v>14.816507607019902</v>
      </c>
      <c r="Y1511" s="266">
        <v>5.74</v>
      </c>
      <c r="Z1511" s="266">
        <v>1.4449940999999993</v>
      </c>
      <c r="AA1511" s="266">
        <v>1.4449940999999995</v>
      </c>
      <c r="AB1511" s="267">
        <v>1.8972118000000018</v>
      </c>
      <c r="AC1511" s="268"/>
      <c r="AD1511" s="269">
        <v>10.85</v>
      </c>
      <c r="AE1511" s="270">
        <f t="shared" si="151"/>
        <v>0.49982400000000027</v>
      </c>
      <c r="AF1511" s="194">
        <f t="shared" si="146"/>
        <v>1.3973878000000015</v>
      </c>
      <c r="AH1511" s="242">
        <v>1490</v>
      </c>
      <c r="AI1511" s="251">
        <f t="shared" si="147"/>
        <v>10.527200000000001</v>
      </c>
      <c r="AJ1511" s="251">
        <f>'5-04a'!O1512</f>
        <v>10.527200000000001</v>
      </c>
      <c r="AK1511" s="251">
        <f t="shared" si="148"/>
        <v>0</v>
      </c>
      <c r="AM1511" s="252">
        <f t="shared" si="149"/>
        <v>0.13274069078197445</v>
      </c>
      <c r="AP1511" s="268"/>
    </row>
    <row r="1512" spans="1:42" x14ac:dyDescent="0.25">
      <c r="A1512" s="253">
        <v>1510</v>
      </c>
      <c r="B1512" s="243" t="s">
        <v>588</v>
      </c>
      <c r="C1512" s="243" t="s">
        <v>589</v>
      </c>
      <c r="D1512" s="243" t="s">
        <v>494</v>
      </c>
      <c r="E1512" s="243" t="s">
        <v>492</v>
      </c>
      <c r="F1512" s="243" t="s">
        <v>30</v>
      </c>
      <c r="G1512" s="243" t="s">
        <v>46</v>
      </c>
      <c r="H1512" s="243" t="s">
        <v>47</v>
      </c>
      <c r="I1512" s="243" t="s">
        <v>89</v>
      </c>
      <c r="J1512" s="243" t="s">
        <v>44</v>
      </c>
      <c r="K1512" s="243" t="s">
        <v>904</v>
      </c>
      <c r="L1512" s="265">
        <v>2.4694199999999995</v>
      </c>
      <c r="M1512" s="250">
        <v>1.5</v>
      </c>
      <c r="N1512" s="250">
        <v>1.5</v>
      </c>
      <c r="O1512" s="244">
        <v>21.5</v>
      </c>
      <c r="P1512" s="242">
        <v>15</v>
      </c>
      <c r="Q1512" s="242">
        <v>35</v>
      </c>
      <c r="R1512" s="242">
        <v>0.7</v>
      </c>
      <c r="S1512" s="245">
        <v>185</v>
      </c>
      <c r="T1512" s="242">
        <v>3.2</v>
      </c>
      <c r="U1512" s="242">
        <v>0.6</v>
      </c>
      <c r="V1512" s="242">
        <v>15</v>
      </c>
      <c r="W1512" s="266">
        <v>209.35519199999993</v>
      </c>
      <c r="X1512" s="266">
        <v>23.210109977827045</v>
      </c>
      <c r="Y1512" s="266">
        <v>3.78</v>
      </c>
      <c r="Z1512" s="266">
        <v>3.1403278799999987</v>
      </c>
      <c r="AA1512" s="266">
        <v>0.34892531999999993</v>
      </c>
      <c r="AB1512" s="267">
        <v>2.1857468000000018</v>
      </c>
      <c r="AC1512" s="268"/>
      <c r="AD1512" s="269">
        <v>10.85</v>
      </c>
      <c r="AE1512" s="270">
        <f t="shared" si="151"/>
        <v>0.49982400000000027</v>
      </c>
      <c r="AF1512" s="194">
        <f t="shared" si="146"/>
        <v>1.6859228000000015</v>
      </c>
      <c r="AH1512" s="242">
        <v>1491</v>
      </c>
      <c r="AI1512" s="251">
        <f t="shared" si="147"/>
        <v>9.4550000000000001</v>
      </c>
      <c r="AJ1512" s="251">
        <f>'5-04a'!O1513</f>
        <v>9.4550000000000001</v>
      </c>
      <c r="AK1512" s="251">
        <f t="shared" si="148"/>
        <v>0</v>
      </c>
      <c r="AM1512" s="252">
        <f t="shared" si="149"/>
        <v>0.17831018508725557</v>
      </c>
      <c r="AP1512" s="268"/>
    </row>
    <row r="1513" spans="1:42" x14ac:dyDescent="0.25">
      <c r="A1513" s="253">
        <v>1511</v>
      </c>
      <c r="B1513" s="243" t="s">
        <v>588</v>
      </c>
      <c r="C1513" s="243" t="s">
        <v>589</v>
      </c>
      <c r="D1513" s="243" t="s">
        <v>494</v>
      </c>
      <c r="E1513" s="243" t="s">
        <v>492</v>
      </c>
      <c r="F1513" s="243" t="s">
        <v>30</v>
      </c>
      <c r="G1513" s="243" t="s">
        <v>46</v>
      </c>
      <c r="H1513" s="243" t="s">
        <v>47</v>
      </c>
      <c r="I1513" s="243" t="s">
        <v>88</v>
      </c>
      <c r="J1513" s="243" t="s">
        <v>44</v>
      </c>
      <c r="K1513" s="243" t="s">
        <v>904</v>
      </c>
      <c r="L1513" s="265">
        <v>2.7180000000000004</v>
      </c>
      <c r="M1513" s="250">
        <v>1.5</v>
      </c>
      <c r="N1513" s="250">
        <v>1.5</v>
      </c>
      <c r="O1513" s="244">
        <v>21.5</v>
      </c>
      <c r="P1513" s="242">
        <v>15</v>
      </c>
      <c r="Q1513" s="242">
        <v>35</v>
      </c>
      <c r="R1513" s="242">
        <v>0.7</v>
      </c>
      <c r="S1513" s="245">
        <v>185</v>
      </c>
      <c r="T1513" s="242">
        <v>3.2</v>
      </c>
      <c r="U1513" s="242">
        <v>0.6</v>
      </c>
      <c r="V1513" s="242">
        <v>15</v>
      </c>
      <c r="W1513" s="266">
        <v>209.35519199999993</v>
      </c>
      <c r="X1513" s="266">
        <v>23.210109977827045</v>
      </c>
      <c r="Y1513" s="266">
        <v>4.16</v>
      </c>
      <c r="Z1513" s="266">
        <v>3.1403278799999987</v>
      </c>
      <c r="AA1513" s="266">
        <v>0.34892531999999993</v>
      </c>
      <c r="AB1513" s="267">
        <v>2.1857468000000018</v>
      </c>
      <c r="AC1513" s="268"/>
      <c r="AD1513" s="269">
        <v>10.85</v>
      </c>
      <c r="AE1513" s="270">
        <f t="shared" si="151"/>
        <v>0.49982400000000027</v>
      </c>
      <c r="AF1513" s="194">
        <f t="shared" si="146"/>
        <v>1.6859228000000015</v>
      </c>
      <c r="AH1513" s="242">
        <v>1492</v>
      </c>
      <c r="AI1513" s="251">
        <f t="shared" si="147"/>
        <v>9.8350000000000009</v>
      </c>
      <c r="AJ1513" s="251">
        <f>'5-04a'!O1514</f>
        <v>9.8350000000000009</v>
      </c>
      <c r="AK1513" s="251">
        <f t="shared" si="148"/>
        <v>0</v>
      </c>
      <c r="AM1513" s="252">
        <f t="shared" si="149"/>
        <v>0.17142072191154056</v>
      </c>
      <c r="AP1513" s="268"/>
    </row>
    <row r="1514" spans="1:42" x14ac:dyDescent="0.25">
      <c r="A1514" s="253">
        <v>1512</v>
      </c>
      <c r="B1514" s="243" t="s">
        <v>588</v>
      </c>
      <c r="C1514" s="243" t="s">
        <v>589</v>
      </c>
      <c r="D1514" s="243" t="s">
        <v>471</v>
      </c>
      <c r="E1514" s="243" t="s">
        <v>492</v>
      </c>
      <c r="F1514" s="243" t="s">
        <v>35</v>
      </c>
      <c r="G1514" s="243" t="s">
        <v>46</v>
      </c>
      <c r="H1514" s="243" t="s">
        <v>47</v>
      </c>
      <c r="I1514" s="243" t="s">
        <v>101</v>
      </c>
      <c r="J1514" s="243" t="s">
        <v>44</v>
      </c>
      <c r="K1514" s="243" t="s">
        <v>904</v>
      </c>
      <c r="L1514" s="265">
        <v>1.0812190476190475</v>
      </c>
      <c r="M1514" s="250">
        <v>1.5</v>
      </c>
      <c r="N1514" s="250">
        <v>1.0812190476190475</v>
      </c>
      <c r="O1514" s="244">
        <v>21.5</v>
      </c>
      <c r="P1514" s="242">
        <v>15</v>
      </c>
      <c r="Q1514" s="242">
        <v>35</v>
      </c>
      <c r="R1514" s="242">
        <v>0.7</v>
      </c>
      <c r="S1514" s="245">
        <v>187</v>
      </c>
      <c r="T1514" s="242">
        <v>3.2</v>
      </c>
      <c r="U1514" s="242">
        <v>0.6</v>
      </c>
      <c r="V1514" s="242">
        <v>15</v>
      </c>
      <c r="W1514" s="266">
        <v>165.08010369688537</v>
      </c>
      <c r="X1514" s="266">
        <v>16.216120205980882</v>
      </c>
      <c r="Y1514" s="266">
        <v>5.74</v>
      </c>
      <c r="Z1514" s="266">
        <v>1.7848775250000004</v>
      </c>
      <c r="AA1514" s="266">
        <v>1.7848775250000004</v>
      </c>
      <c r="AB1514" s="267">
        <v>2.7470449500000003</v>
      </c>
      <c r="AC1514" s="268"/>
      <c r="AD1514" s="269">
        <v>8.9499999999999993</v>
      </c>
      <c r="AE1514" s="270">
        <f t="shared" si="151"/>
        <v>1.007086000000001</v>
      </c>
      <c r="AF1514" s="194">
        <f t="shared" si="146"/>
        <v>1.7399589499999992</v>
      </c>
      <c r="AH1514" s="242">
        <v>1493</v>
      </c>
      <c r="AI1514" s="251">
        <f t="shared" si="147"/>
        <v>12.056800000000003</v>
      </c>
      <c r="AJ1514" s="251">
        <f>'5-04a'!O1515</f>
        <v>12.056800000000001</v>
      </c>
      <c r="AK1514" s="251">
        <f t="shared" si="148"/>
        <v>0</v>
      </c>
      <c r="AM1514" s="252">
        <f t="shared" si="149"/>
        <v>0.14431349528896548</v>
      </c>
      <c r="AP1514" s="268"/>
    </row>
    <row r="1515" spans="1:42" x14ac:dyDescent="0.25">
      <c r="A1515" s="253">
        <v>1513</v>
      </c>
      <c r="B1515" s="243" t="s">
        <v>588</v>
      </c>
      <c r="C1515" s="243" t="s">
        <v>589</v>
      </c>
      <c r="D1515" s="243" t="s">
        <v>471</v>
      </c>
      <c r="E1515" s="243" t="s">
        <v>492</v>
      </c>
      <c r="F1515" s="243" t="s">
        <v>30</v>
      </c>
      <c r="G1515" s="243" t="s">
        <v>46</v>
      </c>
      <c r="H1515" s="243" t="s">
        <v>47</v>
      </c>
      <c r="I1515" s="243" t="s">
        <v>89</v>
      </c>
      <c r="J1515" s="243" t="s">
        <v>44</v>
      </c>
      <c r="K1515" s="243" t="s">
        <v>904</v>
      </c>
      <c r="L1515" s="265">
        <v>2.4709262213490506</v>
      </c>
      <c r="M1515" s="250">
        <v>1.5</v>
      </c>
      <c r="N1515" s="250">
        <v>1.5</v>
      </c>
      <c r="O1515" s="244">
        <v>21.5</v>
      </c>
      <c r="P1515" s="242">
        <v>15</v>
      </c>
      <c r="Q1515" s="242">
        <v>35</v>
      </c>
      <c r="R1515" s="242">
        <v>0.7</v>
      </c>
      <c r="S1515" s="245">
        <v>185</v>
      </c>
      <c r="T1515" s="242">
        <v>3.2</v>
      </c>
      <c r="U1515" s="242">
        <v>0.6</v>
      </c>
      <c r="V1515" s="242">
        <v>15</v>
      </c>
      <c r="W1515" s="266">
        <v>254.77440300000004</v>
      </c>
      <c r="X1515" s="266">
        <v>25.026955108055009</v>
      </c>
      <c r="Y1515" s="266">
        <v>3.78</v>
      </c>
      <c r="Z1515" s="266">
        <v>3.8216160450000007</v>
      </c>
      <c r="AA1515" s="266">
        <v>0.42462400500000014</v>
      </c>
      <c r="AB1515" s="267">
        <v>3.07275995</v>
      </c>
      <c r="AC1515" s="268"/>
      <c r="AD1515" s="269">
        <v>8.9499999999999993</v>
      </c>
      <c r="AE1515" s="270">
        <f t="shared" si="151"/>
        <v>1.007086000000001</v>
      </c>
      <c r="AF1515" s="194">
        <f t="shared" si="146"/>
        <v>2.065673949999999</v>
      </c>
      <c r="AH1515" s="242">
        <v>1494</v>
      </c>
      <c r="AI1515" s="251">
        <f t="shared" si="147"/>
        <v>11.099</v>
      </c>
      <c r="AJ1515" s="251">
        <f>'5-04a'!O1516</f>
        <v>11.099</v>
      </c>
      <c r="AK1515" s="251">
        <f t="shared" si="148"/>
        <v>0</v>
      </c>
      <c r="AM1515" s="252">
        <f t="shared" si="149"/>
        <v>0.18611351923596711</v>
      </c>
      <c r="AP1515" s="268"/>
    </row>
    <row r="1516" spans="1:42" x14ac:dyDescent="0.25">
      <c r="A1516" s="253">
        <v>1514</v>
      </c>
      <c r="B1516" s="243" t="s">
        <v>588</v>
      </c>
      <c r="C1516" s="243" t="s">
        <v>589</v>
      </c>
      <c r="D1516" s="243" t="s">
        <v>471</v>
      </c>
      <c r="E1516" s="243" t="s">
        <v>492</v>
      </c>
      <c r="F1516" s="243" t="s">
        <v>30</v>
      </c>
      <c r="G1516" s="243" t="s">
        <v>46</v>
      </c>
      <c r="H1516" s="243" t="s">
        <v>47</v>
      </c>
      <c r="I1516" s="243" t="s">
        <v>88</v>
      </c>
      <c r="J1516" s="243" t="s">
        <v>44</v>
      </c>
      <c r="K1516" s="243" t="s">
        <v>904</v>
      </c>
      <c r="L1516" s="265">
        <v>2.7191787819253443</v>
      </c>
      <c r="M1516" s="250">
        <v>1.5</v>
      </c>
      <c r="N1516" s="250">
        <v>1.5</v>
      </c>
      <c r="O1516" s="244">
        <v>21.5</v>
      </c>
      <c r="P1516" s="242">
        <v>15</v>
      </c>
      <c r="Q1516" s="242">
        <v>35</v>
      </c>
      <c r="R1516" s="242">
        <v>0.7</v>
      </c>
      <c r="S1516" s="245">
        <v>185</v>
      </c>
      <c r="T1516" s="242">
        <v>3.2</v>
      </c>
      <c r="U1516" s="242">
        <v>0.6</v>
      </c>
      <c r="V1516" s="242">
        <v>15</v>
      </c>
      <c r="W1516" s="266">
        <v>254.77440299999998</v>
      </c>
      <c r="X1516" s="266">
        <v>25.026955108055009</v>
      </c>
      <c r="Y1516" s="266">
        <v>4.16</v>
      </c>
      <c r="Z1516" s="266">
        <v>3.8216160449999999</v>
      </c>
      <c r="AA1516" s="266">
        <v>0.42462400500000003</v>
      </c>
      <c r="AB1516" s="267">
        <v>3.0727599499999996</v>
      </c>
      <c r="AC1516" s="268"/>
      <c r="AD1516" s="269">
        <v>8.9499999999999993</v>
      </c>
      <c r="AE1516" s="270">
        <f t="shared" si="151"/>
        <v>1.007086000000001</v>
      </c>
      <c r="AF1516" s="194">
        <f t="shared" si="146"/>
        <v>2.0656739499999985</v>
      </c>
      <c r="AH1516" s="242">
        <v>1495</v>
      </c>
      <c r="AI1516" s="251">
        <f t="shared" si="147"/>
        <v>11.478999999999999</v>
      </c>
      <c r="AJ1516" s="251">
        <f>'5-04a'!O1517</f>
        <v>11.478999999999999</v>
      </c>
      <c r="AK1516" s="251">
        <f t="shared" si="148"/>
        <v>0</v>
      </c>
      <c r="AM1516" s="252">
        <f t="shared" si="149"/>
        <v>0.17995243052530696</v>
      </c>
      <c r="AP1516" s="268"/>
    </row>
    <row r="1517" spans="1:42" x14ac:dyDescent="0.25">
      <c r="A1517" s="253">
        <v>1515</v>
      </c>
      <c r="B1517" s="243" t="s">
        <v>588</v>
      </c>
      <c r="C1517" s="243" t="s">
        <v>589</v>
      </c>
      <c r="D1517" s="243" t="s">
        <v>471</v>
      </c>
      <c r="E1517" s="243" t="s">
        <v>496</v>
      </c>
      <c r="F1517" s="243" t="s">
        <v>35</v>
      </c>
      <c r="G1517" s="243" t="s">
        <v>46</v>
      </c>
      <c r="H1517" s="243" t="s">
        <v>47</v>
      </c>
      <c r="I1517" s="243" t="s">
        <v>101</v>
      </c>
      <c r="J1517" s="243" t="s">
        <v>44</v>
      </c>
      <c r="K1517" s="243" t="s">
        <v>904</v>
      </c>
      <c r="L1517" s="265">
        <v>1.0812190476190475</v>
      </c>
      <c r="M1517" s="250">
        <v>1.5</v>
      </c>
      <c r="N1517" s="250">
        <v>1.0812190476190475</v>
      </c>
      <c r="O1517" s="244">
        <v>21.5</v>
      </c>
      <c r="P1517" s="242">
        <v>15</v>
      </c>
      <c r="Q1517" s="242">
        <v>35</v>
      </c>
      <c r="R1517" s="242">
        <v>0.7</v>
      </c>
      <c r="S1517" s="245">
        <v>187</v>
      </c>
      <c r="T1517" s="242">
        <v>3.2</v>
      </c>
      <c r="U1517" s="242">
        <v>0.6</v>
      </c>
      <c r="V1517" s="242">
        <v>15</v>
      </c>
      <c r="W1517" s="266">
        <v>117.5693563482137</v>
      </c>
      <c r="X1517" s="266">
        <v>17.443524680743874</v>
      </c>
      <c r="Y1517" s="266">
        <v>5.74</v>
      </c>
      <c r="Z1517" s="266">
        <v>1.2711822750000004</v>
      </c>
      <c r="AA1517" s="266">
        <v>1.2711822750000006</v>
      </c>
      <c r="AB1517" s="267">
        <v>2.1700354499999999</v>
      </c>
      <c r="AC1517" s="268"/>
      <c r="AD1517" s="269">
        <v>9.15</v>
      </c>
      <c r="AE1517" s="270">
        <f t="shared" si="151"/>
        <v>0.9263539999999999</v>
      </c>
      <c r="AF1517" s="194">
        <f t="shared" si="146"/>
        <v>1.24368145</v>
      </c>
      <c r="AH1517" s="242">
        <v>1496</v>
      </c>
      <c r="AI1517" s="251">
        <f t="shared" si="147"/>
        <v>10.452400000000001</v>
      </c>
      <c r="AJ1517" s="251">
        <f>'5-04a'!O1518</f>
        <v>10.452400000000001</v>
      </c>
      <c r="AK1517" s="251">
        <f t="shared" si="148"/>
        <v>0</v>
      </c>
      <c r="AM1517" s="252">
        <f t="shared" si="149"/>
        <v>0.11898525219088438</v>
      </c>
      <c r="AP1517" s="268"/>
    </row>
    <row r="1518" spans="1:42" x14ac:dyDescent="0.25">
      <c r="A1518" s="253">
        <v>1516</v>
      </c>
      <c r="B1518" s="243" t="s">
        <v>588</v>
      </c>
      <c r="C1518" s="243" t="s">
        <v>589</v>
      </c>
      <c r="D1518" s="243" t="s">
        <v>471</v>
      </c>
      <c r="E1518" s="243" t="s">
        <v>496</v>
      </c>
      <c r="F1518" s="243" t="s">
        <v>30</v>
      </c>
      <c r="G1518" s="243" t="s">
        <v>46</v>
      </c>
      <c r="H1518" s="243" t="s">
        <v>47</v>
      </c>
      <c r="I1518" s="243" t="s">
        <v>89</v>
      </c>
      <c r="J1518" s="243" t="s">
        <v>44</v>
      </c>
      <c r="K1518" s="243" t="s">
        <v>904</v>
      </c>
      <c r="L1518" s="265">
        <v>2.4696343092647539</v>
      </c>
      <c r="M1518" s="250">
        <v>1.5</v>
      </c>
      <c r="N1518" s="250">
        <v>1.5</v>
      </c>
      <c r="O1518" s="244">
        <v>21.5</v>
      </c>
      <c r="P1518" s="242">
        <v>15</v>
      </c>
      <c r="Q1518" s="242">
        <v>35</v>
      </c>
      <c r="R1518" s="242">
        <v>0.7</v>
      </c>
      <c r="S1518" s="245">
        <v>185</v>
      </c>
      <c r="T1518" s="242">
        <v>3.2</v>
      </c>
      <c r="U1518" s="242">
        <v>0.6</v>
      </c>
      <c r="V1518" s="242">
        <v>15</v>
      </c>
      <c r="W1518" s="266">
        <v>179.45817300000004</v>
      </c>
      <c r="X1518" s="266">
        <v>26.625841691394669</v>
      </c>
      <c r="Y1518" s="266">
        <v>3.78</v>
      </c>
      <c r="Z1518" s="266">
        <v>2.6918725950000009</v>
      </c>
      <c r="AA1518" s="266">
        <v>0.29909695500000011</v>
      </c>
      <c r="AB1518" s="267">
        <v>2.3860304499999998</v>
      </c>
      <c r="AC1518" s="268"/>
      <c r="AD1518" s="269">
        <v>9.15</v>
      </c>
      <c r="AE1518" s="270">
        <f t="shared" si="151"/>
        <v>0.9263539999999999</v>
      </c>
      <c r="AF1518" s="194">
        <f t="shared" si="146"/>
        <v>1.4596764499999999</v>
      </c>
      <c r="AH1518" s="242">
        <v>1497</v>
      </c>
      <c r="AI1518" s="251">
        <f t="shared" si="147"/>
        <v>9.157</v>
      </c>
      <c r="AJ1518" s="251">
        <f>'5-04a'!O1519</f>
        <v>9.157</v>
      </c>
      <c r="AK1518" s="251">
        <f t="shared" si="148"/>
        <v>0</v>
      </c>
      <c r="AM1518" s="252">
        <f t="shared" si="149"/>
        <v>0.15940553128753956</v>
      </c>
      <c r="AP1518" s="268"/>
    </row>
    <row r="1519" spans="1:42" x14ac:dyDescent="0.25">
      <c r="A1519" s="253">
        <v>1517</v>
      </c>
      <c r="B1519" s="243" t="s">
        <v>588</v>
      </c>
      <c r="C1519" s="243" t="s">
        <v>589</v>
      </c>
      <c r="D1519" s="243" t="s">
        <v>471</v>
      </c>
      <c r="E1519" s="243" t="s">
        <v>496</v>
      </c>
      <c r="F1519" s="243" t="s">
        <v>30</v>
      </c>
      <c r="G1519" s="243" t="s">
        <v>46</v>
      </c>
      <c r="H1519" s="243" t="s">
        <v>47</v>
      </c>
      <c r="I1519" s="243" t="s">
        <v>88</v>
      </c>
      <c r="J1519" s="243" t="s">
        <v>44</v>
      </c>
      <c r="K1519" s="243" t="s">
        <v>904</v>
      </c>
      <c r="L1519" s="265">
        <v>2.7180000000000004</v>
      </c>
      <c r="M1519" s="250">
        <v>1.5</v>
      </c>
      <c r="N1519" s="250">
        <v>1.5</v>
      </c>
      <c r="O1519" s="244">
        <v>21.5</v>
      </c>
      <c r="P1519" s="242">
        <v>15</v>
      </c>
      <c r="Q1519" s="242">
        <v>35</v>
      </c>
      <c r="R1519" s="242">
        <v>0.7</v>
      </c>
      <c r="S1519" s="245">
        <v>185</v>
      </c>
      <c r="T1519" s="242">
        <v>3.2</v>
      </c>
      <c r="U1519" s="242">
        <v>0.6</v>
      </c>
      <c r="V1519" s="242">
        <v>15</v>
      </c>
      <c r="W1519" s="266">
        <v>179.45817300000004</v>
      </c>
      <c r="X1519" s="266">
        <v>26.625841691394669</v>
      </c>
      <c r="Y1519" s="266">
        <v>4.16</v>
      </c>
      <c r="Z1519" s="266">
        <v>2.6918725950000009</v>
      </c>
      <c r="AA1519" s="266">
        <v>0.29909695500000011</v>
      </c>
      <c r="AB1519" s="267">
        <v>2.3860304499999998</v>
      </c>
      <c r="AC1519" s="268"/>
      <c r="AD1519" s="269">
        <v>9.15</v>
      </c>
      <c r="AE1519" s="270">
        <f t="shared" si="151"/>
        <v>0.9263539999999999</v>
      </c>
      <c r="AF1519" s="194">
        <f t="shared" si="146"/>
        <v>1.4596764499999999</v>
      </c>
      <c r="AH1519" s="242">
        <v>1498</v>
      </c>
      <c r="AI1519" s="251">
        <f t="shared" si="147"/>
        <v>9.5370000000000026</v>
      </c>
      <c r="AJ1519" s="251">
        <f>'5-04a'!O1520</f>
        <v>9.5370000000000008</v>
      </c>
      <c r="AK1519" s="251">
        <f t="shared" si="148"/>
        <v>0</v>
      </c>
      <c r="AM1519" s="252">
        <f t="shared" si="149"/>
        <v>0.15305404739435877</v>
      </c>
      <c r="AP1519" s="268"/>
    </row>
    <row r="1520" spans="1:42" x14ac:dyDescent="0.25">
      <c r="A1520" s="253">
        <v>1518</v>
      </c>
      <c r="B1520" s="243" t="s">
        <v>588</v>
      </c>
      <c r="C1520" s="243" t="s">
        <v>589</v>
      </c>
      <c r="D1520" s="243" t="s">
        <v>471</v>
      </c>
      <c r="E1520" s="243" t="s">
        <v>495</v>
      </c>
      <c r="F1520" s="243" t="s">
        <v>30</v>
      </c>
      <c r="G1520" s="243" t="s">
        <v>46</v>
      </c>
      <c r="H1520" s="243" t="s">
        <v>47</v>
      </c>
      <c r="I1520" s="243" t="s">
        <v>89</v>
      </c>
      <c r="J1520" s="243" t="s">
        <v>44</v>
      </c>
      <c r="K1520" s="243" t="s">
        <v>905</v>
      </c>
      <c r="L1520" s="265">
        <v>1.1798339999999998</v>
      </c>
      <c r="M1520" s="250">
        <v>1</v>
      </c>
      <c r="N1520" s="250">
        <v>1</v>
      </c>
      <c r="O1520" s="244">
        <v>28</v>
      </c>
      <c r="P1520" s="242">
        <v>15</v>
      </c>
      <c r="Q1520" s="242">
        <v>35</v>
      </c>
      <c r="R1520" s="242">
        <v>0.7</v>
      </c>
      <c r="S1520" s="245">
        <v>185</v>
      </c>
      <c r="T1520" s="242">
        <v>3.2</v>
      </c>
      <c r="U1520" s="242">
        <v>0.6</v>
      </c>
      <c r="V1520" s="242">
        <v>4.3</v>
      </c>
      <c r="W1520" s="266">
        <v>104.24975399999997</v>
      </c>
      <c r="X1520" s="266">
        <v>21.764040501043834</v>
      </c>
      <c r="Y1520" s="266">
        <v>3.78</v>
      </c>
      <c r="Z1520" s="266">
        <v>1.0424975399999996</v>
      </c>
      <c r="AA1520" s="266">
        <v>0.11583305999999996</v>
      </c>
      <c r="AB1520" s="267">
        <v>2.9856694000000013</v>
      </c>
      <c r="AC1520" s="268"/>
      <c r="AD1520" s="269">
        <v>9.4</v>
      </c>
      <c r="AE1520" s="270">
        <f t="shared" si="151"/>
        <v>0.83448400000000333</v>
      </c>
      <c r="AF1520" s="194">
        <f t="shared" si="146"/>
        <v>2.1511853999999979</v>
      </c>
      <c r="AH1520" s="242">
        <v>1499</v>
      </c>
      <c r="AI1520" s="251">
        <f t="shared" si="147"/>
        <v>7.9240000000000013</v>
      </c>
      <c r="AJ1520" s="251">
        <f>'5-04a'!O1521</f>
        <v>7.9240000000000004</v>
      </c>
      <c r="AK1520" s="251">
        <f t="shared" si="148"/>
        <v>0</v>
      </c>
      <c r="AM1520" s="252">
        <f t="shared" si="149"/>
        <v>0.27147720848056506</v>
      </c>
      <c r="AP1520" s="268"/>
    </row>
    <row r="1521" spans="1:42" x14ac:dyDescent="0.25">
      <c r="A1521" s="253">
        <v>1519</v>
      </c>
      <c r="B1521" s="243" t="s">
        <v>588</v>
      </c>
      <c r="C1521" s="243" t="s">
        <v>589</v>
      </c>
      <c r="D1521" s="243" t="s">
        <v>471</v>
      </c>
      <c r="E1521" s="243" t="s">
        <v>495</v>
      </c>
      <c r="F1521" s="243" t="s">
        <v>30</v>
      </c>
      <c r="G1521" s="243" t="s">
        <v>46</v>
      </c>
      <c r="H1521" s="243" t="s">
        <v>47</v>
      </c>
      <c r="I1521" s="243" t="s">
        <v>1016</v>
      </c>
      <c r="J1521" s="243" t="s">
        <v>44</v>
      </c>
      <c r="K1521" s="243" t="s">
        <v>905</v>
      </c>
      <c r="L1521" s="265">
        <v>1.0227119999999998</v>
      </c>
      <c r="M1521" s="250">
        <v>1</v>
      </c>
      <c r="N1521" s="250">
        <v>1</v>
      </c>
      <c r="O1521" s="244">
        <v>28</v>
      </c>
      <c r="P1521" s="242">
        <v>15</v>
      </c>
      <c r="Q1521" s="242">
        <v>35</v>
      </c>
      <c r="R1521" s="242">
        <v>0.7</v>
      </c>
      <c r="S1521" s="245">
        <v>175</v>
      </c>
      <c r="T1521" s="242">
        <v>3.2</v>
      </c>
      <c r="U1521" s="242">
        <v>0.6</v>
      </c>
      <c r="V1521" s="242">
        <v>4.3</v>
      </c>
      <c r="W1521" s="266">
        <v>104.24975399999997</v>
      </c>
      <c r="X1521" s="266">
        <v>21.764040501043834</v>
      </c>
      <c r="Y1521" s="266">
        <v>3.78</v>
      </c>
      <c r="Z1521" s="266">
        <v>1.0424975399999996</v>
      </c>
      <c r="AA1521" s="266">
        <v>0.11583305999999996</v>
      </c>
      <c r="AB1521" s="267">
        <v>2.9856694000000013</v>
      </c>
      <c r="AC1521" s="268"/>
      <c r="AD1521" s="269">
        <v>9.4</v>
      </c>
      <c r="AE1521" s="270">
        <f t="shared" si="151"/>
        <v>0.83448400000000333</v>
      </c>
      <c r="AF1521" s="194">
        <f t="shared" si="146"/>
        <v>2.1511853999999979</v>
      </c>
      <c r="AH1521" s="242">
        <v>1500</v>
      </c>
      <c r="AI1521" s="251">
        <f t="shared" si="147"/>
        <v>7.9240000000000013</v>
      </c>
      <c r="AJ1521" s="251">
        <f>'5-04a'!O1522</f>
        <v>7.9240000000000004</v>
      </c>
      <c r="AK1521" s="251">
        <f t="shared" si="148"/>
        <v>0</v>
      </c>
      <c r="AM1521" s="252">
        <f t="shared" si="149"/>
        <v>0.27147720848056506</v>
      </c>
      <c r="AP1521" s="268"/>
    </row>
    <row r="1522" spans="1:42" x14ac:dyDescent="0.25">
      <c r="A1522" s="253">
        <v>1520</v>
      </c>
      <c r="B1522" s="243" t="s">
        <v>588</v>
      </c>
      <c r="C1522" s="243" t="s">
        <v>589</v>
      </c>
      <c r="D1522" s="243" t="s">
        <v>471</v>
      </c>
      <c r="E1522" s="243" t="s">
        <v>496</v>
      </c>
      <c r="F1522" s="243" t="s">
        <v>30</v>
      </c>
      <c r="G1522" s="243" t="s">
        <v>31</v>
      </c>
      <c r="H1522" s="243" t="s">
        <v>32</v>
      </c>
      <c r="I1522" s="243" t="s">
        <v>98</v>
      </c>
      <c r="J1522" s="243" t="s">
        <v>44</v>
      </c>
      <c r="K1522" s="243" t="s">
        <v>906</v>
      </c>
      <c r="L1522" s="265">
        <v>2.3736917312783659</v>
      </c>
      <c r="M1522" s="250">
        <v>2</v>
      </c>
      <c r="N1522" s="250">
        <v>2</v>
      </c>
      <c r="O1522" s="244">
        <v>19</v>
      </c>
      <c r="P1522" s="242">
        <v>15</v>
      </c>
      <c r="Q1522" s="242">
        <v>35</v>
      </c>
      <c r="R1522" s="242">
        <v>0.7</v>
      </c>
      <c r="S1522" s="245">
        <v>266</v>
      </c>
      <c r="T1522" s="242">
        <v>4.2</v>
      </c>
      <c r="U1522" s="242">
        <v>0.6</v>
      </c>
      <c r="V1522" s="242">
        <v>15</v>
      </c>
      <c r="W1522" s="266">
        <v>146.05640384000003</v>
      </c>
      <c r="X1522" s="266">
        <v>21.670089590504453</v>
      </c>
      <c r="Y1522" s="266">
        <v>5.69</v>
      </c>
      <c r="Z1522" s="266">
        <v>2.9211280768000005</v>
      </c>
      <c r="AA1522" s="266">
        <v>0.49140472320000006</v>
      </c>
      <c r="AB1522" s="267">
        <v>1.7990671999999996</v>
      </c>
      <c r="AC1522" s="268"/>
      <c r="AD1522" s="269">
        <v>9.15</v>
      </c>
      <c r="AE1522" s="270">
        <f t="shared" si="151"/>
        <v>0.9263539999999999</v>
      </c>
      <c r="AF1522" s="194">
        <f t="shared" si="146"/>
        <v>0.87271319999999974</v>
      </c>
      <c r="AH1522" s="242">
        <v>1501</v>
      </c>
      <c r="AI1522" s="251">
        <f t="shared" si="147"/>
        <v>10.9016</v>
      </c>
      <c r="AJ1522" s="251">
        <f>'5-04a'!O1523</f>
        <v>10.9016</v>
      </c>
      <c r="AK1522" s="251">
        <f t="shared" si="148"/>
        <v>0</v>
      </c>
      <c r="AM1522" s="252">
        <f t="shared" si="149"/>
        <v>8.0053680193733004E-2</v>
      </c>
      <c r="AP1522" s="268"/>
    </row>
    <row r="1523" spans="1:42" x14ac:dyDescent="0.25">
      <c r="A1523" s="253">
        <v>1521</v>
      </c>
      <c r="B1523" s="243" t="s">
        <v>588</v>
      </c>
      <c r="C1523" s="243" t="s">
        <v>589</v>
      </c>
      <c r="D1523" s="243" t="s">
        <v>471</v>
      </c>
      <c r="E1523" s="243" t="s">
        <v>496</v>
      </c>
      <c r="F1523" s="243" t="s">
        <v>30</v>
      </c>
      <c r="G1523" s="243" t="s">
        <v>46</v>
      </c>
      <c r="H1523" s="243" t="s">
        <v>47</v>
      </c>
      <c r="I1523" s="243" t="s">
        <v>89</v>
      </c>
      <c r="J1523" s="243" t="s">
        <v>44</v>
      </c>
      <c r="K1523" s="243" t="s">
        <v>906</v>
      </c>
      <c r="L1523" s="265">
        <v>2.4696343092647539</v>
      </c>
      <c r="M1523" s="250">
        <v>2</v>
      </c>
      <c r="N1523" s="250">
        <v>2</v>
      </c>
      <c r="O1523" s="244">
        <v>19</v>
      </c>
      <c r="P1523" s="242">
        <v>15</v>
      </c>
      <c r="Q1523" s="242">
        <v>35</v>
      </c>
      <c r="R1523" s="242">
        <v>0.7</v>
      </c>
      <c r="S1523" s="245">
        <v>185</v>
      </c>
      <c r="T1523" s="242">
        <v>3.2</v>
      </c>
      <c r="U1523" s="242">
        <v>0.6</v>
      </c>
      <c r="V1523" s="242">
        <v>15</v>
      </c>
      <c r="W1523" s="266">
        <v>148.57437600000006</v>
      </c>
      <c r="X1523" s="266">
        <v>22.043675964391699</v>
      </c>
      <c r="Y1523" s="266">
        <v>3.78</v>
      </c>
      <c r="Z1523" s="266">
        <v>2.971487520000001</v>
      </c>
      <c r="AA1523" s="266">
        <v>0.33016528000000012</v>
      </c>
      <c r="AB1523" s="267">
        <v>1.7713471999999997</v>
      </c>
      <c r="AC1523" s="268"/>
      <c r="AD1523" s="269">
        <v>9.15</v>
      </c>
      <c r="AE1523" s="270">
        <f t="shared" si="151"/>
        <v>0.9263539999999999</v>
      </c>
      <c r="AF1523" s="194">
        <f t="shared" si="146"/>
        <v>0.84499319999999978</v>
      </c>
      <c r="AH1523" s="242">
        <v>1502</v>
      </c>
      <c r="AI1523" s="251">
        <f t="shared" si="147"/>
        <v>8.8530000000000015</v>
      </c>
      <c r="AJ1523" s="251">
        <f>'5-04a'!O1524</f>
        <v>8.8529999999999998</v>
      </c>
      <c r="AK1523" s="251">
        <f t="shared" si="148"/>
        <v>0</v>
      </c>
      <c r="AM1523" s="252">
        <f t="shared" si="149"/>
        <v>9.5447102677058582E-2</v>
      </c>
      <c r="AP1523" s="268"/>
    </row>
    <row r="1524" spans="1:42" x14ac:dyDescent="0.25">
      <c r="A1524" s="253">
        <v>1522</v>
      </c>
      <c r="B1524" s="243" t="s">
        <v>588</v>
      </c>
      <c r="C1524" s="243" t="s">
        <v>589</v>
      </c>
      <c r="D1524" s="243" t="s">
        <v>471</v>
      </c>
      <c r="E1524" s="243" t="s">
        <v>496</v>
      </c>
      <c r="F1524" s="243" t="s">
        <v>35</v>
      </c>
      <c r="G1524" s="243" t="s">
        <v>31</v>
      </c>
      <c r="H1524" s="243" t="s">
        <v>32</v>
      </c>
      <c r="I1524" s="243" t="s">
        <v>39</v>
      </c>
      <c r="J1524" s="243" t="s">
        <v>44</v>
      </c>
      <c r="K1524" s="243" t="s">
        <v>907</v>
      </c>
      <c r="L1524" s="265">
        <v>2.0843846307286515</v>
      </c>
      <c r="M1524" s="250">
        <v>2</v>
      </c>
      <c r="N1524" s="250">
        <v>2</v>
      </c>
      <c r="O1524" s="244">
        <v>16</v>
      </c>
      <c r="P1524" s="242">
        <v>15</v>
      </c>
      <c r="Q1524" s="242">
        <v>35</v>
      </c>
      <c r="R1524" s="242">
        <v>0.7</v>
      </c>
      <c r="S1524" s="245">
        <v>462</v>
      </c>
      <c r="T1524" s="242">
        <v>4.2</v>
      </c>
      <c r="U1524" s="242">
        <v>0.6</v>
      </c>
      <c r="V1524" s="242">
        <v>9.1</v>
      </c>
      <c r="W1524" s="266">
        <v>135.528254</v>
      </c>
      <c r="X1524" s="266">
        <v>20.108049554896144</v>
      </c>
      <c r="Y1524" s="266">
        <v>4.41</v>
      </c>
      <c r="Z1524" s="266">
        <v>2.7105650800000003</v>
      </c>
      <c r="AA1524" s="266">
        <v>4.0658476199999996</v>
      </c>
      <c r="AB1524" s="267">
        <v>1.3025872999999994</v>
      </c>
      <c r="AC1524" s="268"/>
      <c r="AD1524" s="269">
        <v>9.15</v>
      </c>
      <c r="AE1524" s="270">
        <f t="shared" si="151"/>
        <v>0.9263539999999999</v>
      </c>
      <c r="AF1524" s="194">
        <f t="shared" si="146"/>
        <v>0.37623329999999955</v>
      </c>
      <c r="AH1524" s="242">
        <v>1503</v>
      </c>
      <c r="AI1524" s="251">
        <f t="shared" si="147"/>
        <v>12.488999999999999</v>
      </c>
      <c r="AJ1524" s="251">
        <f>'5-04a'!O1525</f>
        <v>12.489000000000001</v>
      </c>
      <c r="AK1524" s="251">
        <f t="shared" si="148"/>
        <v>0</v>
      </c>
      <c r="AM1524" s="252">
        <f t="shared" si="149"/>
        <v>3.012517415325483E-2</v>
      </c>
      <c r="AP1524" s="268"/>
    </row>
    <row r="1525" spans="1:42" x14ac:dyDescent="0.25">
      <c r="A1525" s="253">
        <v>1523</v>
      </c>
      <c r="B1525" s="243" t="s">
        <v>588</v>
      </c>
      <c r="C1525" s="243" t="s">
        <v>589</v>
      </c>
      <c r="D1525" s="243" t="s">
        <v>471</v>
      </c>
      <c r="E1525" s="243" t="s">
        <v>496</v>
      </c>
      <c r="F1525" s="243" t="s">
        <v>35</v>
      </c>
      <c r="G1525" s="243" t="s">
        <v>31</v>
      </c>
      <c r="H1525" s="243" t="s">
        <v>32</v>
      </c>
      <c r="I1525" s="243" t="s">
        <v>55</v>
      </c>
      <c r="J1525" s="243" t="s">
        <v>44</v>
      </c>
      <c r="K1525" s="243" t="s">
        <v>907</v>
      </c>
      <c r="L1525" s="265">
        <v>2.0166707242378115</v>
      </c>
      <c r="M1525" s="250">
        <v>2</v>
      </c>
      <c r="N1525" s="250">
        <v>2</v>
      </c>
      <c r="O1525" s="244">
        <v>16</v>
      </c>
      <c r="P1525" s="242">
        <v>15</v>
      </c>
      <c r="Q1525" s="242">
        <v>35</v>
      </c>
      <c r="R1525" s="242">
        <v>0.7</v>
      </c>
      <c r="S1525" s="245">
        <v>615</v>
      </c>
      <c r="T1525" s="242">
        <v>4.2</v>
      </c>
      <c r="U1525" s="242">
        <v>0.6</v>
      </c>
      <c r="V1525" s="242">
        <v>9.1</v>
      </c>
      <c r="W1525" s="266">
        <v>145.665381</v>
      </c>
      <c r="X1525" s="266">
        <v>21.612074332344214</v>
      </c>
      <c r="Y1525" s="266">
        <v>7.1</v>
      </c>
      <c r="Z1525" s="266">
        <v>2.9133076199999999</v>
      </c>
      <c r="AA1525" s="266">
        <v>1.9422050800000004</v>
      </c>
      <c r="AB1525" s="267">
        <v>1.2014872999999995</v>
      </c>
      <c r="AC1525" s="268"/>
      <c r="AD1525" s="269">
        <v>9.15</v>
      </c>
      <c r="AE1525" s="270">
        <f t="shared" si="151"/>
        <v>0.9263539999999999</v>
      </c>
      <c r="AF1525" s="194">
        <f t="shared" si="146"/>
        <v>0.27513329999999958</v>
      </c>
      <c r="AH1525" s="242">
        <v>1504</v>
      </c>
      <c r="AI1525" s="251">
        <f t="shared" si="147"/>
        <v>13.157</v>
      </c>
      <c r="AJ1525" s="251">
        <f>'5-04a'!O1526</f>
        <v>13.157</v>
      </c>
      <c r="AK1525" s="251">
        <f t="shared" si="148"/>
        <v>0</v>
      </c>
      <c r="AM1525" s="252">
        <f t="shared" si="149"/>
        <v>2.0911552785589389E-2</v>
      </c>
      <c r="AP1525" s="268"/>
    </row>
    <row r="1526" spans="1:42" x14ac:dyDescent="0.25">
      <c r="A1526" s="253">
        <v>1524</v>
      </c>
      <c r="B1526" s="243" t="s">
        <v>588</v>
      </c>
      <c r="C1526" s="243" t="s">
        <v>589</v>
      </c>
      <c r="D1526" s="243" t="s">
        <v>471</v>
      </c>
      <c r="E1526" s="243" t="s">
        <v>495</v>
      </c>
      <c r="F1526" s="243" t="s">
        <v>35</v>
      </c>
      <c r="G1526" s="243" t="s">
        <v>31</v>
      </c>
      <c r="H1526" s="243" t="s">
        <v>32</v>
      </c>
      <c r="I1526" s="243" t="s">
        <v>39</v>
      </c>
      <c r="J1526" s="243" t="s">
        <v>44</v>
      </c>
      <c r="K1526" s="243" t="s">
        <v>907</v>
      </c>
      <c r="L1526" s="265">
        <v>2.0831024576664348</v>
      </c>
      <c r="M1526" s="250">
        <v>2</v>
      </c>
      <c r="N1526" s="250">
        <v>2</v>
      </c>
      <c r="O1526" s="244">
        <v>16</v>
      </c>
      <c r="P1526" s="242">
        <v>15</v>
      </c>
      <c r="Q1526" s="242">
        <v>35</v>
      </c>
      <c r="R1526" s="242">
        <v>0.7</v>
      </c>
      <c r="S1526" s="245">
        <v>462</v>
      </c>
      <c r="T1526" s="242">
        <v>4.2</v>
      </c>
      <c r="U1526" s="242">
        <v>0.6</v>
      </c>
      <c r="V1526" s="242">
        <v>9.1</v>
      </c>
      <c r="W1526" s="266">
        <v>99.37980399999995</v>
      </c>
      <c r="X1526" s="266">
        <v>20.747349478079322</v>
      </c>
      <c r="Y1526" s="266">
        <v>4.41</v>
      </c>
      <c r="Z1526" s="266">
        <v>1.9875960799999992</v>
      </c>
      <c r="AA1526" s="266">
        <v>2.9813941199999983</v>
      </c>
      <c r="AB1526" s="267">
        <v>1.0960098000000014</v>
      </c>
      <c r="AC1526" s="268"/>
      <c r="AD1526" s="269">
        <v>9.4</v>
      </c>
      <c r="AE1526" s="270">
        <f t="shared" si="151"/>
        <v>0.83448400000000333</v>
      </c>
      <c r="AF1526" s="194">
        <f t="shared" si="146"/>
        <v>0.26152579999999803</v>
      </c>
      <c r="AH1526" s="242">
        <v>1505</v>
      </c>
      <c r="AI1526" s="251">
        <f t="shared" si="147"/>
        <v>10.474999999999998</v>
      </c>
      <c r="AJ1526" s="251">
        <f>'5-04a'!O1527</f>
        <v>10.475</v>
      </c>
      <c r="AK1526" s="251">
        <f t="shared" si="148"/>
        <v>0</v>
      </c>
      <c r="AM1526" s="252">
        <f t="shared" si="149"/>
        <v>2.496666348448669E-2</v>
      </c>
      <c r="AP1526" s="268"/>
    </row>
    <row r="1527" spans="1:42" x14ac:dyDescent="0.25">
      <c r="A1527" s="253">
        <v>1525</v>
      </c>
      <c r="B1527" s="243" t="s">
        <v>588</v>
      </c>
      <c r="C1527" s="243" t="s">
        <v>589</v>
      </c>
      <c r="D1527" s="243" t="s">
        <v>471</v>
      </c>
      <c r="E1527" s="243" t="s">
        <v>495</v>
      </c>
      <c r="F1527" s="243" t="s">
        <v>35</v>
      </c>
      <c r="G1527" s="243" t="s">
        <v>31</v>
      </c>
      <c r="H1527" s="243" t="s">
        <v>32</v>
      </c>
      <c r="I1527" s="243" t="s">
        <v>55</v>
      </c>
      <c r="J1527" s="243" t="s">
        <v>44</v>
      </c>
      <c r="K1527" s="243" t="s">
        <v>907</v>
      </c>
      <c r="L1527" s="265">
        <v>2.0149925935569977</v>
      </c>
      <c r="M1527" s="250">
        <v>2</v>
      </c>
      <c r="N1527" s="250">
        <v>2</v>
      </c>
      <c r="O1527" s="244">
        <v>16</v>
      </c>
      <c r="P1527" s="242">
        <v>15</v>
      </c>
      <c r="Q1527" s="242">
        <v>35</v>
      </c>
      <c r="R1527" s="242">
        <v>0.7</v>
      </c>
      <c r="S1527" s="245">
        <v>615</v>
      </c>
      <c r="T1527" s="242">
        <v>4.2</v>
      </c>
      <c r="U1527" s="242">
        <v>0.6</v>
      </c>
      <c r="V1527" s="242">
        <v>9.1</v>
      </c>
      <c r="W1527" s="266">
        <v>108.11520599999994</v>
      </c>
      <c r="X1527" s="266">
        <v>22.571024217118989</v>
      </c>
      <c r="Y1527" s="266">
        <v>7.1</v>
      </c>
      <c r="Z1527" s="266">
        <v>2.1623041199999991</v>
      </c>
      <c r="AA1527" s="266">
        <v>1.4415360799999994</v>
      </c>
      <c r="AB1527" s="267">
        <v>1.0241598000000014</v>
      </c>
      <c r="AC1527" s="268"/>
      <c r="AD1527" s="269">
        <v>9.4</v>
      </c>
      <c r="AE1527" s="270">
        <f t="shared" si="151"/>
        <v>0.83448400000000333</v>
      </c>
      <c r="AF1527" s="194">
        <f t="shared" si="146"/>
        <v>0.18967579999999806</v>
      </c>
      <c r="AH1527" s="242">
        <v>1506</v>
      </c>
      <c r="AI1527" s="251">
        <f t="shared" si="147"/>
        <v>11.728</v>
      </c>
      <c r="AJ1527" s="251">
        <f>'5-04a'!O1528</f>
        <v>11.728</v>
      </c>
      <c r="AK1527" s="251">
        <f t="shared" si="148"/>
        <v>0</v>
      </c>
      <c r="AM1527" s="252">
        <f t="shared" si="149"/>
        <v>1.6172902455661501E-2</v>
      </c>
      <c r="AP1527" s="268"/>
    </row>
    <row r="1528" spans="1:42" x14ac:dyDescent="0.25">
      <c r="A1528" s="253">
        <v>1526</v>
      </c>
      <c r="B1528" s="243" t="s">
        <v>588</v>
      </c>
      <c r="C1528" s="243" t="s">
        <v>589</v>
      </c>
      <c r="D1528" s="243" t="s">
        <v>471</v>
      </c>
      <c r="E1528" s="243" t="s">
        <v>496</v>
      </c>
      <c r="F1528" s="243" t="s">
        <v>30</v>
      </c>
      <c r="G1528" s="243" t="s">
        <v>46</v>
      </c>
      <c r="H1528" s="243" t="s">
        <v>47</v>
      </c>
      <c r="I1528" s="243" t="s">
        <v>89</v>
      </c>
      <c r="J1528" s="243" t="s">
        <v>44</v>
      </c>
      <c r="K1528" s="243" t="s">
        <v>908</v>
      </c>
      <c r="L1528" s="265">
        <v>1.7699653092647543</v>
      </c>
      <c r="M1528" s="250">
        <v>1.5</v>
      </c>
      <c r="N1528" s="250">
        <v>1.5</v>
      </c>
      <c r="O1528" s="244">
        <v>24</v>
      </c>
      <c r="P1528" s="242">
        <v>15</v>
      </c>
      <c r="Q1528" s="242">
        <v>35</v>
      </c>
      <c r="R1528" s="242">
        <v>0.7</v>
      </c>
      <c r="S1528" s="245">
        <v>185</v>
      </c>
      <c r="T1528" s="242">
        <v>3.2</v>
      </c>
      <c r="U1528" s="242">
        <v>0.6</v>
      </c>
      <c r="V1528" s="242">
        <v>4.3</v>
      </c>
      <c r="W1528" s="266">
        <v>124.97317800000005</v>
      </c>
      <c r="X1528" s="266">
        <v>18.542014540059355</v>
      </c>
      <c r="Y1528" s="266">
        <v>3.78</v>
      </c>
      <c r="Z1528" s="266">
        <v>1.8745976700000009</v>
      </c>
      <c r="AA1528" s="266">
        <v>0.20828863000000011</v>
      </c>
      <c r="AB1528" s="267">
        <v>2.6501137000000003</v>
      </c>
      <c r="AC1528" s="268"/>
      <c r="AD1528" s="269">
        <v>9.15</v>
      </c>
      <c r="AE1528" s="270">
        <f t="shared" si="151"/>
        <v>0.9263539999999999</v>
      </c>
      <c r="AF1528" s="194">
        <f t="shared" si="146"/>
        <v>1.7237597000000004</v>
      </c>
      <c r="AH1528" s="242">
        <v>1507</v>
      </c>
      <c r="AI1528" s="251">
        <f t="shared" si="147"/>
        <v>8.5130000000000017</v>
      </c>
      <c r="AJ1528" s="251">
        <f>'5-04a'!O1529</f>
        <v>8.5129999999999999</v>
      </c>
      <c r="AK1528" s="251">
        <f t="shared" si="148"/>
        <v>0</v>
      </c>
      <c r="AM1528" s="252">
        <f t="shared" si="149"/>
        <v>0.20248557500293671</v>
      </c>
      <c r="AP1528" s="268"/>
    </row>
    <row r="1529" spans="1:42" x14ac:dyDescent="0.25">
      <c r="A1529" s="253">
        <v>1527</v>
      </c>
      <c r="B1529" s="243" t="s">
        <v>588</v>
      </c>
      <c r="C1529" s="243" t="s">
        <v>589</v>
      </c>
      <c r="D1529" s="243" t="s">
        <v>471</v>
      </c>
      <c r="E1529" s="243" t="s">
        <v>496</v>
      </c>
      <c r="F1529" s="243" t="s">
        <v>30</v>
      </c>
      <c r="G1529" s="243" t="s">
        <v>46</v>
      </c>
      <c r="H1529" s="243" t="s">
        <v>47</v>
      </c>
      <c r="I1529" s="243" t="s">
        <v>88</v>
      </c>
      <c r="J1529" s="243" t="s">
        <v>44</v>
      </c>
      <c r="K1529" s="243" t="s">
        <v>908</v>
      </c>
      <c r="L1529" s="265">
        <v>1.5583200000000001</v>
      </c>
      <c r="M1529" s="250">
        <v>1.5</v>
      </c>
      <c r="N1529" s="250">
        <v>1.5</v>
      </c>
      <c r="O1529" s="244">
        <v>24</v>
      </c>
      <c r="P1529" s="242">
        <v>15</v>
      </c>
      <c r="Q1529" s="242">
        <v>35</v>
      </c>
      <c r="R1529" s="242">
        <v>0.7</v>
      </c>
      <c r="S1529" s="245">
        <v>185</v>
      </c>
      <c r="T1529" s="242">
        <v>3.2</v>
      </c>
      <c r="U1529" s="242">
        <v>0.6</v>
      </c>
      <c r="V1529" s="242">
        <v>4.3</v>
      </c>
      <c r="W1529" s="266">
        <v>124.97317800000005</v>
      </c>
      <c r="X1529" s="266">
        <v>18.542014540059355</v>
      </c>
      <c r="Y1529" s="266">
        <v>4.16</v>
      </c>
      <c r="Z1529" s="266">
        <v>1.8745976700000009</v>
      </c>
      <c r="AA1529" s="266">
        <v>0.20828863000000011</v>
      </c>
      <c r="AB1529" s="267">
        <v>2.6501137000000003</v>
      </c>
      <c r="AC1529" s="268"/>
      <c r="AD1529" s="269">
        <v>9.15</v>
      </c>
      <c r="AE1529" s="270">
        <f t="shared" si="151"/>
        <v>0.9263539999999999</v>
      </c>
      <c r="AF1529" s="194">
        <f t="shared" si="146"/>
        <v>1.7237597000000004</v>
      </c>
      <c r="AH1529" s="242">
        <v>1508</v>
      </c>
      <c r="AI1529" s="251">
        <f t="shared" si="147"/>
        <v>8.8930000000000007</v>
      </c>
      <c r="AJ1529" s="251">
        <f>'5-04a'!O1530</f>
        <v>8.8930000000000007</v>
      </c>
      <c r="AK1529" s="251">
        <f t="shared" si="148"/>
        <v>0</v>
      </c>
      <c r="AM1529" s="252">
        <f t="shared" si="149"/>
        <v>0.19383331834026765</v>
      </c>
      <c r="AP1529" s="268"/>
    </row>
    <row r="1530" spans="1:42" x14ac:dyDescent="0.25">
      <c r="A1530" s="253">
        <v>1528</v>
      </c>
      <c r="B1530" s="243" t="s">
        <v>588</v>
      </c>
      <c r="C1530" s="243" t="s">
        <v>589</v>
      </c>
      <c r="D1530" s="243" t="s">
        <v>494</v>
      </c>
      <c r="E1530" s="243" t="s">
        <v>492</v>
      </c>
      <c r="F1530" s="243" t="s">
        <v>35</v>
      </c>
      <c r="G1530" s="243" t="s">
        <v>46</v>
      </c>
      <c r="H1530" s="243" t="s">
        <v>47</v>
      </c>
      <c r="I1530" s="243" t="s">
        <v>101</v>
      </c>
      <c r="J1530" s="243" t="s">
        <v>44</v>
      </c>
      <c r="K1530" s="243" t="s">
        <v>909</v>
      </c>
      <c r="L1530" s="265">
        <v>1.5305256296296297</v>
      </c>
      <c r="M1530" s="250">
        <v>1.5</v>
      </c>
      <c r="N1530" s="250">
        <v>1.5</v>
      </c>
      <c r="O1530" s="244">
        <v>22</v>
      </c>
      <c r="P1530" s="242">
        <v>15</v>
      </c>
      <c r="Q1530" s="242">
        <v>35</v>
      </c>
      <c r="R1530" s="242">
        <v>0.7</v>
      </c>
      <c r="S1530" s="245">
        <v>187</v>
      </c>
      <c r="T1530" s="242">
        <v>3.2</v>
      </c>
      <c r="U1530" s="242">
        <v>0.6</v>
      </c>
      <c r="V1530" s="242">
        <v>9.1</v>
      </c>
      <c r="W1530" s="266">
        <v>134.96305333333328</v>
      </c>
      <c r="X1530" s="266">
        <v>14.962644493717658</v>
      </c>
      <c r="Y1530" s="266">
        <v>5.74</v>
      </c>
      <c r="Z1530" s="266">
        <v>2.0244457999999992</v>
      </c>
      <c r="AA1530" s="266">
        <v>2.0244457999999992</v>
      </c>
      <c r="AB1530" s="267">
        <v>2.6859084000000015</v>
      </c>
      <c r="AC1530" s="268"/>
      <c r="AD1530" s="269">
        <v>10.85</v>
      </c>
      <c r="AE1530" s="270">
        <f t="shared" si="151"/>
        <v>0.49982400000000027</v>
      </c>
      <c r="AF1530" s="194">
        <f t="shared" si="146"/>
        <v>2.1860844000000013</v>
      </c>
      <c r="AH1530" s="242">
        <v>1509</v>
      </c>
      <c r="AI1530" s="251">
        <f t="shared" si="147"/>
        <v>12.474799999999998</v>
      </c>
      <c r="AJ1530" s="251">
        <f>'5-04a'!O1531</f>
        <v>12.4748</v>
      </c>
      <c r="AK1530" s="251">
        <f t="shared" si="148"/>
        <v>0</v>
      </c>
      <c r="AM1530" s="252">
        <f t="shared" si="149"/>
        <v>0.17524003591239953</v>
      </c>
      <c r="AP1530" s="268"/>
    </row>
    <row r="1531" spans="1:42" x14ac:dyDescent="0.25">
      <c r="A1531" s="253">
        <v>1529</v>
      </c>
      <c r="B1531" s="243" t="s">
        <v>588</v>
      </c>
      <c r="C1531" s="243" t="s">
        <v>589</v>
      </c>
      <c r="D1531" s="243" t="s">
        <v>494</v>
      </c>
      <c r="E1531" s="243" t="s">
        <v>492</v>
      </c>
      <c r="F1531" s="243" t="s">
        <v>35</v>
      </c>
      <c r="G1531" s="243" t="s">
        <v>31</v>
      </c>
      <c r="H1531" s="243" t="s">
        <v>32</v>
      </c>
      <c r="I1531" s="243" t="s">
        <v>93</v>
      </c>
      <c r="J1531" s="243" t="s">
        <v>44</v>
      </c>
      <c r="K1531" s="243" t="s">
        <v>909</v>
      </c>
      <c r="L1531" s="265">
        <v>1.6458771875000002</v>
      </c>
      <c r="M1531" s="250">
        <v>1.5</v>
      </c>
      <c r="N1531" s="250">
        <v>1.5</v>
      </c>
      <c r="O1531" s="244">
        <v>22</v>
      </c>
      <c r="P1531" s="242">
        <v>15</v>
      </c>
      <c r="Q1531" s="242">
        <v>35</v>
      </c>
      <c r="R1531" s="242">
        <v>0.7</v>
      </c>
      <c r="S1531" s="245">
        <v>185</v>
      </c>
      <c r="T1531" s="242">
        <v>3.2</v>
      </c>
      <c r="U1531" s="242">
        <v>0.6</v>
      </c>
      <c r="V1531" s="242">
        <v>9.1</v>
      </c>
      <c r="W1531" s="266">
        <v>140.84886399999991</v>
      </c>
      <c r="X1531" s="266">
        <v>15.615173392461188</v>
      </c>
      <c r="Y1531" s="266">
        <v>5.19</v>
      </c>
      <c r="Z1531" s="266">
        <v>2.1127329599999984</v>
      </c>
      <c r="AA1531" s="266">
        <v>1.4084886399999994</v>
      </c>
      <c r="AB1531" s="267">
        <v>2.4017784000000013</v>
      </c>
      <c r="AC1531" s="268"/>
      <c r="AD1531" s="269">
        <v>10.85</v>
      </c>
      <c r="AE1531" s="270">
        <f t="shared" si="151"/>
        <v>0.49982400000000027</v>
      </c>
      <c r="AF1531" s="194">
        <f t="shared" si="146"/>
        <v>1.901954400000001</v>
      </c>
      <c r="AH1531" s="242">
        <v>1510</v>
      </c>
      <c r="AI1531" s="251">
        <f t="shared" si="147"/>
        <v>11.113</v>
      </c>
      <c r="AJ1531" s="251">
        <f>'5-04a'!O1532</f>
        <v>11.113</v>
      </c>
      <c r="AK1531" s="251">
        <f t="shared" si="148"/>
        <v>0</v>
      </c>
      <c r="AM1531" s="252">
        <f t="shared" si="149"/>
        <v>0.17114680104382266</v>
      </c>
      <c r="AP1531" s="268"/>
    </row>
    <row r="1532" spans="1:42" x14ac:dyDescent="0.25">
      <c r="A1532" s="253">
        <v>1530</v>
      </c>
      <c r="B1532" s="243" t="s">
        <v>588</v>
      </c>
      <c r="C1532" s="243" t="s">
        <v>589</v>
      </c>
      <c r="D1532" s="243" t="s">
        <v>471</v>
      </c>
      <c r="E1532" s="243" t="s">
        <v>492</v>
      </c>
      <c r="F1532" s="243" t="s">
        <v>35</v>
      </c>
      <c r="G1532" s="243" t="s">
        <v>46</v>
      </c>
      <c r="H1532" s="243" t="s">
        <v>47</v>
      </c>
      <c r="I1532" s="243" t="s">
        <v>101</v>
      </c>
      <c r="J1532" s="243" t="s">
        <v>44</v>
      </c>
      <c r="K1532" s="243" t="s">
        <v>909</v>
      </c>
      <c r="L1532" s="265">
        <v>1.5305256296296297</v>
      </c>
      <c r="M1532" s="250">
        <v>1.5</v>
      </c>
      <c r="N1532" s="250">
        <v>1.5</v>
      </c>
      <c r="O1532" s="244">
        <v>22</v>
      </c>
      <c r="P1532" s="242">
        <v>15</v>
      </c>
      <c r="Q1532" s="242">
        <v>35</v>
      </c>
      <c r="R1532" s="242">
        <v>0.7</v>
      </c>
      <c r="S1532" s="245">
        <v>187</v>
      </c>
      <c r="T1532" s="242">
        <v>3.2</v>
      </c>
      <c r="U1532" s="242">
        <v>0.6</v>
      </c>
      <c r="V1532" s="242">
        <v>9.1</v>
      </c>
      <c r="W1532" s="266">
        <v>162.21673000000001</v>
      </c>
      <c r="X1532" s="266">
        <v>15.934845776031434</v>
      </c>
      <c r="Y1532" s="266">
        <v>5.74</v>
      </c>
      <c r="Z1532" s="266">
        <v>2.4332509500000001</v>
      </c>
      <c r="AA1532" s="266">
        <v>2.4332509500000001</v>
      </c>
      <c r="AB1532" s="267">
        <v>3.6486980999999998</v>
      </c>
      <c r="AC1532" s="268"/>
      <c r="AD1532" s="269">
        <v>8.9499999999999993</v>
      </c>
      <c r="AE1532" s="270">
        <f t="shared" si="151"/>
        <v>1.007086000000001</v>
      </c>
      <c r="AF1532" s="194">
        <f t="shared" si="146"/>
        <v>2.6416120999999988</v>
      </c>
      <c r="AH1532" s="242">
        <v>1511</v>
      </c>
      <c r="AI1532" s="251">
        <f t="shared" si="147"/>
        <v>14.255199999999999</v>
      </c>
      <c r="AJ1532" s="251">
        <f>'5-04a'!O1533</f>
        <v>14.2552</v>
      </c>
      <c r="AK1532" s="251">
        <f t="shared" si="148"/>
        <v>0</v>
      </c>
      <c r="AM1532" s="252">
        <f t="shared" si="149"/>
        <v>0.18530866631124074</v>
      </c>
      <c r="AP1532" s="268"/>
    </row>
    <row r="1533" spans="1:42" x14ac:dyDescent="0.25">
      <c r="A1533" s="253">
        <v>1531</v>
      </c>
      <c r="B1533" s="243" t="s">
        <v>588</v>
      </c>
      <c r="C1533" s="243" t="s">
        <v>589</v>
      </c>
      <c r="D1533" s="243" t="s">
        <v>471</v>
      </c>
      <c r="E1533" s="243" t="s">
        <v>492</v>
      </c>
      <c r="F1533" s="243" t="s">
        <v>35</v>
      </c>
      <c r="G1533" s="243" t="s">
        <v>31</v>
      </c>
      <c r="H1533" s="243" t="s">
        <v>32</v>
      </c>
      <c r="I1533" s="243" t="s">
        <v>93</v>
      </c>
      <c r="J1533" s="243" t="s">
        <v>44</v>
      </c>
      <c r="K1533" s="243" t="s">
        <v>909</v>
      </c>
      <c r="L1533" s="265">
        <v>1.6461718829813359</v>
      </c>
      <c r="M1533" s="250">
        <v>1.5</v>
      </c>
      <c r="N1533" s="250">
        <v>1.5</v>
      </c>
      <c r="O1533" s="244">
        <v>22</v>
      </c>
      <c r="P1533" s="242">
        <v>15</v>
      </c>
      <c r="Q1533" s="242">
        <v>35</v>
      </c>
      <c r="R1533" s="242">
        <v>0.7</v>
      </c>
      <c r="S1533" s="245">
        <v>185</v>
      </c>
      <c r="T1533" s="242">
        <v>3.2</v>
      </c>
      <c r="U1533" s="242">
        <v>0.6</v>
      </c>
      <c r="V1533" s="242">
        <v>9.1</v>
      </c>
      <c r="W1533" s="266">
        <v>170.838876</v>
      </c>
      <c r="X1533" s="266">
        <v>16.781814931237722</v>
      </c>
      <c r="Y1533" s="266">
        <v>5.19</v>
      </c>
      <c r="Z1533" s="266">
        <v>2.5625831400000001</v>
      </c>
      <c r="AA1533" s="266">
        <v>1.7083887600000003</v>
      </c>
      <c r="AB1533" s="267">
        <v>3.3280280999999996</v>
      </c>
      <c r="AC1533" s="268"/>
      <c r="AD1533" s="269">
        <v>8.9499999999999993</v>
      </c>
      <c r="AE1533" s="270">
        <f t="shared" si="151"/>
        <v>1.007086000000001</v>
      </c>
      <c r="AF1533" s="194">
        <f t="shared" si="146"/>
        <v>2.3209420999999986</v>
      </c>
      <c r="AH1533" s="242">
        <v>1512</v>
      </c>
      <c r="AI1533" s="251">
        <f t="shared" si="147"/>
        <v>12.789</v>
      </c>
      <c r="AJ1533" s="251">
        <f>'5-04a'!O1534</f>
        <v>12.789</v>
      </c>
      <c r="AK1533" s="251">
        <f t="shared" si="148"/>
        <v>0</v>
      </c>
      <c r="AM1533" s="252">
        <f t="shared" si="149"/>
        <v>0.18147956055985601</v>
      </c>
      <c r="AP1533" s="268"/>
    </row>
    <row r="1534" spans="1:42" x14ac:dyDescent="0.25">
      <c r="A1534" s="253">
        <v>1532</v>
      </c>
      <c r="B1534" s="243" t="s">
        <v>588</v>
      </c>
      <c r="C1534" s="243" t="s">
        <v>589</v>
      </c>
      <c r="D1534" s="243" t="s">
        <v>494</v>
      </c>
      <c r="E1534" s="243" t="s">
        <v>496</v>
      </c>
      <c r="F1534" s="243" t="s">
        <v>35</v>
      </c>
      <c r="G1534" s="243" t="s">
        <v>46</v>
      </c>
      <c r="H1534" s="243" t="s">
        <v>47</v>
      </c>
      <c r="I1534" s="243" t="s">
        <v>101</v>
      </c>
      <c r="J1534" s="243" t="s">
        <v>44</v>
      </c>
      <c r="K1534" s="243" t="s">
        <v>909</v>
      </c>
      <c r="L1534" s="265">
        <v>1.5305256296296297</v>
      </c>
      <c r="M1534" s="250">
        <v>1.5</v>
      </c>
      <c r="N1534" s="250">
        <v>1.5</v>
      </c>
      <c r="O1534" s="244">
        <v>22</v>
      </c>
      <c r="P1534" s="242">
        <v>15</v>
      </c>
      <c r="Q1534" s="242">
        <v>35</v>
      </c>
      <c r="R1534" s="242">
        <v>0.7</v>
      </c>
      <c r="S1534" s="245">
        <v>187</v>
      </c>
      <c r="T1534" s="242">
        <v>3.2</v>
      </c>
      <c r="U1534" s="242">
        <v>0.6</v>
      </c>
      <c r="V1534" s="242">
        <v>9.1</v>
      </c>
      <c r="W1534" s="266">
        <v>111.76966666666667</v>
      </c>
      <c r="X1534" s="266">
        <v>15.124447451511053</v>
      </c>
      <c r="Y1534" s="266">
        <v>5.74</v>
      </c>
      <c r="Z1534" s="266">
        <v>1.6765450000000002</v>
      </c>
      <c r="AA1534" s="266">
        <v>1.6765450000000002</v>
      </c>
      <c r="AB1534" s="267">
        <v>2.3055099999999999</v>
      </c>
      <c r="AC1534" s="268"/>
      <c r="AD1534" s="269">
        <v>10.95</v>
      </c>
      <c r="AE1534" s="270">
        <f t="shared" si="151"/>
        <v>0.48920599999999936</v>
      </c>
      <c r="AF1534" s="194">
        <f t="shared" si="146"/>
        <v>1.8163040000000006</v>
      </c>
      <c r="AH1534" s="242">
        <v>1513</v>
      </c>
      <c r="AI1534" s="251">
        <f t="shared" si="147"/>
        <v>11.3986</v>
      </c>
      <c r="AJ1534" s="251">
        <f>'5-04a'!O1535</f>
        <v>11.3986</v>
      </c>
      <c r="AK1534" s="251">
        <f t="shared" si="148"/>
        <v>0</v>
      </c>
      <c r="AM1534" s="252">
        <f t="shared" si="149"/>
        <v>0.15934448090116335</v>
      </c>
      <c r="AP1534" s="268"/>
    </row>
    <row r="1535" spans="1:42" x14ac:dyDescent="0.25">
      <c r="A1535" s="253">
        <v>1533</v>
      </c>
      <c r="B1535" s="243" t="s">
        <v>588</v>
      </c>
      <c r="C1535" s="243" t="s">
        <v>589</v>
      </c>
      <c r="D1535" s="243" t="s">
        <v>494</v>
      </c>
      <c r="E1535" s="243" t="s">
        <v>496</v>
      </c>
      <c r="F1535" s="243" t="s">
        <v>35</v>
      </c>
      <c r="G1535" s="243" t="s">
        <v>31</v>
      </c>
      <c r="H1535" s="243" t="s">
        <v>32</v>
      </c>
      <c r="I1535" s="243" t="s">
        <v>93</v>
      </c>
      <c r="J1535" s="243" t="s">
        <v>44</v>
      </c>
      <c r="K1535" s="243" t="s">
        <v>909</v>
      </c>
      <c r="L1535" s="265">
        <v>1.6458771875000002</v>
      </c>
      <c r="M1535" s="250">
        <v>1.5</v>
      </c>
      <c r="N1535" s="250">
        <v>1.5</v>
      </c>
      <c r="O1535" s="244">
        <v>22</v>
      </c>
      <c r="P1535" s="242">
        <v>15</v>
      </c>
      <c r="Q1535" s="242">
        <v>35</v>
      </c>
      <c r="R1535" s="242">
        <v>0.7</v>
      </c>
      <c r="S1535" s="245">
        <v>185</v>
      </c>
      <c r="T1535" s="242">
        <v>3.2</v>
      </c>
      <c r="U1535" s="242">
        <v>0.6</v>
      </c>
      <c r="V1535" s="242">
        <v>9.1</v>
      </c>
      <c r="W1535" s="266">
        <v>116.83100000000002</v>
      </c>
      <c r="X1535" s="266">
        <v>15.809336941813262</v>
      </c>
      <c r="Y1535" s="266">
        <v>5.19</v>
      </c>
      <c r="Z1535" s="266">
        <v>1.7524650000000002</v>
      </c>
      <c r="AA1535" s="266">
        <v>1.1683100000000004</v>
      </c>
      <c r="AB1535" s="267">
        <v>2.0727250000000002</v>
      </c>
      <c r="AC1535" s="268"/>
      <c r="AD1535" s="269">
        <v>10.95</v>
      </c>
      <c r="AE1535" s="270">
        <f t="shared" si="151"/>
        <v>0.48920599999999936</v>
      </c>
      <c r="AF1535" s="194">
        <f t="shared" si="146"/>
        <v>1.5835190000000008</v>
      </c>
      <c r="AH1535" s="242">
        <v>1514</v>
      </c>
      <c r="AI1535" s="251">
        <f t="shared" si="147"/>
        <v>10.1835</v>
      </c>
      <c r="AJ1535" s="251">
        <f>'5-04a'!O1536</f>
        <v>10.1835</v>
      </c>
      <c r="AK1535" s="251">
        <f t="shared" si="148"/>
        <v>0</v>
      </c>
      <c r="AM1535" s="252">
        <f t="shared" si="149"/>
        <v>0.15549850247950123</v>
      </c>
      <c r="AP1535" s="268"/>
    </row>
    <row r="1536" spans="1:42" x14ac:dyDescent="0.25">
      <c r="A1536" s="253">
        <v>1534</v>
      </c>
      <c r="B1536" s="243" t="s">
        <v>588</v>
      </c>
      <c r="C1536" s="243" t="s">
        <v>589</v>
      </c>
      <c r="D1536" s="243" t="s">
        <v>471</v>
      </c>
      <c r="E1536" s="243" t="s">
        <v>496</v>
      </c>
      <c r="F1536" s="243" t="s">
        <v>35</v>
      </c>
      <c r="G1536" s="243" t="s">
        <v>46</v>
      </c>
      <c r="H1536" s="243" t="s">
        <v>47</v>
      </c>
      <c r="I1536" s="243" t="s">
        <v>101</v>
      </c>
      <c r="J1536" s="243" t="s">
        <v>44</v>
      </c>
      <c r="K1536" s="243" t="s">
        <v>909</v>
      </c>
      <c r="L1536" s="265">
        <v>1.5305256296296297</v>
      </c>
      <c r="M1536" s="250">
        <v>1.5</v>
      </c>
      <c r="N1536" s="250">
        <v>1.5</v>
      </c>
      <c r="O1536" s="244">
        <v>22</v>
      </c>
      <c r="P1536" s="242">
        <v>15</v>
      </c>
      <c r="Q1536" s="242">
        <v>35</v>
      </c>
      <c r="R1536" s="242">
        <v>0.7</v>
      </c>
      <c r="S1536" s="245">
        <v>187</v>
      </c>
      <c r="T1536" s="242">
        <v>3.2</v>
      </c>
      <c r="U1536" s="242">
        <v>0.6</v>
      </c>
      <c r="V1536" s="242">
        <v>9.1</v>
      </c>
      <c r="W1536" s="266">
        <v>113.15776333333334</v>
      </c>
      <c r="X1536" s="266">
        <v>16.788985657764592</v>
      </c>
      <c r="Y1536" s="266">
        <v>5.74</v>
      </c>
      <c r="Z1536" s="266">
        <v>1.6973664500000001</v>
      </c>
      <c r="AA1536" s="266">
        <v>1.6973664500000001</v>
      </c>
      <c r="AB1536" s="267">
        <v>2.7738670999999995</v>
      </c>
      <c r="AC1536" s="268"/>
      <c r="AD1536" s="269">
        <v>9.15</v>
      </c>
      <c r="AE1536" s="270">
        <f t="shared" si="151"/>
        <v>0.9263539999999999</v>
      </c>
      <c r="AF1536" s="194">
        <f t="shared" si="146"/>
        <v>1.8475130999999996</v>
      </c>
      <c r="AH1536" s="242">
        <v>1515</v>
      </c>
      <c r="AI1536" s="251">
        <f t="shared" si="147"/>
        <v>11.9086</v>
      </c>
      <c r="AJ1536" s="251">
        <f>'5-04a'!O1537</f>
        <v>11.9086</v>
      </c>
      <c r="AK1536" s="251">
        <f t="shared" si="148"/>
        <v>0</v>
      </c>
      <c r="AM1536" s="252">
        <f t="shared" si="149"/>
        <v>0.15514108291486822</v>
      </c>
      <c r="AP1536" s="268"/>
    </row>
    <row r="1537" spans="1:42" x14ac:dyDescent="0.25">
      <c r="A1537" s="253">
        <v>1535</v>
      </c>
      <c r="B1537" s="243" t="s">
        <v>588</v>
      </c>
      <c r="C1537" s="243" t="s">
        <v>589</v>
      </c>
      <c r="D1537" s="243" t="s">
        <v>471</v>
      </c>
      <c r="E1537" s="243" t="s">
        <v>496</v>
      </c>
      <c r="F1537" s="243" t="s">
        <v>35</v>
      </c>
      <c r="G1537" s="243" t="s">
        <v>31</v>
      </c>
      <c r="H1537" s="243" t="s">
        <v>32</v>
      </c>
      <c r="I1537" s="243" t="s">
        <v>93</v>
      </c>
      <c r="J1537" s="243" t="s">
        <v>44</v>
      </c>
      <c r="K1537" s="243" t="s">
        <v>909</v>
      </c>
      <c r="L1537" s="265">
        <v>1.6458771875000002</v>
      </c>
      <c r="M1537" s="250">
        <v>1.5</v>
      </c>
      <c r="N1537" s="250">
        <v>1.5</v>
      </c>
      <c r="O1537" s="244">
        <v>22</v>
      </c>
      <c r="P1537" s="242">
        <v>15</v>
      </c>
      <c r="Q1537" s="242">
        <v>35</v>
      </c>
      <c r="R1537" s="242">
        <v>0.7</v>
      </c>
      <c r="S1537" s="245">
        <v>185</v>
      </c>
      <c r="T1537" s="242">
        <v>3.2</v>
      </c>
      <c r="U1537" s="242">
        <v>0.6</v>
      </c>
      <c r="V1537" s="242">
        <v>9.1</v>
      </c>
      <c r="W1537" s="266">
        <v>120.01771600000002</v>
      </c>
      <c r="X1537" s="266">
        <v>17.806782789317509</v>
      </c>
      <c r="Y1537" s="266">
        <v>5.19</v>
      </c>
      <c r="Z1537" s="266">
        <v>1.8002657400000002</v>
      </c>
      <c r="AA1537" s="266">
        <v>1.2001771600000004</v>
      </c>
      <c r="AB1537" s="267">
        <v>2.5615570999999999</v>
      </c>
      <c r="AC1537" s="268"/>
      <c r="AD1537" s="269">
        <v>9.15</v>
      </c>
      <c r="AE1537" s="270">
        <f t="shared" si="151"/>
        <v>0.9263539999999999</v>
      </c>
      <c r="AF1537" s="194">
        <f t="shared" si="146"/>
        <v>1.6352031</v>
      </c>
      <c r="AH1537" s="242">
        <v>1516</v>
      </c>
      <c r="AI1537" s="251">
        <f t="shared" si="147"/>
        <v>10.752000000000001</v>
      </c>
      <c r="AJ1537" s="251">
        <f>'5-04a'!O1538</f>
        <v>10.752000000000001</v>
      </c>
      <c r="AK1537" s="251">
        <f t="shared" si="148"/>
        <v>0</v>
      </c>
      <c r="AM1537" s="252">
        <f t="shared" si="149"/>
        <v>0.15208362165178571</v>
      </c>
      <c r="AP1537" s="268"/>
    </row>
    <row r="1538" spans="1:42" x14ac:dyDescent="0.25">
      <c r="A1538" s="253">
        <v>1536</v>
      </c>
      <c r="B1538" s="243" t="s">
        <v>588</v>
      </c>
      <c r="C1538" s="243" t="s">
        <v>589</v>
      </c>
      <c r="D1538" s="243" t="s">
        <v>494</v>
      </c>
      <c r="E1538" s="243" t="s">
        <v>495</v>
      </c>
      <c r="F1538" s="243" t="s">
        <v>30</v>
      </c>
      <c r="G1538" s="243" t="s">
        <v>31</v>
      </c>
      <c r="H1538" s="243" t="s">
        <v>32</v>
      </c>
      <c r="I1538" s="243" t="s">
        <v>98</v>
      </c>
      <c r="J1538" s="243" t="s">
        <v>44</v>
      </c>
      <c r="K1538" s="243" t="s">
        <v>910</v>
      </c>
      <c r="L1538" s="265">
        <v>3.1649223083711555</v>
      </c>
      <c r="M1538" s="250">
        <v>3</v>
      </c>
      <c r="N1538" s="250">
        <v>3</v>
      </c>
      <c r="O1538" s="244">
        <v>18</v>
      </c>
      <c r="P1538" s="242">
        <v>15</v>
      </c>
      <c r="Q1538" s="242">
        <v>35</v>
      </c>
      <c r="R1538" s="242">
        <v>0.7</v>
      </c>
      <c r="S1538" s="245">
        <v>266</v>
      </c>
      <c r="T1538" s="242">
        <v>4.2</v>
      </c>
      <c r="U1538" s="242">
        <v>0.6</v>
      </c>
      <c r="V1538" s="242">
        <v>20</v>
      </c>
      <c r="W1538" s="266">
        <v>114.49756133333331</v>
      </c>
      <c r="X1538" s="266">
        <v>19.308189094997186</v>
      </c>
      <c r="Y1538" s="266">
        <v>5.69</v>
      </c>
      <c r="Z1538" s="266">
        <v>3.4349268399999993</v>
      </c>
      <c r="AA1538" s="266">
        <v>0.57783815999999988</v>
      </c>
      <c r="AB1538" s="267">
        <v>1.208135</v>
      </c>
      <c r="AC1538" s="268"/>
      <c r="AD1538" s="269" t="s">
        <v>2546</v>
      </c>
      <c r="AE1538" s="270">
        <v>0.5</v>
      </c>
      <c r="AF1538" s="194">
        <f t="shared" si="146"/>
        <v>0.70813499999999996</v>
      </c>
      <c r="AH1538" s="242">
        <v>1517</v>
      </c>
      <c r="AI1538" s="251">
        <f t="shared" si="147"/>
        <v>10.910900000000002</v>
      </c>
      <c r="AJ1538" s="251">
        <f>'5-04a'!O1539</f>
        <v>10.9109</v>
      </c>
      <c r="AK1538" s="251">
        <f t="shared" si="148"/>
        <v>0</v>
      </c>
      <c r="AM1538" s="252">
        <f t="shared" si="149"/>
        <v>6.4901612149318555E-2</v>
      </c>
      <c r="AP1538" s="268"/>
    </row>
    <row r="1539" spans="1:42" x14ac:dyDescent="0.25">
      <c r="A1539" s="253">
        <v>1537</v>
      </c>
      <c r="B1539" s="243" t="s">
        <v>588</v>
      </c>
      <c r="C1539" s="243" t="s">
        <v>589</v>
      </c>
      <c r="D1539" s="243" t="s">
        <v>494</v>
      </c>
      <c r="E1539" s="243" t="s">
        <v>495</v>
      </c>
      <c r="F1539" s="243" t="s">
        <v>30</v>
      </c>
      <c r="G1539" s="243" t="s">
        <v>31</v>
      </c>
      <c r="H1539" s="243" t="s">
        <v>32</v>
      </c>
      <c r="I1539" s="243" t="s">
        <v>96</v>
      </c>
      <c r="J1539" s="243" t="s">
        <v>1017</v>
      </c>
      <c r="K1539" s="243" t="s">
        <v>910</v>
      </c>
      <c r="L1539" s="265">
        <v>4.0113127595989884</v>
      </c>
      <c r="M1539" s="250">
        <v>3</v>
      </c>
      <c r="N1539" s="250">
        <v>3</v>
      </c>
      <c r="O1539" s="244">
        <v>18</v>
      </c>
      <c r="P1539" s="242">
        <v>15</v>
      </c>
      <c r="Q1539" s="242">
        <v>35</v>
      </c>
      <c r="R1539" s="242">
        <v>0.7</v>
      </c>
      <c r="S1539" s="245">
        <v>498</v>
      </c>
      <c r="T1539" s="242">
        <v>4.2</v>
      </c>
      <c r="U1539" s="242">
        <v>0.6</v>
      </c>
      <c r="V1539" s="242">
        <v>20</v>
      </c>
      <c r="W1539" s="266">
        <v>114.60861666666669</v>
      </c>
      <c r="X1539" s="266">
        <v>19.326916807195058</v>
      </c>
      <c r="Y1539" s="266">
        <v>4.3099999999999996</v>
      </c>
      <c r="Z1539" s="266">
        <v>3.4382585000000008</v>
      </c>
      <c r="AA1539" s="266">
        <v>0.55971650000000017</v>
      </c>
      <c r="AB1539" s="267">
        <v>1.2055250000000002</v>
      </c>
      <c r="AC1539" s="268"/>
      <c r="AD1539" s="269" t="s">
        <v>2546</v>
      </c>
      <c r="AE1539" s="270">
        <v>0.5</v>
      </c>
      <c r="AF1539" s="194">
        <f t="shared" ref="AF1539:AF1602" si="152">AB1539-AE1539</f>
        <v>0.70552500000000018</v>
      </c>
      <c r="AH1539" s="242">
        <v>1518</v>
      </c>
      <c r="AI1539" s="251">
        <f t="shared" ref="AI1539:AI1602" si="153">SUM(Y1539:AB1539)</f>
        <v>9.5135000000000005</v>
      </c>
      <c r="AJ1539" s="251">
        <f>'5-04a'!O1540</f>
        <v>9.5135000000000005</v>
      </c>
      <c r="AK1539" s="251">
        <f t="shared" ref="AK1539:AK1602" si="154">AI1539-AJ1539</f>
        <v>0</v>
      </c>
      <c r="AM1539" s="252">
        <f t="shared" ref="AM1539:AM1602" si="155">AF1539/AI1539</f>
        <v>7.4160403636937003E-2</v>
      </c>
      <c r="AP1539" s="268"/>
    </row>
    <row r="1540" spans="1:42" x14ac:dyDescent="0.25">
      <c r="A1540" s="253">
        <v>1538</v>
      </c>
      <c r="B1540" s="243" t="s">
        <v>588</v>
      </c>
      <c r="C1540" s="243" t="s">
        <v>589</v>
      </c>
      <c r="D1540" s="243" t="s">
        <v>494</v>
      </c>
      <c r="E1540" s="243" t="s">
        <v>495</v>
      </c>
      <c r="F1540" s="243" t="s">
        <v>30</v>
      </c>
      <c r="G1540" s="243" t="s">
        <v>31</v>
      </c>
      <c r="H1540" s="243" t="s">
        <v>32</v>
      </c>
      <c r="I1540" s="243" t="s">
        <v>53</v>
      </c>
      <c r="J1540" s="243" t="s">
        <v>44</v>
      </c>
      <c r="K1540" s="243" t="s">
        <v>910</v>
      </c>
      <c r="L1540" s="265">
        <v>2.9957714285714285</v>
      </c>
      <c r="M1540" s="250">
        <v>3</v>
      </c>
      <c r="N1540" s="250">
        <v>2.9957714285714285</v>
      </c>
      <c r="O1540" s="244">
        <v>18</v>
      </c>
      <c r="P1540" s="242">
        <v>15</v>
      </c>
      <c r="Q1540" s="242">
        <v>35</v>
      </c>
      <c r="R1540" s="242">
        <v>0.7</v>
      </c>
      <c r="S1540" s="245">
        <v>390</v>
      </c>
      <c r="T1540" s="242">
        <v>3.8</v>
      </c>
      <c r="U1540" s="242">
        <v>0.6</v>
      </c>
      <c r="V1540" s="242">
        <v>20</v>
      </c>
      <c r="W1540" s="266">
        <v>115.88233891580515</v>
      </c>
      <c r="X1540" s="266">
        <v>19.541709766577593</v>
      </c>
      <c r="Y1540" s="266">
        <v>5.34</v>
      </c>
      <c r="Z1540" s="266">
        <v>3.4715700000000003</v>
      </c>
      <c r="AA1540" s="266">
        <v>0.38573000000000007</v>
      </c>
      <c r="AB1540" s="267">
        <v>1.1807000000000001</v>
      </c>
      <c r="AC1540" s="268"/>
      <c r="AD1540" s="269" t="s">
        <v>2546</v>
      </c>
      <c r="AE1540" s="270">
        <v>0.5</v>
      </c>
      <c r="AF1540" s="194">
        <f t="shared" si="152"/>
        <v>0.68070000000000008</v>
      </c>
      <c r="AH1540" s="242">
        <v>1519</v>
      </c>
      <c r="AI1540" s="251">
        <f t="shared" si="153"/>
        <v>10.378</v>
      </c>
      <c r="AJ1540" s="251">
        <f>'5-04a'!O1541</f>
        <v>10.378</v>
      </c>
      <c r="AK1540" s="251">
        <f t="shared" si="154"/>
        <v>0</v>
      </c>
      <c r="AM1540" s="252">
        <f t="shared" si="155"/>
        <v>6.5590672576604364E-2</v>
      </c>
      <c r="AP1540" s="268"/>
    </row>
    <row r="1541" spans="1:42" x14ac:dyDescent="0.25">
      <c r="A1541" s="253">
        <v>1539</v>
      </c>
      <c r="B1541" s="243" t="s">
        <v>588</v>
      </c>
      <c r="C1541" s="243" t="s">
        <v>589</v>
      </c>
      <c r="D1541" s="243" t="s">
        <v>471</v>
      </c>
      <c r="E1541" s="243" t="s">
        <v>495</v>
      </c>
      <c r="F1541" s="243" t="s">
        <v>30</v>
      </c>
      <c r="G1541" s="243" t="s">
        <v>31</v>
      </c>
      <c r="H1541" s="243" t="s">
        <v>32</v>
      </c>
      <c r="I1541" s="243" t="s">
        <v>98</v>
      </c>
      <c r="J1541" s="243" t="s">
        <v>44</v>
      </c>
      <c r="K1541" s="243" t="s">
        <v>910</v>
      </c>
      <c r="L1541" s="265">
        <v>3.1649223083711555</v>
      </c>
      <c r="M1541" s="250">
        <v>3</v>
      </c>
      <c r="N1541" s="250">
        <v>3</v>
      </c>
      <c r="O1541" s="244">
        <v>18</v>
      </c>
      <c r="P1541" s="242">
        <v>15</v>
      </c>
      <c r="Q1541" s="242">
        <v>35</v>
      </c>
      <c r="R1541" s="242">
        <v>0.7</v>
      </c>
      <c r="S1541" s="245">
        <v>266</v>
      </c>
      <c r="T1541" s="242">
        <v>4.2</v>
      </c>
      <c r="U1541" s="242">
        <v>0.6</v>
      </c>
      <c r="V1541" s="242">
        <v>20</v>
      </c>
      <c r="W1541" s="266">
        <v>102.91213205333324</v>
      </c>
      <c r="X1541" s="266">
        <v>21.484787485038257</v>
      </c>
      <c r="Y1541" s="266">
        <v>5.69</v>
      </c>
      <c r="Z1541" s="266">
        <v>3.0873639615999973</v>
      </c>
      <c r="AA1541" s="266">
        <v>0.5193696383999995</v>
      </c>
      <c r="AB1541" s="267">
        <v>1.4709664000000009</v>
      </c>
      <c r="AC1541" s="268"/>
      <c r="AD1541" s="269">
        <v>9.4</v>
      </c>
      <c r="AE1541" s="270">
        <f t="shared" ref="AE1541:AE1551" si="156">0.0804*AD1541^2-1.8589*AD1541+11.204</f>
        <v>0.83448400000000333</v>
      </c>
      <c r="AF1541" s="194">
        <f t="shared" si="152"/>
        <v>0.63648239999999756</v>
      </c>
      <c r="AH1541" s="242">
        <v>1520</v>
      </c>
      <c r="AI1541" s="251">
        <f t="shared" si="153"/>
        <v>10.767699999999998</v>
      </c>
      <c r="AJ1541" s="251">
        <f>'5-04a'!O1542</f>
        <v>10.7677</v>
      </c>
      <c r="AK1541" s="251">
        <f t="shared" si="154"/>
        <v>0</v>
      </c>
      <c r="AM1541" s="252">
        <f t="shared" si="155"/>
        <v>5.9110339255365373E-2</v>
      </c>
      <c r="AP1541" s="268"/>
    </row>
    <row r="1542" spans="1:42" x14ac:dyDescent="0.25">
      <c r="A1542" s="253">
        <v>1540</v>
      </c>
      <c r="B1542" s="243" t="s">
        <v>588</v>
      </c>
      <c r="C1542" s="243" t="s">
        <v>589</v>
      </c>
      <c r="D1542" s="243" t="s">
        <v>471</v>
      </c>
      <c r="E1542" s="243" t="s">
        <v>495</v>
      </c>
      <c r="F1542" s="243" t="s">
        <v>30</v>
      </c>
      <c r="G1542" s="243" t="s">
        <v>31</v>
      </c>
      <c r="H1542" s="243" t="s">
        <v>32</v>
      </c>
      <c r="I1542" s="243" t="s">
        <v>96</v>
      </c>
      <c r="J1542" s="243" t="s">
        <v>1017</v>
      </c>
      <c r="K1542" s="243" t="s">
        <v>910</v>
      </c>
      <c r="L1542" s="265">
        <v>4.0120217971878374</v>
      </c>
      <c r="M1542" s="250">
        <v>3</v>
      </c>
      <c r="N1542" s="250">
        <v>3</v>
      </c>
      <c r="O1542" s="244">
        <v>18</v>
      </c>
      <c r="P1542" s="242">
        <v>15</v>
      </c>
      <c r="Q1542" s="242">
        <v>35</v>
      </c>
      <c r="R1542" s="242">
        <v>0.7</v>
      </c>
      <c r="S1542" s="245">
        <v>498</v>
      </c>
      <c r="T1542" s="242">
        <v>4.2</v>
      </c>
      <c r="U1542" s="242">
        <v>0.6</v>
      </c>
      <c r="V1542" s="242">
        <v>20</v>
      </c>
      <c r="W1542" s="266">
        <v>103.05189653333329</v>
      </c>
      <c r="X1542" s="266">
        <v>21.513965873347242</v>
      </c>
      <c r="Y1542" s="266">
        <v>4.3099999999999996</v>
      </c>
      <c r="Z1542" s="266">
        <v>3.0915568959999993</v>
      </c>
      <c r="AA1542" s="266">
        <v>0.5032767039999998</v>
      </c>
      <c r="AB1542" s="267">
        <v>1.4688664000000013</v>
      </c>
      <c r="AC1542" s="268"/>
      <c r="AD1542" s="269">
        <v>9.4</v>
      </c>
      <c r="AE1542" s="270">
        <f t="shared" si="156"/>
        <v>0.83448400000000333</v>
      </c>
      <c r="AF1542" s="194">
        <f t="shared" si="152"/>
        <v>0.63438239999999801</v>
      </c>
      <c r="AH1542" s="242">
        <v>1521</v>
      </c>
      <c r="AI1542" s="251">
        <f t="shared" si="153"/>
        <v>9.3736999999999995</v>
      </c>
      <c r="AJ1542" s="251">
        <f>'5-04a'!O1543</f>
        <v>9.3736999999999995</v>
      </c>
      <c r="AK1542" s="251">
        <f t="shared" si="154"/>
        <v>0</v>
      </c>
      <c r="AM1542" s="252">
        <f t="shared" si="155"/>
        <v>6.7676840521885495E-2</v>
      </c>
      <c r="AP1542" s="268"/>
    </row>
    <row r="1543" spans="1:42" x14ac:dyDescent="0.25">
      <c r="A1543" s="253">
        <v>1541</v>
      </c>
      <c r="B1543" s="243" t="s">
        <v>588</v>
      </c>
      <c r="C1543" s="243" t="s">
        <v>589</v>
      </c>
      <c r="D1543" s="243" t="s">
        <v>471</v>
      </c>
      <c r="E1543" s="243" t="s">
        <v>495</v>
      </c>
      <c r="F1543" s="243" t="s">
        <v>30</v>
      </c>
      <c r="G1543" s="243" t="s">
        <v>31</v>
      </c>
      <c r="H1543" s="243" t="s">
        <v>32</v>
      </c>
      <c r="I1543" s="243" t="s">
        <v>53</v>
      </c>
      <c r="J1543" s="243" t="s">
        <v>44</v>
      </c>
      <c r="K1543" s="243" t="s">
        <v>910</v>
      </c>
      <c r="L1543" s="265">
        <v>2.9957714285714285</v>
      </c>
      <c r="M1543" s="250">
        <v>3</v>
      </c>
      <c r="N1543" s="250">
        <v>2.9957714285714285</v>
      </c>
      <c r="O1543" s="244">
        <v>18</v>
      </c>
      <c r="P1543" s="242">
        <v>15</v>
      </c>
      <c r="Q1543" s="242">
        <v>35</v>
      </c>
      <c r="R1543" s="242">
        <v>0.7</v>
      </c>
      <c r="S1543" s="245">
        <v>390</v>
      </c>
      <c r="T1543" s="242">
        <v>3.8</v>
      </c>
      <c r="U1543" s="242">
        <v>0.6</v>
      </c>
      <c r="V1543" s="242">
        <v>20</v>
      </c>
      <c r="W1543" s="266">
        <v>104.58307032769994</v>
      </c>
      <c r="X1543" s="266">
        <v>21.833626373215019</v>
      </c>
      <c r="Y1543" s="266">
        <v>5.34</v>
      </c>
      <c r="Z1543" s="266">
        <v>3.1330697399999985</v>
      </c>
      <c r="AA1543" s="266">
        <v>0.34811885999999986</v>
      </c>
      <c r="AB1543" s="267">
        <v>1.4488114000000012</v>
      </c>
      <c r="AC1543" s="268"/>
      <c r="AD1543" s="269">
        <v>9.4</v>
      </c>
      <c r="AE1543" s="270">
        <f t="shared" si="156"/>
        <v>0.83448400000000333</v>
      </c>
      <c r="AF1543" s="194">
        <f t="shared" si="152"/>
        <v>0.61432739999999786</v>
      </c>
      <c r="AH1543" s="242">
        <v>1522</v>
      </c>
      <c r="AI1543" s="251">
        <f t="shared" si="153"/>
        <v>10.27</v>
      </c>
      <c r="AJ1543" s="251">
        <f>'5-04a'!O1544</f>
        <v>10.27</v>
      </c>
      <c r="AK1543" s="251">
        <f t="shared" si="154"/>
        <v>0</v>
      </c>
      <c r="AM1543" s="252">
        <f t="shared" si="155"/>
        <v>5.9817663096397071E-2</v>
      </c>
      <c r="AP1543" s="268"/>
    </row>
    <row r="1544" spans="1:42" x14ac:dyDescent="0.25">
      <c r="A1544" s="253">
        <v>1542</v>
      </c>
      <c r="B1544" s="243" t="s">
        <v>588</v>
      </c>
      <c r="C1544" s="243" t="s">
        <v>589</v>
      </c>
      <c r="D1544" s="243" t="s">
        <v>471</v>
      </c>
      <c r="E1544" s="243" t="s">
        <v>496</v>
      </c>
      <c r="F1544" s="243" t="s">
        <v>35</v>
      </c>
      <c r="G1544" s="243" t="s">
        <v>31</v>
      </c>
      <c r="H1544" s="243" t="s">
        <v>32</v>
      </c>
      <c r="I1544" s="243" t="s">
        <v>93</v>
      </c>
      <c r="J1544" s="243" t="s">
        <v>44</v>
      </c>
      <c r="K1544" s="243" t="s">
        <v>911</v>
      </c>
      <c r="L1544" s="265">
        <v>1.6458771875000002</v>
      </c>
      <c r="M1544" s="250">
        <v>1.5</v>
      </c>
      <c r="N1544" s="250">
        <v>1.5</v>
      </c>
      <c r="O1544" s="244">
        <v>23</v>
      </c>
      <c r="P1544" s="242">
        <v>15</v>
      </c>
      <c r="Q1544" s="242">
        <v>35</v>
      </c>
      <c r="R1544" s="242">
        <v>0.7</v>
      </c>
      <c r="S1544" s="245">
        <v>185</v>
      </c>
      <c r="T1544" s="242">
        <v>3.2</v>
      </c>
      <c r="U1544" s="242">
        <v>0.6</v>
      </c>
      <c r="V1544" s="242">
        <v>9.1</v>
      </c>
      <c r="W1544" s="266">
        <v>111.86558400000001</v>
      </c>
      <c r="X1544" s="266">
        <v>16.597267655786354</v>
      </c>
      <c r="Y1544" s="266">
        <v>5.19</v>
      </c>
      <c r="Z1544" s="266">
        <v>1.67798376</v>
      </c>
      <c r="AA1544" s="266">
        <v>1.1186558400000004</v>
      </c>
      <c r="AB1544" s="267">
        <v>2.8103604</v>
      </c>
      <c r="AC1544" s="268"/>
      <c r="AD1544" s="269">
        <v>9.15</v>
      </c>
      <c r="AE1544" s="270">
        <f t="shared" si="156"/>
        <v>0.9263539999999999</v>
      </c>
      <c r="AF1544" s="194">
        <f t="shared" si="152"/>
        <v>1.8840064000000001</v>
      </c>
      <c r="AH1544" s="242">
        <v>1523</v>
      </c>
      <c r="AI1544" s="251">
        <f t="shared" si="153"/>
        <v>10.797000000000001</v>
      </c>
      <c r="AJ1544" s="251">
        <f>'5-04a'!O1545</f>
        <v>10.797000000000001</v>
      </c>
      <c r="AK1544" s="251">
        <f t="shared" si="154"/>
        <v>0</v>
      </c>
      <c r="AM1544" s="252">
        <f t="shared" si="155"/>
        <v>0.17449350745577474</v>
      </c>
      <c r="AP1544" s="268"/>
    </row>
    <row r="1545" spans="1:42" x14ac:dyDescent="0.25">
      <c r="A1545" s="253">
        <v>1543</v>
      </c>
      <c r="B1545" s="243" t="s">
        <v>588</v>
      </c>
      <c r="C1545" s="243" t="s">
        <v>589</v>
      </c>
      <c r="D1545" s="243" t="s">
        <v>471</v>
      </c>
      <c r="E1545" s="243" t="s">
        <v>496</v>
      </c>
      <c r="F1545" s="243" t="s">
        <v>30</v>
      </c>
      <c r="G1545" s="243" t="s">
        <v>46</v>
      </c>
      <c r="H1545" s="243" t="s">
        <v>47</v>
      </c>
      <c r="I1545" s="243" t="s">
        <v>89</v>
      </c>
      <c r="J1545" s="243" t="s">
        <v>44</v>
      </c>
      <c r="K1545" s="243" t="s">
        <v>911</v>
      </c>
      <c r="L1545" s="265">
        <v>3.7455013092647538</v>
      </c>
      <c r="M1545" s="250">
        <v>1.5</v>
      </c>
      <c r="N1545" s="250">
        <v>1.5</v>
      </c>
      <c r="O1545" s="244">
        <v>23</v>
      </c>
      <c r="P1545" s="242">
        <v>15</v>
      </c>
      <c r="Q1545" s="242">
        <v>35</v>
      </c>
      <c r="R1545" s="242">
        <v>0.7</v>
      </c>
      <c r="S1545" s="245">
        <v>185</v>
      </c>
      <c r="T1545" s="242">
        <v>3.2</v>
      </c>
      <c r="U1545" s="242">
        <v>0.6</v>
      </c>
      <c r="V1545" s="242">
        <v>9.1</v>
      </c>
      <c r="W1545" s="266">
        <v>131.40237600000003</v>
      </c>
      <c r="X1545" s="266">
        <v>19.495901483679528</v>
      </c>
      <c r="Y1545" s="266">
        <v>3.78</v>
      </c>
      <c r="Z1545" s="266">
        <v>1.9710356400000004</v>
      </c>
      <c r="AA1545" s="266">
        <v>0.21900396000000005</v>
      </c>
      <c r="AB1545" s="267">
        <v>2.4059603999999997</v>
      </c>
      <c r="AC1545" s="268"/>
      <c r="AD1545" s="269">
        <v>9.15</v>
      </c>
      <c r="AE1545" s="270">
        <f t="shared" si="156"/>
        <v>0.9263539999999999</v>
      </c>
      <c r="AF1545" s="194">
        <f t="shared" si="152"/>
        <v>1.4796063999999998</v>
      </c>
      <c r="AH1545" s="242">
        <v>1524</v>
      </c>
      <c r="AI1545" s="251">
        <f t="shared" si="153"/>
        <v>8.3760000000000012</v>
      </c>
      <c r="AJ1545" s="251">
        <f>'5-04a'!O1546</f>
        <v>8.3759999999999994</v>
      </c>
      <c r="AK1545" s="251">
        <f t="shared" si="154"/>
        <v>0</v>
      </c>
      <c r="AM1545" s="252">
        <f t="shared" si="155"/>
        <v>0.17664832855778409</v>
      </c>
      <c r="AP1545" s="268"/>
    </row>
    <row r="1546" spans="1:42" x14ac:dyDescent="0.25">
      <c r="A1546" s="253">
        <v>1544</v>
      </c>
      <c r="B1546" s="243" t="s">
        <v>588</v>
      </c>
      <c r="C1546" s="243" t="s">
        <v>589</v>
      </c>
      <c r="D1546" s="243" t="s">
        <v>471</v>
      </c>
      <c r="E1546" s="243" t="s">
        <v>496</v>
      </c>
      <c r="F1546" s="243" t="s">
        <v>30</v>
      </c>
      <c r="G1546" s="243" t="s">
        <v>46</v>
      </c>
      <c r="H1546" s="243" t="s">
        <v>47</v>
      </c>
      <c r="I1546" s="243" t="s">
        <v>88</v>
      </c>
      <c r="J1546" s="243" t="s">
        <v>44</v>
      </c>
      <c r="K1546" s="243" t="s">
        <v>911</v>
      </c>
      <c r="L1546" s="265">
        <v>1.6489199999999999</v>
      </c>
      <c r="M1546" s="250">
        <v>1.5</v>
      </c>
      <c r="N1546" s="250">
        <v>1.5</v>
      </c>
      <c r="O1546" s="244">
        <v>23</v>
      </c>
      <c r="P1546" s="242">
        <v>15</v>
      </c>
      <c r="Q1546" s="242">
        <v>35</v>
      </c>
      <c r="R1546" s="242">
        <v>0.7</v>
      </c>
      <c r="S1546" s="245">
        <v>185</v>
      </c>
      <c r="T1546" s="242">
        <v>3.2</v>
      </c>
      <c r="U1546" s="242">
        <v>0.6</v>
      </c>
      <c r="V1546" s="242">
        <v>9.1</v>
      </c>
      <c r="W1546" s="266">
        <v>131.40237600000003</v>
      </c>
      <c r="X1546" s="266">
        <v>19.495901483679528</v>
      </c>
      <c r="Y1546" s="266">
        <v>4.16</v>
      </c>
      <c r="Z1546" s="266">
        <v>1.9710356400000004</v>
      </c>
      <c r="AA1546" s="266">
        <v>0.21900396000000005</v>
      </c>
      <c r="AB1546" s="267">
        <v>2.4059603999999997</v>
      </c>
      <c r="AC1546" s="268"/>
      <c r="AD1546" s="269">
        <v>9.15</v>
      </c>
      <c r="AE1546" s="270">
        <f t="shared" si="156"/>
        <v>0.9263539999999999</v>
      </c>
      <c r="AF1546" s="194">
        <f t="shared" si="152"/>
        <v>1.4796063999999998</v>
      </c>
      <c r="AH1546" s="242">
        <v>1525</v>
      </c>
      <c r="AI1546" s="251">
        <f t="shared" si="153"/>
        <v>8.7560000000000002</v>
      </c>
      <c r="AJ1546" s="251">
        <f>'5-04a'!O1547</f>
        <v>8.7560000000000002</v>
      </c>
      <c r="AK1546" s="251">
        <f t="shared" si="154"/>
        <v>0</v>
      </c>
      <c r="AM1546" s="252">
        <f t="shared" si="155"/>
        <v>0.16898200091365917</v>
      </c>
      <c r="AP1546" s="268"/>
    </row>
    <row r="1547" spans="1:42" x14ac:dyDescent="0.25">
      <c r="A1547" s="253">
        <v>1545</v>
      </c>
      <c r="B1547" s="243" t="s">
        <v>588</v>
      </c>
      <c r="C1547" s="243" t="s">
        <v>589</v>
      </c>
      <c r="D1547" s="243" t="s">
        <v>471</v>
      </c>
      <c r="E1547" s="243" t="s">
        <v>496</v>
      </c>
      <c r="F1547" s="243" t="s">
        <v>30</v>
      </c>
      <c r="G1547" s="243" t="s">
        <v>46</v>
      </c>
      <c r="H1547" s="243" t="s">
        <v>47</v>
      </c>
      <c r="I1547" s="243" t="s">
        <v>1016</v>
      </c>
      <c r="J1547" s="243" t="s">
        <v>44</v>
      </c>
      <c r="K1547" s="243" t="s">
        <v>911</v>
      </c>
      <c r="L1547" s="265">
        <v>1.5460094559841739</v>
      </c>
      <c r="M1547" s="250">
        <v>1.5</v>
      </c>
      <c r="N1547" s="250">
        <v>1.5</v>
      </c>
      <c r="O1547" s="244">
        <v>23</v>
      </c>
      <c r="P1547" s="242">
        <v>15</v>
      </c>
      <c r="Q1547" s="242">
        <v>35</v>
      </c>
      <c r="R1547" s="242">
        <v>0.7</v>
      </c>
      <c r="S1547" s="245">
        <v>175</v>
      </c>
      <c r="T1547" s="242">
        <v>3.2</v>
      </c>
      <c r="U1547" s="242">
        <v>0.6</v>
      </c>
      <c r="V1547" s="242">
        <v>9.1</v>
      </c>
      <c r="W1547" s="266">
        <v>131.40237600000003</v>
      </c>
      <c r="X1547" s="266">
        <v>19.495901483679528</v>
      </c>
      <c r="Y1547" s="266">
        <v>3.78</v>
      </c>
      <c r="Z1547" s="266">
        <v>1.9710356400000004</v>
      </c>
      <c r="AA1547" s="266">
        <v>0.21900396000000005</v>
      </c>
      <c r="AB1547" s="267">
        <v>2.4059603999999997</v>
      </c>
      <c r="AC1547" s="268"/>
      <c r="AD1547" s="269">
        <v>9.15</v>
      </c>
      <c r="AE1547" s="270">
        <f t="shared" si="156"/>
        <v>0.9263539999999999</v>
      </c>
      <c r="AF1547" s="194">
        <f t="shared" si="152"/>
        <v>1.4796063999999998</v>
      </c>
      <c r="AH1547" s="242">
        <v>1526</v>
      </c>
      <c r="AI1547" s="251">
        <f t="shared" si="153"/>
        <v>8.3760000000000012</v>
      </c>
      <c r="AJ1547" s="251">
        <f>'5-04a'!O1548</f>
        <v>8.3759999999999994</v>
      </c>
      <c r="AK1547" s="251">
        <f t="shared" si="154"/>
        <v>0</v>
      </c>
      <c r="AM1547" s="252">
        <f t="shared" si="155"/>
        <v>0.17664832855778409</v>
      </c>
      <c r="AP1547" s="268"/>
    </row>
    <row r="1548" spans="1:42" x14ac:dyDescent="0.25">
      <c r="A1548" s="253">
        <v>1546</v>
      </c>
      <c r="B1548" s="243" t="s">
        <v>590</v>
      </c>
      <c r="C1548" s="243" t="s">
        <v>591</v>
      </c>
      <c r="D1548" s="243" t="s">
        <v>491</v>
      </c>
      <c r="E1548" s="243" t="s">
        <v>492</v>
      </c>
      <c r="F1548" s="243" t="s">
        <v>35</v>
      </c>
      <c r="G1548" s="243" t="s">
        <v>31</v>
      </c>
      <c r="H1548" s="243" t="s">
        <v>32</v>
      </c>
      <c r="I1548" s="243" t="s">
        <v>57</v>
      </c>
      <c r="J1548" s="243" t="s">
        <v>58</v>
      </c>
      <c r="K1548" s="243" t="s">
        <v>912</v>
      </c>
      <c r="L1548" s="265">
        <v>0.96198656332825216</v>
      </c>
      <c r="M1548" s="250">
        <v>1</v>
      </c>
      <c r="N1548" s="250">
        <v>0.96198656332825216</v>
      </c>
      <c r="O1548" s="244">
        <v>26</v>
      </c>
      <c r="P1548" s="242">
        <v>15</v>
      </c>
      <c r="Q1548" s="242">
        <v>35</v>
      </c>
      <c r="R1548" s="242">
        <v>0.5</v>
      </c>
      <c r="S1548" s="245">
        <v>239</v>
      </c>
      <c r="T1548" s="242">
        <v>3.2</v>
      </c>
      <c r="U1548" s="242">
        <v>0.8</v>
      </c>
      <c r="V1548" s="242">
        <v>9.1</v>
      </c>
      <c r="W1548" s="266">
        <v>263.61293355556825</v>
      </c>
      <c r="X1548" s="266">
        <v>26.573884431004863</v>
      </c>
      <c r="Y1548" s="266">
        <v>0</v>
      </c>
      <c r="Z1548" s="266">
        <v>2.5359209999999996</v>
      </c>
      <c r="AA1548" s="266">
        <v>1.6906140000000001</v>
      </c>
      <c r="AB1548" s="267">
        <v>8.1107650000000007</v>
      </c>
      <c r="AC1548" s="268"/>
      <c r="AD1548" s="269">
        <v>6.05</v>
      </c>
      <c r="AE1548" s="270">
        <f t="shared" si="156"/>
        <v>2.9004960000000004</v>
      </c>
      <c r="AF1548" s="194">
        <f t="shared" si="152"/>
        <v>5.2102690000000003</v>
      </c>
      <c r="AH1548" s="242">
        <v>1527</v>
      </c>
      <c r="AI1548" s="251">
        <f t="shared" si="153"/>
        <v>12.337300000000001</v>
      </c>
      <c r="AJ1548" s="251">
        <f>'5-04a'!O1549</f>
        <v>12.337300000000001</v>
      </c>
      <c r="AK1548" s="251">
        <f t="shared" si="154"/>
        <v>0</v>
      </c>
      <c r="AM1548" s="252">
        <f t="shared" si="155"/>
        <v>0.42231841650928487</v>
      </c>
      <c r="AP1548" s="268"/>
    </row>
    <row r="1549" spans="1:42" x14ac:dyDescent="0.25">
      <c r="A1549" s="253">
        <v>1547</v>
      </c>
      <c r="B1549" s="243" t="s">
        <v>590</v>
      </c>
      <c r="C1549" s="243" t="s">
        <v>591</v>
      </c>
      <c r="D1549" s="243" t="s">
        <v>494</v>
      </c>
      <c r="E1549" s="243" t="s">
        <v>492</v>
      </c>
      <c r="F1549" s="243" t="s">
        <v>35</v>
      </c>
      <c r="G1549" s="243" t="s">
        <v>46</v>
      </c>
      <c r="H1549" s="243" t="s">
        <v>47</v>
      </c>
      <c r="I1549" s="243" t="s">
        <v>109</v>
      </c>
      <c r="J1549" s="243" t="s">
        <v>41</v>
      </c>
      <c r="K1549" s="243" t="s">
        <v>913</v>
      </c>
      <c r="L1549" s="265">
        <v>1.1169229490022172</v>
      </c>
      <c r="M1549" s="250">
        <v>1</v>
      </c>
      <c r="N1549" s="250">
        <v>1</v>
      </c>
      <c r="O1549" s="244">
        <v>26</v>
      </c>
      <c r="P1549" s="242">
        <v>20</v>
      </c>
      <c r="Q1549" s="242">
        <v>60</v>
      </c>
      <c r="R1549" s="242">
        <v>0.5</v>
      </c>
      <c r="S1549" s="245">
        <v>175</v>
      </c>
      <c r="T1549" s="242">
        <v>3.1</v>
      </c>
      <c r="U1549" s="242">
        <v>0.8</v>
      </c>
      <c r="V1549" s="242">
        <v>9.1</v>
      </c>
      <c r="W1549" s="266">
        <v>206.02748799999989</v>
      </c>
      <c r="X1549" s="266">
        <v>22.841184922394667</v>
      </c>
      <c r="Y1549" s="266">
        <v>0</v>
      </c>
      <c r="Z1549" s="266">
        <v>2.0602748799999988</v>
      </c>
      <c r="AA1549" s="266">
        <v>8.2410995199999988</v>
      </c>
      <c r="AB1549" s="267">
        <v>2.3236256000000024</v>
      </c>
      <c r="AC1549" s="268"/>
      <c r="AD1549" s="269">
        <v>10.85</v>
      </c>
      <c r="AE1549" s="270">
        <f t="shared" si="156"/>
        <v>0.49982400000000027</v>
      </c>
      <c r="AF1549" s="194">
        <f t="shared" si="152"/>
        <v>1.8238016000000021</v>
      </c>
      <c r="AH1549" s="242">
        <v>1528</v>
      </c>
      <c r="AI1549" s="251">
        <f t="shared" si="153"/>
        <v>12.625</v>
      </c>
      <c r="AJ1549" s="251">
        <f>'5-04a'!O1550</f>
        <v>12.625</v>
      </c>
      <c r="AK1549" s="251">
        <f t="shared" si="154"/>
        <v>0</v>
      </c>
      <c r="AM1549" s="252">
        <f t="shared" si="155"/>
        <v>0.1444595326732675</v>
      </c>
      <c r="AP1549" s="268"/>
    </row>
    <row r="1550" spans="1:42" x14ac:dyDescent="0.25">
      <c r="A1550" s="253">
        <v>1548</v>
      </c>
      <c r="B1550" s="243" t="s">
        <v>590</v>
      </c>
      <c r="C1550" s="243" t="s">
        <v>591</v>
      </c>
      <c r="D1550" s="243" t="s">
        <v>494</v>
      </c>
      <c r="E1550" s="243" t="s">
        <v>496</v>
      </c>
      <c r="F1550" s="243" t="s">
        <v>35</v>
      </c>
      <c r="G1550" s="243" t="s">
        <v>46</v>
      </c>
      <c r="H1550" s="243" t="s">
        <v>47</v>
      </c>
      <c r="I1550" s="243" t="s">
        <v>109</v>
      </c>
      <c r="J1550" s="243" t="s">
        <v>41</v>
      </c>
      <c r="K1550" s="243" t="s">
        <v>913</v>
      </c>
      <c r="L1550" s="265">
        <v>1.1192966847090662</v>
      </c>
      <c r="M1550" s="250">
        <v>1</v>
      </c>
      <c r="N1550" s="250">
        <v>1</v>
      </c>
      <c r="O1550" s="244">
        <v>26</v>
      </c>
      <c r="P1550" s="242">
        <v>20</v>
      </c>
      <c r="Q1550" s="242">
        <v>60</v>
      </c>
      <c r="R1550" s="242">
        <v>0.5</v>
      </c>
      <c r="S1550" s="245">
        <v>175</v>
      </c>
      <c r="T1550" s="242">
        <v>3.1</v>
      </c>
      <c r="U1550" s="242">
        <v>0.8</v>
      </c>
      <c r="V1550" s="242">
        <v>9.1</v>
      </c>
      <c r="W1550" s="266">
        <v>169.73649999999995</v>
      </c>
      <c r="X1550" s="266">
        <v>22.96840324763193</v>
      </c>
      <c r="Y1550" s="266">
        <v>0</v>
      </c>
      <c r="Z1550" s="266">
        <v>1.6973649999999996</v>
      </c>
      <c r="AA1550" s="266">
        <v>6.7894600000000001</v>
      </c>
      <c r="AB1550" s="267">
        <v>1.9976750000000001</v>
      </c>
      <c r="AC1550" s="268"/>
      <c r="AD1550" s="269">
        <v>10.95</v>
      </c>
      <c r="AE1550" s="270">
        <f t="shared" si="156"/>
        <v>0.48920599999999936</v>
      </c>
      <c r="AF1550" s="194">
        <f t="shared" si="152"/>
        <v>1.5084690000000007</v>
      </c>
      <c r="AH1550" s="242">
        <v>1529</v>
      </c>
      <c r="AI1550" s="251">
        <f t="shared" si="153"/>
        <v>10.484500000000001</v>
      </c>
      <c r="AJ1550" s="251">
        <f>'5-04a'!O1551</f>
        <v>10.484500000000001</v>
      </c>
      <c r="AK1550" s="251">
        <f t="shared" si="154"/>
        <v>0</v>
      </c>
      <c r="AM1550" s="252">
        <f t="shared" si="155"/>
        <v>0.14387610281844634</v>
      </c>
      <c r="AP1550" s="268"/>
    </row>
    <row r="1551" spans="1:42" x14ac:dyDescent="0.25">
      <c r="A1551" s="253">
        <v>1549</v>
      </c>
      <c r="B1551" s="243" t="s">
        <v>590</v>
      </c>
      <c r="C1551" s="243" t="s">
        <v>591</v>
      </c>
      <c r="D1551" s="243" t="s">
        <v>471</v>
      </c>
      <c r="E1551" s="243" t="s">
        <v>496</v>
      </c>
      <c r="F1551" s="243" t="s">
        <v>35</v>
      </c>
      <c r="G1551" s="243" t="s">
        <v>46</v>
      </c>
      <c r="H1551" s="243" t="s">
        <v>47</v>
      </c>
      <c r="I1551" s="243" t="s">
        <v>109</v>
      </c>
      <c r="J1551" s="243" t="s">
        <v>41</v>
      </c>
      <c r="K1551" s="243" t="s">
        <v>913</v>
      </c>
      <c r="L1551" s="265">
        <v>1.1197351632047479</v>
      </c>
      <c r="M1551" s="250">
        <v>1</v>
      </c>
      <c r="N1551" s="250">
        <v>1</v>
      </c>
      <c r="O1551" s="244">
        <v>26</v>
      </c>
      <c r="P1551" s="242">
        <v>20</v>
      </c>
      <c r="Q1551" s="242">
        <v>60</v>
      </c>
      <c r="R1551" s="242">
        <v>0.5</v>
      </c>
      <c r="S1551" s="245">
        <v>175</v>
      </c>
      <c r="T1551" s="242">
        <v>3.1</v>
      </c>
      <c r="U1551" s="242">
        <v>0.8</v>
      </c>
      <c r="V1551" s="242">
        <v>9.1</v>
      </c>
      <c r="W1551" s="266">
        <v>163.60912199999999</v>
      </c>
      <c r="X1551" s="266">
        <v>24.274350445103853</v>
      </c>
      <c r="Y1551" s="266">
        <v>0</v>
      </c>
      <c r="Z1551" s="266">
        <v>1.6360912199999997</v>
      </c>
      <c r="AA1551" s="266">
        <v>6.5443648800000007</v>
      </c>
      <c r="AB1551" s="267">
        <v>2.3895438999999996</v>
      </c>
      <c r="AC1551" s="268"/>
      <c r="AD1551" s="269">
        <v>9.15</v>
      </c>
      <c r="AE1551" s="270">
        <f t="shared" si="156"/>
        <v>0.9263539999999999</v>
      </c>
      <c r="AF1551" s="194">
        <f t="shared" si="152"/>
        <v>1.4631898999999997</v>
      </c>
      <c r="AH1551" s="242">
        <v>1530</v>
      </c>
      <c r="AI1551" s="251">
        <f t="shared" si="153"/>
        <v>10.57</v>
      </c>
      <c r="AJ1551" s="251">
        <f>'5-04a'!O1552</f>
        <v>10.57</v>
      </c>
      <c r="AK1551" s="251">
        <f t="shared" si="154"/>
        <v>0</v>
      </c>
      <c r="AM1551" s="252">
        <f t="shared" si="155"/>
        <v>0.13842856196783346</v>
      </c>
      <c r="AP1551" s="268"/>
    </row>
    <row r="1552" spans="1:42" x14ac:dyDescent="0.25">
      <c r="A1552" s="253">
        <v>1550</v>
      </c>
      <c r="B1552" s="243" t="s">
        <v>590</v>
      </c>
      <c r="C1552" s="243" t="s">
        <v>591</v>
      </c>
      <c r="D1552" s="243" t="s">
        <v>494</v>
      </c>
      <c r="E1552" s="243" t="s">
        <v>495</v>
      </c>
      <c r="F1552" s="243" t="s">
        <v>35</v>
      </c>
      <c r="G1552" s="243" t="s">
        <v>46</v>
      </c>
      <c r="H1552" s="243" t="s">
        <v>47</v>
      </c>
      <c r="I1552" s="243" t="s">
        <v>109</v>
      </c>
      <c r="J1552" s="243" t="s">
        <v>41</v>
      </c>
      <c r="K1552" s="243" t="s">
        <v>913</v>
      </c>
      <c r="L1552" s="265">
        <v>1.1180552276559863</v>
      </c>
      <c r="M1552" s="250">
        <v>1</v>
      </c>
      <c r="N1552" s="250">
        <v>1</v>
      </c>
      <c r="O1552" s="244">
        <v>26</v>
      </c>
      <c r="P1552" s="242">
        <v>20</v>
      </c>
      <c r="Q1552" s="242">
        <v>60</v>
      </c>
      <c r="R1552" s="242">
        <v>0.5</v>
      </c>
      <c r="S1552" s="245">
        <v>175</v>
      </c>
      <c r="T1552" s="242">
        <v>3.1</v>
      </c>
      <c r="U1552" s="242">
        <v>0.8</v>
      </c>
      <c r="V1552" s="242">
        <v>9.1</v>
      </c>
      <c r="W1552" s="266">
        <v>138.28649999999996</v>
      </c>
      <c r="X1552" s="266">
        <v>23.319814502529503</v>
      </c>
      <c r="Y1552" s="266">
        <v>0</v>
      </c>
      <c r="Z1552" s="266">
        <v>1.3828649999999996</v>
      </c>
      <c r="AA1552" s="266">
        <v>5.5314599999999992</v>
      </c>
      <c r="AB1552" s="267">
        <v>1.7201749999999998</v>
      </c>
      <c r="AC1552" s="268"/>
      <c r="AD1552" s="269" t="s">
        <v>2546</v>
      </c>
      <c r="AE1552" s="270">
        <v>0.5</v>
      </c>
      <c r="AF1552" s="194">
        <f t="shared" si="152"/>
        <v>1.2201749999999998</v>
      </c>
      <c r="AH1552" s="242">
        <v>1531</v>
      </c>
      <c r="AI1552" s="251">
        <f t="shared" si="153"/>
        <v>8.6344999999999992</v>
      </c>
      <c r="AJ1552" s="251">
        <f>'5-04a'!O1553</f>
        <v>8.6344999999999992</v>
      </c>
      <c r="AK1552" s="251">
        <f t="shared" si="154"/>
        <v>0</v>
      </c>
      <c r="AM1552" s="252">
        <f t="shared" si="155"/>
        <v>0.14131391510799698</v>
      </c>
      <c r="AP1552" s="268"/>
    </row>
    <row r="1553" spans="1:42" x14ac:dyDescent="0.25">
      <c r="A1553" s="253">
        <v>1551</v>
      </c>
      <c r="B1553" s="243" t="s">
        <v>590</v>
      </c>
      <c r="C1553" s="243" t="s">
        <v>591</v>
      </c>
      <c r="D1553" s="243" t="s">
        <v>471</v>
      </c>
      <c r="E1553" s="243" t="s">
        <v>495</v>
      </c>
      <c r="F1553" s="243" t="s">
        <v>35</v>
      </c>
      <c r="G1553" s="243" t="s">
        <v>46</v>
      </c>
      <c r="H1553" s="243" t="s">
        <v>47</v>
      </c>
      <c r="I1553" s="243" t="s">
        <v>109</v>
      </c>
      <c r="J1553" s="243" t="s">
        <v>41</v>
      </c>
      <c r="K1553" s="243" t="s">
        <v>914</v>
      </c>
      <c r="L1553" s="265">
        <v>1.1188418580375783</v>
      </c>
      <c r="M1553" s="250">
        <v>1</v>
      </c>
      <c r="N1553" s="250">
        <v>1</v>
      </c>
      <c r="O1553" s="244">
        <v>26</v>
      </c>
      <c r="P1553" s="242">
        <v>20</v>
      </c>
      <c r="Q1553" s="242">
        <v>60</v>
      </c>
      <c r="R1553" s="242">
        <v>0.5</v>
      </c>
      <c r="S1553" s="245">
        <v>175</v>
      </c>
      <c r="T1553" s="242">
        <v>3.1</v>
      </c>
      <c r="U1553" s="242">
        <v>0.8</v>
      </c>
      <c r="V1553" s="242">
        <v>9.1</v>
      </c>
      <c r="W1553" s="266">
        <v>119.01727199999993</v>
      </c>
      <c r="X1553" s="266">
        <v>24.847029645093933</v>
      </c>
      <c r="Y1553" s="266">
        <v>0</v>
      </c>
      <c r="Z1553" s="266">
        <v>1.1901727199999994</v>
      </c>
      <c r="AA1553" s="266">
        <v>4.7606908799999985</v>
      </c>
      <c r="AB1553" s="267">
        <v>1.8846364000000013</v>
      </c>
      <c r="AC1553" s="268"/>
      <c r="AD1553" s="269">
        <v>9.4</v>
      </c>
      <c r="AE1553" s="270">
        <f t="shared" ref="AE1553:AE1569" si="157">0.0804*AD1553^2-1.8589*AD1553+11.204</f>
        <v>0.83448400000000333</v>
      </c>
      <c r="AF1553" s="194">
        <f t="shared" si="152"/>
        <v>1.050152399999998</v>
      </c>
      <c r="AH1553" s="242">
        <v>1532</v>
      </c>
      <c r="AI1553" s="251">
        <f t="shared" si="153"/>
        <v>7.8354999999999997</v>
      </c>
      <c r="AJ1553" s="251">
        <f>'5-04a'!O1554</f>
        <v>7.8354999999999997</v>
      </c>
      <c r="AK1553" s="251">
        <f t="shared" si="154"/>
        <v>0</v>
      </c>
      <c r="AM1553" s="252">
        <f t="shared" si="155"/>
        <v>0.1340249377831661</v>
      </c>
      <c r="AP1553" s="268"/>
    </row>
    <row r="1554" spans="1:42" x14ac:dyDescent="0.25">
      <c r="A1554" s="253">
        <v>1552</v>
      </c>
      <c r="B1554" s="243" t="s">
        <v>590</v>
      </c>
      <c r="C1554" s="243" t="s">
        <v>591</v>
      </c>
      <c r="D1554" s="243" t="s">
        <v>471</v>
      </c>
      <c r="E1554" s="243" t="s">
        <v>495</v>
      </c>
      <c r="F1554" s="243" t="s">
        <v>35</v>
      </c>
      <c r="G1554" s="243" t="s">
        <v>46</v>
      </c>
      <c r="H1554" s="243" t="s">
        <v>47</v>
      </c>
      <c r="I1554" s="243" t="s">
        <v>109</v>
      </c>
      <c r="J1554" s="243" t="s">
        <v>41</v>
      </c>
      <c r="K1554" s="243" t="s">
        <v>915</v>
      </c>
      <c r="L1554" s="265">
        <v>1.1188418580375783</v>
      </c>
      <c r="M1554" s="250">
        <v>1</v>
      </c>
      <c r="N1554" s="250">
        <v>1</v>
      </c>
      <c r="O1554" s="244">
        <v>26</v>
      </c>
      <c r="P1554" s="242">
        <v>20</v>
      </c>
      <c r="Q1554" s="242">
        <v>60</v>
      </c>
      <c r="R1554" s="242">
        <v>0.5</v>
      </c>
      <c r="S1554" s="245">
        <v>175</v>
      </c>
      <c r="T1554" s="242">
        <v>3.1</v>
      </c>
      <c r="U1554" s="242">
        <v>0.8</v>
      </c>
      <c r="V1554" s="242">
        <v>9.1</v>
      </c>
      <c r="W1554" s="266">
        <v>119.01727199999993</v>
      </c>
      <c r="X1554" s="266">
        <v>24.847029645093933</v>
      </c>
      <c r="Y1554" s="266">
        <v>0</v>
      </c>
      <c r="Z1554" s="266">
        <v>1.1901727199999994</v>
      </c>
      <c r="AA1554" s="266">
        <v>4.7606908799999985</v>
      </c>
      <c r="AB1554" s="267">
        <v>1.8846364000000013</v>
      </c>
      <c r="AC1554" s="268"/>
      <c r="AD1554" s="269">
        <v>9.4</v>
      </c>
      <c r="AE1554" s="270">
        <f t="shared" si="157"/>
        <v>0.83448400000000333</v>
      </c>
      <c r="AF1554" s="194">
        <f t="shared" si="152"/>
        <v>1.050152399999998</v>
      </c>
      <c r="AH1554" s="242">
        <v>1533</v>
      </c>
      <c r="AI1554" s="251">
        <f t="shared" si="153"/>
        <v>7.8354999999999997</v>
      </c>
      <c r="AJ1554" s="251">
        <f>'5-04a'!O1555</f>
        <v>7.8354999999999997</v>
      </c>
      <c r="AK1554" s="251">
        <f t="shared" si="154"/>
        <v>0</v>
      </c>
      <c r="AM1554" s="252">
        <f t="shared" si="155"/>
        <v>0.1340249377831661</v>
      </c>
      <c r="AP1554" s="268"/>
    </row>
    <row r="1555" spans="1:42" x14ac:dyDescent="0.25">
      <c r="A1555" s="253">
        <v>1553</v>
      </c>
      <c r="B1555" s="243" t="s">
        <v>590</v>
      </c>
      <c r="C1555" s="243" t="s">
        <v>591</v>
      </c>
      <c r="D1555" s="243" t="s">
        <v>471</v>
      </c>
      <c r="E1555" s="243" t="s">
        <v>492</v>
      </c>
      <c r="F1555" s="243" t="s">
        <v>35</v>
      </c>
      <c r="G1555" s="243" t="s">
        <v>46</v>
      </c>
      <c r="H1555" s="243" t="s">
        <v>47</v>
      </c>
      <c r="I1555" s="243" t="s">
        <v>101</v>
      </c>
      <c r="J1555" s="243" t="s">
        <v>44</v>
      </c>
      <c r="K1555" s="243" t="s">
        <v>916</v>
      </c>
      <c r="L1555" s="265">
        <v>1.4364799397141967</v>
      </c>
      <c r="M1555" s="250">
        <v>1</v>
      </c>
      <c r="N1555" s="250">
        <v>1</v>
      </c>
      <c r="O1555" s="244">
        <v>25</v>
      </c>
      <c r="P1555" s="242">
        <v>15</v>
      </c>
      <c r="Q1555" s="242">
        <v>35</v>
      </c>
      <c r="R1555" s="242">
        <v>0.5</v>
      </c>
      <c r="S1555" s="245">
        <v>187</v>
      </c>
      <c r="T1555" s="242">
        <v>3.2</v>
      </c>
      <c r="U1555" s="242">
        <v>0.8</v>
      </c>
      <c r="V1555" s="242">
        <v>9.1</v>
      </c>
      <c r="W1555" s="266">
        <v>254.74315000000001</v>
      </c>
      <c r="X1555" s="266">
        <v>25.023885068762279</v>
      </c>
      <c r="Y1555" s="266">
        <v>0</v>
      </c>
      <c r="Z1555" s="266">
        <v>2.5474315000000001</v>
      </c>
      <c r="AA1555" s="266">
        <v>2.5474315000000001</v>
      </c>
      <c r="AB1555" s="267">
        <v>6.1231369999999998</v>
      </c>
      <c r="AC1555" s="268"/>
      <c r="AD1555" s="269">
        <v>8.9499999999999993</v>
      </c>
      <c r="AE1555" s="270">
        <f t="shared" si="157"/>
        <v>1.007086000000001</v>
      </c>
      <c r="AF1555" s="194">
        <f t="shared" si="152"/>
        <v>5.1160509999999988</v>
      </c>
      <c r="AH1555" s="242">
        <v>1534</v>
      </c>
      <c r="AI1555" s="251">
        <f t="shared" si="153"/>
        <v>11.218</v>
      </c>
      <c r="AJ1555" s="251">
        <f>'5-04a'!O1556</f>
        <v>11.218</v>
      </c>
      <c r="AK1555" s="251">
        <f t="shared" si="154"/>
        <v>0</v>
      </c>
      <c r="AM1555" s="252">
        <f t="shared" si="155"/>
        <v>0.45605731859511489</v>
      </c>
      <c r="AP1555" s="268"/>
    </row>
    <row r="1556" spans="1:42" x14ac:dyDescent="0.25">
      <c r="A1556" s="253">
        <v>1554</v>
      </c>
      <c r="B1556" s="243" t="s">
        <v>590</v>
      </c>
      <c r="C1556" s="243" t="s">
        <v>591</v>
      </c>
      <c r="D1556" s="243" t="s">
        <v>471</v>
      </c>
      <c r="E1556" s="243" t="s">
        <v>492</v>
      </c>
      <c r="F1556" s="243" t="s">
        <v>35</v>
      </c>
      <c r="G1556" s="243" t="s">
        <v>31</v>
      </c>
      <c r="H1556" s="243" t="s">
        <v>32</v>
      </c>
      <c r="I1556" s="243" t="s">
        <v>93</v>
      </c>
      <c r="J1556" s="243" t="s">
        <v>44</v>
      </c>
      <c r="K1556" s="243" t="s">
        <v>916</v>
      </c>
      <c r="L1556" s="265">
        <v>1.4367245780762434</v>
      </c>
      <c r="M1556" s="250">
        <v>1</v>
      </c>
      <c r="N1556" s="250">
        <v>1</v>
      </c>
      <c r="O1556" s="244">
        <v>25</v>
      </c>
      <c r="P1556" s="242">
        <v>15</v>
      </c>
      <c r="Q1556" s="242">
        <v>35</v>
      </c>
      <c r="R1556" s="242">
        <v>0.5</v>
      </c>
      <c r="S1556" s="245">
        <v>185</v>
      </c>
      <c r="T1556" s="242">
        <v>3.2</v>
      </c>
      <c r="U1556" s="242">
        <v>0.8</v>
      </c>
      <c r="V1556" s="242">
        <v>9.1</v>
      </c>
      <c r="W1556" s="266">
        <v>267.51677999999998</v>
      </c>
      <c r="X1556" s="266">
        <v>26.278662082514732</v>
      </c>
      <c r="Y1556" s="266">
        <v>0</v>
      </c>
      <c r="Z1556" s="266">
        <v>2.6751677999999997</v>
      </c>
      <c r="AA1556" s="266">
        <v>1.7834452000000001</v>
      </c>
      <c r="AB1556" s="267">
        <v>5.4868869999999994</v>
      </c>
      <c r="AC1556" s="268"/>
      <c r="AD1556" s="269">
        <v>8.9499999999999993</v>
      </c>
      <c r="AE1556" s="270">
        <f t="shared" si="157"/>
        <v>1.007086000000001</v>
      </c>
      <c r="AF1556" s="194">
        <f t="shared" si="152"/>
        <v>4.4798009999999984</v>
      </c>
      <c r="AH1556" s="242">
        <v>1535</v>
      </c>
      <c r="AI1556" s="251">
        <f t="shared" si="153"/>
        <v>9.9454999999999991</v>
      </c>
      <c r="AJ1556" s="251">
        <f>'5-04a'!O1557</f>
        <v>9.9454999999999991</v>
      </c>
      <c r="AK1556" s="251">
        <f t="shared" si="154"/>
        <v>0</v>
      </c>
      <c r="AM1556" s="252">
        <f t="shared" si="155"/>
        <v>0.45043497058971382</v>
      </c>
      <c r="AP1556" s="268"/>
    </row>
    <row r="1557" spans="1:42" x14ac:dyDescent="0.25">
      <c r="A1557" s="253">
        <v>1555</v>
      </c>
      <c r="B1557" s="243" t="s">
        <v>590</v>
      </c>
      <c r="C1557" s="243" t="s">
        <v>591</v>
      </c>
      <c r="D1557" s="243" t="s">
        <v>471</v>
      </c>
      <c r="E1557" s="243" t="s">
        <v>496</v>
      </c>
      <c r="F1557" s="243" t="s">
        <v>35</v>
      </c>
      <c r="G1557" s="243" t="s">
        <v>46</v>
      </c>
      <c r="H1557" s="243" t="s">
        <v>47</v>
      </c>
      <c r="I1557" s="243" t="s">
        <v>101</v>
      </c>
      <c r="J1557" s="243" t="s">
        <v>44</v>
      </c>
      <c r="K1557" s="243" t="s">
        <v>916</v>
      </c>
      <c r="L1557" s="265">
        <v>1.4368566509009655</v>
      </c>
      <c r="M1557" s="250">
        <v>1</v>
      </c>
      <c r="N1557" s="250">
        <v>1</v>
      </c>
      <c r="O1557" s="244">
        <v>25</v>
      </c>
      <c r="P1557" s="242">
        <v>15</v>
      </c>
      <c r="Q1557" s="242">
        <v>35</v>
      </c>
      <c r="R1557" s="242">
        <v>0.5</v>
      </c>
      <c r="S1557" s="245">
        <v>187</v>
      </c>
      <c r="T1557" s="242">
        <v>3.2</v>
      </c>
      <c r="U1557" s="242">
        <v>0.8</v>
      </c>
      <c r="V1557" s="242">
        <v>9.1</v>
      </c>
      <c r="W1557" s="266">
        <v>175.30165000000002</v>
      </c>
      <c r="X1557" s="266">
        <v>26.009146884272997</v>
      </c>
      <c r="Y1557" s="266">
        <v>0</v>
      </c>
      <c r="Z1557" s="266">
        <v>1.7530165000000002</v>
      </c>
      <c r="AA1557" s="266">
        <v>1.7530165000000002</v>
      </c>
      <c r="AB1557" s="267">
        <v>4.4519669999999998</v>
      </c>
      <c r="AC1557" s="268"/>
      <c r="AD1557" s="269">
        <v>9.15</v>
      </c>
      <c r="AE1557" s="270">
        <f t="shared" si="157"/>
        <v>0.9263539999999999</v>
      </c>
      <c r="AF1557" s="194">
        <f t="shared" si="152"/>
        <v>3.5256129999999999</v>
      </c>
      <c r="AH1557" s="242">
        <v>1536</v>
      </c>
      <c r="AI1557" s="251">
        <f t="shared" si="153"/>
        <v>7.9580000000000002</v>
      </c>
      <c r="AJ1557" s="251">
        <f>'5-04a'!O1558</f>
        <v>7.9580000000000002</v>
      </c>
      <c r="AK1557" s="251">
        <f t="shared" si="154"/>
        <v>0</v>
      </c>
      <c r="AM1557" s="252">
        <f t="shared" si="155"/>
        <v>0.44302751947725555</v>
      </c>
      <c r="AP1557" s="268"/>
    </row>
    <row r="1558" spans="1:42" x14ac:dyDescent="0.25">
      <c r="A1558" s="253">
        <v>1556</v>
      </c>
      <c r="B1558" s="243" t="s">
        <v>590</v>
      </c>
      <c r="C1558" s="243" t="s">
        <v>591</v>
      </c>
      <c r="D1558" s="243" t="s">
        <v>471</v>
      </c>
      <c r="E1558" s="243" t="s">
        <v>496</v>
      </c>
      <c r="F1558" s="243" t="s">
        <v>35</v>
      </c>
      <c r="G1558" s="243" t="s">
        <v>31</v>
      </c>
      <c r="H1558" s="243" t="s">
        <v>32</v>
      </c>
      <c r="I1558" s="243" t="s">
        <v>93</v>
      </c>
      <c r="J1558" s="243" t="s">
        <v>44</v>
      </c>
      <c r="K1558" s="243" t="s">
        <v>916</v>
      </c>
      <c r="L1558" s="265">
        <v>1.4370900587709203</v>
      </c>
      <c r="M1558" s="250">
        <v>1</v>
      </c>
      <c r="N1558" s="250">
        <v>1</v>
      </c>
      <c r="O1558" s="244">
        <v>25</v>
      </c>
      <c r="P1558" s="242">
        <v>15</v>
      </c>
      <c r="Q1558" s="242">
        <v>35</v>
      </c>
      <c r="R1558" s="242">
        <v>0.5</v>
      </c>
      <c r="S1558" s="245">
        <v>185</v>
      </c>
      <c r="T1558" s="242">
        <v>3.2</v>
      </c>
      <c r="U1558" s="242">
        <v>0.8</v>
      </c>
      <c r="V1558" s="242">
        <v>9.1</v>
      </c>
      <c r="W1558" s="266">
        <v>185.08698000000001</v>
      </c>
      <c r="X1558" s="266">
        <v>27.460976261127602</v>
      </c>
      <c r="Y1558" s="266">
        <v>0</v>
      </c>
      <c r="Z1558" s="266">
        <v>1.8508698000000001</v>
      </c>
      <c r="AA1558" s="266">
        <v>1.2339132000000002</v>
      </c>
      <c r="AB1558" s="267">
        <v>4.0307169999999992</v>
      </c>
      <c r="AC1558" s="268"/>
      <c r="AD1558" s="269">
        <v>9.15</v>
      </c>
      <c r="AE1558" s="270">
        <f t="shared" si="157"/>
        <v>0.9263539999999999</v>
      </c>
      <c r="AF1558" s="194">
        <f t="shared" si="152"/>
        <v>3.1043629999999993</v>
      </c>
      <c r="AH1558" s="242">
        <v>1537</v>
      </c>
      <c r="AI1558" s="251">
        <f t="shared" si="153"/>
        <v>7.115499999999999</v>
      </c>
      <c r="AJ1558" s="251">
        <f>'5-04a'!O1559</f>
        <v>7.1154999999999999</v>
      </c>
      <c r="AK1558" s="251">
        <f t="shared" si="154"/>
        <v>0</v>
      </c>
      <c r="AM1558" s="252">
        <f t="shared" si="155"/>
        <v>0.4362817792143911</v>
      </c>
      <c r="AP1558" s="268"/>
    </row>
    <row r="1559" spans="1:42" x14ac:dyDescent="0.25">
      <c r="A1559" s="253">
        <v>1557</v>
      </c>
      <c r="B1559" s="243" t="s">
        <v>590</v>
      </c>
      <c r="C1559" s="243" t="s">
        <v>591</v>
      </c>
      <c r="D1559" s="243" t="s">
        <v>491</v>
      </c>
      <c r="E1559" s="243" t="s">
        <v>472</v>
      </c>
      <c r="F1559" s="243" t="s">
        <v>35</v>
      </c>
      <c r="G1559" s="243" t="s">
        <v>31</v>
      </c>
      <c r="H1559" s="243" t="s">
        <v>32</v>
      </c>
      <c r="I1559" s="243" t="s">
        <v>57</v>
      </c>
      <c r="J1559" s="243" t="s">
        <v>58</v>
      </c>
      <c r="K1559" s="243" t="s">
        <v>917</v>
      </c>
      <c r="L1559" s="265">
        <v>0.96029348341927068</v>
      </c>
      <c r="M1559" s="250">
        <v>1</v>
      </c>
      <c r="N1559" s="250">
        <v>0.96029348341927068</v>
      </c>
      <c r="O1559" s="244">
        <v>27</v>
      </c>
      <c r="P1559" s="242">
        <v>15</v>
      </c>
      <c r="Q1559" s="242">
        <v>35</v>
      </c>
      <c r="R1559" s="242">
        <v>0.5</v>
      </c>
      <c r="S1559" s="245">
        <v>239</v>
      </c>
      <c r="T1559" s="242">
        <v>3.2</v>
      </c>
      <c r="U1559" s="242">
        <v>0.8</v>
      </c>
      <c r="V1559" s="242">
        <v>9.1</v>
      </c>
      <c r="W1559" s="266">
        <v>472.88783256454946</v>
      </c>
      <c r="X1559" s="266">
        <v>28.031288237376966</v>
      </c>
      <c r="Y1559" s="266">
        <v>0</v>
      </c>
      <c r="Z1559" s="266">
        <v>4.5411110399999997</v>
      </c>
      <c r="AA1559" s="266">
        <v>3.0274073600000002</v>
      </c>
      <c r="AB1559" s="267">
        <v>14.6682816</v>
      </c>
      <c r="AC1559" s="268"/>
      <c r="AD1559" s="269">
        <v>5.55</v>
      </c>
      <c r="AE1559" s="270">
        <f t="shared" si="157"/>
        <v>3.3636260000000018</v>
      </c>
      <c r="AF1559" s="194">
        <f t="shared" si="152"/>
        <v>11.304655599999998</v>
      </c>
      <c r="AH1559" s="242">
        <v>1538</v>
      </c>
      <c r="AI1559" s="251">
        <f t="shared" si="153"/>
        <v>22.236800000000002</v>
      </c>
      <c r="AJ1559" s="251">
        <f>'5-04a'!O1560</f>
        <v>22.236799999999999</v>
      </c>
      <c r="AK1559" s="251">
        <f t="shared" si="154"/>
        <v>0</v>
      </c>
      <c r="AM1559" s="252">
        <f t="shared" si="155"/>
        <v>0.50837600733918542</v>
      </c>
      <c r="AP1559" s="268"/>
    </row>
    <row r="1560" spans="1:42" x14ac:dyDescent="0.25">
      <c r="A1560" s="253">
        <v>1558</v>
      </c>
      <c r="B1560" s="243" t="s">
        <v>590</v>
      </c>
      <c r="C1560" s="243" t="s">
        <v>591</v>
      </c>
      <c r="D1560" s="243" t="s">
        <v>491</v>
      </c>
      <c r="E1560" s="243" t="s">
        <v>492</v>
      </c>
      <c r="F1560" s="243" t="s">
        <v>35</v>
      </c>
      <c r="G1560" s="243" t="s">
        <v>31</v>
      </c>
      <c r="H1560" s="243" t="s">
        <v>32</v>
      </c>
      <c r="I1560" s="243" t="s">
        <v>57</v>
      </c>
      <c r="J1560" s="243" t="s">
        <v>58</v>
      </c>
      <c r="K1560" s="243" t="s">
        <v>917</v>
      </c>
      <c r="L1560" s="265">
        <v>0.96198656332825216</v>
      </c>
      <c r="M1560" s="250">
        <v>1</v>
      </c>
      <c r="N1560" s="250">
        <v>0.96198656332825216</v>
      </c>
      <c r="O1560" s="244">
        <v>27</v>
      </c>
      <c r="P1560" s="242">
        <v>15</v>
      </c>
      <c r="Q1560" s="242">
        <v>35</v>
      </c>
      <c r="R1560" s="242">
        <v>0.5</v>
      </c>
      <c r="S1560" s="245">
        <v>239</v>
      </c>
      <c r="T1560" s="242">
        <v>3.2</v>
      </c>
      <c r="U1560" s="242">
        <v>0.8</v>
      </c>
      <c r="V1560" s="242">
        <v>9.1</v>
      </c>
      <c r="W1560" s="266">
        <v>302.39923413643021</v>
      </c>
      <c r="X1560" s="266">
        <v>30.483793763753049</v>
      </c>
      <c r="Y1560" s="266">
        <v>0</v>
      </c>
      <c r="Z1560" s="266">
        <v>2.9090400000000001</v>
      </c>
      <c r="AA1560" s="266">
        <v>1.9393600000000002</v>
      </c>
      <c r="AB1560" s="267">
        <v>10.217599999999999</v>
      </c>
      <c r="AC1560" s="268"/>
      <c r="AD1560" s="269">
        <v>6.05</v>
      </c>
      <c r="AE1560" s="270">
        <f t="shared" si="157"/>
        <v>2.9004960000000004</v>
      </c>
      <c r="AF1560" s="194">
        <f t="shared" si="152"/>
        <v>7.3171039999999987</v>
      </c>
      <c r="AH1560" s="242">
        <v>1539</v>
      </c>
      <c r="AI1560" s="251">
        <f t="shared" si="153"/>
        <v>15.065999999999999</v>
      </c>
      <c r="AJ1560" s="251">
        <f>'5-04a'!O1561</f>
        <v>15.066000000000001</v>
      </c>
      <c r="AK1560" s="251">
        <f t="shared" si="154"/>
        <v>0</v>
      </c>
      <c r="AM1560" s="252">
        <f t="shared" si="155"/>
        <v>0.48566998539758394</v>
      </c>
      <c r="AP1560" s="268"/>
    </row>
    <row r="1561" spans="1:42" x14ac:dyDescent="0.25">
      <c r="A1561" s="253">
        <v>1559</v>
      </c>
      <c r="B1561" s="243" t="s">
        <v>590</v>
      </c>
      <c r="C1561" s="243" t="s">
        <v>591</v>
      </c>
      <c r="D1561" s="243" t="s">
        <v>494</v>
      </c>
      <c r="E1561" s="243" t="s">
        <v>492</v>
      </c>
      <c r="F1561" s="243" t="s">
        <v>35</v>
      </c>
      <c r="G1561" s="243" t="s">
        <v>46</v>
      </c>
      <c r="H1561" s="243" t="s">
        <v>47</v>
      </c>
      <c r="I1561" s="243" t="s">
        <v>109</v>
      </c>
      <c r="J1561" s="243" t="s">
        <v>41</v>
      </c>
      <c r="K1561" s="243" t="s">
        <v>918</v>
      </c>
      <c r="L1561" s="265">
        <v>3.6771729490022169</v>
      </c>
      <c r="M1561" s="250">
        <v>1</v>
      </c>
      <c r="N1561" s="250">
        <v>1</v>
      </c>
      <c r="O1561" s="244">
        <v>24</v>
      </c>
      <c r="P1561" s="242">
        <v>20</v>
      </c>
      <c r="Q1561" s="242">
        <v>60</v>
      </c>
      <c r="R1561" s="242">
        <v>0.5</v>
      </c>
      <c r="S1561" s="245">
        <v>175</v>
      </c>
      <c r="T1561" s="242">
        <v>3.1</v>
      </c>
      <c r="U1561" s="242">
        <v>0.8</v>
      </c>
      <c r="V1561" s="242">
        <v>15</v>
      </c>
      <c r="W1561" s="266">
        <v>216.13075199999989</v>
      </c>
      <c r="X1561" s="266">
        <v>23.961280709534353</v>
      </c>
      <c r="Y1561" s="266">
        <v>0</v>
      </c>
      <c r="Z1561" s="266">
        <v>2.1613075199999989</v>
      </c>
      <c r="AA1561" s="266">
        <v>8.6452300799999975</v>
      </c>
      <c r="AB1561" s="267">
        <v>1.7064624000000022</v>
      </c>
      <c r="AC1561" s="268"/>
      <c r="AD1561" s="269">
        <v>10.85</v>
      </c>
      <c r="AE1561" s="270">
        <f t="shared" si="157"/>
        <v>0.49982400000000027</v>
      </c>
      <c r="AF1561" s="194">
        <f t="shared" si="152"/>
        <v>1.2066384000000019</v>
      </c>
      <c r="AH1561" s="242">
        <v>1540</v>
      </c>
      <c r="AI1561" s="251">
        <f t="shared" si="153"/>
        <v>12.512999999999998</v>
      </c>
      <c r="AJ1561" s="251">
        <f>'5-04a'!O1562</f>
        <v>12.513</v>
      </c>
      <c r="AK1561" s="251">
        <f t="shared" si="154"/>
        <v>0</v>
      </c>
      <c r="AM1561" s="252">
        <f t="shared" si="155"/>
        <v>9.6430783984656127E-2</v>
      </c>
      <c r="AP1561" s="268"/>
    </row>
    <row r="1562" spans="1:42" x14ac:dyDescent="0.25">
      <c r="A1562" s="253">
        <v>1560</v>
      </c>
      <c r="B1562" s="243" t="s">
        <v>590</v>
      </c>
      <c r="C1562" s="243" t="s">
        <v>591</v>
      </c>
      <c r="D1562" s="243" t="s">
        <v>471</v>
      </c>
      <c r="E1562" s="243" t="s">
        <v>492</v>
      </c>
      <c r="F1562" s="243" t="s">
        <v>35</v>
      </c>
      <c r="G1562" s="243" t="s">
        <v>46</v>
      </c>
      <c r="H1562" s="243" t="s">
        <v>47</v>
      </c>
      <c r="I1562" s="243" t="s">
        <v>109</v>
      </c>
      <c r="J1562" s="243" t="s">
        <v>41</v>
      </c>
      <c r="K1562" s="243" t="s">
        <v>918</v>
      </c>
      <c r="L1562" s="265">
        <v>3.6796758349705305</v>
      </c>
      <c r="M1562" s="250">
        <v>1</v>
      </c>
      <c r="N1562" s="250">
        <v>1</v>
      </c>
      <c r="O1562" s="244">
        <v>24</v>
      </c>
      <c r="P1562" s="242">
        <v>20</v>
      </c>
      <c r="Q1562" s="242">
        <v>60</v>
      </c>
      <c r="R1562" s="242">
        <v>0.5</v>
      </c>
      <c r="S1562" s="245">
        <v>175</v>
      </c>
      <c r="T1562" s="242">
        <v>3.1</v>
      </c>
      <c r="U1562" s="242">
        <v>0.8</v>
      </c>
      <c r="V1562" s="242">
        <v>15</v>
      </c>
      <c r="W1562" s="266">
        <v>252.12106799999998</v>
      </c>
      <c r="X1562" s="266">
        <v>24.766313163064829</v>
      </c>
      <c r="Y1562" s="266">
        <v>0</v>
      </c>
      <c r="Z1562" s="266">
        <v>2.5212106799999998</v>
      </c>
      <c r="AA1562" s="266">
        <v>10.084842720000001</v>
      </c>
      <c r="AB1562" s="267">
        <v>2.4289465999999997</v>
      </c>
      <c r="AC1562" s="268"/>
      <c r="AD1562" s="269">
        <v>8.9499999999999993</v>
      </c>
      <c r="AE1562" s="270">
        <f t="shared" si="157"/>
        <v>1.007086000000001</v>
      </c>
      <c r="AF1562" s="194">
        <f t="shared" si="152"/>
        <v>1.4218605999999987</v>
      </c>
      <c r="AH1562" s="242">
        <v>1541</v>
      </c>
      <c r="AI1562" s="251">
        <f t="shared" si="153"/>
        <v>15.035</v>
      </c>
      <c r="AJ1562" s="251">
        <f>'5-04a'!O1563</f>
        <v>15.035</v>
      </c>
      <c r="AK1562" s="251">
        <f t="shared" si="154"/>
        <v>0</v>
      </c>
      <c r="AM1562" s="252">
        <f t="shared" si="155"/>
        <v>9.4570043232457518E-2</v>
      </c>
      <c r="AP1562" s="268"/>
    </row>
    <row r="1563" spans="1:42" x14ac:dyDescent="0.25">
      <c r="A1563" s="253">
        <v>1561</v>
      </c>
      <c r="B1563" s="243" t="s">
        <v>590</v>
      </c>
      <c r="C1563" s="243" t="s">
        <v>591</v>
      </c>
      <c r="D1563" s="243" t="s">
        <v>491</v>
      </c>
      <c r="E1563" s="243" t="s">
        <v>472</v>
      </c>
      <c r="F1563" s="243" t="s">
        <v>35</v>
      </c>
      <c r="G1563" s="243" t="s">
        <v>46</v>
      </c>
      <c r="H1563" s="243" t="s">
        <v>47</v>
      </c>
      <c r="I1563" s="243" t="s">
        <v>109</v>
      </c>
      <c r="J1563" s="243" t="s">
        <v>41</v>
      </c>
      <c r="K1563" s="243" t="s">
        <v>919</v>
      </c>
      <c r="L1563" s="265">
        <v>1.0554917012448133</v>
      </c>
      <c r="M1563" s="250">
        <v>1</v>
      </c>
      <c r="N1563" s="250">
        <v>1</v>
      </c>
      <c r="O1563" s="244">
        <v>25</v>
      </c>
      <c r="P1563" s="242">
        <v>20</v>
      </c>
      <c r="Q1563" s="242">
        <v>60</v>
      </c>
      <c r="R1563" s="242">
        <v>0.5</v>
      </c>
      <c r="S1563" s="245">
        <v>175</v>
      </c>
      <c r="T1563" s="242">
        <v>3.1</v>
      </c>
      <c r="U1563" s="242">
        <v>0.8</v>
      </c>
      <c r="V1563" s="242">
        <v>4.3</v>
      </c>
      <c r="W1563" s="266">
        <v>431.63742999999988</v>
      </c>
      <c r="X1563" s="266">
        <v>25.586095435684641</v>
      </c>
      <c r="Y1563" s="266">
        <v>0</v>
      </c>
      <c r="Z1563" s="266">
        <v>4.3163742999999988</v>
      </c>
      <c r="AA1563" s="266">
        <v>17.265497199999999</v>
      </c>
      <c r="AB1563" s="267">
        <v>6.3986285000000001</v>
      </c>
      <c r="AC1563" s="268"/>
      <c r="AD1563" s="269">
        <v>5.55</v>
      </c>
      <c r="AE1563" s="270">
        <f t="shared" si="157"/>
        <v>3.3636260000000018</v>
      </c>
      <c r="AF1563" s="194">
        <f t="shared" si="152"/>
        <v>3.0350024999999983</v>
      </c>
      <c r="AH1563" s="242">
        <v>1542</v>
      </c>
      <c r="AI1563" s="251">
        <f t="shared" si="153"/>
        <v>27.980499999999999</v>
      </c>
      <c r="AJ1563" s="251">
        <f>'5-04a'!O1564</f>
        <v>27.980499999999999</v>
      </c>
      <c r="AK1563" s="251">
        <f t="shared" si="154"/>
        <v>0</v>
      </c>
      <c r="AM1563" s="252">
        <f t="shared" si="155"/>
        <v>0.10846848698200527</v>
      </c>
      <c r="AP1563" s="268"/>
    </row>
    <row r="1564" spans="1:42" x14ac:dyDescent="0.25">
      <c r="A1564" s="253">
        <v>1562</v>
      </c>
      <c r="B1564" s="243" t="s">
        <v>590</v>
      </c>
      <c r="C1564" s="243" t="s">
        <v>591</v>
      </c>
      <c r="D1564" s="243" t="s">
        <v>491</v>
      </c>
      <c r="E1564" s="243" t="s">
        <v>492</v>
      </c>
      <c r="F1564" s="243" t="s">
        <v>35</v>
      </c>
      <c r="G1564" s="243" t="s">
        <v>46</v>
      </c>
      <c r="H1564" s="243" t="s">
        <v>47</v>
      </c>
      <c r="I1564" s="243" t="s">
        <v>109</v>
      </c>
      <c r="J1564" s="243" t="s">
        <v>41</v>
      </c>
      <c r="K1564" s="243" t="s">
        <v>919</v>
      </c>
      <c r="L1564" s="265">
        <v>1.0568870967741937</v>
      </c>
      <c r="M1564" s="250">
        <v>1</v>
      </c>
      <c r="N1564" s="250">
        <v>1</v>
      </c>
      <c r="O1564" s="244">
        <v>25</v>
      </c>
      <c r="P1564" s="242">
        <v>20</v>
      </c>
      <c r="Q1564" s="242">
        <v>60</v>
      </c>
      <c r="R1564" s="242">
        <v>0.5</v>
      </c>
      <c r="S1564" s="245">
        <v>175</v>
      </c>
      <c r="T1564" s="242">
        <v>3.1</v>
      </c>
      <c r="U1564" s="242">
        <v>0.8</v>
      </c>
      <c r="V1564" s="242">
        <v>4.3</v>
      </c>
      <c r="W1564" s="266">
        <v>271.2324999999999</v>
      </c>
      <c r="X1564" s="266">
        <v>27.341985887096765</v>
      </c>
      <c r="Y1564" s="266">
        <v>0</v>
      </c>
      <c r="Z1564" s="266">
        <v>2.712324999999999</v>
      </c>
      <c r="AA1564" s="266">
        <v>10.849299999999998</v>
      </c>
      <c r="AB1564" s="267">
        <v>4.8823749999999997</v>
      </c>
      <c r="AC1564" s="268"/>
      <c r="AD1564" s="269">
        <v>6.05</v>
      </c>
      <c r="AE1564" s="270">
        <f t="shared" si="157"/>
        <v>2.9004960000000004</v>
      </c>
      <c r="AF1564" s="194">
        <f t="shared" si="152"/>
        <v>1.9818789999999993</v>
      </c>
      <c r="AH1564" s="242">
        <v>1543</v>
      </c>
      <c r="AI1564" s="251">
        <f t="shared" si="153"/>
        <v>18.443999999999996</v>
      </c>
      <c r="AJ1564" s="251">
        <f>'5-04a'!O1565</f>
        <v>18.443999999999999</v>
      </c>
      <c r="AK1564" s="251">
        <f t="shared" si="154"/>
        <v>0</v>
      </c>
      <c r="AM1564" s="252">
        <f t="shared" si="155"/>
        <v>0.10745386033398394</v>
      </c>
      <c r="AP1564" s="268"/>
    </row>
    <row r="1565" spans="1:42" x14ac:dyDescent="0.25">
      <c r="A1565" s="253">
        <v>1563</v>
      </c>
      <c r="B1565" s="243" t="s">
        <v>590</v>
      </c>
      <c r="C1565" s="243" t="s">
        <v>591</v>
      </c>
      <c r="D1565" s="243" t="s">
        <v>471</v>
      </c>
      <c r="E1565" s="243" t="s">
        <v>492</v>
      </c>
      <c r="F1565" s="243" t="s">
        <v>35</v>
      </c>
      <c r="G1565" s="243" t="s">
        <v>46</v>
      </c>
      <c r="H1565" s="243" t="s">
        <v>47</v>
      </c>
      <c r="I1565" s="243" t="s">
        <v>109</v>
      </c>
      <c r="J1565" s="243" t="s">
        <v>41</v>
      </c>
      <c r="K1565" s="243" t="s">
        <v>645</v>
      </c>
      <c r="L1565" s="265">
        <v>2.2341758349705305</v>
      </c>
      <c r="M1565" s="250">
        <v>1.5</v>
      </c>
      <c r="N1565" s="250">
        <v>1.5</v>
      </c>
      <c r="O1565" s="244">
        <v>22.5</v>
      </c>
      <c r="P1565" s="242">
        <v>20</v>
      </c>
      <c r="Q1565" s="242">
        <v>60</v>
      </c>
      <c r="R1565" s="242">
        <v>0.5</v>
      </c>
      <c r="S1565" s="245">
        <v>175</v>
      </c>
      <c r="T1565" s="242">
        <v>3.1</v>
      </c>
      <c r="U1565" s="242">
        <v>0.8</v>
      </c>
      <c r="V1565" s="242">
        <v>9.1</v>
      </c>
      <c r="W1565" s="266">
        <v>173.88407499999997</v>
      </c>
      <c r="X1565" s="266">
        <v>17.080950392927306</v>
      </c>
      <c r="Y1565" s="266">
        <v>0</v>
      </c>
      <c r="Z1565" s="266">
        <v>2.6082611249999994</v>
      </c>
      <c r="AA1565" s="266">
        <v>10.433044499999999</v>
      </c>
      <c r="AB1565" s="267">
        <v>1.8976943749999995</v>
      </c>
      <c r="AC1565" s="268"/>
      <c r="AD1565" s="269">
        <v>8.9499999999999993</v>
      </c>
      <c r="AE1565" s="270">
        <f t="shared" si="157"/>
        <v>1.007086000000001</v>
      </c>
      <c r="AF1565" s="194">
        <f t="shared" si="152"/>
        <v>0.89060837499999845</v>
      </c>
      <c r="AH1565" s="242">
        <v>1544</v>
      </c>
      <c r="AI1565" s="251">
        <f t="shared" si="153"/>
        <v>14.939</v>
      </c>
      <c r="AJ1565" s="251">
        <f>'5-04a'!O1566</f>
        <v>14.939</v>
      </c>
      <c r="AK1565" s="251">
        <f t="shared" si="154"/>
        <v>0</v>
      </c>
      <c r="AM1565" s="252">
        <f t="shared" si="155"/>
        <v>5.9616331414418529E-2</v>
      </c>
      <c r="AP1565" s="268"/>
    </row>
    <row r="1566" spans="1:42" x14ac:dyDescent="0.25">
      <c r="A1566" s="253">
        <v>1564</v>
      </c>
      <c r="B1566" s="243" t="s">
        <v>590</v>
      </c>
      <c r="C1566" s="243" t="s">
        <v>591</v>
      </c>
      <c r="D1566" s="243" t="s">
        <v>491</v>
      </c>
      <c r="E1566" s="243" t="s">
        <v>472</v>
      </c>
      <c r="F1566" s="243" t="s">
        <v>35</v>
      </c>
      <c r="G1566" s="243" t="s">
        <v>46</v>
      </c>
      <c r="H1566" s="243" t="s">
        <v>47</v>
      </c>
      <c r="I1566" s="243" t="s">
        <v>109</v>
      </c>
      <c r="J1566" s="243" t="s">
        <v>41</v>
      </c>
      <c r="K1566" s="243" t="s">
        <v>920</v>
      </c>
      <c r="L1566" s="265">
        <v>2.2314917012448134</v>
      </c>
      <c r="M1566" s="250">
        <v>1</v>
      </c>
      <c r="N1566" s="250">
        <v>1</v>
      </c>
      <c r="O1566" s="244">
        <v>26</v>
      </c>
      <c r="P1566" s="242">
        <v>20</v>
      </c>
      <c r="Q1566" s="242">
        <v>60</v>
      </c>
      <c r="R1566" s="242">
        <v>0.5</v>
      </c>
      <c r="S1566" s="245">
        <v>175</v>
      </c>
      <c r="T1566" s="242">
        <v>3.1</v>
      </c>
      <c r="U1566" s="242">
        <v>0.8</v>
      </c>
      <c r="V1566" s="242">
        <v>9.1</v>
      </c>
      <c r="W1566" s="266">
        <v>416.65293199999985</v>
      </c>
      <c r="X1566" s="266">
        <v>24.697862003556605</v>
      </c>
      <c r="Y1566" s="266">
        <v>0</v>
      </c>
      <c r="Z1566" s="266">
        <v>4.1665293199999986</v>
      </c>
      <c r="AA1566" s="266">
        <v>16.666117279999998</v>
      </c>
      <c r="AB1566" s="267">
        <v>6.9918534000000001</v>
      </c>
      <c r="AC1566" s="268"/>
      <c r="AD1566" s="269">
        <v>5.55</v>
      </c>
      <c r="AE1566" s="270">
        <f t="shared" si="157"/>
        <v>3.3636260000000018</v>
      </c>
      <c r="AF1566" s="194">
        <f t="shared" si="152"/>
        <v>3.6282273999999983</v>
      </c>
      <c r="AH1566" s="242">
        <v>1545</v>
      </c>
      <c r="AI1566" s="251">
        <f t="shared" si="153"/>
        <v>27.824499999999997</v>
      </c>
      <c r="AJ1566" s="251">
        <f>'5-04a'!O1567</f>
        <v>27.8245</v>
      </c>
      <c r="AK1566" s="251">
        <f t="shared" si="154"/>
        <v>0</v>
      </c>
      <c r="AM1566" s="252">
        <f t="shared" si="155"/>
        <v>0.13039685888335814</v>
      </c>
      <c r="AP1566" s="268"/>
    </row>
    <row r="1567" spans="1:42" x14ac:dyDescent="0.25">
      <c r="A1567" s="253">
        <v>1565</v>
      </c>
      <c r="B1567" s="243" t="s">
        <v>590</v>
      </c>
      <c r="C1567" s="243" t="s">
        <v>591</v>
      </c>
      <c r="D1567" s="243" t="s">
        <v>491</v>
      </c>
      <c r="E1567" s="243" t="s">
        <v>492</v>
      </c>
      <c r="F1567" s="243" t="s">
        <v>35</v>
      </c>
      <c r="G1567" s="243" t="s">
        <v>46</v>
      </c>
      <c r="H1567" s="243" t="s">
        <v>47</v>
      </c>
      <c r="I1567" s="243" t="s">
        <v>109</v>
      </c>
      <c r="J1567" s="243" t="s">
        <v>41</v>
      </c>
      <c r="K1567" s="243" t="s">
        <v>920</v>
      </c>
      <c r="L1567" s="265">
        <v>2.2328870967741934</v>
      </c>
      <c r="M1567" s="250">
        <v>1</v>
      </c>
      <c r="N1567" s="250">
        <v>1</v>
      </c>
      <c r="O1567" s="244">
        <v>26</v>
      </c>
      <c r="P1567" s="242">
        <v>20</v>
      </c>
      <c r="Q1567" s="242">
        <v>60</v>
      </c>
      <c r="R1567" s="242">
        <v>0.5</v>
      </c>
      <c r="S1567" s="245">
        <v>175</v>
      </c>
      <c r="T1567" s="242">
        <v>3.1</v>
      </c>
      <c r="U1567" s="242">
        <v>0.8</v>
      </c>
      <c r="V1567" s="242">
        <v>9.1</v>
      </c>
      <c r="W1567" s="266">
        <v>261.91899999999993</v>
      </c>
      <c r="X1567" s="266">
        <v>26.403124999999996</v>
      </c>
      <c r="Y1567" s="266">
        <v>0</v>
      </c>
      <c r="Z1567" s="266">
        <v>2.6191899999999992</v>
      </c>
      <c r="AA1567" s="266">
        <v>10.476759999999999</v>
      </c>
      <c r="AB1567" s="267">
        <v>5.2560500000000001</v>
      </c>
      <c r="AC1567" s="268"/>
      <c r="AD1567" s="269">
        <v>6.05</v>
      </c>
      <c r="AE1567" s="270">
        <f t="shared" si="157"/>
        <v>2.9004960000000004</v>
      </c>
      <c r="AF1567" s="194">
        <f t="shared" si="152"/>
        <v>2.3555539999999997</v>
      </c>
      <c r="AH1567" s="242">
        <v>1546</v>
      </c>
      <c r="AI1567" s="251">
        <f t="shared" si="153"/>
        <v>18.351999999999997</v>
      </c>
      <c r="AJ1567" s="251">
        <f>'5-04a'!O1568</f>
        <v>18.352</v>
      </c>
      <c r="AK1567" s="251">
        <f t="shared" si="154"/>
        <v>0</v>
      </c>
      <c r="AM1567" s="252">
        <f t="shared" si="155"/>
        <v>0.1283540758500436</v>
      </c>
      <c r="AP1567" s="268"/>
    </row>
    <row r="1568" spans="1:42" x14ac:dyDescent="0.25">
      <c r="A1568" s="253">
        <v>1566</v>
      </c>
      <c r="B1568" s="243" t="s">
        <v>590</v>
      </c>
      <c r="C1568" s="243" t="s">
        <v>591</v>
      </c>
      <c r="D1568" s="243" t="s">
        <v>471</v>
      </c>
      <c r="E1568" s="243" t="s">
        <v>496</v>
      </c>
      <c r="F1568" s="243" t="s">
        <v>35</v>
      </c>
      <c r="G1568" s="243" t="s">
        <v>46</v>
      </c>
      <c r="H1568" s="243" t="s">
        <v>47</v>
      </c>
      <c r="I1568" s="243" t="s">
        <v>109</v>
      </c>
      <c r="J1568" s="243" t="s">
        <v>41</v>
      </c>
      <c r="K1568" s="243" t="s">
        <v>921</v>
      </c>
      <c r="L1568" s="265">
        <v>2.2344851632047478</v>
      </c>
      <c r="M1568" s="250">
        <v>1</v>
      </c>
      <c r="N1568" s="250">
        <v>1</v>
      </c>
      <c r="O1568" s="244">
        <v>25</v>
      </c>
      <c r="P1568" s="242">
        <v>20</v>
      </c>
      <c r="Q1568" s="242">
        <v>60</v>
      </c>
      <c r="R1568" s="242">
        <v>0.5</v>
      </c>
      <c r="S1568" s="245">
        <v>175</v>
      </c>
      <c r="T1568" s="242">
        <v>3.1</v>
      </c>
      <c r="U1568" s="242">
        <v>0.8</v>
      </c>
      <c r="V1568" s="242">
        <v>9.1</v>
      </c>
      <c r="W1568" s="266">
        <v>165.81365499999995</v>
      </c>
      <c r="X1568" s="266">
        <v>24.601432492581594</v>
      </c>
      <c r="Y1568" s="266">
        <v>0</v>
      </c>
      <c r="Z1568" s="266">
        <v>1.6581365499999996</v>
      </c>
      <c r="AA1568" s="266">
        <v>6.6325462000000002</v>
      </c>
      <c r="AB1568" s="267">
        <v>2.1303172499999992</v>
      </c>
      <c r="AC1568" s="268"/>
      <c r="AD1568" s="269">
        <v>9.15</v>
      </c>
      <c r="AE1568" s="270">
        <f t="shared" si="157"/>
        <v>0.9263539999999999</v>
      </c>
      <c r="AF1568" s="194">
        <f t="shared" si="152"/>
        <v>1.2039632499999993</v>
      </c>
      <c r="AH1568" s="242">
        <v>1547</v>
      </c>
      <c r="AI1568" s="251">
        <f t="shared" si="153"/>
        <v>10.420999999999999</v>
      </c>
      <c r="AJ1568" s="251">
        <f>'5-04a'!O1569</f>
        <v>10.420999999999999</v>
      </c>
      <c r="AK1568" s="251">
        <f t="shared" si="154"/>
        <v>0</v>
      </c>
      <c r="AM1568" s="252">
        <f t="shared" si="155"/>
        <v>0.11553241051722477</v>
      </c>
      <c r="AP1568" s="268"/>
    </row>
    <row r="1569" spans="1:42" x14ac:dyDescent="0.25">
      <c r="A1569" s="253">
        <v>1567</v>
      </c>
      <c r="B1569" s="243" t="s">
        <v>590</v>
      </c>
      <c r="C1569" s="243" t="s">
        <v>591</v>
      </c>
      <c r="D1569" s="243" t="s">
        <v>491</v>
      </c>
      <c r="E1569" s="243" t="s">
        <v>492</v>
      </c>
      <c r="F1569" s="243" t="s">
        <v>35</v>
      </c>
      <c r="G1569" s="243" t="s">
        <v>46</v>
      </c>
      <c r="H1569" s="243" t="s">
        <v>47</v>
      </c>
      <c r="I1569" s="243" t="s">
        <v>109</v>
      </c>
      <c r="J1569" s="243" t="s">
        <v>41</v>
      </c>
      <c r="K1569" s="243" t="s">
        <v>921</v>
      </c>
      <c r="L1569" s="265">
        <v>1.1181370967741935</v>
      </c>
      <c r="M1569" s="250">
        <v>1</v>
      </c>
      <c r="N1569" s="250">
        <v>1</v>
      </c>
      <c r="O1569" s="244">
        <v>25</v>
      </c>
      <c r="P1569" s="242">
        <v>20</v>
      </c>
      <c r="Q1569" s="242">
        <v>60</v>
      </c>
      <c r="R1569" s="242">
        <v>0.5</v>
      </c>
      <c r="S1569" s="245">
        <v>175</v>
      </c>
      <c r="T1569" s="242">
        <v>3.1</v>
      </c>
      <c r="U1569" s="242">
        <v>0.8</v>
      </c>
      <c r="V1569" s="242">
        <v>9.1</v>
      </c>
      <c r="W1569" s="266">
        <v>271.2324999999999</v>
      </c>
      <c r="X1569" s="266">
        <v>27.341985887096765</v>
      </c>
      <c r="Y1569" s="266">
        <v>0</v>
      </c>
      <c r="Z1569" s="266">
        <v>2.712324999999999</v>
      </c>
      <c r="AA1569" s="266">
        <v>10.849299999999998</v>
      </c>
      <c r="AB1569" s="267">
        <v>4.8823749999999997</v>
      </c>
      <c r="AC1569" s="268"/>
      <c r="AD1569" s="269">
        <v>6.05</v>
      </c>
      <c r="AE1569" s="270">
        <f t="shared" si="157"/>
        <v>2.9004960000000004</v>
      </c>
      <c r="AF1569" s="194">
        <f t="shared" si="152"/>
        <v>1.9818789999999993</v>
      </c>
      <c r="AH1569" s="242">
        <v>1548</v>
      </c>
      <c r="AI1569" s="251">
        <f t="shared" si="153"/>
        <v>18.443999999999996</v>
      </c>
      <c r="AJ1569" s="251">
        <f>'5-04a'!O1570</f>
        <v>18.443999999999999</v>
      </c>
      <c r="AK1569" s="251">
        <f t="shared" si="154"/>
        <v>0</v>
      </c>
      <c r="AM1569" s="252">
        <f t="shared" si="155"/>
        <v>0.10745386033398394</v>
      </c>
      <c r="AP1569" s="268"/>
    </row>
    <row r="1570" spans="1:42" x14ac:dyDescent="0.25">
      <c r="A1570" s="253">
        <v>1568</v>
      </c>
      <c r="B1570" s="243" t="s">
        <v>294</v>
      </c>
      <c r="C1570" s="243" t="s">
        <v>592</v>
      </c>
      <c r="D1570" s="243" t="s">
        <v>508</v>
      </c>
      <c r="E1570" s="243" t="s">
        <v>472</v>
      </c>
      <c r="F1570" s="243" t="s">
        <v>35</v>
      </c>
      <c r="G1570" s="243" t="s">
        <v>36</v>
      </c>
      <c r="H1570" s="243" t="s">
        <v>42</v>
      </c>
      <c r="I1570" s="243" t="s">
        <v>105</v>
      </c>
      <c r="J1570" s="243" t="s">
        <v>34</v>
      </c>
      <c r="K1570" s="243" t="s">
        <v>922</v>
      </c>
      <c r="L1570" s="265">
        <v>2.8920465321440383</v>
      </c>
      <c r="M1570" s="250">
        <v>1</v>
      </c>
      <c r="N1570" s="250">
        <v>1</v>
      </c>
      <c r="O1570" s="244">
        <v>13.5</v>
      </c>
      <c r="P1570" s="242">
        <v>10</v>
      </c>
      <c r="Q1570" s="242">
        <v>20</v>
      </c>
      <c r="R1570" s="242">
        <v>0.5</v>
      </c>
      <c r="S1570" s="245">
        <v>860</v>
      </c>
      <c r="T1570" s="242">
        <v>5</v>
      </c>
      <c r="U1570" s="242">
        <v>0.8</v>
      </c>
      <c r="V1570" s="242">
        <v>23</v>
      </c>
      <c r="W1570" s="266">
        <v>519.2876</v>
      </c>
      <c r="X1570" s="266">
        <v>25.732784935579783</v>
      </c>
      <c r="Y1570" s="266">
        <v>0</v>
      </c>
      <c r="Z1570" s="266">
        <v>5.192876</v>
      </c>
      <c r="AA1570" s="266">
        <v>7.7893139999999992</v>
      </c>
      <c r="AB1570" s="267">
        <v>13.34131</v>
      </c>
      <c r="AC1570" s="268"/>
      <c r="AD1570" s="269" t="s">
        <v>2545</v>
      </c>
      <c r="AE1570" s="270">
        <v>6</v>
      </c>
      <c r="AF1570" s="194">
        <f t="shared" si="152"/>
        <v>7.34131</v>
      </c>
      <c r="AH1570" s="242">
        <v>1549</v>
      </c>
      <c r="AI1570" s="251">
        <f t="shared" si="153"/>
        <v>26.323499999999999</v>
      </c>
      <c r="AJ1570" s="251">
        <f>'5-04a'!O1571</f>
        <v>26.323499999999999</v>
      </c>
      <c r="AK1570" s="251">
        <f t="shared" si="154"/>
        <v>0</v>
      </c>
      <c r="AM1570" s="252">
        <f t="shared" si="155"/>
        <v>0.2788880657967216</v>
      </c>
      <c r="AP1570" s="268"/>
    </row>
    <row r="1571" spans="1:42" x14ac:dyDescent="0.25">
      <c r="A1571" s="253">
        <v>1569</v>
      </c>
      <c r="B1571" s="243" t="s">
        <v>294</v>
      </c>
      <c r="C1571" s="243" t="s">
        <v>592</v>
      </c>
      <c r="D1571" s="243" t="s">
        <v>491</v>
      </c>
      <c r="E1571" s="243" t="s">
        <v>472</v>
      </c>
      <c r="F1571" s="243" t="s">
        <v>35</v>
      </c>
      <c r="G1571" s="243" t="s">
        <v>36</v>
      </c>
      <c r="H1571" s="243" t="s">
        <v>42</v>
      </c>
      <c r="I1571" s="243" t="s">
        <v>105</v>
      </c>
      <c r="J1571" s="243" t="s">
        <v>34</v>
      </c>
      <c r="K1571" s="243" t="s">
        <v>922</v>
      </c>
      <c r="L1571" s="265">
        <v>2.8931191524204714</v>
      </c>
      <c r="M1571" s="250">
        <v>1</v>
      </c>
      <c r="N1571" s="250">
        <v>1</v>
      </c>
      <c r="O1571" s="244">
        <v>13.5</v>
      </c>
      <c r="P1571" s="242">
        <v>10</v>
      </c>
      <c r="Q1571" s="242">
        <v>20</v>
      </c>
      <c r="R1571" s="242">
        <v>0.5</v>
      </c>
      <c r="S1571" s="245">
        <v>860</v>
      </c>
      <c r="T1571" s="242">
        <v>5</v>
      </c>
      <c r="U1571" s="242">
        <v>0.8</v>
      </c>
      <c r="V1571" s="242">
        <v>23</v>
      </c>
      <c r="W1571" s="266">
        <v>382.28569599999997</v>
      </c>
      <c r="X1571" s="266">
        <v>22.660681446354474</v>
      </c>
      <c r="Y1571" s="266">
        <v>0</v>
      </c>
      <c r="Z1571" s="266">
        <v>3.8228569599999997</v>
      </c>
      <c r="AA1571" s="266">
        <v>5.734285439999999</v>
      </c>
      <c r="AB1571" s="267">
        <v>8.4616575999999988</v>
      </c>
      <c r="AC1571" s="268"/>
      <c r="AD1571" s="269">
        <v>5.55</v>
      </c>
      <c r="AE1571" s="270">
        <f t="shared" ref="AE1571:AE1581" si="158">0.0804*AD1571^2-1.8589*AD1571+11.204</f>
        <v>3.3636260000000018</v>
      </c>
      <c r="AF1571" s="194">
        <f t="shared" si="152"/>
        <v>5.098031599999997</v>
      </c>
      <c r="AH1571" s="242">
        <v>1550</v>
      </c>
      <c r="AI1571" s="251">
        <f t="shared" si="153"/>
        <v>18.018799999999999</v>
      </c>
      <c r="AJ1571" s="251">
        <f>'5-04a'!O1572</f>
        <v>18.018799999999999</v>
      </c>
      <c r="AK1571" s="251">
        <f t="shared" si="154"/>
        <v>0</v>
      </c>
      <c r="AM1571" s="252">
        <f t="shared" si="155"/>
        <v>0.28292847470419769</v>
      </c>
      <c r="AP1571" s="268"/>
    </row>
    <row r="1572" spans="1:42" x14ac:dyDescent="0.25">
      <c r="A1572" s="253">
        <v>1570</v>
      </c>
      <c r="B1572" s="243" t="s">
        <v>294</v>
      </c>
      <c r="C1572" s="243" t="s">
        <v>592</v>
      </c>
      <c r="D1572" s="243" t="s">
        <v>491</v>
      </c>
      <c r="E1572" s="243" t="s">
        <v>492</v>
      </c>
      <c r="F1572" s="243" t="s">
        <v>35</v>
      </c>
      <c r="G1572" s="243" t="s">
        <v>36</v>
      </c>
      <c r="H1572" s="243" t="s">
        <v>42</v>
      </c>
      <c r="I1572" s="243" t="s">
        <v>105</v>
      </c>
      <c r="J1572" s="243" t="s">
        <v>34</v>
      </c>
      <c r="K1572" s="243" t="s">
        <v>922</v>
      </c>
      <c r="L1572" s="265">
        <v>2.8977007010752702</v>
      </c>
      <c r="M1572" s="250">
        <v>1</v>
      </c>
      <c r="N1572" s="250">
        <v>1</v>
      </c>
      <c r="O1572" s="244">
        <v>13.5</v>
      </c>
      <c r="P1572" s="242">
        <v>10</v>
      </c>
      <c r="Q1572" s="242">
        <v>20</v>
      </c>
      <c r="R1572" s="242">
        <v>0.5</v>
      </c>
      <c r="S1572" s="245">
        <v>860</v>
      </c>
      <c r="T1572" s="242">
        <v>5</v>
      </c>
      <c r="U1572" s="242">
        <v>0.8</v>
      </c>
      <c r="V1572" s="242">
        <v>23</v>
      </c>
      <c r="W1572" s="266">
        <v>250.666</v>
      </c>
      <c r="X1572" s="266">
        <v>25.268750000000001</v>
      </c>
      <c r="Y1572" s="266">
        <v>0</v>
      </c>
      <c r="Z1572" s="266">
        <v>2.5066599999999997</v>
      </c>
      <c r="AA1572" s="266">
        <v>3.7599899999999997</v>
      </c>
      <c r="AB1572" s="267">
        <v>6.31935</v>
      </c>
      <c r="AC1572" s="268"/>
      <c r="AD1572" s="269">
        <v>6.05</v>
      </c>
      <c r="AE1572" s="270">
        <f t="shared" si="158"/>
        <v>2.9004960000000004</v>
      </c>
      <c r="AF1572" s="194">
        <f t="shared" si="152"/>
        <v>3.4188539999999996</v>
      </c>
      <c r="AH1572" s="242">
        <v>1551</v>
      </c>
      <c r="AI1572" s="251">
        <f t="shared" si="153"/>
        <v>12.585999999999999</v>
      </c>
      <c r="AJ1572" s="251">
        <f>'5-04a'!O1573</f>
        <v>12.586</v>
      </c>
      <c r="AK1572" s="251">
        <f t="shared" si="154"/>
        <v>0</v>
      </c>
      <c r="AM1572" s="252">
        <f t="shared" si="155"/>
        <v>0.27163944064833945</v>
      </c>
      <c r="AP1572" s="268"/>
    </row>
    <row r="1573" spans="1:42" x14ac:dyDescent="0.25">
      <c r="A1573" s="253">
        <v>1571</v>
      </c>
      <c r="B1573" s="243" t="s">
        <v>294</v>
      </c>
      <c r="C1573" s="243" t="s">
        <v>592</v>
      </c>
      <c r="D1573" s="243" t="s">
        <v>491</v>
      </c>
      <c r="E1573" s="243" t="s">
        <v>472</v>
      </c>
      <c r="F1573" s="243" t="s">
        <v>35</v>
      </c>
      <c r="G1573" s="243" t="s">
        <v>36</v>
      </c>
      <c r="H1573" s="243" t="s">
        <v>42</v>
      </c>
      <c r="I1573" s="243" t="s">
        <v>105</v>
      </c>
      <c r="J1573" s="243" t="s">
        <v>34</v>
      </c>
      <c r="K1573" s="243" t="s">
        <v>923</v>
      </c>
      <c r="L1573" s="265">
        <v>1.8858649157610492</v>
      </c>
      <c r="M1573" s="250">
        <v>1.5</v>
      </c>
      <c r="N1573" s="250">
        <v>1.5</v>
      </c>
      <c r="O1573" s="244">
        <v>15</v>
      </c>
      <c r="P1573" s="242">
        <v>10</v>
      </c>
      <c r="Q1573" s="242">
        <v>20</v>
      </c>
      <c r="R1573" s="242">
        <v>0.7</v>
      </c>
      <c r="S1573" s="245">
        <v>860</v>
      </c>
      <c r="T1573" s="242">
        <v>5</v>
      </c>
      <c r="U1573" s="242">
        <v>2</v>
      </c>
      <c r="V1573" s="242">
        <v>21</v>
      </c>
      <c r="W1573" s="266">
        <v>153.53327999999999</v>
      </c>
      <c r="X1573" s="266">
        <v>9.1009650266745687</v>
      </c>
      <c r="Y1573" s="266">
        <v>4.7300000000000004</v>
      </c>
      <c r="Z1573" s="266">
        <v>2.3029991999999999</v>
      </c>
      <c r="AA1573" s="266">
        <v>3.4544987999999992</v>
      </c>
      <c r="AB1573" s="267">
        <v>9.0730019999999989</v>
      </c>
      <c r="AC1573" s="268"/>
      <c r="AD1573" s="269">
        <v>5.55</v>
      </c>
      <c r="AE1573" s="270">
        <f t="shared" si="158"/>
        <v>3.3636260000000018</v>
      </c>
      <c r="AF1573" s="194">
        <f t="shared" si="152"/>
        <v>5.7093759999999971</v>
      </c>
      <c r="AH1573" s="242">
        <v>1552</v>
      </c>
      <c r="AI1573" s="251">
        <f t="shared" si="153"/>
        <v>19.560499999999998</v>
      </c>
      <c r="AJ1573" s="251">
        <f>'5-04a'!O1574</f>
        <v>19.560500000000001</v>
      </c>
      <c r="AK1573" s="251">
        <f t="shared" si="154"/>
        <v>0</v>
      </c>
      <c r="AM1573" s="252">
        <f t="shared" si="155"/>
        <v>0.29188292732803345</v>
      </c>
      <c r="AP1573" s="268"/>
    </row>
    <row r="1574" spans="1:42" x14ac:dyDescent="0.25">
      <c r="A1574" s="253">
        <v>1572</v>
      </c>
      <c r="B1574" s="243" t="s">
        <v>294</v>
      </c>
      <c r="C1574" s="243" t="s">
        <v>592</v>
      </c>
      <c r="D1574" s="243" t="s">
        <v>491</v>
      </c>
      <c r="E1574" s="243" t="s">
        <v>472</v>
      </c>
      <c r="F1574" s="243" t="s">
        <v>35</v>
      </c>
      <c r="G1574" s="243" t="s">
        <v>31</v>
      </c>
      <c r="H1574" s="243" t="s">
        <v>32</v>
      </c>
      <c r="I1574" s="243" t="s">
        <v>39</v>
      </c>
      <c r="J1574" s="243" t="s">
        <v>44</v>
      </c>
      <c r="K1574" s="243" t="s">
        <v>923</v>
      </c>
      <c r="L1574" s="265">
        <v>4.8021882269643683</v>
      </c>
      <c r="M1574" s="250">
        <v>1.5</v>
      </c>
      <c r="N1574" s="250">
        <v>1.5</v>
      </c>
      <c r="O1574" s="244">
        <v>15</v>
      </c>
      <c r="P1574" s="242">
        <v>15</v>
      </c>
      <c r="Q1574" s="242">
        <v>35</v>
      </c>
      <c r="R1574" s="242">
        <v>0.7</v>
      </c>
      <c r="S1574" s="245">
        <v>462</v>
      </c>
      <c r="T1574" s="242">
        <v>4.2</v>
      </c>
      <c r="U1574" s="242">
        <v>2</v>
      </c>
      <c r="V1574" s="242">
        <v>21</v>
      </c>
      <c r="W1574" s="266">
        <v>278.74655999999993</v>
      </c>
      <c r="X1574" s="266">
        <v>16.523210432720802</v>
      </c>
      <c r="Y1574" s="266">
        <v>3.91</v>
      </c>
      <c r="Z1574" s="266">
        <v>4.1811983999999995</v>
      </c>
      <c r="AA1574" s="266">
        <v>6.2717975999999984</v>
      </c>
      <c r="AB1574" s="267">
        <v>3.3155040000000007</v>
      </c>
      <c r="AC1574" s="268"/>
      <c r="AD1574" s="269">
        <v>5.55</v>
      </c>
      <c r="AE1574" s="270">
        <f t="shared" si="158"/>
        <v>3.3636260000000018</v>
      </c>
      <c r="AF1574" s="194">
        <f t="shared" si="152"/>
        <v>-4.8122000000001108E-2</v>
      </c>
      <c r="AH1574" s="242">
        <v>1553</v>
      </c>
      <c r="AI1574" s="251">
        <f t="shared" si="153"/>
        <v>17.6785</v>
      </c>
      <c r="AJ1574" s="251">
        <f>'5-04a'!O1575</f>
        <v>17.6785</v>
      </c>
      <c r="AK1574" s="251">
        <f t="shared" si="154"/>
        <v>0</v>
      </c>
      <c r="AM1574" s="252">
        <f t="shared" si="155"/>
        <v>-2.7220635234890466E-3</v>
      </c>
      <c r="AP1574" s="268"/>
    </row>
    <row r="1575" spans="1:42" x14ac:dyDescent="0.25">
      <c r="A1575" s="253">
        <v>1573</v>
      </c>
      <c r="B1575" s="243" t="s">
        <v>294</v>
      </c>
      <c r="C1575" s="243" t="s">
        <v>592</v>
      </c>
      <c r="D1575" s="243" t="s">
        <v>491</v>
      </c>
      <c r="E1575" s="243" t="s">
        <v>492</v>
      </c>
      <c r="F1575" s="243" t="s">
        <v>35</v>
      </c>
      <c r="G1575" s="243" t="s">
        <v>36</v>
      </c>
      <c r="H1575" s="243" t="s">
        <v>42</v>
      </c>
      <c r="I1575" s="243" t="s">
        <v>105</v>
      </c>
      <c r="J1575" s="243" t="s">
        <v>34</v>
      </c>
      <c r="K1575" s="243" t="s">
        <v>923</v>
      </c>
      <c r="L1575" s="265">
        <v>1.8881859605734772</v>
      </c>
      <c r="M1575" s="250">
        <v>1.5</v>
      </c>
      <c r="N1575" s="250">
        <v>1.5</v>
      </c>
      <c r="O1575" s="244">
        <v>15</v>
      </c>
      <c r="P1575" s="242">
        <v>10</v>
      </c>
      <c r="Q1575" s="242">
        <v>20</v>
      </c>
      <c r="R1575" s="242">
        <v>0.7</v>
      </c>
      <c r="S1575" s="245">
        <v>860</v>
      </c>
      <c r="T1575" s="242">
        <v>5</v>
      </c>
      <c r="U1575" s="242">
        <v>2</v>
      </c>
      <c r="V1575" s="242">
        <v>21</v>
      </c>
      <c r="W1575" s="266">
        <v>103.54666666666667</v>
      </c>
      <c r="X1575" s="266">
        <v>10.438172043010754</v>
      </c>
      <c r="Y1575" s="266">
        <v>4.7300000000000004</v>
      </c>
      <c r="Z1575" s="266">
        <v>1.5532000000000001</v>
      </c>
      <c r="AA1575" s="266">
        <v>2.3297999999999996</v>
      </c>
      <c r="AB1575" s="267">
        <v>6.8280000000000003</v>
      </c>
      <c r="AC1575" s="268"/>
      <c r="AD1575" s="269">
        <v>6.05</v>
      </c>
      <c r="AE1575" s="270">
        <f t="shared" si="158"/>
        <v>2.9004960000000004</v>
      </c>
      <c r="AF1575" s="194">
        <f t="shared" si="152"/>
        <v>3.9275039999999999</v>
      </c>
      <c r="AH1575" s="242">
        <v>1554</v>
      </c>
      <c r="AI1575" s="251">
        <f t="shared" si="153"/>
        <v>15.440999999999999</v>
      </c>
      <c r="AJ1575" s="251">
        <f>'5-04a'!O1576</f>
        <v>15.441000000000001</v>
      </c>
      <c r="AK1575" s="251">
        <f t="shared" si="154"/>
        <v>0</v>
      </c>
      <c r="AM1575" s="252">
        <f t="shared" si="155"/>
        <v>0.25435554692053625</v>
      </c>
      <c r="AP1575" s="268"/>
    </row>
    <row r="1576" spans="1:42" x14ac:dyDescent="0.25">
      <c r="A1576" s="253">
        <v>1574</v>
      </c>
      <c r="B1576" s="243" t="s">
        <v>294</v>
      </c>
      <c r="C1576" s="243" t="s">
        <v>592</v>
      </c>
      <c r="D1576" s="243" t="s">
        <v>491</v>
      </c>
      <c r="E1576" s="243" t="s">
        <v>492</v>
      </c>
      <c r="F1576" s="243" t="s">
        <v>35</v>
      </c>
      <c r="G1576" s="243" t="s">
        <v>31</v>
      </c>
      <c r="H1576" s="243" t="s">
        <v>32</v>
      </c>
      <c r="I1576" s="243" t="s">
        <v>39</v>
      </c>
      <c r="J1576" s="243" t="s">
        <v>44</v>
      </c>
      <c r="K1576" s="243" t="s">
        <v>923</v>
      </c>
      <c r="L1576" s="265">
        <v>4.8030557347670246</v>
      </c>
      <c r="M1576" s="250">
        <v>1.5</v>
      </c>
      <c r="N1576" s="250">
        <v>1.5</v>
      </c>
      <c r="O1576" s="244">
        <v>15</v>
      </c>
      <c r="P1576" s="242">
        <v>15</v>
      </c>
      <c r="Q1576" s="242">
        <v>35</v>
      </c>
      <c r="R1576" s="242">
        <v>0.7</v>
      </c>
      <c r="S1576" s="245">
        <v>462</v>
      </c>
      <c r="T1576" s="242">
        <v>4.2</v>
      </c>
      <c r="U1576" s="242">
        <v>2</v>
      </c>
      <c r="V1576" s="242">
        <v>21</v>
      </c>
      <c r="W1576" s="266">
        <v>190.42666666666668</v>
      </c>
      <c r="X1576" s="266">
        <v>19.196236559139788</v>
      </c>
      <c r="Y1576" s="266">
        <v>3.91</v>
      </c>
      <c r="Z1576" s="266">
        <v>2.8564000000000007</v>
      </c>
      <c r="AA1576" s="266">
        <v>4.2846000000000002</v>
      </c>
      <c r="AB1576" s="267">
        <v>2.9450000000000003</v>
      </c>
      <c r="AC1576" s="268"/>
      <c r="AD1576" s="269">
        <v>6.05</v>
      </c>
      <c r="AE1576" s="270">
        <f t="shared" si="158"/>
        <v>2.9004960000000004</v>
      </c>
      <c r="AF1576" s="194">
        <f t="shared" si="152"/>
        <v>4.4503999999999877E-2</v>
      </c>
      <c r="AH1576" s="242">
        <v>1555</v>
      </c>
      <c r="AI1576" s="251">
        <f t="shared" si="153"/>
        <v>13.996000000000002</v>
      </c>
      <c r="AJ1576" s="251">
        <f>'5-04a'!O1577</f>
        <v>13.996</v>
      </c>
      <c r="AK1576" s="251">
        <f t="shared" si="154"/>
        <v>0</v>
      </c>
      <c r="AM1576" s="252">
        <f t="shared" si="155"/>
        <v>3.1797656473277988E-3</v>
      </c>
      <c r="AP1576" s="268"/>
    </row>
    <row r="1577" spans="1:42" x14ac:dyDescent="0.25">
      <c r="A1577" s="253">
        <v>1575</v>
      </c>
      <c r="B1577" s="243" t="s">
        <v>294</v>
      </c>
      <c r="C1577" s="243" t="s">
        <v>592</v>
      </c>
      <c r="D1577" s="243" t="s">
        <v>471</v>
      </c>
      <c r="E1577" s="243" t="s">
        <v>496</v>
      </c>
      <c r="F1577" s="243" t="s">
        <v>35</v>
      </c>
      <c r="G1577" s="243" t="s">
        <v>46</v>
      </c>
      <c r="H1577" s="243" t="s">
        <v>47</v>
      </c>
      <c r="I1577" s="243" t="s">
        <v>101</v>
      </c>
      <c r="J1577" s="243" t="s">
        <v>44</v>
      </c>
      <c r="K1577" s="243" t="s">
        <v>924</v>
      </c>
      <c r="L1577" s="265">
        <v>1.5697698765432095</v>
      </c>
      <c r="M1577" s="250">
        <v>2</v>
      </c>
      <c r="N1577" s="250">
        <v>1.5697698765432095</v>
      </c>
      <c r="O1577" s="244">
        <v>19</v>
      </c>
      <c r="P1577" s="242">
        <v>15</v>
      </c>
      <c r="Q1577" s="242">
        <v>35</v>
      </c>
      <c r="R1577" s="242">
        <v>0.7</v>
      </c>
      <c r="S1577" s="245">
        <v>187</v>
      </c>
      <c r="T1577" s="242">
        <v>3.2</v>
      </c>
      <c r="U1577" s="242">
        <v>2</v>
      </c>
      <c r="V1577" s="242">
        <v>28</v>
      </c>
      <c r="W1577" s="266">
        <v>119.16819324622251</v>
      </c>
      <c r="X1577" s="266">
        <v>17.680740837718474</v>
      </c>
      <c r="Y1577" s="266">
        <v>4.76</v>
      </c>
      <c r="Z1577" s="266">
        <v>1.8706664000000006</v>
      </c>
      <c r="AA1577" s="266">
        <v>1.8706664000000006</v>
      </c>
      <c r="AB1577" s="267">
        <v>1.8812671999999997</v>
      </c>
      <c r="AC1577" s="268"/>
      <c r="AD1577" s="269">
        <v>9.15</v>
      </c>
      <c r="AE1577" s="270">
        <f t="shared" si="158"/>
        <v>0.9263539999999999</v>
      </c>
      <c r="AF1577" s="194">
        <f t="shared" si="152"/>
        <v>0.9549131999999998</v>
      </c>
      <c r="AH1577" s="242">
        <v>1556</v>
      </c>
      <c r="AI1577" s="251">
        <f t="shared" si="153"/>
        <v>10.382600000000002</v>
      </c>
      <c r="AJ1577" s="251">
        <f>'5-04a'!O1578</f>
        <v>10.3826</v>
      </c>
      <c r="AK1577" s="251">
        <f t="shared" si="154"/>
        <v>0</v>
      </c>
      <c r="AM1577" s="252">
        <f t="shared" si="155"/>
        <v>9.1972453913277949E-2</v>
      </c>
      <c r="AP1577" s="268"/>
    </row>
    <row r="1578" spans="1:42" x14ac:dyDescent="0.25">
      <c r="A1578" s="253">
        <v>1576</v>
      </c>
      <c r="B1578" s="243" t="s">
        <v>294</v>
      </c>
      <c r="C1578" s="243" t="s">
        <v>592</v>
      </c>
      <c r="D1578" s="243" t="s">
        <v>471</v>
      </c>
      <c r="E1578" s="243" t="s">
        <v>495</v>
      </c>
      <c r="F1578" s="243" t="s">
        <v>35</v>
      </c>
      <c r="G1578" s="243" t="s">
        <v>46</v>
      </c>
      <c r="H1578" s="243" t="s">
        <v>47</v>
      </c>
      <c r="I1578" s="243" t="s">
        <v>101</v>
      </c>
      <c r="J1578" s="243" t="s">
        <v>44</v>
      </c>
      <c r="K1578" s="243" t="s">
        <v>924</v>
      </c>
      <c r="L1578" s="265">
        <v>1.5697698765432095</v>
      </c>
      <c r="M1578" s="250">
        <v>2</v>
      </c>
      <c r="N1578" s="250">
        <v>1.5697698765432095</v>
      </c>
      <c r="O1578" s="244">
        <v>19</v>
      </c>
      <c r="P1578" s="242">
        <v>15</v>
      </c>
      <c r="Q1578" s="242">
        <v>35</v>
      </c>
      <c r="R1578" s="242">
        <v>0.7</v>
      </c>
      <c r="S1578" s="245">
        <v>187</v>
      </c>
      <c r="T1578" s="242">
        <v>3.2</v>
      </c>
      <c r="U1578" s="242">
        <v>2</v>
      </c>
      <c r="V1578" s="242">
        <v>28</v>
      </c>
      <c r="W1578" s="266">
        <v>88.805781078550766</v>
      </c>
      <c r="X1578" s="266">
        <v>18.539829035188053</v>
      </c>
      <c r="Y1578" s="266">
        <v>4.76</v>
      </c>
      <c r="Z1578" s="266">
        <v>1.3940463999999992</v>
      </c>
      <c r="AA1578" s="266">
        <v>1.3940463999999992</v>
      </c>
      <c r="AB1578" s="267">
        <v>1.5315072000000012</v>
      </c>
      <c r="AC1578" s="268"/>
      <c r="AD1578" s="269">
        <v>9.4</v>
      </c>
      <c r="AE1578" s="270">
        <f t="shared" si="158"/>
        <v>0.83448400000000333</v>
      </c>
      <c r="AF1578" s="194">
        <f t="shared" si="152"/>
        <v>0.69702319999999784</v>
      </c>
      <c r="AH1578" s="242">
        <v>1557</v>
      </c>
      <c r="AI1578" s="251">
        <f t="shared" si="153"/>
        <v>9.0795999999999992</v>
      </c>
      <c r="AJ1578" s="251">
        <f>'5-04a'!O1579</f>
        <v>9.0795999999999992</v>
      </c>
      <c r="AK1578" s="251">
        <f t="shared" si="154"/>
        <v>0</v>
      </c>
      <c r="AM1578" s="252">
        <f t="shared" si="155"/>
        <v>7.6768051456011052E-2</v>
      </c>
      <c r="AP1578" s="268"/>
    </row>
    <row r="1579" spans="1:42" x14ac:dyDescent="0.25">
      <c r="A1579" s="253">
        <v>1577</v>
      </c>
      <c r="B1579" s="243" t="s">
        <v>294</v>
      </c>
      <c r="C1579" s="243" t="s">
        <v>592</v>
      </c>
      <c r="D1579" s="243" t="s">
        <v>494</v>
      </c>
      <c r="E1579" s="243" t="s">
        <v>496</v>
      </c>
      <c r="F1579" s="243" t="s">
        <v>35</v>
      </c>
      <c r="G1579" s="243" t="s">
        <v>36</v>
      </c>
      <c r="H1579" s="243" t="s">
        <v>32</v>
      </c>
      <c r="I1579" s="243" t="s">
        <v>995</v>
      </c>
      <c r="J1579" s="243" t="s">
        <v>41</v>
      </c>
      <c r="K1579" s="243" t="s">
        <v>925</v>
      </c>
      <c r="L1579" s="265">
        <v>1.4000000000000004</v>
      </c>
      <c r="M1579" s="250">
        <v>0.5</v>
      </c>
      <c r="N1579" s="250">
        <v>0.5</v>
      </c>
      <c r="O1579" s="244">
        <v>20</v>
      </c>
      <c r="P1579" s="242">
        <v>15</v>
      </c>
      <c r="Q1579" s="242">
        <v>35</v>
      </c>
      <c r="R1579" s="242">
        <v>0.7</v>
      </c>
      <c r="S1579" s="245">
        <v>215</v>
      </c>
      <c r="T1579" s="242">
        <v>4.2</v>
      </c>
      <c r="U1579" s="242">
        <v>2</v>
      </c>
      <c r="V1579" s="242">
        <v>15</v>
      </c>
      <c r="W1579" s="266">
        <v>118.845</v>
      </c>
      <c r="X1579" s="266">
        <v>16.081867388362653</v>
      </c>
      <c r="Y1579" s="266">
        <v>4.5999999999999996</v>
      </c>
      <c r="Z1579" s="266">
        <v>0.594225</v>
      </c>
      <c r="AA1579" s="266">
        <v>2.3769000000000005</v>
      </c>
      <c r="AB1579" s="267">
        <v>1.4903750000000002</v>
      </c>
      <c r="AC1579" s="268"/>
      <c r="AD1579" s="269">
        <v>10.95</v>
      </c>
      <c r="AE1579" s="270">
        <f t="shared" si="158"/>
        <v>0.48920599999999936</v>
      </c>
      <c r="AF1579" s="194">
        <f t="shared" si="152"/>
        <v>1.0011690000000009</v>
      </c>
      <c r="AH1579" s="242">
        <v>1558</v>
      </c>
      <c r="AI1579" s="251">
        <f t="shared" si="153"/>
        <v>9.0615000000000006</v>
      </c>
      <c r="AJ1579" s="251">
        <f>'5-04a'!O1580</f>
        <v>9.0615000000000006</v>
      </c>
      <c r="AK1579" s="251">
        <f t="shared" si="154"/>
        <v>0</v>
      </c>
      <c r="AM1579" s="252">
        <f t="shared" si="155"/>
        <v>0.11048601224962763</v>
      </c>
      <c r="AP1579" s="268"/>
    </row>
    <row r="1580" spans="1:42" x14ac:dyDescent="0.25">
      <c r="A1580" s="253">
        <v>1578</v>
      </c>
      <c r="B1580" s="243" t="s">
        <v>294</v>
      </c>
      <c r="C1580" s="243" t="s">
        <v>592</v>
      </c>
      <c r="D1580" s="243" t="s">
        <v>471</v>
      </c>
      <c r="E1580" s="243" t="s">
        <v>496</v>
      </c>
      <c r="F1580" s="243" t="s">
        <v>35</v>
      </c>
      <c r="G1580" s="243" t="s">
        <v>36</v>
      </c>
      <c r="H1580" s="243" t="s">
        <v>32</v>
      </c>
      <c r="I1580" s="243" t="s">
        <v>995</v>
      </c>
      <c r="J1580" s="243" t="s">
        <v>41</v>
      </c>
      <c r="K1580" s="243" t="s">
        <v>925</v>
      </c>
      <c r="L1580" s="265">
        <v>1.4000000000000004</v>
      </c>
      <c r="M1580" s="250">
        <v>0.5</v>
      </c>
      <c r="N1580" s="250">
        <v>0.5</v>
      </c>
      <c r="O1580" s="244">
        <v>20</v>
      </c>
      <c r="P1580" s="242">
        <v>15</v>
      </c>
      <c r="Q1580" s="242">
        <v>35</v>
      </c>
      <c r="R1580" s="242">
        <v>0.7</v>
      </c>
      <c r="S1580" s="245">
        <v>215</v>
      </c>
      <c r="T1580" s="242">
        <v>4.2</v>
      </c>
      <c r="U1580" s="242">
        <v>2</v>
      </c>
      <c r="V1580" s="242">
        <v>15</v>
      </c>
      <c r="W1580" s="266">
        <v>123.93197999999998</v>
      </c>
      <c r="X1580" s="266">
        <v>18.387534124629077</v>
      </c>
      <c r="Y1580" s="266">
        <v>4.5999999999999996</v>
      </c>
      <c r="Z1580" s="266">
        <v>0.61965989999999993</v>
      </c>
      <c r="AA1580" s="266">
        <v>2.4786396000000002</v>
      </c>
      <c r="AB1580" s="267">
        <v>1.9787004999999993</v>
      </c>
      <c r="AC1580" s="268"/>
      <c r="AD1580" s="269">
        <v>9.15</v>
      </c>
      <c r="AE1580" s="270">
        <f t="shared" si="158"/>
        <v>0.9263539999999999</v>
      </c>
      <c r="AF1580" s="194">
        <f t="shared" si="152"/>
        <v>1.0523464999999994</v>
      </c>
      <c r="AH1580" s="242">
        <v>1559</v>
      </c>
      <c r="AI1580" s="251">
        <f t="shared" si="153"/>
        <v>9.6769999999999996</v>
      </c>
      <c r="AJ1580" s="251">
        <f>'5-04a'!O1581</f>
        <v>9.6769999999999996</v>
      </c>
      <c r="AK1580" s="251">
        <f t="shared" si="154"/>
        <v>0</v>
      </c>
      <c r="AM1580" s="252">
        <f t="shared" si="155"/>
        <v>0.10874718404464188</v>
      </c>
      <c r="AP1580" s="268"/>
    </row>
    <row r="1581" spans="1:42" x14ac:dyDescent="0.25">
      <c r="A1581" s="253">
        <v>1579</v>
      </c>
      <c r="B1581" s="243" t="s">
        <v>294</v>
      </c>
      <c r="C1581" s="243" t="s">
        <v>592</v>
      </c>
      <c r="D1581" s="243" t="s">
        <v>491</v>
      </c>
      <c r="E1581" s="243" t="s">
        <v>492</v>
      </c>
      <c r="F1581" s="243" t="s">
        <v>35</v>
      </c>
      <c r="G1581" s="243" t="s">
        <v>36</v>
      </c>
      <c r="H1581" s="243" t="s">
        <v>32</v>
      </c>
      <c r="I1581" s="243" t="s">
        <v>995</v>
      </c>
      <c r="J1581" s="243" t="s">
        <v>41</v>
      </c>
      <c r="K1581" s="243" t="s">
        <v>925</v>
      </c>
      <c r="L1581" s="265">
        <v>1.4000000000000004</v>
      </c>
      <c r="M1581" s="250">
        <v>0.5</v>
      </c>
      <c r="N1581" s="250">
        <v>0.5</v>
      </c>
      <c r="O1581" s="244">
        <v>20</v>
      </c>
      <c r="P1581" s="242">
        <v>15</v>
      </c>
      <c r="Q1581" s="242">
        <v>35</v>
      </c>
      <c r="R1581" s="242">
        <v>0.7</v>
      </c>
      <c r="S1581" s="245">
        <v>215</v>
      </c>
      <c r="T1581" s="242">
        <v>4.2</v>
      </c>
      <c r="U1581" s="242">
        <v>2</v>
      </c>
      <c r="V1581" s="242">
        <v>15</v>
      </c>
      <c r="W1581" s="266">
        <v>228.95999999999989</v>
      </c>
      <c r="X1581" s="266">
        <v>23.08064516129031</v>
      </c>
      <c r="Y1581" s="266">
        <v>4.5999999999999996</v>
      </c>
      <c r="Z1581" s="266">
        <v>1.1447999999999996</v>
      </c>
      <c r="AA1581" s="266">
        <v>4.5791999999999993</v>
      </c>
      <c r="AB1581" s="267">
        <v>4.8529999999999998</v>
      </c>
      <c r="AC1581" s="268"/>
      <c r="AD1581" s="269">
        <v>6.05</v>
      </c>
      <c r="AE1581" s="270">
        <f t="shared" si="158"/>
        <v>2.9004960000000004</v>
      </c>
      <c r="AF1581" s="194">
        <f t="shared" si="152"/>
        <v>1.9525039999999994</v>
      </c>
      <c r="AH1581" s="242">
        <v>1560</v>
      </c>
      <c r="AI1581" s="251">
        <f t="shared" si="153"/>
        <v>15.176999999999998</v>
      </c>
      <c r="AJ1581" s="251">
        <f>'5-04a'!O1582</f>
        <v>15.177</v>
      </c>
      <c r="AK1581" s="251">
        <f t="shared" si="154"/>
        <v>0</v>
      </c>
      <c r="AM1581" s="252">
        <f t="shared" si="155"/>
        <v>0.1286488765895763</v>
      </c>
      <c r="AP1581" s="268"/>
    </row>
    <row r="1582" spans="1:42" x14ac:dyDescent="0.25">
      <c r="A1582" s="253">
        <v>1580</v>
      </c>
      <c r="B1582" s="243" t="s">
        <v>294</v>
      </c>
      <c r="C1582" s="243" t="s">
        <v>592</v>
      </c>
      <c r="D1582" s="243" t="s">
        <v>494</v>
      </c>
      <c r="E1582" s="243" t="s">
        <v>495</v>
      </c>
      <c r="F1582" s="243" t="s">
        <v>35</v>
      </c>
      <c r="G1582" s="243" t="s">
        <v>36</v>
      </c>
      <c r="H1582" s="243" t="s">
        <v>32</v>
      </c>
      <c r="I1582" s="243" t="s">
        <v>995</v>
      </c>
      <c r="J1582" s="243" t="s">
        <v>41</v>
      </c>
      <c r="K1582" s="243" t="s">
        <v>925</v>
      </c>
      <c r="L1582" s="265">
        <v>1.4000000000000004</v>
      </c>
      <c r="M1582" s="250">
        <v>0.5</v>
      </c>
      <c r="N1582" s="250">
        <v>0.5</v>
      </c>
      <c r="O1582" s="244">
        <v>20</v>
      </c>
      <c r="P1582" s="242">
        <v>15</v>
      </c>
      <c r="Q1582" s="242">
        <v>35</v>
      </c>
      <c r="R1582" s="242">
        <v>0.7</v>
      </c>
      <c r="S1582" s="245">
        <v>215</v>
      </c>
      <c r="T1582" s="242">
        <v>4.2</v>
      </c>
      <c r="U1582" s="242">
        <v>2</v>
      </c>
      <c r="V1582" s="242">
        <v>15</v>
      </c>
      <c r="W1582" s="266">
        <v>99.045000000000002</v>
      </c>
      <c r="X1582" s="266">
        <v>16.702360876897135</v>
      </c>
      <c r="Y1582" s="266">
        <v>4.5999999999999996</v>
      </c>
      <c r="Z1582" s="266">
        <v>0.49522500000000003</v>
      </c>
      <c r="AA1582" s="266">
        <v>1.9809000000000005</v>
      </c>
      <c r="AB1582" s="267">
        <v>1.3253750000000002</v>
      </c>
      <c r="AC1582" s="268"/>
      <c r="AD1582" s="269" t="s">
        <v>2546</v>
      </c>
      <c r="AE1582" s="270">
        <v>0.5</v>
      </c>
      <c r="AF1582" s="194">
        <f t="shared" si="152"/>
        <v>0.82537500000000019</v>
      </c>
      <c r="AH1582" s="242">
        <v>1561</v>
      </c>
      <c r="AI1582" s="251">
        <f t="shared" si="153"/>
        <v>8.4014999999999986</v>
      </c>
      <c r="AJ1582" s="251">
        <f>'5-04a'!O1583</f>
        <v>8.4015000000000004</v>
      </c>
      <c r="AK1582" s="251">
        <f t="shared" si="154"/>
        <v>0</v>
      </c>
      <c r="AM1582" s="252">
        <f t="shared" si="155"/>
        <v>9.8241385466880951E-2</v>
      </c>
      <c r="AP1582" s="268"/>
    </row>
    <row r="1583" spans="1:42" x14ac:dyDescent="0.25">
      <c r="A1583" s="253">
        <v>1581</v>
      </c>
      <c r="B1583" s="243" t="s">
        <v>294</v>
      </c>
      <c r="C1583" s="243" t="s">
        <v>592</v>
      </c>
      <c r="D1583" s="243" t="s">
        <v>471</v>
      </c>
      <c r="E1583" s="243" t="s">
        <v>495</v>
      </c>
      <c r="F1583" s="243" t="s">
        <v>35</v>
      </c>
      <c r="G1583" s="243" t="s">
        <v>36</v>
      </c>
      <c r="H1583" s="243" t="s">
        <v>32</v>
      </c>
      <c r="I1583" s="243" t="s">
        <v>995</v>
      </c>
      <c r="J1583" s="243" t="s">
        <v>41</v>
      </c>
      <c r="K1583" s="243" t="s">
        <v>925</v>
      </c>
      <c r="L1583" s="265">
        <v>1.4000000000000004</v>
      </c>
      <c r="M1583" s="250">
        <v>0.5</v>
      </c>
      <c r="N1583" s="250">
        <v>0.5</v>
      </c>
      <c r="O1583" s="244">
        <v>20</v>
      </c>
      <c r="P1583" s="242">
        <v>15</v>
      </c>
      <c r="Q1583" s="242">
        <v>35</v>
      </c>
      <c r="R1583" s="242">
        <v>0.7</v>
      </c>
      <c r="S1583" s="245">
        <v>215</v>
      </c>
      <c r="T1583" s="242">
        <v>4.2</v>
      </c>
      <c r="U1583" s="242">
        <v>2</v>
      </c>
      <c r="V1583" s="242">
        <v>15</v>
      </c>
      <c r="W1583" s="266">
        <v>92.910479999999922</v>
      </c>
      <c r="X1583" s="266">
        <v>19.396759916492677</v>
      </c>
      <c r="Y1583" s="266">
        <v>4.5999999999999996</v>
      </c>
      <c r="Z1583" s="266">
        <v>0.46455239999999964</v>
      </c>
      <c r="AA1583" s="266">
        <v>1.858209599999999</v>
      </c>
      <c r="AB1583" s="267">
        <v>1.6087380000000011</v>
      </c>
      <c r="AC1583" s="268"/>
      <c r="AD1583" s="269">
        <v>9.4</v>
      </c>
      <c r="AE1583" s="270">
        <f t="shared" ref="AE1583:AE1603" si="159">0.0804*AD1583^2-1.8589*AD1583+11.204</f>
        <v>0.83448400000000333</v>
      </c>
      <c r="AF1583" s="194">
        <f t="shared" si="152"/>
        <v>0.77425399999999778</v>
      </c>
      <c r="AH1583" s="242">
        <v>1562</v>
      </c>
      <c r="AI1583" s="251">
        <f t="shared" si="153"/>
        <v>8.5314999999999994</v>
      </c>
      <c r="AJ1583" s="251">
        <f>'5-04a'!O1584</f>
        <v>8.5314999999999994</v>
      </c>
      <c r="AK1583" s="251">
        <f t="shared" si="154"/>
        <v>0</v>
      </c>
      <c r="AM1583" s="252">
        <f t="shared" si="155"/>
        <v>9.0752388208403895E-2</v>
      </c>
      <c r="AP1583" s="268"/>
    </row>
    <row r="1584" spans="1:42" x14ac:dyDescent="0.25">
      <c r="A1584" s="253">
        <v>1582</v>
      </c>
      <c r="B1584" s="243" t="s">
        <v>294</v>
      </c>
      <c r="C1584" s="243" t="s">
        <v>592</v>
      </c>
      <c r="D1584" s="243" t="s">
        <v>494</v>
      </c>
      <c r="E1584" s="243" t="s">
        <v>492</v>
      </c>
      <c r="F1584" s="243" t="s">
        <v>35</v>
      </c>
      <c r="G1584" s="243" t="s">
        <v>36</v>
      </c>
      <c r="H1584" s="243" t="s">
        <v>32</v>
      </c>
      <c r="I1584" s="243" t="s">
        <v>77</v>
      </c>
      <c r="J1584" s="243" t="s">
        <v>73</v>
      </c>
      <c r="K1584" s="243" t="s">
        <v>926</v>
      </c>
      <c r="L1584" s="265">
        <v>3.2907193988667163</v>
      </c>
      <c r="M1584" s="250">
        <v>3</v>
      </c>
      <c r="N1584" s="250">
        <v>3</v>
      </c>
      <c r="O1584" s="244">
        <v>12</v>
      </c>
      <c r="P1584" s="242">
        <v>10</v>
      </c>
      <c r="Q1584" s="242">
        <v>25</v>
      </c>
      <c r="R1584" s="242">
        <v>0.7</v>
      </c>
      <c r="S1584" s="245">
        <v>597</v>
      </c>
      <c r="T1584" s="242">
        <v>4.2</v>
      </c>
      <c r="U1584" s="242">
        <v>2</v>
      </c>
      <c r="V1584" s="242">
        <v>23</v>
      </c>
      <c r="W1584" s="266">
        <v>160.71924266666659</v>
      </c>
      <c r="X1584" s="266">
        <v>17.818097856614919</v>
      </c>
      <c r="Y1584" s="266">
        <v>5.46</v>
      </c>
      <c r="Z1584" s="266">
        <v>4.8215772799999979</v>
      </c>
      <c r="AA1584" s="266">
        <v>3.2143848533333323</v>
      </c>
      <c r="AB1584" s="267">
        <v>1.7420378666666683</v>
      </c>
      <c r="AC1584" s="268"/>
      <c r="AD1584" s="269">
        <v>10.85</v>
      </c>
      <c r="AE1584" s="270">
        <f t="shared" si="159"/>
        <v>0.49982400000000027</v>
      </c>
      <c r="AF1584" s="194">
        <f t="shared" si="152"/>
        <v>1.242213866666668</v>
      </c>
      <c r="AH1584" s="242">
        <v>1563</v>
      </c>
      <c r="AI1584" s="251">
        <f t="shared" si="153"/>
        <v>15.237999999999998</v>
      </c>
      <c r="AJ1584" s="251">
        <f>'5-04a'!O1585</f>
        <v>15.238</v>
      </c>
      <c r="AK1584" s="251">
        <f t="shared" si="154"/>
        <v>0</v>
      </c>
      <c r="AM1584" s="252">
        <f t="shared" si="155"/>
        <v>8.1520794504965757E-2</v>
      </c>
      <c r="AP1584" s="268"/>
    </row>
    <row r="1585" spans="1:42" x14ac:dyDescent="0.25">
      <c r="A1585" s="253">
        <v>1583</v>
      </c>
      <c r="B1585" s="243" t="s">
        <v>294</v>
      </c>
      <c r="C1585" s="243" t="s">
        <v>592</v>
      </c>
      <c r="D1585" s="243" t="s">
        <v>494</v>
      </c>
      <c r="E1585" s="243" t="s">
        <v>492</v>
      </c>
      <c r="F1585" s="243" t="s">
        <v>35</v>
      </c>
      <c r="G1585" s="243" t="s">
        <v>36</v>
      </c>
      <c r="H1585" s="243" t="s">
        <v>32</v>
      </c>
      <c r="I1585" s="243" t="s">
        <v>55</v>
      </c>
      <c r="J1585" s="243" t="s">
        <v>73</v>
      </c>
      <c r="K1585" s="243" t="s">
        <v>926</v>
      </c>
      <c r="L1585" s="265">
        <v>2.9992110239476748</v>
      </c>
      <c r="M1585" s="250">
        <v>3</v>
      </c>
      <c r="N1585" s="250">
        <v>2.9992110239476748</v>
      </c>
      <c r="O1585" s="244">
        <v>12</v>
      </c>
      <c r="P1585" s="242">
        <v>10</v>
      </c>
      <c r="Q1585" s="242">
        <v>25</v>
      </c>
      <c r="R1585" s="242">
        <v>0.7</v>
      </c>
      <c r="S1585" s="245">
        <v>712</v>
      </c>
      <c r="T1585" s="242">
        <v>4.2</v>
      </c>
      <c r="U1585" s="242">
        <v>2</v>
      </c>
      <c r="V1585" s="242">
        <v>23</v>
      </c>
      <c r="W1585" s="266">
        <v>160.76152166357593</v>
      </c>
      <c r="X1585" s="266">
        <v>17.822785106826601</v>
      </c>
      <c r="Y1585" s="266">
        <v>4.34</v>
      </c>
      <c r="Z1585" s="266">
        <v>4.8215772799999987</v>
      </c>
      <c r="AA1585" s="266">
        <v>3.2143848533333328</v>
      </c>
      <c r="AB1585" s="267">
        <v>1.7420378666666687</v>
      </c>
      <c r="AC1585" s="268"/>
      <c r="AD1585" s="269">
        <v>10.85</v>
      </c>
      <c r="AE1585" s="270">
        <f t="shared" si="159"/>
        <v>0.49982400000000027</v>
      </c>
      <c r="AF1585" s="194">
        <f t="shared" si="152"/>
        <v>1.2422138666666684</v>
      </c>
      <c r="AH1585" s="242">
        <v>1564</v>
      </c>
      <c r="AI1585" s="251">
        <f t="shared" si="153"/>
        <v>14.118</v>
      </c>
      <c r="AJ1585" s="251">
        <f>'5-04a'!O1586</f>
        <v>14.118</v>
      </c>
      <c r="AK1585" s="251">
        <f t="shared" si="154"/>
        <v>0</v>
      </c>
      <c r="AM1585" s="252">
        <f t="shared" si="155"/>
        <v>8.7987949190159259E-2</v>
      </c>
      <c r="AP1585" s="268"/>
    </row>
    <row r="1586" spans="1:42" x14ac:dyDescent="0.25">
      <c r="A1586" s="253">
        <v>1584</v>
      </c>
      <c r="B1586" s="243" t="s">
        <v>294</v>
      </c>
      <c r="C1586" s="243" t="s">
        <v>592</v>
      </c>
      <c r="D1586" s="243" t="s">
        <v>494</v>
      </c>
      <c r="E1586" s="243" t="s">
        <v>492</v>
      </c>
      <c r="F1586" s="243" t="s">
        <v>35</v>
      </c>
      <c r="G1586" s="243" t="s">
        <v>31</v>
      </c>
      <c r="H1586" s="243" t="s">
        <v>42</v>
      </c>
      <c r="I1586" s="243" t="s">
        <v>64</v>
      </c>
      <c r="J1586" s="243" t="s">
        <v>657</v>
      </c>
      <c r="K1586" s="243" t="s">
        <v>926</v>
      </c>
      <c r="L1586" s="265">
        <v>3.2292511596452336</v>
      </c>
      <c r="M1586" s="250">
        <v>3</v>
      </c>
      <c r="N1586" s="250">
        <v>3</v>
      </c>
      <c r="O1586" s="244">
        <v>12</v>
      </c>
      <c r="P1586" s="242">
        <v>10</v>
      </c>
      <c r="Q1586" s="242">
        <v>25</v>
      </c>
      <c r="R1586" s="242">
        <v>0.7</v>
      </c>
      <c r="S1586" s="245">
        <v>692</v>
      </c>
      <c r="T1586" s="242">
        <v>4.2</v>
      </c>
      <c r="U1586" s="242">
        <v>2</v>
      </c>
      <c r="V1586" s="242">
        <v>23</v>
      </c>
      <c r="W1586" s="266">
        <v>162.38579066666665</v>
      </c>
      <c r="X1586" s="266">
        <v>18.002859275683665</v>
      </c>
      <c r="Y1586" s="266">
        <v>4.93</v>
      </c>
      <c r="Z1586" s="266">
        <v>4.8715737200000007</v>
      </c>
      <c r="AA1586" s="266">
        <v>2.6231550799999996</v>
      </c>
      <c r="AB1586" s="267">
        <v>1.6587712000000021</v>
      </c>
      <c r="AC1586" s="268"/>
      <c r="AD1586" s="269">
        <v>10.85</v>
      </c>
      <c r="AE1586" s="270">
        <f t="shared" si="159"/>
        <v>0.49982400000000027</v>
      </c>
      <c r="AF1586" s="194">
        <f t="shared" si="152"/>
        <v>1.1589472000000018</v>
      </c>
      <c r="AH1586" s="242">
        <v>1565</v>
      </c>
      <c r="AI1586" s="251">
        <f t="shared" si="153"/>
        <v>14.083500000000003</v>
      </c>
      <c r="AJ1586" s="251">
        <f>'5-04a'!O1587</f>
        <v>14.083500000000001</v>
      </c>
      <c r="AK1586" s="251">
        <f t="shared" si="154"/>
        <v>0</v>
      </c>
      <c r="AM1586" s="252">
        <f t="shared" si="155"/>
        <v>8.2291135016153774E-2</v>
      </c>
      <c r="AP1586" s="268"/>
    </row>
    <row r="1587" spans="1:42" x14ac:dyDescent="0.25">
      <c r="A1587" s="253">
        <v>1585</v>
      </c>
      <c r="B1587" s="243" t="s">
        <v>294</v>
      </c>
      <c r="C1587" s="243" t="s">
        <v>592</v>
      </c>
      <c r="D1587" s="243" t="s">
        <v>494</v>
      </c>
      <c r="E1587" s="243" t="s">
        <v>492</v>
      </c>
      <c r="F1587" s="243" t="s">
        <v>35</v>
      </c>
      <c r="G1587" s="243" t="s">
        <v>36</v>
      </c>
      <c r="H1587" s="243" t="s">
        <v>42</v>
      </c>
      <c r="I1587" s="243" t="s">
        <v>40</v>
      </c>
      <c r="J1587" s="243" t="s">
        <v>41</v>
      </c>
      <c r="K1587" s="243" t="s">
        <v>926</v>
      </c>
      <c r="L1587" s="265">
        <v>3.4504505131747218</v>
      </c>
      <c r="M1587" s="250">
        <v>3</v>
      </c>
      <c r="N1587" s="250">
        <v>3</v>
      </c>
      <c r="O1587" s="244">
        <v>12</v>
      </c>
      <c r="P1587" s="242">
        <v>10</v>
      </c>
      <c r="Q1587" s="242">
        <v>25</v>
      </c>
      <c r="R1587" s="242">
        <v>0.7</v>
      </c>
      <c r="S1587" s="245">
        <v>860</v>
      </c>
      <c r="T1587" s="242">
        <v>5</v>
      </c>
      <c r="U1587" s="242">
        <v>2</v>
      </c>
      <c r="V1587" s="242">
        <v>23</v>
      </c>
      <c r="W1587" s="266">
        <v>153.54095466666666</v>
      </c>
      <c r="X1587" s="266">
        <v>17.02227878787879</v>
      </c>
      <c r="Y1587" s="266">
        <v>5.39</v>
      </c>
      <c r="Z1587" s="266">
        <v>4.6062286400000003</v>
      </c>
      <c r="AA1587" s="266">
        <v>10.747866826666666</v>
      </c>
      <c r="AB1587" s="267">
        <v>2.8679045333333355</v>
      </c>
      <c r="AC1587" s="268"/>
      <c r="AD1587" s="269">
        <v>10.85</v>
      </c>
      <c r="AE1587" s="270">
        <f t="shared" si="159"/>
        <v>0.49982400000000027</v>
      </c>
      <c r="AF1587" s="194">
        <f t="shared" si="152"/>
        <v>2.3680805333333352</v>
      </c>
      <c r="AH1587" s="242">
        <v>1566</v>
      </c>
      <c r="AI1587" s="251">
        <f t="shared" si="153"/>
        <v>23.611999999999998</v>
      </c>
      <c r="AJ1587" s="251">
        <f>'5-04a'!O1588</f>
        <v>23.611999999999998</v>
      </c>
      <c r="AK1587" s="251">
        <f t="shared" si="154"/>
        <v>0</v>
      </c>
      <c r="AM1587" s="252">
        <f t="shared" si="155"/>
        <v>0.10029139985318208</v>
      </c>
      <c r="AP1587" s="268"/>
    </row>
    <row r="1588" spans="1:42" x14ac:dyDescent="0.25">
      <c r="A1588" s="253">
        <v>1586</v>
      </c>
      <c r="B1588" s="243" t="s">
        <v>294</v>
      </c>
      <c r="C1588" s="243" t="s">
        <v>592</v>
      </c>
      <c r="D1588" s="243" t="s">
        <v>494</v>
      </c>
      <c r="E1588" s="243" t="s">
        <v>492</v>
      </c>
      <c r="F1588" s="243" t="s">
        <v>35</v>
      </c>
      <c r="G1588" s="243" t="s">
        <v>36</v>
      </c>
      <c r="H1588" s="243" t="s">
        <v>37</v>
      </c>
      <c r="I1588" s="243" t="s">
        <v>33</v>
      </c>
      <c r="J1588" s="243" t="s">
        <v>34</v>
      </c>
      <c r="K1588" s="243" t="s">
        <v>926</v>
      </c>
      <c r="L1588" s="265">
        <v>3.4663411266263102</v>
      </c>
      <c r="M1588" s="250">
        <v>3</v>
      </c>
      <c r="N1588" s="250">
        <v>3</v>
      </c>
      <c r="O1588" s="244">
        <v>12</v>
      </c>
      <c r="P1588" s="242">
        <v>10</v>
      </c>
      <c r="Q1588" s="242">
        <v>20</v>
      </c>
      <c r="R1588" s="242">
        <v>0.7</v>
      </c>
      <c r="S1588" s="245">
        <v>2150</v>
      </c>
      <c r="T1588" s="242">
        <v>5</v>
      </c>
      <c r="U1588" s="242">
        <v>2</v>
      </c>
      <c r="V1588" s="242">
        <v>23</v>
      </c>
      <c r="W1588" s="266">
        <v>145.67748266666666</v>
      </c>
      <c r="X1588" s="266">
        <v>16.150496969696967</v>
      </c>
      <c r="Y1588" s="266">
        <v>5.39</v>
      </c>
      <c r="Z1588" s="266">
        <v>4.370324479999999</v>
      </c>
      <c r="AA1588" s="266">
        <v>6.5554867199999984</v>
      </c>
      <c r="AB1588" s="267">
        <v>3.237188800000002</v>
      </c>
      <c r="AC1588" s="268"/>
      <c r="AD1588" s="269">
        <v>10.85</v>
      </c>
      <c r="AE1588" s="270">
        <f t="shared" si="159"/>
        <v>0.49982400000000027</v>
      </c>
      <c r="AF1588" s="194">
        <f t="shared" si="152"/>
        <v>2.7373648000000017</v>
      </c>
      <c r="AH1588" s="242">
        <v>1567</v>
      </c>
      <c r="AI1588" s="251">
        <f t="shared" si="153"/>
        <v>19.552999999999997</v>
      </c>
      <c r="AJ1588" s="251">
        <f>'5-04a'!O1589</f>
        <v>19.553000000000001</v>
      </c>
      <c r="AK1588" s="251">
        <f t="shared" si="154"/>
        <v>0</v>
      </c>
      <c r="AM1588" s="252">
        <f t="shared" si="155"/>
        <v>0.13999717690380004</v>
      </c>
      <c r="AP1588" s="268"/>
    </row>
    <row r="1589" spans="1:42" x14ac:dyDescent="0.25">
      <c r="A1589" s="253">
        <v>1587</v>
      </c>
      <c r="B1589" s="243" t="s">
        <v>294</v>
      </c>
      <c r="C1589" s="243" t="s">
        <v>592</v>
      </c>
      <c r="D1589" s="243" t="s">
        <v>471</v>
      </c>
      <c r="E1589" s="243" t="s">
        <v>492</v>
      </c>
      <c r="F1589" s="243" t="s">
        <v>35</v>
      </c>
      <c r="G1589" s="243" t="s">
        <v>36</v>
      </c>
      <c r="H1589" s="243" t="s">
        <v>32</v>
      </c>
      <c r="I1589" s="243" t="s">
        <v>77</v>
      </c>
      <c r="J1589" s="243" t="s">
        <v>73</v>
      </c>
      <c r="K1589" s="243" t="s">
        <v>926</v>
      </c>
      <c r="L1589" s="265">
        <v>3.2933919144291641</v>
      </c>
      <c r="M1589" s="250">
        <v>3</v>
      </c>
      <c r="N1589" s="250">
        <v>3</v>
      </c>
      <c r="O1589" s="244">
        <v>12</v>
      </c>
      <c r="P1589" s="242">
        <v>10</v>
      </c>
      <c r="Q1589" s="242">
        <v>25</v>
      </c>
      <c r="R1589" s="242">
        <v>0.7</v>
      </c>
      <c r="S1589" s="245">
        <v>597</v>
      </c>
      <c r="T1589" s="242">
        <v>4.2</v>
      </c>
      <c r="U1589" s="242">
        <v>2</v>
      </c>
      <c r="V1589" s="242">
        <v>23</v>
      </c>
      <c r="W1589" s="266">
        <v>189.29258399999998</v>
      </c>
      <c r="X1589" s="266">
        <v>18.59455638506876</v>
      </c>
      <c r="Y1589" s="266">
        <v>5.46</v>
      </c>
      <c r="Z1589" s="266">
        <v>5.6787775199999997</v>
      </c>
      <c r="AA1589" s="266">
        <v>3.7858516800000004</v>
      </c>
      <c r="AB1589" s="267">
        <v>2.4843707999999998</v>
      </c>
      <c r="AC1589" s="268"/>
      <c r="AD1589" s="269">
        <v>8.9499999999999993</v>
      </c>
      <c r="AE1589" s="270">
        <f t="shared" si="159"/>
        <v>1.007086000000001</v>
      </c>
      <c r="AF1589" s="194">
        <f t="shared" si="152"/>
        <v>1.4772847999999987</v>
      </c>
      <c r="AH1589" s="242">
        <v>1568</v>
      </c>
      <c r="AI1589" s="251">
        <f t="shared" si="153"/>
        <v>17.408999999999999</v>
      </c>
      <c r="AJ1589" s="251">
        <f>'5-04a'!O1590</f>
        <v>17.408999999999999</v>
      </c>
      <c r="AK1589" s="251">
        <f t="shared" si="154"/>
        <v>0</v>
      </c>
      <c r="AM1589" s="252">
        <f t="shared" si="155"/>
        <v>8.4857533459704676E-2</v>
      </c>
      <c r="AP1589" s="268"/>
    </row>
    <row r="1590" spans="1:42" x14ac:dyDescent="0.25">
      <c r="A1590" s="253">
        <v>1588</v>
      </c>
      <c r="B1590" s="243" t="s">
        <v>294</v>
      </c>
      <c r="C1590" s="243" t="s">
        <v>592</v>
      </c>
      <c r="D1590" s="243" t="s">
        <v>471</v>
      </c>
      <c r="E1590" s="243" t="s">
        <v>492</v>
      </c>
      <c r="F1590" s="243" t="s">
        <v>35</v>
      </c>
      <c r="G1590" s="243" t="s">
        <v>36</v>
      </c>
      <c r="H1590" s="243" t="s">
        <v>32</v>
      </c>
      <c r="I1590" s="243" t="s">
        <v>55</v>
      </c>
      <c r="J1590" s="243" t="s">
        <v>73</v>
      </c>
      <c r="K1590" s="243" t="s">
        <v>926</v>
      </c>
      <c r="L1590" s="265">
        <v>3.0015621019324685</v>
      </c>
      <c r="M1590" s="250">
        <v>3</v>
      </c>
      <c r="N1590" s="250">
        <v>3</v>
      </c>
      <c r="O1590" s="244">
        <v>12</v>
      </c>
      <c r="P1590" s="242">
        <v>10</v>
      </c>
      <c r="Q1590" s="242">
        <v>25</v>
      </c>
      <c r="R1590" s="242">
        <v>0.7</v>
      </c>
      <c r="S1590" s="245">
        <v>712</v>
      </c>
      <c r="T1590" s="242">
        <v>4.2</v>
      </c>
      <c r="U1590" s="242">
        <v>2</v>
      </c>
      <c r="V1590" s="242">
        <v>23</v>
      </c>
      <c r="W1590" s="266">
        <v>189.29258400000006</v>
      </c>
      <c r="X1590" s="266">
        <v>18.594556385068767</v>
      </c>
      <c r="Y1590" s="266">
        <v>4.34</v>
      </c>
      <c r="Z1590" s="266">
        <v>5.6787775200000015</v>
      </c>
      <c r="AA1590" s="266">
        <v>3.7858516800000013</v>
      </c>
      <c r="AB1590" s="267">
        <v>2.4843707999999998</v>
      </c>
      <c r="AC1590" s="268"/>
      <c r="AD1590" s="269">
        <v>8.9499999999999993</v>
      </c>
      <c r="AE1590" s="270">
        <f t="shared" si="159"/>
        <v>1.007086000000001</v>
      </c>
      <c r="AF1590" s="194">
        <f t="shared" si="152"/>
        <v>1.4772847999999987</v>
      </c>
      <c r="AH1590" s="242">
        <v>1569</v>
      </c>
      <c r="AI1590" s="251">
        <f t="shared" si="153"/>
        <v>16.289000000000001</v>
      </c>
      <c r="AJ1590" s="251">
        <f>'5-04a'!O1591</f>
        <v>16.289000000000001</v>
      </c>
      <c r="AK1590" s="251">
        <f t="shared" si="154"/>
        <v>0</v>
      </c>
      <c r="AM1590" s="252">
        <f t="shared" si="155"/>
        <v>9.0692172631837348E-2</v>
      </c>
      <c r="AP1590" s="268"/>
    </row>
    <row r="1591" spans="1:42" x14ac:dyDescent="0.25">
      <c r="A1591" s="253">
        <v>1589</v>
      </c>
      <c r="B1591" s="243" t="s">
        <v>294</v>
      </c>
      <c r="C1591" s="243" t="s">
        <v>592</v>
      </c>
      <c r="D1591" s="243" t="s">
        <v>471</v>
      </c>
      <c r="E1591" s="243" t="s">
        <v>492</v>
      </c>
      <c r="F1591" s="243" t="s">
        <v>35</v>
      </c>
      <c r="G1591" s="243" t="s">
        <v>31</v>
      </c>
      <c r="H1591" s="243" t="s">
        <v>42</v>
      </c>
      <c r="I1591" s="243" t="s">
        <v>64</v>
      </c>
      <c r="J1591" s="243" t="s">
        <v>657</v>
      </c>
      <c r="K1591" s="243" t="s">
        <v>926</v>
      </c>
      <c r="L1591" s="265">
        <v>3.2317145302335746</v>
      </c>
      <c r="M1591" s="250">
        <v>3</v>
      </c>
      <c r="N1591" s="250">
        <v>3</v>
      </c>
      <c r="O1591" s="244">
        <v>12</v>
      </c>
      <c r="P1591" s="242">
        <v>10</v>
      </c>
      <c r="Q1591" s="242">
        <v>25</v>
      </c>
      <c r="R1591" s="242">
        <v>0.7</v>
      </c>
      <c r="S1591" s="245">
        <v>692</v>
      </c>
      <c r="T1591" s="242">
        <v>4.2</v>
      </c>
      <c r="U1591" s="242">
        <v>2</v>
      </c>
      <c r="V1591" s="242">
        <v>23</v>
      </c>
      <c r="W1591" s="266">
        <v>191.83238822222219</v>
      </c>
      <c r="X1591" s="266">
        <v>18.844045994324382</v>
      </c>
      <c r="Y1591" s="266">
        <v>4.93</v>
      </c>
      <c r="Z1591" s="266">
        <v>5.7549716466666663</v>
      </c>
      <c r="AA1591" s="266">
        <v>3.0988308866666663</v>
      </c>
      <c r="AB1591" s="267">
        <v>2.3903974666666663</v>
      </c>
      <c r="AC1591" s="268"/>
      <c r="AD1591" s="269">
        <v>8.9499999999999993</v>
      </c>
      <c r="AE1591" s="270">
        <f t="shared" si="159"/>
        <v>1.007086000000001</v>
      </c>
      <c r="AF1591" s="194">
        <f t="shared" si="152"/>
        <v>1.3833114666666653</v>
      </c>
      <c r="AH1591" s="242">
        <v>1570</v>
      </c>
      <c r="AI1591" s="251">
        <f t="shared" si="153"/>
        <v>16.174199999999999</v>
      </c>
      <c r="AJ1591" s="251">
        <f>'5-04a'!O1592</f>
        <v>16.174199999999999</v>
      </c>
      <c r="AK1591" s="251">
        <f t="shared" si="154"/>
        <v>0</v>
      </c>
      <c r="AM1591" s="252">
        <f t="shared" si="155"/>
        <v>8.5525804470494085E-2</v>
      </c>
      <c r="AP1591" s="268"/>
    </row>
    <row r="1592" spans="1:42" x14ac:dyDescent="0.25">
      <c r="A1592" s="253">
        <v>1590</v>
      </c>
      <c r="B1592" s="243" t="s">
        <v>294</v>
      </c>
      <c r="C1592" s="243" t="s">
        <v>592</v>
      </c>
      <c r="D1592" s="243" t="s">
        <v>471</v>
      </c>
      <c r="E1592" s="243" t="s">
        <v>492</v>
      </c>
      <c r="F1592" s="243" t="s">
        <v>35</v>
      </c>
      <c r="G1592" s="243" t="s">
        <v>36</v>
      </c>
      <c r="H1592" s="243" t="s">
        <v>42</v>
      </c>
      <c r="I1592" s="243" t="s">
        <v>40</v>
      </c>
      <c r="J1592" s="243" t="s">
        <v>41</v>
      </c>
      <c r="K1592" s="243" t="s">
        <v>926</v>
      </c>
      <c r="L1592" s="265">
        <v>3.4527440412001966</v>
      </c>
      <c r="M1592" s="250">
        <v>3</v>
      </c>
      <c r="N1592" s="250">
        <v>3</v>
      </c>
      <c r="O1592" s="244">
        <v>12</v>
      </c>
      <c r="P1592" s="242">
        <v>10</v>
      </c>
      <c r="Q1592" s="242">
        <v>25</v>
      </c>
      <c r="R1592" s="242">
        <v>0.7</v>
      </c>
      <c r="S1592" s="245">
        <v>860</v>
      </c>
      <c r="T1592" s="242">
        <v>5</v>
      </c>
      <c r="U1592" s="242">
        <v>2</v>
      </c>
      <c r="V1592" s="242">
        <v>23</v>
      </c>
      <c r="W1592" s="266">
        <v>177.23962533333338</v>
      </c>
      <c r="X1592" s="266">
        <v>17.410572233136872</v>
      </c>
      <c r="Y1592" s="266">
        <v>5.39</v>
      </c>
      <c r="Z1592" s="266">
        <v>5.3171887600000005</v>
      </c>
      <c r="AA1592" s="266">
        <v>12.406773773333335</v>
      </c>
      <c r="AB1592" s="267">
        <v>3.7550374666666664</v>
      </c>
      <c r="AC1592" s="268"/>
      <c r="AD1592" s="269">
        <v>8.9499999999999993</v>
      </c>
      <c r="AE1592" s="270">
        <f t="shared" si="159"/>
        <v>1.007086000000001</v>
      </c>
      <c r="AF1592" s="194">
        <f t="shared" si="152"/>
        <v>2.7479514666666653</v>
      </c>
      <c r="AH1592" s="242">
        <v>1571</v>
      </c>
      <c r="AI1592" s="251">
        <f t="shared" si="153"/>
        <v>26.869000000000003</v>
      </c>
      <c r="AJ1592" s="251">
        <f>'5-04a'!O1593</f>
        <v>26.869</v>
      </c>
      <c r="AK1592" s="251">
        <f t="shared" si="154"/>
        <v>0</v>
      </c>
      <c r="AM1592" s="252">
        <f t="shared" si="155"/>
        <v>0.10227218976019446</v>
      </c>
      <c r="AP1592" s="268"/>
    </row>
    <row r="1593" spans="1:42" x14ac:dyDescent="0.25">
      <c r="A1593" s="253">
        <v>1591</v>
      </c>
      <c r="B1593" s="243" t="s">
        <v>294</v>
      </c>
      <c r="C1593" s="243" t="s">
        <v>592</v>
      </c>
      <c r="D1593" s="243" t="s">
        <v>471</v>
      </c>
      <c r="E1593" s="243" t="s">
        <v>492</v>
      </c>
      <c r="F1593" s="243" t="s">
        <v>35</v>
      </c>
      <c r="G1593" s="243" t="s">
        <v>36</v>
      </c>
      <c r="H1593" s="243" t="s">
        <v>37</v>
      </c>
      <c r="I1593" s="243" t="s">
        <v>33</v>
      </c>
      <c r="J1593" s="243" t="s">
        <v>34</v>
      </c>
      <c r="K1593" s="243" t="s">
        <v>926</v>
      </c>
      <c r="L1593" s="265">
        <v>3.4668239364195808</v>
      </c>
      <c r="M1593" s="250">
        <v>3</v>
      </c>
      <c r="N1593" s="250">
        <v>3</v>
      </c>
      <c r="O1593" s="244">
        <v>12</v>
      </c>
      <c r="P1593" s="242">
        <v>10</v>
      </c>
      <c r="Q1593" s="242">
        <v>20</v>
      </c>
      <c r="R1593" s="242">
        <v>0.7</v>
      </c>
      <c r="S1593" s="245">
        <v>2150</v>
      </c>
      <c r="T1593" s="242">
        <v>5</v>
      </c>
      <c r="U1593" s="242">
        <v>2</v>
      </c>
      <c r="V1593" s="242">
        <v>23</v>
      </c>
      <c r="W1593" s="266">
        <v>169.27707733333335</v>
      </c>
      <c r="X1593" s="266">
        <v>16.628396594629997</v>
      </c>
      <c r="Y1593" s="266">
        <v>5.39</v>
      </c>
      <c r="Z1593" s="266">
        <v>5.0783123200000011</v>
      </c>
      <c r="AA1593" s="266">
        <v>7.6174684800000003</v>
      </c>
      <c r="AB1593" s="267">
        <v>4.2022192</v>
      </c>
      <c r="AC1593" s="268"/>
      <c r="AD1593" s="269">
        <v>8.9499999999999993</v>
      </c>
      <c r="AE1593" s="270">
        <f t="shared" si="159"/>
        <v>1.007086000000001</v>
      </c>
      <c r="AF1593" s="194">
        <f t="shared" si="152"/>
        <v>3.195133199999999</v>
      </c>
      <c r="AH1593" s="242">
        <v>1572</v>
      </c>
      <c r="AI1593" s="251">
        <f t="shared" si="153"/>
        <v>22.288000000000004</v>
      </c>
      <c r="AJ1593" s="251">
        <f>'5-04a'!O1594</f>
        <v>22.288</v>
      </c>
      <c r="AK1593" s="251">
        <f t="shared" si="154"/>
        <v>0</v>
      </c>
      <c r="AM1593" s="252">
        <f t="shared" si="155"/>
        <v>0.14335665829145722</v>
      </c>
      <c r="AP1593" s="268"/>
    </row>
    <row r="1594" spans="1:42" x14ac:dyDescent="0.25">
      <c r="A1594" s="253">
        <v>1592</v>
      </c>
      <c r="B1594" s="243" t="s">
        <v>294</v>
      </c>
      <c r="C1594" s="243" t="s">
        <v>592</v>
      </c>
      <c r="D1594" s="243" t="s">
        <v>494</v>
      </c>
      <c r="E1594" s="243" t="s">
        <v>496</v>
      </c>
      <c r="F1594" s="243" t="s">
        <v>35</v>
      </c>
      <c r="G1594" s="243" t="s">
        <v>36</v>
      </c>
      <c r="H1594" s="243" t="s">
        <v>32</v>
      </c>
      <c r="I1594" s="243" t="s">
        <v>77</v>
      </c>
      <c r="J1594" s="243" t="s">
        <v>73</v>
      </c>
      <c r="K1594" s="243" t="s">
        <v>926</v>
      </c>
      <c r="L1594" s="265">
        <v>3.2927074966170498</v>
      </c>
      <c r="M1594" s="250">
        <v>3</v>
      </c>
      <c r="N1594" s="250">
        <v>3</v>
      </c>
      <c r="O1594" s="244">
        <v>12</v>
      </c>
      <c r="P1594" s="242">
        <v>10</v>
      </c>
      <c r="Q1594" s="242">
        <v>25</v>
      </c>
      <c r="R1594" s="242">
        <v>0.7</v>
      </c>
      <c r="S1594" s="245">
        <v>597</v>
      </c>
      <c r="T1594" s="242">
        <v>4.2</v>
      </c>
      <c r="U1594" s="242">
        <v>2</v>
      </c>
      <c r="V1594" s="242">
        <v>23</v>
      </c>
      <c r="W1594" s="266">
        <v>132.63466666666667</v>
      </c>
      <c r="X1594" s="266">
        <v>17.947857465042851</v>
      </c>
      <c r="Y1594" s="266">
        <v>5.46</v>
      </c>
      <c r="Z1594" s="266">
        <v>3.9790400000000004</v>
      </c>
      <c r="AA1594" s="266">
        <v>2.652693333333334</v>
      </c>
      <c r="AB1594" s="267">
        <v>1.5202666666666669</v>
      </c>
      <c r="AC1594" s="268"/>
      <c r="AD1594" s="269">
        <v>10.95</v>
      </c>
      <c r="AE1594" s="270">
        <f t="shared" si="159"/>
        <v>0.48920599999999936</v>
      </c>
      <c r="AF1594" s="194">
        <f t="shared" si="152"/>
        <v>1.0310606666666675</v>
      </c>
      <c r="AH1594" s="242">
        <v>1573</v>
      </c>
      <c r="AI1594" s="251">
        <f t="shared" si="153"/>
        <v>13.612</v>
      </c>
      <c r="AJ1594" s="251">
        <f>'5-04a'!O1595</f>
        <v>13.612</v>
      </c>
      <c r="AK1594" s="251">
        <f t="shared" si="154"/>
        <v>0</v>
      </c>
      <c r="AM1594" s="252">
        <f t="shared" si="155"/>
        <v>7.5746449211480132E-2</v>
      </c>
      <c r="AP1594" s="268"/>
    </row>
    <row r="1595" spans="1:42" x14ac:dyDescent="0.25">
      <c r="A1595" s="253">
        <v>1593</v>
      </c>
      <c r="B1595" s="243" t="s">
        <v>294</v>
      </c>
      <c r="C1595" s="243" t="s">
        <v>592</v>
      </c>
      <c r="D1595" s="243" t="s">
        <v>494</v>
      </c>
      <c r="E1595" s="243" t="s">
        <v>496</v>
      </c>
      <c r="F1595" s="243" t="s">
        <v>35</v>
      </c>
      <c r="G1595" s="243" t="s">
        <v>36</v>
      </c>
      <c r="H1595" s="243" t="s">
        <v>32</v>
      </c>
      <c r="I1595" s="243" t="s">
        <v>55</v>
      </c>
      <c r="J1595" s="243" t="s">
        <v>73</v>
      </c>
      <c r="K1595" s="243" t="s">
        <v>926</v>
      </c>
      <c r="L1595" s="265">
        <v>3.0018213211171987</v>
      </c>
      <c r="M1595" s="250">
        <v>3</v>
      </c>
      <c r="N1595" s="250">
        <v>3</v>
      </c>
      <c r="O1595" s="244">
        <v>12</v>
      </c>
      <c r="P1595" s="242">
        <v>10</v>
      </c>
      <c r="Q1595" s="242">
        <v>25</v>
      </c>
      <c r="R1595" s="242">
        <v>0.7</v>
      </c>
      <c r="S1595" s="245">
        <v>712</v>
      </c>
      <c r="T1595" s="242">
        <v>4.2</v>
      </c>
      <c r="U1595" s="242">
        <v>2</v>
      </c>
      <c r="V1595" s="242">
        <v>23</v>
      </c>
      <c r="W1595" s="266">
        <v>132.63466666666667</v>
      </c>
      <c r="X1595" s="266">
        <v>17.947857465042851</v>
      </c>
      <c r="Y1595" s="266">
        <v>4.34</v>
      </c>
      <c r="Z1595" s="266">
        <v>3.9790400000000004</v>
      </c>
      <c r="AA1595" s="266">
        <v>2.652693333333334</v>
      </c>
      <c r="AB1595" s="267">
        <v>1.5202666666666669</v>
      </c>
      <c r="AC1595" s="268"/>
      <c r="AD1595" s="269">
        <v>10.95</v>
      </c>
      <c r="AE1595" s="270">
        <f t="shared" si="159"/>
        <v>0.48920599999999936</v>
      </c>
      <c r="AF1595" s="194">
        <f t="shared" si="152"/>
        <v>1.0310606666666675</v>
      </c>
      <c r="AH1595" s="242">
        <v>1574</v>
      </c>
      <c r="AI1595" s="251">
        <f t="shared" si="153"/>
        <v>12.492000000000001</v>
      </c>
      <c r="AJ1595" s="251">
        <f>'5-04a'!O1596</f>
        <v>12.492000000000001</v>
      </c>
      <c r="AK1595" s="251">
        <f t="shared" si="154"/>
        <v>0</v>
      </c>
      <c r="AM1595" s="252">
        <f t="shared" si="155"/>
        <v>8.253767744689941E-2</v>
      </c>
      <c r="AP1595" s="268"/>
    </row>
    <row r="1596" spans="1:42" x14ac:dyDescent="0.25">
      <c r="A1596" s="253">
        <v>1594</v>
      </c>
      <c r="B1596" s="243" t="s">
        <v>294</v>
      </c>
      <c r="C1596" s="243" t="s">
        <v>592</v>
      </c>
      <c r="D1596" s="243" t="s">
        <v>494</v>
      </c>
      <c r="E1596" s="243" t="s">
        <v>496</v>
      </c>
      <c r="F1596" s="243" t="s">
        <v>35</v>
      </c>
      <c r="G1596" s="243" t="s">
        <v>31</v>
      </c>
      <c r="H1596" s="243" t="s">
        <v>42</v>
      </c>
      <c r="I1596" s="243" t="s">
        <v>64</v>
      </c>
      <c r="J1596" s="243" t="s">
        <v>657</v>
      </c>
      <c r="K1596" s="243" t="s">
        <v>926</v>
      </c>
      <c r="L1596" s="265">
        <v>3.2316440945722458</v>
      </c>
      <c r="M1596" s="250">
        <v>3</v>
      </c>
      <c r="N1596" s="250">
        <v>3</v>
      </c>
      <c r="O1596" s="244">
        <v>12</v>
      </c>
      <c r="P1596" s="242">
        <v>10</v>
      </c>
      <c r="Q1596" s="242">
        <v>25</v>
      </c>
      <c r="R1596" s="242">
        <v>0.7</v>
      </c>
      <c r="S1596" s="245">
        <v>692</v>
      </c>
      <c r="T1596" s="242">
        <v>4.2</v>
      </c>
      <c r="U1596" s="242">
        <v>2</v>
      </c>
      <c r="V1596" s="242">
        <v>23</v>
      </c>
      <c r="W1596" s="266">
        <v>134.08084444444444</v>
      </c>
      <c r="X1596" s="266">
        <v>18.143551345662306</v>
      </c>
      <c r="Y1596" s="266">
        <v>4.93</v>
      </c>
      <c r="Z1596" s="266">
        <v>4.0224253333333335</v>
      </c>
      <c r="AA1596" s="266">
        <v>2.1659213333333334</v>
      </c>
      <c r="AB1596" s="267">
        <v>1.4520533333333332</v>
      </c>
      <c r="AC1596" s="268"/>
      <c r="AD1596" s="269">
        <v>10.95</v>
      </c>
      <c r="AE1596" s="270">
        <f t="shared" si="159"/>
        <v>0.48920599999999936</v>
      </c>
      <c r="AF1596" s="194">
        <f t="shared" si="152"/>
        <v>0.96284733333333383</v>
      </c>
      <c r="AH1596" s="242">
        <v>1575</v>
      </c>
      <c r="AI1596" s="251">
        <f t="shared" si="153"/>
        <v>12.570400000000001</v>
      </c>
      <c r="AJ1596" s="251">
        <f>'5-04a'!O1597</f>
        <v>12.570399999999999</v>
      </c>
      <c r="AK1596" s="251">
        <f t="shared" si="154"/>
        <v>0</v>
      </c>
      <c r="AM1596" s="252">
        <f t="shared" si="155"/>
        <v>7.6596395765714198E-2</v>
      </c>
      <c r="AP1596" s="268"/>
    </row>
    <row r="1597" spans="1:42" x14ac:dyDescent="0.25">
      <c r="A1597" s="253">
        <v>1595</v>
      </c>
      <c r="B1597" s="243" t="s">
        <v>294</v>
      </c>
      <c r="C1597" s="243" t="s">
        <v>592</v>
      </c>
      <c r="D1597" s="243" t="s">
        <v>494</v>
      </c>
      <c r="E1597" s="243" t="s">
        <v>496</v>
      </c>
      <c r="F1597" s="243" t="s">
        <v>35</v>
      </c>
      <c r="G1597" s="243" t="s">
        <v>36</v>
      </c>
      <c r="H1597" s="243" t="s">
        <v>42</v>
      </c>
      <c r="I1597" s="243" t="s">
        <v>40</v>
      </c>
      <c r="J1597" s="243" t="s">
        <v>41</v>
      </c>
      <c r="K1597" s="243" t="s">
        <v>926</v>
      </c>
      <c r="L1597" s="265">
        <v>3.4531722084935326</v>
      </c>
      <c r="M1597" s="250">
        <v>3</v>
      </c>
      <c r="N1597" s="250">
        <v>3</v>
      </c>
      <c r="O1597" s="244">
        <v>12</v>
      </c>
      <c r="P1597" s="242">
        <v>10</v>
      </c>
      <c r="Q1597" s="242">
        <v>25</v>
      </c>
      <c r="R1597" s="242">
        <v>0.7</v>
      </c>
      <c r="S1597" s="245">
        <v>860</v>
      </c>
      <c r="T1597" s="242">
        <v>5</v>
      </c>
      <c r="U1597" s="242">
        <v>2</v>
      </c>
      <c r="V1597" s="242">
        <v>23</v>
      </c>
      <c r="W1597" s="266">
        <v>126.27333333333335</v>
      </c>
      <c r="X1597" s="266">
        <v>17.087054578258911</v>
      </c>
      <c r="Y1597" s="266">
        <v>5.39</v>
      </c>
      <c r="Z1597" s="266">
        <v>3.7882000000000007</v>
      </c>
      <c r="AA1597" s="266">
        <v>8.8391333333333346</v>
      </c>
      <c r="AB1597" s="267">
        <v>2.4426666666666668</v>
      </c>
      <c r="AC1597" s="268"/>
      <c r="AD1597" s="269">
        <v>10.95</v>
      </c>
      <c r="AE1597" s="270">
        <f t="shared" si="159"/>
        <v>0.48920599999999936</v>
      </c>
      <c r="AF1597" s="194">
        <f t="shared" si="152"/>
        <v>1.9534606666666674</v>
      </c>
      <c r="AH1597" s="242">
        <v>1576</v>
      </c>
      <c r="AI1597" s="251">
        <f t="shared" si="153"/>
        <v>20.46</v>
      </c>
      <c r="AJ1597" s="251">
        <f>'5-04a'!O1598</f>
        <v>20.46</v>
      </c>
      <c r="AK1597" s="251">
        <f t="shared" si="154"/>
        <v>0</v>
      </c>
      <c r="AM1597" s="252">
        <f t="shared" si="155"/>
        <v>9.5477060931899671E-2</v>
      </c>
      <c r="AP1597" s="268"/>
    </row>
    <row r="1598" spans="1:42" x14ac:dyDescent="0.25">
      <c r="A1598" s="253">
        <v>1596</v>
      </c>
      <c r="B1598" s="243" t="s">
        <v>294</v>
      </c>
      <c r="C1598" s="243" t="s">
        <v>592</v>
      </c>
      <c r="D1598" s="243" t="s">
        <v>494</v>
      </c>
      <c r="E1598" s="243" t="s">
        <v>496</v>
      </c>
      <c r="F1598" s="243" t="s">
        <v>35</v>
      </c>
      <c r="G1598" s="243" t="s">
        <v>36</v>
      </c>
      <c r="H1598" s="243" t="s">
        <v>37</v>
      </c>
      <c r="I1598" s="243" t="s">
        <v>33</v>
      </c>
      <c r="J1598" s="243" t="s">
        <v>34</v>
      </c>
      <c r="K1598" s="243" t="s">
        <v>926</v>
      </c>
      <c r="L1598" s="265">
        <v>3.4725677881056209</v>
      </c>
      <c r="M1598" s="250">
        <v>3</v>
      </c>
      <c r="N1598" s="250">
        <v>3</v>
      </c>
      <c r="O1598" s="244">
        <v>12</v>
      </c>
      <c r="P1598" s="242">
        <v>10</v>
      </c>
      <c r="Q1598" s="242">
        <v>20</v>
      </c>
      <c r="R1598" s="242">
        <v>0.7</v>
      </c>
      <c r="S1598" s="245">
        <v>2150</v>
      </c>
      <c r="T1598" s="242">
        <v>5</v>
      </c>
      <c r="U1598" s="242">
        <v>2</v>
      </c>
      <c r="V1598" s="242">
        <v>23</v>
      </c>
      <c r="W1598" s="266">
        <v>119.94133333333335</v>
      </c>
      <c r="X1598" s="266">
        <v>16.230221019395579</v>
      </c>
      <c r="Y1598" s="266">
        <v>5.39</v>
      </c>
      <c r="Z1598" s="266">
        <v>3.5982400000000001</v>
      </c>
      <c r="AA1598" s="266">
        <v>5.397359999999999</v>
      </c>
      <c r="AB1598" s="267">
        <v>2.7488999999999999</v>
      </c>
      <c r="AC1598" s="268"/>
      <c r="AD1598" s="269">
        <v>10.95</v>
      </c>
      <c r="AE1598" s="270">
        <f t="shared" si="159"/>
        <v>0.48920599999999936</v>
      </c>
      <c r="AF1598" s="194">
        <f t="shared" si="152"/>
        <v>2.2596940000000005</v>
      </c>
      <c r="AH1598" s="242">
        <v>1577</v>
      </c>
      <c r="AI1598" s="251">
        <f t="shared" si="153"/>
        <v>17.134499999999999</v>
      </c>
      <c r="AJ1598" s="251">
        <f>'5-04a'!O1599</f>
        <v>17.134499999999999</v>
      </c>
      <c r="AK1598" s="251">
        <f t="shared" si="154"/>
        <v>0</v>
      </c>
      <c r="AM1598" s="252">
        <f t="shared" si="155"/>
        <v>0.13187977472351109</v>
      </c>
      <c r="AP1598" s="268"/>
    </row>
    <row r="1599" spans="1:42" x14ac:dyDescent="0.25">
      <c r="A1599" s="253">
        <v>1597</v>
      </c>
      <c r="B1599" s="243" t="s">
        <v>294</v>
      </c>
      <c r="C1599" s="243" t="s">
        <v>592</v>
      </c>
      <c r="D1599" s="243" t="s">
        <v>471</v>
      </c>
      <c r="E1599" s="243" t="s">
        <v>496</v>
      </c>
      <c r="F1599" s="243" t="s">
        <v>35</v>
      </c>
      <c r="G1599" s="243" t="s">
        <v>36</v>
      </c>
      <c r="H1599" s="243" t="s">
        <v>32</v>
      </c>
      <c r="I1599" s="243" t="s">
        <v>77</v>
      </c>
      <c r="J1599" s="243" t="s">
        <v>73</v>
      </c>
      <c r="K1599" s="243" t="s">
        <v>926</v>
      </c>
      <c r="L1599" s="265">
        <v>3.2929467457962414</v>
      </c>
      <c r="M1599" s="250">
        <v>3</v>
      </c>
      <c r="N1599" s="250">
        <v>3</v>
      </c>
      <c r="O1599" s="244">
        <v>12</v>
      </c>
      <c r="P1599" s="242">
        <v>10</v>
      </c>
      <c r="Q1599" s="242">
        <v>25</v>
      </c>
      <c r="R1599" s="242">
        <v>0.7</v>
      </c>
      <c r="S1599" s="245">
        <v>597</v>
      </c>
      <c r="T1599" s="242">
        <v>4.2</v>
      </c>
      <c r="U1599" s="242">
        <v>2</v>
      </c>
      <c r="V1599" s="242">
        <v>23</v>
      </c>
      <c r="W1599" s="266">
        <v>129.93181066666668</v>
      </c>
      <c r="X1599" s="266">
        <v>19.277716716122654</v>
      </c>
      <c r="Y1599" s="266">
        <v>5.46</v>
      </c>
      <c r="Z1599" s="266">
        <v>3.8979543200000006</v>
      </c>
      <c r="AA1599" s="266">
        <v>2.5986362133333341</v>
      </c>
      <c r="AB1599" s="267">
        <v>1.9454094666666659</v>
      </c>
      <c r="AC1599" s="268"/>
      <c r="AD1599" s="269">
        <v>9.15</v>
      </c>
      <c r="AE1599" s="270">
        <f t="shared" si="159"/>
        <v>0.9263539999999999</v>
      </c>
      <c r="AF1599" s="194">
        <f t="shared" si="152"/>
        <v>1.019055466666666</v>
      </c>
      <c r="AH1599" s="242">
        <v>1578</v>
      </c>
      <c r="AI1599" s="251">
        <f t="shared" si="153"/>
        <v>13.902000000000001</v>
      </c>
      <c r="AJ1599" s="251">
        <f>'5-04a'!O1600</f>
        <v>13.901999999999999</v>
      </c>
      <c r="AK1599" s="251">
        <f t="shared" si="154"/>
        <v>0</v>
      </c>
      <c r="AM1599" s="252">
        <f t="shared" si="155"/>
        <v>7.3302795760801745E-2</v>
      </c>
      <c r="AP1599" s="268"/>
    </row>
    <row r="1600" spans="1:42" x14ac:dyDescent="0.25">
      <c r="A1600" s="253">
        <v>1598</v>
      </c>
      <c r="B1600" s="243" t="s">
        <v>294</v>
      </c>
      <c r="C1600" s="243" t="s">
        <v>592</v>
      </c>
      <c r="D1600" s="243" t="s">
        <v>471</v>
      </c>
      <c r="E1600" s="243" t="s">
        <v>496</v>
      </c>
      <c r="F1600" s="243" t="s">
        <v>35</v>
      </c>
      <c r="G1600" s="243" t="s">
        <v>36</v>
      </c>
      <c r="H1600" s="243" t="s">
        <v>32</v>
      </c>
      <c r="I1600" s="243" t="s">
        <v>55</v>
      </c>
      <c r="J1600" s="243" t="s">
        <v>73</v>
      </c>
      <c r="K1600" s="243" t="s">
        <v>926</v>
      </c>
      <c r="L1600" s="265">
        <v>3.0023926191572072</v>
      </c>
      <c r="M1600" s="250">
        <v>3</v>
      </c>
      <c r="N1600" s="250">
        <v>3</v>
      </c>
      <c r="O1600" s="244">
        <v>12</v>
      </c>
      <c r="P1600" s="242">
        <v>10</v>
      </c>
      <c r="Q1600" s="242">
        <v>25</v>
      </c>
      <c r="R1600" s="242">
        <v>0.7</v>
      </c>
      <c r="S1600" s="245">
        <v>712</v>
      </c>
      <c r="T1600" s="242">
        <v>4.2</v>
      </c>
      <c r="U1600" s="242">
        <v>2</v>
      </c>
      <c r="V1600" s="242">
        <v>23</v>
      </c>
      <c r="W1600" s="266">
        <v>129.93181066666668</v>
      </c>
      <c r="X1600" s="266">
        <v>19.277716716122654</v>
      </c>
      <c r="Y1600" s="266">
        <v>4.34</v>
      </c>
      <c r="Z1600" s="266">
        <v>3.8979543200000006</v>
      </c>
      <c r="AA1600" s="266">
        <v>2.5986362133333341</v>
      </c>
      <c r="AB1600" s="267">
        <v>1.9454094666666659</v>
      </c>
      <c r="AC1600" s="268"/>
      <c r="AD1600" s="269">
        <v>9.15</v>
      </c>
      <c r="AE1600" s="270">
        <f t="shared" si="159"/>
        <v>0.9263539999999999</v>
      </c>
      <c r="AF1600" s="194">
        <f t="shared" si="152"/>
        <v>1.019055466666666</v>
      </c>
      <c r="AH1600" s="242">
        <v>1579</v>
      </c>
      <c r="AI1600" s="251">
        <f t="shared" si="153"/>
        <v>12.782</v>
      </c>
      <c r="AJ1600" s="251">
        <f>'5-04a'!O1601</f>
        <v>12.782</v>
      </c>
      <c r="AK1600" s="251">
        <f t="shared" si="154"/>
        <v>0</v>
      </c>
      <c r="AM1600" s="252">
        <f t="shared" si="155"/>
        <v>7.972582277160585E-2</v>
      </c>
      <c r="AP1600" s="268"/>
    </row>
    <row r="1601" spans="1:42" x14ac:dyDescent="0.25">
      <c r="A1601" s="253">
        <v>1599</v>
      </c>
      <c r="B1601" s="243" t="s">
        <v>294</v>
      </c>
      <c r="C1601" s="243" t="s">
        <v>592</v>
      </c>
      <c r="D1601" s="243" t="s">
        <v>471</v>
      </c>
      <c r="E1601" s="243" t="s">
        <v>496</v>
      </c>
      <c r="F1601" s="243" t="s">
        <v>35</v>
      </c>
      <c r="G1601" s="243" t="s">
        <v>31</v>
      </c>
      <c r="H1601" s="243" t="s">
        <v>42</v>
      </c>
      <c r="I1601" s="243" t="s">
        <v>64</v>
      </c>
      <c r="J1601" s="243" t="s">
        <v>657</v>
      </c>
      <c r="K1601" s="243" t="s">
        <v>926</v>
      </c>
      <c r="L1601" s="265">
        <v>3.232099393010222</v>
      </c>
      <c r="M1601" s="250">
        <v>3</v>
      </c>
      <c r="N1601" s="250">
        <v>3</v>
      </c>
      <c r="O1601" s="244">
        <v>12</v>
      </c>
      <c r="P1601" s="242">
        <v>10</v>
      </c>
      <c r="Q1601" s="242">
        <v>25</v>
      </c>
      <c r="R1601" s="242">
        <v>0.7</v>
      </c>
      <c r="S1601" s="245">
        <v>692</v>
      </c>
      <c r="T1601" s="242">
        <v>4.2</v>
      </c>
      <c r="U1601" s="242">
        <v>2</v>
      </c>
      <c r="V1601" s="242">
        <v>23</v>
      </c>
      <c r="W1601" s="266">
        <v>131.99775044444448</v>
      </c>
      <c r="X1601" s="266">
        <v>19.584235970985826</v>
      </c>
      <c r="Y1601" s="266">
        <v>4.93</v>
      </c>
      <c r="Z1601" s="266">
        <v>3.9599325133333343</v>
      </c>
      <c r="AA1601" s="266">
        <v>2.132271353333334</v>
      </c>
      <c r="AB1601" s="267">
        <v>1.8831961333333329</v>
      </c>
      <c r="AC1601" s="268"/>
      <c r="AD1601" s="269">
        <v>9.15</v>
      </c>
      <c r="AE1601" s="270">
        <f t="shared" si="159"/>
        <v>0.9263539999999999</v>
      </c>
      <c r="AF1601" s="194">
        <f t="shared" si="152"/>
        <v>0.95684213333333301</v>
      </c>
      <c r="AH1601" s="242">
        <v>1580</v>
      </c>
      <c r="AI1601" s="251">
        <f t="shared" si="153"/>
        <v>12.905400000000002</v>
      </c>
      <c r="AJ1601" s="251">
        <f>'5-04a'!O1602</f>
        <v>12.9054</v>
      </c>
      <c r="AK1601" s="251">
        <f t="shared" si="154"/>
        <v>0</v>
      </c>
      <c r="AM1601" s="252">
        <f t="shared" si="155"/>
        <v>7.4142772276204763E-2</v>
      </c>
      <c r="AP1601" s="268"/>
    </row>
    <row r="1602" spans="1:42" x14ac:dyDescent="0.25">
      <c r="A1602" s="253">
        <v>1600</v>
      </c>
      <c r="B1602" s="243" t="s">
        <v>294</v>
      </c>
      <c r="C1602" s="243" t="s">
        <v>592</v>
      </c>
      <c r="D1602" s="243" t="s">
        <v>471</v>
      </c>
      <c r="E1602" s="243" t="s">
        <v>496</v>
      </c>
      <c r="F1602" s="243" t="s">
        <v>35</v>
      </c>
      <c r="G1602" s="243" t="s">
        <v>36</v>
      </c>
      <c r="H1602" s="243" t="s">
        <v>42</v>
      </c>
      <c r="I1602" s="243" t="s">
        <v>40</v>
      </c>
      <c r="J1602" s="243" t="s">
        <v>41</v>
      </c>
      <c r="K1602" s="243" t="s">
        <v>926</v>
      </c>
      <c r="L1602" s="265">
        <v>3.4538029563295818</v>
      </c>
      <c r="M1602" s="250">
        <v>3</v>
      </c>
      <c r="N1602" s="250">
        <v>3</v>
      </c>
      <c r="O1602" s="244">
        <v>12</v>
      </c>
      <c r="P1602" s="242">
        <v>10</v>
      </c>
      <c r="Q1602" s="242">
        <v>25</v>
      </c>
      <c r="R1602" s="242">
        <v>0.7</v>
      </c>
      <c r="S1602" s="245">
        <v>860</v>
      </c>
      <c r="T1602" s="242">
        <v>5</v>
      </c>
      <c r="U1602" s="242">
        <v>2</v>
      </c>
      <c r="V1602" s="242">
        <v>23</v>
      </c>
      <c r="W1602" s="266">
        <v>119.65257200000001</v>
      </c>
      <c r="X1602" s="266">
        <v>17.752607121661722</v>
      </c>
      <c r="Y1602" s="266">
        <v>5.39</v>
      </c>
      <c r="Z1602" s="266">
        <v>3.5895771600000002</v>
      </c>
      <c r="AA1602" s="266">
        <v>8.3756800399999989</v>
      </c>
      <c r="AB1602" s="267">
        <v>2.786742799999999</v>
      </c>
      <c r="AC1602" s="268"/>
      <c r="AD1602" s="269">
        <v>9.15</v>
      </c>
      <c r="AE1602" s="270">
        <f t="shared" si="159"/>
        <v>0.9263539999999999</v>
      </c>
      <c r="AF1602" s="194">
        <f t="shared" si="152"/>
        <v>1.8603887999999991</v>
      </c>
      <c r="AH1602" s="242">
        <v>1581</v>
      </c>
      <c r="AI1602" s="251">
        <f t="shared" si="153"/>
        <v>20.141999999999996</v>
      </c>
      <c r="AJ1602" s="251">
        <f>'5-04a'!O1603</f>
        <v>20.141999999999999</v>
      </c>
      <c r="AK1602" s="251">
        <f t="shared" si="154"/>
        <v>0</v>
      </c>
      <c r="AM1602" s="252">
        <f t="shared" si="155"/>
        <v>9.2363658028001158E-2</v>
      </c>
      <c r="AP1602" s="268"/>
    </row>
    <row r="1603" spans="1:42" x14ac:dyDescent="0.25">
      <c r="A1603" s="253">
        <v>1601</v>
      </c>
      <c r="B1603" s="243" t="s">
        <v>294</v>
      </c>
      <c r="C1603" s="243" t="s">
        <v>592</v>
      </c>
      <c r="D1603" s="243" t="s">
        <v>471</v>
      </c>
      <c r="E1603" s="243" t="s">
        <v>496</v>
      </c>
      <c r="F1603" s="243" t="s">
        <v>35</v>
      </c>
      <c r="G1603" s="243" t="s">
        <v>36</v>
      </c>
      <c r="H1603" s="243" t="s">
        <v>37</v>
      </c>
      <c r="I1603" s="243" t="s">
        <v>33</v>
      </c>
      <c r="J1603" s="243" t="s">
        <v>34</v>
      </c>
      <c r="K1603" s="243" t="s">
        <v>926</v>
      </c>
      <c r="L1603" s="265">
        <v>3.4750690295244384</v>
      </c>
      <c r="M1603" s="250">
        <v>3</v>
      </c>
      <c r="N1603" s="250">
        <v>3</v>
      </c>
      <c r="O1603" s="244">
        <v>12</v>
      </c>
      <c r="P1603" s="242">
        <v>10</v>
      </c>
      <c r="Q1603" s="242">
        <v>20</v>
      </c>
      <c r="R1603" s="242">
        <v>0.7</v>
      </c>
      <c r="S1603" s="245">
        <v>2150</v>
      </c>
      <c r="T1603" s="242">
        <v>5</v>
      </c>
      <c r="U1603" s="242">
        <v>2</v>
      </c>
      <c r="V1603" s="242">
        <v>23</v>
      </c>
      <c r="W1603" s="266">
        <v>114.91270400000003</v>
      </c>
      <c r="X1603" s="266">
        <v>17.049362611275971</v>
      </c>
      <c r="Y1603" s="266">
        <v>5.39</v>
      </c>
      <c r="Z1603" s="266">
        <v>3.4473811200000011</v>
      </c>
      <c r="AA1603" s="266">
        <v>5.1710716800000007</v>
      </c>
      <c r="AB1603" s="267">
        <v>3.1005471999999998</v>
      </c>
      <c r="AC1603" s="268"/>
      <c r="AD1603" s="269">
        <v>9.15</v>
      </c>
      <c r="AE1603" s="270">
        <f t="shared" si="159"/>
        <v>0.9263539999999999</v>
      </c>
      <c r="AF1603" s="194">
        <f t="shared" ref="AF1603:AF1666" si="160">AB1603-AE1603</f>
        <v>2.1741931999999999</v>
      </c>
      <c r="AH1603" s="242">
        <v>1582</v>
      </c>
      <c r="AI1603" s="251">
        <f t="shared" ref="AI1603:AI1666" si="161">SUM(Y1603:AB1603)</f>
        <v>17.109000000000002</v>
      </c>
      <c r="AJ1603" s="251">
        <f>'5-04a'!O1604</f>
        <v>17.109000000000002</v>
      </c>
      <c r="AK1603" s="251">
        <f t="shared" ref="AK1603:AK1666" si="162">AI1603-AJ1603</f>
        <v>0</v>
      </c>
      <c r="AM1603" s="252">
        <f t="shared" ref="AM1603:AM1666" si="163">AF1603/AI1603</f>
        <v>0.127078917528786</v>
      </c>
      <c r="AP1603" s="268"/>
    </row>
    <row r="1604" spans="1:42" x14ac:dyDescent="0.25">
      <c r="A1604" s="253">
        <v>1602</v>
      </c>
      <c r="B1604" s="243" t="s">
        <v>294</v>
      </c>
      <c r="C1604" s="243" t="s">
        <v>592</v>
      </c>
      <c r="D1604" s="243" t="s">
        <v>494</v>
      </c>
      <c r="E1604" s="243" t="s">
        <v>495</v>
      </c>
      <c r="F1604" s="243" t="s">
        <v>35</v>
      </c>
      <c r="G1604" s="243" t="s">
        <v>36</v>
      </c>
      <c r="H1604" s="243" t="s">
        <v>32</v>
      </c>
      <c r="I1604" s="243" t="s">
        <v>77</v>
      </c>
      <c r="J1604" s="243" t="s">
        <v>73</v>
      </c>
      <c r="K1604" s="243" t="s">
        <v>926</v>
      </c>
      <c r="L1604" s="265">
        <v>3.2909761513959155</v>
      </c>
      <c r="M1604" s="250">
        <v>3</v>
      </c>
      <c r="N1604" s="250">
        <v>3</v>
      </c>
      <c r="O1604" s="244">
        <v>12</v>
      </c>
      <c r="P1604" s="242">
        <v>10</v>
      </c>
      <c r="Q1604" s="242">
        <v>25</v>
      </c>
      <c r="R1604" s="242">
        <v>0.7</v>
      </c>
      <c r="S1604" s="245">
        <v>597</v>
      </c>
      <c r="T1604" s="242">
        <v>4.2</v>
      </c>
      <c r="U1604" s="242">
        <v>2</v>
      </c>
      <c r="V1604" s="242">
        <v>23</v>
      </c>
      <c r="W1604" s="266">
        <v>108.55866666666668</v>
      </c>
      <c r="X1604" s="266">
        <v>18.306689151208548</v>
      </c>
      <c r="Y1604" s="266">
        <v>5.46</v>
      </c>
      <c r="Z1604" s="266">
        <v>3.2567600000000003</v>
      </c>
      <c r="AA1604" s="266">
        <v>2.1711733333333338</v>
      </c>
      <c r="AB1604" s="267">
        <v>1.3350666666666666</v>
      </c>
      <c r="AC1604" s="268"/>
      <c r="AD1604" s="269" t="s">
        <v>2546</v>
      </c>
      <c r="AE1604" s="270">
        <v>0.5</v>
      </c>
      <c r="AF1604" s="194">
        <f t="shared" si="160"/>
        <v>0.83506666666666662</v>
      </c>
      <c r="AH1604" s="242">
        <v>1583</v>
      </c>
      <c r="AI1604" s="251">
        <f t="shared" si="161"/>
        <v>12.223000000000001</v>
      </c>
      <c r="AJ1604" s="251">
        <f>'5-04a'!O1605</f>
        <v>12.223000000000001</v>
      </c>
      <c r="AK1604" s="251">
        <f t="shared" si="162"/>
        <v>0</v>
      </c>
      <c r="AM1604" s="252">
        <f t="shared" si="163"/>
        <v>6.8319288772532655E-2</v>
      </c>
      <c r="AP1604" s="268"/>
    </row>
    <row r="1605" spans="1:42" x14ac:dyDescent="0.25">
      <c r="A1605" s="253">
        <v>1603</v>
      </c>
      <c r="B1605" s="243" t="s">
        <v>294</v>
      </c>
      <c r="C1605" s="243" t="s">
        <v>592</v>
      </c>
      <c r="D1605" s="243" t="s">
        <v>494</v>
      </c>
      <c r="E1605" s="243" t="s">
        <v>495</v>
      </c>
      <c r="F1605" s="243" t="s">
        <v>35</v>
      </c>
      <c r="G1605" s="243" t="s">
        <v>36</v>
      </c>
      <c r="H1605" s="243" t="s">
        <v>32</v>
      </c>
      <c r="I1605" s="243" t="s">
        <v>55</v>
      </c>
      <c r="J1605" s="243" t="s">
        <v>73</v>
      </c>
      <c r="K1605" s="243" t="s">
        <v>926</v>
      </c>
      <c r="L1605" s="265">
        <v>3.0009376847065412</v>
      </c>
      <c r="M1605" s="250">
        <v>3</v>
      </c>
      <c r="N1605" s="250">
        <v>3</v>
      </c>
      <c r="O1605" s="244">
        <v>12</v>
      </c>
      <c r="P1605" s="242">
        <v>10</v>
      </c>
      <c r="Q1605" s="242">
        <v>25</v>
      </c>
      <c r="R1605" s="242">
        <v>0.7</v>
      </c>
      <c r="S1605" s="245">
        <v>712</v>
      </c>
      <c r="T1605" s="242">
        <v>4.2</v>
      </c>
      <c r="U1605" s="242">
        <v>2</v>
      </c>
      <c r="V1605" s="242">
        <v>23</v>
      </c>
      <c r="W1605" s="266">
        <v>108.55866666666665</v>
      </c>
      <c r="X1605" s="266">
        <v>18.306689151208545</v>
      </c>
      <c r="Y1605" s="266">
        <v>4.34</v>
      </c>
      <c r="Z1605" s="266">
        <v>3.2567599999999999</v>
      </c>
      <c r="AA1605" s="266">
        <v>2.1711733333333334</v>
      </c>
      <c r="AB1605" s="267">
        <v>1.3350666666666666</v>
      </c>
      <c r="AC1605" s="268"/>
      <c r="AD1605" s="269" t="s">
        <v>2546</v>
      </c>
      <c r="AE1605" s="270">
        <v>0.5</v>
      </c>
      <c r="AF1605" s="194">
        <f t="shared" si="160"/>
        <v>0.83506666666666662</v>
      </c>
      <c r="AH1605" s="242">
        <v>1584</v>
      </c>
      <c r="AI1605" s="251">
        <f t="shared" si="161"/>
        <v>11.103</v>
      </c>
      <c r="AJ1605" s="251">
        <f>'5-04a'!O1606</f>
        <v>11.103</v>
      </c>
      <c r="AK1605" s="251">
        <f t="shared" si="162"/>
        <v>0</v>
      </c>
      <c r="AM1605" s="252">
        <f t="shared" si="163"/>
        <v>7.5210903959890718E-2</v>
      </c>
      <c r="AP1605" s="268"/>
    </row>
    <row r="1606" spans="1:42" x14ac:dyDescent="0.25">
      <c r="A1606" s="253">
        <v>1604</v>
      </c>
      <c r="B1606" s="243" t="s">
        <v>294</v>
      </c>
      <c r="C1606" s="243" t="s">
        <v>592</v>
      </c>
      <c r="D1606" s="243" t="s">
        <v>494</v>
      </c>
      <c r="E1606" s="243" t="s">
        <v>495</v>
      </c>
      <c r="F1606" s="243" t="s">
        <v>35</v>
      </c>
      <c r="G1606" s="243" t="s">
        <v>31</v>
      </c>
      <c r="H1606" s="243" t="s">
        <v>42</v>
      </c>
      <c r="I1606" s="243" t="s">
        <v>64</v>
      </c>
      <c r="J1606" s="243" t="s">
        <v>657</v>
      </c>
      <c r="K1606" s="243" t="s">
        <v>926</v>
      </c>
      <c r="L1606" s="265">
        <v>3.2304643153457011</v>
      </c>
      <c r="M1606" s="250">
        <v>3</v>
      </c>
      <c r="N1606" s="250">
        <v>3</v>
      </c>
      <c r="O1606" s="244">
        <v>12</v>
      </c>
      <c r="P1606" s="242">
        <v>10</v>
      </c>
      <c r="Q1606" s="242">
        <v>25</v>
      </c>
      <c r="R1606" s="242">
        <v>0.7</v>
      </c>
      <c r="S1606" s="245">
        <v>692</v>
      </c>
      <c r="T1606" s="242">
        <v>4.2</v>
      </c>
      <c r="U1606" s="242">
        <v>2</v>
      </c>
      <c r="V1606" s="242">
        <v>23</v>
      </c>
      <c r="W1606" s="266">
        <v>109.89694444444447</v>
      </c>
      <c r="X1606" s="266">
        <v>18.532368371744429</v>
      </c>
      <c r="Y1606" s="266">
        <v>4.93</v>
      </c>
      <c r="Z1606" s="266">
        <v>3.2969083333333336</v>
      </c>
      <c r="AA1606" s="266">
        <v>1.7752583333333336</v>
      </c>
      <c r="AB1606" s="267">
        <v>1.2803333333333335</v>
      </c>
      <c r="AC1606" s="268"/>
      <c r="AD1606" s="269" t="s">
        <v>2546</v>
      </c>
      <c r="AE1606" s="270">
        <v>0.5</v>
      </c>
      <c r="AF1606" s="194">
        <f t="shared" si="160"/>
        <v>0.78033333333333355</v>
      </c>
      <c r="AH1606" s="242">
        <v>1585</v>
      </c>
      <c r="AI1606" s="251">
        <f t="shared" si="161"/>
        <v>11.282500000000001</v>
      </c>
      <c r="AJ1606" s="251">
        <f>'5-04a'!O1607</f>
        <v>11.282500000000001</v>
      </c>
      <c r="AK1606" s="251">
        <f t="shared" si="162"/>
        <v>0</v>
      </c>
      <c r="AM1606" s="252">
        <f t="shared" si="163"/>
        <v>6.9163158283477383E-2</v>
      </c>
      <c r="AP1606" s="268"/>
    </row>
    <row r="1607" spans="1:42" x14ac:dyDescent="0.25">
      <c r="A1607" s="253">
        <v>1605</v>
      </c>
      <c r="B1607" s="243" t="s">
        <v>294</v>
      </c>
      <c r="C1607" s="243" t="s">
        <v>592</v>
      </c>
      <c r="D1607" s="243" t="s">
        <v>494</v>
      </c>
      <c r="E1607" s="243" t="s">
        <v>495</v>
      </c>
      <c r="F1607" s="243" t="s">
        <v>35</v>
      </c>
      <c r="G1607" s="243" t="s">
        <v>36</v>
      </c>
      <c r="H1607" s="243" t="s">
        <v>42</v>
      </c>
      <c r="I1607" s="243" t="s">
        <v>40</v>
      </c>
      <c r="J1607" s="243" t="s">
        <v>41</v>
      </c>
      <c r="K1607" s="243" t="s">
        <v>926</v>
      </c>
      <c r="L1607" s="265">
        <v>3.4524403452760164</v>
      </c>
      <c r="M1607" s="250">
        <v>3</v>
      </c>
      <c r="N1607" s="250">
        <v>3</v>
      </c>
      <c r="O1607" s="244">
        <v>12</v>
      </c>
      <c r="P1607" s="242">
        <v>10</v>
      </c>
      <c r="Q1607" s="242">
        <v>25</v>
      </c>
      <c r="R1607" s="242">
        <v>0.7</v>
      </c>
      <c r="S1607" s="245">
        <v>860</v>
      </c>
      <c r="T1607" s="242">
        <v>5</v>
      </c>
      <c r="U1607" s="242">
        <v>2</v>
      </c>
      <c r="V1607" s="242">
        <v>23</v>
      </c>
      <c r="W1607" s="266">
        <v>102.38800000000002</v>
      </c>
      <c r="X1607" s="266">
        <v>17.266104553119735</v>
      </c>
      <c r="Y1607" s="266">
        <v>5.39</v>
      </c>
      <c r="Z1607" s="266">
        <v>3.0716400000000008</v>
      </c>
      <c r="AA1607" s="266">
        <v>7.1671600000000009</v>
      </c>
      <c r="AB1607" s="267">
        <v>2.0751999999999997</v>
      </c>
      <c r="AC1607" s="268"/>
      <c r="AD1607" s="269" t="s">
        <v>2546</v>
      </c>
      <c r="AE1607" s="270">
        <v>0.5</v>
      </c>
      <c r="AF1607" s="194">
        <f t="shared" si="160"/>
        <v>1.5751999999999997</v>
      </c>
      <c r="AH1607" s="242">
        <v>1586</v>
      </c>
      <c r="AI1607" s="251">
        <f t="shared" si="161"/>
        <v>17.704000000000001</v>
      </c>
      <c r="AJ1607" s="251">
        <f>'5-04a'!O1608</f>
        <v>17.704000000000001</v>
      </c>
      <c r="AK1607" s="251">
        <f t="shared" si="162"/>
        <v>0</v>
      </c>
      <c r="AM1607" s="252">
        <f t="shared" si="163"/>
        <v>8.8974243108901924E-2</v>
      </c>
      <c r="AP1607" s="268"/>
    </row>
    <row r="1608" spans="1:42" x14ac:dyDescent="0.25">
      <c r="A1608" s="253">
        <v>1606</v>
      </c>
      <c r="B1608" s="243" t="s">
        <v>294</v>
      </c>
      <c r="C1608" s="243" t="s">
        <v>592</v>
      </c>
      <c r="D1608" s="243" t="s">
        <v>494</v>
      </c>
      <c r="E1608" s="243" t="s">
        <v>495</v>
      </c>
      <c r="F1608" s="243" t="s">
        <v>35</v>
      </c>
      <c r="G1608" s="243" t="s">
        <v>36</v>
      </c>
      <c r="H1608" s="243" t="s">
        <v>37</v>
      </c>
      <c r="I1608" s="243" t="s">
        <v>33</v>
      </c>
      <c r="J1608" s="243" t="s">
        <v>34</v>
      </c>
      <c r="K1608" s="243" t="s">
        <v>926</v>
      </c>
      <c r="L1608" s="265">
        <v>3.4766112277942849</v>
      </c>
      <c r="M1608" s="250">
        <v>3</v>
      </c>
      <c r="N1608" s="250">
        <v>3</v>
      </c>
      <c r="O1608" s="244">
        <v>12</v>
      </c>
      <c r="P1608" s="242">
        <v>10</v>
      </c>
      <c r="Q1608" s="242">
        <v>20</v>
      </c>
      <c r="R1608" s="242">
        <v>0.7</v>
      </c>
      <c r="S1608" s="245">
        <v>2150</v>
      </c>
      <c r="T1608" s="242">
        <v>5</v>
      </c>
      <c r="U1608" s="242">
        <v>2</v>
      </c>
      <c r="V1608" s="242">
        <v>23</v>
      </c>
      <c r="W1608" s="266">
        <v>97.552000000000035</v>
      </c>
      <c r="X1608" s="266">
        <v>16.450590219224289</v>
      </c>
      <c r="Y1608" s="266">
        <v>5.39</v>
      </c>
      <c r="Z1608" s="266">
        <v>2.9265600000000007</v>
      </c>
      <c r="AA1608" s="266">
        <v>4.3898400000000013</v>
      </c>
      <c r="AB1608" s="267">
        <v>2.3291000000000004</v>
      </c>
      <c r="AC1608" s="268"/>
      <c r="AD1608" s="269" t="s">
        <v>2546</v>
      </c>
      <c r="AE1608" s="270">
        <v>0.5</v>
      </c>
      <c r="AF1608" s="194">
        <f t="shared" si="160"/>
        <v>1.8291000000000004</v>
      </c>
      <c r="AH1608" s="242">
        <v>1587</v>
      </c>
      <c r="AI1608" s="251">
        <f t="shared" si="161"/>
        <v>15.035500000000003</v>
      </c>
      <c r="AJ1608" s="251">
        <f>'5-04a'!O1609</f>
        <v>15.035500000000001</v>
      </c>
      <c r="AK1608" s="251">
        <f t="shared" si="162"/>
        <v>0</v>
      </c>
      <c r="AM1608" s="252">
        <f t="shared" si="163"/>
        <v>0.12165209005353995</v>
      </c>
      <c r="AP1608" s="268"/>
    </row>
    <row r="1609" spans="1:42" x14ac:dyDescent="0.25">
      <c r="A1609" s="253">
        <v>1607</v>
      </c>
      <c r="B1609" s="243" t="s">
        <v>294</v>
      </c>
      <c r="C1609" s="243" t="s">
        <v>592</v>
      </c>
      <c r="D1609" s="243" t="s">
        <v>471</v>
      </c>
      <c r="E1609" s="243" t="s">
        <v>495</v>
      </c>
      <c r="F1609" s="243" t="s">
        <v>35</v>
      </c>
      <c r="G1609" s="243" t="s">
        <v>36</v>
      </c>
      <c r="H1609" s="243" t="s">
        <v>32</v>
      </c>
      <c r="I1609" s="243" t="s">
        <v>77</v>
      </c>
      <c r="J1609" s="243" t="s">
        <v>73</v>
      </c>
      <c r="K1609" s="243" t="s">
        <v>926</v>
      </c>
      <c r="L1609" s="265">
        <v>3.2911545256321042</v>
      </c>
      <c r="M1609" s="250">
        <v>3</v>
      </c>
      <c r="N1609" s="250">
        <v>3</v>
      </c>
      <c r="O1609" s="244">
        <v>12</v>
      </c>
      <c r="P1609" s="242">
        <v>10</v>
      </c>
      <c r="Q1609" s="242">
        <v>25</v>
      </c>
      <c r="R1609" s="242">
        <v>0.7</v>
      </c>
      <c r="S1609" s="245">
        <v>597</v>
      </c>
      <c r="T1609" s="242">
        <v>4.2</v>
      </c>
      <c r="U1609" s="242">
        <v>2</v>
      </c>
      <c r="V1609" s="242">
        <v>23</v>
      </c>
      <c r="W1609" s="266">
        <v>95.134277333333301</v>
      </c>
      <c r="X1609" s="266">
        <v>19.861018232428663</v>
      </c>
      <c r="Y1609" s="266">
        <v>5.46</v>
      </c>
      <c r="Z1609" s="266">
        <v>2.854028319999999</v>
      </c>
      <c r="AA1609" s="266">
        <v>1.9026855466666661</v>
      </c>
      <c r="AB1609" s="267">
        <v>1.5662861333333344</v>
      </c>
      <c r="AC1609" s="268"/>
      <c r="AD1609" s="269">
        <v>9.4</v>
      </c>
      <c r="AE1609" s="270">
        <f t="shared" ref="AE1609:AE1621" si="164">0.0804*AD1609^2-1.8589*AD1609+11.204</f>
        <v>0.83448400000000333</v>
      </c>
      <c r="AF1609" s="194">
        <f t="shared" si="160"/>
        <v>0.73180213333333111</v>
      </c>
      <c r="AH1609" s="242">
        <v>1588</v>
      </c>
      <c r="AI1609" s="251">
        <f t="shared" si="161"/>
        <v>11.782999999999998</v>
      </c>
      <c r="AJ1609" s="251">
        <f>'5-04a'!O1610</f>
        <v>11.782999999999999</v>
      </c>
      <c r="AK1609" s="251">
        <f t="shared" si="162"/>
        <v>0</v>
      </c>
      <c r="AM1609" s="252">
        <f t="shared" si="163"/>
        <v>6.2106605561684736E-2</v>
      </c>
      <c r="AP1609" s="268"/>
    </row>
    <row r="1610" spans="1:42" x14ac:dyDescent="0.25">
      <c r="A1610" s="253">
        <v>1608</v>
      </c>
      <c r="B1610" s="243" t="s">
        <v>294</v>
      </c>
      <c r="C1610" s="243" t="s">
        <v>592</v>
      </c>
      <c r="D1610" s="243" t="s">
        <v>471</v>
      </c>
      <c r="E1610" s="243" t="s">
        <v>495</v>
      </c>
      <c r="F1610" s="243" t="s">
        <v>35</v>
      </c>
      <c r="G1610" s="243" t="s">
        <v>36</v>
      </c>
      <c r="H1610" s="243" t="s">
        <v>32</v>
      </c>
      <c r="I1610" s="243" t="s">
        <v>55</v>
      </c>
      <c r="J1610" s="243" t="s">
        <v>73</v>
      </c>
      <c r="K1610" s="243" t="s">
        <v>926</v>
      </c>
      <c r="L1610" s="265">
        <v>3.0021372514449096</v>
      </c>
      <c r="M1610" s="250">
        <v>3</v>
      </c>
      <c r="N1610" s="250">
        <v>3</v>
      </c>
      <c r="O1610" s="244">
        <v>12</v>
      </c>
      <c r="P1610" s="242">
        <v>10</v>
      </c>
      <c r="Q1610" s="242">
        <v>25</v>
      </c>
      <c r="R1610" s="242">
        <v>0.7</v>
      </c>
      <c r="S1610" s="245">
        <v>712</v>
      </c>
      <c r="T1610" s="242">
        <v>4.2</v>
      </c>
      <c r="U1610" s="242">
        <v>2</v>
      </c>
      <c r="V1610" s="242">
        <v>23</v>
      </c>
      <c r="W1610" s="266">
        <v>95.134277333333301</v>
      </c>
      <c r="X1610" s="266">
        <v>19.861018232428666</v>
      </c>
      <c r="Y1610" s="266">
        <v>4.34</v>
      </c>
      <c r="Z1610" s="266">
        <v>2.8540283199999994</v>
      </c>
      <c r="AA1610" s="266">
        <v>1.9026855466666666</v>
      </c>
      <c r="AB1610" s="267">
        <v>1.5662861333333347</v>
      </c>
      <c r="AC1610" s="268"/>
      <c r="AD1610" s="269">
        <v>9.4</v>
      </c>
      <c r="AE1610" s="270">
        <f t="shared" si="164"/>
        <v>0.83448400000000333</v>
      </c>
      <c r="AF1610" s="194">
        <f t="shared" si="160"/>
        <v>0.73180213333333133</v>
      </c>
      <c r="AH1610" s="242">
        <v>1589</v>
      </c>
      <c r="AI1610" s="251">
        <f t="shared" si="161"/>
        <v>10.663</v>
      </c>
      <c r="AJ1610" s="251">
        <f>'5-04a'!O1611</f>
        <v>10.663</v>
      </c>
      <c r="AK1610" s="251">
        <f t="shared" si="162"/>
        <v>0</v>
      </c>
      <c r="AM1610" s="252">
        <f t="shared" si="163"/>
        <v>6.8630041576791839E-2</v>
      </c>
      <c r="AP1610" s="268"/>
    </row>
    <row r="1611" spans="1:42" x14ac:dyDescent="0.25">
      <c r="A1611" s="253">
        <v>1609</v>
      </c>
      <c r="B1611" s="243" t="s">
        <v>294</v>
      </c>
      <c r="C1611" s="243" t="s">
        <v>592</v>
      </c>
      <c r="D1611" s="243" t="s">
        <v>471</v>
      </c>
      <c r="E1611" s="243" t="s">
        <v>495</v>
      </c>
      <c r="F1611" s="243" t="s">
        <v>35</v>
      </c>
      <c r="G1611" s="243" t="s">
        <v>31</v>
      </c>
      <c r="H1611" s="243" t="s">
        <v>42</v>
      </c>
      <c r="I1611" s="243" t="s">
        <v>64</v>
      </c>
      <c r="J1611" s="243" t="s">
        <v>657</v>
      </c>
      <c r="K1611" s="243" t="s">
        <v>926</v>
      </c>
      <c r="L1611" s="265">
        <v>3.2313071336116921</v>
      </c>
      <c r="M1611" s="250">
        <v>3</v>
      </c>
      <c r="N1611" s="250">
        <v>3</v>
      </c>
      <c r="O1611" s="244">
        <v>12</v>
      </c>
      <c r="P1611" s="242">
        <v>10</v>
      </c>
      <c r="Q1611" s="242">
        <v>25</v>
      </c>
      <c r="R1611" s="242">
        <v>0.7</v>
      </c>
      <c r="S1611" s="245">
        <v>692</v>
      </c>
      <c r="T1611" s="242">
        <v>4.2</v>
      </c>
      <c r="U1611" s="242">
        <v>2</v>
      </c>
      <c r="V1611" s="242">
        <v>23</v>
      </c>
      <c r="W1611" s="266">
        <v>96.835422666666645</v>
      </c>
      <c r="X1611" s="266">
        <v>20.216163395963811</v>
      </c>
      <c r="Y1611" s="266">
        <v>4.93</v>
      </c>
      <c r="Z1611" s="266">
        <v>2.9050626799999995</v>
      </c>
      <c r="AA1611" s="266">
        <v>1.5642645199999996</v>
      </c>
      <c r="AB1611" s="267">
        <v>1.5220728000000012</v>
      </c>
      <c r="AC1611" s="268"/>
      <c r="AD1611" s="269">
        <v>9.4</v>
      </c>
      <c r="AE1611" s="270">
        <f t="shared" si="164"/>
        <v>0.83448400000000333</v>
      </c>
      <c r="AF1611" s="194">
        <f t="shared" si="160"/>
        <v>0.68758879999999789</v>
      </c>
      <c r="AH1611" s="242">
        <v>1590</v>
      </c>
      <c r="AI1611" s="251">
        <f t="shared" si="161"/>
        <v>10.9214</v>
      </c>
      <c r="AJ1611" s="251">
        <f>'5-04a'!O1612</f>
        <v>10.9214</v>
      </c>
      <c r="AK1611" s="251">
        <f t="shared" si="162"/>
        <v>0</v>
      </c>
      <c r="AM1611" s="252">
        <f t="shared" si="163"/>
        <v>6.2957935795776909E-2</v>
      </c>
      <c r="AP1611" s="268"/>
    </row>
    <row r="1612" spans="1:42" x14ac:dyDescent="0.25">
      <c r="A1612" s="253">
        <v>1610</v>
      </c>
      <c r="B1612" s="243" t="s">
        <v>294</v>
      </c>
      <c r="C1612" s="243" t="s">
        <v>592</v>
      </c>
      <c r="D1612" s="243" t="s">
        <v>471</v>
      </c>
      <c r="E1612" s="243" t="s">
        <v>495</v>
      </c>
      <c r="F1612" s="243" t="s">
        <v>35</v>
      </c>
      <c r="G1612" s="243" t="s">
        <v>36</v>
      </c>
      <c r="H1612" s="243" t="s">
        <v>42</v>
      </c>
      <c r="I1612" s="243" t="s">
        <v>40</v>
      </c>
      <c r="J1612" s="243" t="s">
        <v>41</v>
      </c>
      <c r="K1612" s="243" t="s">
        <v>926</v>
      </c>
      <c r="L1612" s="265">
        <v>3.4538227456064781</v>
      </c>
      <c r="M1612" s="250">
        <v>3</v>
      </c>
      <c r="N1612" s="250">
        <v>3</v>
      </c>
      <c r="O1612" s="244">
        <v>12</v>
      </c>
      <c r="P1612" s="242">
        <v>10</v>
      </c>
      <c r="Q1612" s="242">
        <v>25</v>
      </c>
      <c r="R1612" s="242">
        <v>0.7</v>
      </c>
      <c r="S1612" s="245">
        <v>860</v>
      </c>
      <c r="T1612" s="242">
        <v>5</v>
      </c>
      <c r="U1612" s="242">
        <v>2</v>
      </c>
      <c r="V1612" s="242">
        <v>23</v>
      </c>
      <c r="W1612" s="266">
        <v>86.428471999999999</v>
      </c>
      <c r="X1612" s="266">
        <v>18.043522338204593</v>
      </c>
      <c r="Y1612" s="266">
        <v>5.39</v>
      </c>
      <c r="Z1612" s="266">
        <v>2.5928541599999999</v>
      </c>
      <c r="AA1612" s="266">
        <v>6.0499930399999986</v>
      </c>
      <c r="AB1612" s="267">
        <v>2.164152800000001</v>
      </c>
      <c r="AC1612" s="268"/>
      <c r="AD1612" s="269">
        <v>9.4</v>
      </c>
      <c r="AE1612" s="270">
        <f t="shared" si="164"/>
        <v>0.83448400000000333</v>
      </c>
      <c r="AF1612" s="194">
        <f t="shared" si="160"/>
        <v>1.3296687999999977</v>
      </c>
      <c r="AH1612" s="242">
        <v>1591</v>
      </c>
      <c r="AI1612" s="251">
        <f t="shared" si="161"/>
        <v>16.196999999999999</v>
      </c>
      <c r="AJ1612" s="251">
        <f>'5-04a'!O1613</f>
        <v>16.196999999999999</v>
      </c>
      <c r="AK1612" s="251">
        <f t="shared" si="162"/>
        <v>0</v>
      </c>
      <c r="AM1612" s="252">
        <f t="shared" si="163"/>
        <v>8.209352349200455E-2</v>
      </c>
      <c r="AP1612" s="268"/>
    </row>
    <row r="1613" spans="1:42" x14ac:dyDescent="0.25">
      <c r="A1613" s="253">
        <v>1611</v>
      </c>
      <c r="B1613" s="243" t="s">
        <v>294</v>
      </c>
      <c r="C1613" s="243" t="s">
        <v>592</v>
      </c>
      <c r="D1613" s="243" t="s">
        <v>471</v>
      </c>
      <c r="E1613" s="243" t="s">
        <v>495</v>
      </c>
      <c r="F1613" s="243" t="s">
        <v>35</v>
      </c>
      <c r="G1613" s="243" t="s">
        <v>36</v>
      </c>
      <c r="H1613" s="243" t="s">
        <v>37</v>
      </c>
      <c r="I1613" s="243" t="s">
        <v>33</v>
      </c>
      <c r="J1613" s="243" t="s">
        <v>34</v>
      </c>
      <c r="K1613" s="243" t="s">
        <v>926</v>
      </c>
      <c r="L1613" s="265">
        <v>3.48374619724183</v>
      </c>
      <c r="M1613" s="250">
        <v>3</v>
      </c>
      <c r="N1613" s="250">
        <v>3</v>
      </c>
      <c r="O1613" s="244">
        <v>12</v>
      </c>
      <c r="P1613" s="242">
        <v>10</v>
      </c>
      <c r="Q1613" s="242">
        <v>20</v>
      </c>
      <c r="R1613" s="242">
        <v>0.7</v>
      </c>
      <c r="S1613" s="245">
        <v>2150</v>
      </c>
      <c r="T1613" s="242">
        <v>5</v>
      </c>
      <c r="U1613" s="242">
        <v>2</v>
      </c>
      <c r="V1613" s="242">
        <v>23</v>
      </c>
      <c r="W1613" s="266">
        <v>83.381503999999978</v>
      </c>
      <c r="X1613" s="266">
        <v>17.407412108559495</v>
      </c>
      <c r="Y1613" s="266">
        <v>5.39</v>
      </c>
      <c r="Z1613" s="266">
        <v>2.5014451199999992</v>
      </c>
      <c r="AA1613" s="266">
        <v>3.752167679999999</v>
      </c>
      <c r="AB1613" s="267">
        <v>2.3978872000000013</v>
      </c>
      <c r="AC1613" s="268"/>
      <c r="AD1613" s="269">
        <v>9.4</v>
      </c>
      <c r="AE1613" s="270">
        <f t="shared" si="164"/>
        <v>0.83448400000000333</v>
      </c>
      <c r="AF1613" s="194">
        <f t="shared" si="160"/>
        <v>1.563403199999998</v>
      </c>
      <c r="AH1613" s="242">
        <v>1592</v>
      </c>
      <c r="AI1613" s="251">
        <f t="shared" si="161"/>
        <v>14.041499999999999</v>
      </c>
      <c r="AJ1613" s="251">
        <f>'5-04a'!O1614</f>
        <v>14.041499999999999</v>
      </c>
      <c r="AK1613" s="251">
        <f t="shared" si="162"/>
        <v>0</v>
      </c>
      <c r="AM1613" s="252">
        <f t="shared" si="163"/>
        <v>0.11134160880247823</v>
      </c>
      <c r="AP1613" s="268"/>
    </row>
    <row r="1614" spans="1:42" x14ac:dyDescent="0.25">
      <c r="A1614" s="253">
        <v>1612</v>
      </c>
      <c r="B1614" s="243" t="s">
        <v>294</v>
      </c>
      <c r="C1614" s="243" t="s">
        <v>592</v>
      </c>
      <c r="D1614" s="243" t="s">
        <v>494</v>
      </c>
      <c r="E1614" s="243" t="s">
        <v>492</v>
      </c>
      <c r="F1614" s="243" t="s">
        <v>35</v>
      </c>
      <c r="G1614" s="243" t="s">
        <v>31</v>
      </c>
      <c r="H1614" s="243" t="s">
        <v>32</v>
      </c>
      <c r="I1614" s="243" t="s">
        <v>39</v>
      </c>
      <c r="J1614" s="243" t="s">
        <v>44</v>
      </c>
      <c r="K1614" s="243" t="s">
        <v>928</v>
      </c>
      <c r="L1614" s="265">
        <v>4.8017260532150772</v>
      </c>
      <c r="M1614" s="250">
        <v>2</v>
      </c>
      <c r="N1614" s="250">
        <v>2</v>
      </c>
      <c r="O1614" s="244">
        <v>14</v>
      </c>
      <c r="P1614" s="242">
        <v>15</v>
      </c>
      <c r="Q1614" s="242">
        <v>35</v>
      </c>
      <c r="R1614" s="242">
        <v>0.7</v>
      </c>
      <c r="S1614" s="245">
        <v>462</v>
      </c>
      <c r="T1614" s="242">
        <v>4.2</v>
      </c>
      <c r="U1614" s="242">
        <v>2</v>
      </c>
      <c r="V1614" s="242">
        <v>21</v>
      </c>
      <c r="W1614" s="266">
        <v>174.28454399999995</v>
      </c>
      <c r="X1614" s="266">
        <v>19.322011529933476</v>
      </c>
      <c r="Y1614" s="266">
        <v>3.91</v>
      </c>
      <c r="Z1614" s="266">
        <v>3.485690879999999</v>
      </c>
      <c r="AA1614" s="266">
        <v>5.2285363199999981</v>
      </c>
      <c r="AB1614" s="267">
        <v>9.0772800000002596E-2</v>
      </c>
      <c r="AC1614" s="268"/>
      <c r="AD1614" s="269">
        <v>10.85</v>
      </c>
      <c r="AE1614" s="270">
        <f t="shared" si="164"/>
        <v>0.49982400000000027</v>
      </c>
      <c r="AF1614" s="194">
        <f t="shared" si="160"/>
        <v>-0.40905119999999767</v>
      </c>
      <c r="AH1614" s="242">
        <v>1593</v>
      </c>
      <c r="AI1614" s="251">
        <f t="shared" si="161"/>
        <v>12.715</v>
      </c>
      <c r="AJ1614" s="251">
        <f>'5-04a'!O1615</f>
        <v>12.715</v>
      </c>
      <c r="AK1614" s="251">
        <f t="shared" si="162"/>
        <v>0</v>
      </c>
      <c r="AM1614" s="252">
        <f t="shared" si="163"/>
        <v>-3.2170758946126442E-2</v>
      </c>
      <c r="AP1614" s="268"/>
    </row>
    <row r="1615" spans="1:42" x14ac:dyDescent="0.25">
      <c r="A1615" s="253">
        <v>1613</v>
      </c>
      <c r="B1615" s="243" t="s">
        <v>294</v>
      </c>
      <c r="C1615" s="243" t="s">
        <v>592</v>
      </c>
      <c r="D1615" s="243" t="s">
        <v>494</v>
      </c>
      <c r="E1615" s="243" t="s">
        <v>492</v>
      </c>
      <c r="F1615" s="243" t="s">
        <v>35</v>
      </c>
      <c r="G1615" s="243" t="s">
        <v>31</v>
      </c>
      <c r="H1615" s="243" t="s">
        <v>32</v>
      </c>
      <c r="I1615" s="243" t="s">
        <v>55</v>
      </c>
      <c r="J1615" s="243" t="s">
        <v>44</v>
      </c>
      <c r="K1615" s="243" t="s">
        <v>928</v>
      </c>
      <c r="L1615" s="265">
        <v>4.2177875067320967</v>
      </c>
      <c r="M1615" s="250">
        <v>2</v>
      </c>
      <c r="N1615" s="250">
        <v>2</v>
      </c>
      <c r="O1615" s="244">
        <v>14</v>
      </c>
      <c r="P1615" s="242">
        <v>15</v>
      </c>
      <c r="Q1615" s="242">
        <v>35</v>
      </c>
      <c r="R1615" s="242">
        <v>0.7</v>
      </c>
      <c r="S1615" s="245">
        <v>615</v>
      </c>
      <c r="T1615" s="242">
        <v>4.2</v>
      </c>
      <c r="U1615" s="242">
        <v>2</v>
      </c>
      <c r="V1615" s="242">
        <v>21</v>
      </c>
      <c r="W1615" s="266">
        <v>176.18781599999994</v>
      </c>
      <c r="X1615" s="266">
        <v>19.533017294900215</v>
      </c>
      <c r="Y1615" s="266">
        <v>5.64</v>
      </c>
      <c r="Z1615" s="266">
        <v>3.5237563199999991</v>
      </c>
      <c r="AA1615" s="266">
        <v>2.3491708799999995</v>
      </c>
      <c r="AB1615" s="267">
        <v>0.22607280000000252</v>
      </c>
      <c r="AC1615" s="268"/>
      <c r="AD1615" s="269">
        <v>10.85</v>
      </c>
      <c r="AE1615" s="270">
        <f t="shared" si="164"/>
        <v>0.49982400000000027</v>
      </c>
      <c r="AF1615" s="194">
        <f t="shared" si="160"/>
        <v>-0.27375119999999775</v>
      </c>
      <c r="AH1615" s="242">
        <v>1594</v>
      </c>
      <c r="AI1615" s="251">
        <f t="shared" si="161"/>
        <v>11.739000000000001</v>
      </c>
      <c r="AJ1615" s="251">
        <f>'5-04a'!O1616</f>
        <v>11.739000000000001</v>
      </c>
      <c r="AK1615" s="251">
        <f t="shared" si="162"/>
        <v>0</v>
      </c>
      <c r="AM1615" s="252">
        <f t="shared" si="163"/>
        <v>-2.3319805775619536E-2</v>
      </c>
      <c r="AP1615" s="268"/>
    </row>
    <row r="1616" spans="1:42" x14ac:dyDescent="0.25">
      <c r="A1616" s="253">
        <v>1614</v>
      </c>
      <c r="B1616" s="243" t="s">
        <v>294</v>
      </c>
      <c r="C1616" s="243" t="s">
        <v>592</v>
      </c>
      <c r="D1616" s="243" t="s">
        <v>471</v>
      </c>
      <c r="E1616" s="243" t="s">
        <v>492</v>
      </c>
      <c r="F1616" s="243" t="s">
        <v>35</v>
      </c>
      <c r="G1616" s="243" t="s">
        <v>31</v>
      </c>
      <c r="H1616" s="243" t="s">
        <v>32</v>
      </c>
      <c r="I1616" s="243" t="s">
        <v>39</v>
      </c>
      <c r="J1616" s="243" t="s">
        <v>44</v>
      </c>
      <c r="K1616" s="243" t="s">
        <v>928</v>
      </c>
      <c r="L1616" s="265">
        <v>4.8043662846540052</v>
      </c>
      <c r="M1616" s="250">
        <v>2</v>
      </c>
      <c r="N1616" s="250">
        <v>2</v>
      </c>
      <c r="O1616" s="244">
        <v>14</v>
      </c>
      <c r="P1616" s="242">
        <v>15</v>
      </c>
      <c r="Q1616" s="242">
        <v>35</v>
      </c>
      <c r="R1616" s="242">
        <v>0.7</v>
      </c>
      <c r="S1616" s="245">
        <v>462</v>
      </c>
      <c r="T1616" s="242">
        <v>4.2</v>
      </c>
      <c r="U1616" s="242">
        <v>2</v>
      </c>
      <c r="V1616" s="242">
        <v>21</v>
      </c>
      <c r="W1616" s="266">
        <v>206.29824600000001</v>
      </c>
      <c r="X1616" s="266">
        <v>20.265053634577605</v>
      </c>
      <c r="Y1616" s="266">
        <v>3.91</v>
      </c>
      <c r="Z1616" s="266">
        <v>4.1259649200000004</v>
      </c>
      <c r="AA1616" s="266">
        <v>6.1889473799999992</v>
      </c>
      <c r="AB1616" s="267">
        <v>0.53708769999999972</v>
      </c>
      <c r="AC1616" s="268"/>
      <c r="AD1616" s="269">
        <v>8.9499999999999993</v>
      </c>
      <c r="AE1616" s="270">
        <f t="shared" si="164"/>
        <v>1.007086000000001</v>
      </c>
      <c r="AF1616" s="194">
        <f t="shared" si="160"/>
        <v>-0.46999830000000131</v>
      </c>
      <c r="AH1616" s="242">
        <v>1595</v>
      </c>
      <c r="AI1616" s="251">
        <f t="shared" si="161"/>
        <v>14.761999999999999</v>
      </c>
      <c r="AJ1616" s="251">
        <f>'5-04a'!O1617</f>
        <v>14.762</v>
      </c>
      <c r="AK1616" s="251">
        <f t="shared" si="162"/>
        <v>0</v>
      </c>
      <c r="AM1616" s="252">
        <f t="shared" si="163"/>
        <v>-3.1838389107167145E-2</v>
      </c>
      <c r="AP1616" s="268"/>
    </row>
    <row r="1617" spans="1:42" x14ac:dyDescent="0.25">
      <c r="A1617" s="253">
        <v>1615</v>
      </c>
      <c r="B1617" s="243" t="s">
        <v>294</v>
      </c>
      <c r="C1617" s="243" t="s">
        <v>592</v>
      </c>
      <c r="D1617" s="243" t="s">
        <v>471</v>
      </c>
      <c r="E1617" s="243" t="s">
        <v>492</v>
      </c>
      <c r="F1617" s="243" t="s">
        <v>35</v>
      </c>
      <c r="G1617" s="243" t="s">
        <v>31</v>
      </c>
      <c r="H1617" s="243" t="s">
        <v>32</v>
      </c>
      <c r="I1617" s="243" t="s">
        <v>55</v>
      </c>
      <c r="J1617" s="243" t="s">
        <v>44</v>
      </c>
      <c r="K1617" s="243" t="s">
        <v>928</v>
      </c>
      <c r="L1617" s="265">
        <v>4.220460022294545</v>
      </c>
      <c r="M1617" s="250">
        <v>2</v>
      </c>
      <c r="N1617" s="250">
        <v>2</v>
      </c>
      <c r="O1617" s="244">
        <v>14</v>
      </c>
      <c r="P1617" s="242">
        <v>15</v>
      </c>
      <c r="Q1617" s="242">
        <v>35</v>
      </c>
      <c r="R1617" s="242">
        <v>0.7</v>
      </c>
      <c r="S1617" s="245">
        <v>615</v>
      </c>
      <c r="T1617" s="242">
        <v>4.2</v>
      </c>
      <c r="U1617" s="242">
        <v>2</v>
      </c>
      <c r="V1617" s="242">
        <v>21</v>
      </c>
      <c r="W1617" s="266">
        <v>213.24636900000002</v>
      </c>
      <c r="X1617" s="266">
        <v>20.947580451866404</v>
      </c>
      <c r="Y1617" s="266">
        <v>5.64</v>
      </c>
      <c r="Z1617" s="266">
        <v>4.2649273800000005</v>
      </c>
      <c r="AA1617" s="266">
        <v>2.8432849200000008</v>
      </c>
      <c r="AB1617" s="267">
        <v>0.68978769999999967</v>
      </c>
      <c r="AC1617" s="268"/>
      <c r="AD1617" s="269">
        <v>8.9499999999999993</v>
      </c>
      <c r="AE1617" s="270">
        <f t="shared" si="164"/>
        <v>1.007086000000001</v>
      </c>
      <c r="AF1617" s="194">
        <f t="shared" si="160"/>
        <v>-0.31729830000000137</v>
      </c>
      <c r="AH1617" s="242">
        <v>1596</v>
      </c>
      <c r="AI1617" s="251">
        <f t="shared" si="161"/>
        <v>13.438000000000001</v>
      </c>
      <c r="AJ1617" s="251">
        <f>'5-04a'!O1618</f>
        <v>13.438000000000001</v>
      </c>
      <c r="AK1617" s="251">
        <f t="shared" si="162"/>
        <v>0</v>
      </c>
      <c r="AM1617" s="252">
        <f t="shared" si="163"/>
        <v>-2.3612018157464009E-2</v>
      </c>
      <c r="AP1617" s="268"/>
    </row>
    <row r="1618" spans="1:42" x14ac:dyDescent="0.25">
      <c r="A1618" s="253">
        <v>1616</v>
      </c>
      <c r="B1618" s="243" t="s">
        <v>294</v>
      </c>
      <c r="C1618" s="243" t="s">
        <v>592</v>
      </c>
      <c r="D1618" s="243" t="s">
        <v>494</v>
      </c>
      <c r="E1618" s="243" t="s">
        <v>496</v>
      </c>
      <c r="F1618" s="243" t="s">
        <v>35</v>
      </c>
      <c r="G1618" s="243" t="s">
        <v>31</v>
      </c>
      <c r="H1618" s="243" t="s">
        <v>32</v>
      </c>
      <c r="I1618" s="243" t="s">
        <v>39</v>
      </c>
      <c r="J1618" s="243" t="s">
        <v>44</v>
      </c>
      <c r="K1618" s="243" t="s">
        <v>928</v>
      </c>
      <c r="L1618" s="265">
        <v>4.8037766426101323</v>
      </c>
      <c r="M1618" s="250">
        <v>2</v>
      </c>
      <c r="N1618" s="250">
        <v>2</v>
      </c>
      <c r="O1618" s="244">
        <v>14</v>
      </c>
      <c r="P1618" s="242">
        <v>15</v>
      </c>
      <c r="Q1618" s="242">
        <v>35</v>
      </c>
      <c r="R1618" s="242">
        <v>0.7</v>
      </c>
      <c r="S1618" s="245">
        <v>462</v>
      </c>
      <c r="T1618" s="242">
        <v>4.2</v>
      </c>
      <c r="U1618" s="242">
        <v>2</v>
      </c>
      <c r="V1618" s="242">
        <v>21</v>
      </c>
      <c r="W1618" s="266">
        <v>143.95500000000004</v>
      </c>
      <c r="X1618" s="266">
        <v>19.479702300405961</v>
      </c>
      <c r="Y1618" s="266">
        <v>3.91</v>
      </c>
      <c r="Z1618" s="266">
        <v>2.8791000000000007</v>
      </c>
      <c r="AA1618" s="266">
        <v>4.3186500000000008</v>
      </c>
      <c r="AB1618" s="267">
        <v>0.15724999999999995</v>
      </c>
      <c r="AC1618" s="268"/>
      <c r="AD1618" s="269">
        <v>10.95</v>
      </c>
      <c r="AE1618" s="270">
        <f t="shared" si="164"/>
        <v>0.48920599999999936</v>
      </c>
      <c r="AF1618" s="194">
        <f t="shared" si="160"/>
        <v>-0.33195599999999942</v>
      </c>
      <c r="AH1618" s="242">
        <v>1597</v>
      </c>
      <c r="AI1618" s="251">
        <f t="shared" si="161"/>
        <v>11.265000000000002</v>
      </c>
      <c r="AJ1618" s="251">
        <f>'5-04a'!O1619</f>
        <v>11.265000000000001</v>
      </c>
      <c r="AK1618" s="251">
        <f t="shared" si="162"/>
        <v>0</v>
      </c>
      <c r="AM1618" s="252">
        <f t="shared" si="163"/>
        <v>-2.9467909454061195E-2</v>
      </c>
      <c r="AP1618" s="268"/>
    </row>
    <row r="1619" spans="1:42" x14ac:dyDescent="0.25">
      <c r="A1619" s="253">
        <v>1617</v>
      </c>
      <c r="B1619" s="243" t="s">
        <v>294</v>
      </c>
      <c r="C1619" s="243" t="s">
        <v>592</v>
      </c>
      <c r="D1619" s="243" t="s">
        <v>494</v>
      </c>
      <c r="E1619" s="243" t="s">
        <v>496</v>
      </c>
      <c r="F1619" s="243" t="s">
        <v>35</v>
      </c>
      <c r="G1619" s="243" t="s">
        <v>31</v>
      </c>
      <c r="H1619" s="243" t="s">
        <v>32</v>
      </c>
      <c r="I1619" s="243" t="s">
        <v>55</v>
      </c>
      <c r="J1619" s="243" t="s">
        <v>44</v>
      </c>
      <c r="K1619" s="243" t="s">
        <v>928</v>
      </c>
      <c r="L1619" s="265">
        <v>4.2197756044824315</v>
      </c>
      <c r="M1619" s="250">
        <v>2</v>
      </c>
      <c r="N1619" s="250">
        <v>2</v>
      </c>
      <c r="O1619" s="244">
        <v>14</v>
      </c>
      <c r="P1619" s="242">
        <v>15</v>
      </c>
      <c r="Q1619" s="242">
        <v>35</v>
      </c>
      <c r="R1619" s="242">
        <v>0.7</v>
      </c>
      <c r="S1619" s="245">
        <v>615</v>
      </c>
      <c r="T1619" s="242">
        <v>4.2</v>
      </c>
      <c r="U1619" s="242">
        <v>2</v>
      </c>
      <c r="V1619" s="242">
        <v>21</v>
      </c>
      <c r="W1619" s="266">
        <v>146.09700000000004</v>
      </c>
      <c r="X1619" s="266">
        <v>19.769553450608935</v>
      </c>
      <c r="Y1619" s="266">
        <v>5.64</v>
      </c>
      <c r="Z1619" s="266">
        <v>2.9219400000000006</v>
      </c>
      <c r="AA1619" s="266">
        <v>1.9479600000000006</v>
      </c>
      <c r="AB1619" s="267">
        <v>0.26809999999999995</v>
      </c>
      <c r="AC1619" s="268"/>
      <c r="AD1619" s="269">
        <v>10.95</v>
      </c>
      <c r="AE1619" s="270">
        <f t="shared" si="164"/>
        <v>0.48920599999999936</v>
      </c>
      <c r="AF1619" s="194">
        <f t="shared" si="160"/>
        <v>-0.22110599999999941</v>
      </c>
      <c r="AH1619" s="242">
        <v>1598</v>
      </c>
      <c r="AI1619" s="251">
        <f t="shared" si="161"/>
        <v>10.778</v>
      </c>
      <c r="AJ1619" s="251">
        <f>'5-04a'!O1620</f>
        <v>10.778</v>
      </c>
      <c r="AK1619" s="251">
        <f t="shared" si="162"/>
        <v>0</v>
      </c>
      <c r="AM1619" s="252">
        <f t="shared" si="163"/>
        <v>-2.0514566709964689E-2</v>
      </c>
      <c r="AP1619" s="268"/>
    </row>
    <row r="1620" spans="1:42" x14ac:dyDescent="0.25">
      <c r="A1620" s="253">
        <v>1618</v>
      </c>
      <c r="B1620" s="243" t="s">
        <v>294</v>
      </c>
      <c r="C1620" s="243" t="s">
        <v>592</v>
      </c>
      <c r="D1620" s="243" t="s">
        <v>471</v>
      </c>
      <c r="E1620" s="243" t="s">
        <v>496</v>
      </c>
      <c r="F1620" s="243" t="s">
        <v>35</v>
      </c>
      <c r="G1620" s="243" t="s">
        <v>31</v>
      </c>
      <c r="H1620" s="243" t="s">
        <v>32</v>
      </c>
      <c r="I1620" s="243" t="s">
        <v>39</v>
      </c>
      <c r="J1620" s="243" t="s">
        <v>44</v>
      </c>
      <c r="K1620" s="243" t="s">
        <v>928</v>
      </c>
      <c r="L1620" s="265">
        <v>4.8040492416749085</v>
      </c>
      <c r="M1620" s="250">
        <v>2</v>
      </c>
      <c r="N1620" s="250">
        <v>2</v>
      </c>
      <c r="O1620" s="244">
        <v>14</v>
      </c>
      <c r="P1620" s="242">
        <v>15</v>
      </c>
      <c r="Q1620" s="242">
        <v>35</v>
      </c>
      <c r="R1620" s="242">
        <v>0.7</v>
      </c>
      <c r="S1620" s="245">
        <v>462</v>
      </c>
      <c r="T1620" s="242">
        <v>4.2</v>
      </c>
      <c r="U1620" s="242">
        <v>2</v>
      </c>
      <c r="V1620" s="242">
        <v>21</v>
      </c>
      <c r="W1620" s="266">
        <v>142.15038600000003</v>
      </c>
      <c r="X1620" s="266">
        <v>21.090561721068255</v>
      </c>
      <c r="Y1620" s="266">
        <v>3.91</v>
      </c>
      <c r="Z1620" s="266">
        <v>2.8430077200000006</v>
      </c>
      <c r="AA1620" s="266">
        <v>4.2645115800000006</v>
      </c>
      <c r="AB1620" s="267">
        <v>0.60748069999999932</v>
      </c>
      <c r="AC1620" s="268"/>
      <c r="AD1620" s="269">
        <v>9.15</v>
      </c>
      <c r="AE1620" s="270">
        <f t="shared" si="164"/>
        <v>0.9263539999999999</v>
      </c>
      <c r="AF1620" s="194">
        <f t="shared" si="160"/>
        <v>-0.31887330000000058</v>
      </c>
      <c r="AH1620" s="242">
        <v>1599</v>
      </c>
      <c r="AI1620" s="251">
        <f t="shared" si="161"/>
        <v>11.625000000000002</v>
      </c>
      <c r="AJ1620" s="251">
        <f>'5-04a'!O1621</f>
        <v>11.625</v>
      </c>
      <c r="AK1620" s="251">
        <f t="shared" si="162"/>
        <v>0</v>
      </c>
      <c r="AM1620" s="252">
        <f t="shared" si="163"/>
        <v>-2.7429961290322626E-2</v>
      </c>
      <c r="AP1620" s="268"/>
    </row>
    <row r="1621" spans="1:42" x14ac:dyDescent="0.25">
      <c r="A1621" s="253">
        <v>1619</v>
      </c>
      <c r="B1621" s="243" t="s">
        <v>294</v>
      </c>
      <c r="C1621" s="243" t="s">
        <v>592</v>
      </c>
      <c r="D1621" s="243" t="s">
        <v>471</v>
      </c>
      <c r="E1621" s="243" t="s">
        <v>496</v>
      </c>
      <c r="F1621" s="243" t="s">
        <v>35</v>
      </c>
      <c r="G1621" s="243" t="s">
        <v>31</v>
      </c>
      <c r="H1621" s="243" t="s">
        <v>32</v>
      </c>
      <c r="I1621" s="243" t="s">
        <v>55</v>
      </c>
      <c r="J1621" s="243" t="s">
        <v>44</v>
      </c>
      <c r="K1621" s="243" t="s">
        <v>928</v>
      </c>
      <c r="L1621" s="265">
        <v>4.2200148536616231</v>
      </c>
      <c r="M1621" s="250">
        <v>2</v>
      </c>
      <c r="N1621" s="250">
        <v>2</v>
      </c>
      <c r="O1621" s="244">
        <v>14</v>
      </c>
      <c r="P1621" s="242">
        <v>15</v>
      </c>
      <c r="Q1621" s="242">
        <v>35</v>
      </c>
      <c r="R1621" s="242">
        <v>0.7</v>
      </c>
      <c r="S1621" s="245">
        <v>615</v>
      </c>
      <c r="T1621" s="242">
        <v>4.2</v>
      </c>
      <c r="U1621" s="242">
        <v>2</v>
      </c>
      <c r="V1621" s="242">
        <v>21</v>
      </c>
      <c r="W1621" s="266">
        <v>149.53257900000003</v>
      </c>
      <c r="X1621" s="266">
        <v>22.185842581602376</v>
      </c>
      <c r="Y1621" s="266">
        <v>5.64</v>
      </c>
      <c r="Z1621" s="266">
        <v>2.9906515800000006</v>
      </c>
      <c r="AA1621" s="266">
        <v>1.9937677200000006</v>
      </c>
      <c r="AB1621" s="267">
        <v>0.7085806999999994</v>
      </c>
      <c r="AC1621" s="268"/>
      <c r="AD1621" s="269">
        <v>9.15</v>
      </c>
      <c r="AE1621" s="270">
        <f t="shared" si="164"/>
        <v>0.9263539999999999</v>
      </c>
      <c r="AF1621" s="194">
        <f t="shared" si="160"/>
        <v>-0.2177733000000005</v>
      </c>
      <c r="AH1621" s="242">
        <v>1600</v>
      </c>
      <c r="AI1621" s="251">
        <f t="shared" si="161"/>
        <v>11.333</v>
      </c>
      <c r="AJ1621" s="251">
        <f>'5-04a'!O1622</f>
        <v>11.333</v>
      </c>
      <c r="AK1621" s="251">
        <f t="shared" si="162"/>
        <v>0</v>
      </c>
      <c r="AM1621" s="252">
        <f t="shared" si="163"/>
        <v>-1.9215856348716184E-2</v>
      </c>
      <c r="AP1621" s="268"/>
    </row>
    <row r="1622" spans="1:42" x14ac:dyDescent="0.25">
      <c r="A1622" s="253">
        <v>1620</v>
      </c>
      <c r="B1622" s="243" t="s">
        <v>294</v>
      </c>
      <c r="C1622" s="243" t="s">
        <v>592</v>
      </c>
      <c r="D1622" s="243" t="s">
        <v>494</v>
      </c>
      <c r="E1622" s="243" t="s">
        <v>495</v>
      </c>
      <c r="F1622" s="243" t="s">
        <v>35</v>
      </c>
      <c r="G1622" s="243" t="s">
        <v>31</v>
      </c>
      <c r="H1622" s="243" t="s">
        <v>32</v>
      </c>
      <c r="I1622" s="243" t="s">
        <v>39</v>
      </c>
      <c r="J1622" s="243" t="s">
        <v>44</v>
      </c>
      <c r="K1622" s="243" t="s">
        <v>928</v>
      </c>
      <c r="L1622" s="265">
        <v>4.8021304384485655</v>
      </c>
      <c r="M1622" s="250">
        <v>2</v>
      </c>
      <c r="N1622" s="250">
        <v>2</v>
      </c>
      <c r="O1622" s="244">
        <v>14</v>
      </c>
      <c r="P1622" s="242">
        <v>15</v>
      </c>
      <c r="Q1622" s="242">
        <v>35</v>
      </c>
      <c r="R1622" s="242">
        <v>0.7</v>
      </c>
      <c r="S1622" s="245">
        <v>462</v>
      </c>
      <c r="T1622" s="242">
        <v>4.2</v>
      </c>
      <c r="U1622" s="242">
        <v>2</v>
      </c>
      <c r="V1622" s="242">
        <v>21</v>
      </c>
      <c r="W1622" s="266">
        <v>118.10400000000001</v>
      </c>
      <c r="X1622" s="266">
        <v>19.916357504215853</v>
      </c>
      <c r="Y1622" s="266">
        <v>3.91</v>
      </c>
      <c r="Z1622" s="266">
        <v>2.3620800000000002</v>
      </c>
      <c r="AA1622" s="266">
        <v>3.5431200000000005</v>
      </c>
      <c r="AB1622" s="267">
        <v>0.21879999999999999</v>
      </c>
      <c r="AC1622" s="268"/>
      <c r="AD1622" s="269" t="s">
        <v>2546</v>
      </c>
      <c r="AE1622" s="270">
        <v>0.5</v>
      </c>
      <c r="AF1622" s="194">
        <f t="shared" si="160"/>
        <v>-0.28120000000000001</v>
      </c>
      <c r="AH1622" s="242">
        <v>1601</v>
      </c>
      <c r="AI1622" s="251">
        <f t="shared" si="161"/>
        <v>10.034000000000001</v>
      </c>
      <c r="AJ1622" s="251">
        <f>'5-04a'!O1623</f>
        <v>10.034000000000001</v>
      </c>
      <c r="AK1622" s="251">
        <f t="shared" si="162"/>
        <v>0</v>
      </c>
      <c r="AM1622" s="252">
        <f t="shared" si="163"/>
        <v>-2.8024715965716561E-2</v>
      </c>
      <c r="AP1622" s="268"/>
    </row>
    <row r="1623" spans="1:42" x14ac:dyDescent="0.25">
      <c r="A1623" s="253">
        <v>1621</v>
      </c>
      <c r="B1623" s="243" t="s">
        <v>294</v>
      </c>
      <c r="C1623" s="243" t="s">
        <v>592</v>
      </c>
      <c r="D1623" s="243" t="s">
        <v>494</v>
      </c>
      <c r="E1623" s="243" t="s">
        <v>495</v>
      </c>
      <c r="F1623" s="243" t="s">
        <v>35</v>
      </c>
      <c r="G1623" s="243" t="s">
        <v>31</v>
      </c>
      <c r="H1623" s="243" t="s">
        <v>32</v>
      </c>
      <c r="I1623" s="243" t="s">
        <v>55</v>
      </c>
      <c r="J1623" s="243" t="s">
        <v>44</v>
      </c>
      <c r="K1623" s="243" t="s">
        <v>928</v>
      </c>
      <c r="L1623" s="265">
        <v>4.2180442592612968</v>
      </c>
      <c r="M1623" s="250">
        <v>2</v>
      </c>
      <c r="N1623" s="250">
        <v>2</v>
      </c>
      <c r="O1623" s="244">
        <v>14</v>
      </c>
      <c r="P1623" s="242">
        <v>15</v>
      </c>
      <c r="Q1623" s="242">
        <v>35</v>
      </c>
      <c r="R1623" s="242">
        <v>0.7</v>
      </c>
      <c r="S1623" s="245">
        <v>615</v>
      </c>
      <c r="T1623" s="242">
        <v>4.2</v>
      </c>
      <c r="U1623" s="242">
        <v>2</v>
      </c>
      <c r="V1623" s="242">
        <v>21</v>
      </c>
      <c r="W1623" s="266">
        <v>121.11749999999999</v>
      </c>
      <c r="X1623" s="266">
        <v>20.424536256323776</v>
      </c>
      <c r="Y1623" s="266">
        <v>5.64</v>
      </c>
      <c r="Z1623" s="266">
        <v>2.4223499999999998</v>
      </c>
      <c r="AA1623" s="266">
        <v>1.6149</v>
      </c>
      <c r="AB1623" s="267">
        <v>0.30774999999999997</v>
      </c>
      <c r="AC1623" s="268"/>
      <c r="AD1623" s="269" t="s">
        <v>2546</v>
      </c>
      <c r="AE1623" s="270">
        <v>0.5</v>
      </c>
      <c r="AF1623" s="194">
        <f t="shared" si="160"/>
        <v>-0.19225000000000003</v>
      </c>
      <c r="AH1623" s="242">
        <v>1602</v>
      </c>
      <c r="AI1623" s="251">
        <f t="shared" si="161"/>
        <v>9.9849999999999994</v>
      </c>
      <c r="AJ1623" s="251">
        <f>'5-04a'!O1624</f>
        <v>9.9849999999999994</v>
      </c>
      <c r="AK1623" s="251">
        <f t="shared" si="162"/>
        <v>0</v>
      </c>
      <c r="AM1623" s="252">
        <f t="shared" si="163"/>
        <v>-1.9253880821231851E-2</v>
      </c>
      <c r="AP1623" s="268"/>
    </row>
    <row r="1624" spans="1:42" x14ac:dyDescent="0.25">
      <c r="A1624" s="253">
        <v>1622</v>
      </c>
      <c r="B1624" s="243" t="s">
        <v>294</v>
      </c>
      <c r="C1624" s="243" t="s">
        <v>592</v>
      </c>
      <c r="D1624" s="243" t="s">
        <v>471</v>
      </c>
      <c r="E1624" s="243" t="s">
        <v>495</v>
      </c>
      <c r="F1624" s="243" t="s">
        <v>35</v>
      </c>
      <c r="G1624" s="243" t="s">
        <v>31</v>
      </c>
      <c r="H1624" s="243" t="s">
        <v>32</v>
      </c>
      <c r="I1624" s="243" t="s">
        <v>39</v>
      </c>
      <c r="J1624" s="243" t="s">
        <v>44</v>
      </c>
      <c r="K1624" s="243" t="s">
        <v>928</v>
      </c>
      <c r="L1624" s="265">
        <v>4.8024113778705635</v>
      </c>
      <c r="M1624" s="250">
        <v>2</v>
      </c>
      <c r="N1624" s="250">
        <v>2</v>
      </c>
      <c r="O1624" s="244">
        <v>14</v>
      </c>
      <c r="P1624" s="242">
        <v>15</v>
      </c>
      <c r="Q1624" s="242">
        <v>35</v>
      </c>
      <c r="R1624" s="242">
        <v>0.7</v>
      </c>
      <c r="S1624" s="245">
        <v>462</v>
      </c>
      <c r="T1624" s="242">
        <v>4.2</v>
      </c>
      <c r="U1624" s="242">
        <v>2</v>
      </c>
      <c r="V1624" s="242">
        <v>21</v>
      </c>
      <c r="W1624" s="266">
        <v>104.42283599999996</v>
      </c>
      <c r="X1624" s="266">
        <v>21.800174530271391</v>
      </c>
      <c r="Y1624" s="266">
        <v>3.91</v>
      </c>
      <c r="Z1624" s="266">
        <v>2.088456719999999</v>
      </c>
      <c r="AA1624" s="266">
        <v>3.1326850799999981</v>
      </c>
      <c r="AB1624" s="267">
        <v>0.58585820000000166</v>
      </c>
      <c r="AC1624" s="268"/>
      <c r="AD1624" s="269">
        <v>9.4</v>
      </c>
      <c r="AE1624" s="270">
        <f t="shared" ref="AE1624:AE1643" si="165">0.0804*AD1624^2-1.8589*AD1624+11.204</f>
        <v>0.83448400000000333</v>
      </c>
      <c r="AF1624" s="194">
        <f t="shared" si="160"/>
        <v>-0.24862580000000167</v>
      </c>
      <c r="AH1624" s="242">
        <v>1603</v>
      </c>
      <c r="AI1624" s="251">
        <f t="shared" si="161"/>
        <v>9.7170000000000005</v>
      </c>
      <c r="AJ1624" s="251">
        <f>'5-04a'!O1625</f>
        <v>9.7170000000000005</v>
      </c>
      <c r="AK1624" s="251">
        <f t="shared" si="162"/>
        <v>0</v>
      </c>
      <c r="AM1624" s="252">
        <f t="shared" si="163"/>
        <v>-2.5586683132654282E-2</v>
      </c>
      <c r="AP1624" s="268"/>
    </row>
    <row r="1625" spans="1:42" x14ac:dyDescent="0.25">
      <c r="A1625" s="253">
        <v>1623</v>
      </c>
      <c r="B1625" s="243" t="s">
        <v>294</v>
      </c>
      <c r="C1625" s="243" t="s">
        <v>592</v>
      </c>
      <c r="D1625" s="243" t="s">
        <v>471</v>
      </c>
      <c r="E1625" s="243" t="s">
        <v>495</v>
      </c>
      <c r="F1625" s="243" t="s">
        <v>35</v>
      </c>
      <c r="G1625" s="243" t="s">
        <v>31</v>
      </c>
      <c r="H1625" s="243" t="s">
        <v>32</v>
      </c>
      <c r="I1625" s="243" t="s">
        <v>55</v>
      </c>
      <c r="J1625" s="243" t="s">
        <v>44</v>
      </c>
      <c r="K1625" s="243" t="s">
        <v>928</v>
      </c>
      <c r="L1625" s="265">
        <v>4.2182226334974846</v>
      </c>
      <c r="M1625" s="250">
        <v>2</v>
      </c>
      <c r="N1625" s="250">
        <v>2</v>
      </c>
      <c r="O1625" s="244">
        <v>14</v>
      </c>
      <c r="P1625" s="242">
        <v>15</v>
      </c>
      <c r="Q1625" s="242">
        <v>35</v>
      </c>
      <c r="R1625" s="242">
        <v>0.7</v>
      </c>
      <c r="S1625" s="245">
        <v>615</v>
      </c>
      <c r="T1625" s="242">
        <v>4.2</v>
      </c>
      <c r="U1625" s="242">
        <v>2</v>
      </c>
      <c r="V1625" s="242">
        <v>21</v>
      </c>
      <c r="W1625" s="266">
        <v>111.36875399999994</v>
      </c>
      <c r="X1625" s="266">
        <v>23.250261795407088</v>
      </c>
      <c r="Y1625" s="266">
        <v>5.64</v>
      </c>
      <c r="Z1625" s="266">
        <v>2.227375079999999</v>
      </c>
      <c r="AA1625" s="266">
        <v>1.4849167199999995</v>
      </c>
      <c r="AB1625" s="267">
        <v>0.65770820000000163</v>
      </c>
      <c r="AC1625" s="268"/>
      <c r="AD1625" s="269">
        <v>9.4</v>
      </c>
      <c r="AE1625" s="270">
        <f t="shared" si="165"/>
        <v>0.83448400000000333</v>
      </c>
      <c r="AF1625" s="194">
        <f t="shared" si="160"/>
        <v>-0.1767758000000017</v>
      </c>
      <c r="AH1625" s="242">
        <v>1604</v>
      </c>
      <c r="AI1625" s="251">
        <f t="shared" si="161"/>
        <v>10.01</v>
      </c>
      <c r="AJ1625" s="251">
        <f>'5-04a'!O1626</f>
        <v>10.01</v>
      </c>
      <c r="AK1625" s="251">
        <f t="shared" si="162"/>
        <v>0</v>
      </c>
      <c r="AM1625" s="252">
        <f t="shared" si="163"/>
        <v>-1.765992007992025E-2</v>
      </c>
      <c r="AP1625" s="268"/>
    </row>
    <row r="1626" spans="1:42" x14ac:dyDescent="0.25">
      <c r="A1626" s="253">
        <v>1624</v>
      </c>
      <c r="B1626" s="243" t="s">
        <v>294</v>
      </c>
      <c r="C1626" s="243" t="s">
        <v>592</v>
      </c>
      <c r="D1626" s="243" t="s">
        <v>471</v>
      </c>
      <c r="E1626" s="243" t="s">
        <v>496</v>
      </c>
      <c r="F1626" s="243" t="s">
        <v>35</v>
      </c>
      <c r="G1626" s="243" t="s">
        <v>31</v>
      </c>
      <c r="H1626" s="243" t="s">
        <v>32</v>
      </c>
      <c r="I1626" s="243" t="s">
        <v>39</v>
      </c>
      <c r="J1626" s="243" t="s">
        <v>44</v>
      </c>
      <c r="K1626" s="243" t="s">
        <v>929</v>
      </c>
      <c r="L1626" s="265">
        <v>5.2612825750082415</v>
      </c>
      <c r="M1626" s="250">
        <v>2</v>
      </c>
      <c r="N1626" s="250">
        <v>2</v>
      </c>
      <c r="O1626" s="244">
        <v>18</v>
      </c>
      <c r="P1626" s="242">
        <v>15</v>
      </c>
      <c r="Q1626" s="242">
        <v>35</v>
      </c>
      <c r="R1626" s="242">
        <v>0.7</v>
      </c>
      <c r="S1626" s="245">
        <v>462</v>
      </c>
      <c r="T1626" s="242">
        <v>4.2</v>
      </c>
      <c r="U1626" s="242">
        <v>2</v>
      </c>
      <c r="V1626" s="242">
        <v>23</v>
      </c>
      <c r="W1626" s="266">
        <v>125.39312200000002</v>
      </c>
      <c r="X1626" s="266">
        <v>18.604320771513354</v>
      </c>
      <c r="Y1626" s="266">
        <v>3.91</v>
      </c>
      <c r="Z1626" s="266">
        <v>2.5078624400000002</v>
      </c>
      <c r="AA1626" s="266">
        <v>3.7617936599999999</v>
      </c>
      <c r="AB1626" s="267">
        <v>2.0523438999999994</v>
      </c>
      <c r="AC1626" s="268"/>
      <c r="AD1626" s="269">
        <v>9.15</v>
      </c>
      <c r="AE1626" s="270">
        <f t="shared" si="165"/>
        <v>0.9263539999999999</v>
      </c>
      <c r="AF1626" s="194">
        <f t="shared" si="160"/>
        <v>1.1259898999999995</v>
      </c>
      <c r="AH1626" s="242">
        <v>1605</v>
      </c>
      <c r="AI1626" s="251">
        <f t="shared" si="161"/>
        <v>12.231999999999999</v>
      </c>
      <c r="AJ1626" s="251">
        <f>'5-04a'!O1627</f>
        <v>12.231999999999999</v>
      </c>
      <c r="AK1626" s="251">
        <f t="shared" si="162"/>
        <v>0</v>
      </c>
      <c r="AM1626" s="252">
        <f t="shared" si="163"/>
        <v>9.2052804120340059E-2</v>
      </c>
      <c r="AP1626" s="268"/>
    </row>
    <row r="1627" spans="1:42" x14ac:dyDescent="0.25">
      <c r="A1627" s="253">
        <v>1625</v>
      </c>
      <c r="B1627" s="243" t="s">
        <v>294</v>
      </c>
      <c r="C1627" s="243" t="s">
        <v>592</v>
      </c>
      <c r="D1627" s="243" t="s">
        <v>471</v>
      </c>
      <c r="E1627" s="243" t="s">
        <v>495</v>
      </c>
      <c r="F1627" s="243" t="s">
        <v>35</v>
      </c>
      <c r="G1627" s="243" t="s">
        <v>31</v>
      </c>
      <c r="H1627" s="243" t="s">
        <v>32</v>
      </c>
      <c r="I1627" s="243" t="s">
        <v>39</v>
      </c>
      <c r="J1627" s="243" t="s">
        <v>44</v>
      </c>
      <c r="K1627" s="243" t="s">
        <v>929</v>
      </c>
      <c r="L1627" s="265">
        <v>5.2596447112038973</v>
      </c>
      <c r="M1627" s="250">
        <v>2</v>
      </c>
      <c r="N1627" s="250">
        <v>2</v>
      </c>
      <c r="O1627" s="244">
        <v>18</v>
      </c>
      <c r="P1627" s="242">
        <v>15</v>
      </c>
      <c r="Q1627" s="242">
        <v>35</v>
      </c>
      <c r="R1627" s="242">
        <v>0.7</v>
      </c>
      <c r="S1627" s="245">
        <v>462</v>
      </c>
      <c r="T1627" s="242">
        <v>4.2</v>
      </c>
      <c r="U1627" s="242">
        <v>2</v>
      </c>
      <c r="V1627" s="242">
        <v>23</v>
      </c>
      <c r="W1627" s="266">
        <v>91.859771999999978</v>
      </c>
      <c r="X1627" s="266">
        <v>19.177405427974943</v>
      </c>
      <c r="Y1627" s="266">
        <v>3.91</v>
      </c>
      <c r="Z1627" s="266">
        <v>1.8371954399999995</v>
      </c>
      <c r="AA1627" s="266">
        <v>2.7557931599999987</v>
      </c>
      <c r="AB1627" s="267">
        <v>1.6450114000000013</v>
      </c>
      <c r="AC1627" s="268"/>
      <c r="AD1627" s="269">
        <v>9.4</v>
      </c>
      <c r="AE1627" s="270">
        <f t="shared" si="165"/>
        <v>0.83448400000000333</v>
      </c>
      <c r="AF1627" s="194">
        <f t="shared" si="160"/>
        <v>0.81052739999999801</v>
      </c>
      <c r="AH1627" s="242">
        <v>1606</v>
      </c>
      <c r="AI1627" s="251">
        <f t="shared" si="161"/>
        <v>10.148</v>
      </c>
      <c r="AJ1627" s="251">
        <f>'5-04a'!O1628</f>
        <v>10.148</v>
      </c>
      <c r="AK1627" s="251">
        <f t="shared" si="162"/>
        <v>0</v>
      </c>
      <c r="AM1627" s="252">
        <f t="shared" si="163"/>
        <v>7.9870654316121212E-2</v>
      </c>
      <c r="AP1627" s="268"/>
    </row>
    <row r="1628" spans="1:42" x14ac:dyDescent="0.25">
      <c r="A1628" s="253">
        <v>1626</v>
      </c>
      <c r="B1628" s="243" t="s">
        <v>294</v>
      </c>
      <c r="C1628" s="243" t="s">
        <v>592</v>
      </c>
      <c r="D1628" s="243" t="s">
        <v>471</v>
      </c>
      <c r="E1628" s="243" t="s">
        <v>472</v>
      </c>
      <c r="F1628" s="243" t="s">
        <v>35</v>
      </c>
      <c r="G1628" s="243" t="s">
        <v>36</v>
      </c>
      <c r="H1628" s="243" t="s">
        <v>42</v>
      </c>
      <c r="I1628" s="243" t="s">
        <v>111</v>
      </c>
      <c r="J1628" s="243" t="s">
        <v>112</v>
      </c>
      <c r="K1628" s="243" t="s">
        <v>930</v>
      </c>
      <c r="L1628" s="265">
        <v>2.9899922379147523</v>
      </c>
      <c r="M1628" s="250">
        <v>2</v>
      </c>
      <c r="N1628" s="250">
        <v>2</v>
      </c>
      <c r="O1628" s="244">
        <v>11</v>
      </c>
      <c r="P1628" s="242">
        <v>10</v>
      </c>
      <c r="Q1628" s="242">
        <v>25</v>
      </c>
      <c r="R1628" s="242">
        <v>0.7</v>
      </c>
      <c r="S1628" s="245">
        <v>615</v>
      </c>
      <c r="T1628" s="242">
        <v>5</v>
      </c>
      <c r="U1628" s="242">
        <v>2</v>
      </c>
      <c r="V1628" s="242">
        <v>9.1</v>
      </c>
      <c r="W1628" s="266">
        <v>173.29394133333335</v>
      </c>
      <c r="X1628" s="266">
        <v>18.673916091954023</v>
      </c>
      <c r="Y1628" s="266">
        <v>3.5</v>
      </c>
      <c r="Z1628" s="266">
        <v>3.4658788266666671</v>
      </c>
      <c r="AA1628" s="266">
        <v>5.1988182399999996</v>
      </c>
      <c r="AB1628" s="267">
        <v>1.3273029333333337</v>
      </c>
      <c r="AC1628" s="268"/>
      <c r="AD1628" s="269">
        <v>9.8000000000000007</v>
      </c>
      <c r="AE1628" s="270">
        <f t="shared" si="165"/>
        <v>0.70839600000000047</v>
      </c>
      <c r="AF1628" s="194">
        <f t="shared" si="160"/>
        <v>0.61890693333333324</v>
      </c>
      <c r="AH1628" s="242">
        <v>1607</v>
      </c>
      <c r="AI1628" s="251">
        <f t="shared" si="161"/>
        <v>13.492000000000001</v>
      </c>
      <c r="AJ1628" s="251">
        <f>'5-04a'!O1629</f>
        <v>13.492000000000001</v>
      </c>
      <c r="AK1628" s="251">
        <f t="shared" si="162"/>
        <v>0</v>
      </c>
      <c r="AM1628" s="252">
        <f t="shared" si="163"/>
        <v>4.5872141515960065E-2</v>
      </c>
      <c r="AP1628" s="268"/>
    </row>
    <row r="1629" spans="1:42" x14ac:dyDescent="0.25">
      <c r="A1629" s="253">
        <v>1627</v>
      </c>
      <c r="B1629" s="243" t="s">
        <v>294</v>
      </c>
      <c r="C1629" s="243" t="s">
        <v>592</v>
      </c>
      <c r="D1629" s="243" t="s">
        <v>471</v>
      </c>
      <c r="E1629" s="243" t="s">
        <v>472</v>
      </c>
      <c r="F1629" s="243" t="s">
        <v>35</v>
      </c>
      <c r="G1629" s="243" t="s">
        <v>36</v>
      </c>
      <c r="H1629" s="243" t="s">
        <v>42</v>
      </c>
      <c r="I1629" s="243" t="s">
        <v>111</v>
      </c>
      <c r="J1629" s="243" t="s">
        <v>112</v>
      </c>
      <c r="K1629" s="243" t="s">
        <v>930</v>
      </c>
      <c r="L1629" s="265">
        <v>2.9899922379147523</v>
      </c>
      <c r="M1629" s="250">
        <v>2</v>
      </c>
      <c r="N1629" s="250">
        <v>2</v>
      </c>
      <c r="O1629" s="244">
        <v>11</v>
      </c>
      <c r="P1629" s="242">
        <v>10</v>
      </c>
      <c r="Q1629" s="242">
        <v>25</v>
      </c>
      <c r="R1629" s="242">
        <v>0.7</v>
      </c>
      <c r="S1629" s="245">
        <v>615</v>
      </c>
      <c r="T1629" s="242">
        <v>5</v>
      </c>
      <c r="U1629" s="242">
        <v>2</v>
      </c>
      <c r="V1629" s="242">
        <v>9.1</v>
      </c>
      <c r="W1629" s="266">
        <v>173.29394133333335</v>
      </c>
      <c r="X1629" s="266">
        <v>18.673916091954023</v>
      </c>
      <c r="Y1629" s="266">
        <v>3.5</v>
      </c>
      <c r="Z1629" s="266">
        <v>3.4658788266666671</v>
      </c>
      <c r="AA1629" s="266">
        <v>5.1988182399999996</v>
      </c>
      <c r="AB1629" s="267">
        <v>1.3273029333333337</v>
      </c>
      <c r="AC1629" s="268"/>
      <c r="AD1629" s="269">
        <v>9.8000000000000007</v>
      </c>
      <c r="AE1629" s="270">
        <f t="shared" si="165"/>
        <v>0.70839600000000047</v>
      </c>
      <c r="AF1629" s="194">
        <f t="shared" si="160"/>
        <v>0.61890693333333324</v>
      </c>
      <c r="AH1629" s="242">
        <v>1608</v>
      </c>
      <c r="AI1629" s="251">
        <f t="shared" si="161"/>
        <v>13.492000000000001</v>
      </c>
      <c r="AJ1629" s="251">
        <f>'5-04a'!O1630</f>
        <v>13.492000000000001</v>
      </c>
      <c r="AK1629" s="251">
        <f t="shared" si="162"/>
        <v>0</v>
      </c>
      <c r="AM1629" s="252">
        <f t="shared" si="163"/>
        <v>4.5872141515960065E-2</v>
      </c>
      <c r="AP1629" s="268"/>
    </row>
    <row r="1630" spans="1:42" x14ac:dyDescent="0.25">
      <c r="A1630" s="253">
        <v>1628</v>
      </c>
      <c r="B1630" s="243" t="s">
        <v>294</v>
      </c>
      <c r="C1630" s="243" t="s">
        <v>592</v>
      </c>
      <c r="D1630" s="243" t="s">
        <v>494</v>
      </c>
      <c r="E1630" s="243" t="s">
        <v>492</v>
      </c>
      <c r="F1630" s="243" t="s">
        <v>35</v>
      </c>
      <c r="G1630" s="243" t="s">
        <v>36</v>
      </c>
      <c r="H1630" s="243" t="s">
        <v>42</v>
      </c>
      <c r="I1630" s="243" t="s">
        <v>108</v>
      </c>
      <c r="J1630" s="243" t="s">
        <v>34</v>
      </c>
      <c r="K1630" s="243" t="s">
        <v>930</v>
      </c>
      <c r="L1630" s="265">
        <v>2.0624890071446171</v>
      </c>
      <c r="M1630" s="250">
        <v>2</v>
      </c>
      <c r="N1630" s="250">
        <v>2</v>
      </c>
      <c r="O1630" s="244">
        <v>11</v>
      </c>
      <c r="P1630" s="242">
        <v>10</v>
      </c>
      <c r="Q1630" s="242">
        <v>20</v>
      </c>
      <c r="R1630" s="242">
        <v>0.7</v>
      </c>
      <c r="S1630" s="245">
        <v>645</v>
      </c>
      <c r="T1630" s="242">
        <v>5</v>
      </c>
      <c r="U1630" s="242">
        <v>2</v>
      </c>
      <c r="V1630" s="242">
        <v>9.1</v>
      </c>
      <c r="W1630" s="266">
        <v>161.08675199999999</v>
      </c>
      <c r="X1630" s="266">
        <v>17.858841685144121</v>
      </c>
      <c r="Y1630" s="266">
        <v>5.35</v>
      </c>
      <c r="Z1630" s="266">
        <v>3.2217350399999996</v>
      </c>
      <c r="AA1630" s="266">
        <v>4.8326025599999989</v>
      </c>
      <c r="AB1630" s="267">
        <v>1.4006624000000023</v>
      </c>
      <c r="AC1630" s="268"/>
      <c r="AD1630" s="269">
        <v>10.85</v>
      </c>
      <c r="AE1630" s="270">
        <f t="shared" si="165"/>
        <v>0.49982400000000027</v>
      </c>
      <c r="AF1630" s="194">
        <f t="shared" si="160"/>
        <v>0.90083840000000204</v>
      </c>
      <c r="AH1630" s="242">
        <v>1609</v>
      </c>
      <c r="AI1630" s="251">
        <f t="shared" si="161"/>
        <v>14.805</v>
      </c>
      <c r="AJ1630" s="251">
        <f>'5-04a'!O1631</f>
        <v>14.805</v>
      </c>
      <c r="AK1630" s="251">
        <f t="shared" si="162"/>
        <v>0</v>
      </c>
      <c r="AM1630" s="252">
        <f t="shared" si="163"/>
        <v>6.084690307328619E-2</v>
      </c>
      <c r="AP1630" s="268"/>
    </row>
    <row r="1631" spans="1:42" x14ac:dyDescent="0.25">
      <c r="A1631" s="253">
        <v>1629</v>
      </c>
      <c r="B1631" s="243" t="s">
        <v>294</v>
      </c>
      <c r="C1631" s="243" t="s">
        <v>592</v>
      </c>
      <c r="D1631" s="243" t="s">
        <v>494</v>
      </c>
      <c r="E1631" s="243" t="s">
        <v>492</v>
      </c>
      <c r="F1631" s="243" t="s">
        <v>35</v>
      </c>
      <c r="G1631" s="243" t="s">
        <v>31</v>
      </c>
      <c r="H1631" s="243" t="s">
        <v>32</v>
      </c>
      <c r="I1631" s="243" t="s">
        <v>39</v>
      </c>
      <c r="J1631" s="243" t="s">
        <v>44</v>
      </c>
      <c r="K1631" s="243" t="s">
        <v>930</v>
      </c>
      <c r="L1631" s="265">
        <v>2.0811877198817443</v>
      </c>
      <c r="M1631" s="250">
        <v>2</v>
      </c>
      <c r="N1631" s="250">
        <v>2</v>
      </c>
      <c r="O1631" s="244">
        <v>11</v>
      </c>
      <c r="P1631" s="242">
        <v>15</v>
      </c>
      <c r="Q1631" s="242">
        <v>35</v>
      </c>
      <c r="R1631" s="242">
        <v>0.7</v>
      </c>
      <c r="S1631" s="245">
        <v>462</v>
      </c>
      <c r="T1631" s="242">
        <v>4.2</v>
      </c>
      <c r="U1631" s="242">
        <v>2</v>
      </c>
      <c r="V1631" s="242">
        <v>9.1</v>
      </c>
      <c r="W1631" s="266">
        <v>159.50527999999994</v>
      </c>
      <c r="X1631" s="266">
        <v>17.683512195121946</v>
      </c>
      <c r="Y1631" s="266">
        <v>3.91</v>
      </c>
      <c r="Z1631" s="266">
        <v>3.190105599999999</v>
      </c>
      <c r="AA1631" s="266">
        <v>4.7851583999999976</v>
      </c>
      <c r="AB1631" s="267">
        <v>0.50573600000000241</v>
      </c>
      <c r="AC1631" s="268"/>
      <c r="AD1631" s="269">
        <v>10.85</v>
      </c>
      <c r="AE1631" s="270">
        <f t="shared" si="165"/>
        <v>0.49982400000000027</v>
      </c>
      <c r="AF1631" s="194">
        <f t="shared" si="160"/>
        <v>5.9120000000021378E-3</v>
      </c>
      <c r="AH1631" s="242">
        <v>1610</v>
      </c>
      <c r="AI1631" s="251">
        <f t="shared" si="161"/>
        <v>12.390999999999998</v>
      </c>
      <c r="AJ1631" s="251">
        <f>'5-04a'!O1632</f>
        <v>12.391</v>
      </c>
      <c r="AK1631" s="251">
        <f t="shared" si="162"/>
        <v>0</v>
      </c>
      <c r="AM1631" s="252">
        <f t="shared" si="163"/>
        <v>4.77120490678891E-4</v>
      </c>
      <c r="AP1631" s="268"/>
    </row>
    <row r="1632" spans="1:42" x14ac:dyDescent="0.25">
      <c r="A1632" s="253">
        <v>1630</v>
      </c>
      <c r="B1632" s="243" t="s">
        <v>294</v>
      </c>
      <c r="C1632" s="243" t="s">
        <v>592</v>
      </c>
      <c r="D1632" s="243" t="s">
        <v>471</v>
      </c>
      <c r="E1632" s="243" t="s">
        <v>492</v>
      </c>
      <c r="F1632" s="243" t="s">
        <v>35</v>
      </c>
      <c r="G1632" s="243" t="s">
        <v>36</v>
      </c>
      <c r="H1632" s="243" t="s">
        <v>42</v>
      </c>
      <c r="I1632" s="243" t="s">
        <v>107</v>
      </c>
      <c r="J1632" s="243" t="s">
        <v>34</v>
      </c>
      <c r="K1632" s="243" t="s">
        <v>930</v>
      </c>
      <c r="L1632" s="265">
        <v>2.1107409889798139</v>
      </c>
      <c r="M1632" s="250">
        <v>2</v>
      </c>
      <c r="N1632" s="250">
        <v>2</v>
      </c>
      <c r="O1632" s="244">
        <v>11</v>
      </c>
      <c r="P1632" s="242">
        <v>10</v>
      </c>
      <c r="Q1632" s="242">
        <v>20</v>
      </c>
      <c r="R1632" s="242">
        <v>0.7</v>
      </c>
      <c r="S1632" s="245">
        <v>2150</v>
      </c>
      <c r="T1632" s="242">
        <v>5</v>
      </c>
      <c r="U1632" s="242">
        <v>2</v>
      </c>
      <c r="V1632" s="242">
        <v>9.1</v>
      </c>
      <c r="W1632" s="266">
        <v>190.00306800000001</v>
      </c>
      <c r="X1632" s="266">
        <v>18.664348526522595</v>
      </c>
      <c r="Y1632" s="266">
        <v>5.39</v>
      </c>
      <c r="Z1632" s="266">
        <v>3.8000613599999999</v>
      </c>
      <c r="AA1632" s="266">
        <v>5.7000920399999995</v>
      </c>
      <c r="AB1632" s="267">
        <v>2.0838465999999998</v>
      </c>
      <c r="AC1632" s="268"/>
      <c r="AD1632" s="269">
        <v>8.9499999999999993</v>
      </c>
      <c r="AE1632" s="270">
        <f t="shared" si="165"/>
        <v>1.007086000000001</v>
      </c>
      <c r="AF1632" s="194">
        <f t="shared" si="160"/>
        <v>1.0767605999999987</v>
      </c>
      <c r="AH1632" s="242">
        <v>1611</v>
      </c>
      <c r="AI1632" s="251">
        <f t="shared" si="161"/>
        <v>16.974</v>
      </c>
      <c r="AJ1632" s="251">
        <f>'5-04a'!O1633</f>
        <v>16.974</v>
      </c>
      <c r="AK1632" s="251">
        <f t="shared" si="162"/>
        <v>0</v>
      </c>
      <c r="AM1632" s="252">
        <f t="shared" si="163"/>
        <v>6.3435878402262211E-2</v>
      </c>
      <c r="AP1632" s="268"/>
    </row>
    <row r="1633" spans="1:42" x14ac:dyDescent="0.25">
      <c r="A1633" s="253">
        <v>1631</v>
      </c>
      <c r="B1633" s="243" t="s">
        <v>294</v>
      </c>
      <c r="C1633" s="243" t="s">
        <v>592</v>
      </c>
      <c r="D1633" s="243" t="s">
        <v>471</v>
      </c>
      <c r="E1633" s="243" t="s">
        <v>492</v>
      </c>
      <c r="F1633" s="243" t="s">
        <v>35</v>
      </c>
      <c r="G1633" s="243" t="s">
        <v>36</v>
      </c>
      <c r="H1633" s="243" t="s">
        <v>42</v>
      </c>
      <c r="I1633" s="243" t="s">
        <v>105</v>
      </c>
      <c r="J1633" s="243" t="s">
        <v>34</v>
      </c>
      <c r="K1633" s="243" t="s">
        <v>930</v>
      </c>
      <c r="L1633" s="265">
        <v>2.6483196981172279</v>
      </c>
      <c r="M1633" s="250">
        <v>2</v>
      </c>
      <c r="N1633" s="250">
        <v>2</v>
      </c>
      <c r="O1633" s="244">
        <v>11</v>
      </c>
      <c r="P1633" s="242">
        <v>10</v>
      </c>
      <c r="Q1633" s="242">
        <v>20</v>
      </c>
      <c r="R1633" s="242">
        <v>0.7</v>
      </c>
      <c r="S1633" s="245">
        <v>860</v>
      </c>
      <c r="T1633" s="242">
        <v>5</v>
      </c>
      <c r="U1633" s="242">
        <v>2</v>
      </c>
      <c r="V1633" s="242">
        <v>9.1</v>
      </c>
      <c r="W1633" s="266">
        <v>190.00306800000001</v>
      </c>
      <c r="X1633" s="266">
        <v>18.664348526522595</v>
      </c>
      <c r="Y1633" s="266">
        <v>4.7300000000000004</v>
      </c>
      <c r="Z1633" s="266">
        <v>3.8000613599999999</v>
      </c>
      <c r="AA1633" s="266">
        <v>5.7000920399999995</v>
      </c>
      <c r="AB1633" s="267">
        <v>2.0838465999999998</v>
      </c>
      <c r="AC1633" s="268"/>
      <c r="AD1633" s="269">
        <v>8.9499999999999993</v>
      </c>
      <c r="AE1633" s="270">
        <f t="shared" si="165"/>
        <v>1.007086000000001</v>
      </c>
      <c r="AF1633" s="194">
        <f t="shared" si="160"/>
        <v>1.0767605999999987</v>
      </c>
      <c r="AH1633" s="242">
        <v>1612</v>
      </c>
      <c r="AI1633" s="251">
        <f t="shared" si="161"/>
        <v>16.314</v>
      </c>
      <c r="AJ1633" s="251">
        <f>'5-04a'!O1634</f>
        <v>16.314</v>
      </c>
      <c r="AK1633" s="251">
        <f t="shared" si="162"/>
        <v>0</v>
      </c>
      <c r="AM1633" s="252">
        <f t="shared" si="163"/>
        <v>6.6002243471864577E-2</v>
      </c>
      <c r="AP1633" s="268"/>
    </row>
    <row r="1634" spans="1:42" x14ac:dyDescent="0.25">
      <c r="A1634" s="253">
        <v>1632</v>
      </c>
      <c r="B1634" s="243" t="s">
        <v>294</v>
      </c>
      <c r="C1634" s="243" t="s">
        <v>592</v>
      </c>
      <c r="D1634" s="243" t="s">
        <v>471</v>
      </c>
      <c r="E1634" s="243" t="s">
        <v>492</v>
      </c>
      <c r="F1634" s="243" t="s">
        <v>35</v>
      </c>
      <c r="G1634" s="243" t="s">
        <v>36</v>
      </c>
      <c r="H1634" s="243" t="s">
        <v>42</v>
      </c>
      <c r="I1634" s="243" t="s">
        <v>108</v>
      </c>
      <c r="J1634" s="243" t="s">
        <v>34</v>
      </c>
      <c r="K1634" s="243" t="s">
        <v>930</v>
      </c>
      <c r="L1634" s="265">
        <v>2.0650787069119487</v>
      </c>
      <c r="M1634" s="250">
        <v>2</v>
      </c>
      <c r="N1634" s="250">
        <v>2</v>
      </c>
      <c r="O1634" s="244">
        <v>11</v>
      </c>
      <c r="P1634" s="242">
        <v>10</v>
      </c>
      <c r="Q1634" s="242">
        <v>20</v>
      </c>
      <c r="R1634" s="242">
        <v>0.7</v>
      </c>
      <c r="S1634" s="245">
        <v>645</v>
      </c>
      <c r="T1634" s="242">
        <v>5</v>
      </c>
      <c r="U1634" s="242">
        <v>2</v>
      </c>
      <c r="V1634" s="242">
        <v>9.1</v>
      </c>
      <c r="W1634" s="266">
        <v>190.00306800000004</v>
      </c>
      <c r="X1634" s="266">
        <v>18.664348526522598</v>
      </c>
      <c r="Y1634" s="266">
        <v>5.35</v>
      </c>
      <c r="Z1634" s="266">
        <v>3.8000613600000013</v>
      </c>
      <c r="AA1634" s="266">
        <v>5.7000920400000012</v>
      </c>
      <c r="AB1634" s="267">
        <v>2.0838466000000002</v>
      </c>
      <c r="AC1634" s="268"/>
      <c r="AD1634" s="269">
        <v>8.9499999999999993</v>
      </c>
      <c r="AE1634" s="270">
        <f t="shared" si="165"/>
        <v>1.007086000000001</v>
      </c>
      <c r="AF1634" s="194">
        <f t="shared" si="160"/>
        <v>1.0767605999999992</v>
      </c>
      <c r="AH1634" s="242">
        <v>1613</v>
      </c>
      <c r="AI1634" s="251">
        <f t="shared" si="161"/>
        <v>16.934000000000001</v>
      </c>
      <c r="AJ1634" s="251">
        <f>'5-04a'!O1635</f>
        <v>16.934000000000001</v>
      </c>
      <c r="AK1634" s="251">
        <f t="shared" si="162"/>
        <v>0</v>
      </c>
      <c r="AM1634" s="252">
        <f t="shared" si="163"/>
        <v>6.3585721034604886E-2</v>
      </c>
      <c r="AP1634" s="268"/>
    </row>
    <row r="1635" spans="1:42" x14ac:dyDescent="0.25">
      <c r="A1635" s="253">
        <v>1633</v>
      </c>
      <c r="B1635" s="243" t="s">
        <v>294</v>
      </c>
      <c r="C1635" s="243" t="s">
        <v>592</v>
      </c>
      <c r="D1635" s="243" t="s">
        <v>471</v>
      </c>
      <c r="E1635" s="243" t="s">
        <v>492</v>
      </c>
      <c r="F1635" s="243" t="s">
        <v>35</v>
      </c>
      <c r="G1635" s="243" t="s">
        <v>31</v>
      </c>
      <c r="H1635" s="243" t="s">
        <v>32</v>
      </c>
      <c r="I1635" s="243" t="s">
        <v>39</v>
      </c>
      <c r="J1635" s="243" t="s">
        <v>44</v>
      </c>
      <c r="K1635" s="243" t="s">
        <v>930</v>
      </c>
      <c r="L1635" s="265">
        <v>2.0838279513206723</v>
      </c>
      <c r="M1635" s="250">
        <v>2</v>
      </c>
      <c r="N1635" s="250">
        <v>2</v>
      </c>
      <c r="O1635" s="244">
        <v>11</v>
      </c>
      <c r="P1635" s="242">
        <v>15</v>
      </c>
      <c r="Q1635" s="242">
        <v>35</v>
      </c>
      <c r="R1635" s="242">
        <v>0.7</v>
      </c>
      <c r="S1635" s="245">
        <v>462</v>
      </c>
      <c r="T1635" s="242">
        <v>4.2</v>
      </c>
      <c r="U1635" s="242">
        <v>2</v>
      </c>
      <c r="V1635" s="242">
        <v>9.1</v>
      </c>
      <c r="W1635" s="266">
        <v>189.13452000000001</v>
      </c>
      <c r="X1635" s="266">
        <v>18.579029469548132</v>
      </c>
      <c r="Y1635" s="266">
        <v>3.91</v>
      </c>
      <c r="Z1635" s="266">
        <v>3.7826903999999999</v>
      </c>
      <c r="AA1635" s="266">
        <v>5.674035599999999</v>
      </c>
      <c r="AB1635" s="267">
        <v>1.0282739999999997</v>
      </c>
      <c r="AC1635" s="268"/>
      <c r="AD1635" s="269">
        <v>8.9499999999999993</v>
      </c>
      <c r="AE1635" s="270">
        <f t="shared" si="165"/>
        <v>1.007086000000001</v>
      </c>
      <c r="AF1635" s="194">
        <f t="shared" si="160"/>
        <v>2.1187999999998652E-2</v>
      </c>
      <c r="AH1635" s="242">
        <v>1614</v>
      </c>
      <c r="AI1635" s="251">
        <f t="shared" si="161"/>
        <v>14.395</v>
      </c>
      <c r="AJ1635" s="251">
        <f>'5-04a'!O1636</f>
        <v>14.395</v>
      </c>
      <c r="AK1635" s="251">
        <f t="shared" si="162"/>
        <v>0</v>
      </c>
      <c r="AM1635" s="252">
        <f t="shared" si="163"/>
        <v>1.4718999652656238E-3</v>
      </c>
      <c r="AP1635" s="268"/>
    </row>
    <row r="1636" spans="1:42" x14ac:dyDescent="0.25">
      <c r="A1636" s="253">
        <v>1634</v>
      </c>
      <c r="B1636" s="243" t="s">
        <v>294</v>
      </c>
      <c r="C1636" s="243" t="s">
        <v>592</v>
      </c>
      <c r="D1636" s="243" t="s">
        <v>494</v>
      </c>
      <c r="E1636" s="243" t="s">
        <v>496</v>
      </c>
      <c r="F1636" s="243" t="s">
        <v>35</v>
      </c>
      <c r="G1636" s="243" t="s">
        <v>36</v>
      </c>
      <c r="H1636" s="243" t="s">
        <v>42</v>
      </c>
      <c r="I1636" s="243" t="s">
        <v>107</v>
      </c>
      <c r="J1636" s="243" t="s">
        <v>34</v>
      </c>
      <c r="K1636" s="243" t="s">
        <v>930</v>
      </c>
      <c r="L1636" s="265">
        <v>2.1164848406658536</v>
      </c>
      <c r="M1636" s="250">
        <v>2</v>
      </c>
      <c r="N1636" s="250">
        <v>2</v>
      </c>
      <c r="O1636" s="244">
        <v>11</v>
      </c>
      <c r="P1636" s="242">
        <v>10</v>
      </c>
      <c r="Q1636" s="242">
        <v>20</v>
      </c>
      <c r="R1636" s="242">
        <v>0.7</v>
      </c>
      <c r="S1636" s="245">
        <v>2150</v>
      </c>
      <c r="T1636" s="242">
        <v>5</v>
      </c>
      <c r="U1636" s="242">
        <v>2</v>
      </c>
      <c r="V1636" s="242">
        <v>9.1</v>
      </c>
      <c r="W1636" s="266">
        <v>132.96600000000001</v>
      </c>
      <c r="X1636" s="266">
        <v>17.992692828146144</v>
      </c>
      <c r="Y1636" s="266">
        <v>5.39</v>
      </c>
      <c r="Z1636" s="266">
        <v>2.6593200000000001</v>
      </c>
      <c r="AA1636" s="266">
        <v>3.9889799999999997</v>
      </c>
      <c r="AB1636" s="267">
        <v>1.2387000000000001</v>
      </c>
      <c r="AC1636" s="268"/>
      <c r="AD1636" s="269">
        <v>10.95</v>
      </c>
      <c r="AE1636" s="270">
        <f t="shared" si="165"/>
        <v>0.48920599999999936</v>
      </c>
      <c r="AF1636" s="194">
        <f t="shared" si="160"/>
        <v>0.74949400000000077</v>
      </c>
      <c r="AH1636" s="242">
        <v>1615</v>
      </c>
      <c r="AI1636" s="251">
        <f t="shared" si="161"/>
        <v>13.276999999999999</v>
      </c>
      <c r="AJ1636" s="251">
        <f>'5-04a'!O1637</f>
        <v>13.276999999999999</v>
      </c>
      <c r="AK1636" s="251">
        <f t="shared" si="162"/>
        <v>0</v>
      </c>
      <c r="AM1636" s="252">
        <f t="shared" si="163"/>
        <v>5.6450553588913217E-2</v>
      </c>
      <c r="AP1636" s="268"/>
    </row>
    <row r="1637" spans="1:42" x14ac:dyDescent="0.25">
      <c r="A1637" s="253">
        <v>1635</v>
      </c>
      <c r="B1637" s="243" t="s">
        <v>294</v>
      </c>
      <c r="C1637" s="243" t="s">
        <v>592</v>
      </c>
      <c r="D1637" s="243" t="s">
        <v>494</v>
      </c>
      <c r="E1637" s="243" t="s">
        <v>496</v>
      </c>
      <c r="F1637" s="243" t="s">
        <v>35</v>
      </c>
      <c r="G1637" s="243" t="s">
        <v>36</v>
      </c>
      <c r="H1637" s="243" t="s">
        <v>42</v>
      </c>
      <c r="I1637" s="243" t="s">
        <v>105</v>
      </c>
      <c r="J1637" s="243" t="s">
        <v>34</v>
      </c>
      <c r="K1637" s="243" t="s">
        <v>930</v>
      </c>
      <c r="L1637" s="265">
        <v>2.6490280720297137</v>
      </c>
      <c r="M1637" s="250">
        <v>2</v>
      </c>
      <c r="N1637" s="250">
        <v>2</v>
      </c>
      <c r="O1637" s="244">
        <v>11</v>
      </c>
      <c r="P1637" s="242">
        <v>10</v>
      </c>
      <c r="Q1637" s="242">
        <v>20</v>
      </c>
      <c r="R1637" s="242">
        <v>0.7</v>
      </c>
      <c r="S1637" s="245">
        <v>860</v>
      </c>
      <c r="T1637" s="242">
        <v>5</v>
      </c>
      <c r="U1637" s="242">
        <v>2</v>
      </c>
      <c r="V1637" s="242">
        <v>9.1</v>
      </c>
      <c r="W1637" s="266">
        <v>132.96600000000004</v>
      </c>
      <c r="X1637" s="266">
        <v>17.992692828146147</v>
      </c>
      <c r="Y1637" s="266">
        <v>4.7300000000000004</v>
      </c>
      <c r="Z1637" s="266">
        <v>2.6593200000000006</v>
      </c>
      <c r="AA1637" s="266">
        <v>3.9889800000000002</v>
      </c>
      <c r="AB1637" s="267">
        <v>1.2387000000000001</v>
      </c>
      <c r="AC1637" s="268"/>
      <c r="AD1637" s="269">
        <v>10.95</v>
      </c>
      <c r="AE1637" s="270">
        <f t="shared" si="165"/>
        <v>0.48920599999999936</v>
      </c>
      <c r="AF1637" s="194">
        <f t="shared" si="160"/>
        <v>0.74949400000000077</v>
      </c>
      <c r="AH1637" s="242">
        <v>1616</v>
      </c>
      <c r="AI1637" s="251">
        <f t="shared" si="161"/>
        <v>12.617000000000001</v>
      </c>
      <c r="AJ1637" s="251">
        <f>'5-04a'!O1638</f>
        <v>12.617000000000001</v>
      </c>
      <c r="AK1637" s="251">
        <f t="shared" si="162"/>
        <v>0</v>
      </c>
      <c r="AM1637" s="252">
        <f t="shared" si="163"/>
        <v>5.9403503209954883E-2</v>
      </c>
      <c r="AP1637" s="268"/>
    </row>
    <row r="1638" spans="1:42" x14ac:dyDescent="0.25">
      <c r="A1638" s="253">
        <v>1636</v>
      </c>
      <c r="B1638" s="243" t="s">
        <v>294</v>
      </c>
      <c r="C1638" s="243" t="s">
        <v>592</v>
      </c>
      <c r="D1638" s="243" t="s">
        <v>494</v>
      </c>
      <c r="E1638" s="243" t="s">
        <v>496</v>
      </c>
      <c r="F1638" s="243" t="s">
        <v>35</v>
      </c>
      <c r="G1638" s="243" t="s">
        <v>36</v>
      </c>
      <c r="H1638" s="243" t="s">
        <v>42</v>
      </c>
      <c r="I1638" s="243" t="s">
        <v>108</v>
      </c>
      <c r="J1638" s="243" t="s">
        <v>34</v>
      </c>
      <c r="K1638" s="243" t="s">
        <v>930</v>
      </c>
      <c r="L1638" s="265">
        <v>2.0646374095488031</v>
      </c>
      <c r="M1638" s="250">
        <v>2</v>
      </c>
      <c r="N1638" s="250">
        <v>2</v>
      </c>
      <c r="O1638" s="244">
        <v>11</v>
      </c>
      <c r="P1638" s="242">
        <v>10</v>
      </c>
      <c r="Q1638" s="242">
        <v>20</v>
      </c>
      <c r="R1638" s="242">
        <v>0.7</v>
      </c>
      <c r="S1638" s="245">
        <v>645</v>
      </c>
      <c r="T1638" s="242">
        <v>5</v>
      </c>
      <c r="U1638" s="242">
        <v>2</v>
      </c>
      <c r="V1638" s="242">
        <v>9.1</v>
      </c>
      <c r="W1638" s="266">
        <v>132.96600000000004</v>
      </c>
      <c r="X1638" s="266">
        <v>17.992692828146147</v>
      </c>
      <c r="Y1638" s="266">
        <v>5.35</v>
      </c>
      <c r="Z1638" s="266">
        <v>2.6593200000000006</v>
      </c>
      <c r="AA1638" s="266">
        <v>3.9889800000000002</v>
      </c>
      <c r="AB1638" s="267">
        <v>1.2387000000000001</v>
      </c>
      <c r="AC1638" s="268"/>
      <c r="AD1638" s="269">
        <v>10.95</v>
      </c>
      <c r="AE1638" s="270">
        <f t="shared" si="165"/>
        <v>0.48920599999999936</v>
      </c>
      <c r="AF1638" s="194">
        <f t="shared" si="160"/>
        <v>0.74949400000000077</v>
      </c>
      <c r="AH1638" s="242">
        <v>1617</v>
      </c>
      <c r="AI1638" s="251">
        <f t="shared" si="161"/>
        <v>13.237</v>
      </c>
      <c r="AJ1638" s="251">
        <f>'5-04a'!O1639</f>
        <v>13.237</v>
      </c>
      <c r="AK1638" s="251">
        <f t="shared" si="162"/>
        <v>0</v>
      </c>
      <c r="AM1638" s="252">
        <f t="shared" si="163"/>
        <v>5.6621137720027255E-2</v>
      </c>
      <c r="AP1638" s="268"/>
    </row>
    <row r="1639" spans="1:42" x14ac:dyDescent="0.25">
      <c r="A1639" s="253">
        <v>1637</v>
      </c>
      <c r="B1639" s="243" t="s">
        <v>294</v>
      </c>
      <c r="C1639" s="243" t="s">
        <v>592</v>
      </c>
      <c r="D1639" s="243" t="s">
        <v>494</v>
      </c>
      <c r="E1639" s="243" t="s">
        <v>496</v>
      </c>
      <c r="F1639" s="243" t="s">
        <v>35</v>
      </c>
      <c r="G1639" s="243" t="s">
        <v>31</v>
      </c>
      <c r="H1639" s="243" t="s">
        <v>32</v>
      </c>
      <c r="I1639" s="243" t="s">
        <v>39</v>
      </c>
      <c r="J1639" s="243" t="s">
        <v>44</v>
      </c>
      <c r="K1639" s="243" t="s">
        <v>930</v>
      </c>
      <c r="L1639" s="265">
        <v>2.0832383092768003</v>
      </c>
      <c r="M1639" s="250">
        <v>2</v>
      </c>
      <c r="N1639" s="250">
        <v>2</v>
      </c>
      <c r="O1639" s="244">
        <v>11</v>
      </c>
      <c r="P1639" s="242">
        <v>15</v>
      </c>
      <c r="Q1639" s="242">
        <v>35</v>
      </c>
      <c r="R1639" s="242">
        <v>0.7</v>
      </c>
      <c r="S1639" s="245">
        <v>462</v>
      </c>
      <c r="T1639" s="242">
        <v>4.2</v>
      </c>
      <c r="U1639" s="242">
        <v>2</v>
      </c>
      <c r="V1639" s="242">
        <v>9.1</v>
      </c>
      <c r="W1639" s="266">
        <v>131.78</v>
      </c>
      <c r="X1639" s="266">
        <v>17.832205683355888</v>
      </c>
      <c r="Y1639" s="266">
        <v>3.91</v>
      </c>
      <c r="Z1639" s="266">
        <v>2.6355999999999997</v>
      </c>
      <c r="AA1639" s="266">
        <v>3.9533999999999998</v>
      </c>
      <c r="AB1639" s="267">
        <v>0.5</v>
      </c>
      <c r="AC1639" s="268"/>
      <c r="AD1639" s="269">
        <v>10.95</v>
      </c>
      <c r="AE1639" s="270">
        <f t="shared" si="165"/>
        <v>0.48920599999999936</v>
      </c>
      <c r="AF1639" s="194">
        <f t="shared" si="160"/>
        <v>1.0794000000000636E-2</v>
      </c>
      <c r="AH1639" s="242">
        <v>1618</v>
      </c>
      <c r="AI1639" s="251">
        <f t="shared" si="161"/>
        <v>10.999000000000001</v>
      </c>
      <c r="AJ1639" s="251">
        <f>'5-04a'!O1640</f>
        <v>10.999000000000001</v>
      </c>
      <c r="AK1639" s="251">
        <f t="shared" si="162"/>
        <v>0</v>
      </c>
      <c r="AM1639" s="252">
        <f t="shared" si="163"/>
        <v>9.8136194199478451E-4</v>
      </c>
      <c r="AP1639" s="268"/>
    </row>
    <row r="1640" spans="1:42" x14ac:dyDescent="0.25">
      <c r="A1640" s="253">
        <v>1638</v>
      </c>
      <c r="B1640" s="243" t="s">
        <v>294</v>
      </c>
      <c r="C1640" s="243" t="s">
        <v>592</v>
      </c>
      <c r="D1640" s="243" t="s">
        <v>471</v>
      </c>
      <c r="E1640" s="243" t="s">
        <v>496</v>
      </c>
      <c r="F1640" s="243" t="s">
        <v>35</v>
      </c>
      <c r="G1640" s="243" t="s">
        <v>36</v>
      </c>
      <c r="H1640" s="243" t="s">
        <v>42</v>
      </c>
      <c r="I1640" s="243" t="s">
        <v>107</v>
      </c>
      <c r="J1640" s="243" t="s">
        <v>34</v>
      </c>
      <c r="K1640" s="243" t="s">
        <v>930</v>
      </c>
      <c r="L1640" s="265">
        <v>2.1189860820846715</v>
      </c>
      <c r="M1640" s="250">
        <v>2</v>
      </c>
      <c r="N1640" s="250">
        <v>2</v>
      </c>
      <c r="O1640" s="244">
        <v>11</v>
      </c>
      <c r="P1640" s="242">
        <v>10</v>
      </c>
      <c r="Q1640" s="242">
        <v>20</v>
      </c>
      <c r="R1640" s="242">
        <v>0.7</v>
      </c>
      <c r="S1640" s="245">
        <v>2150</v>
      </c>
      <c r="T1640" s="242">
        <v>5</v>
      </c>
      <c r="U1640" s="242">
        <v>2</v>
      </c>
      <c r="V1640" s="242">
        <v>9.1</v>
      </c>
      <c r="W1640" s="266">
        <v>130.59118800000002</v>
      </c>
      <c r="X1640" s="266">
        <v>19.375547181008905</v>
      </c>
      <c r="Y1640" s="266">
        <v>5.39</v>
      </c>
      <c r="Z1640" s="266">
        <v>2.61182376</v>
      </c>
      <c r="AA1640" s="266">
        <v>3.9177356400000001</v>
      </c>
      <c r="AB1640" s="267">
        <v>1.6714405999999995</v>
      </c>
      <c r="AC1640" s="268"/>
      <c r="AD1640" s="269">
        <v>9.15</v>
      </c>
      <c r="AE1640" s="270">
        <f t="shared" si="165"/>
        <v>0.9263539999999999</v>
      </c>
      <c r="AF1640" s="194">
        <f t="shared" si="160"/>
        <v>0.7450865999999996</v>
      </c>
      <c r="AH1640" s="242">
        <v>1619</v>
      </c>
      <c r="AI1640" s="251">
        <f t="shared" si="161"/>
        <v>13.591000000000001</v>
      </c>
      <c r="AJ1640" s="251">
        <f>'5-04a'!O1641</f>
        <v>13.590999999999999</v>
      </c>
      <c r="AK1640" s="251">
        <f t="shared" si="162"/>
        <v>0</v>
      </c>
      <c r="AM1640" s="252">
        <f t="shared" si="163"/>
        <v>5.4822058715326284E-2</v>
      </c>
      <c r="AP1640" s="268"/>
    </row>
    <row r="1641" spans="1:42" x14ac:dyDescent="0.25">
      <c r="A1641" s="253">
        <v>1639</v>
      </c>
      <c r="B1641" s="243" t="s">
        <v>294</v>
      </c>
      <c r="C1641" s="243" t="s">
        <v>592</v>
      </c>
      <c r="D1641" s="243" t="s">
        <v>471</v>
      </c>
      <c r="E1641" s="243" t="s">
        <v>496</v>
      </c>
      <c r="F1641" s="243" t="s">
        <v>35</v>
      </c>
      <c r="G1641" s="243" t="s">
        <v>36</v>
      </c>
      <c r="H1641" s="243" t="s">
        <v>42</v>
      </c>
      <c r="I1641" s="243" t="s">
        <v>105</v>
      </c>
      <c r="J1641" s="243" t="s">
        <v>34</v>
      </c>
      <c r="K1641" s="243" t="s">
        <v>930</v>
      </c>
      <c r="L1641" s="265">
        <v>2.6497574195274907</v>
      </c>
      <c r="M1641" s="250">
        <v>2</v>
      </c>
      <c r="N1641" s="250">
        <v>2</v>
      </c>
      <c r="O1641" s="244">
        <v>11</v>
      </c>
      <c r="P1641" s="242">
        <v>10</v>
      </c>
      <c r="Q1641" s="242">
        <v>20</v>
      </c>
      <c r="R1641" s="242">
        <v>0.7</v>
      </c>
      <c r="S1641" s="245">
        <v>860</v>
      </c>
      <c r="T1641" s="242">
        <v>5</v>
      </c>
      <c r="U1641" s="242">
        <v>2</v>
      </c>
      <c r="V1641" s="242">
        <v>9.1</v>
      </c>
      <c r="W1641" s="266">
        <v>130.59118800000002</v>
      </c>
      <c r="X1641" s="266">
        <v>19.375547181008905</v>
      </c>
      <c r="Y1641" s="266">
        <v>4.7300000000000004</v>
      </c>
      <c r="Z1641" s="266">
        <v>2.61182376</v>
      </c>
      <c r="AA1641" s="266">
        <v>3.9177356400000001</v>
      </c>
      <c r="AB1641" s="267">
        <v>1.6714405999999995</v>
      </c>
      <c r="AC1641" s="268"/>
      <c r="AD1641" s="269">
        <v>9.15</v>
      </c>
      <c r="AE1641" s="270">
        <f t="shared" si="165"/>
        <v>0.9263539999999999</v>
      </c>
      <c r="AF1641" s="194">
        <f t="shared" si="160"/>
        <v>0.7450865999999996</v>
      </c>
      <c r="AH1641" s="242">
        <v>1620</v>
      </c>
      <c r="AI1641" s="251">
        <f t="shared" si="161"/>
        <v>12.931000000000001</v>
      </c>
      <c r="AJ1641" s="251">
        <f>'5-04a'!O1642</f>
        <v>12.930999999999999</v>
      </c>
      <c r="AK1641" s="251">
        <f t="shared" si="162"/>
        <v>0</v>
      </c>
      <c r="AM1641" s="252">
        <f t="shared" si="163"/>
        <v>5.762018405382411E-2</v>
      </c>
      <c r="AP1641" s="268"/>
    </row>
    <row r="1642" spans="1:42" x14ac:dyDescent="0.25">
      <c r="A1642" s="253">
        <v>1640</v>
      </c>
      <c r="B1642" s="243" t="s">
        <v>294</v>
      </c>
      <c r="C1642" s="243" t="s">
        <v>592</v>
      </c>
      <c r="D1642" s="243" t="s">
        <v>471</v>
      </c>
      <c r="E1642" s="243" t="s">
        <v>496</v>
      </c>
      <c r="F1642" s="243" t="s">
        <v>35</v>
      </c>
      <c r="G1642" s="243" t="s">
        <v>36</v>
      </c>
      <c r="H1642" s="243" t="s">
        <v>42</v>
      </c>
      <c r="I1642" s="243" t="s">
        <v>108</v>
      </c>
      <c r="J1642" s="243" t="s">
        <v>34</v>
      </c>
      <c r="K1642" s="243" t="s">
        <v>930</v>
      </c>
      <c r="L1642" s="265">
        <v>2.0649622084344932</v>
      </c>
      <c r="M1642" s="250">
        <v>2</v>
      </c>
      <c r="N1642" s="250">
        <v>2</v>
      </c>
      <c r="O1642" s="244">
        <v>11</v>
      </c>
      <c r="P1642" s="242">
        <v>10</v>
      </c>
      <c r="Q1642" s="242">
        <v>20</v>
      </c>
      <c r="R1642" s="242">
        <v>0.7</v>
      </c>
      <c r="S1642" s="245">
        <v>645</v>
      </c>
      <c r="T1642" s="242">
        <v>5</v>
      </c>
      <c r="U1642" s="242">
        <v>2</v>
      </c>
      <c r="V1642" s="242">
        <v>9.1</v>
      </c>
      <c r="W1642" s="266">
        <v>130.59118800000002</v>
      </c>
      <c r="X1642" s="266">
        <v>19.375547181008905</v>
      </c>
      <c r="Y1642" s="266">
        <v>5.35</v>
      </c>
      <c r="Z1642" s="266">
        <v>2.61182376</v>
      </c>
      <c r="AA1642" s="266">
        <v>3.9177356400000001</v>
      </c>
      <c r="AB1642" s="267">
        <v>1.6714405999999995</v>
      </c>
      <c r="AC1642" s="268"/>
      <c r="AD1642" s="269">
        <v>9.15</v>
      </c>
      <c r="AE1642" s="270">
        <f t="shared" si="165"/>
        <v>0.9263539999999999</v>
      </c>
      <c r="AF1642" s="194">
        <f t="shared" si="160"/>
        <v>0.7450865999999996</v>
      </c>
      <c r="AH1642" s="242">
        <v>1621</v>
      </c>
      <c r="AI1642" s="251">
        <f t="shared" si="161"/>
        <v>13.550999999999998</v>
      </c>
      <c r="AJ1642" s="251">
        <f>'5-04a'!O1643</f>
        <v>13.551</v>
      </c>
      <c r="AK1642" s="251">
        <f t="shared" si="162"/>
        <v>0</v>
      </c>
      <c r="AM1642" s="252">
        <f t="shared" si="163"/>
        <v>5.4983883108257671E-2</v>
      </c>
      <c r="AP1642" s="268"/>
    </row>
    <row r="1643" spans="1:42" x14ac:dyDescent="0.25">
      <c r="A1643" s="253">
        <v>1641</v>
      </c>
      <c r="B1643" s="243" t="s">
        <v>294</v>
      </c>
      <c r="C1643" s="243" t="s">
        <v>592</v>
      </c>
      <c r="D1643" s="243" t="s">
        <v>471</v>
      </c>
      <c r="E1643" s="243" t="s">
        <v>496</v>
      </c>
      <c r="F1643" s="243" t="s">
        <v>35</v>
      </c>
      <c r="G1643" s="243" t="s">
        <v>31</v>
      </c>
      <c r="H1643" s="243" t="s">
        <v>32</v>
      </c>
      <c r="I1643" s="243" t="s">
        <v>39</v>
      </c>
      <c r="J1643" s="243" t="s">
        <v>44</v>
      </c>
      <c r="K1643" s="243" t="s">
        <v>930</v>
      </c>
      <c r="L1643" s="265">
        <v>2.0835109083415753</v>
      </c>
      <c r="M1643" s="250">
        <v>2</v>
      </c>
      <c r="N1643" s="250">
        <v>2</v>
      </c>
      <c r="O1643" s="244">
        <v>11</v>
      </c>
      <c r="P1643" s="242">
        <v>15</v>
      </c>
      <c r="Q1643" s="242">
        <v>35</v>
      </c>
      <c r="R1643" s="242">
        <v>0.7</v>
      </c>
      <c r="S1643" s="245">
        <v>462</v>
      </c>
      <c r="T1643" s="242">
        <v>4.2</v>
      </c>
      <c r="U1643" s="242">
        <v>2</v>
      </c>
      <c r="V1643" s="242">
        <v>9.1</v>
      </c>
      <c r="W1643" s="266">
        <v>130.54131999999998</v>
      </c>
      <c r="X1643" s="266">
        <v>19.368148367952521</v>
      </c>
      <c r="Y1643" s="266">
        <v>3.91</v>
      </c>
      <c r="Z1643" s="266">
        <v>2.6108264000000001</v>
      </c>
      <c r="AA1643" s="266">
        <v>3.9162395999999995</v>
      </c>
      <c r="AB1643" s="267">
        <v>0.94593399999999939</v>
      </c>
      <c r="AC1643" s="268"/>
      <c r="AD1643" s="269">
        <v>9.15</v>
      </c>
      <c r="AE1643" s="270">
        <f t="shared" si="165"/>
        <v>0.9263539999999999</v>
      </c>
      <c r="AF1643" s="194">
        <f t="shared" si="160"/>
        <v>1.9579999999999487E-2</v>
      </c>
      <c r="AH1643" s="242">
        <v>1622</v>
      </c>
      <c r="AI1643" s="251">
        <f t="shared" si="161"/>
        <v>11.382999999999999</v>
      </c>
      <c r="AJ1643" s="251">
        <f>'5-04a'!O1644</f>
        <v>11.382999999999999</v>
      </c>
      <c r="AK1643" s="251">
        <f t="shared" si="162"/>
        <v>0</v>
      </c>
      <c r="AM1643" s="252">
        <f t="shared" si="163"/>
        <v>1.7201089343757787E-3</v>
      </c>
      <c r="AP1643" s="268"/>
    </row>
    <row r="1644" spans="1:42" x14ac:dyDescent="0.25">
      <c r="A1644" s="253">
        <v>1642</v>
      </c>
      <c r="B1644" s="243" t="s">
        <v>294</v>
      </c>
      <c r="C1644" s="243" t="s">
        <v>592</v>
      </c>
      <c r="D1644" s="243" t="s">
        <v>494</v>
      </c>
      <c r="E1644" s="243" t="s">
        <v>495</v>
      </c>
      <c r="F1644" s="243" t="s">
        <v>35</v>
      </c>
      <c r="G1644" s="243" t="s">
        <v>36</v>
      </c>
      <c r="H1644" s="243" t="s">
        <v>42</v>
      </c>
      <c r="I1644" s="243" t="s">
        <v>107</v>
      </c>
      <c r="J1644" s="243" t="s">
        <v>34</v>
      </c>
      <c r="K1644" s="243" t="s">
        <v>930</v>
      </c>
      <c r="L1644" s="265">
        <v>2.1205282803545185</v>
      </c>
      <c r="M1644" s="250">
        <v>2</v>
      </c>
      <c r="N1644" s="250">
        <v>2</v>
      </c>
      <c r="O1644" s="244">
        <v>11</v>
      </c>
      <c r="P1644" s="242">
        <v>10</v>
      </c>
      <c r="Q1644" s="242">
        <v>20</v>
      </c>
      <c r="R1644" s="242">
        <v>0.7</v>
      </c>
      <c r="S1644" s="245">
        <v>2150</v>
      </c>
      <c r="T1644" s="242">
        <v>5</v>
      </c>
      <c r="U1644" s="242">
        <v>2</v>
      </c>
      <c r="V1644" s="242">
        <v>9.1</v>
      </c>
      <c r="W1644" s="266">
        <v>108.90000000000002</v>
      </c>
      <c r="X1644" s="266">
        <v>18.364249578414842</v>
      </c>
      <c r="Y1644" s="266">
        <v>5.39</v>
      </c>
      <c r="Z1644" s="266">
        <v>2.1780000000000004</v>
      </c>
      <c r="AA1644" s="266">
        <v>3.2669999999999999</v>
      </c>
      <c r="AB1644" s="267">
        <v>1.105</v>
      </c>
      <c r="AC1644" s="268"/>
      <c r="AD1644" s="269" t="s">
        <v>2546</v>
      </c>
      <c r="AE1644" s="270">
        <v>0.5</v>
      </c>
      <c r="AF1644" s="194">
        <f t="shared" si="160"/>
        <v>0.60499999999999998</v>
      </c>
      <c r="AH1644" s="242">
        <v>1623</v>
      </c>
      <c r="AI1644" s="251">
        <f t="shared" si="161"/>
        <v>11.94</v>
      </c>
      <c r="AJ1644" s="251">
        <f>'5-04a'!O1645</f>
        <v>11.94</v>
      </c>
      <c r="AK1644" s="251">
        <f t="shared" si="162"/>
        <v>0</v>
      </c>
      <c r="AM1644" s="252">
        <f t="shared" si="163"/>
        <v>5.067001675041876E-2</v>
      </c>
      <c r="AP1644" s="268"/>
    </row>
    <row r="1645" spans="1:42" x14ac:dyDescent="0.25">
      <c r="A1645" s="253">
        <v>1643</v>
      </c>
      <c r="B1645" s="243" t="s">
        <v>294</v>
      </c>
      <c r="C1645" s="243" t="s">
        <v>592</v>
      </c>
      <c r="D1645" s="243" t="s">
        <v>494</v>
      </c>
      <c r="E1645" s="243" t="s">
        <v>495</v>
      </c>
      <c r="F1645" s="243" t="s">
        <v>35</v>
      </c>
      <c r="G1645" s="243" t="s">
        <v>36</v>
      </c>
      <c r="H1645" s="243" t="s">
        <v>42</v>
      </c>
      <c r="I1645" s="243" t="s">
        <v>105</v>
      </c>
      <c r="J1645" s="243" t="s">
        <v>34</v>
      </c>
      <c r="K1645" s="243" t="s">
        <v>930</v>
      </c>
      <c r="L1645" s="265">
        <v>2.648547930205702</v>
      </c>
      <c r="M1645" s="250">
        <v>2</v>
      </c>
      <c r="N1645" s="250">
        <v>2</v>
      </c>
      <c r="O1645" s="244">
        <v>11</v>
      </c>
      <c r="P1645" s="242">
        <v>10</v>
      </c>
      <c r="Q1645" s="242">
        <v>20</v>
      </c>
      <c r="R1645" s="242">
        <v>0.7</v>
      </c>
      <c r="S1645" s="245">
        <v>860</v>
      </c>
      <c r="T1645" s="242">
        <v>5</v>
      </c>
      <c r="U1645" s="242">
        <v>2</v>
      </c>
      <c r="V1645" s="242">
        <v>9.1</v>
      </c>
      <c r="W1645" s="266">
        <v>108.9</v>
      </c>
      <c r="X1645" s="266">
        <v>18.364249578414839</v>
      </c>
      <c r="Y1645" s="266">
        <v>4.7300000000000004</v>
      </c>
      <c r="Z1645" s="266">
        <v>2.1779999999999999</v>
      </c>
      <c r="AA1645" s="266">
        <v>3.2669999999999995</v>
      </c>
      <c r="AB1645" s="267">
        <v>1.105</v>
      </c>
      <c r="AC1645" s="268"/>
      <c r="AD1645" s="269" t="s">
        <v>2546</v>
      </c>
      <c r="AE1645" s="270">
        <v>0.5</v>
      </c>
      <c r="AF1645" s="194">
        <f t="shared" si="160"/>
        <v>0.60499999999999998</v>
      </c>
      <c r="AH1645" s="242">
        <v>1624</v>
      </c>
      <c r="AI1645" s="251">
        <f t="shared" si="161"/>
        <v>11.280000000000001</v>
      </c>
      <c r="AJ1645" s="251">
        <f>'5-04a'!O1646</f>
        <v>11.28</v>
      </c>
      <c r="AK1645" s="251">
        <f t="shared" si="162"/>
        <v>0</v>
      </c>
      <c r="AM1645" s="252">
        <f t="shared" si="163"/>
        <v>5.363475177304964E-2</v>
      </c>
      <c r="AP1645" s="268"/>
    </row>
    <row r="1646" spans="1:42" x14ac:dyDescent="0.25">
      <c r="A1646" s="253">
        <v>1644</v>
      </c>
      <c r="B1646" s="243" t="s">
        <v>294</v>
      </c>
      <c r="C1646" s="243" t="s">
        <v>592</v>
      </c>
      <c r="D1646" s="243" t="s">
        <v>494</v>
      </c>
      <c r="E1646" s="243" t="s">
        <v>495</v>
      </c>
      <c r="F1646" s="243" t="s">
        <v>35</v>
      </c>
      <c r="G1646" s="243" t="s">
        <v>36</v>
      </c>
      <c r="H1646" s="243" t="s">
        <v>42</v>
      </c>
      <c r="I1646" s="243" t="s">
        <v>108</v>
      </c>
      <c r="J1646" s="243" t="s">
        <v>34</v>
      </c>
      <c r="K1646" s="243" t="s">
        <v>930</v>
      </c>
      <c r="L1646" s="265">
        <v>2.0631244696543858</v>
      </c>
      <c r="M1646" s="250">
        <v>2</v>
      </c>
      <c r="N1646" s="250">
        <v>2</v>
      </c>
      <c r="O1646" s="244">
        <v>11</v>
      </c>
      <c r="P1646" s="242">
        <v>10</v>
      </c>
      <c r="Q1646" s="242">
        <v>20</v>
      </c>
      <c r="R1646" s="242">
        <v>0.7</v>
      </c>
      <c r="S1646" s="245">
        <v>645</v>
      </c>
      <c r="T1646" s="242">
        <v>5</v>
      </c>
      <c r="U1646" s="242">
        <v>2</v>
      </c>
      <c r="V1646" s="242">
        <v>9.1</v>
      </c>
      <c r="W1646" s="266">
        <v>108.90000000000002</v>
      </c>
      <c r="X1646" s="266">
        <v>18.364249578414842</v>
      </c>
      <c r="Y1646" s="266">
        <v>5.35</v>
      </c>
      <c r="Z1646" s="266">
        <v>2.1780000000000004</v>
      </c>
      <c r="AA1646" s="266">
        <v>3.2669999999999999</v>
      </c>
      <c r="AB1646" s="267">
        <v>1.105</v>
      </c>
      <c r="AC1646" s="268"/>
      <c r="AD1646" s="269" t="s">
        <v>2546</v>
      </c>
      <c r="AE1646" s="270">
        <v>0.5</v>
      </c>
      <c r="AF1646" s="194">
        <f t="shared" si="160"/>
        <v>0.60499999999999998</v>
      </c>
      <c r="AH1646" s="242">
        <v>1625</v>
      </c>
      <c r="AI1646" s="251">
        <f t="shared" si="161"/>
        <v>11.9</v>
      </c>
      <c r="AJ1646" s="251">
        <f>'5-04a'!O1647</f>
        <v>11.9</v>
      </c>
      <c r="AK1646" s="251">
        <f t="shared" si="162"/>
        <v>0</v>
      </c>
      <c r="AM1646" s="252">
        <f t="shared" si="163"/>
        <v>5.0840336134453781E-2</v>
      </c>
      <c r="AP1646" s="268"/>
    </row>
    <row r="1647" spans="1:42" x14ac:dyDescent="0.25">
      <c r="A1647" s="253">
        <v>1645</v>
      </c>
      <c r="B1647" s="243" t="s">
        <v>294</v>
      </c>
      <c r="C1647" s="243" t="s">
        <v>592</v>
      </c>
      <c r="D1647" s="243" t="s">
        <v>494</v>
      </c>
      <c r="E1647" s="243" t="s">
        <v>495</v>
      </c>
      <c r="F1647" s="243" t="s">
        <v>35</v>
      </c>
      <c r="G1647" s="243" t="s">
        <v>31</v>
      </c>
      <c r="H1647" s="243" t="s">
        <v>32</v>
      </c>
      <c r="I1647" s="243" t="s">
        <v>39</v>
      </c>
      <c r="J1647" s="243" t="s">
        <v>44</v>
      </c>
      <c r="K1647" s="243" t="s">
        <v>930</v>
      </c>
      <c r="L1647" s="265">
        <v>2.0815921051152331</v>
      </c>
      <c r="M1647" s="250">
        <v>2</v>
      </c>
      <c r="N1647" s="250">
        <v>2</v>
      </c>
      <c r="O1647" s="244">
        <v>11</v>
      </c>
      <c r="P1647" s="242">
        <v>15</v>
      </c>
      <c r="Q1647" s="242">
        <v>35</v>
      </c>
      <c r="R1647" s="242">
        <v>0.7</v>
      </c>
      <c r="S1647" s="245">
        <v>462</v>
      </c>
      <c r="T1647" s="242">
        <v>4.2</v>
      </c>
      <c r="U1647" s="242">
        <v>2</v>
      </c>
      <c r="V1647" s="242">
        <v>9.1</v>
      </c>
      <c r="W1647" s="266">
        <v>108.2</v>
      </c>
      <c r="X1647" s="266">
        <v>18.246205733558181</v>
      </c>
      <c r="Y1647" s="266">
        <v>3.91</v>
      </c>
      <c r="Z1647" s="266">
        <v>2.1640000000000001</v>
      </c>
      <c r="AA1647" s="266">
        <v>3.2459999999999996</v>
      </c>
      <c r="AB1647" s="267">
        <v>0.5</v>
      </c>
      <c r="AC1647" s="268"/>
      <c r="AD1647" s="269" t="s">
        <v>2546</v>
      </c>
      <c r="AE1647" s="270">
        <v>0.5</v>
      </c>
      <c r="AF1647" s="194">
        <f t="shared" si="160"/>
        <v>0</v>
      </c>
      <c r="AH1647" s="242">
        <v>1626</v>
      </c>
      <c r="AI1647" s="251">
        <f t="shared" si="161"/>
        <v>9.82</v>
      </c>
      <c r="AJ1647" s="251">
        <f>'5-04a'!O1648</f>
        <v>9.82</v>
      </c>
      <c r="AK1647" s="251">
        <f t="shared" si="162"/>
        <v>0</v>
      </c>
      <c r="AM1647" s="252">
        <f t="shared" si="163"/>
        <v>0</v>
      </c>
      <c r="AP1647" s="268"/>
    </row>
    <row r="1648" spans="1:42" x14ac:dyDescent="0.25">
      <c r="A1648" s="253">
        <v>1646</v>
      </c>
      <c r="B1648" s="243" t="s">
        <v>294</v>
      </c>
      <c r="C1648" s="243" t="s">
        <v>592</v>
      </c>
      <c r="D1648" s="243" t="s">
        <v>471</v>
      </c>
      <c r="E1648" s="243" t="s">
        <v>495</v>
      </c>
      <c r="F1648" s="243" t="s">
        <v>35</v>
      </c>
      <c r="G1648" s="243" t="s">
        <v>36</v>
      </c>
      <c r="H1648" s="243" t="s">
        <v>42</v>
      </c>
      <c r="I1648" s="243" t="s">
        <v>107</v>
      </c>
      <c r="J1648" s="243" t="s">
        <v>34</v>
      </c>
      <c r="K1648" s="243" t="s">
        <v>930</v>
      </c>
      <c r="L1648" s="265">
        <v>2.1276632498020631</v>
      </c>
      <c r="M1648" s="250">
        <v>2</v>
      </c>
      <c r="N1648" s="250">
        <v>2</v>
      </c>
      <c r="O1648" s="244">
        <v>11</v>
      </c>
      <c r="P1648" s="242">
        <v>10</v>
      </c>
      <c r="Q1648" s="242">
        <v>20</v>
      </c>
      <c r="R1648" s="242">
        <v>0.7</v>
      </c>
      <c r="S1648" s="245">
        <v>2150</v>
      </c>
      <c r="T1648" s="242">
        <v>5</v>
      </c>
      <c r="U1648" s="242">
        <v>2</v>
      </c>
      <c r="V1648" s="242">
        <v>9.1</v>
      </c>
      <c r="W1648" s="266">
        <v>95.697287999999986</v>
      </c>
      <c r="X1648" s="266">
        <v>19.978556993736952</v>
      </c>
      <c r="Y1648" s="266">
        <v>5.39</v>
      </c>
      <c r="Z1648" s="266">
        <v>1.9139457599999998</v>
      </c>
      <c r="AA1648" s="266">
        <v>2.8709186399999993</v>
      </c>
      <c r="AB1648" s="267">
        <v>1.3661356000000016</v>
      </c>
      <c r="AC1648" s="268"/>
      <c r="AD1648" s="269">
        <v>9.4</v>
      </c>
      <c r="AE1648" s="270">
        <f t="shared" ref="AE1648:AE1671" si="166">0.0804*AD1648^2-1.8589*AD1648+11.204</f>
        <v>0.83448400000000333</v>
      </c>
      <c r="AF1648" s="194">
        <f t="shared" si="160"/>
        <v>0.53165159999999823</v>
      </c>
      <c r="AH1648" s="242">
        <v>1627</v>
      </c>
      <c r="AI1648" s="251">
        <f t="shared" si="161"/>
        <v>11.541</v>
      </c>
      <c r="AJ1648" s="251">
        <f>'5-04a'!O1649</f>
        <v>11.541</v>
      </c>
      <c r="AK1648" s="251">
        <f t="shared" si="162"/>
        <v>0</v>
      </c>
      <c r="AM1648" s="252">
        <f t="shared" si="163"/>
        <v>4.6066337405770576E-2</v>
      </c>
      <c r="AP1648" s="268"/>
    </row>
    <row r="1649" spans="1:42" x14ac:dyDescent="0.25">
      <c r="A1649" s="253">
        <v>1647</v>
      </c>
      <c r="B1649" s="243" t="s">
        <v>294</v>
      </c>
      <c r="C1649" s="243" t="s">
        <v>592</v>
      </c>
      <c r="D1649" s="243" t="s">
        <v>471</v>
      </c>
      <c r="E1649" s="243" t="s">
        <v>495</v>
      </c>
      <c r="F1649" s="243" t="s">
        <v>35</v>
      </c>
      <c r="G1649" s="243" t="s">
        <v>36</v>
      </c>
      <c r="H1649" s="243" t="s">
        <v>42</v>
      </c>
      <c r="I1649" s="243" t="s">
        <v>105</v>
      </c>
      <c r="J1649" s="243" t="s">
        <v>34</v>
      </c>
      <c r="K1649" s="243" t="s">
        <v>930</v>
      </c>
      <c r="L1649" s="265">
        <v>2.650233566737684</v>
      </c>
      <c r="M1649" s="250">
        <v>2</v>
      </c>
      <c r="N1649" s="250">
        <v>2</v>
      </c>
      <c r="O1649" s="244">
        <v>11</v>
      </c>
      <c r="P1649" s="242">
        <v>10</v>
      </c>
      <c r="Q1649" s="242">
        <v>20</v>
      </c>
      <c r="R1649" s="242">
        <v>0.7</v>
      </c>
      <c r="S1649" s="245">
        <v>860</v>
      </c>
      <c r="T1649" s="242">
        <v>5</v>
      </c>
      <c r="U1649" s="242">
        <v>2</v>
      </c>
      <c r="V1649" s="242">
        <v>9.1</v>
      </c>
      <c r="W1649" s="266">
        <v>95.697287999999986</v>
      </c>
      <c r="X1649" s="266">
        <v>19.978556993736948</v>
      </c>
      <c r="Y1649" s="266">
        <v>4.7300000000000004</v>
      </c>
      <c r="Z1649" s="266">
        <v>1.9139457599999996</v>
      </c>
      <c r="AA1649" s="266">
        <v>2.8709186399999989</v>
      </c>
      <c r="AB1649" s="267">
        <v>1.3661356000000016</v>
      </c>
      <c r="AC1649" s="268"/>
      <c r="AD1649" s="269">
        <v>9.4</v>
      </c>
      <c r="AE1649" s="270">
        <f t="shared" si="166"/>
        <v>0.83448400000000333</v>
      </c>
      <c r="AF1649" s="194">
        <f t="shared" si="160"/>
        <v>0.53165159999999823</v>
      </c>
      <c r="AH1649" s="242">
        <v>1628</v>
      </c>
      <c r="AI1649" s="251">
        <f t="shared" si="161"/>
        <v>10.881</v>
      </c>
      <c r="AJ1649" s="251">
        <f>'5-04a'!O1650</f>
        <v>10.881</v>
      </c>
      <c r="AK1649" s="251">
        <f t="shared" si="162"/>
        <v>0</v>
      </c>
      <c r="AM1649" s="252">
        <f t="shared" si="163"/>
        <v>4.8860545905707028E-2</v>
      </c>
      <c r="AP1649" s="268"/>
    </row>
    <row r="1650" spans="1:42" x14ac:dyDescent="0.25">
      <c r="A1650" s="253">
        <v>1648</v>
      </c>
      <c r="B1650" s="243" t="s">
        <v>294</v>
      </c>
      <c r="C1650" s="243" t="s">
        <v>592</v>
      </c>
      <c r="D1650" s="243" t="s">
        <v>471</v>
      </c>
      <c r="E1650" s="243" t="s">
        <v>495</v>
      </c>
      <c r="F1650" s="243" t="s">
        <v>35</v>
      </c>
      <c r="G1650" s="243" t="s">
        <v>36</v>
      </c>
      <c r="H1650" s="243" t="s">
        <v>42</v>
      </c>
      <c r="I1650" s="243" t="s">
        <v>108</v>
      </c>
      <c r="J1650" s="243" t="s">
        <v>34</v>
      </c>
      <c r="K1650" s="243" t="s">
        <v>930</v>
      </c>
      <c r="L1650" s="265">
        <v>2.0635659458889521</v>
      </c>
      <c r="M1650" s="250">
        <v>2</v>
      </c>
      <c r="N1650" s="250">
        <v>2</v>
      </c>
      <c r="O1650" s="244">
        <v>11</v>
      </c>
      <c r="P1650" s="242">
        <v>10</v>
      </c>
      <c r="Q1650" s="242">
        <v>20</v>
      </c>
      <c r="R1650" s="242">
        <v>0.7</v>
      </c>
      <c r="S1650" s="245">
        <v>645</v>
      </c>
      <c r="T1650" s="242">
        <v>5</v>
      </c>
      <c r="U1650" s="242">
        <v>2</v>
      </c>
      <c r="V1650" s="242">
        <v>9.1</v>
      </c>
      <c r="W1650" s="266">
        <v>95.697287999999986</v>
      </c>
      <c r="X1650" s="266">
        <v>19.978556993736948</v>
      </c>
      <c r="Y1650" s="266">
        <v>5.35</v>
      </c>
      <c r="Z1650" s="266">
        <v>1.9139457599999996</v>
      </c>
      <c r="AA1650" s="266">
        <v>2.8709186399999989</v>
      </c>
      <c r="AB1650" s="267">
        <v>1.3661356000000016</v>
      </c>
      <c r="AC1650" s="268"/>
      <c r="AD1650" s="269">
        <v>9.4</v>
      </c>
      <c r="AE1650" s="270">
        <f t="shared" si="166"/>
        <v>0.83448400000000333</v>
      </c>
      <c r="AF1650" s="194">
        <f t="shared" si="160"/>
        <v>0.53165159999999823</v>
      </c>
      <c r="AH1650" s="242">
        <v>1629</v>
      </c>
      <c r="AI1650" s="251">
        <f t="shared" si="161"/>
        <v>11.500999999999999</v>
      </c>
      <c r="AJ1650" s="251">
        <f>'5-04a'!O1651</f>
        <v>11.500999999999999</v>
      </c>
      <c r="AK1650" s="251">
        <f t="shared" si="162"/>
        <v>0</v>
      </c>
      <c r="AM1650" s="252">
        <f t="shared" si="163"/>
        <v>4.6226554212677004E-2</v>
      </c>
      <c r="AP1650" s="268"/>
    </row>
    <row r="1651" spans="1:42" x14ac:dyDescent="0.25">
      <c r="A1651" s="253">
        <v>1649</v>
      </c>
      <c r="B1651" s="243" t="s">
        <v>294</v>
      </c>
      <c r="C1651" s="243" t="s">
        <v>592</v>
      </c>
      <c r="D1651" s="243" t="s">
        <v>471</v>
      </c>
      <c r="E1651" s="243" t="s">
        <v>495</v>
      </c>
      <c r="F1651" s="243" t="s">
        <v>35</v>
      </c>
      <c r="G1651" s="243" t="s">
        <v>31</v>
      </c>
      <c r="H1651" s="243" t="s">
        <v>32</v>
      </c>
      <c r="I1651" s="243" t="s">
        <v>39</v>
      </c>
      <c r="J1651" s="243" t="s">
        <v>44</v>
      </c>
      <c r="K1651" s="243" t="s">
        <v>930</v>
      </c>
      <c r="L1651" s="265">
        <v>2.0818730445372302</v>
      </c>
      <c r="M1651" s="250">
        <v>2</v>
      </c>
      <c r="N1651" s="250">
        <v>2</v>
      </c>
      <c r="O1651" s="244">
        <v>11</v>
      </c>
      <c r="P1651" s="242">
        <v>15</v>
      </c>
      <c r="Q1651" s="242">
        <v>35</v>
      </c>
      <c r="R1651" s="242">
        <v>0.7</v>
      </c>
      <c r="S1651" s="245">
        <v>462</v>
      </c>
      <c r="T1651" s="242">
        <v>4.2</v>
      </c>
      <c r="U1651" s="242">
        <v>2</v>
      </c>
      <c r="V1651" s="242">
        <v>9.1</v>
      </c>
      <c r="W1651" s="266">
        <v>95.990319999999983</v>
      </c>
      <c r="X1651" s="266">
        <v>20.039732776617953</v>
      </c>
      <c r="Y1651" s="266">
        <v>3.91</v>
      </c>
      <c r="Z1651" s="266">
        <v>1.9198063999999997</v>
      </c>
      <c r="AA1651" s="266">
        <v>2.8797095999999991</v>
      </c>
      <c r="AB1651" s="267">
        <v>0.83448400000000156</v>
      </c>
      <c r="AC1651" s="268"/>
      <c r="AD1651" s="269">
        <v>9.4</v>
      </c>
      <c r="AE1651" s="270">
        <f t="shared" si="166"/>
        <v>0.83448400000000333</v>
      </c>
      <c r="AF1651" s="194">
        <f t="shared" si="160"/>
        <v>-1.7763568394002505E-15</v>
      </c>
      <c r="AH1651" s="242">
        <v>1630</v>
      </c>
      <c r="AI1651" s="251">
        <f t="shared" si="161"/>
        <v>9.5440000000000005</v>
      </c>
      <c r="AJ1651" s="251">
        <f>'5-04a'!O1652</f>
        <v>9.5440000000000005</v>
      </c>
      <c r="AK1651" s="251">
        <f t="shared" si="162"/>
        <v>0</v>
      </c>
      <c r="AM1651" s="252">
        <f t="shared" si="163"/>
        <v>-1.8612288761528189E-16</v>
      </c>
      <c r="AP1651" s="268"/>
    </row>
    <row r="1652" spans="1:42" x14ac:dyDescent="0.25">
      <c r="A1652" s="253">
        <v>1650</v>
      </c>
      <c r="B1652" s="243" t="s">
        <v>294</v>
      </c>
      <c r="C1652" s="243" t="s">
        <v>592</v>
      </c>
      <c r="D1652" s="243" t="s">
        <v>494</v>
      </c>
      <c r="E1652" s="243" t="s">
        <v>492</v>
      </c>
      <c r="F1652" s="243" t="s">
        <v>35</v>
      </c>
      <c r="G1652" s="243" t="s">
        <v>36</v>
      </c>
      <c r="H1652" s="243" t="s">
        <v>42</v>
      </c>
      <c r="I1652" s="243" t="s">
        <v>108</v>
      </c>
      <c r="J1652" s="243" t="s">
        <v>34</v>
      </c>
      <c r="K1652" s="243" t="s">
        <v>931</v>
      </c>
      <c r="L1652" s="265">
        <v>5.2120562700172455</v>
      </c>
      <c r="M1652" s="250">
        <v>3</v>
      </c>
      <c r="N1652" s="250">
        <v>3</v>
      </c>
      <c r="O1652" s="244">
        <v>13</v>
      </c>
      <c r="P1652" s="242">
        <v>10</v>
      </c>
      <c r="Q1652" s="242">
        <v>20</v>
      </c>
      <c r="R1652" s="242">
        <v>0.7</v>
      </c>
      <c r="S1652" s="245">
        <v>645</v>
      </c>
      <c r="T1652" s="242">
        <v>5</v>
      </c>
      <c r="U1652" s="242">
        <v>2</v>
      </c>
      <c r="V1652" s="242">
        <v>23</v>
      </c>
      <c r="W1652" s="266">
        <v>168.38513066666661</v>
      </c>
      <c r="X1652" s="266">
        <v>18.667974575018473</v>
      </c>
      <c r="Y1652" s="266">
        <v>4.53</v>
      </c>
      <c r="Z1652" s="266">
        <v>5.0515539199999981</v>
      </c>
      <c r="AA1652" s="266">
        <v>7.5773308799999972</v>
      </c>
      <c r="AB1652" s="267">
        <v>5.9181152000000008</v>
      </c>
      <c r="AC1652" s="268"/>
      <c r="AD1652" s="269">
        <v>10.85</v>
      </c>
      <c r="AE1652" s="270">
        <f t="shared" si="166"/>
        <v>0.49982400000000027</v>
      </c>
      <c r="AF1652" s="194">
        <f t="shared" si="160"/>
        <v>5.4182912000000005</v>
      </c>
      <c r="AH1652" s="242">
        <v>1631</v>
      </c>
      <c r="AI1652" s="251">
        <f t="shared" si="161"/>
        <v>23.076999999999998</v>
      </c>
      <c r="AJ1652" s="251">
        <f>'5-04a'!O1653</f>
        <v>23.077000000000002</v>
      </c>
      <c r="AK1652" s="251">
        <f t="shared" si="162"/>
        <v>0</v>
      </c>
      <c r="AM1652" s="252">
        <f t="shared" si="163"/>
        <v>0.23479183602721329</v>
      </c>
      <c r="AP1652" s="268"/>
    </row>
    <row r="1653" spans="1:42" x14ac:dyDescent="0.25">
      <c r="A1653" s="253">
        <v>1651</v>
      </c>
      <c r="B1653" s="243" t="s">
        <v>294</v>
      </c>
      <c r="C1653" s="243" t="s">
        <v>592</v>
      </c>
      <c r="D1653" s="243" t="s">
        <v>494</v>
      </c>
      <c r="E1653" s="243" t="s">
        <v>492</v>
      </c>
      <c r="F1653" s="243" t="s">
        <v>35</v>
      </c>
      <c r="G1653" s="243" t="s">
        <v>36</v>
      </c>
      <c r="H1653" s="243" t="s">
        <v>37</v>
      </c>
      <c r="I1653" s="243" t="s">
        <v>33</v>
      </c>
      <c r="J1653" s="243" t="s">
        <v>34</v>
      </c>
      <c r="K1653" s="243" t="s">
        <v>931</v>
      </c>
      <c r="L1653" s="265">
        <v>3.4663411266263102</v>
      </c>
      <c r="M1653" s="250">
        <v>3</v>
      </c>
      <c r="N1653" s="250">
        <v>3</v>
      </c>
      <c r="O1653" s="244">
        <v>13</v>
      </c>
      <c r="P1653" s="242">
        <v>10</v>
      </c>
      <c r="Q1653" s="242">
        <v>20</v>
      </c>
      <c r="R1653" s="242">
        <v>0.7</v>
      </c>
      <c r="S1653" s="245">
        <v>2150</v>
      </c>
      <c r="T1653" s="242">
        <v>5</v>
      </c>
      <c r="U1653" s="242">
        <v>2</v>
      </c>
      <c r="V1653" s="242">
        <v>23</v>
      </c>
      <c r="W1653" s="266">
        <v>168.38513066666661</v>
      </c>
      <c r="X1653" s="266">
        <v>18.667974575018473</v>
      </c>
      <c r="Y1653" s="266">
        <v>5.39</v>
      </c>
      <c r="Z1653" s="266">
        <v>5.0515539199999981</v>
      </c>
      <c r="AA1653" s="266">
        <v>7.5773308799999972</v>
      </c>
      <c r="AB1653" s="267">
        <v>5.9181152000000008</v>
      </c>
      <c r="AC1653" s="268"/>
      <c r="AD1653" s="269">
        <v>10.85</v>
      </c>
      <c r="AE1653" s="270">
        <f t="shared" si="166"/>
        <v>0.49982400000000027</v>
      </c>
      <c r="AF1653" s="194">
        <f t="shared" si="160"/>
        <v>5.4182912000000005</v>
      </c>
      <c r="AH1653" s="242">
        <v>1632</v>
      </c>
      <c r="AI1653" s="251">
        <f t="shared" si="161"/>
        <v>23.936999999999998</v>
      </c>
      <c r="AJ1653" s="251">
        <f>'5-04a'!O1654</f>
        <v>23.937000000000001</v>
      </c>
      <c r="AK1653" s="251">
        <f t="shared" si="162"/>
        <v>0</v>
      </c>
      <c r="AM1653" s="252">
        <f t="shared" si="163"/>
        <v>0.22635631866984171</v>
      </c>
      <c r="AP1653" s="268"/>
    </row>
    <row r="1654" spans="1:42" x14ac:dyDescent="0.25">
      <c r="A1654" s="253">
        <v>1652</v>
      </c>
      <c r="B1654" s="243" t="s">
        <v>294</v>
      </c>
      <c r="C1654" s="243" t="s">
        <v>592</v>
      </c>
      <c r="D1654" s="243" t="s">
        <v>471</v>
      </c>
      <c r="E1654" s="243" t="s">
        <v>492</v>
      </c>
      <c r="F1654" s="243" t="s">
        <v>35</v>
      </c>
      <c r="G1654" s="243" t="s">
        <v>36</v>
      </c>
      <c r="H1654" s="243" t="s">
        <v>42</v>
      </c>
      <c r="I1654" s="243" t="s">
        <v>108</v>
      </c>
      <c r="J1654" s="243" t="s">
        <v>34</v>
      </c>
      <c r="K1654" s="243" t="s">
        <v>931</v>
      </c>
      <c r="L1654" s="265">
        <v>5.2145280625508521</v>
      </c>
      <c r="M1654" s="250">
        <v>3</v>
      </c>
      <c r="N1654" s="250">
        <v>3</v>
      </c>
      <c r="O1654" s="244">
        <v>13</v>
      </c>
      <c r="P1654" s="242">
        <v>10</v>
      </c>
      <c r="Q1654" s="242">
        <v>20</v>
      </c>
      <c r="R1654" s="242">
        <v>0.7</v>
      </c>
      <c r="S1654" s="245">
        <v>645</v>
      </c>
      <c r="T1654" s="242">
        <v>5</v>
      </c>
      <c r="U1654" s="242">
        <v>2</v>
      </c>
      <c r="V1654" s="242">
        <v>23</v>
      </c>
      <c r="W1654" s="266">
        <v>194.29877599999998</v>
      </c>
      <c r="X1654" s="266">
        <v>19.086323772102158</v>
      </c>
      <c r="Y1654" s="266">
        <v>4.53</v>
      </c>
      <c r="Z1654" s="266">
        <v>5.8289632799999991</v>
      </c>
      <c r="AA1654" s="266">
        <v>8.7434449199999982</v>
      </c>
      <c r="AB1654" s="267">
        <v>7.2735917999999993</v>
      </c>
      <c r="AC1654" s="268"/>
      <c r="AD1654" s="269">
        <v>8.9499999999999993</v>
      </c>
      <c r="AE1654" s="270">
        <f t="shared" si="166"/>
        <v>1.007086000000001</v>
      </c>
      <c r="AF1654" s="194">
        <f t="shared" si="160"/>
        <v>6.2665057999999982</v>
      </c>
      <c r="AH1654" s="242">
        <v>1633</v>
      </c>
      <c r="AI1654" s="251">
        <f t="shared" si="161"/>
        <v>26.375999999999998</v>
      </c>
      <c r="AJ1654" s="251">
        <f>'5-04a'!O1655</f>
        <v>26.376000000000001</v>
      </c>
      <c r="AK1654" s="251">
        <f t="shared" si="162"/>
        <v>0</v>
      </c>
      <c r="AM1654" s="252">
        <f t="shared" si="163"/>
        <v>0.23758362905671818</v>
      </c>
      <c r="AP1654" s="268"/>
    </row>
    <row r="1655" spans="1:42" x14ac:dyDescent="0.25">
      <c r="A1655" s="253">
        <v>1653</v>
      </c>
      <c r="B1655" s="243" t="s">
        <v>294</v>
      </c>
      <c r="C1655" s="243" t="s">
        <v>592</v>
      </c>
      <c r="D1655" s="243" t="s">
        <v>471</v>
      </c>
      <c r="E1655" s="243" t="s">
        <v>492</v>
      </c>
      <c r="F1655" s="243" t="s">
        <v>35</v>
      </c>
      <c r="G1655" s="243" t="s">
        <v>36</v>
      </c>
      <c r="H1655" s="243" t="s">
        <v>37</v>
      </c>
      <c r="I1655" s="243" t="s">
        <v>33</v>
      </c>
      <c r="J1655" s="243" t="s">
        <v>34</v>
      </c>
      <c r="K1655" s="243" t="s">
        <v>931</v>
      </c>
      <c r="L1655" s="265">
        <v>3.4668239364195808</v>
      </c>
      <c r="M1655" s="250">
        <v>3</v>
      </c>
      <c r="N1655" s="250">
        <v>3</v>
      </c>
      <c r="O1655" s="244">
        <v>13</v>
      </c>
      <c r="P1655" s="242">
        <v>10</v>
      </c>
      <c r="Q1655" s="242">
        <v>20</v>
      </c>
      <c r="R1655" s="242">
        <v>0.7</v>
      </c>
      <c r="S1655" s="245">
        <v>2150</v>
      </c>
      <c r="T1655" s="242">
        <v>5</v>
      </c>
      <c r="U1655" s="242">
        <v>2</v>
      </c>
      <c r="V1655" s="242">
        <v>23</v>
      </c>
      <c r="W1655" s="266">
        <v>194.29877599999998</v>
      </c>
      <c r="X1655" s="266">
        <v>19.086323772102158</v>
      </c>
      <c r="Y1655" s="266">
        <v>5.39</v>
      </c>
      <c r="Z1655" s="266">
        <v>5.8289632799999991</v>
      </c>
      <c r="AA1655" s="266">
        <v>8.7434449199999982</v>
      </c>
      <c r="AB1655" s="267">
        <v>7.2735917999999993</v>
      </c>
      <c r="AC1655" s="268"/>
      <c r="AD1655" s="269">
        <v>8.9499999999999993</v>
      </c>
      <c r="AE1655" s="270">
        <f t="shared" si="166"/>
        <v>1.007086000000001</v>
      </c>
      <c r="AF1655" s="194">
        <f t="shared" si="160"/>
        <v>6.2665057999999982</v>
      </c>
      <c r="AH1655" s="242">
        <v>1634</v>
      </c>
      <c r="AI1655" s="251">
        <f t="shared" si="161"/>
        <v>27.235999999999997</v>
      </c>
      <c r="AJ1655" s="251">
        <f>'5-04a'!O1656</f>
        <v>27.236000000000001</v>
      </c>
      <c r="AK1655" s="251">
        <f t="shared" si="162"/>
        <v>0</v>
      </c>
      <c r="AM1655" s="252">
        <f t="shared" si="163"/>
        <v>0.23008172271992947</v>
      </c>
      <c r="AP1655" s="268"/>
    </row>
    <row r="1656" spans="1:42" x14ac:dyDescent="0.25">
      <c r="A1656" s="253">
        <v>1654</v>
      </c>
      <c r="B1656" s="243" t="s">
        <v>294</v>
      </c>
      <c r="C1656" s="243" t="s">
        <v>592</v>
      </c>
      <c r="D1656" s="243" t="s">
        <v>494</v>
      </c>
      <c r="E1656" s="243" t="s">
        <v>492</v>
      </c>
      <c r="F1656" s="243" t="s">
        <v>35</v>
      </c>
      <c r="G1656" s="243" t="s">
        <v>36</v>
      </c>
      <c r="H1656" s="243" t="s">
        <v>42</v>
      </c>
      <c r="I1656" s="243" t="s">
        <v>108</v>
      </c>
      <c r="J1656" s="243" t="s">
        <v>34</v>
      </c>
      <c r="K1656" s="243" t="s">
        <v>932</v>
      </c>
      <c r="L1656" s="265">
        <v>7.3017316974624293</v>
      </c>
      <c r="M1656" s="250">
        <v>4</v>
      </c>
      <c r="N1656" s="250">
        <v>4</v>
      </c>
      <c r="O1656" s="244">
        <v>10</v>
      </c>
      <c r="P1656" s="242">
        <v>10</v>
      </c>
      <c r="Q1656" s="242">
        <v>20</v>
      </c>
      <c r="R1656" s="242">
        <v>0.5</v>
      </c>
      <c r="S1656" s="245">
        <v>645</v>
      </c>
      <c r="T1656" s="242">
        <v>5</v>
      </c>
      <c r="U1656" s="242">
        <v>0.8</v>
      </c>
      <c r="V1656" s="242">
        <v>23</v>
      </c>
      <c r="W1656" s="266">
        <v>230.56264000000002</v>
      </c>
      <c r="X1656" s="266">
        <v>25.561268292682925</v>
      </c>
      <c r="Y1656" s="266">
        <v>0</v>
      </c>
      <c r="Z1656" s="266">
        <v>9.2225055999999999</v>
      </c>
      <c r="AA1656" s="266">
        <v>13.833758399999997</v>
      </c>
      <c r="AB1656" s="267">
        <v>0.50573600000000241</v>
      </c>
      <c r="AC1656" s="268"/>
      <c r="AD1656" s="269">
        <v>10.85</v>
      </c>
      <c r="AE1656" s="270">
        <f t="shared" si="166"/>
        <v>0.49982400000000027</v>
      </c>
      <c r="AF1656" s="194">
        <f t="shared" si="160"/>
        <v>5.9120000000021378E-3</v>
      </c>
      <c r="AH1656" s="242">
        <v>1635</v>
      </c>
      <c r="AI1656" s="251">
        <f t="shared" si="161"/>
        <v>23.562000000000001</v>
      </c>
      <c r="AJ1656" s="251">
        <f>'5-04a'!O1657</f>
        <v>23.562000000000001</v>
      </c>
      <c r="AK1656" s="251">
        <f t="shared" si="162"/>
        <v>0</v>
      </c>
      <c r="AM1656" s="252">
        <f t="shared" si="163"/>
        <v>2.5091248620669459E-4</v>
      </c>
      <c r="AP1656" s="268"/>
    </row>
    <row r="1657" spans="1:42" x14ac:dyDescent="0.25">
      <c r="A1657" s="253">
        <v>1655</v>
      </c>
      <c r="B1657" s="243" t="s">
        <v>294</v>
      </c>
      <c r="C1657" s="243" t="s">
        <v>592</v>
      </c>
      <c r="D1657" s="243" t="s">
        <v>494</v>
      </c>
      <c r="E1657" s="243" t="s">
        <v>492</v>
      </c>
      <c r="F1657" s="243" t="s">
        <v>35</v>
      </c>
      <c r="G1657" s="243" t="s">
        <v>36</v>
      </c>
      <c r="H1657" s="243" t="s">
        <v>42</v>
      </c>
      <c r="I1657" s="243" t="s">
        <v>107</v>
      </c>
      <c r="J1657" s="243" t="s">
        <v>34</v>
      </c>
      <c r="K1657" s="243" t="s">
        <v>932</v>
      </c>
      <c r="L1657" s="265">
        <v>7.4240230763286972</v>
      </c>
      <c r="M1657" s="250">
        <v>4</v>
      </c>
      <c r="N1657" s="250">
        <v>4</v>
      </c>
      <c r="O1657" s="244">
        <v>10</v>
      </c>
      <c r="P1657" s="242">
        <v>10</v>
      </c>
      <c r="Q1657" s="242">
        <v>20</v>
      </c>
      <c r="R1657" s="242">
        <v>0.5</v>
      </c>
      <c r="S1657" s="245">
        <v>2150</v>
      </c>
      <c r="T1657" s="242">
        <v>5</v>
      </c>
      <c r="U1657" s="242">
        <v>0.8</v>
      </c>
      <c r="V1657" s="242">
        <v>23</v>
      </c>
      <c r="W1657" s="266">
        <v>230.56264000000002</v>
      </c>
      <c r="X1657" s="266">
        <v>25.561268292682925</v>
      </c>
      <c r="Y1657" s="266">
        <v>0</v>
      </c>
      <c r="Z1657" s="266">
        <v>9.2225055999999999</v>
      </c>
      <c r="AA1657" s="266">
        <v>13.833758399999997</v>
      </c>
      <c r="AB1657" s="267">
        <v>0.50573600000000241</v>
      </c>
      <c r="AC1657" s="268"/>
      <c r="AD1657" s="269">
        <v>10.85</v>
      </c>
      <c r="AE1657" s="270">
        <f t="shared" si="166"/>
        <v>0.49982400000000027</v>
      </c>
      <c r="AF1657" s="194">
        <f t="shared" si="160"/>
        <v>5.9120000000021378E-3</v>
      </c>
      <c r="AH1657" s="242">
        <v>1636</v>
      </c>
      <c r="AI1657" s="251">
        <f t="shared" si="161"/>
        <v>23.562000000000001</v>
      </c>
      <c r="AJ1657" s="251">
        <f>'5-04a'!O1658</f>
        <v>23.562000000000001</v>
      </c>
      <c r="AK1657" s="251">
        <f t="shared" si="162"/>
        <v>0</v>
      </c>
      <c r="AM1657" s="252">
        <f t="shared" si="163"/>
        <v>2.5091248620669459E-4</v>
      </c>
      <c r="AP1657" s="268"/>
    </row>
    <row r="1658" spans="1:42" x14ac:dyDescent="0.25">
      <c r="A1658" s="253">
        <v>1656</v>
      </c>
      <c r="B1658" s="243" t="s">
        <v>294</v>
      </c>
      <c r="C1658" s="243" t="s">
        <v>592</v>
      </c>
      <c r="D1658" s="243" t="s">
        <v>494</v>
      </c>
      <c r="E1658" s="243" t="s">
        <v>492</v>
      </c>
      <c r="F1658" s="243" t="s">
        <v>35</v>
      </c>
      <c r="G1658" s="243" t="s">
        <v>36</v>
      </c>
      <c r="H1658" s="243" t="s">
        <v>32</v>
      </c>
      <c r="I1658" s="243" t="s">
        <v>106</v>
      </c>
      <c r="J1658" s="243" t="s">
        <v>34</v>
      </c>
      <c r="K1658" s="243" t="s">
        <v>932</v>
      </c>
      <c r="L1658" s="265">
        <v>5.3257889965226033</v>
      </c>
      <c r="M1658" s="250">
        <v>4</v>
      </c>
      <c r="N1658" s="250">
        <v>4</v>
      </c>
      <c r="O1658" s="244">
        <v>10</v>
      </c>
      <c r="P1658" s="242">
        <v>10</v>
      </c>
      <c r="Q1658" s="242">
        <v>25</v>
      </c>
      <c r="R1658" s="242">
        <v>0.5</v>
      </c>
      <c r="S1658" s="245">
        <v>410</v>
      </c>
      <c r="T1658" s="242">
        <v>4.2</v>
      </c>
      <c r="U1658" s="242">
        <v>0.8</v>
      </c>
      <c r="V1658" s="242">
        <v>23</v>
      </c>
      <c r="W1658" s="266">
        <v>230.56264000000002</v>
      </c>
      <c r="X1658" s="266">
        <v>25.561268292682925</v>
      </c>
      <c r="Y1658" s="266">
        <v>0</v>
      </c>
      <c r="Z1658" s="266">
        <v>9.2225055999999999</v>
      </c>
      <c r="AA1658" s="266">
        <v>13.833758399999997</v>
      </c>
      <c r="AB1658" s="267">
        <v>0.50573600000000241</v>
      </c>
      <c r="AC1658" s="268"/>
      <c r="AD1658" s="269">
        <v>10.85</v>
      </c>
      <c r="AE1658" s="270">
        <f t="shared" si="166"/>
        <v>0.49982400000000027</v>
      </c>
      <c r="AF1658" s="194">
        <f t="shared" si="160"/>
        <v>5.9120000000021378E-3</v>
      </c>
      <c r="AH1658" s="242">
        <v>1637</v>
      </c>
      <c r="AI1658" s="251">
        <f t="shared" si="161"/>
        <v>23.562000000000001</v>
      </c>
      <c r="AJ1658" s="251">
        <f>'5-04a'!O1659</f>
        <v>23.562000000000001</v>
      </c>
      <c r="AK1658" s="251">
        <f t="shared" si="162"/>
        <v>0</v>
      </c>
      <c r="AM1658" s="252">
        <f t="shared" si="163"/>
        <v>2.5091248620669459E-4</v>
      </c>
      <c r="AP1658" s="268"/>
    </row>
    <row r="1659" spans="1:42" x14ac:dyDescent="0.25">
      <c r="A1659" s="253">
        <v>1657</v>
      </c>
      <c r="B1659" s="243" t="s">
        <v>294</v>
      </c>
      <c r="C1659" s="243" t="s">
        <v>592</v>
      </c>
      <c r="D1659" s="243" t="s">
        <v>494</v>
      </c>
      <c r="E1659" s="243" t="s">
        <v>492</v>
      </c>
      <c r="F1659" s="243" t="s">
        <v>35</v>
      </c>
      <c r="G1659" s="243" t="s">
        <v>36</v>
      </c>
      <c r="H1659" s="243" t="s">
        <v>37</v>
      </c>
      <c r="I1659" s="243" t="s">
        <v>33</v>
      </c>
      <c r="J1659" s="243" t="s">
        <v>34</v>
      </c>
      <c r="K1659" s="243" t="s">
        <v>932</v>
      </c>
      <c r="L1659" s="265">
        <v>4.8519808046727455</v>
      </c>
      <c r="M1659" s="250">
        <v>4</v>
      </c>
      <c r="N1659" s="250">
        <v>4</v>
      </c>
      <c r="O1659" s="244">
        <v>10</v>
      </c>
      <c r="P1659" s="242">
        <v>10</v>
      </c>
      <c r="Q1659" s="242">
        <v>20</v>
      </c>
      <c r="R1659" s="242">
        <v>0.5</v>
      </c>
      <c r="S1659" s="245">
        <v>2150</v>
      </c>
      <c r="T1659" s="242">
        <v>5</v>
      </c>
      <c r="U1659" s="242">
        <v>0.8</v>
      </c>
      <c r="V1659" s="242">
        <v>23</v>
      </c>
      <c r="W1659" s="266">
        <v>230.56264000000002</v>
      </c>
      <c r="X1659" s="266">
        <v>25.561268292682925</v>
      </c>
      <c r="Y1659" s="266">
        <v>0</v>
      </c>
      <c r="Z1659" s="266">
        <v>9.2225055999999999</v>
      </c>
      <c r="AA1659" s="266">
        <v>13.833758399999997</v>
      </c>
      <c r="AB1659" s="267">
        <v>0.50573600000000241</v>
      </c>
      <c r="AC1659" s="268"/>
      <c r="AD1659" s="269">
        <v>10.85</v>
      </c>
      <c r="AE1659" s="270">
        <f t="shared" si="166"/>
        <v>0.49982400000000027</v>
      </c>
      <c r="AF1659" s="194">
        <f t="shared" si="160"/>
        <v>5.9120000000021378E-3</v>
      </c>
      <c r="AH1659" s="242">
        <v>1638</v>
      </c>
      <c r="AI1659" s="251">
        <f t="shared" si="161"/>
        <v>23.562000000000001</v>
      </c>
      <c r="AJ1659" s="251">
        <f>'5-04a'!O1660</f>
        <v>23.562000000000001</v>
      </c>
      <c r="AK1659" s="251">
        <f t="shared" si="162"/>
        <v>0</v>
      </c>
      <c r="AM1659" s="252">
        <f t="shared" si="163"/>
        <v>2.5091248620669459E-4</v>
      </c>
      <c r="AP1659" s="268"/>
    </row>
    <row r="1660" spans="1:42" x14ac:dyDescent="0.25">
      <c r="A1660" s="253">
        <v>1658</v>
      </c>
      <c r="B1660" s="243" t="s">
        <v>294</v>
      </c>
      <c r="C1660" s="243" t="s">
        <v>592</v>
      </c>
      <c r="D1660" s="243" t="s">
        <v>471</v>
      </c>
      <c r="E1660" s="243" t="s">
        <v>492</v>
      </c>
      <c r="F1660" s="243" t="s">
        <v>35</v>
      </c>
      <c r="G1660" s="243" t="s">
        <v>36</v>
      </c>
      <c r="H1660" s="243" t="s">
        <v>42</v>
      </c>
      <c r="I1660" s="243" t="s">
        <v>108</v>
      </c>
      <c r="J1660" s="243" t="s">
        <v>34</v>
      </c>
      <c r="K1660" s="243" t="s">
        <v>932</v>
      </c>
      <c r="L1660" s="265">
        <v>7.303569586632535</v>
      </c>
      <c r="M1660" s="250">
        <v>4</v>
      </c>
      <c r="N1660" s="250">
        <v>4</v>
      </c>
      <c r="O1660" s="244">
        <v>10</v>
      </c>
      <c r="P1660" s="242">
        <v>10</v>
      </c>
      <c r="Q1660" s="242">
        <v>20</v>
      </c>
      <c r="R1660" s="242">
        <v>0.5</v>
      </c>
      <c r="S1660" s="245">
        <v>645</v>
      </c>
      <c r="T1660" s="242">
        <v>5</v>
      </c>
      <c r="U1660" s="242">
        <v>0.8</v>
      </c>
      <c r="V1660" s="242">
        <v>23</v>
      </c>
      <c r="W1660" s="266">
        <v>264.77726000000001</v>
      </c>
      <c r="X1660" s="266">
        <v>26.009554027504915</v>
      </c>
      <c r="Y1660" s="266">
        <v>0</v>
      </c>
      <c r="Z1660" s="266">
        <v>10.591090400000001</v>
      </c>
      <c r="AA1660" s="266">
        <v>15.886635599999998</v>
      </c>
      <c r="AB1660" s="267">
        <v>1.0282739999999997</v>
      </c>
      <c r="AC1660" s="268"/>
      <c r="AD1660" s="269">
        <v>8.9499999999999993</v>
      </c>
      <c r="AE1660" s="270">
        <f t="shared" si="166"/>
        <v>1.007086000000001</v>
      </c>
      <c r="AF1660" s="194">
        <f t="shared" si="160"/>
        <v>2.1187999999998652E-2</v>
      </c>
      <c r="AH1660" s="242">
        <v>1639</v>
      </c>
      <c r="AI1660" s="251">
        <f t="shared" si="161"/>
        <v>27.505999999999997</v>
      </c>
      <c r="AJ1660" s="251">
        <f>'5-04a'!O1661</f>
        <v>27.506</v>
      </c>
      <c r="AK1660" s="251">
        <f t="shared" si="162"/>
        <v>0</v>
      </c>
      <c r="AM1660" s="252">
        <f t="shared" si="163"/>
        <v>7.7030466080123077E-4</v>
      </c>
      <c r="AP1660" s="268"/>
    </row>
    <row r="1661" spans="1:42" x14ac:dyDescent="0.25">
      <c r="A1661" s="253">
        <v>1659</v>
      </c>
      <c r="B1661" s="243" t="s">
        <v>294</v>
      </c>
      <c r="C1661" s="243" t="s">
        <v>592</v>
      </c>
      <c r="D1661" s="243" t="s">
        <v>471</v>
      </c>
      <c r="E1661" s="243" t="s">
        <v>492</v>
      </c>
      <c r="F1661" s="243" t="s">
        <v>35</v>
      </c>
      <c r="G1661" s="243" t="s">
        <v>36</v>
      </c>
      <c r="H1661" s="243" t="s">
        <v>42</v>
      </c>
      <c r="I1661" s="243" t="s">
        <v>107</v>
      </c>
      <c r="J1661" s="243" t="s">
        <v>34</v>
      </c>
      <c r="K1661" s="243" t="s">
        <v>932</v>
      </c>
      <c r="L1661" s="265">
        <v>7.4237315608577292</v>
      </c>
      <c r="M1661" s="250">
        <v>4</v>
      </c>
      <c r="N1661" s="250">
        <v>4</v>
      </c>
      <c r="O1661" s="244">
        <v>10</v>
      </c>
      <c r="P1661" s="242">
        <v>10</v>
      </c>
      <c r="Q1661" s="242">
        <v>20</v>
      </c>
      <c r="R1661" s="242">
        <v>0.5</v>
      </c>
      <c r="S1661" s="245">
        <v>2150</v>
      </c>
      <c r="T1661" s="242">
        <v>5</v>
      </c>
      <c r="U1661" s="242">
        <v>0.8</v>
      </c>
      <c r="V1661" s="242">
        <v>23</v>
      </c>
      <c r="W1661" s="266">
        <v>264.77726000000001</v>
      </c>
      <c r="X1661" s="266">
        <v>26.009554027504915</v>
      </c>
      <c r="Y1661" s="266">
        <v>0</v>
      </c>
      <c r="Z1661" s="266">
        <v>10.591090400000001</v>
      </c>
      <c r="AA1661" s="266">
        <v>15.886635599999998</v>
      </c>
      <c r="AB1661" s="267">
        <v>1.0282739999999997</v>
      </c>
      <c r="AC1661" s="268"/>
      <c r="AD1661" s="269">
        <v>8.9499999999999993</v>
      </c>
      <c r="AE1661" s="270">
        <f t="shared" si="166"/>
        <v>1.007086000000001</v>
      </c>
      <c r="AF1661" s="194">
        <f t="shared" si="160"/>
        <v>2.1187999999998652E-2</v>
      </c>
      <c r="AH1661" s="242">
        <v>1640</v>
      </c>
      <c r="AI1661" s="251">
        <f t="shared" si="161"/>
        <v>27.505999999999997</v>
      </c>
      <c r="AJ1661" s="251">
        <f>'5-04a'!O1662</f>
        <v>27.506</v>
      </c>
      <c r="AK1661" s="251">
        <f t="shared" si="162"/>
        <v>0</v>
      </c>
      <c r="AM1661" s="252">
        <f t="shared" si="163"/>
        <v>7.7030466080123077E-4</v>
      </c>
      <c r="AP1661" s="268"/>
    </row>
    <row r="1662" spans="1:42" x14ac:dyDescent="0.25">
      <c r="A1662" s="253">
        <v>1660</v>
      </c>
      <c r="B1662" s="243" t="s">
        <v>294</v>
      </c>
      <c r="C1662" s="243" t="s">
        <v>592</v>
      </c>
      <c r="D1662" s="243" t="s">
        <v>471</v>
      </c>
      <c r="E1662" s="243" t="s">
        <v>492</v>
      </c>
      <c r="F1662" s="243" t="s">
        <v>35</v>
      </c>
      <c r="G1662" s="243" t="s">
        <v>36</v>
      </c>
      <c r="H1662" s="243" t="s">
        <v>32</v>
      </c>
      <c r="I1662" s="243" t="s">
        <v>106</v>
      </c>
      <c r="J1662" s="243" t="s">
        <v>34</v>
      </c>
      <c r="K1662" s="243" t="s">
        <v>932</v>
      </c>
      <c r="L1662" s="265">
        <v>5.3279593840918125</v>
      </c>
      <c r="M1662" s="250">
        <v>4</v>
      </c>
      <c r="N1662" s="250">
        <v>4</v>
      </c>
      <c r="O1662" s="244">
        <v>10</v>
      </c>
      <c r="P1662" s="242">
        <v>10</v>
      </c>
      <c r="Q1662" s="242">
        <v>25</v>
      </c>
      <c r="R1662" s="242">
        <v>0.5</v>
      </c>
      <c r="S1662" s="245">
        <v>410</v>
      </c>
      <c r="T1662" s="242">
        <v>4.2</v>
      </c>
      <c r="U1662" s="242">
        <v>0.8</v>
      </c>
      <c r="V1662" s="242">
        <v>23</v>
      </c>
      <c r="W1662" s="266">
        <v>264.77726000000001</v>
      </c>
      <c r="X1662" s="266">
        <v>26.009554027504915</v>
      </c>
      <c r="Y1662" s="266">
        <v>0</v>
      </c>
      <c r="Z1662" s="266">
        <v>10.591090400000001</v>
      </c>
      <c r="AA1662" s="266">
        <v>15.886635599999998</v>
      </c>
      <c r="AB1662" s="267">
        <v>1.0282739999999997</v>
      </c>
      <c r="AC1662" s="268"/>
      <c r="AD1662" s="269">
        <v>8.9499999999999993</v>
      </c>
      <c r="AE1662" s="270">
        <f t="shared" si="166"/>
        <v>1.007086000000001</v>
      </c>
      <c r="AF1662" s="194">
        <f t="shared" si="160"/>
        <v>2.1187999999998652E-2</v>
      </c>
      <c r="AH1662" s="242">
        <v>1641</v>
      </c>
      <c r="AI1662" s="251">
        <f t="shared" si="161"/>
        <v>27.505999999999997</v>
      </c>
      <c r="AJ1662" s="251">
        <f>'5-04a'!O1663</f>
        <v>27.506</v>
      </c>
      <c r="AK1662" s="251">
        <f t="shared" si="162"/>
        <v>0</v>
      </c>
      <c r="AM1662" s="252">
        <f t="shared" si="163"/>
        <v>7.7030466080123077E-4</v>
      </c>
      <c r="AP1662" s="268"/>
    </row>
    <row r="1663" spans="1:42" x14ac:dyDescent="0.25">
      <c r="A1663" s="253">
        <v>1661</v>
      </c>
      <c r="B1663" s="243" t="s">
        <v>294</v>
      </c>
      <c r="C1663" s="243" t="s">
        <v>592</v>
      </c>
      <c r="D1663" s="243" t="s">
        <v>471</v>
      </c>
      <c r="E1663" s="243" t="s">
        <v>492</v>
      </c>
      <c r="F1663" s="243" t="s">
        <v>35</v>
      </c>
      <c r="G1663" s="243" t="s">
        <v>36</v>
      </c>
      <c r="H1663" s="243" t="s">
        <v>37</v>
      </c>
      <c r="I1663" s="243" t="s">
        <v>33</v>
      </c>
      <c r="J1663" s="243" t="s">
        <v>34</v>
      </c>
      <c r="K1663" s="243" t="s">
        <v>932</v>
      </c>
      <c r="L1663" s="265">
        <v>4.8516892892017767</v>
      </c>
      <c r="M1663" s="250">
        <v>4</v>
      </c>
      <c r="N1663" s="250">
        <v>4</v>
      </c>
      <c r="O1663" s="244">
        <v>10</v>
      </c>
      <c r="P1663" s="242">
        <v>10</v>
      </c>
      <c r="Q1663" s="242">
        <v>20</v>
      </c>
      <c r="R1663" s="242">
        <v>0.5</v>
      </c>
      <c r="S1663" s="245">
        <v>2150</v>
      </c>
      <c r="T1663" s="242">
        <v>5</v>
      </c>
      <c r="U1663" s="242">
        <v>0.8</v>
      </c>
      <c r="V1663" s="242">
        <v>23</v>
      </c>
      <c r="W1663" s="266">
        <v>264.77726000000001</v>
      </c>
      <c r="X1663" s="266">
        <v>26.009554027504915</v>
      </c>
      <c r="Y1663" s="266">
        <v>0</v>
      </c>
      <c r="Z1663" s="266">
        <v>10.591090400000001</v>
      </c>
      <c r="AA1663" s="266">
        <v>15.886635599999998</v>
      </c>
      <c r="AB1663" s="267">
        <v>1.0282739999999997</v>
      </c>
      <c r="AC1663" s="268"/>
      <c r="AD1663" s="269">
        <v>8.9499999999999993</v>
      </c>
      <c r="AE1663" s="270">
        <f t="shared" si="166"/>
        <v>1.007086000000001</v>
      </c>
      <c r="AF1663" s="194">
        <f t="shared" si="160"/>
        <v>2.1187999999998652E-2</v>
      </c>
      <c r="AH1663" s="242">
        <v>1642</v>
      </c>
      <c r="AI1663" s="251">
        <f t="shared" si="161"/>
        <v>27.505999999999997</v>
      </c>
      <c r="AJ1663" s="251">
        <f>'5-04a'!O1664</f>
        <v>27.506</v>
      </c>
      <c r="AK1663" s="251">
        <f t="shared" si="162"/>
        <v>0</v>
      </c>
      <c r="AM1663" s="252">
        <f t="shared" si="163"/>
        <v>7.7030466080123077E-4</v>
      </c>
      <c r="AP1663" s="268"/>
    </row>
    <row r="1664" spans="1:42" x14ac:dyDescent="0.25">
      <c r="A1664" s="253">
        <v>1662</v>
      </c>
      <c r="B1664" s="243" t="s">
        <v>294</v>
      </c>
      <c r="C1664" s="243" t="s">
        <v>592</v>
      </c>
      <c r="D1664" s="243" t="s">
        <v>494</v>
      </c>
      <c r="E1664" s="243" t="s">
        <v>496</v>
      </c>
      <c r="F1664" s="243" t="s">
        <v>35</v>
      </c>
      <c r="G1664" s="243" t="s">
        <v>36</v>
      </c>
      <c r="H1664" s="243" t="s">
        <v>42</v>
      </c>
      <c r="I1664" s="243" t="s">
        <v>108</v>
      </c>
      <c r="J1664" s="243" t="s">
        <v>34</v>
      </c>
      <c r="K1664" s="243" t="s">
        <v>932</v>
      </c>
      <c r="L1664" s="265">
        <v>7.3053926523694326</v>
      </c>
      <c r="M1664" s="250">
        <v>4</v>
      </c>
      <c r="N1664" s="250">
        <v>4</v>
      </c>
      <c r="O1664" s="244">
        <v>10</v>
      </c>
      <c r="P1664" s="242">
        <v>10</v>
      </c>
      <c r="Q1664" s="242">
        <v>20</v>
      </c>
      <c r="R1664" s="242">
        <v>0.5</v>
      </c>
      <c r="S1664" s="245">
        <v>645</v>
      </c>
      <c r="T1664" s="242">
        <v>5</v>
      </c>
      <c r="U1664" s="242">
        <v>0.8</v>
      </c>
      <c r="V1664" s="242">
        <v>23</v>
      </c>
      <c r="W1664" s="266">
        <v>189.45</v>
      </c>
      <c r="X1664" s="266">
        <v>25.635994587280109</v>
      </c>
      <c r="Y1664" s="266">
        <v>0</v>
      </c>
      <c r="Z1664" s="266">
        <v>7.5780000000000003</v>
      </c>
      <c r="AA1664" s="266">
        <v>11.366999999999999</v>
      </c>
      <c r="AB1664" s="267">
        <v>0.5</v>
      </c>
      <c r="AC1664" s="268"/>
      <c r="AD1664" s="269">
        <v>10.95</v>
      </c>
      <c r="AE1664" s="270">
        <f t="shared" si="166"/>
        <v>0.48920599999999936</v>
      </c>
      <c r="AF1664" s="194">
        <f t="shared" si="160"/>
        <v>1.0794000000000636E-2</v>
      </c>
      <c r="AH1664" s="242">
        <v>1643</v>
      </c>
      <c r="AI1664" s="251">
        <f t="shared" si="161"/>
        <v>19.445</v>
      </c>
      <c r="AJ1664" s="251">
        <f>'5-04a'!O1665</f>
        <v>19.445</v>
      </c>
      <c r="AK1664" s="251">
        <f t="shared" si="162"/>
        <v>0</v>
      </c>
      <c r="AM1664" s="252">
        <f t="shared" si="163"/>
        <v>5.5510413988175034E-4</v>
      </c>
      <c r="AP1664" s="268"/>
    </row>
    <row r="1665" spans="1:42" x14ac:dyDescent="0.25">
      <c r="A1665" s="253">
        <v>1663</v>
      </c>
      <c r="B1665" s="243" t="s">
        <v>294</v>
      </c>
      <c r="C1665" s="243" t="s">
        <v>592</v>
      </c>
      <c r="D1665" s="243" t="s">
        <v>494</v>
      </c>
      <c r="E1665" s="243" t="s">
        <v>496</v>
      </c>
      <c r="F1665" s="243" t="s">
        <v>35</v>
      </c>
      <c r="G1665" s="243" t="s">
        <v>36</v>
      </c>
      <c r="H1665" s="243" t="s">
        <v>42</v>
      </c>
      <c r="I1665" s="243" t="s">
        <v>107</v>
      </c>
      <c r="J1665" s="243" t="s">
        <v>34</v>
      </c>
      <c r="K1665" s="243" t="s">
        <v>932</v>
      </c>
      <c r="L1665" s="265">
        <v>7.4318058714404467</v>
      </c>
      <c r="M1665" s="250">
        <v>4</v>
      </c>
      <c r="N1665" s="250">
        <v>4</v>
      </c>
      <c r="O1665" s="244">
        <v>10</v>
      </c>
      <c r="P1665" s="242">
        <v>10</v>
      </c>
      <c r="Q1665" s="242">
        <v>20</v>
      </c>
      <c r="R1665" s="242">
        <v>0.5</v>
      </c>
      <c r="S1665" s="245">
        <v>2150</v>
      </c>
      <c r="T1665" s="242">
        <v>5</v>
      </c>
      <c r="U1665" s="242">
        <v>0.8</v>
      </c>
      <c r="V1665" s="242">
        <v>23</v>
      </c>
      <c r="W1665" s="266">
        <v>189.45</v>
      </c>
      <c r="X1665" s="266">
        <v>25.635994587280109</v>
      </c>
      <c r="Y1665" s="266">
        <v>0</v>
      </c>
      <c r="Z1665" s="266">
        <v>7.5780000000000003</v>
      </c>
      <c r="AA1665" s="266">
        <v>11.366999999999999</v>
      </c>
      <c r="AB1665" s="267">
        <v>0.5</v>
      </c>
      <c r="AC1665" s="268"/>
      <c r="AD1665" s="269">
        <v>10.95</v>
      </c>
      <c r="AE1665" s="270">
        <f t="shared" si="166"/>
        <v>0.48920599999999936</v>
      </c>
      <c r="AF1665" s="194">
        <f t="shared" si="160"/>
        <v>1.0794000000000636E-2</v>
      </c>
      <c r="AH1665" s="242">
        <v>1644</v>
      </c>
      <c r="AI1665" s="251">
        <f t="shared" si="161"/>
        <v>19.445</v>
      </c>
      <c r="AJ1665" s="251">
        <f>'5-04a'!O1666</f>
        <v>19.445</v>
      </c>
      <c r="AK1665" s="251">
        <f t="shared" si="162"/>
        <v>0</v>
      </c>
      <c r="AM1665" s="252">
        <f t="shared" si="163"/>
        <v>5.5510413988175034E-4</v>
      </c>
      <c r="AP1665" s="268"/>
    </row>
    <row r="1666" spans="1:42" x14ac:dyDescent="0.25">
      <c r="A1666" s="253">
        <v>1664</v>
      </c>
      <c r="B1666" s="243" t="s">
        <v>294</v>
      </c>
      <c r="C1666" s="243" t="s">
        <v>592</v>
      </c>
      <c r="D1666" s="243" t="s">
        <v>494</v>
      </c>
      <c r="E1666" s="243" t="s">
        <v>496</v>
      </c>
      <c r="F1666" s="243" t="s">
        <v>35</v>
      </c>
      <c r="G1666" s="243" t="s">
        <v>36</v>
      </c>
      <c r="H1666" s="243" t="s">
        <v>32</v>
      </c>
      <c r="I1666" s="243" t="s">
        <v>106</v>
      </c>
      <c r="J1666" s="243" t="s">
        <v>34</v>
      </c>
      <c r="K1666" s="243" t="s">
        <v>932</v>
      </c>
      <c r="L1666" s="265">
        <v>5.3288063418295302</v>
      </c>
      <c r="M1666" s="250">
        <v>4</v>
      </c>
      <c r="N1666" s="250">
        <v>4</v>
      </c>
      <c r="O1666" s="244">
        <v>10</v>
      </c>
      <c r="P1666" s="242">
        <v>10</v>
      </c>
      <c r="Q1666" s="242">
        <v>25</v>
      </c>
      <c r="R1666" s="242">
        <v>0.5</v>
      </c>
      <c r="S1666" s="245">
        <v>410</v>
      </c>
      <c r="T1666" s="242">
        <v>4.2</v>
      </c>
      <c r="U1666" s="242">
        <v>0.8</v>
      </c>
      <c r="V1666" s="242">
        <v>23</v>
      </c>
      <c r="W1666" s="266">
        <v>189.45</v>
      </c>
      <c r="X1666" s="266">
        <v>25.635994587280109</v>
      </c>
      <c r="Y1666" s="266">
        <v>0</v>
      </c>
      <c r="Z1666" s="266">
        <v>7.5780000000000003</v>
      </c>
      <c r="AA1666" s="266">
        <v>11.366999999999999</v>
      </c>
      <c r="AB1666" s="267">
        <v>0.5</v>
      </c>
      <c r="AC1666" s="268"/>
      <c r="AD1666" s="269">
        <v>10.95</v>
      </c>
      <c r="AE1666" s="270">
        <f t="shared" si="166"/>
        <v>0.48920599999999936</v>
      </c>
      <c r="AF1666" s="194">
        <f t="shared" si="160"/>
        <v>1.0794000000000636E-2</v>
      </c>
      <c r="AH1666" s="242">
        <v>1645</v>
      </c>
      <c r="AI1666" s="251">
        <f t="shared" si="161"/>
        <v>19.445</v>
      </c>
      <c r="AJ1666" s="251">
        <f>'5-04a'!O1667</f>
        <v>19.445</v>
      </c>
      <c r="AK1666" s="251">
        <f t="shared" si="162"/>
        <v>0</v>
      </c>
      <c r="AM1666" s="252">
        <f t="shared" si="163"/>
        <v>5.5510413988175034E-4</v>
      </c>
      <c r="AP1666" s="268"/>
    </row>
    <row r="1667" spans="1:42" x14ac:dyDescent="0.25">
      <c r="A1667" s="253">
        <v>1665</v>
      </c>
      <c r="B1667" s="243" t="s">
        <v>294</v>
      </c>
      <c r="C1667" s="243" t="s">
        <v>592</v>
      </c>
      <c r="D1667" s="243" t="s">
        <v>494</v>
      </c>
      <c r="E1667" s="243" t="s">
        <v>496</v>
      </c>
      <c r="F1667" s="243" t="s">
        <v>35</v>
      </c>
      <c r="G1667" s="243" t="s">
        <v>36</v>
      </c>
      <c r="H1667" s="243" t="s">
        <v>37</v>
      </c>
      <c r="I1667" s="243" t="s">
        <v>33</v>
      </c>
      <c r="J1667" s="243" t="s">
        <v>34</v>
      </c>
      <c r="K1667" s="243" t="s">
        <v>932</v>
      </c>
      <c r="L1667" s="265">
        <v>4.859763599784495</v>
      </c>
      <c r="M1667" s="250">
        <v>4</v>
      </c>
      <c r="N1667" s="250">
        <v>4</v>
      </c>
      <c r="O1667" s="244">
        <v>10</v>
      </c>
      <c r="P1667" s="242">
        <v>10</v>
      </c>
      <c r="Q1667" s="242">
        <v>20</v>
      </c>
      <c r="R1667" s="242">
        <v>0.5</v>
      </c>
      <c r="S1667" s="245">
        <v>2150</v>
      </c>
      <c r="T1667" s="242">
        <v>5</v>
      </c>
      <c r="U1667" s="242">
        <v>0.8</v>
      </c>
      <c r="V1667" s="242">
        <v>23</v>
      </c>
      <c r="W1667" s="266">
        <v>189.45</v>
      </c>
      <c r="X1667" s="266">
        <v>25.635994587280109</v>
      </c>
      <c r="Y1667" s="266">
        <v>0</v>
      </c>
      <c r="Z1667" s="266">
        <v>7.5780000000000003</v>
      </c>
      <c r="AA1667" s="266">
        <v>11.366999999999999</v>
      </c>
      <c r="AB1667" s="267">
        <v>0.5</v>
      </c>
      <c r="AC1667" s="268"/>
      <c r="AD1667" s="269">
        <v>10.95</v>
      </c>
      <c r="AE1667" s="270">
        <f t="shared" si="166"/>
        <v>0.48920599999999936</v>
      </c>
      <c r="AF1667" s="194">
        <f t="shared" ref="AF1667:AF1730" si="167">AB1667-AE1667</f>
        <v>1.0794000000000636E-2</v>
      </c>
      <c r="AH1667" s="242">
        <v>1646</v>
      </c>
      <c r="AI1667" s="251">
        <f t="shared" ref="AI1667:AI1730" si="168">SUM(Y1667:AB1667)</f>
        <v>19.445</v>
      </c>
      <c r="AJ1667" s="251">
        <f>'5-04a'!O1668</f>
        <v>19.445</v>
      </c>
      <c r="AK1667" s="251">
        <f t="shared" ref="AK1667:AK1730" si="169">AI1667-AJ1667</f>
        <v>0</v>
      </c>
      <c r="AM1667" s="252">
        <f t="shared" ref="AM1667:AM1730" si="170">AF1667/AI1667</f>
        <v>5.5510413988175034E-4</v>
      </c>
      <c r="AP1667" s="268"/>
    </row>
    <row r="1668" spans="1:42" x14ac:dyDescent="0.25">
      <c r="A1668" s="253">
        <v>1666</v>
      </c>
      <c r="B1668" s="243" t="s">
        <v>294</v>
      </c>
      <c r="C1668" s="243" t="s">
        <v>592</v>
      </c>
      <c r="D1668" s="243" t="s">
        <v>471</v>
      </c>
      <c r="E1668" s="243" t="s">
        <v>496</v>
      </c>
      <c r="F1668" s="243" t="s">
        <v>35</v>
      </c>
      <c r="G1668" s="243" t="s">
        <v>36</v>
      </c>
      <c r="H1668" s="243" t="s">
        <v>42</v>
      </c>
      <c r="I1668" s="243" t="s">
        <v>108</v>
      </c>
      <c r="J1668" s="243" t="s">
        <v>34</v>
      </c>
      <c r="K1668" s="243" t="s">
        <v>932</v>
      </c>
      <c r="L1668" s="265">
        <v>7.3065180805083472</v>
      </c>
      <c r="M1668" s="250">
        <v>4</v>
      </c>
      <c r="N1668" s="250">
        <v>4</v>
      </c>
      <c r="O1668" s="244">
        <v>10</v>
      </c>
      <c r="P1668" s="242">
        <v>10</v>
      </c>
      <c r="Q1668" s="242">
        <v>20</v>
      </c>
      <c r="R1668" s="242">
        <v>0.5</v>
      </c>
      <c r="S1668" s="245">
        <v>645</v>
      </c>
      <c r="T1668" s="242">
        <v>5</v>
      </c>
      <c r="U1668" s="242">
        <v>0.8</v>
      </c>
      <c r="V1668" s="242">
        <v>23</v>
      </c>
      <c r="W1668" s="266">
        <v>177.96066000000002</v>
      </c>
      <c r="X1668" s="266">
        <v>26.403658753709202</v>
      </c>
      <c r="Y1668" s="266">
        <v>0</v>
      </c>
      <c r="Z1668" s="266">
        <v>7.1184264000000015</v>
      </c>
      <c r="AA1668" s="266">
        <v>10.677639600000001</v>
      </c>
      <c r="AB1668" s="267">
        <v>0.94593399999999939</v>
      </c>
      <c r="AC1668" s="268"/>
      <c r="AD1668" s="269">
        <v>9.15</v>
      </c>
      <c r="AE1668" s="270">
        <f t="shared" si="166"/>
        <v>0.9263539999999999</v>
      </c>
      <c r="AF1668" s="194">
        <f t="shared" si="167"/>
        <v>1.9579999999999487E-2</v>
      </c>
      <c r="AH1668" s="242">
        <v>1647</v>
      </c>
      <c r="AI1668" s="251">
        <f t="shared" si="168"/>
        <v>18.742000000000004</v>
      </c>
      <c r="AJ1668" s="251">
        <f>'5-04a'!O1669</f>
        <v>18.742000000000001</v>
      </c>
      <c r="AK1668" s="251">
        <f t="shared" si="169"/>
        <v>0</v>
      </c>
      <c r="AM1668" s="252">
        <f t="shared" si="170"/>
        <v>1.0447124106285073E-3</v>
      </c>
      <c r="AP1668" s="268"/>
    </row>
    <row r="1669" spans="1:42" x14ac:dyDescent="0.25">
      <c r="A1669" s="253">
        <v>1667</v>
      </c>
      <c r="B1669" s="243" t="s">
        <v>294</v>
      </c>
      <c r="C1669" s="243" t="s">
        <v>592</v>
      </c>
      <c r="D1669" s="243" t="s">
        <v>471</v>
      </c>
      <c r="E1669" s="243" t="s">
        <v>496</v>
      </c>
      <c r="F1669" s="243" t="s">
        <v>35</v>
      </c>
      <c r="G1669" s="243" t="s">
        <v>36</v>
      </c>
      <c r="H1669" s="243" t="s">
        <v>42</v>
      </c>
      <c r="I1669" s="243" t="s">
        <v>107</v>
      </c>
      <c r="J1669" s="243" t="s">
        <v>34</v>
      </c>
      <c r="K1669" s="243" t="s">
        <v>932</v>
      </c>
      <c r="L1669" s="265">
        <v>7.4351310000326984</v>
      </c>
      <c r="M1669" s="250">
        <v>4</v>
      </c>
      <c r="N1669" s="250">
        <v>4</v>
      </c>
      <c r="O1669" s="244">
        <v>10</v>
      </c>
      <c r="P1669" s="242">
        <v>10</v>
      </c>
      <c r="Q1669" s="242">
        <v>20</v>
      </c>
      <c r="R1669" s="242">
        <v>0.5</v>
      </c>
      <c r="S1669" s="245">
        <v>2150</v>
      </c>
      <c r="T1669" s="242">
        <v>5</v>
      </c>
      <c r="U1669" s="242">
        <v>0.8</v>
      </c>
      <c r="V1669" s="242">
        <v>23</v>
      </c>
      <c r="W1669" s="266">
        <v>177.96066000000002</v>
      </c>
      <c r="X1669" s="266">
        <v>26.403658753709202</v>
      </c>
      <c r="Y1669" s="266">
        <v>0</v>
      </c>
      <c r="Z1669" s="266">
        <v>7.1184264000000015</v>
      </c>
      <c r="AA1669" s="266">
        <v>10.677639600000001</v>
      </c>
      <c r="AB1669" s="267">
        <v>0.94593399999999939</v>
      </c>
      <c r="AC1669" s="268"/>
      <c r="AD1669" s="269">
        <v>9.15</v>
      </c>
      <c r="AE1669" s="270">
        <f t="shared" si="166"/>
        <v>0.9263539999999999</v>
      </c>
      <c r="AF1669" s="194">
        <f t="shared" si="167"/>
        <v>1.9579999999999487E-2</v>
      </c>
      <c r="AH1669" s="242">
        <v>1648</v>
      </c>
      <c r="AI1669" s="251">
        <f t="shared" si="168"/>
        <v>18.742000000000004</v>
      </c>
      <c r="AJ1669" s="251">
        <f>'5-04a'!O1670</f>
        <v>18.742000000000001</v>
      </c>
      <c r="AK1669" s="251">
        <f t="shared" si="169"/>
        <v>0</v>
      </c>
      <c r="AM1669" s="252">
        <f t="shared" si="170"/>
        <v>1.0447124106285073E-3</v>
      </c>
      <c r="AP1669" s="268"/>
    </row>
    <row r="1670" spans="1:42" x14ac:dyDescent="0.25">
      <c r="A1670" s="253">
        <v>1668</v>
      </c>
      <c r="B1670" s="243" t="s">
        <v>294</v>
      </c>
      <c r="C1670" s="243" t="s">
        <v>592</v>
      </c>
      <c r="D1670" s="243" t="s">
        <v>471</v>
      </c>
      <c r="E1670" s="243" t="s">
        <v>496</v>
      </c>
      <c r="F1670" s="243" t="s">
        <v>35</v>
      </c>
      <c r="G1670" s="243" t="s">
        <v>36</v>
      </c>
      <c r="H1670" s="243" t="s">
        <v>32</v>
      </c>
      <c r="I1670" s="243" t="s">
        <v>106</v>
      </c>
      <c r="J1670" s="243" t="s">
        <v>34</v>
      </c>
      <c r="K1670" s="243" t="s">
        <v>932</v>
      </c>
      <c r="L1670" s="265">
        <v>5.329588295146829</v>
      </c>
      <c r="M1670" s="250">
        <v>4</v>
      </c>
      <c r="N1670" s="250">
        <v>4</v>
      </c>
      <c r="O1670" s="244">
        <v>10</v>
      </c>
      <c r="P1670" s="242">
        <v>10</v>
      </c>
      <c r="Q1670" s="242">
        <v>25</v>
      </c>
      <c r="R1670" s="242">
        <v>0.5</v>
      </c>
      <c r="S1670" s="245">
        <v>410</v>
      </c>
      <c r="T1670" s="242">
        <v>4.2</v>
      </c>
      <c r="U1670" s="242">
        <v>0.8</v>
      </c>
      <c r="V1670" s="242">
        <v>23</v>
      </c>
      <c r="W1670" s="266">
        <v>177.96066000000002</v>
      </c>
      <c r="X1670" s="266">
        <v>26.403658753709202</v>
      </c>
      <c r="Y1670" s="266">
        <v>0</v>
      </c>
      <c r="Z1670" s="266">
        <v>7.1184264000000015</v>
      </c>
      <c r="AA1670" s="266">
        <v>10.677639600000001</v>
      </c>
      <c r="AB1670" s="267">
        <v>0.94593399999999939</v>
      </c>
      <c r="AC1670" s="268"/>
      <c r="AD1670" s="269">
        <v>9.15</v>
      </c>
      <c r="AE1670" s="270">
        <f t="shared" si="166"/>
        <v>0.9263539999999999</v>
      </c>
      <c r="AF1670" s="194">
        <f t="shared" si="167"/>
        <v>1.9579999999999487E-2</v>
      </c>
      <c r="AH1670" s="242">
        <v>1649</v>
      </c>
      <c r="AI1670" s="251">
        <f t="shared" si="168"/>
        <v>18.742000000000004</v>
      </c>
      <c r="AJ1670" s="251">
        <f>'5-04a'!O1671</f>
        <v>18.742000000000001</v>
      </c>
      <c r="AK1670" s="251">
        <f t="shared" si="169"/>
        <v>0</v>
      </c>
      <c r="AM1670" s="252">
        <f t="shared" si="170"/>
        <v>1.0447124106285073E-3</v>
      </c>
      <c r="AP1670" s="268"/>
    </row>
    <row r="1671" spans="1:42" x14ac:dyDescent="0.25">
      <c r="A1671" s="253">
        <v>1669</v>
      </c>
      <c r="B1671" s="243" t="s">
        <v>294</v>
      </c>
      <c r="C1671" s="243" t="s">
        <v>592</v>
      </c>
      <c r="D1671" s="243" t="s">
        <v>471</v>
      </c>
      <c r="E1671" s="243" t="s">
        <v>496</v>
      </c>
      <c r="F1671" s="243" t="s">
        <v>35</v>
      </c>
      <c r="G1671" s="243" t="s">
        <v>36</v>
      </c>
      <c r="H1671" s="243" t="s">
        <v>37</v>
      </c>
      <c r="I1671" s="243" t="s">
        <v>33</v>
      </c>
      <c r="J1671" s="243" t="s">
        <v>34</v>
      </c>
      <c r="K1671" s="243" t="s">
        <v>932</v>
      </c>
      <c r="L1671" s="265">
        <v>4.8630887283767459</v>
      </c>
      <c r="M1671" s="250">
        <v>4</v>
      </c>
      <c r="N1671" s="250">
        <v>4</v>
      </c>
      <c r="O1671" s="244">
        <v>10</v>
      </c>
      <c r="P1671" s="242">
        <v>10</v>
      </c>
      <c r="Q1671" s="242">
        <v>20</v>
      </c>
      <c r="R1671" s="242">
        <v>0.5</v>
      </c>
      <c r="S1671" s="245">
        <v>2150</v>
      </c>
      <c r="T1671" s="242">
        <v>5</v>
      </c>
      <c r="U1671" s="242">
        <v>0.8</v>
      </c>
      <c r="V1671" s="242">
        <v>23</v>
      </c>
      <c r="W1671" s="266">
        <v>177.96066000000002</v>
      </c>
      <c r="X1671" s="266">
        <v>26.403658753709202</v>
      </c>
      <c r="Y1671" s="266">
        <v>0</v>
      </c>
      <c r="Z1671" s="266">
        <v>7.1184264000000015</v>
      </c>
      <c r="AA1671" s="266">
        <v>10.677639600000001</v>
      </c>
      <c r="AB1671" s="267">
        <v>0.94593399999999939</v>
      </c>
      <c r="AC1671" s="268"/>
      <c r="AD1671" s="269">
        <v>9.15</v>
      </c>
      <c r="AE1671" s="270">
        <f t="shared" si="166"/>
        <v>0.9263539999999999</v>
      </c>
      <c r="AF1671" s="194">
        <f t="shared" si="167"/>
        <v>1.9579999999999487E-2</v>
      </c>
      <c r="AH1671" s="242">
        <v>1650</v>
      </c>
      <c r="AI1671" s="251">
        <f t="shared" si="168"/>
        <v>18.742000000000004</v>
      </c>
      <c r="AJ1671" s="251">
        <f>'5-04a'!O1672</f>
        <v>18.742000000000001</v>
      </c>
      <c r="AK1671" s="251">
        <f t="shared" si="169"/>
        <v>0</v>
      </c>
      <c r="AM1671" s="252">
        <f t="shared" si="170"/>
        <v>1.0447124106285073E-3</v>
      </c>
      <c r="AP1671" s="268"/>
    </row>
    <row r="1672" spans="1:42" x14ac:dyDescent="0.25">
      <c r="A1672" s="253">
        <v>1670</v>
      </c>
      <c r="B1672" s="243" t="s">
        <v>294</v>
      </c>
      <c r="C1672" s="243" t="s">
        <v>592</v>
      </c>
      <c r="D1672" s="243" t="s">
        <v>494</v>
      </c>
      <c r="E1672" s="243" t="s">
        <v>495</v>
      </c>
      <c r="F1672" s="243" t="s">
        <v>35</v>
      </c>
      <c r="G1672" s="243" t="s">
        <v>36</v>
      </c>
      <c r="H1672" s="243" t="s">
        <v>42</v>
      </c>
      <c r="I1672" s="243" t="s">
        <v>108</v>
      </c>
      <c r="J1672" s="243" t="s">
        <v>34</v>
      </c>
      <c r="K1672" s="243" t="s">
        <v>932</v>
      </c>
      <c r="L1672" s="265">
        <v>7.3059049530720355</v>
      </c>
      <c r="M1672" s="250">
        <v>4</v>
      </c>
      <c r="N1672" s="250">
        <v>4</v>
      </c>
      <c r="O1672" s="244">
        <v>10</v>
      </c>
      <c r="P1672" s="242">
        <v>10</v>
      </c>
      <c r="Q1672" s="242">
        <v>20</v>
      </c>
      <c r="R1672" s="242">
        <v>0.5</v>
      </c>
      <c r="S1672" s="245">
        <v>645</v>
      </c>
      <c r="T1672" s="242">
        <v>5</v>
      </c>
      <c r="U1672" s="242">
        <v>0.8</v>
      </c>
      <c r="V1672" s="242">
        <v>23</v>
      </c>
      <c r="W1672" s="266">
        <v>153.25</v>
      </c>
      <c r="X1672" s="266">
        <v>25.843170320404724</v>
      </c>
      <c r="Y1672" s="266">
        <v>0</v>
      </c>
      <c r="Z1672" s="266">
        <v>6.13</v>
      </c>
      <c r="AA1672" s="266">
        <v>9.1949999999999985</v>
      </c>
      <c r="AB1672" s="267">
        <v>0.5</v>
      </c>
      <c r="AC1672" s="268"/>
      <c r="AD1672" s="269" t="s">
        <v>2546</v>
      </c>
      <c r="AE1672" s="270">
        <v>0.5</v>
      </c>
      <c r="AF1672" s="194">
        <f t="shared" si="167"/>
        <v>0</v>
      </c>
      <c r="AH1672" s="242">
        <v>1651</v>
      </c>
      <c r="AI1672" s="251">
        <f t="shared" si="168"/>
        <v>15.824999999999999</v>
      </c>
      <c r="AJ1672" s="251">
        <f>'5-04a'!O1673</f>
        <v>15.824999999999999</v>
      </c>
      <c r="AK1672" s="251">
        <f t="shared" si="169"/>
        <v>0</v>
      </c>
      <c r="AM1672" s="252">
        <f t="shared" si="170"/>
        <v>0</v>
      </c>
      <c r="AP1672" s="268"/>
    </row>
    <row r="1673" spans="1:42" x14ac:dyDescent="0.25">
      <c r="A1673" s="253">
        <v>1671</v>
      </c>
      <c r="B1673" s="243" t="s">
        <v>294</v>
      </c>
      <c r="C1673" s="243" t="s">
        <v>592</v>
      </c>
      <c r="D1673" s="243" t="s">
        <v>494</v>
      </c>
      <c r="E1673" s="243" t="s">
        <v>495</v>
      </c>
      <c r="F1673" s="243" t="s">
        <v>35</v>
      </c>
      <c r="G1673" s="243" t="s">
        <v>36</v>
      </c>
      <c r="H1673" s="243" t="s">
        <v>42</v>
      </c>
      <c r="I1673" s="243" t="s">
        <v>107</v>
      </c>
      <c r="J1673" s="243" t="s">
        <v>34</v>
      </c>
      <c r="K1673" s="243" t="s">
        <v>932</v>
      </c>
      <c r="L1673" s="265">
        <v>7.43793392836072</v>
      </c>
      <c r="M1673" s="250">
        <v>4</v>
      </c>
      <c r="N1673" s="250">
        <v>4</v>
      </c>
      <c r="O1673" s="244">
        <v>10</v>
      </c>
      <c r="P1673" s="242">
        <v>10</v>
      </c>
      <c r="Q1673" s="242">
        <v>20</v>
      </c>
      <c r="R1673" s="242">
        <v>0.5</v>
      </c>
      <c r="S1673" s="245">
        <v>2150</v>
      </c>
      <c r="T1673" s="242">
        <v>5</v>
      </c>
      <c r="U1673" s="242">
        <v>0.8</v>
      </c>
      <c r="V1673" s="242">
        <v>23</v>
      </c>
      <c r="W1673" s="266">
        <v>153.25</v>
      </c>
      <c r="X1673" s="266">
        <v>25.843170320404724</v>
      </c>
      <c r="Y1673" s="266">
        <v>0</v>
      </c>
      <c r="Z1673" s="266">
        <v>6.13</v>
      </c>
      <c r="AA1673" s="266">
        <v>9.1949999999999985</v>
      </c>
      <c r="AB1673" s="267">
        <v>0.5</v>
      </c>
      <c r="AC1673" s="268"/>
      <c r="AD1673" s="269" t="s">
        <v>2546</v>
      </c>
      <c r="AE1673" s="270">
        <v>0.5</v>
      </c>
      <c r="AF1673" s="194">
        <f t="shared" si="167"/>
        <v>0</v>
      </c>
      <c r="AH1673" s="242">
        <v>1652</v>
      </c>
      <c r="AI1673" s="251">
        <f t="shared" si="168"/>
        <v>15.824999999999999</v>
      </c>
      <c r="AJ1673" s="251">
        <f>'5-04a'!O1674</f>
        <v>15.824999999999999</v>
      </c>
      <c r="AK1673" s="251">
        <f t="shared" si="169"/>
        <v>0</v>
      </c>
      <c r="AM1673" s="252">
        <f t="shared" si="170"/>
        <v>0</v>
      </c>
      <c r="AP1673" s="268"/>
    </row>
    <row r="1674" spans="1:42" x14ac:dyDescent="0.25">
      <c r="A1674" s="253">
        <v>1672</v>
      </c>
      <c r="B1674" s="243" t="s">
        <v>294</v>
      </c>
      <c r="C1674" s="243" t="s">
        <v>592</v>
      </c>
      <c r="D1674" s="243" t="s">
        <v>494</v>
      </c>
      <c r="E1674" s="243" t="s">
        <v>495</v>
      </c>
      <c r="F1674" s="243" t="s">
        <v>35</v>
      </c>
      <c r="G1674" s="243" t="s">
        <v>36</v>
      </c>
      <c r="H1674" s="243" t="s">
        <v>32</v>
      </c>
      <c r="I1674" s="243" t="s">
        <v>106</v>
      </c>
      <c r="J1674" s="243" t="s">
        <v>34</v>
      </c>
      <c r="K1674" s="243" t="s">
        <v>932</v>
      </c>
      <c r="L1674" s="265">
        <v>5.3284417636542916</v>
      </c>
      <c r="M1674" s="250">
        <v>4</v>
      </c>
      <c r="N1674" s="250">
        <v>4</v>
      </c>
      <c r="O1674" s="244">
        <v>10</v>
      </c>
      <c r="P1674" s="242">
        <v>10</v>
      </c>
      <c r="Q1674" s="242">
        <v>25</v>
      </c>
      <c r="R1674" s="242">
        <v>0.5</v>
      </c>
      <c r="S1674" s="245">
        <v>410</v>
      </c>
      <c r="T1674" s="242">
        <v>4.2</v>
      </c>
      <c r="U1674" s="242">
        <v>0.8</v>
      </c>
      <c r="V1674" s="242">
        <v>23</v>
      </c>
      <c r="W1674" s="266">
        <v>153.25</v>
      </c>
      <c r="X1674" s="266">
        <v>25.843170320404724</v>
      </c>
      <c r="Y1674" s="266">
        <v>0</v>
      </c>
      <c r="Z1674" s="266">
        <v>6.13</v>
      </c>
      <c r="AA1674" s="266">
        <v>9.1949999999999985</v>
      </c>
      <c r="AB1674" s="267">
        <v>0.5</v>
      </c>
      <c r="AC1674" s="268"/>
      <c r="AD1674" s="269" t="s">
        <v>2546</v>
      </c>
      <c r="AE1674" s="270">
        <v>0.5</v>
      </c>
      <c r="AF1674" s="194">
        <f t="shared" si="167"/>
        <v>0</v>
      </c>
      <c r="AH1674" s="242">
        <v>1653</v>
      </c>
      <c r="AI1674" s="251">
        <f t="shared" si="168"/>
        <v>15.824999999999999</v>
      </c>
      <c r="AJ1674" s="251">
        <f>'5-04a'!O1675</f>
        <v>15.824999999999999</v>
      </c>
      <c r="AK1674" s="251">
        <f t="shared" si="169"/>
        <v>0</v>
      </c>
      <c r="AM1674" s="252">
        <f t="shared" si="170"/>
        <v>0</v>
      </c>
      <c r="AP1674" s="268"/>
    </row>
    <row r="1675" spans="1:42" x14ac:dyDescent="0.25">
      <c r="A1675" s="253">
        <v>1673</v>
      </c>
      <c r="B1675" s="243" t="s">
        <v>294</v>
      </c>
      <c r="C1675" s="243" t="s">
        <v>592</v>
      </c>
      <c r="D1675" s="243" t="s">
        <v>494</v>
      </c>
      <c r="E1675" s="243" t="s">
        <v>495</v>
      </c>
      <c r="F1675" s="243" t="s">
        <v>35</v>
      </c>
      <c r="G1675" s="243" t="s">
        <v>36</v>
      </c>
      <c r="H1675" s="243" t="s">
        <v>37</v>
      </c>
      <c r="I1675" s="243" t="s">
        <v>33</v>
      </c>
      <c r="J1675" s="243" t="s">
        <v>34</v>
      </c>
      <c r="K1675" s="243" t="s">
        <v>932</v>
      </c>
      <c r="L1675" s="265">
        <v>4.8658916567047674</v>
      </c>
      <c r="M1675" s="250">
        <v>4</v>
      </c>
      <c r="N1675" s="250">
        <v>4</v>
      </c>
      <c r="O1675" s="244">
        <v>10</v>
      </c>
      <c r="P1675" s="242">
        <v>10</v>
      </c>
      <c r="Q1675" s="242">
        <v>20</v>
      </c>
      <c r="R1675" s="242">
        <v>0.5</v>
      </c>
      <c r="S1675" s="245">
        <v>2150</v>
      </c>
      <c r="T1675" s="242">
        <v>5</v>
      </c>
      <c r="U1675" s="242">
        <v>0.8</v>
      </c>
      <c r="V1675" s="242">
        <v>23</v>
      </c>
      <c r="W1675" s="266">
        <v>153.25</v>
      </c>
      <c r="X1675" s="266">
        <v>25.843170320404724</v>
      </c>
      <c r="Y1675" s="266">
        <v>0</v>
      </c>
      <c r="Z1675" s="266">
        <v>6.13</v>
      </c>
      <c r="AA1675" s="266">
        <v>9.1949999999999985</v>
      </c>
      <c r="AB1675" s="267">
        <v>0.5</v>
      </c>
      <c r="AC1675" s="268"/>
      <c r="AD1675" s="269" t="s">
        <v>2546</v>
      </c>
      <c r="AE1675" s="270">
        <v>0.5</v>
      </c>
      <c r="AF1675" s="194">
        <f t="shared" si="167"/>
        <v>0</v>
      </c>
      <c r="AH1675" s="242">
        <v>1654</v>
      </c>
      <c r="AI1675" s="251">
        <f t="shared" si="168"/>
        <v>15.824999999999999</v>
      </c>
      <c r="AJ1675" s="251">
        <f>'5-04a'!O1676</f>
        <v>15.824999999999999</v>
      </c>
      <c r="AK1675" s="251">
        <f t="shared" si="169"/>
        <v>0</v>
      </c>
      <c r="AM1675" s="252">
        <f t="shared" si="170"/>
        <v>0</v>
      </c>
      <c r="AP1675" s="268"/>
    </row>
    <row r="1676" spans="1:42" x14ac:dyDescent="0.25">
      <c r="A1676" s="253">
        <v>1674</v>
      </c>
      <c r="B1676" s="243" t="s">
        <v>294</v>
      </c>
      <c r="C1676" s="243" t="s">
        <v>592</v>
      </c>
      <c r="D1676" s="243" t="s">
        <v>471</v>
      </c>
      <c r="E1676" s="243" t="s">
        <v>495</v>
      </c>
      <c r="F1676" s="243" t="s">
        <v>35</v>
      </c>
      <c r="G1676" s="243" t="s">
        <v>36</v>
      </c>
      <c r="H1676" s="243" t="s">
        <v>42</v>
      </c>
      <c r="I1676" s="243" t="s">
        <v>108</v>
      </c>
      <c r="J1676" s="243" t="s">
        <v>34</v>
      </c>
      <c r="K1676" s="243" t="s">
        <v>932</v>
      </c>
      <c r="L1676" s="265">
        <v>7.3088042479070454</v>
      </c>
      <c r="M1676" s="250">
        <v>4</v>
      </c>
      <c r="N1676" s="250">
        <v>4</v>
      </c>
      <c r="O1676" s="244">
        <v>10</v>
      </c>
      <c r="P1676" s="242">
        <v>10</v>
      </c>
      <c r="Q1676" s="242">
        <v>20</v>
      </c>
      <c r="R1676" s="242">
        <v>0.5</v>
      </c>
      <c r="S1676" s="245">
        <v>645</v>
      </c>
      <c r="T1676" s="242">
        <v>5</v>
      </c>
      <c r="U1676" s="242">
        <v>0.8</v>
      </c>
      <c r="V1676" s="242">
        <v>23</v>
      </c>
      <c r="W1676" s="266">
        <v>128.08516</v>
      </c>
      <c r="X1676" s="266">
        <v>26.740116910229645</v>
      </c>
      <c r="Y1676" s="266">
        <v>0</v>
      </c>
      <c r="Z1676" s="266">
        <v>5.1234063999999995</v>
      </c>
      <c r="AA1676" s="266">
        <v>7.6851095999999997</v>
      </c>
      <c r="AB1676" s="267">
        <v>0.83448400000000156</v>
      </c>
      <c r="AC1676" s="268"/>
      <c r="AD1676" s="269">
        <v>9.4</v>
      </c>
      <c r="AE1676" s="270">
        <f t="shared" ref="AE1676:AE1695" si="171">0.0804*AD1676^2-1.8589*AD1676+11.204</f>
        <v>0.83448400000000333</v>
      </c>
      <c r="AF1676" s="194">
        <f t="shared" si="167"/>
        <v>-1.7763568394002505E-15</v>
      </c>
      <c r="AH1676" s="242">
        <v>1655</v>
      </c>
      <c r="AI1676" s="251">
        <f t="shared" si="168"/>
        <v>13.643000000000001</v>
      </c>
      <c r="AJ1676" s="251">
        <f>'5-04a'!O1677</f>
        <v>13.643000000000001</v>
      </c>
      <c r="AK1676" s="251">
        <f t="shared" si="169"/>
        <v>0</v>
      </c>
      <c r="AM1676" s="252">
        <f t="shared" si="170"/>
        <v>-1.3020280285862715E-16</v>
      </c>
      <c r="AP1676" s="268"/>
    </row>
    <row r="1677" spans="1:42" x14ac:dyDescent="0.25">
      <c r="A1677" s="253">
        <v>1675</v>
      </c>
      <c r="B1677" s="243" t="s">
        <v>294</v>
      </c>
      <c r="C1677" s="243" t="s">
        <v>592</v>
      </c>
      <c r="D1677" s="243" t="s">
        <v>471</v>
      </c>
      <c r="E1677" s="243" t="s">
        <v>495</v>
      </c>
      <c r="F1677" s="243" t="s">
        <v>35</v>
      </c>
      <c r="G1677" s="243" t="s">
        <v>36</v>
      </c>
      <c r="H1677" s="243" t="s">
        <v>42</v>
      </c>
      <c r="I1677" s="243" t="s">
        <v>107</v>
      </c>
      <c r="J1677" s="243" t="s">
        <v>34</v>
      </c>
      <c r="K1677" s="243" t="s">
        <v>932</v>
      </c>
      <c r="L1677" s="265">
        <v>7.4475982444774171</v>
      </c>
      <c r="M1677" s="250">
        <v>4</v>
      </c>
      <c r="N1677" s="250">
        <v>4</v>
      </c>
      <c r="O1677" s="244">
        <v>10</v>
      </c>
      <c r="P1677" s="242">
        <v>10</v>
      </c>
      <c r="Q1677" s="242">
        <v>20</v>
      </c>
      <c r="R1677" s="242">
        <v>0.5</v>
      </c>
      <c r="S1677" s="245">
        <v>2150</v>
      </c>
      <c r="T1677" s="242">
        <v>5</v>
      </c>
      <c r="U1677" s="242">
        <v>0.8</v>
      </c>
      <c r="V1677" s="242">
        <v>23</v>
      </c>
      <c r="W1677" s="266">
        <v>128.08516</v>
      </c>
      <c r="X1677" s="266">
        <v>26.740116910229645</v>
      </c>
      <c r="Y1677" s="266">
        <v>0</v>
      </c>
      <c r="Z1677" s="266">
        <v>5.1234063999999995</v>
      </c>
      <c r="AA1677" s="266">
        <v>7.6851095999999997</v>
      </c>
      <c r="AB1677" s="267">
        <v>0.83448400000000156</v>
      </c>
      <c r="AC1677" s="268"/>
      <c r="AD1677" s="269">
        <v>9.4</v>
      </c>
      <c r="AE1677" s="270">
        <f t="shared" si="171"/>
        <v>0.83448400000000333</v>
      </c>
      <c r="AF1677" s="194">
        <f t="shared" si="167"/>
        <v>-1.7763568394002505E-15</v>
      </c>
      <c r="AH1677" s="242">
        <v>1656</v>
      </c>
      <c r="AI1677" s="251">
        <f t="shared" si="168"/>
        <v>13.643000000000001</v>
      </c>
      <c r="AJ1677" s="251">
        <f>'5-04a'!O1678</f>
        <v>13.643000000000001</v>
      </c>
      <c r="AK1677" s="251">
        <f t="shared" si="169"/>
        <v>0</v>
      </c>
      <c r="AM1677" s="252">
        <f t="shared" si="170"/>
        <v>-1.3020280285862715E-16</v>
      </c>
      <c r="AP1677" s="268"/>
    </row>
    <row r="1678" spans="1:42" x14ac:dyDescent="0.25">
      <c r="A1678" s="253">
        <v>1676</v>
      </c>
      <c r="B1678" s="243" t="s">
        <v>294</v>
      </c>
      <c r="C1678" s="243" t="s">
        <v>592</v>
      </c>
      <c r="D1678" s="243" t="s">
        <v>471</v>
      </c>
      <c r="E1678" s="243" t="s">
        <v>495</v>
      </c>
      <c r="F1678" s="243" t="s">
        <v>35</v>
      </c>
      <c r="G1678" s="243" t="s">
        <v>36</v>
      </c>
      <c r="H1678" s="243" t="s">
        <v>32</v>
      </c>
      <c r="I1678" s="243" t="s">
        <v>106</v>
      </c>
      <c r="J1678" s="243" t="s">
        <v>34</v>
      </c>
      <c r="K1678" s="243" t="s">
        <v>932</v>
      </c>
      <c r="L1678" s="265">
        <v>5.3302847262625921</v>
      </c>
      <c r="M1678" s="250">
        <v>4</v>
      </c>
      <c r="N1678" s="250">
        <v>4</v>
      </c>
      <c r="O1678" s="244">
        <v>10</v>
      </c>
      <c r="P1678" s="242">
        <v>10</v>
      </c>
      <c r="Q1678" s="242">
        <v>25</v>
      </c>
      <c r="R1678" s="242">
        <v>0.5</v>
      </c>
      <c r="S1678" s="245">
        <v>410</v>
      </c>
      <c r="T1678" s="242">
        <v>4.2</v>
      </c>
      <c r="U1678" s="242">
        <v>0.8</v>
      </c>
      <c r="V1678" s="242">
        <v>23</v>
      </c>
      <c r="W1678" s="266">
        <v>128.08516</v>
      </c>
      <c r="X1678" s="266">
        <v>26.740116910229645</v>
      </c>
      <c r="Y1678" s="266">
        <v>0</v>
      </c>
      <c r="Z1678" s="266">
        <v>5.1234063999999995</v>
      </c>
      <c r="AA1678" s="266">
        <v>7.6851095999999997</v>
      </c>
      <c r="AB1678" s="267">
        <v>0.83448400000000156</v>
      </c>
      <c r="AC1678" s="268"/>
      <c r="AD1678" s="269">
        <v>9.4</v>
      </c>
      <c r="AE1678" s="270">
        <f t="shared" si="171"/>
        <v>0.83448400000000333</v>
      </c>
      <c r="AF1678" s="194">
        <f t="shared" si="167"/>
        <v>-1.7763568394002505E-15</v>
      </c>
      <c r="AH1678" s="242">
        <v>1657</v>
      </c>
      <c r="AI1678" s="251">
        <f t="shared" si="168"/>
        <v>13.643000000000001</v>
      </c>
      <c r="AJ1678" s="251">
        <f>'5-04a'!O1679</f>
        <v>13.643000000000001</v>
      </c>
      <c r="AK1678" s="251">
        <f t="shared" si="169"/>
        <v>0</v>
      </c>
      <c r="AM1678" s="252">
        <f t="shared" si="170"/>
        <v>-1.3020280285862715E-16</v>
      </c>
      <c r="AP1678" s="268"/>
    </row>
    <row r="1679" spans="1:42" x14ac:dyDescent="0.25">
      <c r="A1679" s="253">
        <v>1677</v>
      </c>
      <c r="B1679" s="243" t="s">
        <v>294</v>
      </c>
      <c r="C1679" s="243" t="s">
        <v>592</v>
      </c>
      <c r="D1679" s="243" t="s">
        <v>471</v>
      </c>
      <c r="E1679" s="243" t="s">
        <v>495</v>
      </c>
      <c r="F1679" s="243" t="s">
        <v>35</v>
      </c>
      <c r="G1679" s="243" t="s">
        <v>36</v>
      </c>
      <c r="H1679" s="243" t="s">
        <v>37</v>
      </c>
      <c r="I1679" s="243" t="s">
        <v>33</v>
      </c>
      <c r="J1679" s="243" t="s">
        <v>34</v>
      </c>
      <c r="K1679" s="243" t="s">
        <v>932</v>
      </c>
      <c r="L1679" s="265">
        <v>4.8755559728214655</v>
      </c>
      <c r="M1679" s="250">
        <v>4</v>
      </c>
      <c r="N1679" s="250">
        <v>4</v>
      </c>
      <c r="O1679" s="244">
        <v>10</v>
      </c>
      <c r="P1679" s="242">
        <v>10</v>
      </c>
      <c r="Q1679" s="242">
        <v>20</v>
      </c>
      <c r="R1679" s="242">
        <v>0.5</v>
      </c>
      <c r="S1679" s="245">
        <v>2150</v>
      </c>
      <c r="T1679" s="242">
        <v>5</v>
      </c>
      <c r="U1679" s="242">
        <v>0.8</v>
      </c>
      <c r="V1679" s="242">
        <v>23</v>
      </c>
      <c r="W1679" s="266">
        <v>128.08516</v>
      </c>
      <c r="X1679" s="266">
        <v>26.740116910229645</v>
      </c>
      <c r="Y1679" s="266">
        <v>0</v>
      </c>
      <c r="Z1679" s="266">
        <v>5.1234063999999995</v>
      </c>
      <c r="AA1679" s="266">
        <v>7.6851095999999997</v>
      </c>
      <c r="AB1679" s="267">
        <v>0.83448400000000156</v>
      </c>
      <c r="AC1679" s="268"/>
      <c r="AD1679" s="269">
        <v>9.4</v>
      </c>
      <c r="AE1679" s="270">
        <f t="shared" si="171"/>
        <v>0.83448400000000333</v>
      </c>
      <c r="AF1679" s="194">
        <f t="shared" si="167"/>
        <v>-1.7763568394002505E-15</v>
      </c>
      <c r="AH1679" s="242">
        <v>1658</v>
      </c>
      <c r="AI1679" s="251">
        <f t="shared" si="168"/>
        <v>13.643000000000001</v>
      </c>
      <c r="AJ1679" s="251">
        <f>'5-04a'!O1680</f>
        <v>13.643000000000001</v>
      </c>
      <c r="AK1679" s="251">
        <f t="shared" si="169"/>
        <v>0</v>
      </c>
      <c r="AM1679" s="252">
        <f t="shared" si="170"/>
        <v>-1.3020280285862715E-16</v>
      </c>
      <c r="AP1679" s="268"/>
    </row>
    <row r="1680" spans="1:42" x14ac:dyDescent="0.25">
      <c r="A1680" s="253">
        <v>1678</v>
      </c>
      <c r="B1680" s="243" t="s">
        <v>294</v>
      </c>
      <c r="C1680" s="243" t="s">
        <v>592</v>
      </c>
      <c r="D1680" s="243" t="s">
        <v>494</v>
      </c>
      <c r="E1680" s="243" t="s">
        <v>492</v>
      </c>
      <c r="F1680" s="243" t="s">
        <v>35</v>
      </c>
      <c r="G1680" s="243" t="s">
        <v>36</v>
      </c>
      <c r="H1680" s="243" t="s">
        <v>42</v>
      </c>
      <c r="I1680" s="243" t="s">
        <v>108</v>
      </c>
      <c r="J1680" s="243" t="s">
        <v>34</v>
      </c>
      <c r="K1680" s="243" t="s">
        <v>933</v>
      </c>
      <c r="L1680" s="265">
        <v>1.9107191722099044</v>
      </c>
      <c r="M1680" s="250">
        <v>3</v>
      </c>
      <c r="N1680" s="250">
        <v>1.9107191722099044</v>
      </c>
      <c r="O1680" s="244">
        <v>15</v>
      </c>
      <c r="P1680" s="242">
        <v>10</v>
      </c>
      <c r="Q1680" s="242">
        <v>20</v>
      </c>
      <c r="R1680" s="242">
        <v>0.5</v>
      </c>
      <c r="S1680" s="245">
        <v>645</v>
      </c>
      <c r="T1680" s="242">
        <v>5</v>
      </c>
      <c r="U1680" s="242">
        <v>0.8</v>
      </c>
      <c r="V1680" s="242">
        <v>20</v>
      </c>
      <c r="W1680" s="266">
        <v>210.6511966038845</v>
      </c>
      <c r="X1680" s="266">
        <v>23.353791197769898</v>
      </c>
      <c r="Y1680" s="266">
        <v>0</v>
      </c>
      <c r="Z1680" s="266">
        <v>4.0249528000000003</v>
      </c>
      <c r="AA1680" s="266">
        <v>6.0374291999999992</v>
      </c>
      <c r="AB1680" s="267">
        <v>10.568118000000002</v>
      </c>
      <c r="AC1680" s="268"/>
      <c r="AD1680" s="269">
        <v>10.85</v>
      </c>
      <c r="AE1680" s="270">
        <f t="shared" si="171"/>
        <v>0.49982400000000027</v>
      </c>
      <c r="AF1680" s="194">
        <f t="shared" si="167"/>
        <v>10.068294000000002</v>
      </c>
      <c r="AH1680" s="242">
        <v>1659</v>
      </c>
      <c r="AI1680" s="251">
        <f t="shared" si="168"/>
        <v>20.630500000000001</v>
      </c>
      <c r="AJ1680" s="251">
        <f>'5-04a'!O1681</f>
        <v>20.630500000000001</v>
      </c>
      <c r="AK1680" s="251">
        <f t="shared" si="169"/>
        <v>0</v>
      </c>
      <c r="AM1680" s="252">
        <f t="shared" si="170"/>
        <v>0.48802956787280971</v>
      </c>
      <c r="AP1680" s="268"/>
    </row>
    <row r="1681" spans="1:42" x14ac:dyDescent="0.25">
      <c r="A1681" s="253">
        <v>1679</v>
      </c>
      <c r="B1681" s="243" t="s">
        <v>294</v>
      </c>
      <c r="C1681" s="243" t="s">
        <v>592</v>
      </c>
      <c r="D1681" s="243" t="s">
        <v>494</v>
      </c>
      <c r="E1681" s="243" t="s">
        <v>492</v>
      </c>
      <c r="F1681" s="243" t="s">
        <v>35</v>
      </c>
      <c r="G1681" s="243" t="s">
        <v>36</v>
      </c>
      <c r="H1681" s="243" t="s">
        <v>32</v>
      </c>
      <c r="I1681" s="243" t="s">
        <v>106</v>
      </c>
      <c r="J1681" s="243" t="s">
        <v>34</v>
      </c>
      <c r="K1681" s="243" t="s">
        <v>933</v>
      </c>
      <c r="L1681" s="265">
        <v>2.4887002424242435</v>
      </c>
      <c r="M1681" s="250">
        <v>3</v>
      </c>
      <c r="N1681" s="250">
        <v>2.4887002424242435</v>
      </c>
      <c r="O1681" s="244">
        <v>15</v>
      </c>
      <c r="P1681" s="242">
        <v>10</v>
      </c>
      <c r="Q1681" s="242">
        <v>25</v>
      </c>
      <c r="R1681" s="242">
        <v>0.5</v>
      </c>
      <c r="S1681" s="245">
        <v>410</v>
      </c>
      <c r="T1681" s="242">
        <v>4.2</v>
      </c>
      <c r="U1681" s="242">
        <v>0.8</v>
      </c>
      <c r="V1681" s="242">
        <v>20</v>
      </c>
      <c r="W1681" s="266">
        <v>205.99522778763858</v>
      </c>
      <c r="X1681" s="266">
        <v>22.837608402177224</v>
      </c>
      <c r="Y1681" s="266">
        <v>0</v>
      </c>
      <c r="Z1681" s="266">
        <v>5.1266037333333339</v>
      </c>
      <c r="AA1681" s="266">
        <v>7.6899055999999995</v>
      </c>
      <c r="AB1681" s="267">
        <v>6.9139906666666668</v>
      </c>
      <c r="AC1681" s="268"/>
      <c r="AD1681" s="269">
        <v>10.85</v>
      </c>
      <c r="AE1681" s="270">
        <f t="shared" si="171"/>
        <v>0.49982400000000027</v>
      </c>
      <c r="AF1681" s="194">
        <f t="shared" si="167"/>
        <v>6.4141666666666666</v>
      </c>
      <c r="AH1681" s="242">
        <v>1660</v>
      </c>
      <c r="AI1681" s="251">
        <f t="shared" si="168"/>
        <v>19.730499999999999</v>
      </c>
      <c r="AJ1681" s="251">
        <f>'5-04a'!O1682</f>
        <v>19.730499999999999</v>
      </c>
      <c r="AK1681" s="251">
        <f t="shared" si="169"/>
        <v>0</v>
      </c>
      <c r="AM1681" s="252">
        <f t="shared" si="170"/>
        <v>0.3250889063463504</v>
      </c>
      <c r="AP1681" s="268"/>
    </row>
    <row r="1682" spans="1:42" x14ac:dyDescent="0.25">
      <c r="A1682" s="253">
        <v>1680</v>
      </c>
      <c r="B1682" s="243" t="s">
        <v>294</v>
      </c>
      <c r="C1682" s="243" t="s">
        <v>592</v>
      </c>
      <c r="D1682" s="243" t="s">
        <v>494</v>
      </c>
      <c r="E1682" s="243" t="s">
        <v>492</v>
      </c>
      <c r="F1682" s="243" t="s">
        <v>35</v>
      </c>
      <c r="G1682" s="243" t="s">
        <v>31</v>
      </c>
      <c r="H1682" s="243" t="s">
        <v>32</v>
      </c>
      <c r="I1682" s="243" t="s">
        <v>39</v>
      </c>
      <c r="J1682" s="243" t="s">
        <v>44</v>
      </c>
      <c r="K1682" s="243" t="s">
        <v>933</v>
      </c>
      <c r="L1682" s="265">
        <v>6.4070032520325206</v>
      </c>
      <c r="M1682" s="250">
        <v>3</v>
      </c>
      <c r="N1682" s="250">
        <v>3</v>
      </c>
      <c r="O1682" s="244">
        <v>15</v>
      </c>
      <c r="P1682" s="242">
        <v>15</v>
      </c>
      <c r="Q1682" s="242">
        <v>35</v>
      </c>
      <c r="R1682" s="242">
        <v>0.5</v>
      </c>
      <c r="S1682" s="245">
        <v>462</v>
      </c>
      <c r="T1682" s="242">
        <v>4.2</v>
      </c>
      <c r="U1682" s="242">
        <v>0.8</v>
      </c>
      <c r="V1682" s="242">
        <v>20</v>
      </c>
      <c r="W1682" s="266">
        <v>227.74351999999999</v>
      </c>
      <c r="X1682" s="266">
        <v>25.248727272727272</v>
      </c>
      <c r="Y1682" s="266">
        <v>0</v>
      </c>
      <c r="Z1682" s="266">
        <v>6.8323055999999998</v>
      </c>
      <c r="AA1682" s="266">
        <v>10.248458399999999</v>
      </c>
      <c r="AB1682" s="267">
        <v>0.50573600000000241</v>
      </c>
      <c r="AC1682" s="268"/>
      <c r="AD1682" s="269">
        <v>10.85</v>
      </c>
      <c r="AE1682" s="270">
        <f t="shared" si="171"/>
        <v>0.49982400000000027</v>
      </c>
      <c r="AF1682" s="194">
        <f t="shared" si="167"/>
        <v>5.9120000000021378E-3</v>
      </c>
      <c r="AH1682" s="242">
        <v>1661</v>
      </c>
      <c r="AI1682" s="251">
        <f t="shared" si="168"/>
        <v>17.586500000000001</v>
      </c>
      <c r="AJ1682" s="251">
        <f>'5-04a'!O1683</f>
        <v>17.586500000000001</v>
      </c>
      <c r="AK1682" s="251">
        <f t="shared" si="169"/>
        <v>0</v>
      </c>
      <c r="AM1682" s="252">
        <f t="shared" si="170"/>
        <v>3.3616694623729207E-4</v>
      </c>
      <c r="AP1682" s="268"/>
    </row>
    <row r="1683" spans="1:42" x14ac:dyDescent="0.25">
      <c r="A1683" s="253">
        <v>1681</v>
      </c>
      <c r="B1683" s="243" t="s">
        <v>294</v>
      </c>
      <c r="C1683" s="243" t="s">
        <v>592</v>
      </c>
      <c r="D1683" s="243" t="s">
        <v>494</v>
      </c>
      <c r="E1683" s="243" t="s">
        <v>492</v>
      </c>
      <c r="F1683" s="243" t="s">
        <v>35</v>
      </c>
      <c r="G1683" s="243" t="s">
        <v>36</v>
      </c>
      <c r="H1683" s="243" t="s">
        <v>37</v>
      </c>
      <c r="I1683" s="243" t="s">
        <v>33</v>
      </c>
      <c r="J1683" s="243" t="s">
        <v>34</v>
      </c>
      <c r="K1683" s="243" t="s">
        <v>933</v>
      </c>
      <c r="L1683" s="265">
        <v>3.0651063072270235</v>
      </c>
      <c r="M1683" s="250">
        <v>3</v>
      </c>
      <c r="N1683" s="250">
        <v>3</v>
      </c>
      <c r="O1683" s="244">
        <v>15</v>
      </c>
      <c r="P1683" s="242">
        <v>10</v>
      </c>
      <c r="Q1683" s="242">
        <v>20</v>
      </c>
      <c r="R1683" s="242">
        <v>0.5</v>
      </c>
      <c r="S1683" s="245">
        <v>2150</v>
      </c>
      <c r="T1683" s="242">
        <v>5</v>
      </c>
      <c r="U1683" s="242">
        <v>0.8</v>
      </c>
      <c r="V1683" s="242">
        <v>20</v>
      </c>
      <c r="W1683" s="266">
        <v>134.16509333333335</v>
      </c>
      <c r="X1683" s="266">
        <v>14.874178861788618</v>
      </c>
      <c r="Y1683" s="266">
        <v>0</v>
      </c>
      <c r="Z1683" s="266">
        <v>4.0249528000000003</v>
      </c>
      <c r="AA1683" s="266">
        <v>6.0374291999999992</v>
      </c>
      <c r="AB1683" s="267">
        <v>10.568118000000002</v>
      </c>
      <c r="AC1683" s="268"/>
      <c r="AD1683" s="269">
        <v>10.85</v>
      </c>
      <c r="AE1683" s="270">
        <f t="shared" si="171"/>
        <v>0.49982400000000027</v>
      </c>
      <c r="AF1683" s="194">
        <f t="shared" si="167"/>
        <v>10.068294000000002</v>
      </c>
      <c r="AH1683" s="242">
        <v>1662</v>
      </c>
      <c r="AI1683" s="251">
        <f t="shared" si="168"/>
        <v>20.630500000000001</v>
      </c>
      <c r="AJ1683" s="251">
        <f>'5-04a'!O1684</f>
        <v>20.630500000000001</v>
      </c>
      <c r="AK1683" s="251">
        <f t="shared" si="169"/>
        <v>0</v>
      </c>
      <c r="AM1683" s="252">
        <f t="shared" si="170"/>
        <v>0.48802956787280971</v>
      </c>
      <c r="AP1683" s="268"/>
    </row>
    <row r="1684" spans="1:42" x14ac:dyDescent="0.25">
      <c r="A1684" s="253">
        <v>1682</v>
      </c>
      <c r="B1684" s="243" t="s">
        <v>294</v>
      </c>
      <c r="C1684" s="243" t="s">
        <v>592</v>
      </c>
      <c r="D1684" s="243" t="s">
        <v>471</v>
      </c>
      <c r="E1684" s="243" t="s">
        <v>492</v>
      </c>
      <c r="F1684" s="243" t="s">
        <v>35</v>
      </c>
      <c r="G1684" s="243" t="s">
        <v>36</v>
      </c>
      <c r="H1684" s="243" t="s">
        <v>42</v>
      </c>
      <c r="I1684" s="243" t="s">
        <v>108</v>
      </c>
      <c r="J1684" s="243" t="s">
        <v>34</v>
      </c>
      <c r="K1684" s="243" t="s">
        <v>933</v>
      </c>
      <c r="L1684" s="265">
        <v>1.9125570613800082</v>
      </c>
      <c r="M1684" s="250">
        <v>3</v>
      </c>
      <c r="N1684" s="250">
        <v>1.9125570613800082</v>
      </c>
      <c r="O1684" s="244">
        <v>15</v>
      </c>
      <c r="P1684" s="242">
        <v>10</v>
      </c>
      <c r="Q1684" s="242">
        <v>20</v>
      </c>
      <c r="R1684" s="242">
        <v>0.5</v>
      </c>
      <c r="S1684" s="245">
        <v>645</v>
      </c>
      <c r="T1684" s="242">
        <v>5</v>
      </c>
      <c r="U1684" s="242">
        <v>0.8</v>
      </c>
      <c r="V1684" s="242">
        <v>20</v>
      </c>
      <c r="W1684" s="266">
        <v>242.2853306481974</v>
      </c>
      <c r="X1684" s="266">
        <v>23.800130712003671</v>
      </c>
      <c r="Y1684" s="266">
        <v>0</v>
      </c>
      <c r="Z1684" s="266">
        <v>4.6338452000000006</v>
      </c>
      <c r="AA1684" s="266">
        <v>6.9507677999999995</v>
      </c>
      <c r="AB1684" s="267">
        <v>12.612887000000001</v>
      </c>
      <c r="AC1684" s="268"/>
      <c r="AD1684" s="269">
        <v>8.9499999999999993</v>
      </c>
      <c r="AE1684" s="270">
        <f t="shared" si="171"/>
        <v>1.007086000000001</v>
      </c>
      <c r="AF1684" s="194">
        <f t="shared" si="167"/>
        <v>11.605801</v>
      </c>
      <c r="AH1684" s="242">
        <v>1663</v>
      </c>
      <c r="AI1684" s="251">
        <f t="shared" si="168"/>
        <v>24.197500000000002</v>
      </c>
      <c r="AJ1684" s="251">
        <f>'5-04a'!O1685</f>
        <v>24.197500000000002</v>
      </c>
      <c r="AK1684" s="251">
        <f t="shared" si="169"/>
        <v>0</v>
      </c>
      <c r="AM1684" s="252">
        <f t="shared" si="170"/>
        <v>0.47962810207666079</v>
      </c>
      <c r="AP1684" s="268"/>
    </row>
    <row r="1685" spans="1:42" x14ac:dyDescent="0.25">
      <c r="A1685" s="253">
        <v>1683</v>
      </c>
      <c r="B1685" s="243" t="s">
        <v>294</v>
      </c>
      <c r="C1685" s="243" t="s">
        <v>592</v>
      </c>
      <c r="D1685" s="243" t="s">
        <v>471</v>
      </c>
      <c r="E1685" s="243" t="s">
        <v>492</v>
      </c>
      <c r="F1685" s="243" t="s">
        <v>35</v>
      </c>
      <c r="G1685" s="243" t="s">
        <v>36</v>
      </c>
      <c r="H1685" s="243" t="s">
        <v>32</v>
      </c>
      <c r="I1685" s="243" t="s">
        <v>106</v>
      </c>
      <c r="J1685" s="243" t="s">
        <v>34</v>
      </c>
      <c r="K1685" s="243" t="s">
        <v>933</v>
      </c>
      <c r="L1685" s="265">
        <v>2.4908706299934518</v>
      </c>
      <c r="M1685" s="250">
        <v>3</v>
      </c>
      <c r="N1685" s="250">
        <v>2.4908706299934518</v>
      </c>
      <c r="O1685" s="244">
        <v>15</v>
      </c>
      <c r="P1685" s="242">
        <v>10</v>
      </c>
      <c r="Q1685" s="242">
        <v>25</v>
      </c>
      <c r="R1685" s="242">
        <v>0.5</v>
      </c>
      <c r="S1685" s="245">
        <v>410</v>
      </c>
      <c r="T1685" s="242">
        <v>4.2</v>
      </c>
      <c r="U1685" s="242">
        <v>0.8</v>
      </c>
      <c r="V1685" s="242">
        <v>20</v>
      </c>
      <c r="W1685" s="266">
        <v>237.17785776837127</v>
      </c>
      <c r="X1685" s="266">
        <v>23.298414319093443</v>
      </c>
      <c r="Y1685" s="266">
        <v>0</v>
      </c>
      <c r="Z1685" s="266">
        <v>5.9077936000000024</v>
      </c>
      <c r="AA1685" s="266">
        <v>8.8616904000000005</v>
      </c>
      <c r="AB1685" s="267">
        <v>8.4130159999999989</v>
      </c>
      <c r="AC1685" s="268"/>
      <c r="AD1685" s="269">
        <v>8.9499999999999993</v>
      </c>
      <c r="AE1685" s="270">
        <f t="shared" si="171"/>
        <v>1.007086000000001</v>
      </c>
      <c r="AF1685" s="194">
        <f t="shared" si="167"/>
        <v>7.4059299999999979</v>
      </c>
      <c r="AH1685" s="242">
        <v>1664</v>
      </c>
      <c r="AI1685" s="251">
        <f t="shared" si="168"/>
        <v>23.182500000000001</v>
      </c>
      <c r="AJ1685" s="251">
        <f>'5-04a'!O1686</f>
        <v>23.182500000000001</v>
      </c>
      <c r="AK1685" s="251">
        <f t="shared" si="169"/>
        <v>0</v>
      </c>
      <c r="AM1685" s="252">
        <f t="shared" si="170"/>
        <v>0.31946209425212974</v>
      </c>
      <c r="AP1685" s="268"/>
    </row>
    <row r="1686" spans="1:42" x14ac:dyDescent="0.25">
      <c r="A1686" s="253">
        <v>1684</v>
      </c>
      <c r="B1686" s="243" t="s">
        <v>294</v>
      </c>
      <c r="C1686" s="243" t="s">
        <v>592</v>
      </c>
      <c r="D1686" s="243" t="s">
        <v>471</v>
      </c>
      <c r="E1686" s="243" t="s">
        <v>492</v>
      </c>
      <c r="F1686" s="243" t="s">
        <v>35</v>
      </c>
      <c r="G1686" s="243" t="s">
        <v>31</v>
      </c>
      <c r="H1686" s="243" t="s">
        <v>32</v>
      </c>
      <c r="I1686" s="243" t="s">
        <v>39</v>
      </c>
      <c r="J1686" s="243" t="s">
        <v>44</v>
      </c>
      <c r="K1686" s="243" t="s">
        <v>933</v>
      </c>
      <c r="L1686" s="265">
        <v>6.4091000654878849</v>
      </c>
      <c r="M1686" s="250">
        <v>3</v>
      </c>
      <c r="N1686" s="250">
        <v>3</v>
      </c>
      <c r="O1686" s="244">
        <v>15</v>
      </c>
      <c r="P1686" s="242">
        <v>15</v>
      </c>
      <c r="Q1686" s="242">
        <v>35</v>
      </c>
      <c r="R1686" s="242">
        <v>0.5</v>
      </c>
      <c r="S1686" s="245">
        <v>462</v>
      </c>
      <c r="T1686" s="242">
        <v>4.2</v>
      </c>
      <c r="U1686" s="242">
        <v>0.8</v>
      </c>
      <c r="V1686" s="242">
        <v>20</v>
      </c>
      <c r="W1686" s="266">
        <v>263.10968000000003</v>
      </c>
      <c r="X1686" s="266">
        <v>25.84574459724951</v>
      </c>
      <c r="Y1686" s="266">
        <v>0</v>
      </c>
      <c r="Z1686" s="266">
        <v>7.8932904000000006</v>
      </c>
      <c r="AA1686" s="266">
        <v>11.839935599999999</v>
      </c>
      <c r="AB1686" s="267">
        <v>1.0282739999999997</v>
      </c>
      <c r="AC1686" s="268"/>
      <c r="AD1686" s="269">
        <v>8.9499999999999993</v>
      </c>
      <c r="AE1686" s="270">
        <f t="shared" si="171"/>
        <v>1.007086000000001</v>
      </c>
      <c r="AF1686" s="194">
        <f t="shared" si="167"/>
        <v>2.1187999999998652E-2</v>
      </c>
      <c r="AH1686" s="242">
        <v>1665</v>
      </c>
      <c r="AI1686" s="251">
        <f t="shared" si="168"/>
        <v>20.761499999999998</v>
      </c>
      <c r="AJ1686" s="251">
        <f>'5-04a'!O1687</f>
        <v>20.761500000000002</v>
      </c>
      <c r="AK1686" s="251">
        <f t="shared" si="169"/>
        <v>0</v>
      </c>
      <c r="AM1686" s="252">
        <f t="shared" si="170"/>
        <v>1.0205428316835804E-3</v>
      </c>
      <c r="AP1686" s="268"/>
    </row>
    <row r="1687" spans="1:42" x14ac:dyDescent="0.25">
      <c r="A1687" s="253">
        <v>1685</v>
      </c>
      <c r="B1687" s="243" t="s">
        <v>294</v>
      </c>
      <c r="C1687" s="243" t="s">
        <v>592</v>
      </c>
      <c r="D1687" s="243" t="s">
        <v>471</v>
      </c>
      <c r="E1687" s="243" t="s">
        <v>492</v>
      </c>
      <c r="F1687" s="243" t="s">
        <v>35</v>
      </c>
      <c r="G1687" s="243" t="s">
        <v>36</v>
      </c>
      <c r="H1687" s="243" t="s">
        <v>37</v>
      </c>
      <c r="I1687" s="243" t="s">
        <v>33</v>
      </c>
      <c r="J1687" s="243" t="s">
        <v>34</v>
      </c>
      <c r="K1687" s="243" t="s">
        <v>933</v>
      </c>
      <c r="L1687" s="265">
        <v>3.0648147917560542</v>
      </c>
      <c r="M1687" s="250">
        <v>3</v>
      </c>
      <c r="N1687" s="250">
        <v>3</v>
      </c>
      <c r="O1687" s="244">
        <v>15</v>
      </c>
      <c r="P1687" s="242">
        <v>10</v>
      </c>
      <c r="Q1687" s="242">
        <v>20</v>
      </c>
      <c r="R1687" s="242">
        <v>0.5</v>
      </c>
      <c r="S1687" s="245">
        <v>2150</v>
      </c>
      <c r="T1687" s="242">
        <v>5</v>
      </c>
      <c r="U1687" s="242">
        <v>0.8</v>
      </c>
      <c r="V1687" s="242">
        <v>20</v>
      </c>
      <c r="W1687" s="266">
        <v>154.46150666666668</v>
      </c>
      <c r="X1687" s="266">
        <v>15.173036018336608</v>
      </c>
      <c r="Y1687" s="266">
        <v>0</v>
      </c>
      <c r="Z1687" s="266">
        <v>4.6338451999999997</v>
      </c>
      <c r="AA1687" s="266">
        <v>6.9507677999999995</v>
      </c>
      <c r="AB1687" s="267">
        <v>12.612887000000001</v>
      </c>
      <c r="AC1687" s="268"/>
      <c r="AD1687" s="269">
        <v>8.9499999999999993</v>
      </c>
      <c r="AE1687" s="270">
        <f t="shared" si="171"/>
        <v>1.007086000000001</v>
      </c>
      <c r="AF1687" s="194">
        <f t="shared" si="167"/>
        <v>11.605801</v>
      </c>
      <c r="AH1687" s="242">
        <v>1666</v>
      </c>
      <c r="AI1687" s="251">
        <f t="shared" si="168"/>
        <v>24.197499999999998</v>
      </c>
      <c r="AJ1687" s="251">
        <f>'5-04a'!O1688</f>
        <v>24.197500000000002</v>
      </c>
      <c r="AK1687" s="251">
        <f t="shared" si="169"/>
        <v>0</v>
      </c>
      <c r="AM1687" s="252">
        <f t="shared" si="170"/>
        <v>0.47962810207666084</v>
      </c>
      <c r="AP1687" s="268"/>
    </row>
    <row r="1688" spans="1:42" x14ac:dyDescent="0.25">
      <c r="A1688" s="253">
        <v>1686</v>
      </c>
      <c r="B1688" s="243" t="s">
        <v>294</v>
      </c>
      <c r="C1688" s="243" t="s">
        <v>592</v>
      </c>
      <c r="D1688" s="243" t="s">
        <v>494</v>
      </c>
      <c r="E1688" s="243" t="s">
        <v>496</v>
      </c>
      <c r="F1688" s="243" t="s">
        <v>35</v>
      </c>
      <c r="G1688" s="243" t="s">
        <v>36</v>
      </c>
      <c r="H1688" s="243" t="s">
        <v>42</v>
      </c>
      <c r="I1688" s="243" t="s">
        <v>108</v>
      </c>
      <c r="J1688" s="243" t="s">
        <v>34</v>
      </c>
      <c r="K1688" s="243" t="s">
        <v>933</v>
      </c>
      <c r="L1688" s="265">
        <v>1.9143801271169065</v>
      </c>
      <c r="M1688" s="250">
        <v>3</v>
      </c>
      <c r="N1688" s="250">
        <v>1.9143801271169065</v>
      </c>
      <c r="O1688" s="244">
        <v>15</v>
      </c>
      <c r="P1688" s="242">
        <v>10</v>
      </c>
      <c r="Q1688" s="242">
        <v>20</v>
      </c>
      <c r="R1688" s="242">
        <v>0.5</v>
      </c>
      <c r="S1688" s="245">
        <v>645</v>
      </c>
      <c r="T1688" s="242">
        <v>5</v>
      </c>
      <c r="U1688" s="242">
        <v>0.8</v>
      </c>
      <c r="V1688" s="242">
        <v>20</v>
      </c>
      <c r="W1688" s="266">
        <v>172.83087894267248</v>
      </c>
      <c r="X1688" s="266">
        <v>23.387128409021987</v>
      </c>
      <c r="Y1688" s="266">
        <v>0</v>
      </c>
      <c r="Z1688" s="266">
        <v>3.3086400000000005</v>
      </c>
      <c r="AA1688" s="266">
        <v>4.9629599999999989</v>
      </c>
      <c r="AB1688" s="267">
        <v>8.7715999999999994</v>
      </c>
      <c r="AC1688" s="268"/>
      <c r="AD1688" s="269">
        <v>10.95</v>
      </c>
      <c r="AE1688" s="270">
        <f t="shared" si="171"/>
        <v>0.48920599999999936</v>
      </c>
      <c r="AF1688" s="194">
        <f t="shared" si="167"/>
        <v>8.282394</v>
      </c>
      <c r="AH1688" s="242">
        <v>1667</v>
      </c>
      <c r="AI1688" s="251">
        <f t="shared" si="168"/>
        <v>17.043199999999999</v>
      </c>
      <c r="AJ1688" s="251">
        <f>'5-04a'!O1689</f>
        <v>17.043199999999999</v>
      </c>
      <c r="AK1688" s="251">
        <f t="shared" si="169"/>
        <v>0</v>
      </c>
      <c r="AM1688" s="252">
        <f t="shared" si="170"/>
        <v>0.48596472493428466</v>
      </c>
      <c r="AP1688" s="268"/>
    </row>
    <row r="1689" spans="1:42" x14ac:dyDescent="0.25">
      <c r="A1689" s="253">
        <v>1687</v>
      </c>
      <c r="B1689" s="243" t="s">
        <v>294</v>
      </c>
      <c r="C1689" s="243" t="s">
        <v>592</v>
      </c>
      <c r="D1689" s="243" t="s">
        <v>494</v>
      </c>
      <c r="E1689" s="243" t="s">
        <v>496</v>
      </c>
      <c r="F1689" s="243" t="s">
        <v>35</v>
      </c>
      <c r="G1689" s="243" t="s">
        <v>36</v>
      </c>
      <c r="H1689" s="243" t="s">
        <v>32</v>
      </c>
      <c r="I1689" s="243" t="s">
        <v>106</v>
      </c>
      <c r="J1689" s="243" t="s">
        <v>34</v>
      </c>
      <c r="K1689" s="243" t="s">
        <v>933</v>
      </c>
      <c r="L1689" s="265">
        <v>2.4917175877311695</v>
      </c>
      <c r="M1689" s="250">
        <v>3</v>
      </c>
      <c r="N1689" s="250">
        <v>2.4917175877311695</v>
      </c>
      <c r="O1689" s="244">
        <v>15</v>
      </c>
      <c r="P1689" s="242">
        <v>10</v>
      </c>
      <c r="Q1689" s="242">
        <v>25</v>
      </c>
      <c r="R1689" s="242">
        <v>0.5</v>
      </c>
      <c r="S1689" s="245">
        <v>410</v>
      </c>
      <c r="T1689" s="242">
        <v>4.2</v>
      </c>
      <c r="U1689" s="242">
        <v>0.8</v>
      </c>
      <c r="V1689" s="242">
        <v>20</v>
      </c>
      <c r="W1689" s="266">
        <v>169.16095764975154</v>
      </c>
      <c r="X1689" s="266">
        <v>22.890522009438641</v>
      </c>
      <c r="Y1689" s="266">
        <v>0</v>
      </c>
      <c r="Z1689" s="266">
        <v>4.2150133333333342</v>
      </c>
      <c r="AA1689" s="266">
        <v>6.3225199999999999</v>
      </c>
      <c r="AB1689" s="267">
        <v>5.7687666666666662</v>
      </c>
      <c r="AC1689" s="268"/>
      <c r="AD1689" s="269">
        <v>10.95</v>
      </c>
      <c r="AE1689" s="270">
        <f t="shared" si="171"/>
        <v>0.48920599999999936</v>
      </c>
      <c r="AF1689" s="194">
        <f t="shared" si="167"/>
        <v>5.2795606666666668</v>
      </c>
      <c r="AH1689" s="242">
        <v>1668</v>
      </c>
      <c r="AI1689" s="251">
        <f t="shared" si="168"/>
        <v>16.3063</v>
      </c>
      <c r="AJ1689" s="251">
        <f>'5-04a'!O1690</f>
        <v>16.3063</v>
      </c>
      <c r="AK1689" s="251">
        <f t="shared" si="169"/>
        <v>0</v>
      </c>
      <c r="AM1689" s="252">
        <f t="shared" si="170"/>
        <v>0.32377428764751454</v>
      </c>
      <c r="AP1689" s="268"/>
    </row>
    <row r="1690" spans="1:42" x14ac:dyDescent="0.25">
      <c r="A1690" s="253">
        <v>1688</v>
      </c>
      <c r="B1690" s="243" t="s">
        <v>294</v>
      </c>
      <c r="C1690" s="243" t="s">
        <v>592</v>
      </c>
      <c r="D1690" s="243" t="s">
        <v>494</v>
      </c>
      <c r="E1690" s="243" t="s">
        <v>496</v>
      </c>
      <c r="F1690" s="243" t="s">
        <v>35</v>
      </c>
      <c r="G1690" s="243" t="s">
        <v>31</v>
      </c>
      <c r="H1690" s="243" t="s">
        <v>32</v>
      </c>
      <c r="I1690" s="243" t="s">
        <v>39</v>
      </c>
      <c r="J1690" s="243" t="s">
        <v>44</v>
      </c>
      <c r="K1690" s="243" t="s">
        <v>933</v>
      </c>
      <c r="L1690" s="265">
        <v>6.4101630130807408</v>
      </c>
      <c r="M1690" s="250">
        <v>3</v>
      </c>
      <c r="N1690" s="250">
        <v>3</v>
      </c>
      <c r="O1690" s="244">
        <v>15</v>
      </c>
      <c r="P1690" s="242">
        <v>15</v>
      </c>
      <c r="Q1690" s="242">
        <v>35</v>
      </c>
      <c r="R1690" s="242">
        <v>0.5</v>
      </c>
      <c r="S1690" s="245">
        <v>462</v>
      </c>
      <c r="T1690" s="242">
        <v>4.2</v>
      </c>
      <c r="U1690" s="242">
        <v>0.8</v>
      </c>
      <c r="V1690" s="242">
        <v>20</v>
      </c>
      <c r="W1690" s="266">
        <v>187.32266666666669</v>
      </c>
      <c r="X1690" s="266">
        <v>25.348128101037442</v>
      </c>
      <c r="Y1690" s="266">
        <v>0</v>
      </c>
      <c r="Z1690" s="266">
        <v>5.6196800000000007</v>
      </c>
      <c r="AA1690" s="266">
        <v>8.4295200000000001</v>
      </c>
      <c r="AB1690" s="267">
        <v>0.5</v>
      </c>
      <c r="AC1690" s="268"/>
      <c r="AD1690" s="269">
        <v>10.95</v>
      </c>
      <c r="AE1690" s="270">
        <f t="shared" si="171"/>
        <v>0.48920599999999936</v>
      </c>
      <c r="AF1690" s="194">
        <f t="shared" si="167"/>
        <v>1.0794000000000636E-2</v>
      </c>
      <c r="AH1690" s="242">
        <v>1669</v>
      </c>
      <c r="AI1690" s="251">
        <f t="shared" si="168"/>
        <v>14.549200000000001</v>
      </c>
      <c r="AJ1690" s="251">
        <f>'5-04a'!O1691</f>
        <v>14.549200000000001</v>
      </c>
      <c r="AK1690" s="251">
        <f t="shared" si="169"/>
        <v>0</v>
      </c>
      <c r="AM1690" s="252">
        <f t="shared" si="170"/>
        <v>7.4189646166116592E-4</v>
      </c>
      <c r="AP1690" s="268"/>
    </row>
    <row r="1691" spans="1:42" x14ac:dyDescent="0.25">
      <c r="A1691" s="253">
        <v>1689</v>
      </c>
      <c r="B1691" s="243" t="s">
        <v>294</v>
      </c>
      <c r="C1691" s="243" t="s">
        <v>592</v>
      </c>
      <c r="D1691" s="243" t="s">
        <v>494</v>
      </c>
      <c r="E1691" s="243" t="s">
        <v>496</v>
      </c>
      <c r="F1691" s="243" t="s">
        <v>35</v>
      </c>
      <c r="G1691" s="243" t="s">
        <v>36</v>
      </c>
      <c r="H1691" s="243" t="s">
        <v>37</v>
      </c>
      <c r="I1691" s="243" t="s">
        <v>33</v>
      </c>
      <c r="J1691" s="243" t="s">
        <v>34</v>
      </c>
      <c r="K1691" s="243" t="s">
        <v>933</v>
      </c>
      <c r="L1691" s="265">
        <v>3.072889102338773</v>
      </c>
      <c r="M1691" s="250">
        <v>3</v>
      </c>
      <c r="N1691" s="250">
        <v>3</v>
      </c>
      <c r="O1691" s="244">
        <v>15</v>
      </c>
      <c r="P1691" s="242">
        <v>10</v>
      </c>
      <c r="Q1691" s="242">
        <v>20</v>
      </c>
      <c r="R1691" s="242">
        <v>0.5</v>
      </c>
      <c r="S1691" s="245">
        <v>2150</v>
      </c>
      <c r="T1691" s="242">
        <v>5</v>
      </c>
      <c r="U1691" s="242">
        <v>0.8</v>
      </c>
      <c r="V1691" s="242">
        <v>20</v>
      </c>
      <c r="W1691" s="266">
        <v>110.28799999999998</v>
      </c>
      <c r="X1691" s="266">
        <v>14.923951285520973</v>
      </c>
      <c r="Y1691" s="266">
        <v>0</v>
      </c>
      <c r="Z1691" s="266">
        <v>3.3086399999999996</v>
      </c>
      <c r="AA1691" s="266">
        <v>4.9629599999999989</v>
      </c>
      <c r="AB1691" s="267">
        <v>8.7715999999999994</v>
      </c>
      <c r="AC1691" s="268"/>
      <c r="AD1691" s="269">
        <v>10.95</v>
      </c>
      <c r="AE1691" s="270">
        <f t="shared" si="171"/>
        <v>0.48920599999999936</v>
      </c>
      <c r="AF1691" s="194">
        <f t="shared" si="167"/>
        <v>8.282394</v>
      </c>
      <c r="AH1691" s="242">
        <v>1670</v>
      </c>
      <c r="AI1691" s="251">
        <f t="shared" si="168"/>
        <v>17.043199999999999</v>
      </c>
      <c r="AJ1691" s="251">
        <f>'5-04a'!O1692</f>
        <v>17.043199999999999</v>
      </c>
      <c r="AK1691" s="251">
        <f t="shared" si="169"/>
        <v>0</v>
      </c>
      <c r="AM1691" s="252">
        <f t="shared" si="170"/>
        <v>0.48596472493428466</v>
      </c>
      <c r="AP1691" s="268"/>
    </row>
    <row r="1692" spans="1:42" x14ac:dyDescent="0.25">
      <c r="A1692" s="253">
        <v>1690</v>
      </c>
      <c r="B1692" s="243" t="s">
        <v>294</v>
      </c>
      <c r="C1692" s="243" t="s">
        <v>592</v>
      </c>
      <c r="D1692" s="243" t="s">
        <v>471</v>
      </c>
      <c r="E1692" s="243" t="s">
        <v>496</v>
      </c>
      <c r="F1692" s="243" t="s">
        <v>35</v>
      </c>
      <c r="G1692" s="243" t="s">
        <v>36</v>
      </c>
      <c r="H1692" s="243" t="s">
        <v>42</v>
      </c>
      <c r="I1692" s="243" t="s">
        <v>108</v>
      </c>
      <c r="J1692" s="243" t="s">
        <v>34</v>
      </c>
      <c r="K1692" s="243" t="s">
        <v>933</v>
      </c>
      <c r="L1692" s="265">
        <v>1.9155055552558227</v>
      </c>
      <c r="M1692" s="250">
        <v>3</v>
      </c>
      <c r="N1692" s="250">
        <v>1.9155055552558227</v>
      </c>
      <c r="O1692" s="244">
        <v>15</v>
      </c>
      <c r="P1692" s="242">
        <v>10</v>
      </c>
      <c r="Q1692" s="242">
        <v>20</v>
      </c>
      <c r="R1692" s="242">
        <v>0.5</v>
      </c>
      <c r="S1692" s="245">
        <v>645</v>
      </c>
      <c r="T1692" s="242">
        <v>5</v>
      </c>
      <c r="U1692" s="242">
        <v>0.8</v>
      </c>
      <c r="V1692" s="242">
        <v>20</v>
      </c>
      <c r="W1692" s="266">
        <v>162.93939693550846</v>
      </c>
      <c r="X1692" s="266">
        <v>24.174984708532413</v>
      </c>
      <c r="Y1692" s="266">
        <v>0</v>
      </c>
      <c r="Z1692" s="266">
        <v>3.1211132000000004</v>
      </c>
      <c r="AA1692" s="266">
        <v>4.6816697999999999</v>
      </c>
      <c r="AB1692" s="267">
        <v>8.7487169999999992</v>
      </c>
      <c r="AC1692" s="268"/>
      <c r="AD1692" s="269">
        <v>9.15</v>
      </c>
      <c r="AE1692" s="270">
        <f t="shared" si="171"/>
        <v>0.9263539999999999</v>
      </c>
      <c r="AF1692" s="194">
        <f t="shared" si="167"/>
        <v>7.8223629999999993</v>
      </c>
      <c r="AH1692" s="242">
        <v>1671</v>
      </c>
      <c r="AI1692" s="251">
        <f t="shared" si="168"/>
        <v>16.551499999999997</v>
      </c>
      <c r="AJ1692" s="251">
        <f>'5-04a'!O1693</f>
        <v>16.551500000000001</v>
      </c>
      <c r="AK1692" s="251">
        <f t="shared" si="169"/>
        <v>0</v>
      </c>
      <c r="AM1692" s="252">
        <f t="shared" si="170"/>
        <v>0.47260749780986622</v>
      </c>
      <c r="AP1692" s="268"/>
    </row>
    <row r="1693" spans="1:42" x14ac:dyDescent="0.25">
      <c r="A1693" s="253">
        <v>1691</v>
      </c>
      <c r="B1693" s="243" t="s">
        <v>294</v>
      </c>
      <c r="C1693" s="243" t="s">
        <v>592</v>
      </c>
      <c r="D1693" s="243" t="s">
        <v>471</v>
      </c>
      <c r="E1693" s="243" t="s">
        <v>496</v>
      </c>
      <c r="F1693" s="243" t="s">
        <v>35</v>
      </c>
      <c r="G1693" s="243" t="s">
        <v>36</v>
      </c>
      <c r="H1693" s="243" t="s">
        <v>32</v>
      </c>
      <c r="I1693" s="243" t="s">
        <v>106</v>
      </c>
      <c r="J1693" s="243" t="s">
        <v>34</v>
      </c>
      <c r="K1693" s="243" t="s">
        <v>933</v>
      </c>
      <c r="L1693" s="265">
        <v>2.4924995410484674</v>
      </c>
      <c r="M1693" s="250">
        <v>3</v>
      </c>
      <c r="N1693" s="250">
        <v>2.4924995410484674</v>
      </c>
      <c r="O1693" s="244">
        <v>15</v>
      </c>
      <c r="P1693" s="242">
        <v>10</v>
      </c>
      <c r="Q1693" s="242">
        <v>25</v>
      </c>
      <c r="R1693" s="242">
        <v>0.5</v>
      </c>
      <c r="S1693" s="245">
        <v>410</v>
      </c>
      <c r="T1693" s="242">
        <v>4.2</v>
      </c>
      <c r="U1693" s="242">
        <v>0.8</v>
      </c>
      <c r="V1693" s="242">
        <v>20</v>
      </c>
      <c r="W1693" s="266">
        <v>159.77071213387362</v>
      </c>
      <c r="X1693" s="266">
        <v>23.704853432325461</v>
      </c>
      <c r="Y1693" s="266">
        <v>0</v>
      </c>
      <c r="Z1693" s="266">
        <v>3.9822842666666678</v>
      </c>
      <c r="AA1693" s="266">
        <v>5.973426400000001</v>
      </c>
      <c r="AB1693" s="267">
        <v>5.9237893333333327</v>
      </c>
      <c r="AC1693" s="268"/>
      <c r="AD1693" s="269">
        <v>9.15</v>
      </c>
      <c r="AE1693" s="270">
        <f t="shared" si="171"/>
        <v>0.9263539999999999</v>
      </c>
      <c r="AF1693" s="194">
        <f t="shared" si="167"/>
        <v>4.9974353333333328</v>
      </c>
      <c r="AH1693" s="242">
        <v>1672</v>
      </c>
      <c r="AI1693" s="251">
        <f t="shared" si="168"/>
        <v>15.8795</v>
      </c>
      <c r="AJ1693" s="251">
        <f>'5-04a'!O1694</f>
        <v>15.8795</v>
      </c>
      <c r="AK1693" s="251">
        <f t="shared" si="169"/>
        <v>0</v>
      </c>
      <c r="AM1693" s="252">
        <f t="shared" si="170"/>
        <v>0.31470986701932258</v>
      </c>
      <c r="AP1693" s="268"/>
    </row>
    <row r="1694" spans="1:42" x14ac:dyDescent="0.25">
      <c r="A1694" s="253">
        <v>1692</v>
      </c>
      <c r="B1694" s="243" t="s">
        <v>294</v>
      </c>
      <c r="C1694" s="243" t="s">
        <v>592</v>
      </c>
      <c r="D1694" s="243" t="s">
        <v>471</v>
      </c>
      <c r="E1694" s="243" t="s">
        <v>496</v>
      </c>
      <c r="F1694" s="243" t="s">
        <v>35</v>
      </c>
      <c r="G1694" s="243" t="s">
        <v>31</v>
      </c>
      <c r="H1694" s="243" t="s">
        <v>32</v>
      </c>
      <c r="I1694" s="243" t="s">
        <v>39</v>
      </c>
      <c r="J1694" s="243" t="s">
        <v>44</v>
      </c>
      <c r="K1694" s="243" t="s">
        <v>933</v>
      </c>
      <c r="L1694" s="265">
        <v>6.411020969337291</v>
      </c>
      <c r="M1694" s="250">
        <v>3</v>
      </c>
      <c r="N1694" s="250">
        <v>3</v>
      </c>
      <c r="O1694" s="244">
        <v>15</v>
      </c>
      <c r="P1694" s="242">
        <v>15</v>
      </c>
      <c r="Q1694" s="242">
        <v>35</v>
      </c>
      <c r="R1694" s="242">
        <v>0.5</v>
      </c>
      <c r="S1694" s="245">
        <v>462</v>
      </c>
      <c r="T1694" s="242">
        <v>4.2</v>
      </c>
      <c r="U1694" s="242">
        <v>0.8</v>
      </c>
      <c r="V1694" s="242">
        <v>20</v>
      </c>
      <c r="W1694" s="266">
        <v>177.74088</v>
      </c>
      <c r="X1694" s="266">
        <v>26.371050445103862</v>
      </c>
      <c r="Y1694" s="266">
        <v>0</v>
      </c>
      <c r="Z1694" s="266">
        <v>5.3322264000000006</v>
      </c>
      <c r="AA1694" s="266">
        <v>7.9983395999999995</v>
      </c>
      <c r="AB1694" s="267">
        <v>0.94593399999999939</v>
      </c>
      <c r="AC1694" s="268"/>
      <c r="AD1694" s="269">
        <v>9.15</v>
      </c>
      <c r="AE1694" s="270">
        <f t="shared" si="171"/>
        <v>0.9263539999999999</v>
      </c>
      <c r="AF1694" s="194">
        <f t="shared" si="167"/>
        <v>1.9579999999999487E-2</v>
      </c>
      <c r="AH1694" s="242">
        <v>1673</v>
      </c>
      <c r="AI1694" s="251">
        <f t="shared" si="168"/>
        <v>14.2765</v>
      </c>
      <c r="AJ1694" s="251">
        <f>'5-04a'!O1695</f>
        <v>14.2765</v>
      </c>
      <c r="AK1694" s="251">
        <f t="shared" si="169"/>
        <v>0</v>
      </c>
      <c r="AM1694" s="252">
        <f t="shared" si="170"/>
        <v>1.3714846075718479E-3</v>
      </c>
      <c r="AP1694" s="268"/>
    </row>
    <row r="1695" spans="1:42" x14ac:dyDescent="0.25">
      <c r="A1695" s="253">
        <v>1693</v>
      </c>
      <c r="B1695" s="243" t="s">
        <v>294</v>
      </c>
      <c r="C1695" s="243" t="s">
        <v>592</v>
      </c>
      <c r="D1695" s="243" t="s">
        <v>471</v>
      </c>
      <c r="E1695" s="243" t="s">
        <v>496</v>
      </c>
      <c r="F1695" s="243" t="s">
        <v>35</v>
      </c>
      <c r="G1695" s="243" t="s">
        <v>36</v>
      </c>
      <c r="H1695" s="243" t="s">
        <v>37</v>
      </c>
      <c r="I1695" s="243" t="s">
        <v>33</v>
      </c>
      <c r="J1695" s="243" t="s">
        <v>34</v>
      </c>
      <c r="K1695" s="243" t="s">
        <v>933</v>
      </c>
      <c r="L1695" s="265">
        <v>3.0762142309310243</v>
      </c>
      <c r="M1695" s="250">
        <v>3</v>
      </c>
      <c r="N1695" s="250">
        <v>3</v>
      </c>
      <c r="O1695" s="244">
        <v>15</v>
      </c>
      <c r="P1695" s="242">
        <v>10</v>
      </c>
      <c r="Q1695" s="242">
        <v>20</v>
      </c>
      <c r="R1695" s="242">
        <v>0.5</v>
      </c>
      <c r="S1695" s="245">
        <v>2150</v>
      </c>
      <c r="T1695" s="242">
        <v>5</v>
      </c>
      <c r="U1695" s="242">
        <v>0.8</v>
      </c>
      <c r="V1695" s="242">
        <v>20</v>
      </c>
      <c r="W1695" s="266">
        <v>104.03710666666669</v>
      </c>
      <c r="X1695" s="266">
        <v>15.435772502472803</v>
      </c>
      <c r="Y1695" s="266">
        <v>0</v>
      </c>
      <c r="Z1695" s="266">
        <v>3.1211132000000008</v>
      </c>
      <c r="AA1695" s="266">
        <v>4.6816697999999999</v>
      </c>
      <c r="AB1695" s="267">
        <v>8.7487169999999992</v>
      </c>
      <c r="AC1695" s="268"/>
      <c r="AD1695" s="269">
        <v>9.15</v>
      </c>
      <c r="AE1695" s="270">
        <f t="shared" si="171"/>
        <v>0.9263539999999999</v>
      </c>
      <c r="AF1695" s="194">
        <f t="shared" si="167"/>
        <v>7.8223629999999993</v>
      </c>
      <c r="AH1695" s="242">
        <v>1674</v>
      </c>
      <c r="AI1695" s="251">
        <f t="shared" si="168"/>
        <v>16.551500000000001</v>
      </c>
      <c r="AJ1695" s="251">
        <f>'5-04a'!O1696</f>
        <v>16.551500000000001</v>
      </c>
      <c r="AK1695" s="251">
        <f t="shared" si="169"/>
        <v>0</v>
      </c>
      <c r="AM1695" s="252">
        <f t="shared" si="170"/>
        <v>0.47260749780986611</v>
      </c>
      <c r="AP1695" s="268"/>
    </row>
    <row r="1696" spans="1:42" x14ac:dyDescent="0.25">
      <c r="A1696" s="253">
        <v>1694</v>
      </c>
      <c r="B1696" s="243" t="s">
        <v>294</v>
      </c>
      <c r="C1696" s="243" t="s">
        <v>592</v>
      </c>
      <c r="D1696" s="243" t="s">
        <v>494</v>
      </c>
      <c r="E1696" s="243" t="s">
        <v>495</v>
      </c>
      <c r="F1696" s="243" t="s">
        <v>35</v>
      </c>
      <c r="G1696" s="243" t="s">
        <v>36</v>
      </c>
      <c r="H1696" s="243" t="s">
        <v>42</v>
      </c>
      <c r="I1696" s="243" t="s">
        <v>108</v>
      </c>
      <c r="J1696" s="243" t="s">
        <v>34</v>
      </c>
      <c r="K1696" s="243" t="s">
        <v>933</v>
      </c>
      <c r="L1696" s="265">
        <v>1.9148924278195105</v>
      </c>
      <c r="M1696" s="250">
        <v>3</v>
      </c>
      <c r="N1696" s="250">
        <v>1.9148924278195105</v>
      </c>
      <c r="O1696" s="244">
        <v>15</v>
      </c>
      <c r="P1696" s="242">
        <v>10</v>
      </c>
      <c r="Q1696" s="242">
        <v>20</v>
      </c>
      <c r="R1696" s="242">
        <v>0.5</v>
      </c>
      <c r="S1696" s="245">
        <v>645</v>
      </c>
      <c r="T1696" s="242">
        <v>5</v>
      </c>
      <c r="U1696" s="242">
        <v>0.8</v>
      </c>
      <c r="V1696" s="242">
        <v>20</v>
      </c>
      <c r="W1696" s="266">
        <v>139.93162023473008</v>
      </c>
      <c r="X1696" s="266">
        <v>23.597237813613841</v>
      </c>
      <c r="Y1696" s="266">
        <v>0</v>
      </c>
      <c r="Z1696" s="266">
        <v>2.6795400000000003</v>
      </c>
      <c r="AA1696" s="266">
        <v>4.0193099999999999</v>
      </c>
      <c r="AB1696" s="267">
        <v>7.1988500000000002</v>
      </c>
      <c r="AC1696" s="268"/>
      <c r="AD1696" s="269" t="s">
        <v>2546</v>
      </c>
      <c r="AE1696" s="270">
        <v>0.5</v>
      </c>
      <c r="AF1696" s="194">
        <f t="shared" si="167"/>
        <v>6.6988500000000002</v>
      </c>
      <c r="AH1696" s="242">
        <v>1675</v>
      </c>
      <c r="AI1696" s="251">
        <f t="shared" si="168"/>
        <v>13.8977</v>
      </c>
      <c r="AJ1696" s="251">
        <f>'5-04a'!O1697</f>
        <v>13.8977</v>
      </c>
      <c r="AK1696" s="251">
        <f t="shared" si="169"/>
        <v>0</v>
      </c>
      <c r="AM1696" s="252">
        <f t="shared" si="170"/>
        <v>0.48201141196025243</v>
      </c>
      <c r="AP1696" s="268"/>
    </row>
    <row r="1697" spans="1:42" x14ac:dyDescent="0.25">
      <c r="A1697" s="253">
        <v>1695</v>
      </c>
      <c r="B1697" s="243" t="s">
        <v>294</v>
      </c>
      <c r="C1697" s="243" t="s">
        <v>592</v>
      </c>
      <c r="D1697" s="243" t="s">
        <v>494</v>
      </c>
      <c r="E1697" s="243" t="s">
        <v>495</v>
      </c>
      <c r="F1697" s="243" t="s">
        <v>35</v>
      </c>
      <c r="G1697" s="243" t="s">
        <v>36</v>
      </c>
      <c r="H1697" s="243" t="s">
        <v>32</v>
      </c>
      <c r="I1697" s="243" t="s">
        <v>106</v>
      </c>
      <c r="J1697" s="243" t="s">
        <v>34</v>
      </c>
      <c r="K1697" s="243" t="s">
        <v>933</v>
      </c>
      <c r="L1697" s="265">
        <v>2.4913530095559313</v>
      </c>
      <c r="M1697" s="250">
        <v>3</v>
      </c>
      <c r="N1697" s="250">
        <v>2.4913530095559313</v>
      </c>
      <c r="O1697" s="244">
        <v>15</v>
      </c>
      <c r="P1697" s="242">
        <v>10</v>
      </c>
      <c r="Q1697" s="242">
        <v>25</v>
      </c>
      <c r="R1697" s="242">
        <v>0.5</v>
      </c>
      <c r="S1697" s="245">
        <v>410</v>
      </c>
      <c r="T1697" s="242">
        <v>4.2</v>
      </c>
      <c r="U1697" s="242">
        <v>0.8</v>
      </c>
      <c r="V1697" s="242">
        <v>20</v>
      </c>
      <c r="W1697" s="266">
        <v>137.06929475276098</v>
      </c>
      <c r="X1697" s="266">
        <v>23.114552234866942</v>
      </c>
      <c r="Y1697" s="266">
        <v>0</v>
      </c>
      <c r="Z1697" s="266">
        <v>3.4148800000000006</v>
      </c>
      <c r="AA1697" s="266">
        <v>5.1223200000000002</v>
      </c>
      <c r="AB1697" s="267">
        <v>4.7685999999999993</v>
      </c>
      <c r="AC1697" s="268"/>
      <c r="AD1697" s="269" t="s">
        <v>2546</v>
      </c>
      <c r="AE1697" s="270">
        <v>0.5</v>
      </c>
      <c r="AF1697" s="194">
        <f t="shared" si="167"/>
        <v>4.2685999999999993</v>
      </c>
      <c r="AH1697" s="242">
        <v>1676</v>
      </c>
      <c r="AI1697" s="251">
        <f t="shared" si="168"/>
        <v>13.3058</v>
      </c>
      <c r="AJ1697" s="251">
        <f>'5-04a'!O1698</f>
        <v>13.3058</v>
      </c>
      <c r="AK1697" s="251">
        <f t="shared" si="169"/>
        <v>0</v>
      </c>
      <c r="AM1697" s="252">
        <f t="shared" si="170"/>
        <v>0.3208074674202227</v>
      </c>
      <c r="AP1697" s="268"/>
    </row>
    <row r="1698" spans="1:42" x14ac:dyDescent="0.25">
      <c r="A1698" s="253">
        <v>1696</v>
      </c>
      <c r="B1698" s="243" t="s">
        <v>294</v>
      </c>
      <c r="C1698" s="243" t="s">
        <v>592</v>
      </c>
      <c r="D1698" s="243" t="s">
        <v>494</v>
      </c>
      <c r="E1698" s="243" t="s">
        <v>495</v>
      </c>
      <c r="F1698" s="243" t="s">
        <v>35</v>
      </c>
      <c r="G1698" s="243" t="s">
        <v>31</v>
      </c>
      <c r="H1698" s="243" t="s">
        <v>32</v>
      </c>
      <c r="I1698" s="243" t="s">
        <v>39</v>
      </c>
      <c r="J1698" s="243" t="s">
        <v>44</v>
      </c>
      <c r="K1698" s="243" t="s">
        <v>933</v>
      </c>
      <c r="L1698" s="265">
        <v>6.4099924676784719</v>
      </c>
      <c r="M1698" s="250">
        <v>3</v>
      </c>
      <c r="N1698" s="250">
        <v>3</v>
      </c>
      <c r="O1698" s="244">
        <v>15</v>
      </c>
      <c r="P1698" s="242">
        <v>15</v>
      </c>
      <c r="Q1698" s="242">
        <v>35</v>
      </c>
      <c r="R1698" s="242">
        <v>0.5</v>
      </c>
      <c r="S1698" s="245">
        <v>462</v>
      </c>
      <c r="T1698" s="242">
        <v>4.2</v>
      </c>
      <c r="U1698" s="242">
        <v>0.8</v>
      </c>
      <c r="V1698" s="242">
        <v>20</v>
      </c>
      <c r="W1698" s="266">
        <v>151.95599999999999</v>
      </c>
      <c r="X1698" s="266">
        <v>25.62495784148398</v>
      </c>
      <c r="Y1698" s="266">
        <v>0</v>
      </c>
      <c r="Z1698" s="266">
        <v>4.5586800000000007</v>
      </c>
      <c r="AA1698" s="266">
        <v>6.8380199999999984</v>
      </c>
      <c r="AB1698" s="267">
        <v>0.5</v>
      </c>
      <c r="AC1698" s="268"/>
      <c r="AD1698" s="269" t="s">
        <v>2546</v>
      </c>
      <c r="AE1698" s="270">
        <v>0.5</v>
      </c>
      <c r="AF1698" s="194">
        <f t="shared" si="167"/>
        <v>0</v>
      </c>
      <c r="AH1698" s="242">
        <v>1677</v>
      </c>
      <c r="AI1698" s="251">
        <f t="shared" si="168"/>
        <v>11.896699999999999</v>
      </c>
      <c r="AJ1698" s="251">
        <f>'5-04a'!O1699</f>
        <v>11.896699999999999</v>
      </c>
      <c r="AK1698" s="251">
        <f t="shared" si="169"/>
        <v>0</v>
      </c>
      <c r="AM1698" s="252">
        <f t="shared" si="170"/>
        <v>0</v>
      </c>
      <c r="AP1698" s="268"/>
    </row>
    <row r="1699" spans="1:42" x14ac:dyDescent="0.25">
      <c r="A1699" s="253">
        <v>1697</v>
      </c>
      <c r="B1699" s="243" t="s">
        <v>294</v>
      </c>
      <c r="C1699" s="243" t="s">
        <v>592</v>
      </c>
      <c r="D1699" s="243" t="s">
        <v>494</v>
      </c>
      <c r="E1699" s="243" t="s">
        <v>495</v>
      </c>
      <c r="F1699" s="243" t="s">
        <v>35</v>
      </c>
      <c r="G1699" s="243" t="s">
        <v>36</v>
      </c>
      <c r="H1699" s="243" t="s">
        <v>37</v>
      </c>
      <c r="I1699" s="243" t="s">
        <v>33</v>
      </c>
      <c r="J1699" s="243" t="s">
        <v>34</v>
      </c>
      <c r="K1699" s="243" t="s">
        <v>933</v>
      </c>
      <c r="L1699" s="265">
        <v>3.079017159259045</v>
      </c>
      <c r="M1699" s="250">
        <v>3</v>
      </c>
      <c r="N1699" s="250">
        <v>3</v>
      </c>
      <c r="O1699" s="244">
        <v>15</v>
      </c>
      <c r="P1699" s="242">
        <v>10</v>
      </c>
      <c r="Q1699" s="242">
        <v>20</v>
      </c>
      <c r="R1699" s="242">
        <v>0.5</v>
      </c>
      <c r="S1699" s="245">
        <v>2150</v>
      </c>
      <c r="T1699" s="242">
        <v>5</v>
      </c>
      <c r="U1699" s="242">
        <v>0.8</v>
      </c>
      <c r="V1699" s="242">
        <v>20</v>
      </c>
      <c r="W1699" s="266">
        <v>89.318000000000012</v>
      </c>
      <c r="X1699" s="266">
        <v>15.062057335581787</v>
      </c>
      <c r="Y1699" s="266">
        <v>0</v>
      </c>
      <c r="Z1699" s="266">
        <v>2.6795399999999998</v>
      </c>
      <c r="AA1699" s="266">
        <v>4.0193099999999999</v>
      </c>
      <c r="AB1699" s="267">
        <v>7.1988500000000002</v>
      </c>
      <c r="AC1699" s="268"/>
      <c r="AD1699" s="269" t="s">
        <v>2546</v>
      </c>
      <c r="AE1699" s="270">
        <v>0.5</v>
      </c>
      <c r="AF1699" s="194">
        <f t="shared" si="167"/>
        <v>6.6988500000000002</v>
      </c>
      <c r="AH1699" s="242">
        <v>1678</v>
      </c>
      <c r="AI1699" s="251">
        <f t="shared" si="168"/>
        <v>13.8977</v>
      </c>
      <c r="AJ1699" s="251">
        <f>'5-04a'!O1700</f>
        <v>13.8977</v>
      </c>
      <c r="AK1699" s="251">
        <f t="shared" si="169"/>
        <v>0</v>
      </c>
      <c r="AM1699" s="252">
        <f t="shared" si="170"/>
        <v>0.48201141196025243</v>
      </c>
      <c r="AP1699" s="268"/>
    </row>
    <row r="1700" spans="1:42" x14ac:dyDescent="0.25">
      <c r="A1700" s="253">
        <v>1698</v>
      </c>
      <c r="B1700" s="243" t="s">
        <v>294</v>
      </c>
      <c r="C1700" s="243" t="s">
        <v>592</v>
      </c>
      <c r="D1700" s="243" t="s">
        <v>471</v>
      </c>
      <c r="E1700" s="243" t="s">
        <v>495</v>
      </c>
      <c r="F1700" s="243" t="s">
        <v>35</v>
      </c>
      <c r="G1700" s="243" t="s">
        <v>36</v>
      </c>
      <c r="H1700" s="243" t="s">
        <v>42</v>
      </c>
      <c r="I1700" s="243" t="s">
        <v>108</v>
      </c>
      <c r="J1700" s="243" t="s">
        <v>34</v>
      </c>
      <c r="K1700" s="243" t="s">
        <v>933</v>
      </c>
      <c r="L1700" s="265">
        <v>1.9177917226545202</v>
      </c>
      <c r="M1700" s="250">
        <v>3</v>
      </c>
      <c r="N1700" s="250">
        <v>1.9177917226545202</v>
      </c>
      <c r="O1700" s="244">
        <v>15</v>
      </c>
      <c r="P1700" s="242">
        <v>10</v>
      </c>
      <c r="Q1700" s="242">
        <v>20</v>
      </c>
      <c r="R1700" s="242">
        <v>0.5</v>
      </c>
      <c r="S1700" s="245">
        <v>645</v>
      </c>
      <c r="T1700" s="242">
        <v>5</v>
      </c>
      <c r="U1700" s="242">
        <v>0.8</v>
      </c>
      <c r="V1700" s="242">
        <v>20</v>
      </c>
      <c r="W1700" s="266">
        <v>117.34033333323478</v>
      </c>
      <c r="X1700" s="266">
        <v>24.496938065393479</v>
      </c>
      <c r="Y1700" s="266">
        <v>0</v>
      </c>
      <c r="Z1700" s="266">
        <v>2.2503431999999992</v>
      </c>
      <c r="AA1700" s="266">
        <v>3.375514799999999</v>
      </c>
      <c r="AB1700" s="267">
        <v>6.4603420000000007</v>
      </c>
      <c r="AC1700" s="268"/>
      <c r="AD1700" s="269">
        <v>9.4</v>
      </c>
      <c r="AE1700" s="270">
        <f t="shared" ref="AE1700:AE1731" si="172">0.0804*AD1700^2-1.8589*AD1700+11.204</f>
        <v>0.83448400000000333</v>
      </c>
      <c r="AF1700" s="194">
        <f t="shared" si="167"/>
        <v>5.6258579999999974</v>
      </c>
      <c r="AH1700" s="242">
        <v>1679</v>
      </c>
      <c r="AI1700" s="251">
        <f t="shared" si="168"/>
        <v>12.086199999999998</v>
      </c>
      <c r="AJ1700" s="251">
        <f>'5-04a'!O1701</f>
        <v>12.0862</v>
      </c>
      <c r="AK1700" s="251">
        <f t="shared" si="169"/>
        <v>0</v>
      </c>
      <c r="AM1700" s="252">
        <f t="shared" si="170"/>
        <v>0.46547781767635804</v>
      </c>
      <c r="AP1700" s="268"/>
    </row>
    <row r="1701" spans="1:42" x14ac:dyDescent="0.25">
      <c r="A1701" s="253">
        <v>1699</v>
      </c>
      <c r="B1701" s="243" t="s">
        <v>294</v>
      </c>
      <c r="C1701" s="243" t="s">
        <v>592</v>
      </c>
      <c r="D1701" s="243" t="s">
        <v>471</v>
      </c>
      <c r="E1701" s="243" t="s">
        <v>495</v>
      </c>
      <c r="F1701" s="243" t="s">
        <v>35</v>
      </c>
      <c r="G1701" s="243" t="s">
        <v>36</v>
      </c>
      <c r="H1701" s="243" t="s">
        <v>32</v>
      </c>
      <c r="I1701" s="243" t="s">
        <v>106</v>
      </c>
      <c r="J1701" s="243" t="s">
        <v>34</v>
      </c>
      <c r="K1701" s="243" t="s">
        <v>933</v>
      </c>
      <c r="L1701" s="265">
        <v>2.4931959721642318</v>
      </c>
      <c r="M1701" s="250">
        <v>3</v>
      </c>
      <c r="N1701" s="250">
        <v>2.4931959721642318</v>
      </c>
      <c r="O1701" s="244">
        <v>15</v>
      </c>
      <c r="P1701" s="242">
        <v>10</v>
      </c>
      <c r="Q1701" s="242">
        <v>25</v>
      </c>
      <c r="R1701" s="242">
        <v>0.5</v>
      </c>
      <c r="S1701" s="245">
        <v>410</v>
      </c>
      <c r="T1701" s="242">
        <v>4.2</v>
      </c>
      <c r="U1701" s="242">
        <v>0.8</v>
      </c>
      <c r="V1701" s="242">
        <v>20</v>
      </c>
      <c r="W1701" s="266">
        <v>115.23325744985137</v>
      </c>
      <c r="X1701" s="266">
        <v>24.057047484311351</v>
      </c>
      <c r="Y1701" s="266">
        <v>0</v>
      </c>
      <c r="Z1701" s="266">
        <v>2.8729909333333339</v>
      </c>
      <c r="AA1701" s="266">
        <v>4.3094863999999999</v>
      </c>
      <c r="AB1701" s="267">
        <v>4.4257226666666671</v>
      </c>
      <c r="AC1701" s="268"/>
      <c r="AD1701" s="269">
        <v>9.4</v>
      </c>
      <c r="AE1701" s="270">
        <f t="shared" si="172"/>
        <v>0.83448400000000333</v>
      </c>
      <c r="AF1701" s="194">
        <f t="shared" si="167"/>
        <v>3.5912386666666638</v>
      </c>
      <c r="AH1701" s="242">
        <v>1680</v>
      </c>
      <c r="AI1701" s="251">
        <f t="shared" si="168"/>
        <v>11.6082</v>
      </c>
      <c r="AJ1701" s="251">
        <f>'5-04a'!O1702</f>
        <v>11.6082</v>
      </c>
      <c r="AK1701" s="251">
        <f t="shared" si="169"/>
        <v>0</v>
      </c>
      <c r="AM1701" s="252">
        <f t="shared" si="170"/>
        <v>0.30937084704490481</v>
      </c>
      <c r="AP1701" s="268"/>
    </row>
    <row r="1702" spans="1:42" x14ac:dyDescent="0.25">
      <c r="A1702" s="253">
        <v>1700</v>
      </c>
      <c r="B1702" s="243" t="s">
        <v>294</v>
      </c>
      <c r="C1702" s="243" t="s">
        <v>592</v>
      </c>
      <c r="D1702" s="243" t="s">
        <v>471</v>
      </c>
      <c r="E1702" s="243" t="s">
        <v>495</v>
      </c>
      <c r="F1702" s="243" t="s">
        <v>35</v>
      </c>
      <c r="G1702" s="243" t="s">
        <v>31</v>
      </c>
      <c r="H1702" s="243" t="s">
        <v>32</v>
      </c>
      <c r="I1702" s="243" t="s">
        <v>39</v>
      </c>
      <c r="J1702" s="243" t="s">
        <v>44</v>
      </c>
      <c r="K1702" s="243" t="s">
        <v>933</v>
      </c>
      <c r="L1702" s="265">
        <v>6.4120691718858742</v>
      </c>
      <c r="M1702" s="250">
        <v>3</v>
      </c>
      <c r="N1702" s="250">
        <v>3</v>
      </c>
      <c r="O1702" s="244">
        <v>15</v>
      </c>
      <c r="P1702" s="242">
        <v>15</v>
      </c>
      <c r="Q1702" s="242">
        <v>35</v>
      </c>
      <c r="R1702" s="242">
        <v>0.5</v>
      </c>
      <c r="S1702" s="245">
        <v>462</v>
      </c>
      <c r="T1702" s="242">
        <v>4.2</v>
      </c>
      <c r="U1702" s="242">
        <v>0.8</v>
      </c>
      <c r="V1702" s="242">
        <v>20</v>
      </c>
      <c r="W1702" s="266">
        <v>128.46287999999998</v>
      </c>
      <c r="X1702" s="266">
        <v>26.81897286012526</v>
      </c>
      <c r="Y1702" s="266">
        <v>0</v>
      </c>
      <c r="Z1702" s="266">
        <v>3.8538863999999999</v>
      </c>
      <c r="AA1702" s="266">
        <v>5.7808295999999988</v>
      </c>
      <c r="AB1702" s="267">
        <v>0.83448400000000156</v>
      </c>
      <c r="AC1702" s="268"/>
      <c r="AD1702" s="269">
        <v>9.4</v>
      </c>
      <c r="AE1702" s="270">
        <f t="shared" si="172"/>
        <v>0.83448400000000333</v>
      </c>
      <c r="AF1702" s="194">
        <f t="shared" si="167"/>
        <v>-1.7763568394002505E-15</v>
      </c>
      <c r="AH1702" s="242">
        <v>1681</v>
      </c>
      <c r="AI1702" s="251">
        <f t="shared" si="168"/>
        <v>10.469200000000001</v>
      </c>
      <c r="AJ1702" s="251">
        <f>'5-04a'!O1703</f>
        <v>10.469200000000001</v>
      </c>
      <c r="AK1702" s="251">
        <f t="shared" si="169"/>
        <v>0</v>
      </c>
      <c r="AM1702" s="252">
        <f t="shared" si="170"/>
        <v>-1.6967455387233507E-16</v>
      </c>
      <c r="AP1702" s="268"/>
    </row>
    <row r="1703" spans="1:42" x14ac:dyDescent="0.25">
      <c r="A1703" s="253">
        <v>1701</v>
      </c>
      <c r="B1703" s="243" t="s">
        <v>294</v>
      </c>
      <c r="C1703" s="243" t="s">
        <v>592</v>
      </c>
      <c r="D1703" s="243" t="s">
        <v>471</v>
      </c>
      <c r="E1703" s="243" t="s">
        <v>495</v>
      </c>
      <c r="F1703" s="243" t="s">
        <v>35</v>
      </c>
      <c r="G1703" s="243" t="s">
        <v>36</v>
      </c>
      <c r="H1703" s="243" t="s">
        <v>37</v>
      </c>
      <c r="I1703" s="243" t="s">
        <v>33</v>
      </c>
      <c r="J1703" s="243" t="s">
        <v>34</v>
      </c>
      <c r="K1703" s="243" t="s">
        <v>933</v>
      </c>
      <c r="L1703" s="265">
        <v>3.0886814753757434</v>
      </c>
      <c r="M1703" s="250">
        <v>3</v>
      </c>
      <c r="N1703" s="250">
        <v>3</v>
      </c>
      <c r="O1703" s="244">
        <v>15</v>
      </c>
      <c r="P1703" s="242">
        <v>10</v>
      </c>
      <c r="Q1703" s="242">
        <v>20</v>
      </c>
      <c r="R1703" s="242">
        <v>0.5</v>
      </c>
      <c r="S1703" s="245">
        <v>2150</v>
      </c>
      <c r="T1703" s="242">
        <v>5</v>
      </c>
      <c r="U1703" s="242">
        <v>0.8</v>
      </c>
      <c r="V1703" s="242">
        <v>20</v>
      </c>
      <c r="W1703" s="266">
        <v>75.011439999999979</v>
      </c>
      <c r="X1703" s="266">
        <v>15.660008350730687</v>
      </c>
      <c r="Y1703" s="266">
        <v>0</v>
      </c>
      <c r="Z1703" s="266">
        <v>2.2503431999999992</v>
      </c>
      <c r="AA1703" s="266">
        <v>3.375514799999999</v>
      </c>
      <c r="AB1703" s="267">
        <v>6.4603420000000007</v>
      </c>
      <c r="AC1703" s="268"/>
      <c r="AD1703" s="269">
        <v>9.4</v>
      </c>
      <c r="AE1703" s="270">
        <f t="shared" si="172"/>
        <v>0.83448400000000333</v>
      </c>
      <c r="AF1703" s="194">
        <f t="shared" si="167"/>
        <v>5.6258579999999974</v>
      </c>
      <c r="AH1703" s="242">
        <v>1682</v>
      </c>
      <c r="AI1703" s="251">
        <f t="shared" si="168"/>
        <v>12.086199999999998</v>
      </c>
      <c r="AJ1703" s="251">
        <f>'5-04a'!O1704</f>
        <v>12.0862</v>
      </c>
      <c r="AK1703" s="251">
        <f t="shared" si="169"/>
        <v>0</v>
      </c>
      <c r="AM1703" s="252">
        <f t="shared" si="170"/>
        <v>0.46547781767635804</v>
      </c>
      <c r="AP1703" s="268"/>
    </row>
    <row r="1704" spans="1:42" x14ac:dyDescent="0.25">
      <c r="A1704" s="253">
        <v>1702</v>
      </c>
      <c r="B1704" s="243" t="s">
        <v>294</v>
      </c>
      <c r="C1704" s="243" t="s">
        <v>592</v>
      </c>
      <c r="D1704" s="243" t="s">
        <v>471</v>
      </c>
      <c r="E1704" s="243" t="s">
        <v>492</v>
      </c>
      <c r="F1704" s="243" t="s">
        <v>35</v>
      </c>
      <c r="G1704" s="243" t="s">
        <v>36</v>
      </c>
      <c r="H1704" s="243" t="s">
        <v>32</v>
      </c>
      <c r="I1704" s="243" t="s">
        <v>106</v>
      </c>
      <c r="J1704" s="243" t="s">
        <v>34</v>
      </c>
      <c r="K1704" s="243" t="s">
        <v>935</v>
      </c>
      <c r="L1704" s="265">
        <v>3.4772817884633973</v>
      </c>
      <c r="M1704" s="250">
        <v>3</v>
      </c>
      <c r="N1704" s="250">
        <v>3</v>
      </c>
      <c r="O1704" s="244">
        <v>12</v>
      </c>
      <c r="P1704" s="242">
        <v>10</v>
      </c>
      <c r="Q1704" s="242">
        <v>25</v>
      </c>
      <c r="R1704" s="242">
        <v>0.5</v>
      </c>
      <c r="S1704" s="245">
        <v>410</v>
      </c>
      <c r="T1704" s="242">
        <v>4.2</v>
      </c>
      <c r="U1704" s="242">
        <v>0.8</v>
      </c>
      <c r="V1704" s="242">
        <v>15</v>
      </c>
      <c r="W1704" s="266">
        <v>244.17150044444443</v>
      </c>
      <c r="X1704" s="266">
        <v>23.985412617332457</v>
      </c>
      <c r="Y1704" s="266">
        <v>0</v>
      </c>
      <c r="Z1704" s="266">
        <v>7.3251450133333327</v>
      </c>
      <c r="AA1704" s="266">
        <v>10.987717519999997</v>
      </c>
      <c r="AB1704" s="267">
        <v>3.8456374666666657</v>
      </c>
      <c r="AC1704" s="268"/>
      <c r="AD1704" s="269">
        <v>8.9499999999999993</v>
      </c>
      <c r="AE1704" s="270">
        <f t="shared" si="172"/>
        <v>1.007086000000001</v>
      </c>
      <c r="AF1704" s="194">
        <f t="shared" si="167"/>
        <v>2.8385514666666647</v>
      </c>
      <c r="AH1704" s="242">
        <v>1683</v>
      </c>
      <c r="AI1704" s="251">
        <f t="shared" si="168"/>
        <v>22.158499999999997</v>
      </c>
      <c r="AJ1704" s="251">
        <f>'5-04a'!O1705</f>
        <v>22.1585</v>
      </c>
      <c r="AK1704" s="251">
        <f t="shared" si="169"/>
        <v>0</v>
      </c>
      <c r="AM1704" s="252">
        <f t="shared" si="170"/>
        <v>0.12810214891200511</v>
      </c>
      <c r="AP1704" s="268"/>
    </row>
    <row r="1705" spans="1:42" x14ac:dyDescent="0.25">
      <c r="A1705" s="253">
        <v>1703</v>
      </c>
      <c r="B1705" s="243" t="s">
        <v>294</v>
      </c>
      <c r="C1705" s="243" t="s">
        <v>592</v>
      </c>
      <c r="D1705" s="243" t="s">
        <v>471</v>
      </c>
      <c r="E1705" s="243" t="s">
        <v>492</v>
      </c>
      <c r="F1705" s="243" t="s">
        <v>35</v>
      </c>
      <c r="G1705" s="243" t="s">
        <v>31</v>
      </c>
      <c r="H1705" s="243" t="s">
        <v>32</v>
      </c>
      <c r="I1705" s="243" t="s">
        <v>39</v>
      </c>
      <c r="J1705" s="243" t="s">
        <v>44</v>
      </c>
      <c r="K1705" s="243" t="s">
        <v>935</v>
      </c>
      <c r="L1705" s="265">
        <v>4.8087833988212179</v>
      </c>
      <c r="M1705" s="250">
        <v>3</v>
      </c>
      <c r="N1705" s="250">
        <v>3</v>
      </c>
      <c r="O1705" s="244">
        <v>12</v>
      </c>
      <c r="P1705" s="242">
        <v>15</v>
      </c>
      <c r="Q1705" s="242">
        <v>35</v>
      </c>
      <c r="R1705" s="242">
        <v>0.5</v>
      </c>
      <c r="S1705" s="245">
        <v>462</v>
      </c>
      <c r="T1705" s="242">
        <v>4.2</v>
      </c>
      <c r="U1705" s="242">
        <v>0.8</v>
      </c>
      <c r="V1705" s="242">
        <v>15</v>
      </c>
      <c r="W1705" s="266">
        <v>252.93634666666668</v>
      </c>
      <c r="X1705" s="266">
        <v>24.846399476096924</v>
      </c>
      <c r="Y1705" s="266">
        <v>0</v>
      </c>
      <c r="Z1705" s="266">
        <v>7.5880904000000005</v>
      </c>
      <c r="AA1705" s="266">
        <v>11.3821356</v>
      </c>
      <c r="AB1705" s="267">
        <v>1.0282739999999997</v>
      </c>
      <c r="AC1705" s="268"/>
      <c r="AD1705" s="269">
        <v>8.9499999999999993</v>
      </c>
      <c r="AE1705" s="270">
        <f t="shared" si="172"/>
        <v>1.007086000000001</v>
      </c>
      <c r="AF1705" s="194">
        <f t="shared" si="167"/>
        <v>2.1187999999998652E-2</v>
      </c>
      <c r="AH1705" s="242">
        <v>1684</v>
      </c>
      <c r="AI1705" s="251">
        <f t="shared" si="168"/>
        <v>19.9985</v>
      </c>
      <c r="AJ1705" s="251">
        <f>'5-04a'!O1706</f>
        <v>19.9985</v>
      </c>
      <c r="AK1705" s="251">
        <f t="shared" si="169"/>
        <v>0</v>
      </c>
      <c r="AM1705" s="252">
        <f t="shared" si="170"/>
        <v>1.0594794609595046E-3</v>
      </c>
      <c r="AP1705" s="268"/>
    </row>
    <row r="1706" spans="1:42" x14ac:dyDescent="0.25">
      <c r="A1706" s="253">
        <v>1704</v>
      </c>
      <c r="B1706" s="243" t="s">
        <v>294</v>
      </c>
      <c r="C1706" s="243" t="s">
        <v>592</v>
      </c>
      <c r="D1706" s="243" t="s">
        <v>471</v>
      </c>
      <c r="E1706" s="243" t="s">
        <v>496</v>
      </c>
      <c r="F1706" s="243" t="s">
        <v>35</v>
      </c>
      <c r="G1706" s="243" t="s">
        <v>36</v>
      </c>
      <c r="H1706" s="243" t="s">
        <v>32</v>
      </c>
      <c r="I1706" s="243" t="s">
        <v>106</v>
      </c>
      <c r="J1706" s="243" t="s">
        <v>34</v>
      </c>
      <c r="K1706" s="243" t="s">
        <v>935</v>
      </c>
      <c r="L1706" s="265">
        <v>3.4789106995184129</v>
      </c>
      <c r="M1706" s="250">
        <v>3</v>
      </c>
      <c r="N1706" s="250">
        <v>3</v>
      </c>
      <c r="O1706" s="244">
        <v>12</v>
      </c>
      <c r="P1706" s="242">
        <v>10</v>
      </c>
      <c r="Q1706" s="242">
        <v>25</v>
      </c>
      <c r="R1706" s="242">
        <v>0.5</v>
      </c>
      <c r="S1706" s="245">
        <v>410</v>
      </c>
      <c r="T1706" s="242">
        <v>4.2</v>
      </c>
      <c r="U1706" s="242">
        <v>0.8</v>
      </c>
      <c r="V1706" s="242">
        <v>15</v>
      </c>
      <c r="W1706" s="266">
        <v>164.73098488888888</v>
      </c>
      <c r="X1706" s="266">
        <v>24.440798944939004</v>
      </c>
      <c r="Y1706" s="266">
        <v>0</v>
      </c>
      <c r="Z1706" s="266">
        <v>4.9419295466666666</v>
      </c>
      <c r="AA1706" s="266">
        <v>7.4128943199999986</v>
      </c>
      <c r="AB1706" s="267">
        <v>2.8466761333333324</v>
      </c>
      <c r="AC1706" s="268"/>
      <c r="AD1706" s="269">
        <v>9.15</v>
      </c>
      <c r="AE1706" s="270">
        <f t="shared" si="172"/>
        <v>0.9263539999999999</v>
      </c>
      <c r="AF1706" s="194">
        <f t="shared" si="167"/>
        <v>1.9203221333333325</v>
      </c>
      <c r="AH1706" s="242">
        <v>1685</v>
      </c>
      <c r="AI1706" s="251">
        <f t="shared" si="168"/>
        <v>15.201499999999998</v>
      </c>
      <c r="AJ1706" s="251">
        <f>'5-04a'!O1707</f>
        <v>15.201499999999999</v>
      </c>
      <c r="AK1706" s="251">
        <f t="shared" si="169"/>
        <v>0</v>
      </c>
      <c r="AM1706" s="252">
        <f t="shared" si="170"/>
        <v>0.12632451622098692</v>
      </c>
      <c r="AP1706" s="268"/>
    </row>
    <row r="1707" spans="1:42" x14ac:dyDescent="0.25">
      <c r="A1707" s="253">
        <v>1705</v>
      </c>
      <c r="B1707" s="243" t="s">
        <v>294</v>
      </c>
      <c r="C1707" s="243" t="s">
        <v>592</v>
      </c>
      <c r="D1707" s="243" t="s">
        <v>471</v>
      </c>
      <c r="E1707" s="243" t="s">
        <v>496</v>
      </c>
      <c r="F1707" s="243" t="s">
        <v>35</v>
      </c>
      <c r="G1707" s="243" t="s">
        <v>31</v>
      </c>
      <c r="H1707" s="243" t="s">
        <v>32</v>
      </c>
      <c r="I1707" s="243" t="s">
        <v>39</v>
      </c>
      <c r="J1707" s="243" t="s">
        <v>44</v>
      </c>
      <c r="K1707" s="243" t="s">
        <v>935</v>
      </c>
      <c r="L1707" s="265">
        <v>4.8107043026706222</v>
      </c>
      <c r="M1707" s="250">
        <v>3</v>
      </c>
      <c r="N1707" s="250">
        <v>3</v>
      </c>
      <c r="O1707" s="244">
        <v>12</v>
      </c>
      <c r="P1707" s="242">
        <v>15</v>
      </c>
      <c r="Q1707" s="242">
        <v>35</v>
      </c>
      <c r="R1707" s="242">
        <v>0.5</v>
      </c>
      <c r="S1707" s="245">
        <v>462</v>
      </c>
      <c r="T1707" s="242">
        <v>4.2</v>
      </c>
      <c r="U1707" s="242">
        <v>0.8</v>
      </c>
      <c r="V1707" s="242">
        <v>15</v>
      </c>
      <c r="W1707" s="266">
        <v>171.00754666666668</v>
      </c>
      <c r="X1707" s="266">
        <v>25.37203956478734</v>
      </c>
      <c r="Y1707" s="266">
        <v>0</v>
      </c>
      <c r="Z1707" s="266">
        <v>5.1302264000000006</v>
      </c>
      <c r="AA1707" s="266">
        <v>7.6953395999999996</v>
      </c>
      <c r="AB1707" s="267">
        <v>0.94593399999999939</v>
      </c>
      <c r="AC1707" s="268"/>
      <c r="AD1707" s="269">
        <v>9.15</v>
      </c>
      <c r="AE1707" s="270">
        <f t="shared" si="172"/>
        <v>0.9263539999999999</v>
      </c>
      <c r="AF1707" s="194">
        <f t="shared" si="167"/>
        <v>1.9579999999999487E-2</v>
      </c>
      <c r="AH1707" s="242">
        <v>1686</v>
      </c>
      <c r="AI1707" s="251">
        <f t="shared" si="168"/>
        <v>13.7715</v>
      </c>
      <c r="AJ1707" s="251">
        <f>'5-04a'!O1708</f>
        <v>13.7715</v>
      </c>
      <c r="AK1707" s="251">
        <f t="shared" si="169"/>
        <v>0</v>
      </c>
      <c r="AM1707" s="252">
        <f t="shared" si="170"/>
        <v>1.4217768580038113E-3</v>
      </c>
      <c r="AP1707" s="268"/>
    </row>
    <row r="1708" spans="1:42" x14ac:dyDescent="0.25">
      <c r="A1708" s="253">
        <v>1706</v>
      </c>
      <c r="B1708" s="243" t="s">
        <v>294</v>
      </c>
      <c r="C1708" s="243" t="s">
        <v>592</v>
      </c>
      <c r="D1708" s="243" t="s">
        <v>471</v>
      </c>
      <c r="E1708" s="243" t="s">
        <v>495</v>
      </c>
      <c r="F1708" s="243" t="s">
        <v>35</v>
      </c>
      <c r="G1708" s="243" t="s">
        <v>36</v>
      </c>
      <c r="H1708" s="243" t="s">
        <v>32</v>
      </c>
      <c r="I1708" s="243" t="s">
        <v>106</v>
      </c>
      <c r="J1708" s="243" t="s">
        <v>34</v>
      </c>
      <c r="K1708" s="243" t="s">
        <v>935</v>
      </c>
      <c r="L1708" s="265">
        <v>3.4796071306341769</v>
      </c>
      <c r="M1708" s="250">
        <v>3</v>
      </c>
      <c r="N1708" s="250">
        <v>3</v>
      </c>
      <c r="O1708" s="244">
        <v>12</v>
      </c>
      <c r="P1708" s="242">
        <v>10</v>
      </c>
      <c r="Q1708" s="242">
        <v>25</v>
      </c>
      <c r="R1708" s="242">
        <v>0.5</v>
      </c>
      <c r="S1708" s="245">
        <v>410</v>
      </c>
      <c r="T1708" s="242">
        <v>4.2</v>
      </c>
      <c r="U1708" s="242">
        <v>0.8</v>
      </c>
      <c r="V1708" s="242">
        <v>15</v>
      </c>
      <c r="W1708" s="266">
        <v>118.93805155555553</v>
      </c>
      <c r="X1708" s="266">
        <v>24.830490930178609</v>
      </c>
      <c r="Y1708" s="266">
        <v>0</v>
      </c>
      <c r="Z1708" s="266">
        <v>3.5681415466666659</v>
      </c>
      <c r="AA1708" s="266">
        <v>5.3522123199999978</v>
      </c>
      <c r="AB1708" s="267">
        <v>2.2068461333333342</v>
      </c>
      <c r="AC1708" s="268"/>
      <c r="AD1708" s="269">
        <v>9.4</v>
      </c>
      <c r="AE1708" s="270">
        <f t="shared" si="172"/>
        <v>0.83448400000000333</v>
      </c>
      <c r="AF1708" s="194">
        <f t="shared" si="167"/>
        <v>1.3723621333333309</v>
      </c>
      <c r="AH1708" s="242">
        <v>1687</v>
      </c>
      <c r="AI1708" s="251">
        <f t="shared" si="168"/>
        <v>11.127199999999998</v>
      </c>
      <c r="AJ1708" s="251">
        <f>'5-04a'!O1709</f>
        <v>11.1272</v>
      </c>
      <c r="AK1708" s="251">
        <f t="shared" si="169"/>
        <v>0</v>
      </c>
      <c r="AM1708" s="252">
        <f t="shared" si="170"/>
        <v>0.12333400436168408</v>
      </c>
      <c r="AP1708" s="268"/>
    </row>
    <row r="1709" spans="1:42" x14ac:dyDescent="0.25">
      <c r="A1709" s="253">
        <v>1707</v>
      </c>
      <c r="B1709" s="243" t="s">
        <v>294</v>
      </c>
      <c r="C1709" s="243" t="s">
        <v>592</v>
      </c>
      <c r="D1709" s="243" t="s">
        <v>471</v>
      </c>
      <c r="E1709" s="243" t="s">
        <v>495</v>
      </c>
      <c r="F1709" s="243" t="s">
        <v>35</v>
      </c>
      <c r="G1709" s="243" t="s">
        <v>31</v>
      </c>
      <c r="H1709" s="243" t="s">
        <v>32</v>
      </c>
      <c r="I1709" s="243" t="s">
        <v>39</v>
      </c>
      <c r="J1709" s="243" t="s">
        <v>44</v>
      </c>
      <c r="K1709" s="243" t="s">
        <v>935</v>
      </c>
      <c r="L1709" s="265">
        <v>4.8117525052192063</v>
      </c>
      <c r="M1709" s="250">
        <v>3</v>
      </c>
      <c r="N1709" s="250">
        <v>3</v>
      </c>
      <c r="O1709" s="244">
        <v>12</v>
      </c>
      <c r="P1709" s="242">
        <v>15</v>
      </c>
      <c r="Q1709" s="242">
        <v>35</v>
      </c>
      <c r="R1709" s="242">
        <v>0.5</v>
      </c>
      <c r="S1709" s="245">
        <v>462</v>
      </c>
      <c r="T1709" s="242">
        <v>4.2</v>
      </c>
      <c r="U1709" s="242">
        <v>0.8</v>
      </c>
      <c r="V1709" s="242">
        <v>15</v>
      </c>
      <c r="W1709" s="266">
        <v>123.67621333333332</v>
      </c>
      <c r="X1709" s="266">
        <v>25.819668754349333</v>
      </c>
      <c r="Y1709" s="266">
        <v>0</v>
      </c>
      <c r="Z1709" s="266">
        <v>3.7102863999999993</v>
      </c>
      <c r="AA1709" s="266">
        <v>5.565429599999999</v>
      </c>
      <c r="AB1709" s="267">
        <v>0.83448400000000156</v>
      </c>
      <c r="AC1709" s="268"/>
      <c r="AD1709" s="269">
        <v>9.4</v>
      </c>
      <c r="AE1709" s="270">
        <f t="shared" si="172"/>
        <v>0.83448400000000333</v>
      </c>
      <c r="AF1709" s="194">
        <f t="shared" si="167"/>
        <v>-1.7763568394002505E-15</v>
      </c>
      <c r="AH1709" s="242">
        <v>1688</v>
      </c>
      <c r="AI1709" s="251">
        <f t="shared" si="168"/>
        <v>10.110200000000001</v>
      </c>
      <c r="AJ1709" s="251">
        <f>'5-04a'!O1710</f>
        <v>10.110200000000001</v>
      </c>
      <c r="AK1709" s="251">
        <f t="shared" si="169"/>
        <v>0</v>
      </c>
      <c r="AM1709" s="252">
        <f t="shared" si="170"/>
        <v>-1.756994757176169E-16</v>
      </c>
      <c r="AP1709" s="268"/>
    </row>
    <row r="1710" spans="1:42" x14ac:dyDescent="0.25">
      <c r="A1710" s="253">
        <v>1708</v>
      </c>
      <c r="B1710" s="243" t="s">
        <v>294</v>
      </c>
      <c r="C1710" s="243" t="s">
        <v>592</v>
      </c>
      <c r="D1710" s="243" t="s">
        <v>491</v>
      </c>
      <c r="E1710" s="243" t="s">
        <v>472</v>
      </c>
      <c r="F1710" s="243" t="s">
        <v>35</v>
      </c>
      <c r="G1710" s="243" t="s">
        <v>31</v>
      </c>
      <c r="H1710" s="243" t="s">
        <v>32</v>
      </c>
      <c r="I1710" s="243" t="s">
        <v>57</v>
      </c>
      <c r="J1710" s="243" t="s">
        <v>58</v>
      </c>
      <c r="K1710" s="243" t="s">
        <v>917</v>
      </c>
      <c r="L1710" s="265">
        <v>0.96029348341927068</v>
      </c>
      <c r="M1710" s="250">
        <v>1</v>
      </c>
      <c r="N1710" s="250">
        <v>0.96029348341927068</v>
      </c>
      <c r="O1710" s="244">
        <v>27</v>
      </c>
      <c r="P1710" s="242">
        <v>15</v>
      </c>
      <c r="Q1710" s="242">
        <v>35</v>
      </c>
      <c r="R1710" s="242">
        <v>0.5</v>
      </c>
      <c r="S1710" s="245">
        <v>239</v>
      </c>
      <c r="T1710" s="242">
        <v>3.2</v>
      </c>
      <c r="U1710" s="242">
        <v>0.8</v>
      </c>
      <c r="V1710" s="242">
        <v>9.1</v>
      </c>
      <c r="W1710" s="266">
        <v>238.87687249861915</v>
      </c>
      <c r="X1710" s="266">
        <v>14.159862033113168</v>
      </c>
      <c r="Y1710" s="266">
        <v>0</v>
      </c>
      <c r="Z1710" s="266">
        <v>2.2939190399999996</v>
      </c>
      <c r="AA1710" s="266">
        <v>1.5292793599999999</v>
      </c>
      <c r="AB1710" s="267">
        <v>9.0503015999999992</v>
      </c>
      <c r="AC1710" s="268"/>
      <c r="AD1710" s="269">
        <v>5.55</v>
      </c>
      <c r="AE1710" s="270">
        <f t="shared" si="172"/>
        <v>3.3636260000000018</v>
      </c>
      <c r="AF1710" s="194">
        <f t="shared" si="167"/>
        <v>5.6866755999999974</v>
      </c>
      <c r="AH1710" s="242">
        <v>1689</v>
      </c>
      <c r="AI1710" s="251">
        <f t="shared" si="168"/>
        <v>12.873499999999998</v>
      </c>
      <c r="AJ1710" s="251">
        <f>'5-04a'!O1711</f>
        <v>12.8735</v>
      </c>
      <c r="AK1710" s="251">
        <f t="shared" si="169"/>
        <v>0</v>
      </c>
      <c r="AM1710" s="252">
        <f t="shared" si="170"/>
        <v>0.44173500602011873</v>
      </c>
      <c r="AP1710" s="268"/>
    </row>
    <row r="1711" spans="1:42" x14ac:dyDescent="0.25">
      <c r="A1711" s="253">
        <v>1709</v>
      </c>
      <c r="B1711" s="243" t="s">
        <v>294</v>
      </c>
      <c r="C1711" s="243" t="s">
        <v>592</v>
      </c>
      <c r="D1711" s="243" t="s">
        <v>491</v>
      </c>
      <c r="E1711" s="243" t="s">
        <v>492</v>
      </c>
      <c r="F1711" s="243" t="s">
        <v>35</v>
      </c>
      <c r="G1711" s="243" t="s">
        <v>31</v>
      </c>
      <c r="H1711" s="243" t="s">
        <v>32</v>
      </c>
      <c r="I1711" s="243" t="s">
        <v>57</v>
      </c>
      <c r="J1711" s="243" t="s">
        <v>58</v>
      </c>
      <c r="K1711" s="243" t="s">
        <v>917</v>
      </c>
      <c r="L1711" s="265">
        <v>0.96198656332825216</v>
      </c>
      <c r="M1711" s="250">
        <v>1</v>
      </c>
      <c r="N1711" s="250">
        <v>0.96198656332825216</v>
      </c>
      <c r="O1711" s="244">
        <v>27</v>
      </c>
      <c r="P1711" s="242">
        <v>15</v>
      </c>
      <c r="Q1711" s="242">
        <v>35</v>
      </c>
      <c r="R1711" s="242">
        <v>0.5</v>
      </c>
      <c r="S1711" s="245">
        <v>239</v>
      </c>
      <c r="T1711" s="242">
        <v>3.2</v>
      </c>
      <c r="U1711" s="242">
        <v>0.8</v>
      </c>
      <c r="V1711" s="242">
        <v>9.1</v>
      </c>
      <c r="W1711" s="266">
        <v>165.03349012560727</v>
      </c>
      <c r="X1711" s="266">
        <v>16.63644053685557</v>
      </c>
      <c r="Y1711" s="266">
        <v>0</v>
      </c>
      <c r="Z1711" s="266">
        <v>1.5875999999999997</v>
      </c>
      <c r="AA1711" s="266">
        <v>1.0584</v>
      </c>
      <c r="AB1711" s="267">
        <v>6.9139999999999997</v>
      </c>
      <c r="AC1711" s="268"/>
      <c r="AD1711" s="269">
        <v>6.05</v>
      </c>
      <c r="AE1711" s="270">
        <f t="shared" si="172"/>
        <v>2.9004960000000004</v>
      </c>
      <c r="AF1711" s="194">
        <f t="shared" si="167"/>
        <v>4.0135039999999993</v>
      </c>
      <c r="AH1711" s="242">
        <v>1690</v>
      </c>
      <c r="AI1711" s="251">
        <f t="shared" si="168"/>
        <v>9.5599999999999987</v>
      </c>
      <c r="AJ1711" s="251">
        <f>'5-04a'!O1712</f>
        <v>9.56</v>
      </c>
      <c r="AK1711" s="251">
        <f t="shared" si="169"/>
        <v>0</v>
      </c>
      <c r="AM1711" s="252">
        <f t="shared" si="170"/>
        <v>0.41982259414225942</v>
      </c>
      <c r="AP1711" s="268"/>
    </row>
    <row r="1712" spans="1:42" x14ac:dyDescent="0.25">
      <c r="A1712" s="253">
        <v>1710</v>
      </c>
      <c r="B1712" s="243" t="s">
        <v>294</v>
      </c>
      <c r="C1712" s="243" t="s">
        <v>592</v>
      </c>
      <c r="D1712" s="243" t="s">
        <v>471</v>
      </c>
      <c r="E1712" s="243" t="s">
        <v>492</v>
      </c>
      <c r="F1712" s="243" t="s">
        <v>35</v>
      </c>
      <c r="G1712" s="243" t="s">
        <v>46</v>
      </c>
      <c r="H1712" s="243" t="s">
        <v>47</v>
      </c>
      <c r="I1712" s="243" t="s">
        <v>101</v>
      </c>
      <c r="J1712" s="243" t="s">
        <v>44</v>
      </c>
      <c r="K1712" s="243" t="s">
        <v>936</v>
      </c>
      <c r="L1712" s="265">
        <v>1.4364799397141967</v>
      </c>
      <c r="M1712" s="250">
        <v>1</v>
      </c>
      <c r="N1712" s="250">
        <v>1</v>
      </c>
      <c r="O1712" s="244">
        <v>26</v>
      </c>
      <c r="P1712" s="242">
        <v>15</v>
      </c>
      <c r="Q1712" s="242">
        <v>35</v>
      </c>
      <c r="R1712" s="242">
        <v>0.5</v>
      </c>
      <c r="S1712" s="245">
        <v>187</v>
      </c>
      <c r="T1712" s="242">
        <v>3.2</v>
      </c>
      <c r="U1712" s="242">
        <v>0.8</v>
      </c>
      <c r="V1712" s="242">
        <v>9.1</v>
      </c>
      <c r="W1712" s="266">
        <v>229.26883499999994</v>
      </c>
      <c r="X1712" s="266">
        <v>22.521496561886046</v>
      </c>
      <c r="Y1712" s="266">
        <v>0</v>
      </c>
      <c r="Z1712" s="266">
        <v>2.2926883499999993</v>
      </c>
      <c r="AA1712" s="266">
        <v>2.2926883499999997</v>
      </c>
      <c r="AB1712" s="267">
        <v>6.6326233000000006</v>
      </c>
      <c r="AC1712" s="268"/>
      <c r="AD1712" s="269">
        <v>8.9499999999999993</v>
      </c>
      <c r="AE1712" s="270">
        <f t="shared" si="172"/>
        <v>1.007086000000001</v>
      </c>
      <c r="AF1712" s="194">
        <f t="shared" si="167"/>
        <v>5.6255372999999995</v>
      </c>
      <c r="AH1712" s="242">
        <v>1691</v>
      </c>
      <c r="AI1712" s="251">
        <f t="shared" si="168"/>
        <v>11.218</v>
      </c>
      <c r="AJ1712" s="251">
        <f>'5-04a'!O1713</f>
        <v>11.218</v>
      </c>
      <c r="AK1712" s="251">
        <f t="shared" si="169"/>
        <v>0</v>
      </c>
      <c r="AM1712" s="252">
        <f t="shared" si="170"/>
        <v>0.50147417543234085</v>
      </c>
      <c r="AP1712" s="268"/>
    </row>
    <row r="1713" spans="1:42" x14ac:dyDescent="0.25">
      <c r="A1713" s="253">
        <v>1711</v>
      </c>
      <c r="B1713" s="243" t="s">
        <v>294</v>
      </c>
      <c r="C1713" s="243" t="s">
        <v>592</v>
      </c>
      <c r="D1713" s="243" t="s">
        <v>491</v>
      </c>
      <c r="E1713" s="243" t="s">
        <v>472</v>
      </c>
      <c r="F1713" s="243" t="s">
        <v>35</v>
      </c>
      <c r="G1713" s="243" t="s">
        <v>46</v>
      </c>
      <c r="H1713" s="243" t="s">
        <v>47</v>
      </c>
      <c r="I1713" s="243" t="s">
        <v>101</v>
      </c>
      <c r="J1713" s="243" t="s">
        <v>44</v>
      </c>
      <c r="K1713" s="243" t="s">
        <v>936</v>
      </c>
      <c r="L1713" s="265">
        <v>1.4337434504626336</v>
      </c>
      <c r="M1713" s="250">
        <v>1</v>
      </c>
      <c r="N1713" s="250">
        <v>1</v>
      </c>
      <c r="O1713" s="244">
        <v>26</v>
      </c>
      <c r="P1713" s="242">
        <v>15</v>
      </c>
      <c r="Q1713" s="242">
        <v>35</v>
      </c>
      <c r="R1713" s="242">
        <v>0.5</v>
      </c>
      <c r="S1713" s="245">
        <v>187</v>
      </c>
      <c r="T1713" s="242">
        <v>3.2</v>
      </c>
      <c r="U1713" s="242">
        <v>0.8</v>
      </c>
      <c r="V1713" s="242">
        <v>9.1</v>
      </c>
      <c r="W1713" s="266">
        <v>416.22740999999996</v>
      </c>
      <c r="X1713" s="266">
        <v>24.672638411381147</v>
      </c>
      <c r="Y1713" s="266">
        <v>0</v>
      </c>
      <c r="Z1713" s="266">
        <v>4.1622740999999994</v>
      </c>
      <c r="AA1713" s="266">
        <v>4.1622740999999994</v>
      </c>
      <c r="AB1713" s="267">
        <v>13.489951800000002</v>
      </c>
      <c r="AC1713" s="268"/>
      <c r="AD1713" s="269">
        <v>5.55</v>
      </c>
      <c r="AE1713" s="270">
        <f t="shared" si="172"/>
        <v>3.3636260000000018</v>
      </c>
      <c r="AF1713" s="194">
        <f t="shared" si="167"/>
        <v>10.1263258</v>
      </c>
      <c r="AH1713" s="242">
        <v>1692</v>
      </c>
      <c r="AI1713" s="251">
        <f t="shared" si="168"/>
        <v>21.814500000000002</v>
      </c>
      <c r="AJ1713" s="251">
        <f>'5-04a'!O1714</f>
        <v>21.814499999999999</v>
      </c>
      <c r="AK1713" s="251">
        <f t="shared" si="169"/>
        <v>0</v>
      </c>
      <c r="AM1713" s="252">
        <f t="shared" si="170"/>
        <v>0.46420159985330856</v>
      </c>
      <c r="AP1713" s="268"/>
    </row>
    <row r="1714" spans="1:42" x14ac:dyDescent="0.25">
      <c r="A1714" s="253">
        <v>1712</v>
      </c>
      <c r="B1714" s="243" t="s">
        <v>294</v>
      </c>
      <c r="C1714" s="243" t="s">
        <v>592</v>
      </c>
      <c r="D1714" s="243" t="s">
        <v>471</v>
      </c>
      <c r="E1714" s="243" t="s">
        <v>496</v>
      </c>
      <c r="F1714" s="243" t="s">
        <v>35</v>
      </c>
      <c r="G1714" s="243" t="s">
        <v>46</v>
      </c>
      <c r="H1714" s="243" t="s">
        <v>47</v>
      </c>
      <c r="I1714" s="243" t="s">
        <v>101</v>
      </c>
      <c r="J1714" s="243" t="s">
        <v>44</v>
      </c>
      <c r="K1714" s="243" t="s">
        <v>936</v>
      </c>
      <c r="L1714" s="265">
        <v>1.4368566509009655</v>
      </c>
      <c r="M1714" s="250">
        <v>1</v>
      </c>
      <c r="N1714" s="250">
        <v>1</v>
      </c>
      <c r="O1714" s="244">
        <v>26</v>
      </c>
      <c r="P1714" s="242">
        <v>15</v>
      </c>
      <c r="Q1714" s="242">
        <v>35</v>
      </c>
      <c r="R1714" s="242">
        <v>0.5</v>
      </c>
      <c r="S1714" s="245">
        <v>187</v>
      </c>
      <c r="T1714" s="242">
        <v>3.2</v>
      </c>
      <c r="U1714" s="242">
        <v>0.8</v>
      </c>
      <c r="V1714" s="242">
        <v>9.1</v>
      </c>
      <c r="W1714" s="266">
        <v>157.77148500000001</v>
      </c>
      <c r="X1714" s="266">
        <v>23.408232195845699</v>
      </c>
      <c r="Y1714" s="266">
        <v>0</v>
      </c>
      <c r="Z1714" s="266">
        <v>1.57771485</v>
      </c>
      <c r="AA1714" s="266">
        <v>1.57771485</v>
      </c>
      <c r="AB1714" s="267">
        <v>4.8025703000000011</v>
      </c>
      <c r="AC1714" s="268"/>
      <c r="AD1714" s="269">
        <v>9.15</v>
      </c>
      <c r="AE1714" s="270">
        <f t="shared" si="172"/>
        <v>0.9263539999999999</v>
      </c>
      <c r="AF1714" s="194">
        <f t="shared" si="167"/>
        <v>3.8762163000000012</v>
      </c>
      <c r="AH1714" s="242">
        <v>1693</v>
      </c>
      <c r="AI1714" s="251">
        <f t="shared" si="168"/>
        <v>7.9580000000000011</v>
      </c>
      <c r="AJ1714" s="251">
        <f>'5-04a'!O1715</f>
        <v>7.9580000000000002</v>
      </c>
      <c r="AK1714" s="251">
        <f t="shared" si="169"/>
        <v>0</v>
      </c>
      <c r="AM1714" s="252">
        <f t="shared" si="170"/>
        <v>0.48708422970595633</v>
      </c>
      <c r="AP1714" s="268"/>
    </row>
    <row r="1715" spans="1:42" x14ac:dyDescent="0.25">
      <c r="A1715" s="253">
        <v>1713</v>
      </c>
      <c r="B1715" s="243" t="s">
        <v>294</v>
      </c>
      <c r="C1715" s="243" t="s">
        <v>592</v>
      </c>
      <c r="D1715" s="243" t="s">
        <v>491</v>
      </c>
      <c r="E1715" s="243" t="s">
        <v>492</v>
      </c>
      <c r="F1715" s="243" t="s">
        <v>35</v>
      </c>
      <c r="G1715" s="243" t="s">
        <v>46</v>
      </c>
      <c r="H1715" s="243" t="s">
        <v>47</v>
      </c>
      <c r="I1715" s="243" t="s">
        <v>101</v>
      </c>
      <c r="J1715" s="243" t="s">
        <v>44</v>
      </c>
      <c r="K1715" s="243" t="s">
        <v>936</v>
      </c>
      <c r="L1715" s="265">
        <v>1.435194661813189</v>
      </c>
      <c r="M1715" s="250">
        <v>1</v>
      </c>
      <c r="N1715" s="250">
        <v>1</v>
      </c>
      <c r="O1715" s="244">
        <v>26</v>
      </c>
      <c r="P1715" s="242">
        <v>15</v>
      </c>
      <c r="Q1715" s="242">
        <v>35</v>
      </c>
      <c r="R1715" s="242">
        <v>0.5</v>
      </c>
      <c r="S1715" s="245">
        <v>187</v>
      </c>
      <c r="T1715" s="242">
        <v>3.2</v>
      </c>
      <c r="U1715" s="242">
        <v>0.8</v>
      </c>
      <c r="V1715" s="242">
        <v>9.1</v>
      </c>
      <c r="W1715" s="266">
        <v>267.14249999999998</v>
      </c>
      <c r="X1715" s="266">
        <v>26.9296875</v>
      </c>
      <c r="Y1715" s="266">
        <v>0</v>
      </c>
      <c r="Z1715" s="266">
        <v>2.6714249999999997</v>
      </c>
      <c r="AA1715" s="266">
        <v>2.6714249999999997</v>
      </c>
      <c r="AB1715" s="267">
        <v>9.4751500000000011</v>
      </c>
      <c r="AC1715" s="268"/>
      <c r="AD1715" s="269">
        <v>6.05</v>
      </c>
      <c r="AE1715" s="270">
        <f t="shared" si="172"/>
        <v>2.9004960000000004</v>
      </c>
      <c r="AF1715" s="194">
        <f t="shared" si="167"/>
        <v>6.5746540000000007</v>
      </c>
      <c r="AH1715" s="242">
        <v>1694</v>
      </c>
      <c r="AI1715" s="251">
        <f t="shared" si="168"/>
        <v>14.818000000000001</v>
      </c>
      <c r="AJ1715" s="251">
        <f>'5-04a'!O1716</f>
        <v>14.818</v>
      </c>
      <c r="AK1715" s="251">
        <f t="shared" si="169"/>
        <v>0</v>
      </c>
      <c r="AM1715" s="252">
        <f t="shared" si="170"/>
        <v>0.44369375084356866</v>
      </c>
      <c r="AP1715" s="268"/>
    </row>
    <row r="1716" spans="1:42" x14ac:dyDescent="0.25">
      <c r="A1716" s="253">
        <v>1714</v>
      </c>
      <c r="B1716" s="243" t="s">
        <v>294</v>
      </c>
      <c r="C1716" s="243" t="s">
        <v>592</v>
      </c>
      <c r="D1716" s="243" t="s">
        <v>471</v>
      </c>
      <c r="E1716" s="243" t="s">
        <v>495</v>
      </c>
      <c r="F1716" s="243" t="s">
        <v>35</v>
      </c>
      <c r="G1716" s="243" t="s">
        <v>46</v>
      </c>
      <c r="H1716" s="243" t="s">
        <v>47</v>
      </c>
      <c r="I1716" s="243" t="s">
        <v>101</v>
      </c>
      <c r="J1716" s="243" t="s">
        <v>44</v>
      </c>
      <c r="K1716" s="243" t="s">
        <v>936</v>
      </c>
      <c r="L1716" s="265">
        <v>1.4360445237567543</v>
      </c>
      <c r="M1716" s="250">
        <v>1</v>
      </c>
      <c r="N1716" s="250">
        <v>1</v>
      </c>
      <c r="O1716" s="244">
        <v>26</v>
      </c>
      <c r="P1716" s="242">
        <v>15</v>
      </c>
      <c r="Q1716" s="242">
        <v>35</v>
      </c>
      <c r="R1716" s="242">
        <v>0.5</v>
      </c>
      <c r="S1716" s="245">
        <v>187</v>
      </c>
      <c r="T1716" s="242">
        <v>3.2</v>
      </c>
      <c r="U1716" s="242">
        <v>0.8</v>
      </c>
      <c r="V1716" s="242">
        <v>9.1</v>
      </c>
      <c r="W1716" s="266">
        <v>115.74035999999997</v>
      </c>
      <c r="X1716" s="266">
        <v>24.162914405010429</v>
      </c>
      <c r="Y1716" s="266">
        <v>0</v>
      </c>
      <c r="Z1716" s="266">
        <v>1.1574035999999996</v>
      </c>
      <c r="AA1716" s="266">
        <v>1.1574035999999996</v>
      </c>
      <c r="AB1716" s="267">
        <v>3.6636928000000015</v>
      </c>
      <c r="AC1716" s="268"/>
      <c r="AD1716" s="269">
        <v>9.4</v>
      </c>
      <c r="AE1716" s="270">
        <f t="shared" si="172"/>
        <v>0.83448400000000333</v>
      </c>
      <c r="AF1716" s="194">
        <f t="shared" si="167"/>
        <v>2.8292087999999982</v>
      </c>
      <c r="AH1716" s="242">
        <v>1695</v>
      </c>
      <c r="AI1716" s="251">
        <f t="shared" si="168"/>
        <v>5.9785000000000004</v>
      </c>
      <c r="AJ1716" s="251">
        <f>'5-04a'!O1717</f>
        <v>5.9785000000000004</v>
      </c>
      <c r="AK1716" s="251">
        <f t="shared" si="169"/>
        <v>0</v>
      </c>
      <c r="AM1716" s="252">
        <f t="shared" si="170"/>
        <v>0.47323054277828852</v>
      </c>
      <c r="AP1716" s="268"/>
    </row>
    <row r="1717" spans="1:42" x14ac:dyDescent="0.25">
      <c r="A1717" s="253">
        <v>1715</v>
      </c>
      <c r="B1717" s="243" t="s">
        <v>294</v>
      </c>
      <c r="C1717" s="243" t="s">
        <v>592</v>
      </c>
      <c r="D1717" s="243" t="s">
        <v>494</v>
      </c>
      <c r="E1717" s="243" t="s">
        <v>492</v>
      </c>
      <c r="F1717" s="243" t="s">
        <v>35</v>
      </c>
      <c r="G1717" s="243" t="s">
        <v>36</v>
      </c>
      <c r="H1717" s="243" t="s">
        <v>32</v>
      </c>
      <c r="I1717" s="243" t="s">
        <v>106</v>
      </c>
      <c r="J1717" s="243" t="s">
        <v>34</v>
      </c>
      <c r="K1717" s="243" t="s">
        <v>937</v>
      </c>
      <c r="L1717" s="265">
        <v>3.4700204918032789</v>
      </c>
      <c r="M1717" s="250">
        <v>2</v>
      </c>
      <c r="N1717" s="250">
        <v>2</v>
      </c>
      <c r="O1717" s="244">
        <v>13</v>
      </c>
      <c r="P1717" s="242">
        <v>10</v>
      </c>
      <c r="Q1717" s="242">
        <v>25</v>
      </c>
      <c r="R1717" s="242">
        <v>0.7</v>
      </c>
      <c r="S1717" s="245">
        <v>410</v>
      </c>
      <c r="T1717" s="242">
        <v>4.2</v>
      </c>
      <c r="U1717" s="242">
        <v>2</v>
      </c>
      <c r="V1717" s="242">
        <v>21</v>
      </c>
      <c r="W1717" s="266">
        <v>141.47622399999997</v>
      </c>
      <c r="X1717" s="266">
        <v>15.68472549889135</v>
      </c>
      <c r="Y1717" s="266">
        <v>5.1100000000000003</v>
      </c>
      <c r="Z1717" s="266">
        <v>2.8295244799999995</v>
      </c>
      <c r="AA1717" s="266">
        <v>4.244286719999999</v>
      </c>
      <c r="AB1717" s="267">
        <v>2.2741888000000019</v>
      </c>
      <c r="AC1717" s="268"/>
      <c r="AD1717" s="269">
        <v>10.85</v>
      </c>
      <c r="AE1717" s="270">
        <f t="shared" si="172"/>
        <v>0.49982400000000027</v>
      </c>
      <c r="AF1717" s="194">
        <f t="shared" si="167"/>
        <v>1.7743648000000016</v>
      </c>
      <c r="AH1717" s="242">
        <v>1696</v>
      </c>
      <c r="AI1717" s="251">
        <f t="shared" si="168"/>
        <v>14.457999999999998</v>
      </c>
      <c r="AJ1717" s="251">
        <f>'5-04a'!O1718</f>
        <v>14.458</v>
      </c>
      <c r="AK1717" s="251">
        <f t="shared" si="169"/>
        <v>0</v>
      </c>
      <c r="AM1717" s="252">
        <f t="shared" si="170"/>
        <v>0.12272546686955331</v>
      </c>
      <c r="AP1717" s="268"/>
    </row>
    <row r="1718" spans="1:42" x14ac:dyDescent="0.25">
      <c r="A1718" s="253">
        <v>1716</v>
      </c>
      <c r="B1718" s="243" t="s">
        <v>294</v>
      </c>
      <c r="C1718" s="243" t="s">
        <v>592</v>
      </c>
      <c r="D1718" s="243" t="s">
        <v>494</v>
      </c>
      <c r="E1718" s="243" t="s">
        <v>492</v>
      </c>
      <c r="F1718" s="243" t="s">
        <v>35</v>
      </c>
      <c r="G1718" s="243" t="s">
        <v>31</v>
      </c>
      <c r="H1718" s="243" t="s">
        <v>32</v>
      </c>
      <c r="I1718" s="243" t="s">
        <v>39</v>
      </c>
      <c r="J1718" s="243" t="s">
        <v>44</v>
      </c>
      <c r="K1718" s="243" t="s">
        <v>937</v>
      </c>
      <c r="L1718" s="265">
        <v>4.8017260532150772</v>
      </c>
      <c r="M1718" s="250">
        <v>2</v>
      </c>
      <c r="N1718" s="250">
        <v>2</v>
      </c>
      <c r="O1718" s="244">
        <v>13</v>
      </c>
      <c r="P1718" s="242">
        <v>15</v>
      </c>
      <c r="Q1718" s="242">
        <v>35</v>
      </c>
      <c r="R1718" s="242">
        <v>0.7</v>
      </c>
      <c r="S1718" s="245">
        <v>462</v>
      </c>
      <c r="T1718" s="242">
        <v>4.2</v>
      </c>
      <c r="U1718" s="242">
        <v>2</v>
      </c>
      <c r="V1718" s="242">
        <v>21</v>
      </c>
      <c r="W1718" s="266">
        <v>159.50527999999994</v>
      </c>
      <c r="X1718" s="266">
        <v>17.683512195121946</v>
      </c>
      <c r="Y1718" s="266">
        <v>3.91</v>
      </c>
      <c r="Z1718" s="266">
        <v>3.190105599999999</v>
      </c>
      <c r="AA1718" s="266">
        <v>4.7851583999999976</v>
      </c>
      <c r="AB1718" s="267">
        <v>0.50573600000000241</v>
      </c>
      <c r="AC1718" s="268"/>
      <c r="AD1718" s="269">
        <v>10.85</v>
      </c>
      <c r="AE1718" s="270">
        <f t="shared" si="172"/>
        <v>0.49982400000000027</v>
      </c>
      <c r="AF1718" s="194">
        <f t="shared" si="167"/>
        <v>5.9120000000021378E-3</v>
      </c>
      <c r="AH1718" s="242">
        <v>1697</v>
      </c>
      <c r="AI1718" s="251">
        <f t="shared" si="168"/>
        <v>12.390999999999998</v>
      </c>
      <c r="AJ1718" s="251">
        <f>'5-04a'!O1719</f>
        <v>12.391</v>
      </c>
      <c r="AK1718" s="251">
        <f t="shared" si="169"/>
        <v>0</v>
      </c>
      <c r="AM1718" s="252">
        <f t="shared" si="170"/>
        <v>4.77120490678891E-4</v>
      </c>
      <c r="AP1718" s="268"/>
    </row>
    <row r="1719" spans="1:42" x14ac:dyDescent="0.25">
      <c r="A1719" s="253">
        <v>1717</v>
      </c>
      <c r="B1719" s="243" t="s">
        <v>294</v>
      </c>
      <c r="C1719" s="243" t="s">
        <v>592</v>
      </c>
      <c r="D1719" s="243" t="s">
        <v>471</v>
      </c>
      <c r="E1719" s="243" t="s">
        <v>492</v>
      </c>
      <c r="F1719" s="243" t="s">
        <v>35</v>
      </c>
      <c r="G1719" s="243" t="s">
        <v>36</v>
      </c>
      <c r="H1719" s="243" t="s">
        <v>32</v>
      </c>
      <c r="I1719" s="243" t="s">
        <v>106</v>
      </c>
      <c r="J1719" s="243" t="s">
        <v>34</v>
      </c>
      <c r="K1719" s="243" t="s">
        <v>937</v>
      </c>
      <c r="L1719" s="265">
        <v>3.471537627799786</v>
      </c>
      <c r="M1719" s="250">
        <v>2</v>
      </c>
      <c r="N1719" s="250">
        <v>2</v>
      </c>
      <c r="O1719" s="244">
        <v>13</v>
      </c>
      <c r="P1719" s="242">
        <v>10</v>
      </c>
      <c r="Q1719" s="242">
        <v>25</v>
      </c>
      <c r="R1719" s="242">
        <v>0.7</v>
      </c>
      <c r="S1719" s="245">
        <v>410</v>
      </c>
      <c r="T1719" s="242">
        <v>4.2</v>
      </c>
      <c r="U1719" s="242">
        <v>2</v>
      </c>
      <c r="V1719" s="242">
        <v>21</v>
      </c>
      <c r="W1719" s="266">
        <v>166.9716160000001</v>
      </c>
      <c r="X1719" s="266">
        <v>16.401926915520637</v>
      </c>
      <c r="Y1719" s="266">
        <v>5.1100000000000003</v>
      </c>
      <c r="Z1719" s="266">
        <v>3.3394323200000016</v>
      </c>
      <c r="AA1719" s="266">
        <v>5.0091484800000012</v>
      </c>
      <c r="AB1719" s="267">
        <v>3.1154192000000003</v>
      </c>
      <c r="AC1719" s="268"/>
      <c r="AD1719" s="269">
        <v>8.9499999999999993</v>
      </c>
      <c r="AE1719" s="270">
        <f t="shared" si="172"/>
        <v>1.007086000000001</v>
      </c>
      <c r="AF1719" s="194">
        <f t="shared" si="167"/>
        <v>2.1083331999999992</v>
      </c>
      <c r="AH1719" s="242">
        <v>1698</v>
      </c>
      <c r="AI1719" s="251">
        <f t="shared" si="168"/>
        <v>16.574000000000005</v>
      </c>
      <c r="AJ1719" s="251">
        <f>'5-04a'!O1720</f>
        <v>16.574000000000002</v>
      </c>
      <c r="AK1719" s="251">
        <f t="shared" si="169"/>
        <v>0</v>
      </c>
      <c r="AM1719" s="252">
        <f t="shared" si="170"/>
        <v>0.12720726439000837</v>
      </c>
      <c r="AP1719" s="268"/>
    </row>
    <row r="1720" spans="1:42" x14ac:dyDescent="0.25">
      <c r="A1720" s="253">
        <v>1718</v>
      </c>
      <c r="B1720" s="243" t="s">
        <v>294</v>
      </c>
      <c r="C1720" s="243" t="s">
        <v>592</v>
      </c>
      <c r="D1720" s="243" t="s">
        <v>471</v>
      </c>
      <c r="E1720" s="243" t="s">
        <v>492</v>
      </c>
      <c r="F1720" s="243" t="s">
        <v>35</v>
      </c>
      <c r="G1720" s="243" t="s">
        <v>31</v>
      </c>
      <c r="H1720" s="243" t="s">
        <v>32</v>
      </c>
      <c r="I1720" s="243" t="s">
        <v>39</v>
      </c>
      <c r="J1720" s="243" t="s">
        <v>44</v>
      </c>
      <c r="K1720" s="243" t="s">
        <v>937</v>
      </c>
      <c r="L1720" s="265">
        <v>4.8043662846540052</v>
      </c>
      <c r="M1720" s="250">
        <v>2</v>
      </c>
      <c r="N1720" s="250">
        <v>2</v>
      </c>
      <c r="O1720" s="244">
        <v>13</v>
      </c>
      <c r="P1720" s="242">
        <v>15</v>
      </c>
      <c r="Q1720" s="242">
        <v>35</v>
      </c>
      <c r="R1720" s="242">
        <v>0.7</v>
      </c>
      <c r="S1720" s="245">
        <v>462</v>
      </c>
      <c r="T1720" s="242">
        <v>4.2</v>
      </c>
      <c r="U1720" s="242">
        <v>2</v>
      </c>
      <c r="V1720" s="242">
        <v>21</v>
      </c>
      <c r="W1720" s="266">
        <v>189.13452000000001</v>
      </c>
      <c r="X1720" s="266">
        <v>18.579029469548132</v>
      </c>
      <c r="Y1720" s="266">
        <v>3.91</v>
      </c>
      <c r="Z1720" s="266">
        <v>3.7826903999999999</v>
      </c>
      <c r="AA1720" s="266">
        <v>5.674035599999999</v>
      </c>
      <c r="AB1720" s="267">
        <v>1.0282739999999997</v>
      </c>
      <c r="AC1720" s="268"/>
      <c r="AD1720" s="269">
        <v>8.9499999999999993</v>
      </c>
      <c r="AE1720" s="270">
        <f t="shared" si="172"/>
        <v>1.007086000000001</v>
      </c>
      <c r="AF1720" s="194">
        <f t="shared" si="167"/>
        <v>2.1187999999998652E-2</v>
      </c>
      <c r="AH1720" s="242">
        <v>1699</v>
      </c>
      <c r="AI1720" s="251">
        <f t="shared" si="168"/>
        <v>14.395</v>
      </c>
      <c r="AJ1720" s="251">
        <f>'5-04a'!O1721</f>
        <v>14.395</v>
      </c>
      <c r="AK1720" s="251">
        <f t="shared" si="169"/>
        <v>0</v>
      </c>
      <c r="AM1720" s="252">
        <f t="shared" si="170"/>
        <v>1.4718999652656238E-3</v>
      </c>
      <c r="AP1720" s="268"/>
    </row>
    <row r="1721" spans="1:42" x14ac:dyDescent="0.25">
      <c r="A1721" s="253">
        <v>1719</v>
      </c>
      <c r="B1721" s="243" t="s">
        <v>294</v>
      </c>
      <c r="C1721" s="243" t="s">
        <v>592</v>
      </c>
      <c r="D1721" s="243" t="s">
        <v>491</v>
      </c>
      <c r="E1721" s="243" t="s">
        <v>472</v>
      </c>
      <c r="F1721" s="243" t="s">
        <v>35</v>
      </c>
      <c r="G1721" s="243" t="s">
        <v>36</v>
      </c>
      <c r="H1721" s="243" t="s">
        <v>32</v>
      </c>
      <c r="I1721" s="243" t="s">
        <v>106</v>
      </c>
      <c r="J1721" s="243" t="s">
        <v>34</v>
      </c>
      <c r="K1721" s="243" t="s">
        <v>937</v>
      </c>
      <c r="L1721" s="265">
        <v>3.4701127001942424</v>
      </c>
      <c r="M1721" s="250">
        <v>2</v>
      </c>
      <c r="N1721" s="250">
        <v>2</v>
      </c>
      <c r="O1721" s="244">
        <v>13</v>
      </c>
      <c r="P1721" s="242">
        <v>10</v>
      </c>
      <c r="Q1721" s="242">
        <v>25</v>
      </c>
      <c r="R1721" s="242">
        <v>0.7</v>
      </c>
      <c r="S1721" s="245">
        <v>410</v>
      </c>
      <c r="T1721" s="242">
        <v>4.2</v>
      </c>
      <c r="U1721" s="242">
        <v>2</v>
      </c>
      <c r="V1721" s="242">
        <v>21</v>
      </c>
      <c r="W1721" s="266">
        <v>302.50393600000007</v>
      </c>
      <c r="X1721" s="266">
        <v>17.93147219917013</v>
      </c>
      <c r="Y1721" s="266">
        <v>5.1100000000000003</v>
      </c>
      <c r="Z1721" s="266">
        <v>6.050078720000001</v>
      </c>
      <c r="AA1721" s="266">
        <v>9.0751180800000011</v>
      </c>
      <c r="AB1721" s="267">
        <v>7.0968032000000019</v>
      </c>
      <c r="AC1721" s="268"/>
      <c r="AD1721" s="269">
        <v>5.55</v>
      </c>
      <c r="AE1721" s="270">
        <f t="shared" si="172"/>
        <v>3.3636260000000018</v>
      </c>
      <c r="AF1721" s="194">
        <f t="shared" si="167"/>
        <v>3.7331772000000001</v>
      </c>
      <c r="AH1721" s="242">
        <v>1700</v>
      </c>
      <c r="AI1721" s="251">
        <f t="shared" si="168"/>
        <v>27.332000000000008</v>
      </c>
      <c r="AJ1721" s="251">
        <f>'5-04a'!O1722</f>
        <v>27.332000000000001</v>
      </c>
      <c r="AK1721" s="251">
        <f t="shared" si="169"/>
        <v>0</v>
      </c>
      <c r="AM1721" s="252">
        <f t="shared" si="170"/>
        <v>0.13658631640567828</v>
      </c>
      <c r="AP1721" s="268"/>
    </row>
    <row r="1722" spans="1:42" x14ac:dyDescent="0.25">
      <c r="A1722" s="253">
        <v>1720</v>
      </c>
      <c r="B1722" s="243" t="s">
        <v>294</v>
      </c>
      <c r="C1722" s="243" t="s">
        <v>592</v>
      </c>
      <c r="D1722" s="243" t="s">
        <v>491</v>
      </c>
      <c r="E1722" s="243" t="s">
        <v>472</v>
      </c>
      <c r="F1722" s="243" t="s">
        <v>35</v>
      </c>
      <c r="G1722" s="243" t="s">
        <v>31</v>
      </c>
      <c r="H1722" s="243" t="s">
        <v>32</v>
      </c>
      <c r="I1722" s="243" t="s">
        <v>39</v>
      </c>
      <c r="J1722" s="243" t="s">
        <v>44</v>
      </c>
      <c r="K1722" s="243" t="s">
        <v>937</v>
      </c>
      <c r="L1722" s="265">
        <v>4.8021882269643683</v>
      </c>
      <c r="M1722" s="250">
        <v>2</v>
      </c>
      <c r="N1722" s="250">
        <v>2</v>
      </c>
      <c r="O1722" s="244">
        <v>13</v>
      </c>
      <c r="P1722" s="242">
        <v>15</v>
      </c>
      <c r="Q1722" s="242">
        <v>35</v>
      </c>
      <c r="R1722" s="242">
        <v>0.7</v>
      </c>
      <c r="S1722" s="245">
        <v>462</v>
      </c>
      <c r="T1722" s="242">
        <v>4.2</v>
      </c>
      <c r="U1722" s="242">
        <v>2</v>
      </c>
      <c r="V1722" s="242">
        <v>21</v>
      </c>
      <c r="W1722" s="266">
        <v>345.68992000000003</v>
      </c>
      <c r="X1722" s="266">
        <v>20.491400118553646</v>
      </c>
      <c r="Y1722" s="266">
        <v>3.91</v>
      </c>
      <c r="Z1722" s="266">
        <v>6.913798400000001</v>
      </c>
      <c r="AA1722" s="266">
        <v>10.3706976</v>
      </c>
      <c r="AB1722" s="267">
        <v>3.3155040000000007</v>
      </c>
      <c r="AC1722" s="268"/>
      <c r="AD1722" s="269">
        <v>5.55</v>
      </c>
      <c r="AE1722" s="270">
        <f t="shared" si="172"/>
        <v>3.3636260000000018</v>
      </c>
      <c r="AF1722" s="194">
        <f t="shared" si="167"/>
        <v>-4.8122000000001108E-2</v>
      </c>
      <c r="AH1722" s="242">
        <v>1701</v>
      </c>
      <c r="AI1722" s="251">
        <f t="shared" si="168"/>
        <v>24.51</v>
      </c>
      <c r="AJ1722" s="251">
        <f>'5-04a'!O1723</f>
        <v>24.51</v>
      </c>
      <c r="AK1722" s="251">
        <f t="shared" si="169"/>
        <v>0</v>
      </c>
      <c r="AM1722" s="252">
        <f t="shared" si="170"/>
        <v>-1.9633618931049002E-3</v>
      </c>
      <c r="AP1722" s="268"/>
    </row>
    <row r="1723" spans="1:42" x14ac:dyDescent="0.25">
      <c r="A1723" s="253">
        <v>1721</v>
      </c>
      <c r="B1723" s="243" t="s">
        <v>294</v>
      </c>
      <c r="C1723" s="243" t="s">
        <v>592</v>
      </c>
      <c r="D1723" s="243" t="s">
        <v>491</v>
      </c>
      <c r="E1723" s="243" t="s">
        <v>492</v>
      </c>
      <c r="F1723" s="243" t="s">
        <v>35</v>
      </c>
      <c r="G1723" s="243" t="s">
        <v>36</v>
      </c>
      <c r="H1723" s="243" t="s">
        <v>32</v>
      </c>
      <c r="I1723" s="243" t="s">
        <v>106</v>
      </c>
      <c r="J1723" s="243" t="s">
        <v>34</v>
      </c>
      <c r="K1723" s="243" t="s">
        <v>937</v>
      </c>
      <c r="L1723" s="265">
        <v>3.4701773018391213</v>
      </c>
      <c r="M1723" s="250">
        <v>2</v>
      </c>
      <c r="N1723" s="250">
        <v>2</v>
      </c>
      <c r="O1723" s="244">
        <v>13</v>
      </c>
      <c r="P1723" s="242">
        <v>10</v>
      </c>
      <c r="Q1723" s="242">
        <v>25</v>
      </c>
      <c r="R1723" s="242">
        <v>0.7</v>
      </c>
      <c r="S1723" s="245">
        <v>410</v>
      </c>
      <c r="T1723" s="242">
        <v>4.2</v>
      </c>
      <c r="U1723" s="242">
        <v>2</v>
      </c>
      <c r="V1723" s="242">
        <v>21</v>
      </c>
      <c r="W1723" s="266">
        <v>193.79200000000009</v>
      </c>
      <c r="X1723" s="266">
        <v>19.535483870967749</v>
      </c>
      <c r="Y1723" s="266">
        <v>5.1100000000000003</v>
      </c>
      <c r="Z1723" s="266">
        <v>3.8758400000000015</v>
      </c>
      <c r="AA1723" s="266">
        <v>5.8137600000000011</v>
      </c>
      <c r="AB1723" s="267">
        <v>5.3674000000000008</v>
      </c>
      <c r="AC1723" s="268"/>
      <c r="AD1723" s="269">
        <v>6.05</v>
      </c>
      <c r="AE1723" s="270">
        <f t="shared" si="172"/>
        <v>2.9004960000000004</v>
      </c>
      <c r="AF1723" s="194">
        <f t="shared" si="167"/>
        <v>2.4669040000000004</v>
      </c>
      <c r="AH1723" s="242">
        <v>1702</v>
      </c>
      <c r="AI1723" s="251">
        <f t="shared" si="168"/>
        <v>20.167000000000002</v>
      </c>
      <c r="AJ1723" s="251">
        <f>'5-04a'!O1724</f>
        <v>20.167000000000002</v>
      </c>
      <c r="AK1723" s="251">
        <f t="shared" si="169"/>
        <v>0</v>
      </c>
      <c r="AM1723" s="252">
        <f t="shared" si="170"/>
        <v>0.12232379630088761</v>
      </c>
      <c r="AP1723" s="268"/>
    </row>
    <row r="1724" spans="1:42" x14ac:dyDescent="0.25">
      <c r="A1724" s="253">
        <v>1722</v>
      </c>
      <c r="B1724" s="243" t="s">
        <v>294</v>
      </c>
      <c r="C1724" s="243" t="s">
        <v>592</v>
      </c>
      <c r="D1724" s="243" t="s">
        <v>491</v>
      </c>
      <c r="E1724" s="243" t="s">
        <v>492</v>
      </c>
      <c r="F1724" s="243" t="s">
        <v>35</v>
      </c>
      <c r="G1724" s="243" t="s">
        <v>31</v>
      </c>
      <c r="H1724" s="243" t="s">
        <v>32</v>
      </c>
      <c r="I1724" s="243" t="s">
        <v>39</v>
      </c>
      <c r="J1724" s="243" t="s">
        <v>44</v>
      </c>
      <c r="K1724" s="243" t="s">
        <v>937</v>
      </c>
      <c r="L1724" s="265">
        <v>4.8030557347670246</v>
      </c>
      <c r="M1724" s="250">
        <v>2</v>
      </c>
      <c r="N1724" s="250">
        <v>2</v>
      </c>
      <c r="O1724" s="244">
        <v>13</v>
      </c>
      <c r="P1724" s="242">
        <v>15</v>
      </c>
      <c r="Q1724" s="242">
        <v>35</v>
      </c>
      <c r="R1724" s="242">
        <v>0.7</v>
      </c>
      <c r="S1724" s="245">
        <v>462</v>
      </c>
      <c r="T1724" s="242">
        <v>4.2</v>
      </c>
      <c r="U1724" s="242">
        <v>2</v>
      </c>
      <c r="V1724" s="242">
        <v>21</v>
      </c>
      <c r="W1724" s="266">
        <v>223.17999999999998</v>
      </c>
      <c r="X1724" s="266">
        <v>22.49798387096774</v>
      </c>
      <c r="Y1724" s="266">
        <v>3.91</v>
      </c>
      <c r="Z1724" s="266">
        <v>4.4635999999999996</v>
      </c>
      <c r="AA1724" s="266">
        <v>6.6953999999999985</v>
      </c>
      <c r="AB1724" s="267">
        <v>2.9450000000000003</v>
      </c>
      <c r="AC1724" s="268"/>
      <c r="AD1724" s="269">
        <v>6.05</v>
      </c>
      <c r="AE1724" s="270">
        <f t="shared" si="172"/>
        <v>2.9004960000000004</v>
      </c>
      <c r="AF1724" s="194">
        <f t="shared" si="167"/>
        <v>4.4503999999999877E-2</v>
      </c>
      <c r="AH1724" s="242">
        <v>1703</v>
      </c>
      <c r="AI1724" s="251">
        <f t="shared" si="168"/>
        <v>18.013999999999999</v>
      </c>
      <c r="AJ1724" s="251">
        <f>'5-04a'!O1725</f>
        <v>18.013999999999999</v>
      </c>
      <c r="AK1724" s="251">
        <f t="shared" si="169"/>
        <v>0</v>
      </c>
      <c r="AM1724" s="252">
        <f t="shared" si="170"/>
        <v>2.4705229266126279E-3</v>
      </c>
      <c r="AP1724" s="268"/>
    </row>
    <row r="1725" spans="1:42" x14ac:dyDescent="0.25">
      <c r="A1725" s="253">
        <v>1723</v>
      </c>
      <c r="B1725" s="243" t="s">
        <v>593</v>
      </c>
      <c r="C1725" s="243" t="s">
        <v>594</v>
      </c>
      <c r="D1725" s="243" t="s">
        <v>471</v>
      </c>
      <c r="E1725" s="243" t="s">
        <v>472</v>
      </c>
      <c r="F1725" s="243" t="s">
        <v>35</v>
      </c>
      <c r="G1725" s="243" t="s">
        <v>36</v>
      </c>
      <c r="H1725" s="243" t="s">
        <v>37</v>
      </c>
      <c r="I1725" s="243" t="s">
        <v>210</v>
      </c>
      <c r="J1725" s="243" t="s">
        <v>112</v>
      </c>
      <c r="K1725" s="243" t="s">
        <v>938</v>
      </c>
      <c r="L1725" s="265">
        <v>4.7002072550003575</v>
      </c>
      <c r="M1725" s="250">
        <v>4</v>
      </c>
      <c r="N1725" s="250">
        <v>4</v>
      </c>
      <c r="O1725" s="244">
        <v>11</v>
      </c>
      <c r="P1725" s="242">
        <v>10</v>
      </c>
      <c r="Q1725" s="242">
        <v>20</v>
      </c>
      <c r="R1725" s="242">
        <v>0.5</v>
      </c>
      <c r="S1725" s="245">
        <v>2050</v>
      </c>
      <c r="T1725" s="242">
        <v>6.2</v>
      </c>
      <c r="U1725" s="242">
        <v>0.8</v>
      </c>
      <c r="V1725" s="242">
        <v>21</v>
      </c>
      <c r="W1725" s="266">
        <v>223.52043600000002</v>
      </c>
      <c r="X1725" s="266">
        <v>24.086253879310345</v>
      </c>
      <c r="Y1725" s="266">
        <v>0</v>
      </c>
      <c r="Z1725" s="266">
        <v>8.94081744</v>
      </c>
      <c r="AA1725" s="266">
        <v>13.41122616</v>
      </c>
      <c r="AB1725" s="267">
        <v>3.1919564000000009</v>
      </c>
      <c r="AC1725" s="268"/>
      <c r="AD1725" s="269">
        <v>9.8000000000000007</v>
      </c>
      <c r="AE1725" s="270">
        <f t="shared" si="172"/>
        <v>0.70839600000000047</v>
      </c>
      <c r="AF1725" s="194">
        <f t="shared" si="167"/>
        <v>2.4835604000000004</v>
      </c>
      <c r="AH1725" s="242">
        <v>1704</v>
      </c>
      <c r="AI1725" s="251">
        <f t="shared" si="168"/>
        <v>25.544000000000004</v>
      </c>
      <c r="AJ1725" s="251">
        <f>'5-04a'!O1726</f>
        <v>25.544</v>
      </c>
      <c r="AK1725" s="251">
        <f t="shared" si="169"/>
        <v>0</v>
      </c>
      <c r="AM1725" s="252">
        <f t="shared" si="170"/>
        <v>9.722676166614469E-2</v>
      </c>
      <c r="AP1725" s="268"/>
    </row>
    <row r="1726" spans="1:42" x14ac:dyDescent="0.25">
      <c r="A1726" s="253">
        <v>1724</v>
      </c>
      <c r="B1726" s="243" t="s">
        <v>593</v>
      </c>
      <c r="C1726" s="243" t="s">
        <v>594</v>
      </c>
      <c r="D1726" s="243" t="s">
        <v>471</v>
      </c>
      <c r="E1726" s="243" t="s">
        <v>496</v>
      </c>
      <c r="F1726" s="243" t="s">
        <v>35</v>
      </c>
      <c r="G1726" s="243" t="s">
        <v>36</v>
      </c>
      <c r="H1726" s="243" t="s">
        <v>37</v>
      </c>
      <c r="I1726" s="243" t="s">
        <v>38</v>
      </c>
      <c r="J1726" s="243" t="s">
        <v>34</v>
      </c>
      <c r="K1726" s="243" t="s">
        <v>938</v>
      </c>
      <c r="L1726" s="265">
        <v>4.3797133898398606</v>
      </c>
      <c r="M1726" s="250">
        <v>4</v>
      </c>
      <c r="N1726" s="250">
        <v>4</v>
      </c>
      <c r="O1726" s="244">
        <v>11</v>
      </c>
      <c r="P1726" s="242">
        <v>10</v>
      </c>
      <c r="Q1726" s="242">
        <v>20</v>
      </c>
      <c r="R1726" s="242">
        <v>0.5</v>
      </c>
      <c r="S1726" s="245">
        <v>2150</v>
      </c>
      <c r="T1726" s="242">
        <v>5</v>
      </c>
      <c r="U1726" s="242">
        <v>0.8</v>
      </c>
      <c r="V1726" s="242">
        <v>21</v>
      </c>
      <c r="W1726" s="266">
        <v>166.23059400000005</v>
      </c>
      <c r="X1726" s="266">
        <v>24.663292878338286</v>
      </c>
      <c r="Y1726" s="266">
        <v>0</v>
      </c>
      <c r="Z1726" s="266">
        <v>6.6492237600000017</v>
      </c>
      <c r="AA1726" s="266">
        <v>9.9738356400000008</v>
      </c>
      <c r="AB1726" s="267">
        <v>2.7929405999999997</v>
      </c>
      <c r="AC1726" s="268"/>
      <c r="AD1726" s="269">
        <v>9.15</v>
      </c>
      <c r="AE1726" s="270">
        <f t="shared" si="172"/>
        <v>0.9263539999999999</v>
      </c>
      <c r="AF1726" s="194">
        <f t="shared" si="167"/>
        <v>1.8665865999999998</v>
      </c>
      <c r="AH1726" s="242">
        <v>1705</v>
      </c>
      <c r="AI1726" s="251">
        <f t="shared" si="168"/>
        <v>19.416000000000004</v>
      </c>
      <c r="AJ1726" s="251">
        <f>'5-04a'!O1727</f>
        <v>19.416</v>
      </c>
      <c r="AK1726" s="251">
        <f t="shared" si="169"/>
        <v>0</v>
      </c>
      <c r="AM1726" s="252">
        <f t="shared" si="170"/>
        <v>9.613651627523688E-2</v>
      </c>
      <c r="AP1726" s="268"/>
    </row>
    <row r="1727" spans="1:42" x14ac:dyDescent="0.25">
      <c r="A1727" s="253">
        <v>1725</v>
      </c>
      <c r="B1727" s="243" t="s">
        <v>593</v>
      </c>
      <c r="C1727" s="243" t="s">
        <v>594</v>
      </c>
      <c r="D1727" s="243" t="s">
        <v>471</v>
      </c>
      <c r="E1727" s="243" t="s">
        <v>472</v>
      </c>
      <c r="F1727" s="243" t="s">
        <v>35</v>
      </c>
      <c r="G1727" s="243" t="s">
        <v>36</v>
      </c>
      <c r="H1727" s="243" t="s">
        <v>42</v>
      </c>
      <c r="I1727" s="243" t="s">
        <v>108</v>
      </c>
      <c r="J1727" s="243" t="s">
        <v>34</v>
      </c>
      <c r="K1727" s="243" t="s">
        <v>938</v>
      </c>
      <c r="L1727" s="265">
        <v>4.0095106018808782</v>
      </c>
      <c r="M1727" s="250">
        <v>4</v>
      </c>
      <c r="N1727" s="250">
        <v>4</v>
      </c>
      <c r="O1727" s="244">
        <v>11</v>
      </c>
      <c r="P1727" s="242">
        <v>10</v>
      </c>
      <c r="Q1727" s="242">
        <v>20</v>
      </c>
      <c r="R1727" s="242">
        <v>0.5</v>
      </c>
      <c r="S1727" s="245">
        <v>645</v>
      </c>
      <c r="T1727" s="242">
        <v>6.2</v>
      </c>
      <c r="U1727" s="242">
        <v>0.8</v>
      </c>
      <c r="V1727" s="242">
        <v>21</v>
      </c>
      <c r="W1727" s="266">
        <v>223.52043600000002</v>
      </c>
      <c r="X1727" s="266">
        <v>24.086253879310345</v>
      </c>
      <c r="Y1727" s="266">
        <v>0</v>
      </c>
      <c r="Z1727" s="266">
        <v>8.94081744</v>
      </c>
      <c r="AA1727" s="266">
        <v>13.41122616</v>
      </c>
      <c r="AB1727" s="267">
        <v>3.1919564000000009</v>
      </c>
      <c r="AC1727" s="268"/>
      <c r="AD1727" s="269">
        <v>9.8000000000000007</v>
      </c>
      <c r="AE1727" s="270">
        <f t="shared" si="172"/>
        <v>0.70839600000000047</v>
      </c>
      <c r="AF1727" s="194">
        <f t="shared" si="167"/>
        <v>2.4835604000000004</v>
      </c>
      <c r="AH1727" s="242">
        <v>1706</v>
      </c>
      <c r="AI1727" s="251">
        <f t="shared" si="168"/>
        <v>25.544000000000004</v>
      </c>
      <c r="AJ1727" s="251">
        <f>'5-04a'!O1728</f>
        <v>25.544</v>
      </c>
      <c r="AK1727" s="251">
        <f t="shared" si="169"/>
        <v>0</v>
      </c>
      <c r="AM1727" s="252">
        <f t="shared" si="170"/>
        <v>9.722676166614469E-2</v>
      </c>
      <c r="AP1727" s="268"/>
    </row>
    <row r="1728" spans="1:42" x14ac:dyDescent="0.25">
      <c r="A1728" s="253">
        <v>1726</v>
      </c>
      <c r="B1728" s="243" t="s">
        <v>593</v>
      </c>
      <c r="C1728" s="243" t="s">
        <v>594</v>
      </c>
      <c r="D1728" s="243" t="s">
        <v>471</v>
      </c>
      <c r="E1728" s="243" t="s">
        <v>495</v>
      </c>
      <c r="F1728" s="243" t="s">
        <v>35</v>
      </c>
      <c r="G1728" s="243" t="s">
        <v>36</v>
      </c>
      <c r="H1728" s="243" t="s">
        <v>37</v>
      </c>
      <c r="I1728" s="243" t="s">
        <v>38</v>
      </c>
      <c r="J1728" s="243" t="s">
        <v>34</v>
      </c>
      <c r="K1728" s="243" t="s">
        <v>938</v>
      </c>
      <c r="L1728" s="265">
        <v>4.3921806342845793</v>
      </c>
      <c r="M1728" s="250">
        <v>4</v>
      </c>
      <c r="N1728" s="250">
        <v>4</v>
      </c>
      <c r="O1728" s="244">
        <v>11</v>
      </c>
      <c r="P1728" s="242">
        <v>10</v>
      </c>
      <c r="Q1728" s="242">
        <v>20</v>
      </c>
      <c r="R1728" s="242">
        <v>0.5</v>
      </c>
      <c r="S1728" s="245">
        <v>2150</v>
      </c>
      <c r="T1728" s="242">
        <v>5</v>
      </c>
      <c r="U1728" s="242">
        <v>0.8</v>
      </c>
      <c r="V1728" s="242">
        <v>21</v>
      </c>
      <c r="W1728" s="266">
        <v>119.587644</v>
      </c>
      <c r="X1728" s="266">
        <v>24.966105219206682</v>
      </c>
      <c r="Y1728" s="266">
        <v>0</v>
      </c>
      <c r="Z1728" s="266">
        <v>4.7835057599999997</v>
      </c>
      <c r="AA1728" s="266">
        <v>7.1752586399999982</v>
      </c>
      <c r="AB1728" s="267">
        <v>2.1632356000000015</v>
      </c>
      <c r="AC1728" s="268"/>
      <c r="AD1728" s="269">
        <v>9.4</v>
      </c>
      <c r="AE1728" s="270">
        <f t="shared" si="172"/>
        <v>0.83448400000000333</v>
      </c>
      <c r="AF1728" s="194">
        <f t="shared" si="167"/>
        <v>1.3287515999999981</v>
      </c>
      <c r="AH1728" s="242">
        <v>1707</v>
      </c>
      <c r="AI1728" s="251">
        <f t="shared" si="168"/>
        <v>14.122</v>
      </c>
      <c r="AJ1728" s="251">
        <f>'5-04a'!O1729</f>
        <v>14.122</v>
      </c>
      <c r="AK1728" s="251">
        <f t="shared" si="169"/>
        <v>0</v>
      </c>
      <c r="AM1728" s="252">
        <f t="shared" si="170"/>
        <v>9.4090893641127188E-2</v>
      </c>
      <c r="AP1728" s="268"/>
    </row>
    <row r="1729" spans="1:42" x14ac:dyDescent="0.25">
      <c r="A1729" s="253">
        <v>1727</v>
      </c>
      <c r="B1729" s="243" t="s">
        <v>593</v>
      </c>
      <c r="C1729" s="243" t="s">
        <v>594</v>
      </c>
      <c r="D1729" s="243" t="s">
        <v>471</v>
      </c>
      <c r="E1729" s="243" t="s">
        <v>492</v>
      </c>
      <c r="F1729" s="243" t="s">
        <v>35</v>
      </c>
      <c r="G1729" s="243" t="s">
        <v>36</v>
      </c>
      <c r="H1729" s="243" t="s">
        <v>42</v>
      </c>
      <c r="I1729" s="243" t="s">
        <v>105</v>
      </c>
      <c r="J1729" s="243" t="s">
        <v>34</v>
      </c>
      <c r="K1729" s="243" t="s">
        <v>939</v>
      </c>
      <c r="L1729" s="265">
        <v>2.6477849807465628</v>
      </c>
      <c r="M1729" s="250">
        <v>3</v>
      </c>
      <c r="N1729" s="250">
        <v>2.6477849807465628</v>
      </c>
      <c r="O1729" s="244">
        <v>14</v>
      </c>
      <c r="P1729" s="242">
        <v>10</v>
      </c>
      <c r="Q1729" s="242">
        <v>20</v>
      </c>
      <c r="R1729" s="242">
        <v>0.5</v>
      </c>
      <c r="S1729" s="245">
        <v>860</v>
      </c>
      <c r="T1729" s="242">
        <v>5</v>
      </c>
      <c r="U1729" s="242">
        <v>0.8</v>
      </c>
      <c r="V1729" s="242">
        <v>21</v>
      </c>
      <c r="W1729" s="266">
        <v>210.0100378404648</v>
      </c>
      <c r="X1729" s="266">
        <v>20.629669728925816</v>
      </c>
      <c r="Y1729" s="266">
        <v>0</v>
      </c>
      <c r="Z1729" s="266">
        <v>5.5606142399999996</v>
      </c>
      <c r="AA1729" s="266">
        <v>8.3409213599999976</v>
      </c>
      <c r="AB1729" s="267">
        <v>10.295964399999999</v>
      </c>
      <c r="AC1729" s="268"/>
      <c r="AD1729" s="269">
        <v>8.9499999999999993</v>
      </c>
      <c r="AE1729" s="270">
        <f t="shared" si="172"/>
        <v>1.007086000000001</v>
      </c>
      <c r="AF1729" s="194">
        <f t="shared" si="167"/>
        <v>9.288878399999998</v>
      </c>
      <c r="AH1729" s="242">
        <v>1708</v>
      </c>
      <c r="AI1729" s="251">
        <f t="shared" si="168"/>
        <v>24.197499999999998</v>
      </c>
      <c r="AJ1729" s="251">
        <f>'5-04a'!O1730</f>
        <v>24.197500000000002</v>
      </c>
      <c r="AK1729" s="251">
        <f t="shared" si="169"/>
        <v>0</v>
      </c>
      <c r="AM1729" s="252">
        <f t="shared" si="170"/>
        <v>0.38387760719082542</v>
      </c>
      <c r="AP1729" s="268"/>
    </row>
    <row r="1730" spans="1:42" x14ac:dyDescent="0.25">
      <c r="A1730" s="253">
        <v>1728</v>
      </c>
      <c r="B1730" s="243" t="s">
        <v>593</v>
      </c>
      <c r="C1730" s="243" t="s">
        <v>594</v>
      </c>
      <c r="D1730" s="243" t="s">
        <v>471</v>
      </c>
      <c r="E1730" s="243" t="s">
        <v>492</v>
      </c>
      <c r="F1730" s="243" t="s">
        <v>35</v>
      </c>
      <c r="G1730" s="243" t="s">
        <v>36</v>
      </c>
      <c r="H1730" s="243" t="s">
        <v>32</v>
      </c>
      <c r="I1730" s="243" t="s">
        <v>55</v>
      </c>
      <c r="J1730" s="243" t="s">
        <v>73</v>
      </c>
      <c r="K1730" s="243" t="s">
        <v>939</v>
      </c>
      <c r="L1730" s="265">
        <v>3.8401223055076978</v>
      </c>
      <c r="M1730" s="250">
        <v>3</v>
      </c>
      <c r="N1730" s="250">
        <v>3</v>
      </c>
      <c r="O1730" s="244">
        <v>14</v>
      </c>
      <c r="P1730" s="242">
        <v>10</v>
      </c>
      <c r="Q1730" s="242">
        <v>25</v>
      </c>
      <c r="R1730" s="242">
        <v>0.5</v>
      </c>
      <c r="S1730" s="245">
        <v>712</v>
      </c>
      <c r="T1730" s="242">
        <v>4.2</v>
      </c>
      <c r="U1730" s="242">
        <v>0.8</v>
      </c>
      <c r="V1730" s="242">
        <v>21</v>
      </c>
      <c r="W1730" s="266">
        <v>231.61198133333332</v>
      </c>
      <c r="X1730" s="266">
        <v>22.751668107400132</v>
      </c>
      <c r="Y1730" s="266">
        <v>0</v>
      </c>
      <c r="Z1730" s="266">
        <v>6.9483594399999999</v>
      </c>
      <c r="AA1730" s="266">
        <v>4.6322396266666672</v>
      </c>
      <c r="AB1730" s="267">
        <v>5.2394009333333331</v>
      </c>
      <c r="AC1730" s="268"/>
      <c r="AD1730" s="269">
        <v>8.9499999999999993</v>
      </c>
      <c r="AE1730" s="270">
        <f t="shared" si="172"/>
        <v>1.007086000000001</v>
      </c>
      <c r="AF1730" s="194">
        <f t="shared" si="167"/>
        <v>4.2323149333333321</v>
      </c>
      <c r="AH1730" s="242">
        <v>1709</v>
      </c>
      <c r="AI1730" s="251">
        <f t="shared" si="168"/>
        <v>16.82</v>
      </c>
      <c r="AJ1730" s="251">
        <f>'5-04a'!O1731</f>
        <v>16.82</v>
      </c>
      <c r="AK1730" s="251">
        <f t="shared" si="169"/>
        <v>0</v>
      </c>
      <c r="AM1730" s="252">
        <f t="shared" si="170"/>
        <v>0.25162395560840262</v>
      </c>
      <c r="AP1730" s="268"/>
    </row>
    <row r="1731" spans="1:42" x14ac:dyDescent="0.25">
      <c r="A1731" s="253">
        <v>1729</v>
      </c>
      <c r="B1731" s="243" t="s">
        <v>593</v>
      </c>
      <c r="C1731" s="243" t="s">
        <v>594</v>
      </c>
      <c r="D1731" s="243" t="s">
        <v>491</v>
      </c>
      <c r="E1731" s="243" t="s">
        <v>472</v>
      </c>
      <c r="F1731" s="243" t="s">
        <v>35</v>
      </c>
      <c r="G1731" s="243" t="s">
        <v>36</v>
      </c>
      <c r="H1731" s="243" t="s">
        <v>42</v>
      </c>
      <c r="I1731" s="243" t="s">
        <v>105</v>
      </c>
      <c r="J1731" s="243" t="s">
        <v>34</v>
      </c>
      <c r="K1731" s="243" t="s">
        <v>939</v>
      </c>
      <c r="L1731" s="265">
        <v>2.6421122190871378</v>
      </c>
      <c r="M1731" s="250">
        <v>3</v>
      </c>
      <c r="N1731" s="250">
        <v>2.6421122190871378</v>
      </c>
      <c r="O1731" s="244">
        <v>14</v>
      </c>
      <c r="P1731" s="242">
        <v>10</v>
      </c>
      <c r="Q1731" s="242">
        <v>20</v>
      </c>
      <c r="R1731" s="242">
        <v>0.5</v>
      </c>
      <c r="S1731" s="245">
        <v>860</v>
      </c>
      <c r="T1731" s="242">
        <v>5</v>
      </c>
      <c r="U1731" s="242">
        <v>0.8</v>
      </c>
      <c r="V1731" s="242">
        <v>21</v>
      </c>
      <c r="W1731" s="266">
        <v>252.32535513966104</v>
      </c>
      <c r="X1731" s="266">
        <v>14.957045355048077</v>
      </c>
      <c r="Y1731" s="266">
        <v>0</v>
      </c>
      <c r="Z1731" s="266">
        <v>6.6667190400000003</v>
      </c>
      <c r="AA1731" s="266">
        <v>10.000078559999997</v>
      </c>
      <c r="AB1731" s="267">
        <v>14.426702399999998</v>
      </c>
      <c r="AC1731" s="268"/>
      <c r="AD1731" s="269">
        <v>5.55</v>
      </c>
      <c r="AE1731" s="270">
        <f t="shared" si="172"/>
        <v>3.3636260000000018</v>
      </c>
      <c r="AF1731" s="194">
        <f t="shared" ref="AF1731:AF1794" si="173">AB1731-AE1731</f>
        <v>11.063076399999996</v>
      </c>
      <c r="AH1731" s="242">
        <v>1710</v>
      </c>
      <c r="AI1731" s="251">
        <f t="shared" ref="AI1731:AI1794" si="174">SUM(Y1731:AB1731)</f>
        <v>31.093499999999992</v>
      </c>
      <c r="AJ1731" s="251">
        <f>'5-04a'!O1732</f>
        <v>31.093499999999999</v>
      </c>
      <c r="AK1731" s="251">
        <f t="shared" ref="AK1731:AK1794" si="175">AI1731-AJ1731</f>
        <v>0</v>
      </c>
      <c r="AM1731" s="252">
        <f t="shared" ref="AM1731:AM1794" si="176">AF1731/AI1731</f>
        <v>0.35580029266566965</v>
      </c>
      <c r="AP1731" s="268"/>
    </row>
    <row r="1732" spans="1:42" x14ac:dyDescent="0.25">
      <c r="A1732" s="253">
        <v>1730</v>
      </c>
      <c r="B1732" s="243" t="s">
        <v>593</v>
      </c>
      <c r="C1732" s="243" t="s">
        <v>594</v>
      </c>
      <c r="D1732" s="243" t="s">
        <v>491</v>
      </c>
      <c r="E1732" s="243" t="s">
        <v>472</v>
      </c>
      <c r="F1732" s="243" t="s">
        <v>35</v>
      </c>
      <c r="G1732" s="243" t="s">
        <v>36</v>
      </c>
      <c r="H1732" s="243" t="s">
        <v>32</v>
      </c>
      <c r="I1732" s="243" t="s">
        <v>55</v>
      </c>
      <c r="J1732" s="243" t="s">
        <v>73</v>
      </c>
      <c r="K1732" s="243" t="s">
        <v>939</v>
      </c>
      <c r="L1732" s="265">
        <v>3.8350952620003729</v>
      </c>
      <c r="M1732" s="250">
        <v>3</v>
      </c>
      <c r="N1732" s="250">
        <v>3</v>
      </c>
      <c r="O1732" s="244">
        <v>14</v>
      </c>
      <c r="P1732" s="242">
        <v>10</v>
      </c>
      <c r="Q1732" s="242">
        <v>25</v>
      </c>
      <c r="R1732" s="242">
        <v>0.5</v>
      </c>
      <c r="S1732" s="245">
        <v>712</v>
      </c>
      <c r="T1732" s="242">
        <v>4.2</v>
      </c>
      <c r="U1732" s="242">
        <v>0.8</v>
      </c>
      <c r="V1732" s="242">
        <v>21</v>
      </c>
      <c r="W1732" s="266">
        <v>287.85967466666665</v>
      </c>
      <c r="X1732" s="266">
        <v>17.063406915629322</v>
      </c>
      <c r="Y1732" s="266">
        <v>0</v>
      </c>
      <c r="Z1732" s="266">
        <v>8.6357902400000004</v>
      </c>
      <c r="AA1732" s="266">
        <v>5.7571934933333342</v>
      </c>
      <c r="AB1732" s="267">
        <v>8.5493162666666684</v>
      </c>
      <c r="AC1732" s="268"/>
      <c r="AD1732" s="269">
        <v>5.55</v>
      </c>
      <c r="AE1732" s="270">
        <f t="shared" ref="AE1732:AE1763" si="177">0.0804*AD1732^2-1.8589*AD1732+11.204</f>
        <v>3.3636260000000018</v>
      </c>
      <c r="AF1732" s="194">
        <f t="shared" si="173"/>
        <v>5.1856902666666667</v>
      </c>
      <c r="AH1732" s="242">
        <v>1711</v>
      </c>
      <c r="AI1732" s="251">
        <f t="shared" si="174"/>
        <v>22.942300000000003</v>
      </c>
      <c r="AJ1732" s="251">
        <f>'5-04a'!O1733</f>
        <v>22.942299999999999</v>
      </c>
      <c r="AK1732" s="251">
        <f t="shared" si="175"/>
        <v>0</v>
      </c>
      <c r="AM1732" s="252">
        <f t="shared" si="176"/>
        <v>0.22603183929539175</v>
      </c>
      <c r="AP1732" s="268"/>
    </row>
    <row r="1733" spans="1:42" x14ac:dyDescent="0.25">
      <c r="A1733" s="253">
        <v>1731</v>
      </c>
      <c r="B1733" s="243" t="s">
        <v>593</v>
      </c>
      <c r="C1733" s="243" t="s">
        <v>594</v>
      </c>
      <c r="D1733" s="243" t="s">
        <v>471</v>
      </c>
      <c r="E1733" s="243" t="s">
        <v>495</v>
      </c>
      <c r="F1733" s="243" t="s">
        <v>35</v>
      </c>
      <c r="G1733" s="243" t="s">
        <v>36</v>
      </c>
      <c r="H1733" s="243" t="s">
        <v>42</v>
      </c>
      <c r="I1733" s="243" t="s">
        <v>107</v>
      </c>
      <c r="J1733" s="243" t="s">
        <v>34</v>
      </c>
      <c r="K1733" s="243" t="s">
        <v>939</v>
      </c>
      <c r="L1733" s="265">
        <v>6.8043524318052411</v>
      </c>
      <c r="M1733" s="250">
        <v>3</v>
      </c>
      <c r="N1733" s="250">
        <v>3</v>
      </c>
      <c r="O1733" s="244">
        <v>14</v>
      </c>
      <c r="P1733" s="242">
        <v>10</v>
      </c>
      <c r="Q1733" s="242">
        <v>20</v>
      </c>
      <c r="R1733" s="242">
        <v>0.5</v>
      </c>
      <c r="S1733" s="245">
        <v>2150</v>
      </c>
      <c r="T1733" s="242">
        <v>5</v>
      </c>
      <c r="U1733" s="242">
        <v>0.8</v>
      </c>
      <c r="V1733" s="242">
        <v>21</v>
      </c>
      <c r="W1733" s="266">
        <v>117.79612799999998</v>
      </c>
      <c r="X1733" s="266">
        <v>24.59209352818371</v>
      </c>
      <c r="Y1733" s="266">
        <v>0</v>
      </c>
      <c r="Z1733" s="266">
        <v>3.5338838399999997</v>
      </c>
      <c r="AA1733" s="266">
        <v>5.3008257599999977</v>
      </c>
      <c r="AB1733" s="267">
        <v>6.7242904000000001</v>
      </c>
      <c r="AC1733" s="268"/>
      <c r="AD1733" s="269">
        <v>9.4</v>
      </c>
      <c r="AE1733" s="270">
        <f t="shared" si="177"/>
        <v>0.83448400000000333</v>
      </c>
      <c r="AF1733" s="194">
        <f t="shared" si="173"/>
        <v>5.8898063999999968</v>
      </c>
      <c r="AH1733" s="242">
        <v>1712</v>
      </c>
      <c r="AI1733" s="251">
        <f t="shared" si="174"/>
        <v>15.558999999999997</v>
      </c>
      <c r="AJ1733" s="251">
        <f>'5-04a'!O1734</f>
        <v>15.558999999999999</v>
      </c>
      <c r="AK1733" s="251">
        <f t="shared" si="175"/>
        <v>0</v>
      </c>
      <c r="AM1733" s="252">
        <f t="shared" si="176"/>
        <v>0.37854659039784033</v>
      </c>
      <c r="AP1733" s="268"/>
    </row>
    <row r="1734" spans="1:42" x14ac:dyDescent="0.25">
      <c r="A1734" s="253">
        <v>1732</v>
      </c>
      <c r="B1734" s="243" t="s">
        <v>593</v>
      </c>
      <c r="C1734" s="243" t="s">
        <v>594</v>
      </c>
      <c r="D1734" s="243" t="s">
        <v>471</v>
      </c>
      <c r="E1734" s="243" t="s">
        <v>495</v>
      </c>
      <c r="F1734" s="243" t="s">
        <v>35</v>
      </c>
      <c r="G1734" s="243" t="s">
        <v>36</v>
      </c>
      <c r="H1734" s="243" t="s">
        <v>42</v>
      </c>
      <c r="I1734" s="243" t="s">
        <v>99</v>
      </c>
      <c r="J1734" s="243" t="s">
        <v>996</v>
      </c>
      <c r="K1734" s="243" t="s">
        <v>939</v>
      </c>
      <c r="L1734" s="265">
        <v>4.5656231876067563</v>
      </c>
      <c r="M1734" s="250">
        <v>3</v>
      </c>
      <c r="N1734" s="250">
        <v>3</v>
      </c>
      <c r="O1734" s="244">
        <v>14</v>
      </c>
      <c r="P1734" s="242">
        <v>10</v>
      </c>
      <c r="Q1734" s="242">
        <v>25</v>
      </c>
      <c r="R1734" s="242">
        <v>0.5</v>
      </c>
      <c r="S1734" s="245">
        <v>704</v>
      </c>
      <c r="T1734" s="242">
        <v>5</v>
      </c>
      <c r="U1734" s="242">
        <v>0.8</v>
      </c>
      <c r="V1734" s="242">
        <v>21</v>
      </c>
      <c r="W1734" s="266">
        <v>148.071968</v>
      </c>
      <c r="X1734" s="266">
        <v>30.912728183716077</v>
      </c>
      <c r="Y1734" s="266">
        <v>0</v>
      </c>
      <c r="Z1734" s="266">
        <v>4.4421590399999999</v>
      </c>
      <c r="AA1734" s="266">
        <v>2.9614393600000004</v>
      </c>
      <c r="AB1734" s="267">
        <v>3.5267016000000013</v>
      </c>
      <c r="AC1734" s="268"/>
      <c r="AD1734" s="269">
        <v>9.4</v>
      </c>
      <c r="AE1734" s="270">
        <f t="shared" si="177"/>
        <v>0.83448400000000333</v>
      </c>
      <c r="AF1734" s="194">
        <f t="shared" si="173"/>
        <v>2.692217599999998</v>
      </c>
      <c r="AH1734" s="242">
        <v>1713</v>
      </c>
      <c r="AI1734" s="251">
        <f t="shared" si="174"/>
        <v>10.930300000000001</v>
      </c>
      <c r="AJ1734" s="251">
        <f>'5-04a'!O1735</f>
        <v>10.930300000000001</v>
      </c>
      <c r="AK1734" s="251">
        <f t="shared" si="175"/>
        <v>0</v>
      </c>
      <c r="AM1734" s="252">
        <f t="shared" si="176"/>
        <v>0.24630775001601032</v>
      </c>
      <c r="AP1734" s="268"/>
    </row>
    <row r="1735" spans="1:42" x14ac:dyDescent="0.25">
      <c r="A1735" s="253">
        <v>1733</v>
      </c>
      <c r="B1735" s="243" t="s">
        <v>595</v>
      </c>
      <c r="C1735" s="243" t="s">
        <v>596</v>
      </c>
      <c r="D1735" s="243" t="s">
        <v>471</v>
      </c>
      <c r="E1735" s="243" t="s">
        <v>495</v>
      </c>
      <c r="F1735" s="243" t="s">
        <v>35</v>
      </c>
      <c r="G1735" s="243" t="s">
        <v>36</v>
      </c>
      <c r="H1735" s="243" t="s">
        <v>42</v>
      </c>
      <c r="I1735" s="243" t="s">
        <v>108</v>
      </c>
      <c r="J1735" s="243" t="s">
        <v>34</v>
      </c>
      <c r="K1735" s="243" t="s">
        <v>940</v>
      </c>
      <c r="L1735" s="265">
        <v>2.8691468741696715</v>
      </c>
      <c r="M1735" s="250">
        <v>1</v>
      </c>
      <c r="N1735" s="250">
        <v>1</v>
      </c>
      <c r="O1735" s="244">
        <v>18</v>
      </c>
      <c r="P1735" s="242">
        <v>10</v>
      </c>
      <c r="Q1735" s="242">
        <v>20</v>
      </c>
      <c r="R1735" s="242">
        <v>0.5</v>
      </c>
      <c r="S1735" s="245">
        <v>645</v>
      </c>
      <c r="T1735" s="242">
        <v>5</v>
      </c>
      <c r="U1735" s="242">
        <v>0.8</v>
      </c>
      <c r="V1735" s="242">
        <v>30</v>
      </c>
      <c r="W1735" s="266">
        <v>133.12412799999998</v>
      </c>
      <c r="X1735" s="266">
        <v>27.79209352818371</v>
      </c>
      <c r="Y1735" s="266">
        <v>0</v>
      </c>
      <c r="Z1735" s="266">
        <v>1.3312412799999997</v>
      </c>
      <c r="AA1735" s="266">
        <v>1.9968619199999993</v>
      </c>
      <c r="AB1735" s="267">
        <v>14.146896800000002</v>
      </c>
      <c r="AC1735" s="268"/>
      <c r="AD1735" s="269">
        <v>9.4</v>
      </c>
      <c r="AE1735" s="270">
        <f t="shared" si="177"/>
        <v>0.83448400000000333</v>
      </c>
      <c r="AF1735" s="194">
        <f t="shared" si="173"/>
        <v>13.312412799999999</v>
      </c>
      <c r="AH1735" s="242">
        <v>1714</v>
      </c>
      <c r="AI1735" s="251">
        <f t="shared" si="174"/>
        <v>17.475000000000001</v>
      </c>
      <c r="AJ1735" s="251">
        <f>'5-04a'!O1736</f>
        <v>17.475000000000001</v>
      </c>
      <c r="AK1735" s="251">
        <f t="shared" si="175"/>
        <v>0</v>
      </c>
      <c r="AM1735" s="252">
        <f t="shared" si="176"/>
        <v>0.76179758512160212</v>
      </c>
      <c r="AP1735" s="268"/>
    </row>
    <row r="1736" spans="1:42" x14ac:dyDescent="0.25">
      <c r="A1736" s="253">
        <v>1734</v>
      </c>
      <c r="B1736" s="243" t="s">
        <v>595</v>
      </c>
      <c r="C1736" s="243" t="s">
        <v>596</v>
      </c>
      <c r="D1736" s="243" t="s">
        <v>471</v>
      </c>
      <c r="E1736" s="243" t="s">
        <v>495</v>
      </c>
      <c r="F1736" s="243" t="s">
        <v>35</v>
      </c>
      <c r="G1736" s="243" t="s">
        <v>36</v>
      </c>
      <c r="H1736" s="243" t="s">
        <v>42</v>
      </c>
      <c r="I1736" s="243" t="s">
        <v>107</v>
      </c>
      <c r="J1736" s="243" t="s">
        <v>34</v>
      </c>
      <c r="K1736" s="243" t="s">
        <v>940</v>
      </c>
      <c r="L1736" s="265">
        <v>2.9448775557721838</v>
      </c>
      <c r="M1736" s="250">
        <v>1</v>
      </c>
      <c r="N1736" s="250">
        <v>1</v>
      </c>
      <c r="O1736" s="244">
        <v>18</v>
      </c>
      <c r="P1736" s="242">
        <v>10</v>
      </c>
      <c r="Q1736" s="242">
        <v>20</v>
      </c>
      <c r="R1736" s="242">
        <v>0.5</v>
      </c>
      <c r="S1736" s="245">
        <v>2150</v>
      </c>
      <c r="T1736" s="242">
        <v>5</v>
      </c>
      <c r="U1736" s="242">
        <v>0.8</v>
      </c>
      <c r="V1736" s="242">
        <v>30</v>
      </c>
      <c r="W1736" s="266">
        <v>133.12412799999998</v>
      </c>
      <c r="X1736" s="266">
        <v>27.79209352818371</v>
      </c>
      <c r="Y1736" s="266">
        <v>0</v>
      </c>
      <c r="Z1736" s="266">
        <v>1.3312412799999997</v>
      </c>
      <c r="AA1736" s="266">
        <v>1.9968619199999993</v>
      </c>
      <c r="AB1736" s="267">
        <v>14.146896800000002</v>
      </c>
      <c r="AC1736" s="268"/>
      <c r="AD1736" s="269">
        <v>9.4</v>
      </c>
      <c r="AE1736" s="270">
        <f t="shared" si="177"/>
        <v>0.83448400000000333</v>
      </c>
      <c r="AF1736" s="194">
        <f t="shared" si="173"/>
        <v>13.312412799999999</v>
      </c>
      <c r="AH1736" s="242">
        <v>1715</v>
      </c>
      <c r="AI1736" s="251">
        <f t="shared" si="174"/>
        <v>17.475000000000001</v>
      </c>
      <c r="AJ1736" s="251">
        <f>'5-04a'!O1737</f>
        <v>17.475000000000001</v>
      </c>
      <c r="AK1736" s="251">
        <f t="shared" si="175"/>
        <v>0</v>
      </c>
      <c r="AM1736" s="252">
        <f t="shared" si="176"/>
        <v>0.76179758512160212</v>
      </c>
      <c r="AP1736" s="268"/>
    </row>
    <row r="1737" spans="1:42" x14ac:dyDescent="0.25">
      <c r="A1737" s="253">
        <v>1735</v>
      </c>
      <c r="B1737" s="243" t="s">
        <v>595</v>
      </c>
      <c r="C1737" s="243" t="s">
        <v>596</v>
      </c>
      <c r="D1737" s="243" t="s">
        <v>491</v>
      </c>
      <c r="E1737" s="243" t="s">
        <v>496</v>
      </c>
      <c r="F1737" s="243" t="s">
        <v>35</v>
      </c>
      <c r="G1737" s="243" t="s">
        <v>36</v>
      </c>
      <c r="H1737" s="243" t="s">
        <v>42</v>
      </c>
      <c r="I1737" s="243" t="s">
        <v>108</v>
      </c>
      <c r="J1737" s="243" t="s">
        <v>34</v>
      </c>
      <c r="K1737" s="243" t="s">
        <v>940</v>
      </c>
      <c r="L1737" s="265">
        <v>2.8635957975533701</v>
      </c>
      <c r="M1737" s="250">
        <v>1</v>
      </c>
      <c r="N1737" s="250">
        <v>1</v>
      </c>
      <c r="O1737" s="244">
        <v>18</v>
      </c>
      <c r="P1737" s="242">
        <v>10</v>
      </c>
      <c r="Q1737" s="242">
        <v>20</v>
      </c>
      <c r="R1737" s="242">
        <v>0.5</v>
      </c>
      <c r="S1737" s="245">
        <v>645</v>
      </c>
      <c r="T1737" s="242">
        <v>5</v>
      </c>
      <c r="U1737" s="242">
        <v>0.8</v>
      </c>
      <c r="V1737" s="242">
        <v>30</v>
      </c>
      <c r="W1737" s="266">
        <v>170.2276</v>
      </c>
      <c r="X1737" s="266">
        <v>22.457467018469654</v>
      </c>
      <c r="Y1737" s="266">
        <v>0</v>
      </c>
      <c r="Z1737" s="266">
        <v>1.7022759999999999</v>
      </c>
      <c r="AA1737" s="266">
        <v>2.5534139999999996</v>
      </c>
      <c r="AB1737" s="267">
        <v>19.54081</v>
      </c>
      <c r="AC1737" s="268"/>
      <c r="AD1737" s="269">
        <v>6.45</v>
      </c>
      <c r="AE1737" s="270">
        <f t="shared" si="177"/>
        <v>2.5589359999999992</v>
      </c>
      <c r="AF1737" s="194">
        <f t="shared" si="173"/>
        <v>16.981874000000001</v>
      </c>
      <c r="AH1737" s="242">
        <v>1716</v>
      </c>
      <c r="AI1737" s="251">
        <f t="shared" si="174"/>
        <v>23.796500000000002</v>
      </c>
      <c r="AJ1737" s="251">
        <f>'5-04a'!O1738</f>
        <v>23.796500000000002</v>
      </c>
      <c r="AK1737" s="251">
        <f t="shared" si="175"/>
        <v>0</v>
      </c>
      <c r="AM1737" s="252">
        <f t="shared" si="176"/>
        <v>0.71362906309751439</v>
      </c>
      <c r="AP1737" s="268"/>
    </row>
    <row r="1738" spans="1:42" x14ac:dyDescent="0.25">
      <c r="A1738" s="253">
        <v>1736</v>
      </c>
      <c r="B1738" s="243" t="s">
        <v>595</v>
      </c>
      <c r="C1738" s="243" t="s">
        <v>596</v>
      </c>
      <c r="D1738" s="243" t="s">
        <v>491</v>
      </c>
      <c r="E1738" s="243" t="s">
        <v>496</v>
      </c>
      <c r="F1738" s="243" t="s">
        <v>35</v>
      </c>
      <c r="G1738" s="243" t="s">
        <v>36</v>
      </c>
      <c r="H1738" s="243" t="s">
        <v>42</v>
      </c>
      <c r="I1738" s="243" t="s">
        <v>107</v>
      </c>
      <c r="J1738" s="243" t="s">
        <v>34</v>
      </c>
      <c r="K1738" s="243" t="s">
        <v>940</v>
      </c>
      <c r="L1738" s="265">
        <v>2.9263739670511781</v>
      </c>
      <c r="M1738" s="250">
        <v>1</v>
      </c>
      <c r="N1738" s="250">
        <v>1</v>
      </c>
      <c r="O1738" s="244">
        <v>18</v>
      </c>
      <c r="P1738" s="242">
        <v>10</v>
      </c>
      <c r="Q1738" s="242">
        <v>20</v>
      </c>
      <c r="R1738" s="242">
        <v>0.5</v>
      </c>
      <c r="S1738" s="245">
        <v>2150</v>
      </c>
      <c r="T1738" s="242">
        <v>5</v>
      </c>
      <c r="U1738" s="242">
        <v>0.8</v>
      </c>
      <c r="V1738" s="242">
        <v>30</v>
      </c>
      <c r="W1738" s="266">
        <v>170.2276</v>
      </c>
      <c r="X1738" s="266">
        <v>22.457467018469654</v>
      </c>
      <c r="Y1738" s="266">
        <v>0</v>
      </c>
      <c r="Z1738" s="266">
        <v>1.7022759999999999</v>
      </c>
      <c r="AA1738" s="266">
        <v>2.5534139999999996</v>
      </c>
      <c r="AB1738" s="267">
        <v>19.54081</v>
      </c>
      <c r="AC1738" s="268"/>
      <c r="AD1738" s="269">
        <v>6.45</v>
      </c>
      <c r="AE1738" s="270">
        <f t="shared" si="177"/>
        <v>2.5589359999999992</v>
      </c>
      <c r="AF1738" s="194">
        <f t="shared" si="173"/>
        <v>16.981874000000001</v>
      </c>
      <c r="AH1738" s="242">
        <v>1717</v>
      </c>
      <c r="AI1738" s="251">
        <f t="shared" si="174"/>
        <v>23.796500000000002</v>
      </c>
      <c r="AJ1738" s="251">
        <f>'5-04a'!O1739</f>
        <v>23.796500000000002</v>
      </c>
      <c r="AK1738" s="251">
        <f t="shared" si="175"/>
        <v>0</v>
      </c>
      <c r="AM1738" s="252">
        <f t="shared" si="176"/>
        <v>0.71362906309751439</v>
      </c>
      <c r="AP1738" s="268"/>
    </row>
    <row r="1739" spans="1:42" x14ac:dyDescent="0.25">
      <c r="A1739" s="253">
        <v>1737</v>
      </c>
      <c r="B1739" s="243" t="s">
        <v>595</v>
      </c>
      <c r="C1739" s="243" t="s">
        <v>596</v>
      </c>
      <c r="D1739" s="243" t="s">
        <v>471</v>
      </c>
      <c r="E1739" s="243" t="s">
        <v>495</v>
      </c>
      <c r="F1739" s="243" t="s">
        <v>35</v>
      </c>
      <c r="G1739" s="243" t="s">
        <v>36</v>
      </c>
      <c r="H1739" s="243" t="s">
        <v>42</v>
      </c>
      <c r="I1739" s="243" t="s">
        <v>108</v>
      </c>
      <c r="J1739" s="243" t="s">
        <v>34</v>
      </c>
      <c r="K1739" s="243" t="s">
        <v>941</v>
      </c>
      <c r="L1739" s="265">
        <v>2.6788758438666411</v>
      </c>
      <c r="M1739" s="250">
        <v>2</v>
      </c>
      <c r="N1739" s="250">
        <v>2</v>
      </c>
      <c r="O1739" s="244">
        <v>16</v>
      </c>
      <c r="P1739" s="242">
        <v>10</v>
      </c>
      <c r="Q1739" s="242">
        <v>20</v>
      </c>
      <c r="R1739" s="242">
        <v>0.5</v>
      </c>
      <c r="S1739" s="245">
        <v>645</v>
      </c>
      <c r="T1739" s="242">
        <v>5</v>
      </c>
      <c r="U1739" s="242">
        <v>0.8</v>
      </c>
      <c r="V1739" s="242">
        <v>28</v>
      </c>
      <c r="W1739" s="266">
        <v>125.46012800000001</v>
      </c>
      <c r="X1739" s="266">
        <v>26.192093528183719</v>
      </c>
      <c r="Y1739" s="266">
        <v>0</v>
      </c>
      <c r="Z1739" s="266">
        <v>2.5092025600000003</v>
      </c>
      <c r="AA1739" s="266">
        <v>3.76380384</v>
      </c>
      <c r="AB1739" s="267">
        <v>10.2439936</v>
      </c>
      <c r="AC1739" s="268"/>
      <c r="AD1739" s="269">
        <v>9.4</v>
      </c>
      <c r="AE1739" s="270">
        <f t="shared" si="177"/>
        <v>0.83448400000000333</v>
      </c>
      <c r="AF1739" s="194">
        <f t="shared" si="173"/>
        <v>9.4095095999999963</v>
      </c>
      <c r="AH1739" s="242">
        <v>1718</v>
      </c>
      <c r="AI1739" s="251">
        <f t="shared" si="174"/>
        <v>16.516999999999999</v>
      </c>
      <c r="AJ1739" s="251">
        <f>'5-04a'!O1740</f>
        <v>16.516999999999999</v>
      </c>
      <c r="AK1739" s="251">
        <f t="shared" si="175"/>
        <v>0</v>
      </c>
      <c r="AM1739" s="252">
        <f t="shared" si="176"/>
        <v>0.56968635950838509</v>
      </c>
      <c r="AP1739" s="268"/>
    </row>
    <row r="1740" spans="1:42" x14ac:dyDescent="0.25">
      <c r="A1740" s="253">
        <v>1738</v>
      </c>
      <c r="B1740" s="243" t="s">
        <v>595</v>
      </c>
      <c r="C1740" s="243" t="s">
        <v>596</v>
      </c>
      <c r="D1740" s="243" t="s">
        <v>471</v>
      </c>
      <c r="E1740" s="243" t="s">
        <v>495</v>
      </c>
      <c r="F1740" s="243" t="s">
        <v>35</v>
      </c>
      <c r="G1740" s="243" t="s">
        <v>36</v>
      </c>
      <c r="H1740" s="243" t="s">
        <v>42</v>
      </c>
      <c r="I1740" s="243" t="s">
        <v>107</v>
      </c>
      <c r="J1740" s="243" t="s">
        <v>34</v>
      </c>
      <c r="K1740" s="243" t="s">
        <v>942</v>
      </c>
      <c r="L1740" s="265">
        <v>6.8043524318052411</v>
      </c>
      <c r="M1740" s="250">
        <v>4</v>
      </c>
      <c r="N1740" s="250">
        <v>4</v>
      </c>
      <c r="O1740" s="244">
        <v>12</v>
      </c>
      <c r="P1740" s="242">
        <v>10</v>
      </c>
      <c r="Q1740" s="242">
        <v>20</v>
      </c>
      <c r="R1740" s="242">
        <v>0.5</v>
      </c>
      <c r="S1740" s="245">
        <v>2150</v>
      </c>
      <c r="T1740" s="242">
        <v>5</v>
      </c>
      <c r="U1740" s="242">
        <v>0.8</v>
      </c>
      <c r="V1740" s="242">
        <v>21</v>
      </c>
      <c r="W1740" s="266">
        <v>110.13212800000001</v>
      </c>
      <c r="X1740" s="266">
        <v>22.99209352818372</v>
      </c>
      <c r="Y1740" s="266">
        <v>0</v>
      </c>
      <c r="Z1740" s="266">
        <v>4.4052851200000003</v>
      </c>
      <c r="AA1740" s="266">
        <v>6.6079276799999995</v>
      </c>
      <c r="AB1740" s="267">
        <v>3.5877872000000015</v>
      </c>
      <c r="AC1740" s="268"/>
      <c r="AD1740" s="269">
        <v>9.4</v>
      </c>
      <c r="AE1740" s="270">
        <f t="shared" si="177"/>
        <v>0.83448400000000333</v>
      </c>
      <c r="AF1740" s="194">
        <f t="shared" si="173"/>
        <v>2.7533031999999982</v>
      </c>
      <c r="AH1740" s="242">
        <v>1719</v>
      </c>
      <c r="AI1740" s="251">
        <f t="shared" si="174"/>
        <v>14.601000000000001</v>
      </c>
      <c r="AJ1740" s="251">
        <f>'5-04a'!O1741</f>
        <v>14.601000000000001</v>
      </c>
      <c r="AK1740" s="251">
        <f t="shared" si="175"/>
        <v>0</v>
      </c>
      <c r="AM1740" s="252">
        <f t="shared" si="176"/>
        <v>0.18856949524005193</v>
      </c>
      <c r="AP1740" s="268"/>
    </row>
    <row r="1741" spans="1:42" x14ac:dyDescent="0.25">
      <c r="A1741" s="253">
        <v>1739</v>
      </c>
      <c r="B1741" s="243" t="s">
        <v>597</v>
      </c>
      <c r="C1741" s="243" t="s">
        <v>598</v>
      </c>
      <c r="D1741" s="243" t="s">
        <v>471</v>
      </c>
      <c r="E1741" s="243" t="s">
        <v>496</v>
      </c>
      <c r="F1741" s="243" t="s">
        <v>30</v>
      </c>
      <c r="G1741" s="243" t="s">
        <v>46</v>
      </c>
      <c r="H1741" s="243" t="s">
        <v>47</v>
      </c>
      <c r="I1741" s="243" t="s">
        <v>1016</v>
      </c>
      <c r="J1741" s="243" t="s">
        <v>44</v>
      </c>
      <c r="K1741" s="243" t="s">
        <v>943</v>
      </c>
      <c r="L1741" s="265">
        <v>1.5905096304289184</v>
      </c>
      <c r="M1741" s="250">
        <v>1.5</v>
      </c>
      <c r="N1741" s="250">
        <v>1.5</v>
      </c>
      <c r="O1741" s="244">
        <v>26</v>
      </c>
      <c r="P1741" s="242">
        <v>15</v>
      </c>
      <c r="Q1741" s="242">
        <v>35</v>
      </c>
      <c r="R1741" s="242">
        <v>0.7</v>
      </c>
      <c r="S1741" s="245">
        <v>175</v>
      </c>
      <c r="T1741" s="242">
        <v>3.2</v>
      </c>
      <c r="U1741" s="242">
        <v>1.2</v>
      </c>
      <c r="V1741" s="242">
        <v>20</v>
      </c>
      <c r="W1741" s="266">
        <v>75.431682000000009</v>
      </c>
      <c r="X1741" s="266">
        <v>11.191644213649854</v>
      </c>
      <c r="Y1741" s="266">
        <v>1.42</v>
      </c>
      <c r="Z1741" s="266">
        <v>1.1314752300000002</v>
      </c>
      <c r="AA1741" s="266">
        <v>0.12571947000000003</v>
      </c>
      <c r="AB1741" s="267">
        <v>2.4825052999999997</v>
      </c>
      <c r="AC1741" s="268"/>
      <c r="AD1741" s="269">
        <v>9.15</v>
      </c>
      <c r="AE1741" s="270">
        <f t="shared" si="177"/>
        <v>0.9263539999999999</v>
      </c>
      <c r="AF1741" s="194">
        <f t="shared" si="173"/>
        <v>1.5561512999999998</v>
      </c>
      <c r="AH1741" s="242">
        <v>1720</v>
      </c>
      <c r="AI1741" s="251">
        <f t="shared" si="174"/>
        <v>5.1597</v>
      </c>
      <c r="AJ1741" s="251">
        <f>'5-04a'!O1742</f>
        <v>5.1597</v>
      </c>
      <c r="AK1741" s="251">
        <f t="shared" si="175"/>
        <v>0</v>
      </c>
      <c r="AM1741" s="252">
        <f t="shared" si="176"/>
        <v>0.30159724402581539</v>
      </c>
      <c r="AP1741" s="268"/>
    </row>
    <row r="1742" spans="1:42" x14ac:dyDescent="0.25">
      <c r="A1742" s="253">
        <v>1740</v>
      </c>
      <c r="B1742" s="243" t="s">
        <v>597</v>
      </c>
      <c r="C1742" s="243" t="s">
        <v>598</v>
      </c>
      <c r="D1742" s="243" t="s">
        <v>471</v>
      </c>
      <c r="E1742" s="243" t="s">
        <v>495</v>
      </c>
      <c r="F1742" s="243" t="s">
        <v>30</v>
      </c>
      <c r="G1742" s="243" t="s">
        <v>46</v>
      </c>
      <c r="H1742" s="243" t="s">
        <v>47</v>
      </c>
      <c r="I1742" s="243" t="s">
        <v>1016</v>
      </c>
      <c r="J1742" s="243" t="s">
        <v>44</v>
      </c>
      <c r="K1742" s="243" t="s">
        <v>943</v>
      </c>
      <c r="L1742" s="265">
        <v>1.5877635984057696</v>
      </c>
      <c r="M1742" s="250">
        <v>1.5</v>
      </c>
      <c r="N1742" s="250">
        <v>1.5</v>
      </c>
      <c r="O1742" s="244">
        <v>26</v>
      </c>
      <c r="P1742" s="242">
        <v>15</v>
      </c>
      <c r="Q1742" s="242">
        <v>35</v>
      </c>
      <c r="R1742" s="242">
        <v>0.7</v>
      </c>
      <c r="S1742" s="245">
        <v>175</v>
      </c>
      <c r="T1742" s="242">
        <v>3.2</v>
      </c>
      <c r="U1742" s="242">
        <v>1.2</v>
      </c>
      <c r="V1742" s="242">
        <v>20</v>
      </c>
      <c r="W1742" s="266">
        <v>57.961331999999956</v>
      </c>
      <c r="X1742" s="266">
        <v>12.100486847599157</v>
      </c>
      <c r="Y1742" s="266">
        <v>1.42</v>
      </c>
      <c r="Z1742" s="266">
        <v>0.86941997999999943</v>
      </c>
      <c r="AA1742" s="266">
        <v>9.6602219999999947E-2</v>
      </c>
      <c r="AB1742" s="267">
        <v>2.0151778000000009</v>
      </c>
      <c r="AC1742" s="268"/>
      <c r="AD1742" s="269">
        <v>9.4</v>
      </c>
      <c r="AE1742" s="270">
        <f t="shared" si="177"/>
        <v>0.83448400000000333</v>
      </c>
      <c r="AF1742" s="194">
        <f t="shared" si="173"/>
        <v>1.1806937999999976</v>
      </c>
      <c r="AH1742" s="242">
        <v>1721</v>
      </c>
      <c r="AI1742" s="251">
        <f t="shared" si="174"/>
        <v>4.4012000000000002</v>
      </c>
      <c r="AJ1742" s="251">
        <f>'5-04a'!O1743</f>
        <v>4.4012000000000002</v>
      </c>
      <c r="AK1742" s="251">
        <f t="shared" si="175"/>
        <v>0</v>
      </c>
      <c r="AM1742" s="252">
        <f t="shared" si="176"/>
        <v>0.26826633645369385</v>
      </c>
      <c r="AP1742" s="268"/>
    </row>
    <row r="1743" spans="1:42" x14ac:dyDescent="0.25">
      <c r="A1743" s="253">
        <v>1741</v>
      </c>
      <c r="B1743" s="243" t="s">
        <v>597</v>
      </c>
      <c r="C1743" s="243" t="s">
        <v>598</v>
      </c>
      <c r="D1743" s="243" t="s">
        <v>491</v>
      </c>
      <c r="E1743" s="243" t="s">
        <v>496</v>
      </c>
      <c r="F1743" s="243" t="s">
        <v>30</v>
      </c>
      <c r="G1743" s="243" t="s">
        <v>46</v>
      </c>
      <c r="H1743" s="243" t="s">
        <v>47</v>
      </c>
      <c r="I1743" s="243" t="s">
        <v>1016</v>
      </c>
      <c r="J1743" s="243" t="s">
        <v>44</v>
      </c>
      <c r="K1743" s="243" t="s">
        <v>943</v>
      </c>
      <c r="L1743" s="265">
        <v>1.5869672343487649</v>
      </c>
      <c r="M1743" s="250">
        <v>1.5</v>
      </c>
      <c r="N1743" s="250">
        <v>1.5</v>
      </c>
      <c r="O1743" s="244">
        <v>26</v>
      </c>
      <c r="P1743" s="242">
        <v>15</v>
      </c>
      <c r="Q1743" s="242">
        <v>35</v>
      </c>
      <c r="R1743" s="242">
        <v>0.7</v>
      </c>
      <c r="S1743" s="245">
        <v>175</v>
      </c>
      <c r="T1743" s="242">
        <v>3.2</v>
      </c>
      <c r="U1743" s="242">
        <v>1.2</v>
      </c>
      <c r="V1743" s="242">
        <v>20</v>
      </c>
      <c r="W1743" s="266">
        <v>124.08255000000001</v>
      </c>
      <c r="X1743" s="266">
        <v>16.36972955145119</v>
      </c>
      <c r="Y1743" s="266">
        <v>1.42</v>
      </c>
      <c r="Z1743" s="266">
        <v>1.8612382500000004</v>
      </c>
      <c r="AA1743" s="266">
        <v>0.20680425000000005</v>
      </c>
      <c r="AB1743" s="267">
        <v>5.0456574999999999</v>
      </c>
      <c r="AC1743" s="268"/>
      <c r="AD1743" s="269">
        <v>6.45</v>
      </c>
      <c r="AE1743" s="270">
        <f t="shared" si="177"/>
        <v>2.5589359999999992</v>
      </c>
      <c r="AF1743" s="194">
        <f t="shared" si="173"/>
        <v>2.4867215000000007</v>
      </c>
      <c r="AH1743" s="242">
        <v>1722</v>
      </c>
      <c r="AI1743" s="251">
        <f t="shared" si="174"/>
        <v>8.5336999999999996</v>
      </c>
      <c r="AJ1743" s="251">
        <f>'5-04a'!O1744</f>
        <v>8.5336999999999996</v>
      </c>
      <c r="AK1743" s="251">
        <f t="shared" si="175"/>
        <v>0</v>
      </c>
      <c r="AM1743" s="252">
        <f t="shared" si="176"/>
        <v>0.29140015468085367</v>
      </c>
      <c r="AP1743" s="268"/>
    </row>
    <row r="1744" spans="1:42" x14ac:dyDescent="0.25">
      <c r="A1744" s="253">
        <v>1742</v>
      </c>
      <c r="B1744" s="243" t="s">
        <v>597</v>
      </c>
      <c r="C1744" s="243" t="s">
        <v>598</v>
      </c>
      <c r="D1744" s="243" t="s">
        <v>471</v>
      </c>
      <c r="E1744" s="243" t="s">
        <v>496</v>
      </c>
      <c r="F1744" s="243" t="s">
        <v>30</v>
      </c>
      <c r="G1744" s="243" t="s">
        <v>46</v>
      </c>
      <c r="H1744" s="243" t="s">
        <v>47</v>
      </c>
      <c r="I1744" s="243" t="s">
        <v>113</v>
      </c>
      <c r="J1744" s="243" t="s">
        <v>44</v>
      </c>
      <c r="K1744" s="243" t="s">
        <v>944</v>
      </c>
      <c r="L1744" s="265">
        <v>1.1872702224548155</v>
      </c>
      <c r="M1744" s="250">
        <v>5</v>
      </c>
      <c r="N1744" s="250">
        <v>1.1872702224548155</v>
      </c>
      <c r="O1744" s="244">
        <v>23</v>
      </c>
      <c r="P1744" s="242">
        <v>15</v>
      </c>
      <c r="Q1744" s="242">
        <v>35</v>
      </c>
      <c r="R1744" s="242">
        <v>0.7</v>
      </c>
      <c r="S1744" s="245">
        <v>175</v>
      </c>
      <c r="T1744" s="242">
        <v>3.2</v>
      </c>
      <c r="U1744" s="242">
        <v>1.2</v>
      </c>
      <c r="V1744" s="242">
        <v>4.3</v>
      </c>
      <c r="W1744" s="266">
        <v>297.81776491362888</v>
      </c>
      <c r="X1744" s="266">
        <v>44.186612004989449</v>
      </c>
      <c r="Y1744" s="266">
        <v>1.46</v>
      </c>
      <c r="Z1744" s="266">
        <v>3.5359016400000014</v>
      </c>
      <c r="AA1744" s="266">
        <v>0.39287796000000014</v>
      </c>
      <c r="AB1744" s="267">
        <v>3.5651204000000005</v>
      </c>
      <c r="AC1744" s="268"/>
      <c r="AD1744" s="269">
        <v>9.15</v>
      </c>
      <c r="AE1744" s="270">
        <f t="shared" si="177"/>
        <v>0.9263539999999999</v>
      </c>
      <c r="AF1744" s="194">
        <f t="shared" si="173"/>
        <v>2.6387664000000006</v>
      </c>
      <c r="AH1744" s="242">
        <v>1723</v>
      </c>
      <c r="AI1744" s="251">
        <f t="shared" si="174"/>
        <v>8.9539000000000009</v>
      </c>
      <c r="AJ1744" s="251">
        <f>'5-04a'!O1745</f>
        <v>8.9539000000000009</v>
      </c>
      <c r="AK1744" s="251">
        <f t="shared" si="175"/>
        <v>0</v>
      </c>
      <c r="AM1744" s="252">
        <f t="shared" si="176"/>
        <v>0.29470581534303492</v>
      </c>
      <c r="AP1744" s="268"/>
    </row>
    <row r="1745" spans="1:42" x14ac:dyDescent="0.25">
      <c r="A1745" s="253">
        <v>1743</v>
      </c>
      <c r="B1745" s="243" t="s">
        <v>597</v>
      </c>
      <c r="C1745" s="243" t="s">
        <v>598</v>
      </c>
      <c r="D1745" s="243" t="s">
        <v>471</v>
      </c>
      <c r="E1745" s="243" t="s">
        <v>496</v>
      </c>
      <c r="F1745" s="243" t="s">
        <v>30</v>
      </c>
      <c r="G1745" s="243" t="s">
        <v>46</v>
      </c>
      <c r="H1745" s="243" t="s">
        <v>47</v>
      </c>
      <c r="I1745" s="243" t="s">
        <v>89</v>
      </c>
      <c r="J1745" s="243" t="s">
        <v>44</v>
      </c>
      <c r="K1745" s="243" t="s">
        <v>944</v>
      </c>
      <c r="L1745" s="265">
        <v>1.774930390342595</v>
      </c>
      <c r="M1745" s="250">
        <v>5</v>
      </c>
      <c r="N1745" s="250">
        <v>1.774930390342595</v>
      </c>
      <c r="O1745" s="244">
        <v>23</v>
      </c>
      <c r="P1745" s="242">
        <v>15</v>
      </c>
      <c r="Q1745" s="242">
        <v>35</v>
      </c>
      <c r="R1745" s="242">
        <v>0.7</v>
      </c>
      <c r="S1745" s="245">
        <v>185</v>
      </c>
      <c r="T1745" s="242">
        <v>3.2</v>
      </c>
      <c r="U1745" s="242">
        <v>1.2</v>
      </c>
      <c r="V1745" s="242">
        <v>4.3</v>
      </c>
      <c r="W1745" s="266">
        <v>199.21353869643895</v>
      </c>
      <c r="X1745" s="266">
        <v>29.556904851103699</v>
      </c>
      <c r="Y1745" s="266">
        <v>1.42</v>
      </c>
      <c r="Z1745" s="266">
        <v>3.5359016400000005</v>
      </c>
      <c r="AA1745" s="266">
        <v>0.39287796000000008</v>
      </c>
      <c r="AB1745" s="267">
        <v>3.5651204000000001</v>
      </c>
      <c r="AC1745" s="268"/>
      <c r="AD1745" s="269">
        <v>9.15</v>
      </c>
      <c r="AE1745" s="270">
        <f t="shared" si="177"/>
        <v>0.9263539999999999</v>
      </c>
      <c r="AF1745" s="194">
        <f t="shared" si="173"/>
        <v>2.6387664000000002</v>
      </c>
      <c r="AH1745" s="242">
        <v>1724</v>
      </c>
      <c r="AI1745" s="251">
        <f t="shared" si="174"/>
        <v>8.9138999999999999</v>
      </c>
      <c r="AJ1745" s="251">
        <f>'5-04a'!O1746</f>
        <v>8.9138999999999999</v>
      </c>
      <c r="AK1745" s="251">
        <f t="shared" si="175"/>
        <v>0</v>
      </c>
      <c r="AM1745" s="252">
        <f t="shared" si="176"/>
        <v>0.29602827045401003</v>
      </c>
      <c r="AP1745" s="268"/>
    </row>
    <row r="1746" spans="1:42" x14ac:dyDescent="0.25">
      <c r="A1746" s="253">
        <v>1744</v>
      </c>
      <c r="B1746" s="243" t="s">
        <v>597</v>
      </c>
      <c r="C1746" s="243" t="s">
        <v>598</v>
      </c>
      <c r="D1746" s="243" t="s">
        <v>471</v>
      </c>
      <c r="E1746" s="243" t="s">
        <v>496</v>
      </c>
      <c r="F1746" s="243" t="s">
        <v>30</v>
      </c>
      <c r="G1746" s="243" t="s">
        <v>46</v>
      </c>
      <c r="H1746" s="243" t="s">
        <v>47</v>
      </c>
      <c r="I1746" s="243" t="s">
        <v>1016</v>
      </c>
      <c r="J1746" s="243" t="s">
        <v>44</v>
      </c>
      <c r="K1746" s="243" t="s">
        <v>944</v>
      </c>
      <c r="L1746" s="265">
        <v>1.2832996304289184</v>
      </c>
      <c r="M1746" s="250">
        <v>5</v>
      </c>
      <c r="N1746" s="250">
        <v>1.2832996304289184</v>
      </c>
      <c r="O1746" s="244">
        <v>23</v>
      </c>
      <c r="P1746" s="242">
        <v>15</v>
      </c>
      <c r="Q1746" s="242">
        <v>35</v>
      </c>
      <c r="R1746" s="242">
        <v>0.7</v>
      </c>
      <c r="S1746" s="245">
        <v>175</v>
      </c>
      <c r="T1746" s="242">
        <v>3.2</v>
      </c>
      <c r="U1746" s="242">
        <v>1.2</v>
      </c>
      <c r="V1746" s="242">
        <v>4.3</v>
      </c>
      <c r="W1746" s="266">
        <v>275.53203914024294</v>
      </c>
      <c r="X1746" s="266">
        <v>40.880124501519724</v>
      </c>
      <c r="Y1746" s="266">
        <v>1.42</v>
      </c>
      <c r="Z1746" s="266">
        <v>3.5359016400000001</v>
      </c>
      <c r="AA1746" s="266">
        <v>0.39287796000000008</v>
      </c>
      <c r="AB1746" s="267">
        <v>3.5651204000000001</v>
      </c>
      <c r="AC1746" s="268"/>
      <c r="AD1746" s="269">
        <v>9.15</v>
      </c>
      <c r="AE1746" s="270">
        <f t="shared" si="177"/>
        <v>0.9263539999999999</v>
      </c>
      <c r="AF1746" s="194">
        <f t="shared" si="173"/>
        <v>2.6387664000000002</v>
      </c>
      <c r="AH1746" s="242">
        <v>1725</v>
      </c>
      <c r="AI1746" s="251">
        <f t="shared" si="174"/>
        <v>8.9138999999999999</v>
      </c>
      <c r="AJ1746" s="251">
        <f>'5-04a'!O1747</f>
        <v>8.9138999999999999</v>
      </c>
      <c r="AK1746" s="251">
        <f t="shared" si="175"/>
        <v>0</v>
      </c>
      <c r="AM1746" s="252">
        <f t="shared" si="176"/>
        <v>0.29602827045401003</v>
      </c>
      <c r="AP1746" s="268"/>
    </row>
    <row r="1747" spans="1:42" x14ac:dyDescent="0.25">
      <c r="A1747" s="253">
        <v>1745</v>
      </c>
      <c r="B1747" s="243" t="s">
        <v>597</v>
      </c>
      <c r="C1747" s="243" t="s">
        <v>598</v>
      </c>
      <c r="D1747" s="243" t="s">
        <v>471</v>
      </c>
      <c r="E1747" s="243" t="s">
        <v>496</v>
      </c>
      <c r="F1747" s="243" t="s">
        <v>30</v>
      </c>
      <c r="G1747" s="243" t="s">
        <v>46</v>
      </c>
      <c r="H1747" s="243" t="s">
        <v>47</v>
      </c>
      <c r="I1747" s="243" t="s">
        <v>62</v>
      </c>
      <c r="J1747" s="243" t="s">
        <v>65</v>
      </c>
      <c r="K1747" s="243" t="s">
        <v>944</v>
      </c>
      <c r="L1747" s="265">
        <v>1.4256229425411386</v>
      </c>
      <c r="M1747" s="250">
        <v>5</v>
      </c>
      <c r="N1747" s="250">
        <v>1.4256229425411386</v>
      </c>
      <c r="O1747" s="244">
        <v>23</v>
      </c>
      <c r="P1747" s="242">
        <v>15</v>
      </c>
      <c r="Q1747" s="242">
        <v>35</v>
      </c>
      <c r="R1747" s="242">
        <v>0.7</v>
      </c>
      <c r="S1747" s="245">
        <v>195</v>
      </c>
      <c r="T1747" s="242">
        <v>3.2</v>
      </c>
      <c r="U1747" s="242">
        <v>1.2</v>
      </c>
      <c r="V1747" s="242">
        <v>4.3</v>
      </c>
      <c r="W1747" s="266">
        <v>248.02502362211854</v>
      </c>
      <c r="X1747" s="266">
        <v>36.798964929097707</v>
      </c>
      <c r="Y1747" s="266">
        <v>1.82</v>
      </c>
      <c r="Z1747" s="266">
        <v>3.5359016400000005</v>
      </c>
      <c r="AA1747" s="266">
        <v>0.39287796000000003</v>
      </c>
      <c r="AB1747" s="267">
        <v>3.5651203999999996</v>
      </c>
      <c r="AC1747" s="268"/>
      <c r="AD1747" s="269">
        <v>9.15</v>
      </c>
      <c r="AE1747" s="270">
        <f t="shared" si="177"/>
        <v>0.9263539999999999</v>
      </c>
      <c r="AF1747" s="194">
        <f t="shared" si="173"/>
        <v>2.6387663999999997</v>
      </c>
      <c r="AH1747" s="242">
        <v>1726</v>
      </c>
      <c r="AI1747" s="251">
        <f t="shared" si="174"/>
        <v>9.3139000000000003</v>
      </c>
      <c r="AJ1747" s="251">
        <f>'5-04a'!O1748</f>
        <v>9.3139000000000003</v>
      </c>
      <c r="AK1747" s="251">
        <f t="shared" si="175"/>
        <v>0</v>
      </c>
      <c r="AM1747" s="252">
        <f t="shared" si="176"/>
        <v>0.28331487346868656</v>
      </c>
      <c r="AP1747" s="268"/>
    </row>
    <row r="1748" spans="1:42" x14ac:dyDescent="0.25">
      <c r="A1748" s="253">
        <v>1746</v>
      </c>
      <c r="B1748" s="243" t="s">
        <v>597</v>
      </c>
      <c r="C1748" s="243" t="s">
        <v>598</v>
      </c>
      <c r="D1748" s="243" t="s">
        <v>471</v>
      </c>
      <c r="E1748" s="243" t="s">
        <v>495</v>
      </c>
      <c r="F1748" s="243" t="s">
        <v>30</v>
      </c>
      <c r="G1748" s="243" t="s">
        <v>46</v>
      </c>
      <c r="H1748" s="243" t="s">
        <v>47</v>
      </c>
      <c r="I1748" s="243" t="s">
        <v>113</v>
      </c>
      <c r="J1748" s="243" t="s">
        <v>44</v>
      </c>
      <c r="K1748" s="243" t="s">
        <v>944</v>
      </c>
      <c r="L1748" s="265">
        <v>1.1844912448054659</v>
      </c>
      <c r="M1748" s="250">
        <v>5</v>
      </c>
      <c r="N1748" s="250">
        <v>1.1844912448054659</v>
      </c>
      <c r="O1748" s="244">
        <v>23</v>
      </c>
      <c r="P1748" s="242">
        <v>15</v>
      </c>
      <c r="Q1748" s="242">
        <v>35</v>
      </c>
      <c r="R1748" s="242">
        <v>0.7</v>
      </c>
      <c r="S1748" s="245">
        <v>175</v>
      </c>
      <c r="T1748" s="242">
        <v>3.2</v>
      </c>
      <c r="U1748" s="242">
        <v>1.2</v>
      </c>
      <c r="V1748" s="242">
        <v>4.3</v>
      </c>
      <c r="W1748" s="266">
        <v>219.49901710138857</v>
      </c>
      <c r="X1748" s="266">
        <v>45.824429457492393</v>
      </c>
      <c r="Y1748" s="266">
        <v>1.46</v>
      </c>
      <c r="Z1748" s="266">
        <v>2.5999466399999998</v>
      </c>
      <c r="AA1748" s="266">
        <v>0.28888295999999997</v>
      </c>
      <c r="AB1748" s="267">
        <v>2.7603704000000016</v>
      </c>
      <c r="AC1748" s="268"/>
      <c r="AD1748" s="269">
        <v>9.4</v>
      </c>
      <c r="AE1748" s="270">
        <f t="shared" si="177"/>
        <v>0.83448400000000333</v>
      </c>
      <c r="AF1748" s="194">
        <f t="shared" si="173"/>
        <v>1.9258863999999982</v>
      </c>
      <c r="AH1748" s="242">
        <v>1727</v>
      </c>
      <c r="AI1748" s="251">
        <f t="shared" si="174"/>
        <v>7.1092000000000013</v>
      </c>
      <c r="AJ1748" s="251">
        <f>'5-04a'!O1749</f>
        <v>7.1092000000000004</v>
      </c>
      <c r="AK1748" s="251">
        <f t="shared" si="175"/>
        <v>0</v>
      </c>
      <c r="AM1748" s="252">
        <f t="shared" si="176"/>
        <v>0.27090057953074859</v>
      </c>
      <c r="AP1748" s="268"/>
    </row>
    <row r="1749" spans="1:42" x14ac:dyDescent="0.25">
      <c r="A1749" s="253">
        <v>1747</v>
      </c>
      <c r="B1749" s="243" t="s">
        <v>597</v>
      </c>
      <c r="C1749" s="243" t="s">
        <v>598</v>
      </c>
      <c r="D1749" s="243" t="s">
        <v>471</v>
      </c>
      <c r="E1749" s="243" t="s">
        <v>495</v>
      </c>
      <c r="F1749" s="243" t="s">
        <v>30</v>
      </c>
      <c r="G1749" s="243" t="s">
        <v>46</v>
      </c>
      <c r="H1749" s="243" t="s">
        <v>47</v>
      </c>
      <c r="I1749" s="243" t="s">
        <v>89</v>
      </c>
      <c r="J1749" s="243" t="s">
        <v>44</v>
      </c>
      <c r="K1749" s="243" t="s">
        <v>944</v>
      </c>
      <c r="L1749" s="265">
        <v>1.7722941770734484</v>
      </c>
      <c r="M1749" s="250">
        <v>5</v>
      </c>
      <c r="N1749" s="250">
        <v>1.7722941770734484</v>
      </c>
      <c r="O1749" s="244">
        <v>23</v>
      </c>
      <c r="P1749" s="242">
        <v>15</v>
      </c>
      <c r="Q1749" s="242">
        <v>35</v>
      </c>
      <c r="R1749" s="242">
        <v>0.7</v>
      </c>
      <c r="S1749" s="245">
        <v>185</v>
      </c>
      <c r="T1749" s="242">
        <v>3.2</v>
      </c>
      <c r="U1749" s="242">
        <v>1.2</v>
      </c>
      <c r="V1749" s="242">
        <v>4.3</v>
      </c>
      <c r="W1749" s="266">
        <v>146.69949682355985</v>
      </c>
      <c r="X1749" s="266">
        <v>30.626199754396634</v>
      </c>
      <c r="Y1749" s="266">
        <v>1.42</v>
      </c>
      <c r="Z1749" s="266">
        <v>2.5999466399999998</v>
      </c>
      <c r="AA1749" s="266">
        <v>0.28888295999999997</v>
      </c>
      <c r="AB1749" s="267">
        <v>2.7603704000000016</v>
      </c>
      <c r="AC1749" s="268"/>
      <c r="AD1749" s="269">
        <v>9.4</v>
      </c>
      <c r="AE1749" s="270">
        <f t="shared" si="177"/>
        <v>0.83448400000000333</v>
      </c>
      <c r="AF1749" s="194">
        <f t="shared" si="173"/>
        <v>1.9258863999999982</v>
      </c>
      <c r="AH1749" s="242">
        <v>1728</v>
      </c>
      <c r="AI1749" s="251">
        <f t="shared" si="174"/>
        <v>7.0692000000000004</v>
      </c>
      <c r="AJ1749" s="251">
        <f>'5-04a'!O1750</f>
        <v>7.0692000000000004</v>
      </c>
      <c r="AK1749" s="251">
        <f t="shared" si="175"/>
        <v>0</v>
      </c>
      <c r="AM1749" s="252">
        <f t="shared" si="176"/>
        <v>0.27243342952526428</v>
      </c>
      <c r="AP1749" s="268"/>
    </row>
    <row r="1750" spans="1:42" x14ac:dyDescent="0.25">
      <c r="A1750" s="253">
        <v>1748</v>
      </c>
      <c r="B1750" s="243" t="s">
        <v>597</v>
      </c>
      <c r="C1750" s="243" t="s">
        <v>598</v>
      </c>
      <c r="D1750" s="243" t="s">
        <v>471</v>
      </c>
      <c r="E1750" s="243" t="s">
        <v>495</v>
      </c>
      <c r="F1750" s="243" t="s">
        <v>30</v>
      </c>
      <c r="G1750" s="243" t="s">
        <v>46</v>
      </c>
      <c r="H1750" s="243" t="s">
        <v>47</v>
      </c>
      <c r="I1750" s="243" t="s">
        <v>1016</v>
      </c>
      <c r="J1750" s="243" t="s">
        <v>44</v>
      </c>
      <c r="K1750" s="243" t="s">
        <v>944</v>
      </c>
      <c r="L1750" s="265">
        <v>1.2805535984057697</v>
      </c>
      <c r="M1750" s="250">
        <v>5</v>
      </c>
      <c r="N1750" s="250">
        <v>1.2805535984057697</v>
      </c>
      <c r="O1750" s="244">
        <v>23</v>
      </c>
      <c r="P1750" s="242">
        <v>15</v>
      </c>
      <c r="Q1750" s="242">
        <v>35</v>
      </c>
      <c r="R1750" s="242">
        <v>0.7</v>
      </c>
      <c r="S1750" s="245">
        <v>175</v>
      </c>
      <c r="T1750" s="242">
        <v>3.2</v>
      </c>
      <c r="U1750" s="242">
        <v>1.2</v>
      </c>
      <c r="V1750" s="242">
        <v>4.3</v>
      </c>
      <c r="W1750" s="266">
        <v>203.03301972184639</v>
      </c>
      <c r="X1750" s="266">
        <v>42.386851716460619</v>
      </c>
      <c r="Y1750" s="266">
        <v>1.42</v>
      </c>
      <c r="Z1750" s="266">
        <v>2.5999466399999998</v>
      </c>
      <c r="AA1750" s="266">
        <v>0.28888295999999997</v>
      </c>
      <c r="AB1750" s="267">
        <v>2.7603704000000016</v>
      </c>
      <c r="AC1750" s="268"/>
      <c r="AD1750" s="269">
        <v>9.4</v>
      </c>
      <c r="AE1750" s="270">
        <f t="shared" si="177"/>
        <v>0.83448400000000333</v>
      </c>
      <c r="AF1750" s="194">
        <f t="shared" si="173"/>
        <v>1.9258863999999982</v>
      </c>
      <c r="AH1750" s="242">
        <v>1729</v>
      </c>
      <c r="AI1750" s="251">
        <f t="shared" si="174"/>
        <v>7.0692000000000004</v>
      </c>
      <c r="AJ1750" s="251">
        <f>'5-04a'!O1751</f>
        <v>7.0692000000000004</v>
      </c>
      <c r="AK1750" s="251">
        <f t="shared" si="175"/>
        <v>0</v>
      </c>
      <c r="AM1750" s="252">
        <f t="shared" si="176"/>
        <v>0.27243342952526428</v>
      </c>
      <c r="AP1750" s="268"/>
    </row>
    <row r="1751" spans="1:42" x14ac:dyDescent="0.25">
      <c r="A1751" s="253">
        <v>1749</v>
      </c>
      <c r="B1751" s="243" t="s">
        <v>597</v>
      </c>
      <c r="C1751" s="243" t="s">
        <v>598</v>
      </c>
      <c r="D1751" s="243" t="s">
        <v>471</v>
      </c>
      <c r="E1751" s="243" t="s">
        <v>495</v>
      </c>
      <c r="F1751" s="243" t="s">
        <v>30</v>
      </c>
      <c r="G1751" s="243" t="s">
        <v>46</v>
      </c>
      <c r="H1751" s="243" t="s">
        <v>47</v>
      </c>
      <c r="I1751" s="243" t="s">
        <v>62</v>
      </c>
      <c r="J1751" s="243" t="s">
        <v>65</v>
      </c>
      <c r="K1751" s="243" t="s">
        <v>944</v>
      </c>
      <c r="L1751" s="265">
        <v>1.4227341461377871</v>
      </c>
      <c r="M1751" s="250">
        <v>5</v>
      </c>
      <c r="N1751" s="250">
        <v>1.4227341461377871</v>
      </c>
      <c r="O1751" s="244">
        <v>23</v>
      </c>
      <c r="P1751" s="242">
        <v>15</v>
      </c>
      <c r="Q1751" s="242">
        <v>35</v>
      </c>
      <c r="R1751" s="242">
        <v>0.7</v>
      </c>
      <c r="S1751" s="245">
        <v>195</v>
      </c>
      <c r="T1751" s="242">
        <v>3.2</v>
      </c>
      <c r="U1751" s="242">
        <v>1.2</v>
      </c>
      <c r="V1751" s="242">
        <v>4.3</v>
      </c>
      <c r="W1751" s="266">
        <v>182.74297043182113</v>
      </c>
      <c r="X1751" s="266">
        <v>38.15093328430504</v>
      </c>
      <c r="Y1751" s="266">
        <v>1.82</v>
      </c>
      <c r="Z1751" s="266">
        <v>2.5999466399999993</v>
      </c>
      <c r="AA1751" s="266">
        <v>0.28888295999999997</v>
      </c>
      <c r="AB1751" s="267">
        <v>2.7603704000000011</v>
      </c>
      <c r="AC1751" s="268"/>
      <c r="AD1751" s="269">
        <v>9.4</v>
      </c>
      <c r="AE1751" s="270">
        <f t="shared" si="177"/>
        <v>0.83448400000000333</v>
      </c>
      <c r="AF1751" s="194">
        <f t="shared" si="173"/>
        <v>1.9258863999999978</v>
      </c>
      <c r="AH1751" s="242">
        <v>1730</v>
      </c>
      <c r="AI1751" s="251">
        <f t="shared" si="174"/>
        <v>7.4691999999999998</v>
      </c>
      <c r="AJ1751" s="251">
        <f>'5-04a'!O1752</f>
        <v>7.4691999999999998</v>
      </c>
      <c r="AK1751" s="251">
        <f t="shared" si="175"/>
        <v>0</v>
      </c>
      <c r="AM1751" s="252">
        <f t="shared" si="176"/>
        <v>0.25784373159106705</v>
      </c>
      <c r="AP1751" s="268"/>
    </row>
    <row r="1752" spans="1:42" x14ac:dyDescent="0.25">
      <c r="A1752" s="253">
        <v>1750</v>
      </c>
      <c r="B1752" s="243" t="s">
        <v>597</v>
      </c>
      <c r="C1752" s="243" t="s">
        <v>598</v>
      </c>
      <c r="D1752" s="243" t="s">
        <v>471</v>
      </c>
      <c r="E1752" s="243" t="s">
        <v>495</v>
      </c>
      <c r="F1752" s="243" t="s">
        <v>30</v>
      </c>
      <c r="G1752" s="243" t="s">
        <v>46</v>
      </c>
      <c r="H1752" s="243" t="s">
        <v>47</v>
      </c>
      <c r="I1752" s="243" t="s">
        <v>89</v>
      </c>
      <c r="J1752" s="243" t="s">
        <v>44</v>
      </c>
      <c r="K1752" s="243" t="s">
        <v>945</v>
      </c>
      <c r="L1752" s="265">
        <v>1.7722941770734484</v>
      </c>
      <c r="M1752" s="250">
        <v>3</v>
      </c>
      <c r="N1752" s="250">
        <v>1.7722941770734484</v>
      </c>
      <c r="O1752" s="244">
        <v>23</v>
      </c>
      <c r="P1752" s="242">
        <v>15</v>
      </c>
      <c r="Q1752" s="242">
        <v>35</v>
      </c>
      <c r="R1752" s="242">
        <v>0.7</v>
      </c>
      <c r="S1752" s="245">
        <v>185</v>
      </c>
      <c r="T1752" s="242">
        <v>3.2</v>
      </c>
      <c r="U1752" s="242">
        <v>1.2</v>
      </c>
      <c r="V1752" s="242">
        <v>4.3</v>
      </c>
      <c r="W1752" s="266">
        <v>88.537256415923451</v>
      </c>
      <c r="X1752" s="266">
        <v>18.483769606664605</v>
      </c>
      <c r="Y1752" s="266">
        <v>1.42</v>
      </c>
      <c r="Z1752" s="266">
        <v>1.5691406399999996</v>
      </c>
      <c r="AA1752" s="266">
        <v>0.17434895999999994</v>
      </c>
      <c r="AB1752" s="267">
        <v>1.9968104000000013</v>
      </c>
      <c r="AC1752" s="268"/>
      <c r="AD1752" s="269">
        <v>9.4</v>
      </c>
      <c r="AE1752" s="270">
        <f t="shared" si="177"/>
        <v>0.83448400000000333</v>
      </c>
      <c r="AF1752" s="194">
        <f t="shared" si="173"/>
        <v>1.162326399999998</v>
      </c>
      <c r="AH1752" s="242">
        <v>1731</v>
      </c>
      <c r="AI1752" s="251">
        <f t="shared" si="174"/>
        <v>5.1603000000000012</v>
      </c>
      <c r="AJ1752" s="251">
        <f>'5-04a'!O1753</f>
        <v>5.1603000000000003</v>
      </c>
      <c r="AK1752" s="251">
        <f t="shared" si="175"/>
        <v>0</v>
      </c>
      <c r="AM1752" s="252">
        <f t="shared" si="176"/>
        <v>0.22524395868457217</v>
      </c>
      <c r="AP1752" s="268"/>
    </row>
    <row r="1753" spans="1:42" x14ac:dyDescent="0.25">
      <c r="A1753" s="253">
        <v>1751</v>
      </c>
      <c r="B1753" s="243" t="s">
        <v>597</v>
      </c>
      <c r="C1753" s="243" t="s">
        <v>598</v>
      </c>
      <c r="D1753" s="243" t="s">
        <v>471</v>
      </c>
      <c r="E1753" s="243" t="s">
        <v>496</v>
      </c>
      <c r="F1753" s="243" t="s">
        <v>30</v>
      </c>
      <c r="G1753" s="243" t="s">
        <v>31</v>
      </c>
      <c r="H1753" s="243" t="s">
        <v>32</v>
      </c>
      <c r="I1753" s="243" t="s">
        <v>62</v>
      </c>
      <c r="J1753" s="243" t="s">
        <v>102</v>
      </c>
      <c r="K1753" s="243" t="s">
        <v>946</v>
      </c>
      <c r="L1753" s="265">
        <v>3.1476219157449878</v>
      </c>
      <c r="M1753" s="250">
        <v>3</v>
      </c>
      <c r="N1753" s="250">
        <v>3</v>
      </c>
      <c r="O1753" s="244">
        <v>26</v>
      </c>
      <c r="P1753" s="242">
        <v>15</v>
      </c>
      <c r="Q1753" s="242">
        <v>35</v>
      </c>
      <c r="R1753" s="242">
        <v>0.7</v>
      </c>
      <c r="S1753" s="245">
        <v>219</v>
      </c>
      <c r="T1753" s="242">
        <v>3.8</v>
      </c>
      <c r="U1753" s="242">
        <v>1.2</v>
      </c>
      <c r="V1753" s="242">
        <v>10</v>
      </c>
      <c r="W1753" s="266">
        <v>59.391192000000004</v>
      </c>
      <c r="X1753" s="266">
        <v>8.8117495548961422</v>
      </c>
      <c r="Y1753" s="266">
        <v>1.93</v>
      </c>
      <c r="Z1753" s="266">
        <v>1.7817357600000001</v>
      </c>
      <c r="AA1753" s="266">
        <v>0.44543394000000003</v>
      </c>
      <c r="AB1753" s="267">
        <v>3.6680303000000003</v>
      </c>
      <c r="AC1753" s="268"/>
      <c r="AD1753" s="269">
        <v>9.15</v>
      </c>
      <c r="AE1753" s="270">
        <f t="shared" si="177"/>
        <v>0.9263539999999999</v>
      </c>
      <c r="AF1753" s="194">
        <f t="shared" si="173"/>
        <v>2.7416763000000004</v>
      </c>
      <c r="AH1753" s="242">
        <v>1732</v>
      </c>
      <c r="AI1753" s="251">
        <f t="shared" si="174"/>
        <v>7.8252000000000006</v>
      </c>
      <c r="AJ1753" s="251">
        <f>'5-04a'!O1754</f>
        <v>7.8251999999999997</v>
      </c>
      <c r="AK1753" s="251">
        <f t="shared" si="175"/>
        <v>0</v>
      </c>
      <c r="AM1753" s="252">
        <f t="shared" si="176"/>
        <v>0.35036501303481066</v>
      </c>
      <c r="AP1753" s="268"/>
    </row>
    <row r="1754" spans="1:42" x14ac:dyDescent="0.25">
      <c r="A1754" s="253">
        <v>1752</v>
      </c>
      <c r="B1754" s="243" t="s">
        <v>597</v>
      </c>
      <c r="C1754" s="243" t="s">
        <v>598</v>
      </c>
      <c r="D1754" s="243" t="s">
        <v>471</v>
      </c>
      <c r="E1754" s="243" t="s">
        <v>496</v>
      </c>
      <c r="F1754" s="243" t="s">
        <v>30</v>
      </c>
      <c r="G1754" s="243" t="s">
        <v>46</v>
      </c>
      <c r="H1754" s="243" t="s">
        <v>47</v>
      </c>
      <c r="I1754" s="243" t="s">
        <v>89</v>
      </c>
      <c r="J1754" s="243" t="s">
        <v>44</v>
      </c>
      <c r="K1754" s="243" t="s">
        <v>946</v>
      </c>
      <c r="L1754" s="265">
        <v>4.1208793903425951</v>
      </c>
      <c r="M1754" s="250">
        <v>3</v>
      </c>
      <c r="N1754" s="250">
        <v>3</v>
      </c>
      <c r="O1754" s="244">
        <v>26</v>
      </c>
      <c r="P1754" s="242">
        <v>15</v>
      </c>
      <c r="Q1754" s="242">
        <v>35</v>
      </c>
      <c r="R1754" s="242">
        <v>0.7</v>
      </c>
      <c r="S1754" s="245">
        <v>185</v>
      </c>
      <c r="T1754" s="242">
        <v>3.2</v>
      </c>
      <c r="U1754" s="242">
        <v>1.2</v>
      </c>
      <c r="V1754" s="242">
        <v>10</v>
      </c>
      <c r="W1754" s="266">
        <v>62.644941000000017</v>
      </c>
      <c r="X1754" s="266">
        <v>9.2945016320474814</v>
      </c>
      <c r="Y1754" s="266">
        <v>1.42</v>
      </c>
      <c r="Z1754" s="266">
        <v>1.8793482300000006</v>
      </c>
      <c r="AA1754" s="266">
        <v>0.20881647000000009</v>
      </c>
      <c r="AB1754" s="267">
        <v>3.4981353000000008</v>
      </c>
      <c r="AC1754" s="268"/>
      <c r="AD1754" s="269">
        <v>9.15</v>
      </c>
      <c r="AE1754" s="270">
        <f t="shared" si="177"/>
        <v>0.9263539999999999</v>
      </c>
      <c r="AF1754" s="194">
        <f t="shared" si="173"/>
        <v>2.5717813000000009</v>
      </c>
      <c r="AH1754" s="242">
        <v>1733</v>
      </c>
      <c r="AI1754" s="251">
        <f t="shared" si="174"/>
        <v>7.0063000000000013</v>
      </c>
      <c r="AJ1754" s="251">
        <f>'5-04a'!O1755</f>
        <v>7.0063000000000004</v>
      </c>
      <c r="AK1754" s="251">
        <f t="shared" si="175"/>
        <v>0</v>
      </c>
      <c r="AM1754" s="252">
        <f t="shared" si="176"/>
        <v>0.36706696829995866</v>
      </c>
      <c r="AP1754" s="268"/>
    </row>
    <row r="1755" spans="1:42" x14ac:dyDescent="0.25">
      <c r="A1755" s="253">
        <v>1753</v>
      </c>
      <c r="B1755" s="243" t="s">
        <v>597</v>
      </c>
      <c r="C1755" s="243" t="s">
        <v>598</v>
      </c>
      <c r="D1755" s="243" t="s">
        <v>471</v>
      </c>
      <c r="E1755" s="243" t="s">
        <v>496</v>
      </c>
      <c r="F1755" s="243" t="s">
        <v>30</v>
      </c>
      <c r="G1755" s="243" t="s">
        <v>46</v>
      </c>
      <c r="H1755" s="243" t="s">
        <v>47</v>
      </c>
      <c r="I1755" s="243" t="s">
        <v>88</v>
      </c>
      <c r="J1755" s="243" t="s">
        <v>44</v>
      </c>
      <c r="K1755" s="243" t="s">
        <v>946</v>
      </c>
      <c r="L1755" s="265">
        <v>3.6289096304289195</v>
      </c>
      <c r="M1755" s="250">
        <v>3</v>
      </c>
      <c r="N1755" s="250">
        <v>3</v>
      </c>
      <c r="O1755" s="244">
        <v>26</v>
      </c>
      <c r="P1755" s="242">
        <v>15</v>
      </c>
      <c r="Q1755" s="242">
        <v>35</v>
      </c>
      <c r="R1755" s="242">
        <v>0.7</v>
      </c>
      <c r="S1755" s="245">
        <v>185</v>
      </c>
      <c r="T1755" s="242">
        <v>3.2</v>
      </c>
      <c r="U1755" s="242">
        <v>1.2</v>
      </c>
      <c r="V1755" s="242">
        <v>10</v>
      </c>
      <c r="W1755" s="266">
        <v>62.644940999999996</v>
      </c>
      <c r="X1755" s="266">
        <v>9.294501632047476</v>
      </c>
      <c r="Y1755" s="266">
        <v>1.54</v>
      </c>
      <c r="Z1755" s="266">
        <v>1.8793482299999997</v>
      </c>
      <c r="AA1755" s="266">
        <v>0.20881647</v>
      </c>
      <c r="AB1755" s="267">
        <v>3.4981353000000004</v>
      </c>
      <c r="AC1755" s="268"/>
      <c r="AD1755" s="269">
        <v>9.15</v>
      </c>
      <c r="AE1755" s="270">
        <f t="shared" si="177"/>
        <v>0.9263539999999999</v>
      </c>
      <c r="AF1755" s="194">
        <f t="shared" si="173"/>
        <v>2.5717813000000005</v>
      </c>
      <c r="AH1755" s="242">
        <v>1734</v>
      </c>
      <c r="AI1755" s="251">
        <f t="shared" si="174"/>
        <v>7.1263000000000005</v>
      </c>
      <c r="AJ1755" s="251">
        <f>'5-04a'!O1756</f>
        <v>7.1262999999999996</v>
      </c>
      <c r="AK1755" s="251">
        <f t="shared" si="175"/>
        <v>0</v>
      </c>
      <c r="AM1755" s="252">
        <f t="shared" si="176"/>
        <v>0.36088591555225014</v>
      </c>
      <c r="AP1755" s="268"/>
    </row>
    <row r="1756" spans="1:42" x14ac:dyDescent="0.25">
      <c r="A1756" s="253">
        <v>1754</v>
      </c>
      <c r="B1756" s="243" t="s">
        <v>597</v>
      </c>
      <c r="C1756" s="243" t="s">
        <v>598</v>
      </c>
      <c r="D1756" s="243" t="s">
        <v>471</v>
      </c>
      <c r="E1756" s="243" t="s">
        <v>496</v>
      </c>
      <c r="F1756" s="243" t="s">
        <v>30</v>
      </c>
      <c r="G1756" s="243" t="s">
        <v>46</v>
      </c>
      <c r="H1756" s="243" t="s">
        <v>47</v>
      </c>
      <c r="I1756" s="243" t="s">
        <v>1016</v>
      </c>
      <c r="J1756" s="243" t="s">
        <v>44</v>
      </c>
      <c r="K1756" s="243" t="s">
        <v>946</v>
      </c>
      <c r="L1756" s="265">
        <v>2.9779096304289192</v>
      </c>
      <c r="M1756" s="250">
        <v>3</v>
      </c>
      <c r="N1756" s="250">
        <v>2.9779096304289192</v>
      </c>
      <c r="O1756" s="244">
        <v>26</v>
      </c>
      <c r="P1756" s="242">
        <v>15</v>
      </c>
      <c r="Q1756" s="242">
        <v>35</v>
      </c>
      <c r="R1756" s="242">
        <v>0.7</v>
      </c>
      <c r="S1756" s="245">
        <v>175</v>
      </c>
      <c r="T1756" s="242">
        <v>3.2</v>
      </c>
      <c r="U1756" s="242">
        <v>1.2</v>
      </c>
      <c r="V1756" s="242">
        <v>10</v>
      </c>
      <c r="W1756" s="266">
        <v>63.109646135544793</v>
      </c>
      <c r="X1756" s="266">
        <v>9.3634489815348356</v>
      </c>
      <c r="Y1756" s="266">
        <v>1.42</v>
      </c>
      <c r="Z1756" s="266">
        <v>1.8793482300000006</v>
      </c>
      <c r="AA1756" s="266">
        <v>0.20881647000000006</v>
      </c>
      <c r="AB1756" s="267">
        <v>3.4981353000000008</v>
      </c>
      <c r="AC1756" s="268"/>
      <c r="AD1756" s="269">
        <v>9.15</v>
      </c>
      <c r="AE1756" s="270">
        <f t="shared" si="177"/>
        <v>0.9263539999999999</v>
      </c>
      <c r="AF1756" s="194">
        <f t="shared" si="173"/>
        <v>2.5717813000000009</v>
      </c>
      <c r="AH1756" s="242">
        <v>1735</v>
      </c>
      <c r="AI1756" s="251">
        <f t="shared" si="174"/>
        <v>7.0063000000000013</v>
      </c>
      <c r="AJ1756" s="251">
        <f>'5-04a'!O1757</f>
        <v>7.0063000000000004</v>
      </c>
      <c r="AK1756" s="251">
        <f t="shared" si="175"/>
        <v>0</v>
      </c>
      <c r="AM1756" s="252">
        <f t="shared" si="176"/>
        <v>0.36706696829995866</v>
      </c>
      <c r="AP1756" s="268"/>
    </row>
    <row r="1757" spans="1:42" x14ac:dyDescent="0.25">
      <c r="A1757" s="253">
        <v>1755</v>
      </c>
      <c r="B1757" s="243" t="s">
        <v>597</v>
      </c>
      <c r="C1757" s="243" t="s">
        <v>598</v>
      </c>
      <c r="D1757" s="243" t="s">
        <v>471</v>
      </c>
      <c r="E1757" s="243" t="s">
        <v>496</v>
      </c>
      <c r="F1757" s="243" t="s">
        <v>30</v>
      </c>
      <c r="G1757" s="243" t="s">
        <v>46</v>
      </c>
      <c r="H1757" s="243" t="s">
        <v>47</v>
      </c>
      <c r="I1757" s="243" t="s">
        <v>60</v>
      </c>
      <c r="J1757" s="243" t="s">
        <v>58</v>
      </c>
      <c r="K1757" s="243" t="s">
        <v>946</v>
      </c>
      <c r="L1757" s="265">
        <v>2.9810101838567831</v>
      </c>
      <c r="M1757" s="250">
        <v>3</v>
      </c>
      <c r="N1757" s="250">
        <v>2.9810101838567831</v>
      </c>
      <c r="O1757" s="244">
        <v>26</v>
      </c>
      <c r="P1757" s="242">
        <v>15</v>
      </c>
      <c r="Q1757" s="242">
        <v>35</v>
      </c>
      <c r="R1757" s="242">
        <v>0.7</v>
      </c>
      <c r="S1757" s="245">
        <v>195</v>
      </c>
      <c r="T1757" s="242">
        <v>3.2</v>
      </c>
      <c r="U1757" s="242">
        <v>1.2</v>
      </c>
      <c r="V1757" s="242">
        <v>10</v>
      </c>
      <c r="W1757" s="266">
        <v>62.38959350329251</v>
      </c>
      <c r="X1757" s="266">
        <v>9.2566162467793038</v>
      </c>
      <c r="Y1757" s="266">
        <v>2.46</v>
      </c>
      <c r="Z1757" s="266">
        <v>1.8598401359999996</v>
      </c>
      <c r="AA1757" s="266">
        <v>0.25361456399999993</v>
      </c>
      <c r="AB1757" s="267">
        <v>3.5290452999999995</v>
      </c>
      <c r="AC1757" s="268"/>
      <c r="AD1757" s="269">
        <v>9.15</v>
      </c>
      <c r="AE1757" s="270">
        <f t="shared" si="177"/>
        <v>0.9263539999999999</v>
      </c>
      <c r="AF1757" s="194">
        <f t="shared" si="173"/>
        <v>2.6026912999999996</v>
      </c>
      <c r="AH1757" s="242">
        <v>1736</v>
      </c>
      <c r="AI1757" s="251">
        <f t="shared" si="174"/>
        <v>8.1024999999999991</v>
      </c>
      <c r="AJ1757" s="251">
        <f>'5-04a'!O1758</f>
        <v>8.1024999999999991</v>
      </c>
      <c r="AK1757" s="251">
        <f t="shared" si="175"/>
        <v>0</v>
      </c>
      <c r="AM1757" s="252">
        <f t="shared" si="176"/>
        <v>0.32122077136686206</v>
      </c>
      <c r="AP1757" s="268"/>
    </row>
    <row r="1758" spans="1:42" x14ac:dyDescent="0.25">
      <c r="A1758" s="253">
        <v>1756</v>
      </c>
      <c r="B1758" s="243" t="s">
        <v>597</v>
      </c>
      <c r="C1758" s="243" t="s">
        <v>598</v>
      </c>
      <c r="D1758" s="243" t="s">
        <v>471</v>
      </c>
      <c r="E1758" s="243" t="s">
        <v>496</v>
      </c>
      <c r="F1758" s="243" t="s">
        <v>30</v>
      </c>
      <c r="G1758" s="243" t="s">
        <v>46</v>
      </c>
      <c r="H1758" s="243" t="s">
        <v>47</v>
      </c>
      <c r="I1758" s="243" t="s">
        <v>59</v>
      </c>
      <c r="J1758" s="243" t="s">
        <v>58</v>
      </c>
      <c r="K1758" s="243" t="s">
        <v>946</v>
      </c>
      <c r="L1758" s="265">
        <v>3.1861012786619911</v>
      </c>
      <c r="M1758" s="250">
        <v>3</v>
      </c>
      <c r="N1758" s="250">
        <v>3</v>
      </c>
      <c r="O1758" s="244">
        <v>26</v>
      </c>
      <c r="P1758" s="242">
        <v>15</v>
      </c>
      <c r="Q1758" s="242">
        <v>35</v>
      </c>
      <c r="R1758" s="242">
        <v>0.7</v>
      </c>
      <c r="S1758" s="245">
        <v>195</v>
      </c>
      <c r="T1758" s="242">
        <v>3.2</v>
      </c>
      <c r="U1758" s="242">
        <v>1.2</v>
      </c>
      <c r="V1758" s="242">
        <v>10</v>
      </c>
      <c r="W1758" s="266">
        <v>62.644940999999996</v>
      </c>
      <c r="X1758" s="266">
        <v>9.294501632047476</v>
      </c>
      <c r="Y1758" s="266">
        <v>1.99</v>
      </c>
      <c r="Z1758" s="266">
        <v>1.8793482299999997</v>
      </c>
      <c r="AA1758" s="266">
        <v>0.20881647</v>
      </c>
      <c r="AB1758" s="267">
        <v>3.4981353000000004</v>
      </c>
      <c r="AC1758" s="268"/>
      <c r="AD1758" s="269">
        <v>9.15</v>
      </c>
      <c r="AE1758" s="270">
        <f t="shared" si="177"/>
        <v>0.9263539999999999</v>
      </c>
      <c r="AF1758" s="194">
        <f t="shared" si="173"/>
        <v>2.5717813000000005</v>
      </c>
      <c r="AH1758" s="242">
        <v>1737</v>
      </c>
      <c r="AI1758" s="251">
        <f t="shared" si="174"/>
        <v>7.5763000000000007</v>
      </c>
      <c r="AJ1758" s="251">
        <f>'5-04a'!O1759</f>
        <v>7.5762999999999998</v>
      </c>
      <c r="AK1758" s="251">
        <f t="shared" si="175"/>
        <v>0</v>
      </c>
      <c r="AM1758" s="252">
        <f t="shared" si="176"/>
        <v>0.33945082692079248</v>
      </c>
      <c r="AP1758" s="268"/>
    </row>
    <row r="1759" spans="1:42" x14ac:dyDescent="0.25">
      <c r="A1759" s="253">
        <v>1757</v>
      </c>
      <c r="B1759" s="243" t="s">
        <v>597</v>
      </c>
      <c r="C1759" s="243" t="s">
        <v>598</v>
      </c>
      <c r="D1759" s="243" t="s">
        <v>491</v>
      </c>
      <c r="E1759" s="243" t="s">
        <v>492</v>
      </c>
      <c r="F1759" s="243" t="s">
        <v>30</v>
      </c>
      <c r="G1759" s="243" t="s">
        <v>31</v>
      </c>
      <c r="H1759" s="243" t="s">
        <v>32</v>
      </c>
      <c r="I1759" s="243" t="s">
        <v>62</v>
      </c>
      <c r="J1759" s="243" t="s">
        <v>102</v>
      </c>
      <c r="K1759" s="243" t="s">
        <v>946</v>
      </c>
      <c r="L1759" s="265">
        <v>3.1460307673509291</v>
      </c>
      <c r="M1759" s="250">
        <v>3</v>
      </c>
      <c r="N1759" s="250">
        <v>3</v>
      </c>
      <c r="O1759" s="244">
        <v>26</v>
      </c>
      <c r="P1759" s="242">
        <v>15</v>
      </c>
      <c r="Q1759" s="242">
        <v>35</v>
      </c>
      <c r="R1759" s="242">
        <v>0.7</v>
      </c>
      <c r="S1759" s="245">
        <v>219</v>
      </c>
      <c r="T1759" s="242">
        <v>3.8</v>
      </c>
      <c r="U1759" s="242">
        <v>1.2</v>
      </c>
      <c r="V1759" s="242">
        <v>10</v>
      </c>
      <c r="W1759" s="266">
        <v>106.04400000000001</v>
      </c>
      <c r="X1759" s="266">
        <v>10.689919354838711</v>
      </c>
      <c r="Y1759" s="266">
        <v>1.93</v>
      </c>
      <c r="Z1759" s="266">
        <v>3.1813200000000004</v>
      </c>
      <c r="AA1759" s="266">
        <v>0.79533000000000009</v>
      </c>
      <c r="AB1759" s="267">
        <v>7.8053500000000016</v>
      </c>
      <c r="AC1759" s="268"/>
      <c r="AD1759" s="269">
        <v>6.05</v>
      </c>
      <c r="AE1759" s="270">
        <f t="shared" si="177"/>
        <v>2.9004960000000004</v>
      </c>
      <c r="AF1759" s="194">
        <f t="shared" si="173"/>
        <v>4.9048540000000012</v>
      </c>
      <c r="AH1759" s="242">
        <v>1738</v>
      </c>
      <c r="AI1759" s="251">
        <f t="shared" si="174"/>
        <v>13.712000000000002</v>
      </c>
      <c r="AJ1759" s="251">
        <f>'5-04a'!O1760</f>
        <v>13.712</v>
      </c>
      <c r="AK1759" s="251">
        <f t="shared" si="175"/>
        <v>0</v>
      </c>
      <c r="AM1759" s="252">
        <f t="shared" si="176"/>
        <v>0.35770522170361729</v>
      </c>
      <c r="AP1759" s="268"/>
    </row>
    <row r="1760" spans="1:42" x14ac:dyDescent="0.25">
      <c r="A1760" s="253">
        <v>1758</v>
      </c>
      <c r="B1760" s="243" t="s">
        <v>597</v>
      </c>
      <c r="C1760" s="243" t="s">
        <v>598</v>
      </c>
      <c r="D1760" s="243" t="s">
        <v>491</v>
      </c>
      <c r="E1760" s="243" t="s">
        <v>492</v>
      </c>
      <c r="F1760" s="243" t="s">
        <v>30</v>
      </c>
      <c r="G1760" s="243" t="s">
        <v>46</v>
      </c>
      <c r="H1760" s="243" t="s">
        <v>47</v>
      </c>
      <c r="I1760" s="243" t="s">
        <v>89</v>
      </c>
      <c r="J1760" s="243" t="s">
        <v>44</v>
      </c>
      <c r="K1760" s="243" t="s">
        <v>946</v>
      </c>
      <c r="L1760" s="265">
        <v>4.1192190615835784</v>
      </c>
      <c r="M1760" s="250">
        <v>3</v>
      </c>
      <c r="N1760" s="250">
        <v>3</v>
      </c>
      <c r="O1760" s="244">
        <v>26</v>
      </c>
      <c r="P1760" s="242">
        <v>15</v>
      </c>
      <c r="Q1760" s="242">
        <v>35</v>
      </c>
      <c r="R1760" s="242">
        <v>0.7</v>
      </c>
      <c r="S1760" s="245">
        <v>185</v>
      </c>
      <c r="T1760" s="242">
        <v>3.2</v>
      </c>
      <c r="U1760" s="242">
        <v>1.2</v>
      </c>
      <c r="V1760" s="242">
        <v>10</v>
      </c>
      <c r="W1760" s="266">
        <v>113.16104999999997</v>
      </c>
      <c r="X1760" s="266">
        <v>11.40736391129032</v>
      </c>
      <c r="Y1760" s="266">
        <v>1.42</v>
      </c>
      <c r="Z1760" s="266">
        <v>3.3948314999999991</v>
      </c>
      <c r="AA1760" s="266">
        <v>0.37720349999999997</v>
      </c>
      <c r="AB1760" s="267">
        <v>7.5552650000000003</v>
      </c>
      <c r="AC1760" s="268"/>
      <c r="AD1760" s="269">
        <v>6.05</v>
      </c>
      <c r="AE1760" s="270">
        <f t="shared" si="177"/>
        <v>2.9004960000000004</v>
      </c>
      <c r="AF1760" s="194">
        <f t="shared" si="173"/>
        <v>4.6547689999999999</v>
      </c>
      <c r="AH1760" s="242">
        <v>1739</v>
      </c>
      <c r="AI1760" s="251">
        <f t="shared" si="174"/>
        <v>12.747299999999999</v>
      </c>
      <c r="AJ1760" s="251">
        <f>'5-04a'!O1761</f>
        <v>12.747299999999999</v>
      </c>
      <c r="AK1760" s="251">
        <f t="shared" si="175"/>
        <v>0</v>
      </c>
      <c r="AM1760" s="252">
        <f t="shared" si="176"/>
        <v>0.36515724898605983</v>
      </c>
      <c r="AP1760" s="268"/>
    </row>
    <row r="1761" spans="1:42" x14ac:dyDescent="0.25">
      <c r="A1761" s="253">
        <v>1759</v>
      </c>
      <c r="B1761" s="243" t="s">
        <v>597</v>
      </c>
      <c r="C1761" s="243" t="s">
        <v>598</v>
      </c>
      <c r="D1761" s="243" t="s">
        <v>491</v>
      </c>
      <c r="E1761" s="243" t="s">
        <v>492</v>
      </c>
      <c r="F1761" s="243" t="s">
        <v>30</v>
      </c>
      <c r="G1761" s="243" t="s">
        <v>46</v>
      </c>
      <c r="H1761" s="243" t="s">
        <v>47</v>
      </c>
      <c r="I1761" s="243" t="s">
        <v>88</v>
      </c>
      <c r="J1761" s="243" t="s">
        <v>44</v>
      </c>
      <c r="K1761" s="243" t="s">
        <v>946</v>
      </c>
      <c r="L1761" s="265">
        <v>3.6273357771261012</v>
      </c>
      <c r="M1761" s="250">
        <v>3</v>
      </c>
      <c r="N1761" s="250">
        <v>3</v>
      </c>
      <c r="O1761" s="244">
        <v>26</v>
      </c>
      <c r="P1761" s="242">
        <v>15</v>
      </c>
      <c r="Q1761" s="242">
        <v>35</v>
      </c>
      <c r="R1761" s="242">
        <v>0.7</v>
      </c>
      <c r="S1761" s="245">
        <v>185</v>
      </c>
      <c r="T1761" s="242">
        <v>3.2</v>
      </c>
      <c r="U1761" s="242">
        <v>1.2</v>
      </c>
      <c r="V1761" s="242">
        <v>10</v>
      </c>
      <c r="W1761" s="266">
        <v>113.16105</v>
      </c>
      <c r="X1761" s="266">
        <v>11.407363911290323</v>
      </c>
      <c r="Y1761" s="266">
        <v>1.54</v>
      </c>
      <c r="Z1761" s="266">
        <v>3.3948315000000004</v>
      </c>
      <c r="AA1761" s="266">
        <v>0.37720350000000002</v>
      </c>
      <c r="AB1761" s="267">
        <v>7.5552650000000012</v>
      </c>
      <c r="AC1761" s="268"/>
      <c r="AD1761" s="269">
        <v>6.05</v>
      </c>
      <c r="AE1761" s="270">
        <f t="shared" si="177"/>
        <v>2.9004960000000004</v>
      </c>
      <c r="AF1761" s="194">
        <f t="shared" si="173"/>
        <v>4.6547690000000008</v>
      </c>
      <c r="AH1761" s="242">
        <v>1740</v>
      </c>
      <c r="AI1761" s="251">
        <f t="shared" si="174"/>
        <v>12.867300000000002</v>
      </c>
      <c r="AJ1761" s="251">
        <f>'5-04a'!O1762</f>
        <v>12.8673</v>
      </c>
      <c r="AK1761" s="251">
        <f t="shared" si="175"/>
        <v>0</v>
      </c>
      <c r="AM1761" s="252">
        <f t="shared" si="176"/>
        <v>0.36175180496296816</v>
      </c>
      <c r="AP1761" s="268"/>
    </row>
    <row r="1762" spans="1:42" x14ac:dyDescent="0.25">
      <c r="A1762" s="253">
        <v>1760</v>
      </c>
      <c r="B1762" s="243" t="s">
        <v>597</v>
      </c>
      <c r="C1762" s="243" t="s">
        <v>598</v>
      </c>
      <c r="D1762" s="243" t="s">
        <v>491</v>
      </c>
      <c r="E1762" s="243" t="s">
        <v>492</v>
      </c>
      <c r="F1762" s="243" t="s">
        <v>30</v>
      </c>
      <c r="G1762" s="243" t="s">
        <v>46</v>
      </c>
      <c r="H1762" s="243" t="s">
        <v>47</v>
      </c>
      <c r="I1762" s="243" t="s">
        <v>1016</v>
      </c>
      <c r="J1762" s="243" t="s">
        <v>44</v>
      </c>
      <c r="K1762" s="243" t="s">
        <v>946</v>
      </c>
      <c r="L1762" s="265">
        <v>2.9763357771261001</v>
      </c>
      <c r="M1762" s="250">
        <v>3</v>
      </c>
      <c r="N1762" s="250">
        <v>2.9763357771261001</v>
      </c>
      <c r="O1762" s="244">
        <v>26</v>
      </c>
      <c r="P1762" s="242">
        <v>15</v>
      </c>
      <c r="Q1762" s="242">
        <v>35</v>
      </c>
      <c r="R1762" s="242">
        <v>0.7</v>
      </c>
      <c r="S1762" s="245">
        <v>175</v>
      </c>
      <c r="T1762" s="242">
        <v>3.2</v>
      </c>
      <c r="U1762" s="242">
        <v>1.2</v>
      </c>
      <c r="V1762" s="242">
        <v>10</v>
      </c>
      <c r="W1762" s="266">
        <v>114.06076982611121</v>
      </c>
      <c r="X1762" s="266">
        <v>11.498061474406372</v>
      </c>
      <c r="Y1762" s="266">
        <v>1.42</v>
      </c>
      <c r="Z1762" s="266">
        <v>3.3948314999999991</v>
      </c>
      <c r="AA1762" s="266">
        <v>0.37720349999999997</v>
      </c>
      <c r="AB1762" s="267">
        <v>7.5552650000000003</v>
      </c>
      <c r="AC1762" s="268"/>
      <c r="AD1762" s="269">
        <v>6.05</v>
      </c>
      <c r="AE1762" s="270">
        <f t="shared" si="177"/>
        <v>2.9004960000000004</v>
      </c>
      <c r="AF1762" s="194">
        <f t="shared" si="173"/>
        <v>4.6547689999999999</v>
      </c>
      <c r="AH1762" s="242">
        <v>1741</v>
      </c>
      <c r="AI1762" s="251">
        <f t="shared" si="174"/>
        <v>12.747299999999999</v>
      </c>
      <c r="AJ1762" s="251">
        <f>'5-04a'!O1763</f>
        <v>12.747299999999999</v>
      </c>
      <c r="AK1762" s="251">
        <f t="shared" si="175"/>
        <v>0</v>
      </c>
      <c r="AM1762" s="252">
        <f t="shared" si="176"/>
        <v>0.36515724898605983</v>
      </c>
      <c r="AP1762" s="268"/>
    </row>
    <row r="1763" spans="1:42" x14ac:dyDescent="0.25">
      <c r="A1763" s="253">
        <v>1761</v>
      </c>
      <c r="B1763" s="243" t="s">
        <v>597</v>
      </c>
      <c r="C1763" s="243" t="s">
        <v>598</v>
      </c>
      <c r="D1763" s="243" t="s">
        <v>491</v>
      </c>
      <c r="E1763" s="243" t="s">
        <v>492</v>
      </c>
      <c r="F1763" s="243" t="s">
        <v>30</v>
      </c>
      <c r="G1763" s="243" t="s">
        <v>46</v>
      </c>
      <c r="H1763" s="243" t="s">
        <v>47</v>
      </c>
      <c r="I1763" s="243" t="s">
        <v>60</v>
      </c>
      <c r="J1763" s="243" t="s">
        <v>58</v>
      </c>
      <c r="K1763" s="243" t="s">
        <v>946</v>
      </c>
      <c r="L1763" s="265">
        <v>2.980007068564877</v>
      </c>
      <c r="M1763" s="250">
        <v>3</v>
      </c>
      <c r="N1763" s="250">
        <v>2.980007068564877</v>
      </c>
      <c r="O1763" s="244">
        <v>26</v>
      </c>
      <c r="P1763" s="242">
        <v>15</v>
      </c>
      <c r="Q1763" s="242">
        <v>35</v>
      </c>
      <c r="R1763" s="242">
        <v>0.7</v>
      </c>
      <c r="S1763" s="245">
        <v>195</v>
      </c>
      <c r="T1763" s="242">
        <v>3.2</v>
      </c>
      <c r="U1763" s="242">
        <v>1.2</v>
      </c>
      <c r="V1763" s="242">
        <v>10</v>
      </c>
      <c r="W1763" s="266">
        <v>112.48765264219108</v>
      </c>
      <c r="X1763" s="266">
        <v>11.3394811131241</v>
      </c>
      <c r="Y1763" s="266">
        <v>2.46</v>
      </c>
      <c r="Z1763" s="266">
        <v>3.3521399999999995</v>
      </c>
      <c r="AA1763" s="266">
        <v>0.45710999999999996</v>
      </c>
      <c r="AB1763" s="267">
        <v>7.6007500000000014</v>
      </c>
      <c r="AC1763" s="268"/>
      <c r="AD1763" s="269">
        <v>6.05</v>
      </c>
      <c r="AE1763" s="270">
        <f t="shared" si="177"/>
        <v>2.9004960000000004</v>
      </c>
      <c r="AF1763" s="194">
        <f t="shared" si="173"/>
        <v>4.700254000000001</v>
      </c>
      <c r="AH1763" s="242">
        <v>1742</v>
      </c>
      <c r="AI1763" s="251">
        <f t="shared" si="174"/>
        <v>13.870000000000001</v>
      </c>
      <c r="AJ1763" s="251">
        <f>'5-04a'!O1764</f>
        <v>13.87</v>
      </c>
      <c r="AK1763" s="251">
        <f t="shared" si="175"/>
        <v>0</v>
      </c>
      <c r="AM1763" s="252">
        <f t="shared" si="176"/>
        <v>0.33887916366258114</v>
      </c>
      <c r="AP1763" s="268"/>
    </row>
    <row r="1764" spans="1:42" x14ac:dyDescent="0.25">
      <c r="A1764" s="253">
        <v>1762</v>
      </c>
      <c r="B1764" s="243" t="s">
        <v>597</v>
      </c>
      <c r="C1764" s="243" t="s">
        <v>598</v>
      </c>
      <c r="D1764" s="243" t="s">
        <v>491</v>
      </c>
      <c r="E1764" s="243" t="s">
        <v>492</v>
      </c>
      <c r="F1764" s="243" t="s">
        <v>30</v>
      </c>
      <c r="G1764" s="243" t="s">
        <v>46</v>
      </c>
      <c r="H1764" s="243" t="s">
        <v>47</v>
      </c>
      <c r="I1764" s="243" t="s">
        <v>59</v>
      </c>
      <c r="J1764" s="243" t="s">
        <v>58</v>
      </c>
      <c r="K1764" s="243" t="s">
        <v>946</v>
      </c>
      <c r="L1764" s="265">
        <v>3.184760909090909</v>
      </c>
      <c r="M1764" s="250">
        <v>3</v>
      </c>
      <c r="N1764" s="250">
        <v>3</v>
      </c>
      <c r="O1764" s="244">
        <v>26</v>
      </c>
      <c r="P1764" s="242">
        <v>15</v>
      </c>
      <c r="Q1764" s="242">
        <v>35</v>
      </c>
      <c r="R1764" s="242">
        <v>0.7</v>
      </c>
      <c r="S1764" s="245">
        <v>195</v>
      </c>
      <c r="T1764" s="242">
        <v>3.2</v>
      </c>
      <c r="U1764" s="242">
        <v>1.2</v>
      </c>
      <c r="V1764" s="242">
        <v>10</v>
      </c>
      <c r="W1764" s="266">
        <v>113.16104999999997</v>
      </c>
      <c r="X1764" s="266">
        <v>11.40736391129032</v>
      </c>
      <c r="Y1764" s="266">
        <v>1.99</v>
      </c>
      <c r="Z1764" s="266">
        <v>3.3948314999999991</v>
      </c>
      <c r="AA1764" s="266">
        <v>0.37720349999999997</v>
      </c>
      <c r="AB1764" s="267">
        <v>7.5552650000000003</v>
      </c>
      <c r="AC1764" s="268"/>
      <c r="AD1764" s="269">
        <v>6.05</v>
      </c>
      <c r="AE1764" s="270">
        <f t="shared" ref="AE1764:AE1789" si="178">0.0804*AD1764^2-1.8589*AD1764+11.204</f>
        <v>2.9004960000000004</v>
      </c>
      <c r="AF1764" s="194">
        <f t="shared" si="173"/>
        <v>4.6547689999999999</v>
      </c>
      <c r="AH1764" s="242">
        <v>1743</v>
      </c>
      <c r="AI1764" s="251">
        <f t="shared" si="174"/>
        <v>13.317299999999999</v>
      </c>
      <c r="AJ1764" s="251">
        <f>'5-04a'!O1765</f>
        <v>13.317299999999999</v>
      </c>
      <c r="AK1764" s="251">
        <f t="shared" si="175"/>
        <v>0</v>
      </c>
      <c r="AM1764" s="252">
        <f t="shared" si="176"/>
        <v>0.34952798239883459</v>
      </c>
      <c r="AP1764" s="268"/>
    </row>
    <row r="1765" spans="1:42" x14ac:dyDescent="0.25">
      <c r="A1765" s="253">
        <v>1763</v>
      </c>
      <c r="B1765" s="243" t="s">
        <v>597</v>
      </c>
      <c r="C1765" s="243" t="s">
        <v>598</v>
      </c>
      <c r="D1765" s="243" t="s">
        <v>471</v>
      </c>
      <c r="E1765" s="243" t="s">
        <v>495</v>
      </c>
      <c r="F1765" s="243" t="s">
        <v>35</v>
      </c>
      <c r="G1765" s="243" t="s">
        <v>46</v>
      </c>
      <c r="H1765" s="243" t="s">
        <v>47</v>
      </c>
      <c r="I1765" s="243" t="s">
        <v>101</v>
      </c>
      <c r="J1765" s="243" t="s">
        <v>44</v>
      </c>
      <c r="K1765" s="243" t="s">
        <v>947</v>
      </c>
      <c r="L1765" s="265">
        <v>1.0233441145886097</v>
      </c>
      <c r="M1765" s="250">
        <v>1</v>
      </c>
      <c r="N1765" s="250">
        <v>1</v>
      </c>
      <c r="O1765" s="244">
        <v>30</v>
      </c>
      <c r="P1765" s="242">
        <v>15</v>
      </c>
      <c r="Q1765" s="242">
        <v>35</v>
      </c>
      <c r="R1765" s="242">
        <v>0.7</v>
      </c>
      <c r="S1765" s="245">
        <v>187</v>
      </c>
      <c r="T1765" s="242">
        <v>3.2</v>
      </c>
      <c r="U1765" s="242">
        <v>1.2</v>
      </c>
      <c r="V1765" s="242">
        <v>9.1</v>
      </c>
      <c r="W1765" s="266">
        <v>57.836449999999971</v>
      </c>
      <c r="X1765" s="266">
        <v>12.074415448851768</v>
      </c>
      <c r="Y1765" s="266">
        <v>2.0299999999999998</v>
      </c>
      <c r="Z1765" s="266">
        <v>0.57836449999999973</v>
      </c>
      <c r="AA1765" s="266">
        <v>0.57836449999999973</v>
      </c>
      <c r="AB1765" s="267">
        <v>4.3046709999999999</v>
      </c>
      <c r="AC1765" s="268"/>
      <c r="AD1765" s="269">
        <v>9.4</v>
      </c>
      <c r="AE1765" s="270">
        <f t="shared" si="178"/>
        <v>0.83448400000000333</v>
      </c>
      <c r="AF1765" s="194">
        <f t="shared" si="173"/>
        <v>3.4701869999999966</v>
      </c>
      <c r="AH1765" s="242">
        <v>1744</v>
      </c>
      <c r="AI1765" s="251">
        <f t="shared" si="174"/>
        <v>7.4913999999999987</v>
      </c>
      <c r="AJ1765" s="251">
        <f>'5-04a'!O1766</f>
        <v>7.4913999999999996</v>
      </c>
      <c r="AK1765" s="251">
        <f t="shared" si="175"/>
        <v>0</v>
      </c>
      <c r="AM1765" s="252">
        <f t="shared" si="176"/>
        <v>0.46322276210054159</v>
      </c>
      <c r="AP1765" s="268"/>
    </row>
    <row r="1766" spans="1:42" x14ac:dyDescent="0.25">
      <c r="A1766" s="253">
        <v>1764</v>
      </c>
      <c r="B1766" s="243" t="s">
        <v>597</v>
      </c>
      <c r="C1766" s="243" t="s">
        <v>598</v>
      </c>
      <c r="D1766" s="243" t="s">
        <v>471</v>
      </c>
      <c r="E1766" s="243" t="s">
        <v>495</v>
      </c>
      <c r="F1766" s="243" t="s">
        <v>35</v>
      </c>
      <c r="G1766" s="243" t="s">
        <v>31</v>
      </c>
      <c r="H1766" s="243" t="s">
        <v>32</v>
      </c>
      <c r="I1766" s="243" t="s">
        <v>93</v>
      </c>
      <c r="J1766" s="243" t="s">
        <v>44</v>
      </c>
      <c r="K1766" s="243" t="s">
        <v>947</v>
      </c>
      <c r="L1766" s="265">
        <v>1.0239900677693385</v>
      </c>
      <c r="M1766" s="250">
        <v>1</v>
      </c>
      <c r="N1766" s="250">
        <v>1</v>
      </c>
      <c r="O1766" s="244">
        <v>30</v>
      </c>
      <c r="P1766" s="242">
        <v>15</v>
      </c>
      <c r="Q1766" s="242">
        <v>35</v>
      </c>
      <c r="R1766" s="242">
        <v>0.7</v>
      </c>
      <c r="S1766" s="245">
        <v>185</v>
      </c>
      <c r="T1766" s="242">
        <v>3.2</v>
      </c>
      <c r="U1766" s="242">
        <v>1.2</v>
      </c>
      <c r="V1766" s="242">
        <v>9.1</v>
      </c>
      <c r="W1766" s="266">
        <v>61.500239999999977</v>
      </c>
      <c r="X1766" s="266">
        <v>12.839298538622124</v>
      </c>
      <c r="Y1766" s="266">
        <v>1.86</v>
      </c>
      <c r="Z1766" s="266">
        <v>0.61500239999999973</v>
      </c>
      <c r="AA1766" s="266">
        <v>0.41000159999999986</v>
      </c>
      <c r="AB1766" s="267">
        <v>3.9094960000000003</v>
      </c>
      <c r="AC1766" s="268"/>
      <c r="AD1766" s="269">
        <v>9.4</v>
      </c>
      <c r="AE1766" s="270">
        <f t="shared" si="178"/>
        <v>0.83448400000000333</v>
      </c>
      <c r="AF1766" s="194">
        <f t="shared" si="173"/>
        <v>3.075011999999997</v>
      </c>
      <c r="AH1766" s="242">
        <v>1745</v>
      </c>
      <c r="AI1766" s="251">
        <f t="shared" si="174"/>
        <v>6.7944999999999993</v>
      </c>
      <c r="AJ1766" s="251">
        <f>'5-04a'!O1767</f>
        <v>6.7945000000000002</v>
      </c>
      <c r="AK1766" s="251">
        <f t="shared" si="175"/>
        <v>0</v>
      </c>
      <c r="AM1766" s="252">
        <f t="shared" si="176"/>
        <v>0.45257369931562252</v>
      </c>
      <c r="AP1766" s="268"/>
    </row>
    <row r="1767" spans="1:42" x14ac:dyDescent="0.25">
      <c r="A1767" s="253">
        <v>1765</v>
      </c>
      <c r="B1767" s="243" t="s">
        <v>597</v>
      </c>
      <c r="C1767" s="243" t="s">
        <v>598</v>
      </c>
      <c r="D1767" s="243" t="s">
        <v>471</v>
      </c>
      <c r="E1767" s="243" t="s">
        <v>495</v>
      </c>
      <c r="F1767" s="243" t="s">
        <v>30</v>
      </c>
      <c r="G1767" s="243" t="s">
        <v>46</v>
      </c>
      <c r="H1767" s="243" t="s">
        <v>47</v>
      </c>
      <c r="I1767" s="243" t="s">
        <v>1016</v>
      </c>
      <c r="J1767" s="243" t="s">
        <v>44</v>
      </c>
      <c r="K1767" s="243" t="s">
        <v>948</v>
      </c>
      <c r="L1767" s="265">
        <v>6.8400635984057692</v>
      </c>
      <c r="M1767" s="250">
        <v>3</v>
      </c>
      <c r="N1767" s="250">
        <v>3</v>
      </c>
      <c r="O1767" s="244">
        <v>22.5</v>
      </c>
      <c r="P1767" s="242">
        <v>15</v>
      </c>
      <c r="Q1767" s="242">
        <v>35</v>
      </c>
      <c r="R1767" s="242">
        <v>0.7</v>
      </c>
      <c r="S1767" s="245">
        <v>175</v>
      </c>
      <c r="T1767" s="242">
        <v>3.2</v>
      </c>
      <c r="U1767" s="242">
        <v>1.2</v>
      </c>
      <c r="V1767" s="242">
        <v>23</v>
      </c>
      <c r="W1767" s="266">
        <v>59.677799999999969</v>
      </c>
      <c r="X1767" s="266">
        <v>12.458830897703542</v>
      </c>
      <c r="Y1767" s="266">
        <v>1.42</v>
      </c>
      <c r="Z1767" s="266">
        <v>1.790333999999999</v>
      </c>
      <c r="AA1767" s="266">
        <v>0.19892599999999991</v>
      </c>
      <c r="AB1767" s="267">
        <v>2.0280400000000007</v>
      </c>
      <c r="AC1767" s="268"/>
      <c r="AD1767" s="269">
        <v>9.4</v>
      </c>
      <c r="AE1767" s="270">
        <f t="shared" si="178"/>
        <v>0.83448400000000333</v>
      </c>
      <c r="AF1767" s="194">
        <f t="shared" si="173"/>
        <v>1.1935559999999974</v>
      </c>
      <c r="AH1767" s="242">
        <v>1746</v>
      </c>
      <c r="AI1767" s="251">
        <f t="shared" si="174"/>
        <v>5.4372999999999987</v>
      </c>
      <c r="AJ1767" s="251">
        <f>'5-04a'!O1768</f>
        <v>5.4372999999999996</v>
      </c>
      <c r="AK1767" s="251">
        <f t="shared" si="175"/>
        <v>0</v>
      </c>
      <c r="AM1767" s="252">
        <f t="shared" si="176"/>
        <v>0.21951262575175137</v>
      </c>
      <c r="AP1767" s="268"/>
    </row>
    <row r="1768" spans="1:42" x14ac:dyDescent="0.25">
      <c r="A1768" s="253">
        <v>1766</v>
      </c>
      <c r="B1768" s="243" t="s">
        <v>597</v>
      </c>
      <c r="C1768" s="243" t="s">
        <v>598</v>
      </c>
      <c r="D1768" s="243" t="s">
        <v>471</v>
      </c>
      <c r="E1768" s="243" t="s">
        <v>496</v>
      </c>
      <c r="F1768" s="243" t="s">
        <v>30</v>
      </c>
      <c r="G1768" s="243" t="s">
        <v>46</v>
      </c>
      <c r="H1768" s="243" t="s">
        <v>47</v>
      </c>
      <c r="I1768" s="243" t="s">
        <v>89</v>
      </c>
      <c r="J1768" s="243" t="s">
        <v>44</v>
      </c>
      <c r="K1768" s="243" t="s">
        <v>949</v>
      </c>
      <c r="L1768" s="265">
        <v>3.750466390342595</v>
      </c>
      <c r="M1768" s="250">
        <v>3</v>
      </c>
      <c r="N1768" s="250">
        <v>3</v>
      </c>
      <c r="O1768" s="244">
        <v>26</v>
      </c>
      <c r="P1768" s="242">
        <v>15</v>
      </c>
      <c r="Q1768" s="242">
        <v>35</v>
      </c>
      <c r="R1768" s="242">
        <v>0.7</v>
      </c>
      <c r="S1768" s="245">
        <v>185</v>
      </c>
      <c r="T1768" s="242">
        <v>3.2</v>
      </c>
      <c r="U1768" s="242">
        <v>1.2</v>
      </c>
      <c r="V1768" s="242">
        <v>9.1</v>
      </c>
      <c r="W1768" s="266">
        <v>59.647941000000003</v>
      </c>
      <c r="X1768" s="266">
        <v>8.8498428783382792</v>
      </c>
      <c r="Y1768" s="266">
        <v>1.42</v>
      </c>
      <c r="Z1768" s="266">
        <v>1.7894382300000002</v>
      </c>
      <c r="AA1768" s="266">
        <v>0.19882647000000001</v>
      </c>
      <c r="AB1768" s="267">
        <v>3.3760352999999999</v>
      </c>
      <c r="AC1768" s="268"/>
      <c r="AD1768" s="269">
        <v>9.15</v>
      </c>
      <c r="AE1768" s="270">
        <f t="shared" si="178"/>
        <v>0.9263539999999999</v>
      </c>
      <c r="AF1768" s="194">
        <f t="shared" si="173"/>
        <v>2.4496813</v>
      </c>
      <c r="AH1768" s="242">
        <v>1747</v>
      </c>
      <c r="AI1768" s="251">
        <f t="shared" si="174"/>
        <v>6.7843</v>
      </c>
      <c r="AJ1768" s="251">
        <f>'5-04a'!O1769</f>
        <v>6.7843</v>
      </c>
      <c r="AK1768" s="251">
        <f t="shared" si="175"/>
        <v>0</v>
      </c>
      <c r="AM1768" s="252">
        <f t="shared" si="176"/>
        <v>0.3610809221290332</v>
      </c>
      <c r="AP1768" s="268"/>
    </row>
    <row r="1769" spans="1:42" x14ac:dyDescent="0.25">
      <c r="A1769" s="253">
        <v>1767</v>
      </c>
      <c r="B1769" s="243" t="s">
        <v>597</v>
      </c>
      <c r="C1769" s="243" t="s">
        <v>598</v>
      </c>
      <c r="D1769" s="243" t="s">
        <v>471</v>
      </c>
      <c r="E1769" s="243" t="s">
        <v>496</v>
      </c>
      <c r="F1769" s="243" t="s">
        <v>30</v>
      </c>
      <c r="G1769" s="243" t="s">
        <v>46</v>
      </c>
      <c r="H1769" s="243" t="s">
        <v>47</v>
      </c>
      <c r="I1769" s="243" t="s">
        <v>59</v>
      </c>
      <c r="J1769" s="243" t="s">
        <v>58</v>
      </c>
      <c r="K1769" s="243" t="s">
        <v>949</v>
      </c>
      <c r="L1769" s="265">
        <v>2.8997284786619915</v>
      </c>
      <c r="M1769" s="250">
        <v>3</v>
      </c>
      <c r="N1769" s="250">
        <v>2.8997284786619915</v>
      </c>
      <c r="O1769" s="244">
        <v>26</v>
      </c>
      <c r="P1769" s="242">
        <v>15</v>
      </c>
      <c r="Q1769" s="242">
        <v>35</v>
      </c>
      <c r="R1769" s="242">
        <v>0.7</v>
      </c>
      <c r="S1769" s="245">
        <v>195</v>
      </c>
      <c r="T1769" s="242">
        <v>3.2</v>
      </c>
      <c r="U1769" s="242">
        <v>1.2</v>
      </c>
      <c r="V1769" s="242">
        <v>9.1</v>
      </c>
      <c r="W1769" s="266">
        <v>61.710544389511007</v>
      </c>
      <c r="X1769" s="266">
        <v>9.1558671201054906</v>
      </c>
      <c r="Y1769" s="266">
        <v>1.99</v>
      </c>
      <c r="Z1769" s="266">
        <v>1.7894382300000005</v>
      </c>
      <c r="AA1769" s="266">
        <v>0.19882647000000006</v>
      </c>
      <c r="AB1769" s="267">
        <v>3.3760353000000007</v>
      </c>
      <c r="AC1769" s="268"/>
      <c r="AD1769" s="269">
        <v>9.15</v>
      </c>
      <c r="AE1769" s="270">
        <f t="shared" si="178"/>
        <v>0.9263539999999999</v>
      </c>
      <c r="AF1769" s="194">
        <f t="shared" si="173"/>
        <v>2.4496813000000008</v>
      </c>
      <c r="AH1769" s="242">
        <v>1748</v>
      </c>
      <c r="AI1769" s="251">
        <f t="shared" si="174"/>
        <v>7.3543000000000012</v>
      </c>
      <c r="AJ1769" s="251">
        <f>'5-04a'!O1770</f>
        <v>7.3543000000000003</v>
      </c>
      <c r="AK1769" s="251">
        <f t="shared" si="175"/>
        <v>0</v>
      </c>
      <c r="AM1769" s="252">
        <f t="shared" si="176"/>
        <v>0.33309510082536753</v>
      </c>
      <c r="AP1769" s="268"/>
    </row>
    <row r="1770" spans="1:42" x14ac:dyDescent="0.25">
      <c r="A1770" s="253">
        <v>1768</v>
      </c>
      <c r="B1770" s="243" t="s">
        <v>597</v>
      </c>
      <c r="C1770" s="243" t="s">
        <v>598</v>
      </c>
      <c r="D1770" s="243" t="s">
        <v>491</v>
      </c>
      <c r="E1770" s="243" t="s">
        <v>492</v>
      </c>
      <c r="F1770" s="243" t="s">
        <v>30</v>
      </c>
      <c r="G1770" s="243" t="s">
        <v>46</v>
      </c>
      <c r="H1770" s="243" t="s">
        <v>47</v>
      </c>
      <c r="I1770" s="243" t="s">
        <v>89</v>
      </c>
      <c r="J1770" s="243" t="s">
        <v>44</v>
      </c>
      <c r="K1770" s="243" t="s">
        <v>949</v>
      </c>
      <c r="L1770" s="265">
        <v>3.7488060615835774</v>
      </c>
      <c r="M1770" s="250">
        <v>3</v>
      </c>
      <c r="N1770" s="250">
        <v>3</v>
      </c>
      <c r="O1770" s="244">
        <v>26</v>
      </c>
      <c r="P1770" s="242">
        <v>15</v>
      </c>
      <c r="Q1770" s="242">
        <v>35</v>
      </c>
      <c r="R1770" s="242">
        <v>0.7</v>
      </c>
      <c r="S1770" s="245">
        <v>185</v>
      </c>
      <c r="T1770" s="242">
        <v>3.2</v>
      </c>
      <c r="U1770" s="242">
        <v>1.2</v>
      </c>
      <c r="V1770" s="242">
        <v>9.1</v>
      </c>
      <c r="W1770" s="266">
        <v>108.74654999999998</v>
      </c>
      <c r="X1770" s="266">
        <v>10.96235383064516</v>
      </c>
      <c r="Y1770" s="266">
        <v>1.42</v>
      </c>
      <c r="Z1770" s="266">
        <v>3.2623964999999995</v>
      </c>
      <c r="AA1770" s="266">
        <v>0.36248849999999999</v>
      </c>
      <c r="AB1770" s="267">
        <v>7.3754150000000012</v>
      </c>
      <c r="AC1770" s="268"/>
      <c r="AD1770" s="269">
        <v>6.05</v>
      </c>
      <c r="AE1770" s="270">
        <f t="shared" si="178"/>
        <v>2.9004960000000004</v>
      </c>
      <c r="AF1770" s="194">
        <f t="shared" si="173"/>
        <v>4.4749190000000008</v>
      </c>
      <c r="AH1770" s="242">
        <v>1749</v>
      </c>
      <c r="AI1770" s="251">
        <f t="shared" si="174"/>
        <v>12.420300000000001</v>
      </c>
      <c r="AJ1770" s="251">
        <f>'5-04a'!O1771</f>
        <v>12.420299999999999</v>
      </c>
      <c r="AK1770" s="251">
        <f t="shared" si="175"/>
        <v>0</v>
      </c>
      <c r="AM1770" s="252">
        <f t="shared" si="176"/>
        <v>0.36029073371818721</v>
      </c>
      <c r="AP1770" s="268"/>
    </row>
    <row r="1771" spans="1:42" x14ac:dyDescent="0.25">
      <c r="A1771" s="253">
        <v>1769</v>
      </c>
      <c r="B1771" s="243" t="s">
        <v>597</v>
      </c>
      <c r="C1771" s="243" t="s">
        <v>598</v>
      </c>
      <c r="D1771" s="243" t="s">
        <v>491</v>
      </c>
      <c r="E1771" s="243" t="s">
        <v>492</v>
      </c>
      <c r="F1771" s="243" t="s">
        <v>30</v>
      </c>
      <c r="G1771" s="243" t="s">
        <v>46</v>
      </c>
      <c r="H1771" s="243" t="s">
        <v>47</v>
      </c>
      <c r="I1771" s="243" t="s">
        <v>59</v>
      </c>
      <c r="J1771" s="243" t="s">
        <v>58</v>
      </c>
      <c r="K1771" s="243" t="s">
        <v>949</v>
      </c>
      <c r="L1771" s="265">
        <v>2.8983881090909094</v>
      </c>
      <c r="M1771" s="250">
        <v>3</v>
      </c>
      <c r="N1771" s="250">
        <v>2.8983881090909094</v>
      </c>
      <c r="O1771" s="244">
        <v>26</v>
      </c>
      <c r="P1771" s="242">
        <v>15</v>
      </c>
      <c r="Q1771" s="242">
        <v>35</v>
      </c>
      <c r="R1771" s="242">
        <v>0.7</v>
      </c>
      <c r="S1771" s="245">
        <v>195</v>
      </c>
      <c r="T1771" s="242">
        <v>3.2</v>
      </c>
      <c r="U1771" s="242">
        <v>1.2</v>
      </c>
      <c r="V1771" s="242">
        <v>9.1</v>
      </c>
      <c r="W1771" s="266">
        <v>112.55899407561614</v>
      </c>
      <c r="X1771" s="266">
        <v>11.34667278988066</v>
      </c>
      <c r="Y1771" s="266">
        <v>1.99</v>
      </c>
      <c r="Z1771" s="266">
        <v>3.2623964999999995</v>
      </c>
      <c r="AA1771" s="266">
        <v>0.36248849999999999</v>
      </c>
      <c r="AB1771" s="267">
        <v>7.3754150000000012</v>
      </c>
      <c r="AC1771" s="268"/>
      <c r="AD1771" s="269">
        <v>6.05</v>
      </c>
      <c r="AE1771" s="270">
        <f t="shared" si="178"/>
        <v>2.9004960000000004</v>
      </c>
      <c r="AF1771" s="194">
        <f t="shared" si="173"/>
        <v>4.4749190000000008</v>
      </c>
      <c r="AH1771" s="242">
        <v>1750</v>
      </c>
      <c r="AI1771" s="251">
        <f t="shared" si="174"/>
        <v>12.990300000000001</v>
      </c>
      <c r="AJ1771" s="251">
        <f>'5-04a'!O1772</f>
        <v>12.9903</v>
      </c>
      <c r="AK1771" s="251">
        <f t="shared" si="175"/>
        <v>0</v>
      </c>
      <c r="AM1771" s="252">
        <f t="shared" si="176"/>
        <v>0.34448157471344004</v>
      </c>
      <c r="AP1771" s="268"/>
    </row>
    <row r="1772" spans="1:42" x14ac:dyDescent="0.25">
      <c r="A1772" s="253">
        <v>1770</v>
      </c>
      <c r="B1772" s="243" t="s">
        <v>597</v>
      </c>
      <c r="C1772" s="243" t="s">
        <v>598</v>
      </c>
      <c r="D1772" s="243" t="s">
        <v>471</v>
      </c>
      <c r="E1772" s="243" t="s">
        <v>496</v>
      </c>
      <c r="F1772" s="243" t="s">
        <v>30</v>
      </c>
      <c r="G1772" s="243" t="s">
        <v>46</v>
      </c>
      <c r="H1772" s="243" t="s">
        <v>47</v>
      </c>
      <c r="I1772" s="243" t="s">
        <v>89</v>
      </c>
      <c r="J1772" s="243" t="s">
        <v>44</v>
      </c>
      <c r="K1772" s="243" t="s">
        <v>950</v>
      </c>
      <c r="L1772" s="265">
        <v>1.774930390342595</v>
      </c>
      <c r="M1772" s="250">
        <v>1</v>
      </c>
      <c r="N1772" s="250">
        <v>1</v>
      </c>
      <c r="O1772" s="244">
        <v>32</v>
      </c>
      <c r="P1772" s="242">
        <v>15</v>
      </c>
      <c r="Q1772" s="242">
        <v>35</v>
      </c>
      <c r="R1772" s="242">
        <v>0.7</v>
      </c>
      <c r="S1772" s="245">
        <v>185</v>
      </c>
      <c r="T1772" s="242">
        <v>3.2</v>
      </c>
      <c r="U1772" s="242">
        <v>1.2</v>
      </c>
      <c r="V1772" s="242">
        <v>4.3</v>
      </c>
      <c r="W1772" s="266">
        <v>73.161441000000039</v>
      </c>
      <c r="X1772" s="266">
        <v>10.85481320474778</v>
      </c>
      <c r="Y1772" s="266">
        <v>1.42</v>
      </c>
      <c r="Z1772" s="266">
        <v>0.73161441000000038</v>
      </c>
      <c r="AA1772" s="266">
        <v>8.1290490000000049E-2</v>
      </c>
      <c r="AB1772" s="267">
        <v>5.5523951000000009</v>
      </c>
      <c r="AC1772" s="268"/>
      <c r="AD1772" s="269">
        <v>9.15</v>
      </c>
      <c r="AE1772" s="270">
        <f t="shared" si="178"/>
        <v>0.9263539999999999</v>
      </c>
      <c r="AF1772" s="194">
        <f t="shared" si="173"/>
        <v>4.626041100000001</v>
      </c>
      <c r="AH1772" s="242">
        <v>1751</v>
      </c>
      <c r="AI1772" s="251">
        <f t="shared" si="174"/>
        <v>7.7853000000000012</v>
      </c>
      <c r="AJ1772" s="251">
        <f>'5-04a'!O1773</f>
        <v>7.7853000000000003</v>
      </c>
      <c r="AK1772" s="251">
        <f t="shared" si="175"/>
        <v>0</v>
      </c>
      <c r="AM1772" s="252">
        <f t="shared" si="176"/>
        <v>0.59420203460367615</v>
      </c>
      <c r="AP1772" s="268"/>
    </row>
    <row r="1773" spans="1:42" x14ac:dyDescent="0.25">
      <c r="A1773" s="253">
        <v>1771</v>
      </c>
      <c r="B1773" s="243" t="s">
        <v>597</v>
      </c>
      <c r="C1773" s="243" t="s">
        <v>598</v>
      </c>
      <c r="D1773" s="243" t="s">
        <v>471</v>
      </c>
      <c r="E1773" s="243" t="s">
        <v>496</v>
      </c>
      <c r="F1773" s="243" t="s">
        <v>30</v>
      </c>
      <c r="G1773" s="243" t="s">
        <v>46</v>
      </c>
      <c r="H1773" s="243" t="s">
        <v>47</v>
      </c>
      <c r="I1773" s="243" t="s">
        <v>88</v>
      </c>
      <c r="J1773" s="243" t="s">
        <v>44</v>
      </c>
      <c r="K1773" s="243" t="s">
        <v>950</v>
      </c>
      <c r="L1773" s="265">
        <v>1.5632296304289184</v>
      </c>
      <c r="M1773" s="250">
        <v>1</v>
      </c>
      <c r="N1773" s="250">
        <v>1</v>
      </c>
      <c r="O1773" s="244">
        <v>32</v>
      </c>
      <c r="P1773" s="242">
        <v>15</v>
      </c>
      <c r="Q1773" s="242">
        <v>35</v>
      </c>
      <c r="R1773" s="242">
        <v>0.7</v>
      </c>
      <c r="S1773" s="245">
        <v>185</v>
      </c>
      <c r="T1773" s="242">
        <v>3.2</v>
      </c>
      <c r="U1773" s="242">
        <v>1.2</v>
      </c>
      <c r="V1773" s="242">
        <v>4.3</v>
      </c>
      <c r="W1773" s="266">
        <v>73.161441000000039</v>
      </c>
      <c r="X1773" s="266">
        <v>10.85481320474778</v>
      </c>
      <c r="Y1773" s="266">
        <v>1.54</v>
      </c>
      <c r="Z1773" s="266">
        <v>0.73161441000000038</v>
      </c>
      <c r="AA1773" s="266">
        <v>8.1290490000000049E-2</v>
      </c>
      <c r="AB1773" s="267">
        <v>5.5523951000000009</v>
      </c>
      <c r="AC1773" s="268"/>
      <c r="AD1773" s="269">
        <v>9.15</v>
      </c>
      <c r="AE1773" s="270">
        <f t="shared" si="178"/>
        <v>0.9263539999999999</v>
      </c>
      <c r="AF1773" s="194">
        <f t="shared" si="173"/>
        <v>4.626041100000001</v>
      </c>
      <c r="AH1773" s="242">
        <v>1752</v>
      </c>
      <c r="AI1773" s="251">
        <f t="shared" si="174"/>
        <v>7.9053000000000022</v>
      </c>
      <c r="AJ1773" s="251">
        <f>'5-04a'!O1774</f>
        <v>7.9053000000000004</v>
      </c>
      <c r="AK1773" s="251">
        <f t="shared" si="175"/>
        <v>0</v>
      </c>
      <c r="AM1773" s="252">
        <f t="shared" si="176"/>
        <v>0.58518223217335197</v>
      </c>
      <c r="AP1773" s="268"/>
    </row>
    <row r="1774" spans="1:42" x14ac:dyDescent="0.25">
      <c r="A1774" s="253">
        <v>1772</v>
      </c>
      <c r="B1774" s="243" t="s">
        <v>597</v>
      </c>
      <c r="C1774" s="243" t="s">
        <v>598</v>
      </c>
      <c r="D1774" s="243" t="s">
        <v>471</v>
      </c>
      <c r="E1774" s="243" t="s">
        <v>496</v>
      </c>
      <c r="F1774" s="243" t="s">
        <v>30</v>
      </c>
      <c r="G1774" s="243" t="s">
        <v>46</v>
      </c>
      <c r="H1774" s="243" t="s">
        <v>47</v>
      </c>
      <c r="I1774" s="243" t="s">
        <v>59</v>
      </c>
      <c r="J1774" s="243" t="s">
        <v>58</v>
      </c>
      <c r="K1774" s="243" t="s">
        <v>950</v>
      </c>
      <c r="L1774" s="265">
        <v>1.3724068786619912</v>
      </c>
      <c r="M1774" s="250">
        <v>1</v>
      </c>
      <c r="N1774" s="250">
        <v>1</v>
      </c>
      <c r="O1774" s="244">
        <v>32</v>
      </c>
      <c r="P1774" s="242">
        <v>15</v>
      </c>
      <c r="Q1774" s="242">
        <v>35</v>
      </c>
      <c r="R1774" s="242">
        <v>0.7</v>
      </c>
      <c r="S1774" s="245">
        <v>195</v>
      </c>
      <c r="T1774" s="242">
        <v>3.2</v>
      </c>
      <c r="U1774" s="242">
        <v>1.2</v>
      </c>
      <c r="V1774" s="242">
        <v>4.3</v>
      </c>
      <c r="W1774" s="266">
        <v>73.161441000000025</v>
      </c>
      <c r="X1774" s="266">
        <v>10.854813204747778</v>
      </c>
      <c r="Y1774" s="266">
        <v>1.99</v>
      </c>
      <c r="Z1774" s="266">
        <v>0.73161441000000027</v>
      </c>
      <c r="AA1774" s="266">
        <v>8.1290490000000035E-2</v>
      </c>
      <c r="AB1774" s="267">
        <v>5.5523951</v>
      </c>
      <c r="AC1774" s="268"/>
      <c r="AD1774" s="269">
        <v>9.15</v>
      </c>
      <c r="AE1774" s="270">
        <f t="shared" si="178"/>
        <v>0.9263539999999999</v>
      </c>
      <c r="AF1774" s="194">
        <f t="shared" si="173"/>
        <v>4.6260411000000001</v>
      </c>
      <c r="AH1774" s="242">
        <v>1753</v>
      </c>
      <c r="AI1774" s="251">
        <f t="shared" si="174"/>
        <v>8.3552999999999997</v>
      </c>
      <c r="AJ1774" s="251">
        <f>'5-04a'!O1775</f>
        <v>8.3552999999999997</v>
      </c>
      <c r="AK1774" s="251">
        <f t="shared" si="175"/>
        <v>0</v>
      </c>
      <c r="AM1774" s="252">
        <f t="shared" si="176"/>
        <v>0.5536654698215504</v>
      </c>
      <c r="AP1774" s="268"/>
    </row>
    <row r="1775" spans="1:42" x14ac:dyDescent="0.25">
      <c r="A1775" s="253">
        <v>1773</v>
      </c>
      <c r="B1775" s="243" t="s">
        <v>597</v>
      </c>
      <c r="C1775" s="243" t="s">
        <v>598</v>
      </c>
      <c r="D1775" s="243" t="s">
        <v>491</v>
      </c>
      <c r="E1775" s="243" t="s">
        <v>492</v>
      </c>
      <c r="F1775" s="243" t="s">
        <v>30</v>
      </c>
      <c r="G1775" s="243" t="s">
        <v>46</v>
      </c>
      <c r="H1775" s="243" t="s">
        <v>47</v>
      </c>
      <c r="I1775" s="243" t="s">
        <v>89</v>
      </c>
      <c r="J1775" s="243" t="s">
        <v>44</v>
      </c>
      <c r="K1775" s="243" t="s">
        <v>950</v>
      </c>
      <c r="L1775" s="265">
        <v>1.7732700615835773</v>
      </c>
      <c r="M1775" s="250">
        <v>1</v>
      </c>
      <c r="N1775" s="250">
        <v>1</v>
      </c>
      <c r="O1775" s="244">
        <v>32</v>
      </c>
      <c r="P1775" s="242">
        <v>15</v>
      </c>
      <c r="Q1775" s="242">
        <v>35</v>
      </c>
      <c r="R1775" s="242">
        <v>0.7</v>
      </c>
      <c r="S1775" s="245">
        <v>185</v>
      </c>
      <c r="T1775" s="242">
        <v>3.2</v>
      </c>
      <c r="U1775" s="242">
        <v>1.2</v>
      </c>
      <c r="V1775" s="242">
        <v>4.3</v>
      </c>
      <c r="W1775" s="266">
        <v>128.63205000000005</v>
      </c>
      <c r="X1775" s="266">
        <v>12.966940524193554</v>
      </c>
      <c r="Y1775" s="266">
        <v>1.42</v>
      </c>
      <c r="Z1775" s="266">
        <v>1.2863205000000004</v>
      </c>
      <c r="AA1775" s="266">
        <v>0.14292450000000007</v>
      </c>
      <c r="AB1775" s="267">
        <v>11.044055000000002</v>
      </c>
      <c r="AC1775" s="268"/>
      <c r="AD1775" s="269">
        <v>6.05</v>
      </c>
      <c r="AE1775" s="270">
        <f t="shared" si="178"/>
        <v>2.9004960000000004</v>
      </c>
      <c r="AF1775" s="194">
        <f t="shared" si="173"/>
        <v>8.1435590000000015</v>
      </c>
      <c r="AH1775" s="242">
        <v>1754</v>
      </c>
      <c r="AI1775" s="251">
        <f t="shared" si="174"/>
        <v>13.893300000000002</v>
      </c>
      <c r="AJ1775" s="251">
        <f>'5-04a'!O1776</f>
        <v>13.8933</v>
      </c>
      <c r="AK1775" s="251">
        <f t="shared" si="175"/>
        <v>0</v>
      </c>
      <c r="AM1775" s="252">
        <f t="shared" si="176"/>
        <v>0.58615008673245383</v>
      </c>
      <c r="AP1775" s="268"/>
    </row>
    <row r="1776" spans="1:42" x14ac:dyDescent="0.25">
      <c r="A1776" s="253">
        <v>1774</v>
      </c>
      <c r="B1776" s="243" t="s">
        <v>597</v>
      </c>
      <c r="C1776" s="243" t="s">
        <v>598</v>
      </c>
      <c r="D1776" s="243" t="s">
        <v>491</v>
      </c>
      <c r="E1776" s="243" t="s">
        <v>492</v>
      </c>
      <c r="F1776" s="243" t="s">
        <v>30</v>
      </c>
      <c r="G1776" s="243" t="s">
        <v>46</v>
      </c>
      <c r="H1776" s="243" t="s">
        <v>47</v>
      </c>
      <c r="I1776" s="243" t="s">
        <v>88</v>
      </c>
      <c r="J1776" s="243" t="s">
        <v>44</v>
      </c>
      <c r="K1776" s="243" t="s">
        <v>950</v>
      </c>
      <c r="L1776" s="265">
        <v>1.5616557771260999</v>
      </c>
      <c r="M1776" s="250">
        <v>1</v>
      </c>
      <c r="N1776" s="250">
        <v>1</v>
      </c>
      <c r="O1776" s="244">
        <v>32</v>
      </c>
      <c r="P1776" s="242">
        <v>15</v>
      </c>
      <c r="Q1776" s="242">
        <v>35</v>
      </c>
      <c r="R1776" s="242">
        <v>0.7</v>
      </c>
      <c r="S1776" s="245">
        <v>185</v>
      </c>
      <c r="T1776" s="242">
        <v>3.2</v>
      </c>
      <c r="U1776" s="242">
        <v>1.2</v>
      </c>
      <c r="V1776" s="242">
        <v>4.3</v>
      </c>
      <c r="W1776" s="266">
        <v>128.63204999999999</v>
      </c>
      <c r="X1776" s="266">
        <v>12.966940524193548</v>
      </c>
      <c r="Y1776" s="266">
        <v>1.54</v>
      </c>
      <c r="Z1776" s="266">
        <v>1.2863205</v>
      </c>
      <c r="AA1776" s="266">
        <v>0.14292450000000001</v>
      </c>
      <c r="AB1776" s="267">
        <v>11.044054999999998</v>
      </c>
      <c r="AC1776" s="268"/>
      <c r="AD1776" s="269">
        <v>6.05</v>
      </c>
      <c r="AE1776" s="270">
        <f t="shared" si="178"/>
        <v>2.9004960000000004</v>
      </c>
      <c r="AF1776" s="194">
        <f t="shared" si="173"/>
        <v>8.143558999999998</v>
      </c>
      <c r="AH1776" s="242">
        <v>1755</v>
      </c>
      <c r="AI1776" s="251">
        <f t="shared" si="174"/>
        <v>14.013299999999997</v>
      </c>
      <c r="AJ1776" s="251">
        <f>'5-04a'!O1777</f>
        <v>14.013299999999999</v>
      </c>
      <c r="AK1776" s="251">
        <f t="shared" si="175"/>
        <v>0</v>
      </c>
      <c r="AM1776" s="252">
        <f t="shared" si="176"/>
        <v>0.5811307115383243</v>
      </c>
      <c r="AP1776" s="268"/>
    </row>
    <row r="1777" spans="1:42" x14ac:dyDescent="0.25">
      <c r="A1777" s="253">
        <v>1775</v>
      </c>
      <c r="B1777" s="243" t="s">
        <v>597</v>
      </c>
      <c r="C1777" s="243" t="s">
        <v>598</v>
      </c>
      <c r="D1777" s="243" t="s">
        <v>491</v>
      </c>
      <c r="E1777" s="243" t="s">
        <v>492</v>
      </c>
      <c r="F1777" s="243" t="s">
        <v>30</v>
      </c>
      <c r="G1777" s="243" t="s">
        <v>46</v>
      </c>
      <c r="H1777" s="243" t="s">
        <v>47</v>
      </c>
      <c r="I1777" s="243" t="s">
        <v>59</v>
      </c>
      <c r="J1777" s="243" t="s">
        <v>58</v>
      </c>
      <c r="K1777" s="243" t="s">
        <v>950</v>
      </c>
      <c r="L1777" s="265">
        <v>1.3710665090909093</v>
      </c>
      <c r="M1777" s="250">
        <v>1</v>
      </c>
      <c r="N1777" s="250">
        <v>1</v>
      </c>
      <c r="O1777" s="244">
        <v>32</v>
      </c>
      <c r="P1777" s="242">
        <v>15</v>
      </c>
      <c r="Q1777" s="242">
        <v>35</v>
      </c>
      <c r="R1777" s="242">
        <v>0.7</v>
      </c>
      <c r="S1777" s="245">
        <v>195</v>
      </c>
      <c r="T1777" s="242">
        <v>3.2</v>
      </c>
      <c r="U1777" s="242">
        <v>1.2</v>
      </c>
      <c r="V1777" s="242">
        <v>4.3</v>
      </c>
      <c r="W1777" s="266">
        <v>128.63205000000005</v>
      </c>
      <c r="X1777" s="266">
        <v>12.966940524193554</v>
      </c>
      <c r="Y1777" s="266">
        <v>1.99</v>
      </c>
      <c r="Z1777" s="266">
        <v>1.2863205000000004</v>
      </c>
      <c r="AA1777" s="266">
        <v>0.14292450000000007</v>
      </c>
      <c r="AB1777" s="267">
        <v>11.044055000000002</v>
      </c>
      <c r="AC1777" s="268"/>
      <c r="AD1777" s="269">
        <v>6.05</v>
      </c>
      <c r="AE1777" s="270">
        <f t="shared" si="178"/>
        <v>2.9004960000000004</v>
      </c>
      <c r="AF1777" s="194">
        <f t="shared" si="173"/>
        <v>8.1435590000000015</v>
      </c>
      <c r="AH1777" s="242">
        <v>1756</v>
      </c>
      <c r="AI1777" s="251">
        <f t="shared" si="174"/>
        <v>14.463300000000002</v>
      </c>
      <c r="AJ1777" s="251">
        <f>'5-04a'!O1778</f>
        <v>14.4633</v>
      </c>
      <c r="AK1777" s="251">
        <f t="shared" si="175"/>
        <v>0</v>
      </c>
      <c r="AM1777" s="252">
        <f t="shared" si="176"/>
        <v>0.56304985722483802</v>
      </c>
      <c r="AP1777" s="268"/>
    </row>
    <row r="1778" spans="1:42" x14ac:dyDescent="0.25">
      <c r="A1778" s="253">
        <v>1776</v>
      </c>
      <c r="B1778" s="243" t="s">
        <v>597</v>
      </c>
      <c r="C1778" s="243" t="s">
        <v>598</v>
      </c>
      <c r="D1778" s="243" t="s">
        <v>471</v>
      </c>
      <c r="E1778" s="243" t="s">
        <v>495</v>
      </c>
      <c r="F1778" s="243" t="s">
        <v>30</v>
      </c>
      <c r="G1778" s="243" t="s">
        <v>46</v>
      </c>
      <c r="H1778" s="243" t="s">
        <v>47</v>
      </c>
      <c r="I1778" s="243" t="s">
        <v>89</v>
      </c>
      <c r="J1778" s="243" t="s">
        <v>44</v>
      </c>
      <c r="K1778" s="243" t="s">
        <v>950</v>
      </c>
      <c r="L1778" s="265">
        <v>1.7722941770734484</v>
      </c>
      <c r="M1778" s="250">
        <v>1</v>
      </c>
      <c r="N1778" s="250">
        <v>1</v>
      </c>
      <c r="O1778" s="244">
        <v>32</v>
      </c>
      <c r="P1778" s="242">
        <v>15</v>
      </c>
      <c r="Q1778" s="242">
        <v>35</v>
      </c>
      <c r="R1778" s="242">
        <v>0.7</v>
      </c>
      <c r="S1778" s="245">
        <v>185</v>
      </c>
      <c r="T1778" s="242">
        <v>3.2</v>
      </c>
      <c r="U1778" s="242">
        <v>1.2</v>
      </c>
      <c r="V1778" s="242">
        <v>4.3</v>
      </c>
      <c r="W1778" s="266">
        <v>54.173015999999983</v>
      </c>
      <c r="X1778" s="266">
        <v>11.309606680584547</v>
      </c>
      <c r="Y1778" s="266">
        <v>1.42</v>
      </c>
      <c r="Z1778" s="266">
        <v>0.54173015999999985</v>
      </c>
      <c r="AA1778" s="266">
        <v>6.0192239999999987E-2</v>
      </c>
      <c r="AB1778" s="267">
        <v>4.2453776000000003</v>
      </c>
      <c r="AC1778" s="268"/>
      <c r="AD1778" s="269">
        <v>9.4</v>
      </c>
      <c r="AE1778" s="270">
        <f t="shared" si="178"/>
        <v>0.83448400000000333</v>
      </c>
      <c r="AF1778" s="194">
        <f t="shared" si="173"/>
        <v>3.410893599999997</v>
      </c>
      <c r="AH1778" s="242">
        <v>1757</v>
      </c>
      <c r="AI1778" s="251">
        <f t="shared" si="174"/>
        <v>6.2673000000000005</v>
      </c>
      <c r="AJ1778" s="251">
        <f>'5-04a'!O1779</f>
        <v>6.2672999999999996</v>
      </c>
      <c r="AK1778" s="251">
        <f t="shared" si="175"/>
        <v>0</v>
      </c>
      <c r="AM1778" s="252">
        <f t="shared" si="176"/>
        <v>0.54423652928693322</v>
      </c>
      <c r="AP1778" s="268"/>
    </row>
    <row r="1779" spans="1:42" x14ac:dyDescent="0.25">
      <c r="A1779" s="253">
        <v>1777</v>
      </c>
      <c r="B1779" s="243" t="s">
        <v>597</v>
      </c>
      <c r="C1779" s="243" t="s">
        <v>598</v>
      </c>
      <c r="D1779" s="243" t="s">
        <v>471</v>
      </c>
      <c r="E1779" s="243" t="s">
        <v>495</v>
      </c>
      <c r="F1779" s="243" t="s">
        <v>30</v>
      </c>
      <c r="G1779" s="243" t="s">
        <v>46</v>
      </c>
      <c r="H1779" s="243" t="s">
        <v>47</v>
      </c>
      <c r="I1779" s="243" t="s">
        <v>88</v>
      </c>
      <c r="J1779" s="243" t="s">
        <v>44</v>
      </c>
      <c r="K1779" s="243" t="s">
        <v>950</v>
      </c>
      <c r="L1779" s="265">
        <v>1.5604835984057694</v>
      </c>
      <c r="M1779" s="250">
        <v>1</v>
      </c>
      <c r="N1779" s="250">
        <v>1</v>
      </c>
      <c r="O1779" s="244">
        <v>32</v>
      </c>
      <c r="P1779" s="242">
        <v>15</v>
      </c>
      <c r="Q1779" s="242">
        <v>35</v>
      </c>
      <c r="R1779" s="242">
        <v>0.7</v>
      </c>
      <c r="S1779" s="245">
        <v>185</v>
      </c>
      <c r="T1779" s="242">
        <v>3.2</v>
      </c>
      <c r="U1779" s="242">
        <v>1.2</v>
      </c>
      <c r="V1779" s="242">
        <v>4.3</v>
      </c>
      <c r="W1779" s="266">
        <v>54.173015999999983</v>
      </c>
      <c r="X1779" s="266">
        <v>11.309606680584547</v>
      </c>
      <c r="Y1779" s="266">
        <v>1.54</v>
      </c>
      <c r="Z1779" s="266">
        <v>0.54173015999999985</v>
      </c>
      <c r="AA1779" s="266">
        <v>6.0192239999999987E-2</v>
      </c>
      <c r="AB1779" s="267">
        <v>4.2453776000000003</v>
      </c>
      <c r="AC1779" s="268"/>
      <c r="AD1779" s="269">
        <v>9.4</v>
      </c>
      <c r="AE1779" s="270">
        <f t="shared" si="178"/>
        <v>0.83448400000000333</v>
      </c>
      <c r="AF1779" s="194">
        <f t="shared" si="173"/>
        <v>3.410893599999997</v>
      </c>
      <c r="AH1779" s="242">
        <v>1758</v>
      </c>
      <c r="AI1779" s="251">
        <f t="shared" si="174"/>
        <v>6.3872999999999998</v>
      </c>
      <c r="AJ1779" s="251">
        <f>'5-04a'!O1780</f>
        <v>6.3872999999999998</v>
      </c>
      <c r="AK1779" s="251">
        <f t="shared" si="175"/>
        <v>0</v>
      </c>
      <c r="AM1779" s="252">
        <f t="shared" si="176"/>
        <v>0.53401180467490128</v>
      </c>
      <c r="AP1779" s="268"/>
    </row>
    <row r="1780" spans="1:42" x14ac:dyDescent="0.25">
      <c r="A1780" s="253">
        <v>1778</v>
      </c>
      <c r="B1780" s="243" t="s">
        <v>597</v>
      </c>
      <c r="C1780" s="243" t="s">
        <v>598</v>
      </c>
      <c r="D1780" s="243" t="s">
        <v>471</v>
      </c>
      <c r="E1780" s="243" t="s">
        <v>495</v>
      </c>
      <c r="F1780" s="243" t="s">
        <v>30</v>
      </c>
      <c r="G1780" s="243" t="s">
        <v>46</v>
      </c>
      <c r="H1780" s="243" t="s">
        <v>47</v>
      </c>
      <c r="I1780" s="243" t="s">
        <v>59</v>
      </c>
      <c r="J1780" s="243" t="s">
        <v>58</v>
      </c>
      <c r="K1780" s="243" t="s">
        <v>950</v>
      </c>
      <c r="L1780" s="265">
        <v>1.369364336003037</v>
      </c>
      <c r="M1780" s="250">
        <v>1</v>
      </c>
      <c r="N1780" s="250">
        <v>1</v>
      </c>
      <c r="O1780" s="244">
        <v>32</v>
      </c>
      <c r="P1780" s="242">
        <v>15</v>
      </c>
      <c r="Q1780" s="242">
        <v>35</v>
      </c>
      <c r="R1780" s="242">
        <v>0.7</v>
      </c>
      <c r="S1780" s="245">
        <v>195</v>
      </c>
      <c r="T1780" s="242">
        <v>3.2</v>
      </c>
      <c r="U1780" s="242">
        <v>1.2</v>
      </c>
      <c r="V1780" s="242">
        <v>4.3</v>
      </c>
      <c r="W1780" s="266">
        <v>54.173015999999983</v>
      </c>
      <c r="X1780" s="266">
        <v>11.309606680584547</v>
      </c>
      <c r="Y1780" s="266">
        <v>1.99</v>
      </c>
      <c r="Z1780" s="266">
        <v>0.54173015999999985</v>
      </c>
      <c r="AA1780" s="266">
        <v>6.0192239999999987E-2</v>
      </c>
      <c r="AB1780" s="267">
        <v>4.2453776000000003</v>
      </c>
      <c r="AC1780" s="268"/>
      <c r="AD1780" s="269">
        <v>9.4</v>
      </c>
      <c r="AE1780" s="270">
        <f t="shared" si="178"/>
        <v>0.83448400000000333</v>
      </c>
      <c r="AF1780" s="194">
        <f t="shared" si="173"/>
        <v>3.410893599999997</v>
      </c>
      <c r="AH1780" s="242">
        <v>1759</v>
      </c>
      <c r="AI1780" s="251">
        <f t="shared" si="174"/>
        <v>6.8373000000000008</v>
      </c>
      <c r="AJ1780" s="251">
        <f>'5-04a'!O1781</f>
        <v>6.8372999999999999</v>
      </c>
      <c r="AK1780" s="251">
        <f t="shared" si="175"/>
        <v>0</v>
      </c>
      <c r="AM1780" s="252">
        <f t="shared" si="176"/>
        <v>0.49886557559270422</v>
      </c>
      <c r="AP1780" s="268"/>
    </row>
    <row r="1781" spans="1:42" x14ac:dyDescent="0.25">
      <c r="A1781" s="253">
        <v>1779</v>
      </c>
      <c r="B1781" s="243" t="s">
        <v>597</v>
      </c>
      <c r="C1781" s="243" t="s">
        <v>598</v>
      </c>
      <c r="D1781" s="243" t="s">
        <v>491</v>
      </c>
      <c r="E1781" s="243" t="s">
        <v>496</v>
      </c>
      <c r="F1781" s="243" t="s">
        <v>30</v>
      </c>
      <c r="G1781" s="243" t="s">
        <v>46</v>
      </c>
      <c r="H1781" s="243" t="s">
        <v>47</v>
      </c>
      <c r="I1781" s="243" t="s">
        <v>89</v>
      </c>
      <c r="J1781" s="243" t="s">
        <v>44</v>
      </c>
      <c r="K1781" s="243" t="s">
        <v>950</v>
      </c>
      <c r="L1781" s="265">
        <v>1.7713581000239866</v>
      </c>
      <c r="M1781" s="250">
        <v>1</v>
      </c>
      <c r="N1781" s="250">
        <v>1</v>
      </c>
      <c r="O1781" s="244">
        <v>32</v>
      </c>
      <c r="P1781" s="242">
        <v>15</v>
      </c>
      <c r="Q1781" s="242">
        <v>35</v>
      </c>
      <c r="R1781" s="242">
        <v>0.7</v>
      </c>
      <c r="S1781" s="245">
        <v>185</v>
      </c>
      <c r="T1781" s="242">
        <v>3.2</v>
      </c>
      <c r="U1781" s="242">
        <v>1.2</v>
      </c>
      <c r="V1781" s="242">
        <v>4.3</v>
      </c>
      <c r="W1781" s="266">
        <v>101.90137500000006</v>
      </c>
      <c r="X1781" s="266">
        <v>13.44345316622692</v>
      </c>
      <c r="Y1781" s="266">
        <v>1.42</v>
      </c>
      <c r="Z1781" s="266">
        <v>1.0190137500000005</v>
      </c>
      <c r="AA1781" s="266">
        <v>0.11322375000000007</v>
      </c>
      <c r="AB1781" s="267">
        <v>8.9340624999999996</v>
      </c>
      <c r="AC1781" s="268"/>
      <c r="AD1781" s="269">
        <v>6.45</v>
      </c>
      <c r="AE1781" s="270">
        <f t="shared" si="178"/>
        <v>2.5589359999999992</v>
      </c>
      <c r="AF1781" s="194">
        <f t="shared" si="173"/>
        <v>6.3751265000000004</v>
      </c>
      <c r="AH1781" s="242">
        <v>1760</v>
      </c>
      <c r="AI1781" s="251">
        <f t="shared" si="174"/>
        <v>11.4863</v>
      </c>
      <c r="AJ1781" s="251">
        <f>'5-04a'!O1782</f>
        <v>11.4863</v>
      </c>
      <c r="AK1781" s="251">
        <f t="shared" si="175"/>
        <v>0</v>
      </c>
      <c r="AM1781" s="252">
        <f t="shared" si="176"/>
        <v>0.555020023854505</v>
      </c>
      <c r="AP1781" s="268"/>
    </row>
    <row r="1782" spans="1:42" x14ac:dyDescent="0.25">
      <c r="A1782" s="253">
        <v>1780</v>
      </c>
      <c r="B1782" s="243" t="s">
        <v>597</v>
      </c>
      <c r="C1782" s="243" t="s">
        <v>598</v>
      </c>
      <c r="D1782" s="243" t="s">
        <v>491</v>
      </c>
      <c r="E1782" s="243" t="s">
        <v>496</v>
      </c>
      <c r="F1782" s="243" t="s">
        <v>30</v>
      </c>
      <c r="G1782" s="243" t="s">
        <v>46</v>
      </c>
      <c r="H1782" s="243" t="s">
        <v>47</v>
      </c>
      <c r="I1782" s="243" t="s">
        <v>88</v>
      </c>
      <c r="J1782" s="243" t="s">
        <v>44</v>
      </c>
      <c r="K1782" s="243" t="s">
        <v>950</v>
      </c>
      <c r="L1782" s="265">
        <v>1.5596872343487649</v>
      </c>
      <c r="M1782" s="250">
        <v>1</v>
      </c>
      <c r="N1782" s="250">
        <v>1</v>
      </c>
      <c r="O1782" s="244">
        <v>32</v>
      </c>
      <c r="P1782" s="242">
        <v>15</v>
      </c>
      <c r="Q1782" s="242">
        <v>35</v>
      </c>
      <c r="R1782" s="242">
        <v>0.7</v>
      </c>
      <c r="S1782" s="245">
        <v>185</v>
      </c>
      <c r="T1782" s="242">
        <v>3.2</v>
      </c>
      <c r="U1782" s="242">
        <v>1.2</v>
      </c>
      <c r="V1782" s="242">
        <v>4.3</v>
      </c>
      <c r="W1782" s="266">
        <v>101.90137500000003</v>
      </c>
      <c r="X1782" s="266">
        <v>13.443453166226918</v>
      </c>
      <c r="Y1782" s="266">
        <v>1.54</v>
      </c>
      <c r="Z1782" s="266">
        <v>1.0190137500000003</v>
      </c>
      <c r="AA1782" s="266">
        <v>0.11322375000000004</v>
      </c>
      <c r="AB1782" s="267">
        <v>8.9340624999999996</v>
      </c>
      <c r="AC1782" s="268"/>
      <c r="AD1782" s="269">
        <v>6.45</v>
      </c>
      <c r="AE1782" s="270">
        <f t="shared" si="178"/>
        <v>2.5589359999999992</v>
      </c>
      <c r="AF1782" s="194">
        <f t="shared" si="173"/>
        <v>6.3751265000000004</v>
      </c>
      <c r="AH1782" s="242">
        <v>1761</v>
      </c>
      <c r="AI1782" s="251">
        <f t="shared" si="174"/>
        <v>11.606299999999999</v>
      </c>
      <c r="AJ1782" s="251">
        <f>'5-04a'!O1783</f>
        <v>11.606299999999999</v>
      </c>
      <c r="AK1782" s="251">
        <f t="shared" si="175"/>
        <v>0</v>
      </c>
      <c r="AM1782" s="252">
        <f t="shared" si="176"/>
        <v>0.54928155398361245</v>
      </c>
      <c r="AP1782" s="268"/>
    </row>
    <row r="1783" spans="1:42" x14ac:dyDescent="0.25">
      <c r="A1783" s="253">
        <v>1781</v>
      </c>
      <c r="B1783" s="243" t="s">
        <v>597</v>
      </c>
      <c r="C1783" s="243" t="s">
        <v>598</v>
      </c>
      <c r="D1783" s="243" t="s">
        <v>491</v>
      </c>
      <c r="E1783" s="243" t="s">
        <v>496</v>
      </c>
      <c r="F1783" s="243" t="s">
        <v>30</v>
      </c>
      <c r="G1783" s="243" t="s">
        <v>46</v>
      </c>
      <c r="H1783" s="243" t="s">
        <v>47</v>
      </c>
      <c r="I1783" s="243" t="s">
        <v>59</v>
      </c>
      <c r="J1783" s="243" t="s">
        <v>58</v>
      </c>
      <c r="K1783" s="243" t="s">
        <v>950</v>
      </c>
      <c r="L1783" s="265">
        <v>1.3689451970256661</v>
      </c>
      <c r="M1783" s="250">
        <v>1</v>
      </c>
      <c r="N1783" s="250">
        <v>1</v>
      </c>
      <c r="O1783" s="244">
        <v>32</v>
      </c>
      <c r="P1783" s="242">
        <v>15</v>
      </c>
      <c r="Q1783" s="242">
        <v>35</v>
      </c>
      <c r="R1783" s="242">
        <v>0.7</v>
      </c>
      <c r="S1783" s="245">
        <v>195</v>
      </c>
      <c r="T1783" s="242">
        <v>3.2</v>
      </c>
      <c r="U1783" s="242">
        <v>1.2</v>
      </c>
      <c r="V1783" s="242">
        <v>4.3</v>
      </c>
      <c r="W1783" s="266">
        <v>101.90137500000006</v>
      </c>
      <c r="X1783" s="266">
        <v>13.44345316622692</v>
      </c>
      <c r="Y1783" s="266">
        <v>1.99</v>
      </c>
      <c r="Z1783" s="266">
        <v>1.0190137500000005</v>
      </c>
      <c r="AA1783" s="266">
        <v>0.11322375000000007</v>
      </c>
      <c r="AB1783" s="267">
        <v>8.9340624999999996</v>
      </c>
      <c r="AC1783" s="268"/>
      <c r="AD1783" s="269">
        <v>6.45</v>
      </c>
      <c r="AE1783" s="270">
        <f t="shared" si="178"/>
        <v>2.5589359999999992</v>
      </c>
      <c r="AF1783" s="194">
        <f t="shared" si="173"/>
        <v>6.3751265000000004</v>
      </c>
      <c r="AH1783" s="242">
        <v>1762</v>
      </c>
      <c r="AI1783" s="251">
        <f t="shared" si="174"/>
        <v>12.0563</v>
      </c>
      <c r="AJ1783" s="251">
        <f>'5-04a'!O1784</f>
        <v>12.0563</v>
      </c>
      <c r="AK1783" s="251">
        <f t="shared" si="175"/>
        <v>0</v>
      </c>
      <c r="AM1783" s="252">
        <f t="shared" si="176"/>
        <v>0.52877968365087136</v>
      </c>
      <c r="AP1783" s="268"/>
    </row>
    <row r="1784" spans="1:42" x14ac:dyDescent="0.25">
      <c r="A1784" s="253">
        <v>1782</v>
      </c>
      <c r="B1784" s="243" t="s">
        <v>597</v>
      </c>
      <c r="C1784" s="243" t="s">
        <v>598</v>
      </c>
      <c r="D1784" s="243" t="s">
        <v>491</v>
      </c>
      <c r="E1784" s="243" t="s">
        <v>496</v>
      </c>
      <c r="F1784" s="243" t="s">
        <v>30</v>
      </c>
      <c r="G1784" s="243" t="s">
        <v>31</v>
      </c>
      <c r="H1784" s="243" t="s">
        <v>32</v>
      </c>
      <c r="I1784" s="243" t="s">
        <v>62</v>
      </c>
      <c r="J1784" s="243" t="s">
        <v>102</v>
      </c>
      <c r="K1784" s="243" t="s">
        <v>951</v>
      </c>
      <c r="L1784" s="265">
        <v>3.1440735408171432</v>
      </c>
      <c r="M1784" s="250">
        <v>3</v>
      </c>
      <c r="N1784" s="250">
        <v>3</v>
      </c>
      <c r="O1784" s="244">
        <v>26</v>
      </c>
      <c r="P1784" s="242">
        <v>15</v>
      </c>
      <c r="Q1784" s="242">
        <v>35</v>
      </c>
      <c r="R1784" s="242">
        <v>0.7</v>
      </c>
      <c r="S1784" s="245">
        <v>219</v>
      </c>
      <c r="T1784" s="242">
        <v>3.8</v>
      </c>
      <c r="U1784" s="242">
        <v>1.2</v>
      </c>
      <c r="V1784" s="242">
        <v>10</v>
      </c>
      <c r="W1784" s="266">
        <v>77.493000000000009</v>
      </c>
      <c r="X1784" s="266">
        <v>10.223350923482851</v>
      </c>
      <c r="Y1784" s="266">
        <v>1.93</v>
      </c>
      <c r="Z1784" s="266">
        <v>2.3247900000000001</v>
      </c>
      <c r="AA1784" s="266">
        <v>0.58119750000000003</v>
      </c>
      <c r="AB1784" s="267">
        <v>6.0698124999999994</v>
      </c>
      <c r="AC1784" s="268"/>
      <c r="AD1784" s="269">
        <v>6.45</v>
      </c>
      <c r="AE1784" s="270">
        <f t="shared" si="178"/>
        <v>2.5589359999999992</v>
      </c>
      <c r="AF1784" s="194">
        <f t="shared" si="173"/>
        <v>3.5108765000000002</v>
      </c>
      <c r="AH1784" s="242">
        <v>1763</v>
      </c>
      <c r="AI1784" s="251">
        <f t="shared" si="174"/>
        <v>10.905799999999999</v>
      </c>
      <c r="AJ1784" s="251">
        <f>'5-04a'!O1785</f>
        <v>10.905799999999999</v>
      </c>
      <c r="AK1784" s="251">
        <f t="shared" si="175"/>
        <v>0</v>
      </c>
      <c r="AM1784" s="252">
        <f t="shared" si="176"/>
        <v>0.32192746061728628</v>
      </c>
      <c r="AP1784" s="268"/>
    </row>
    <row r="1785" spans="1:42" x14ac:dyDescent="0.25">
      <c r="A1785" s="253">
        <v>1783</v>
      </c>
      <c r="B1785" s="243" t="s">
        <v>597</v>
      </c>
      <c r="C1785" s="243" t="s">
        <v>598</v>
      </c>
      <c r="D1785" s="243" t="s">
        <v>491</v>
      </c>
      <c r="E1785" s="243" t="s">
        <v>496</v>
      </c>
      <c r="F1785" s="243" t="s">
        <v>30</v>
      </c>
      <c r="G1785" s="243" t="s">
        <v>46</v>
      </c>
      <c r="H1785" s="243" t="s">
        <v>47</v>
      </c>
      <c r="I1785" s="243" t="s">
        <v>89</v>
      </c>
      <c r="J1785" s="243" t="s">
        <v>44</v>
      </c>
      <c r="K1785" s="243" t="s">
        <v>951</v>
      </c>
      <c r="L1785" s="265">
        <v>4.1173071000239858</v>
      </c>
      <c r="M1785" s="250">
        <v>3</v>
      </c>
      <c r="N1785" s="250">
        <v>3</v>
      </c>
      <c r="O1785" s="244">
        <v>26</v>
      </c>
      <c r="P1785" s="242">
        <v>15</v>
      </c>
      <c r="Q1785" s="242">
        <v>35</v>
      </c>
      <c r="R1785" s="242">
        <v>0.7</v>
      </c>
      <c r="S1785" s="245">
        <v>185</v>
      </c>
      <c r="T1785" s="242">
        <v>3.2</v>
      </c>
      <c r="U1785" s="242">
        <v>1.2</v>
      </c>
      <c r="V1785" s="242">
        <v>10</v>
      </c>
      <c r="W1785" s="266">
        <v>82.488374999999991</v>
      </c>
      <c r="X1785" s="266">
        <v>10.882371372031661</v>
      </c>
      <c r="Y1785" s="266">
        <v>1.42</v>
      </c>
      <c r="Z1785" s="266">
        <v>2.47465125</v>
      </c>
      <c r="AA1785" s="266">
        <v>0.27496124999999999</v>
      </c>
      <c r="AB1785" s="267">
        <v>5.8786874999999998</v>
      </c>
      <c r="AC1785" s="268"/>
      <c r="AD1785" s="269">
        <v>6.45</v>
      </c>
      <c r="AE1785" s="270">
        <f t="shared" si="178"/>
        <v>2.5589359999999992</v>
      </c>
      <c r="AF1785" s="194">
        <f t="shared" si="173"/>
        <v>3.3197515000000006</v>
      </c>
      <c r="AH1785" s="242">
        <v>1764</v>
      </c>
      <c r="AI1785" s="251">
        <f t="shared" si="174"/>
        <v>10.048299999999999</v>
      </c>
      <c r="AJ1785" s="251">
        <f>'5-04a'!O1786</f>
        <v>10.048299999999999</v>
      </c>
      <c r="AK1785" s="251">
        <f t="shared" si="175"/>
        <v>0</v>
      </c>
      <c r="AM1785" s="252">
        <f t="shared" si="176"/>
        <v>0.33037941741389099</v>
      </c>
      <c r="AP1785" s="268"/>
    </row>
    <row r="1786" spans="1:42" x14ac:dyDescent="0.25">
      <c r="A1786" s="253">
        <v>1784</v>
      </c>
      <c r="B1786" s="243" t="s">
        <v>597</v>
      </c>
      <c r="C1786" s="243" t="s">
        <v>598</v>
      </c>
      <c r="D1786" s="243" t="s">
        <v>491</v>
      </c>
      <c r="E1786" s="243" t="s">
        <v>496</v>
      </c>
      <c r="F1786" s="243" t="s">
        <v>30</v>
      </c>
      <c r="G1786" s="243" t="s">
        <v>46</v>
      </c>
      <c r="H1786" s="243" t="s">
        <v>47</v>
      </c>
      <c r="I1786" s="243" t="s">
        <v>88</v>
      </c>
      <c r="J1786" s="243" t="s">
        <v>44</v>
      </c>
      <c r="K1786" s="243" t="s">
        <v>951</v>
      </c>
      <c r="L1786" s="265">
        <v>3.6253672343487651</v>
      </c>
      <c r="M1786" s="250">
        <v>3</v>
      </c>
      <c r="N1786" s="250">
        <v>3</v>
      </c>
      <c r="O1786" s="244">
        <v>26</v>
      </c>
      <c r="P1786" s="242">
        <v>15</v>
      </c>
      <c r="Q1786" s="242">
        <v>35</v>
      </c>
      <c r="R1786" s="242">
        <v>0.7</v>
      </c>
      <c r="S1786" s="245">
        <v>185</v>
      </c>
      <c r="T1786" s="242">
        <v>3.2</v>
      </c>
      <c r="U1786" s="242">
        <v>1.2</v>
      </c>
      <c r="V1786" s="242">
        <v>10</v>
      </c>
      <c r="W1786" s="266">
        <v>82.488374999999991</v>
      </c>
      <c r="X1786" s="266">
        <v>10.882371372031661</v>
      </c>
      <c r="Y1786" s="266">
        <v>1.54</v>
      </c>
      <c r="Z1786" s="266">
        <v>2.47465125</v>
      </c>
      <c r="AA1786" s="266">
        <v>0.27496124999999999</v>
      </c>
      <c r="AB1786" s="267">
        <v>5.8786874999999998</v>
      </c>
      <c r="AC1786" s="268"/>
      <c r="AD1786" s="269">
        <v>6.45</v>
      </c>
      <c r="AE1786" s="270">
        <f t="shared" si="178"/>
        <v>2.5589359999999992</v>
      </c>
      <c r="AF1786" s="194">
        <f t="shared" si="173"/>
        <v>3.3197515000000006</v>
      </c>
      <c r="AH1786" s="242">
        <v>1765</v>
      </c>
      <c r="AI1786" s="251">
        <f t="shared" si="174"/>
        <v>10.168299999999999</v>
      </c>
      <c r="AJ1786" s="251">
        <f>'5-04a'!O1787</f>
        <v>10.1683</v>
      </c>
      <c r="AK1786" s="251">
        <f t="shared" si="175"/>
        <v>0</v>
      </c>
      <c r="AM1786" s="252">
        <f t="shared" si="176"/>
        <v>0.32648048346331254</v>
      </c>
      <c r="AP1786" s="268"/>
    </row>
    <row r="1787" spans="1:42" x14ac:dyDescent="0.25">
      <c r="A1787" s="253">
        <v>1785</v>
      </c>
      <c r="B1787" s="243" t="s">
        <v>597</v>
      </c>
      <c r="C1787" s="243" t="s">
        <v>598</v>
      </c>
      <c r="D1787" s="243" t="s">
        <v>491</v>
      </c>
      <c r="E1787" s="243" t="s">
        <v>496</v>
      </c>
      <c r="F1787" s="243" t="s">
        <v>30</v>
      </c>
      <c r="G1787" s="243" t="s">
        <v>46</v>
      </c>
      <c r="H1787" s="243" t="s">
        <v>47</v>
      </c>
      <c r="I1787" s="243" t="s">
        <v>1016</v>
      </c>
      <c r="J1787" s="243" t="s">
        <v>44</v>
      </c>
      <c r="K1787" s="243" t="s">
        <v>951</v>
      </c>
      <c r="L1787" s="265">
        <v>2.9743672343487653</v>
      </c>
      <c r="M1787" s="250">
        <v>3</v>
      </c>
      <c r="N1787" s="250">
        <v>2.9743672343487653</v>
      </c>
      <c r="O1787" s="244">
        <v>26</v>
      </c>
      <c r="P1787" s="242">
        <v>15</v>
      </c>
      <c r="Q1787" s="242">
        <v>35</v>
      </c>
      <c r="R1787" s="242">
        <v>0.7</v>
      </c>
      <c r="S1787" s="245">
        <v>175</v>
      </c>
      <c r="T1787" s="242">
        <v>3.2</v>
      </c>
      <c r="U1787" s="242">
        <v>1.2</v>
      </c>
      <c r="V1787" s="242">
        <v>10</v>
      </c>
      <c r="W1787" s="266">
        <v>83.199250631263169</v>
      </c>
      <c r="X1787" s="266">
        <v>10.976154436842107</v>
      </c>
      <c r="Y1787" s="266">
        <v>1.42</v>
      </c>
      <c r="Z1787" s="266">
        <v>2.47465125</v>
      </c>
      <c r="AA1787" s="266">
        <v>0.27496124999999999</v>
      </c>
      <c r="AB1787" s="267">
        <v>5.8786874999999998</v>
      </c>
      <c r="AC1787" s="268"/>
      <c r="AD1787" s="269">
        <v>6.45</v>
      </c>
      <c r="AE1787" s="270">
        <f t="shared" si="178"/>
        <v>2.5589359999999992</v>
      </c>
      <c r="AF1787" s="194">
        <f t="shared" si="173"/>
        <v>3.3197515000000006</v>
      </c>
      <c r="AH1787" s="242">
        <v>1766</v>
      </c>
      <c r="AI1787" s="251">
        <f t="shared" si="174"/>
        <v>10.048299999999999</v>
      </c>
      <c r="AJ1787" s="251">
        <f>'5-04a'!O1788</f>
        <v>10.048299999999999</v>
      </c>
      <c r="AK1787" s="251">
        <f t="shared" si="175"/>
        <v>0</v>
      </c>
      <c r="AM1787" s="252">
        <f t="shared" si="176"/>
        <v>0.33037941741389099</v>
      </c>
      <c r="AP1787" s="268"/>
    </row>
    <row r="1788" spans="1:42" x14ac:dyDescent="0.25">
      <c r="A1788" s="253">
        <v>1786</v>
      </c>
      <c r="B1788" s="243" t="s">
        <v>597</v>
      </c>
      <c r="C1788" s="243" t="s">
        <v>598</v>
      </c>
      <c r="D1788" s="243" t="s">
        <v>491</v>
      </c>
      <c r="E1788" s="243" t="s">
        <v>496</v>
      </c>
      <c r="F1788" s="243" t="s">
        <v>30</v>
      </c>
      <c r="G1788" s="243" t="s">
        <v>46</v>
      </c>
      <c r="H1788" s="243" t="s">
        <v>47</v>
      </c>
      <c r="I1788" s="243" t="s">
        <v>60</v>
      </c>
      <c r="J1788" s="243" t="s">
        <v>58</v>
      </c>
      <c r="K1788" s="243" t="s">
        <v>951</v>
      </c>
      <c r="L1788" s="265">
        <v>2.9778809688581322</v>
      </c>
      <c r="M1788" s="250">
        <v>3</v>
      </c>
      <c r="N1788" s="250">
        <v>2.9778809688581322</v>
      </c>
      <c r="O1788" s="244">
        <v>26</v>
      </c>
      <c r="P1788" s="242">
        <v>15</v>
      </c>
      <c r="Q1788" s="242">
        <v>35</v>
      </c>
      <c r="R1788" s="242">
        <v>0.7</v>
      </c>
      <c r="S1788" s="245">
        <v>195</v>
      </c>
      <c r="T1788" s="242">
        <v>3.2</v>
      </c>
      <c r="U1788" s="242">
        <v>1.2</v>
      </c>
      <c r="V1788" s="242">
        <v>10</v>
      </c>
      <c r="W1788" s="266">
        <v>82.094826004325327</v>
      </c>
      <c r="X1788" s="266">
        <v>10.830451979462445</v>
      </c>
      <c r="Y1788" s="266">
        <v>2.46</v>
      </c>
      <c r="Z1788" s="266">
        <v>2.4446862000000009</v>
      </c>
      <c r="AA1788" s="266">
        <v>0.33336630000000012</v>
      </c>
      <c r="AB1788" s="267">
        <v>5.9134475000000011</v>
      </c>
      <c r="AC1788" s="268"/>
      <c r="AD1788" s="269">
        <v>6.45</v>
      </c>
      <c r="AE1788" s="270">
        <f t="shared" si="178"/>
        <v>2.5589359999999992</v>
      </c>
      <c r="AF1788" s="194">
        <f t="shared" si="173"/>
        <v>3.3545115000000019</v>
      </c>
      <c r="AH1788" s="242">
        <v>1767</v>
      </c>
      <c r="AI1788" s="251">
        <f t="shared" si="174"/>
        <v>11.151500000000002</v>
      </c>
      <c r="AJ1788" s="251">
        <f>'5-04a'!O1789</f>
        <v>11.1515</v>
      </c>
      <c r="AK1788" s="251">
        <f t="shared" si="175"/>
        <v>0</v>
      </c>
      <c r="AM1788" s="252">
        <f t="shared" si="176"/>
        <v>0.3008125812670942</v>
      </c>
      <c r="AP1788" s="268"/>
    </row>
    <row r="1789" spans="1:42" x14ac:dyDescent="0.25">
      <c r="A1789" s="253">
        <v>1787</v>
      </c>
      <c r="B1789" s="243" t="s">
        <v>597</v>
      </c>
      <c r="C1789" s="243" t="s">
        <v>598</v>
      </c>
      <c r="D1789" s="243" t="s">
        <v>491</v>
      </c>
      <c r="E1789" s="243" t="s">
        <v>496</v>
      </c>
      <c r="F1789" s="243" t="s">
        <v>30</v>
      </c>
      <c r="G1789" s="243" t="s">
        <v>46</v>
      </c>
      <c r="H1789" s="243" t="s">
        <v>47</v>
      </c>
      <c r="I1789" s="243" t="s">
        <v>59</v>
      </c>
      <c r="J1789" s="243" t="s">
        <v>58</v>
      </c>
      <c r="K1789" s="243" t="s">
        <v>951</v>
      </c>
      <c r="L1789" s="265">
        <v>3.1826395970256658</v>
      </c>
      <c r="M1789" s="250">
        <v>3</v>
      </c>
      <c r="N1789" s="250">
        <v>3</v>
      </c>
      <c r="O1789" s="244">
        <v>26</v>
      </c>
      <c r="P1789" s="242">
        <v>15</v>
      </c>
      <c r="Q1789" s="242">
        <v>35</v>
      </c>
      <c r="R1789" s="242">
        <v>0.7</v>
      </c>
      <c r="S1789" s="245">
        <v>195</v>
      </c>
      <c r="T1789" s="242">
        <v>3.2</v>
      </c>
      <c r="U1789" s="242">
        <v>1.2</v>
      </c>
      <c r="V1789" s="242">
        <v>10</v>
      </c>
      <c r="W1789" s="266">
        <v>82.488374999999991</v>
      </c>
      <c r="X1789" s="266">
        <v>10.882371372031661</v>
      </c>
      <c r="Y1789" s="266">
        <v>1.99</v>
      </c>
      <c r="Z1789" s="266">
        <v>2.47465125</v>
      </c>
      <c r="AA1789" s="266">
        <v>0.27496124999999999</v>
      </c>
      <c r="AB1789" s="267">
        <v>5.8786874999999998</v>
      </c>
      <c r="AC1789" s="268"/>
      <c r="AD1789" s="269">
        <v>6.45</v>
      </c>
      <c r="AE1789" s="270">
        <f t="shared" si="178"/>
        <v>2.5589359999999992</v>
      </c>
      <c r="AF1789" s="194">
        <f t="shared" si="173"/>
        <v>3.3197515000000006</v>
      </c>
      <c r="AH1789" s="242">
        <v>1768</v>
      </c>
      <c r="AI1789" s="251">
        <f t="shared" si="174"/>
        <v>10.6183</v>
      </c>
      <c r="AJ1789" s="251">
        <f>'5-04a'!O1790</f>
        <v>10.6183</v>
      </c>
      <c r="AK1789" s="251">
        <f t="shared" si="175"/>
        <v>0</v>
      </c>
      <c r="AM1789" s="252">
        <f t="shared" si="176"/>
        <v>0.31264434984884593</v>
      </c>
      <c r="AP1789" s="268"/>
    </row>
    <row r="1790" spans="1:42" x14ac:dyDescent="0.25">
      <c r="A1790" s="253">
        <v>1788</v>
      </c>
      <c r="B1790" s="243" t="s">
        <v>599</v>
      </c>
      <c r="C1790" s="243" t="s">
        <v>600</v>
      </c>
      <c r="D1790" s="243" t="s">
        <v>494</v>
      </c>
      <c r="E1790" s="243" t="s">
        <v>495</v>
      </c>
      <c r="F1790" s="243" t="s">
        <v>30</v>
      </c>
      <c r="G1790" s="243" t="s">
        <v>36</v>
      </c>
      <c r="H1790" s="243" t="s">
        <v>37</v>
      </c>
      <c r="I1790" s="243" t="s">
        <v>85</v>
      </c>
      <c r="J1790" s="243" t="s">
        <v>102</v>
      </c>
      <c r="K1790" s="243" t="s">
        <v>952</v>
      </c>
      <c r="L1790" s="265">
        <v>3.0796210262985513</v>
      </c>
      <c r="M1790" s="250">
        <v>3</v>
      </c>
      <c r="N1790" s="250">
        <v>3</v>
      </c>
      <c r="O1790" s="244">
        <v>16</v>
      </c>
      <c r="P1790" s="242">
        <v>10</v>
      </c>
      <c r="Q1790" s="242">
        <v>25</v>
      </c>
      <c r="R1790" s="242">
        <v>0.7</v>
      </c>
      <c r="S1790" s="245">
        <v>2050</v>
      </c>
      <c r="T1790" s="242">
        <v>5</v>
      </c>
      <c r="U1790" s="242">
        <v>1.2</v>
      </c>
      <c r="V1790" s="242">
        <v>23</v>
      </c>
      <c r="W1790" s="266">
        <v>62.231399999999994</v>
      </c>
      <c r="X1790" s="266">
        <v>10.494333895446879</v>
      </c>
      <c r="Y1790" s="266">
        <v>1.88</v>
      </c>
      <c r="Z1790" s="266">
        <v>1.8669420000000001</v>
      </c>
      <c r="AA1790" s="266">
        <v>0.20743800000000001</v>
      </c>
      <c r="AB1790" s="267">
        <v>1.8829199999999999</v>
      </c>
      <c r="AC1790" s="268"/>
      <c r="AD1790" s="269" t="s">
        <v>2546</v>
      </c>
      <c r="AE1790" s="270">
        <v>0.5</v>
      </c>
      <c r="AF1790" s="194">
        <f t="shared" si="173"/>
        <v>1.3829199999999999</v>
      </c>
      <c r="AH1790" s="242">
        <v>1769</v>
      </c>
      <c r="AI1790" s="251">
        <f t="shared" si="174"/>
        <v>5.837299999999999</v>
      </c>
      <c r="AJ1790" s="251">
        <f>'5-04a'!O1791</f>
        <v>5.8372999999999999</v>
      </c>
      <c r="AK1790" s="251">
        <f t="shared" si="175"/>
        <v>0</v>
      </c>
      <c r="AM1790" s="252">
        <f t="shared" si="176"/>
        <v>0.23691090058760045</v>
      </c>
      <c r="AP1790" s="268"/>
    </row>
    <row r="1791" spans="1:42" x14ac:dyDescent="0.25">
      <c r="A1791" s="253">
        <v>1789</v>
      </c>
      <c r="B1791" s="243" t="s">
        <v>599</v>
      </c>
      <c r="C1791" s="243" t="s">
        <v>600</v>
      </c>
      <c r="D1791" s="243" t="s">
        <v>471</v>
      </c>
      <c r="E1791" s="243" t="s">
        <v>495</v>
      </c>
      <c r="F1791" s="243" t="s">
        <v>30</v>
      </c>
      <c r="G1791" s="243" t="s">
        <v>36</v>
      </c>
      <c r="H1791" s="243" t="s">
        <v>37</v>
      </c>
      <c r="I1791" s="243" t="s">
        <v>85</v>
      </c>
      <c r="J1791" s="243" t="s">
        <v>102</v>
      </c>
      <c r="K1791" s="243" t="s">
        <v>952</v>
      </c>
      <c r="L1791" s="265">
        <v>3.0934417864352386</v>
      </c>
      <c r="M1791" s="250">
        <v>3</v>
      </c>
      <c r="N1791" s="250">
        <v>3</v>
      </c>
      <c r="O1791" s="244">
        <v>16</v>
      </c>
      <c r="P1791" s="242">
        <v>10</v>
      </c>
      <c r="Q1791" s="242">
        <v>25</v>
      </c>
      <c r="R1791" s="242">
        <v>0.7</v>
      </c>
      <c r="S1791" s="245">
        <v>2050</v>
      </c>
      <c r="T1791" s="242">
        <v>5</v>
      </c>
      <c r="U1791" s="242">
        <v>1.2</v>
      </c>
      <c r="V1791" s="242">
        <v>23</v>
      </c>
      <c r="W1791" s="266">
        <v>57.992687999999973</v>
      </c>
      <c r="X1791" s="266">
        <v>12.107032985386217</v>
      </c>
      <c r="Y1791" s="266">
        <v>1.88</v>
      </c>
      <c r="Z1791" s="266">
        <v>1.7397806399999993</v>
      </c>
      <c r="AA1791" s="266">
        <v>0.19330895999999995</v>
      </c>
      <c r="AB1791" s="267">
        <v>2.1232104000000014</v>
      </c>
      <c r="AC1791" s="268"/>
      <c r="AD1791" s="269">
        <v>9.4</v>
      </c>
      <c r="AE1791" s="270">
        <f t="shared" ref="AE1791:AE1803" si="179">0.0804*AD1791^2-1.8589*AD1791+11.204</f>
        <v>0.83448400000000333</v>
      </c>
      <c r="AF1791" s="194">
        <f t="shared" si="173"/>
        <v>1.2887263999999981</v>
      </c>
      <c r="AH1791" s="242">
        <v>1770</v>
      </c>
      <c r="AI1791" s="251">
        <f t="shared" si="174"/>
        <v>5.936300000000001</v>
      </c>
      <c r="AJ1791" s="251">
        <f>'5-04a'!O1792</f>
        <v>5.9363000000000001</v>
      </c>
      <c r="AK1791" s="251">
        <f t="shared" si="175"/>
        <v>0</v>
      </c>
      <c r="AM1791" s="252">
        <f t="shared" si="176"/>
        <v>0.21709253238549228</v>
      </c>
      <c r="AP1791" s="268"/>
    </row>
    <row r="1792" spans="1:42" x14ac:dyDescent="0.25">
      <c r="A1792" s="253">
        <v>1790</v>
      </c>
      <c r="B1792" s="243" t="s">
        <v>599</v>
      </c>
      <c r="C1792" s="243" t="s">
        <v>600</v>
      </c>
      <c r="D1792" s="243" t="s">
        <v>471</v>
      </c>
      <c r="E1792" s="243" t="s">
        <v>496</v>
      </c>
      <c r="F1792" s="243" t="s">
        <v>30</v>
      </c>
      <c r="G1792" s="243" t="s">
        <v>46</v>
      </c>
      <c r="H1792" s="243" t="s">
        <v>47</v>
      </c>
      <c r="I1792" s="243" t="s">
        <v>89</v>
      </c>
      <c r="J1792" s="243" t="s">
        <v>44</v>
      </c>
      <c r="K1792" s="243" t="s">
        <v>953</v>
      </c>
      <c r="L1792" s="265">
        <v>1.774930390342595</v>
      </c>
      <c r="M1792" s="250">
        <v>3</v>
      </c>
      <c r="N1792" s="250">
        <v>1.774930390342595</v>
      </c>
      <c r="O1792" s="244">
        <v>25</v>
      </c>
      <c r="P1792" s="242">
        <v>15</v>
      </c>
      <c r="Q1792" s="242">
        <v>35</v>
      </c>
      <c r="R1792" s="242">
        <v>0.7</v>
      </c>
      <c r="S1792" s="245">
        <v>185</v>
      </c>
      <c r="T1792" s="242">
        <v>3.2</v>
      </c>
      <c r="U1792" s="242">
        <v>1.2</v>
      </c>
      <c r="V1792" s="242">
        <v>4.3</v>
      </c>
      <c r="W1792" s="266">
        <v>112.01930570450301</v>
      </c>
      <c r="X1792" s="266">
        <v>16.620075030341695</v>
      </c>
      <c r="Y1792" s="266">
        <v>1.42</v>
      </c>
      <c r="Z1792" s="266">
        <v>1.9882647000000002</v>
      </c>
      <c r="AA1792" s="266">
        <v>0.22091830000000007</v>
      </c>
      <c r="AB1792" s="267">
        <v>3.1551169999999997</v>
      </c>
      <c r="AC1792" s="268"/>
      <c r="AD1792" s="269">
        <v>9.15</v>
      </c>
      <c r="AE1792" s="270">
        <f t="shared" si="179"/>
        <v>0.9263539999999999</v>
      </c>
      <c r="AF1792" s="194">
        <f t="shared" si="173"/>
        <v>2.2287629999999998</v>
      </c>
      <c r="AH1792" s="242">
        <v>1771</v>
      </c>
      <c r="AI1792" s="251">
        <f t="shared" si="174"/>
        <v>6.7843</v>
      </c>
      <c r="AJ1792" s="251">
        <f>'5-04a'!O1793</f>
        <v>6.7843</v>
      </c>
      <c r="AK1792" s="251">
        <f t="shared" si="175"/>
        <v>0</v>
      </c>
      <c r="AM1792" s="252">
        <f t="shared" si="176"/>
        <v>0.3285177542266704</v>
      </c>
      <c r="AO1792" t="s">
        <v>2584</v>
      </c>
      <c r="AP1792" s="268"/>
    </row>
    <row r="1793" spans="1:42" x14ac:dyDescent="0.25">
      <c r="A1793" s="253">
        <v>1791</v>
      </c>
      <c r="B1793" s="243" t="s">
        <v>599</v>
      </c>
      <c r="C1793" s="243" t="s">
        <v>600</v>
      </c>
      <c r="D1793" s="243" t="s">
        <v>471</v>
      </c>
      <c r="E1793" s="243" t="s">
        <v>496</v>
      </c>
      <c r="F1793" s="243" t="s">
        <v>30</v>
      </c>
      <c r="G1793" s="243" t="s">
        <v>46</v>
      </c>
      <c r="H1793" s="243" t="s">
        <v>47</v>
      </c>
      <c r="I1793" s="243" t="s">
        <v>1016</v>
      </c>
      <c r="J1793" s="243" t="s">
        <v>44</v>
      </c>
      <c r="K1793" s="243" t="s">
        <v>953</v>
      </c>
      <c r="L1793" s="265">
        <v>1.2832996304289184</v>
      </c>
      <c r="M1793" s="250">
        <v>3</v>
      </c>
      <c r="N1793" s="250">
        <v>1.2832996304289184</v>
      </c>
      <c r="O1793" s="244">
        <v>25</v>
      </c>
      <c r="P1793" s="242">
        <v>15</v>
      </c>
      <c r="Q1793" s="242">
        <v>35</v>
      </c>
      <c r="R1793" s="242">
        <v>0.7</v>
      </c>
      <c r="S1793" s="245">
        <v>175</v>
      </c>
      <c r="T1793" s="242">
        <v>3.2</v>
      </c>
      <c r="U1793" s="242">
        <v>1.2</v>
      </c>
      <c r="V1793" s="242">
        <v>4.3</v>
      </c>
      <c r="W1793" s="266">
        <v>154.93378575473142</v>
      </c>
      <c r="X1793" s="266">
        <v>22.98720856895125</v>
      </c>
      <c r="Y1793" s="266">
        <v>1.42</v>
      </c>
      <c r="Z1793" s="266">
        <v>1.9882647000000004</v>
      </c>
      <c r="AA1793" s="266">
        <v>0.22091830000000007</v>
      </c>
      <c r="AB1793" s="267">
        <v>3.1551169999999997</v>
      </c>
      <c r="AC1793" s="268"/>
      <c r="AD1793" s="269">
        <v>9.15</v>
      </c>
      <c r="AE1793" s="270">
        <f t="shared" si="179"/>
        <v>0.9263539999999999</v>
      </c>
      <c r="AF1793" s="194">
        <f t="shared" si="173"/>
        <v>2.2287629999999998</v>
      </c>
      <c r="AH1793" s="242">
        <v>1772</v>
      </c>
      <c r="AI1793" s="251">
        <f t="shared" si="174"/>
        <v>6.7843</v>
      </c>
      <c r="AJ1793" s="251">
        <f>'5-04a'!O1794</f>
        <v>6.7843</v>
      </c>
      <c r="AK1793" s="251">
        <f t="shared" si="175"/>
        <v>0</v>
      </c>
      <c r="AM1793" s="252">
        <f t="shared" si="176"/>
        <v>0.3285177542266704</v>
      </c>
      <c r="AP1793" s="268"/>
    </row>
    <row r="1794" spans="1:42" x14ac:dyDescent="0.25">
      <c r="A1794" s="253">
        <v>1792</v>
      </c>
      <c r="B1794" s="243" t="s">
        <v>599</v>
      </c>
      <c r="C1794" s="243" t="s">
        <v>600</v>
      </c>
      <c r="D1794" s="243" t="s">
        <v>471</v>
      </c>
      <c r="E1794" s="243" t="s">
        <v>496</v>
      </c>
      <c r="F1794" s="243" t="s">
        <v>30</v>
      </c>
      <c r="G1794" s="243" t="s">
        <v>46</v>
      </c>
      <c r="H1794" s="243" t="s">
        <v>47</v>
      </c>
      <c r="I1794" s="243" t="s">
        <v>59</v>
      </c>
      <c r="J1794" s="243" t="s">
        <v>58</v>
      </c>
      <c r="K1794" s="243" t="s">
        <v>953</v>
      </c>
      <c r="L1794" s="265">
        <v>2.7406324786619911</v>
      </c>
      <c r="M1794" s="250">
        <v>3</v>
      </c>
      <c r="N1794" s="250">
        <v>2.7406324786619911</v>
      </c>
      <c r="O1794" s="244">
        <v>25</v>
      </c>
      <c r="P1794" s="242">
        <v>15</v>
      </c>
      <c r="Q1794" s="242">
        <v>35</v>
      </c>
      <c r="R1794" s="242">
        <v>0.7</v>
      </c>
      <c r="S1794" s="245">
        <v>195</v>
      </c>
      <c r="T1794" s="242">
        <v>3.2</v>
      </c>
      <c r="U1794" s="242">
        <v>1.2</v>
      </c>
      <c r="V1794" s="242">
        <v>4.3</v>
      </c>
      <c r="W1794" s="266">
        <v>72.547658815263503</v>
      </c>
      <c r="X1794" s="266">
        <v>10.763747598703784</v>
      </c>
      <c r="Y1794" s="266">
        <v>1.99</v>
      </c>
      <c r="Z1794" s="266">
        <v>1.9882647000000007</v>
      </c>
      <c r="AA1794" s="266">
        <v>0.22091830000000007</v>
      </c>
      <c r="AB1794" s="267">
        <v>3.1551169999999997</v>
      </c>
      <c r="AC1794" s="268"/>
      <c r="AD1794" s="269">
        <v>9.15</v>
      </c>
      <c r="AE1794" s="270">
        <f t="shared" si="179"/>
        <v>0.9263539999999999</v>
      </c>
      <c r="AF1794" s="194">
        <f t="shared" si="173"/>
        <v>2.2287629999999998</v>
      </c>
      <c r="AH1794" s="242">
        <v>1773</v>
      </c>
      <c r="AI1794" s="251">
        <f t="shared" si="174"/>
        <v>7.3543000000000003</v>
      </c>
      <c r="AJ1794" s="251">
        <f>'5-04a'!O1795</f>
        <v>7.3543000000000003</v>
      </c>
      <c r="AK1794" s="251">
        <f t="shared" si="175"/>
        <v>0</v>
      </c>
      <c r="AM1794" s="252">
        <f t="shared" si="176"/>
        <v>0.30305576329494305</v>
      </c>
      <c r="AP1794" s="268"/>
    </row>
    <row r="1795" spans="1:42" x14ac:dyDescent="0.25">
      <c r="A1795" s="253">
        <v>1793</v>
      </c>
      <c r="B1795" s="243" t="s">
        <v>599</v>
      </c>
      <c r="C1795" s="243" t="s">
        <v>600</v>
      </c>
      <c r="D1795" s="243" t="s">
        <v>491</v>
      </c>
      <c r="E1795" s="243" t="s">
        <v>492</v>
      </c>
      <c r="F1795" s="243" t="s">
        <v>30</v>
      </c>
      <c r="G1795" s="243" t="s">
        <v>46</v>
      </c>
      <c r="H1795" s="243" t="s">
        <v>47</v>
      </c>
      <c r="I1795" s="243" t="s">
        <v>89</v>
      </c>
      <c r="J1795" s="243" t="s">
        <v>44</v>
      </c>
      <c r="K1795" s="243" t="s">
        <v>953</v>
      </c>
      <c r="L1795" s="265">
        <v>1.7732700615835773</v>
      </c>
      <c r="M1795" s="250">
        <v>3</v>
      </c>
      <c r="N1795" s="250">
        <v>1.7732700615835773</v>
      </c>
      <c r="O1795" s="244">
        <v>25</v>
      </c>
      <c r="P1795" s="242">
        <v>15</v>
      </c>
      <c r="Q1795" s="242">
        <v>35</v>
      </c>
      <c r="R1795" s="242">
        <v>0.7</v>
      </c>
      <c r="S1795" s="245">
        <v>185</v>
      </c>
      <c r="T1795" s="242">
        <v>3.2</v>
      </c>
      <c r="U1795" s="242">
        <v>1.2</v>
      </c>
      <c r="V1795" s="242">
        <v>4.3</v>
      </c>
      <c r="W1795" s="266">
        <v>204.41810181822396</v>
      </c>
      <c r="X1795" s="266">
        <v>20.606663489740317</v>
      </c>
      <c r="Y1795" s="266">
        <v>1.42</v>
      </c>
      <c r="Z1795" s="266">
        <v>3.6248849999999999</v>
      </c>
      <c r="AA1795" s="266">
        <v>0.40276499999999998</v>
      </c>
      <c r="AB1795" s="267">
        <v>6.9726499999999998</v>
      </c>
      <c r="AC1795" s="268"/>
      <c r="AD1795" s="269">
        <v>6.05</v>
      </c>
      <c r="AE1795" s="270">
        <f t="shared" si="179"/>
        <v>2.9004960000000004</v>
      </c>
      <c r="AF1795" s="194">
        <f t="shared" ref="AF1795:AF1858" si="180">AB1795-AE1795</f>
        <v>4.0721539999999994</v>
      </c>
      <c r="AH1795" s="242">
        <v>1774</v>
      </c>
      <c r="AI1795" s="251">
        <f t="shared" ref="AI1795:AI1858" si="181">SUM(Y1795:AB1795)</f>
        <v>12.420299999999999</v>
      </c>
      <c r="AJ1795" s="251">
        <f>'5-04a'!O1796</f>
        <v>12.420299999999999</v>
      </c>
      <c r="AK1795" s="251">
        <f t="shared" ref="AK1795:AK1858" si="182">AI1795-AJ1795</f>
        <v>0</v>
      </c>
      <c r="AM1795" s="252">
        <f t="shared" ref="AM1795:AM1858" si="183">AF1795/AI1795</f>
        <v>0.32786277304090883</v>
      </c>
      <c r="AP1795" s="268"/>
    </row>
    <row r="1796" spans="1:42" x14ac:dyDescent="0.25">
      <c r="A1796" s="253">
        <v>1794</v>
      </c>
      <c r="B1796" s="243" t="s">
        <v>599</v>
      </c>
      <c r="C1796" s="243" t="s">
        <v>600</v>
      </c>
      <c r="D1796" s="243" t="s">
        <v>491</v>
      </c>
      <c r="E1796" s="243" t="s">
        <v>492</v>
      </c>
      <c r="F1796" s="243" t="s">
        <v>30</v>
      </c>
      <c r="G1796" s="243" t="s">
        <v>46</v>
      </c>
      <c r="H1796" s="243" t="s">
        <v>47</v>
      </c>
      <c r="I1796" s="243" t="s">
        <v>60</v>
      </c>
      <c r="J1796" s="243" t="s">
        <v>58</v>
      </c>
      <c r="K1796" s="243" t="s">
        <v>953</v>
      </c>
      <c r="L1796" s="265">
        <v>2.9899333384610705</v>
      </c>
      <c r="M1796" s="250">
        <v>3</v>
      </c>
      <c r="N1796" s="250">
        <v>2.9899333384610705</v>
      </c>
      <c r="O1796" s="244">
        <v>25</v>
      </c>
      <c r="P1796" s="242">
        <v>15</v>
      </c>
      <c r="Q1796" s="242">
        <v>35</v>
      </c>
      <c r="R1796" s="242">
        <v>0.7</v>
      </c>
      <c r="S1796" s="245">
        <v>195</v>
      </c>
      <c r="T1796" s="242">
        <v>3.2</v>
      </c>
      <c r="U1796" s="242">
        <v>1.2</v>
      </c>
      <c r="V1796" s="242">
        <v>4.3</v>
      </c>
      <c r="W1796" s="266">
        <v>119.75919174984044</v>
      </c>
      <c r="X1796" s="266">
        <v>12.07249916833069</v>
      </c>
      <c r="Y1796" s="266">
        <v>2.46</v>
      </c>
      <c r="Z1796" s="266">
        <v>3.5807199999999995</v>
      </c>
      <c r="AA1796" s="266">
        <v>0.48827999999999988</v>
      </c>
      <c r="AB1796" s="267">
        <v>7.0139999999999993</v>
      </c>
      <c r="AC1796" s="268"/>
      <c r="AD1796" s="269">
        <v>6.05</v>
      </c>
      <c r="AE1796" s="270">
        <f t="shared" si="179"/>
        <v>2.9004960000000004</v>
      </c>
      <c r="AF1796" s="194">
        <f t="shared" si="180"/>
        <v>4.1135039999999989</v>
      </c>
      <c r="AH1796" s="242">
        <v>1775</v>
      </c>
      <c r="AI1796" s="251">
        <f t="shared" si="181"/>
        <v>13.542999999999999</v>
      </c>
      <c r="AJ1796" s="251">
        <f>'5-04a'!O1797</f>
        <v>13.542999999999999</v>
      </c>
      <c r="AK1796" s="251">
        <f t="shared" si="182"/>
        <v>0</v>
      </c>
      <c r="AM1796" s="252">
        <f t="shared" si="183"/>
        <v>0.30373654286347185</v>
      </c>
      <c r="AP1796" s="268"/>
    </row>
    <row r="1797" spans="1:42" x14ac:dyDescent="0.25">
      <c r="A1797" s="253">
        <v>1795</v>
      </c>
      <c r="B1797" s="243" t="s">
        <v>599</v>
      </c>
      <c r="C1797" s="243" t="s">
        <v>600</v>
      </c>
      <c r="D1797" s="243" t="s">
        <v>491</v>
      </c>
      <c r="E1797" s="243" t="s">
        <v>492</v>
      </c>
      <c r="F1797" s="243" t="s">
        <v>30</v>
      </c>
      <c r="G1797" s="243" t="s">
        <v>46</v>
      </c>
      <c r="H1797" s="243" t="s">
        <v>47</v>
      </c>
      <c r="I1797" s="243" t="s">
        <v>59</v>
      </c>
      <c r="J1797" s="243" t="s">
        <v>58</v>
      </c>
      <c r="K1797" s="243" t="s">
        <v>953</v>
      </c>
      <c r="L1797" s="265">
        <v>2.7392921090909099</v>
      </c>
      <c r="M1797" s="250">
        <v>3</v>
      </c>
      <c r="N1797" s="250">
        <v>2.7392921090909099</v>
      </c>
      <c r="O1797" s="244">
        <v>25</v>
      </c>
      <c r="P1797" s="242">
        <v>15</v>
      </c>
      <c r="Q1797" s="242">
        <v>35</v>
      </c>
      <c r="R1797" s="242">
        <v>0.7</v>
      </c>
      <c r="S1797" s="245">
        <v>195</v>
      </c>
      <c r="T1797" s="242">
        <v>3.2</v>
      </c>
      <c r="U1797" s="242">
        <v>1.2</v>
      </c>
      <c r="V1797" s="242">
        <v>4.3</v>
      </c>
      <c r="W1797" s="266">
        <v>132.32926083239045</v>
      </c>
      <c r="X1797" s="266">
        <v>13.339643229071619</v>
      </c>
      <c r="Y1797" s="266">
        <v>1.99</v>
      </c>
      <c r="Z1797" s="266">
        <v>3.6248849999999999</v>
      </c>
      <c r="AA1797" s="266">
        <v>0.40276499999999998</v>
      </c>
      <c r="AB1797" s="267">
        <v>6.9726499999999998</v>
      </c>
      <c r="AC1797" s="268"/>
      <c r="AD1797" s="269">
        <v>6.05</v>
      </c>
      <c r="AE1797" s="270">
        <f t="shared" si="179"/>
        <v>2.9004960000000004</v>
      </c>
      <c r="AF1797" s="194">
        <f t="shared" si="180"/>
        <v>4.0721539999999994</v>
      </c>
      <c r="AH1797" s="242">
        <v>1776</v>
      </c>
      <c r="AI1797" s="251">
        <f t="shared" si="181"/>
        <v>12.9903</v>
      </c>
      <c r="AJ1797" s="251">
        <f>'5-04a'!O1798</f>
        <v>12.9903</v>
      </c>
      <c r="AK1797" s="251">
        <f t="shared" si="182"/>
        <v>0</v>
      </c>
      <c r="AM1797" s="252">
        <f t="shared" si="183"/>
        <v>0.31347651709352359</v>
      </c>
      <c r="AP1797" s="268"/>
    </row>
    <row r="1798" spans="1:42" x14ac:dyDescent="0.25">
      <c r="A1798" s="253">
        <v>1796</v>
      </c>
      <c r="B1798" s="243" t="s">
        <v>599</v>
      </c>
      <c r="C1798" s="243" t="s">
        <v>600</v>
      </c>
      <c r="D1798" s="243" t="s">
        <v>471</v>
      </c>
      <c r="E1798" s="243" t="s">
        <v>495</v>
      </c>
      <c r="F1798" s="243" t="s">
        <v>30</v>
      </c>
      <c r="G1798" s="243" t="s">
        <v>46</v>
      </c>
      <c r="H1798" s="243" t="s">
        <v>47</v>
      </c>
      <c r="I1798" s="243" t="s">
        <v>89</v>
      </c>
      <c r="J1798" s="243" t="s">
        <v>44</v>
      </c>
      <c r="K1798" s="243" t="s">
        <v>953</v>
      </c>
      <c r="L1798" s="265">
        <v>1.7722941770734484</v>
      </c>
      <c r="M1798" s="250">
        <v>3</v>
      </c>
      <c r="N1798" s="250">
        <v>1.7722941770734484</v>
      </c>
      <c r="O1798" s="244">
        <v>25</v>
      </c>
      <c r="P1798" s="242">
        <v>15</v>
      </c>
      <c r="Q1798" s="242">
        <v>35</v>
      </c>
      <c r="R1798" s="242">
        <v>0.7</v>
      </c>
      <c r="S1798" s="245">
        <v>185</v>
      </c>
      <c r="T1798" s="242">
        <v>3.2</v>
      </c>
      <c r="U1798" s="242">
        <v>1.2</v>
      </c>
      <c r="V1798" s="242">
        <v>4.3</v>
      </c>
      <c r="W1798" s="266">
        <v>83.810420370096494</v>
      </c>
      <c r="X1798" s="266">
        <v>17.496956235928288</v>
      </c>
      <c r="Y1798" s="266">
        <v>1.42</v>
      </c>
      <c r="Z1798" s="266">
        <v>1.4853671999999996</v>
      </c>
      <c r="AA1798" s="266">
        <v>0.16504079999999993</v>
      </c>
      <c r="AB1798" s="267">
        <v>2.4848920000000008</v>
      </c>
      <c r="AC1798" s="268"/>
      <c r="AD1798" s="269">
        <v>9.4</v>
      </c>
      <c r="AE1798" s="270">
        <f t="shared" si="179"/>
        <v>0.83448400000000333</v>
      </c>
      <c r="AF1798" s="194">
        <f t="shared" si="180"/>
        <v>1.6504079999999974</v>
      </c>
      <c r="AH1798" s="242">
        <v>1777</v>
      </c>
      <c r="AI1798" s="251">
        <f t="shared" si="181"/>
        <v>5.5553000000000008</v>
      </c>
      <c r="AJ1798" s="251">
        <f>'5-04a'!O1799</f>
        <v>5.5552999999999999</v>
      </c>
      <c r="AK1798" s="251">
        <f t="shared" si="182"/>
        <v>0</v>
      </c>
      <c r="AM1798" s="252">
        <f t="shared" si="183"/>
        <v>0.29708710600687582</v>
      </c>
      <c r="AP1798" s="268"/>
    </row>
    <row r="1799" spans="1:42" x14ac:dyDescent="0.25">
      <c r="A1799" s="253">
        <v>1797</v>
      </c>
      <c r="B1799" s="243" t="s">
        <v>599</v>
      </c>
      <c r="C1799" s="243" t="s">
        <v>600</v>
      </c>
      <c r="D1799" s="243" t="s">
        <v>471</v>
      </c>
      <c r="E1799" s="243" t="s">
        <v>495</v>
      </c>
      <c r="F1799" s="243" t="s">
        <v>30</v>
      </c>
      <c r="G1799" s="243" t="s">
        <v>46</v>
      </c>
      <c r="H1799" s="243" t="s">
        <v>47</v>
      </c>
      <c r="I1799" s="243" t="s">
        <v>1016</v>
      </c>
      <c r="J1799" s="243" t="s">
        <v>44</v>
      </c>
      <c r="K1799" s="243" t="s">
        <v>953</v>
      </c>
      <c r="L1799" s="265">
        <v>1.2805535984057697</v>
      </c>
      <c r="M1799" s="250">
        <v>3</v>
      </c>
      <c r="N1799" s="250">
        <v>1.2805535984057697</v>
      </c>
      <c r="O1799" s="244">
        <v>25</v>
      </c>
      <c r="P1799" s="242">
        <v>15</v>
      </c>
      <c r="Q1799" s="242">
        <v>35</v>
      </c>
      <c r="R1799" s="242">
        <v>0.7</v>
      </c>
      <c r="S1799" s="245">
        <v>175</v>
      </c>
      <c r="T1799" s="242">
        <v>3.2</v>
      </c>
      <c r="U1799" s="242">
        <v>1.2</v>
      </c>
      <c r="V1799" s="242">
        <v>4.3</v>
      </c>
      <c r="W1799" s="266">
        <v>115.99414517668087</v>
      </c>
      <c r="X1799" s="266">
        <v>24.215896696593084</v>
      </c>
      <c r="Y1799" s="266">
        <v>1.42</v>
      </c>
      <c r="Z1799" s="266">
        <v>1.4853671999999996</v>
      </c>
      <c r="AA1799" s="266">
        <v>0.16504079999999993</v>
      </c>
      <c r="AB1799" s="267">
        <v>2.4848920000000008</v>
      </c>
      <c r="AC1799" s="268"/>
      <c r="AD1799" s="269">
        <v>9.4</v>
      </c>
      <c r="AE1799" s="270">
        <f t="shared" si="179"/>
        <v>0.83448400000000333</v>
      </c>
      <c r="AF1799" s="194">
        <f t="shared" si="180"/>
        <v>1.6504079999999974</v>
      </c>
      <c r="AH1799" s="242">
        <v>1778</v>
      </c>
      <c r="AI1799" s="251">
        <f t="shared" si="181"/>
        <v>5.5553000000000008</v>
      </c>
      <c r="AJ1799" s="251">
        <f>'5-04a'!O1800</f>
        <v>5.5552999999999999</v>
      </c>
      <c r="AK1799" s="251">
        <f t="shared" si="182"/>
        <v>0</v>
      </c>
      <c r="AM1799" s="252">
        <f t="shared" si="183"/>
        <v>0.29708710600687582</v>
      </c>
      <c r="AP1799" s="268"/>
    </row>
    <row r="1800" spans="1:42" x14ac:dyDescent="0.25">
      <c r="A1800" s="253">
        <v>1798</v>
      </c>
      <c r="B1800" s="243" t="s">
        <v>599</v>
      </c>
      <c r="C1800" s="243" t="s">
        <v>600</v>
      </c>
      <c r="D1800" s="243" t="s">
        <v>471</v>
      </c>
      <c r="E1800" s="243" t="s">
        <v>495</v>
      </c>
      <c r="F1800" s="243" t="s">
        <v>30</v>
      </c>
      <c r="G1800" s="243" t="s">
        <v>46</v>
      </c>
      <c r="H1800" s="243" t="s">
        <v>47</v>
      </c>
      <c r="I1800" s="243" t="s">
        <v>59</v>
      </c>
      <c r="J1800" s="243" t="s">
        <v>58</v>
      </c>
      <c r="K1800" s="243" t="s">
        <v>953</v>
      </c>
      <c r="L1800" s="265">
        <v>2.7375899360030371</v>
      </c>
      <c r="M1800" s="250">
        <v>3</v>
      </c>
      <c r="N1800" s="250">
        <v>2.7375899360030371</v>
      </c>
      <c r="O1800" s="244">
        <v>25</v>
      </c>
      <c r="P1800" s="242">
        <v>15</v>
      </c>
      <c r="Q1800" s="242">
        <v>35</v>
      </c>
      <c r="R1800" s="242">
        <v>0.7</v>
      </c>
      <c r="S1800" s="245">
        <v>195</v>
      </c>
      <c r="T1800" s="242">
        <v>3.2</v>
      </c>
      <c r="U1800" s="242">
        <v>1.2</v>
      </c>
      <c r="V1800" s="242">
        <v>4.3</v>
      </c>
      <c r="W1800" s="266">
        <v>54.258206478092177</v>
      </c>
      <c r="X1800" s="266">
        <v>11.327391749079787</v>
      </c>
      <c r="Y1800" s="266">
        <v>1.99</v>
      </c>
      <c r="Z1800" s="266">
        <v>1.4853671999999996</v>
      </c>
      <c r="AA1800" s="266">
        <v>0.16504079999999993</v>
      </c>
      <c r="AB1800" s="267">
        <v>2.4848920000000008</v>
      </c>
      <c r="AC1800" s="268"/>
      <c r="AD1800" s="269">
        <v>9.4</v>
      </c>
      <c r="AE1800" s="270">
        <f t="shared" si="179"/>
        <v>0.83448400000000333</v>
      </c>
      <c r="AF1800" s="194">
        <f t="shared" si="180"/>
        <v>1.6504079999999974</v>
      </c>
      <c r="AH1800" s="242">
        <v>1779</v>
      </c>
      <c r="AI1800" s="251">
        <f t="shared" si="181"/>
        <v>6.1253000000000002</v>
      </c>
      <c r="AJ1800" s="251">
        <f>'5-04a'!O1801</f>
        <v>6.1253000000000002</v>
      </c>
      <c r="AK1800" s="251">
        <f t="shared" si="182"/>
        <v>0</v>
      </c>
      <c r="AM1800" s="252">
        <f t="shared" si="183"/>
        <v>0.26944117022839653</v>
      </c>
      <c r="AP1800" s="268"/>
    </row>
    <row r="1801" spans="1:42" x14ac:dyDescent="0.25">
      <c r="A1801" s="253">
        <v>1799</v>
      </c>
      <c r="B1801" s="243" t="s">
        <v>599</v>
      </c>
      <c r="C1801" s="243" t="s">
        <v>600</v>
      </c>
      <c r="D1801" s="243" t="s">
        <v>491</v>
      </c>
      <c r="E1801" s="243" t="s">
        <v>496</v>
      </c>
      <c r="F1801" s="243" t="s">
        <v>30</v>
      </c>
      <c r="G1801" s="243" t="s">
        <v>46</v>
      </c>
      <c r="H1801" s="243" t="s">
        <v>47</v>
      </c>
      <c r="I1801" s="243" t="s">
        <v>89</v>
      </c>
      <c r="J1801" s="243" t="s">
        <v>44</v>
      </c>
      <c r="K1801" s="243" t="s">
        <v>953</v>
      </c>
      <c r="L1801" s="265">
        <v>1.7713581000239866</v>
      </c>
      <c r="M1801" s="250">
        <v>3</v>
      </c>
      <c r="N1801" s="250">
        <v>1.7713581000239866</v>
      </c>
      <c r="O1801" s="244">
        <v>25</v>
      </c>
      <c r="P1801" s="242">
        <v>15</v>
      </c>
      <c r="Q1801" s="242">
        <v>35</v>
      </c>
      <c r="R1801" s="242">
        <v>0.7</v>
      </c>
      <c r="S1801" s="245">
        <v>185</v>
      </c>
      <c r="T1801" s="242">
        <v>3.2</v>
      </c>
      <c r="U1801" s="242">
        <v>1.2</v>
      </c>
      <c r="V1801" s="242">
        <v>4.3</v>
      </c>
      <c r="W1801" s="266">
        <v>163.17776173890869</v>
      </c>
      <c r="X1801" s="266">
        <v>21.527409200383733</v>
      </c>
      <c r="Y1801" s="266">
        <v>1.42</v>
      </c>
      <c r="Z1801" s="266">
        <v>2.8904625000000004</v>
      </c>
      <c r="AA1801" s="266">
        <v>0.32116250000000013</v>
      </c>
      <c r="AB1801" s="267">
        <v>5.7296750000000003</v>
      </c>
      <c r="AC1801" s="268"/>
      <c r="AD1801" s="269">
        <v>6.45</v>
      </c>
      <c r="AE1801" s="270">
        <f t="shared" si="179"/>
        <v>2.5589359999999992</v>
      </c>
      <c r="AF1801" s="194">
        <f t="shared" si="180"/>
        <v>3.1707390000000011</v>
      </c>
      <c r="AH1801" s="242">
        <v>1780</v>
      </c>
      <c r="AI1801" s="251">
        <f t="shared" si="181"/>
        <v>10.3613</v>
      </c>
      <c r="AJ1801" s="251">
        <f>'5-04a'!O1802</f>
        <v>10.3613</v>
      </c>
      <c r="AK1801" s="251">
        <f t="shared" si="182"/>
        <v>0</v>
      </c>
      <c r="AM1801" s="252">
        <f t="shared" si="183"/>
        <v>0.30601748815303109</v>
      </c>
      <c r="AP1801" s="268"/>
    </row>
    <row r="1802" spans="1:42" x14ac:dyDescent="0.25">
      <c r="A1802" s="253">
        <v>1800</v>
      </c>
      <c r="B1802" s="243" t="s">
        <v>599</v>
      </c>
      <c r="C1802" s="243" t="s">
        <v>600</v>
      </c>
      <c r="D1802" s="243" t="s">
        <v>491</v>
      </c>
      <c r="E1802" s="243" t="s">
        <v>496</v>
      </c>
      <c r="F1802" s="243" t="s">
        <v>30</v>
      </c>
      <c r="G1802" s="243" t="s">
        <v>46</v>
      </c>
      <c r="H1802" s="243" t="s">
        <v>47</v>
      </c>
      <c r="I1802" s="243" t="s">
        <v>1016</v>
      </c>
      <c r="J1802" s="243" t="s">
        <v>44</v>
      </c>
      <c r="K1802" s="243" t="s">
        <v>953</v>
      </c>
      <c r="L1802" s="265">
        <v>1.2797572343487649</v>
      </c>
      <c r="M1802" s="250">
        <v>3</v>
      </c>
      <c r="N1802" s="250">
        <v>1.2797572343487649</v>
      </c>
      <c r="O1802" s="244">
        <v>25</v>
      </c>
      <c r="P1802" s="242">
        <v>15</v>
      </c>
      <c r="Q1802" s="242">
        <v>35</v>
      </c>
      <c r="R1802" s="242">
        <v>0.7</v>
      </c>
      <c r="S1802" s="245">
        <v>175</v>
      </c>
      <c r="T1802" s="242">
        <v>3.2</v>
      </c>
      <c r="U1802" s="242">
        <v>1.2</v>
      </c>
      <c r="V1802" s="242">
        <v>4.3</v>
      </c>
      <c r="W1802" s="266">
        <v>225.86021961195493</v>
      </c>
      <c r="X1802" s="266">
        <v>29.796862745640489</v>
      </c>
      <c r="Y1802" s="266">
        <v>1.42</v>
      </c>
      <c r="Z1802" s="266">
        <v>2.8904625000000008</v>
      </c>
      <c r="AA1802" s="266">
        <v>0.32116250000000013</v>
      </c>
      <c r="AB1802" s="267">
        <v>5.7296750000000003</v>
      </c>
      <c r="AC1802" s="268"/>
      <c r="AD1802" s="269">
        <v>6.45</v>
      </c>
      <c r="AE1802" s="270">
        <f t="shared" si="179"/>
        <v>2.5589359999999992</v>
      </c>
      <c r="AF1802" s="194">
        <f t="shared" si="180"/>
        <v>3.1707390000000011</v>
      </c>
      <c r="AH1802" s="242">
        <v>1781</v>
      </c>
      <c r="AI1802" s="251">
        <f t="shared" si="181"/>
        <v>10.3613</v>
      </c>
      <c r="AJ1802" s="251">
        <f>'5-04a'!O1803</f>
        <v>10.3613</v>
      </c>
      <c r="AK1802" s="251">
        <f t="shared" si="182"/>
        <v>0</v>
      </c>
      <c r="AM1802" s="252">
        <f t="shared" si="183"/>
        <v>0.30601748815303109</v>
      </c>
      <c r="AP1802" s="268"/>
    </row>
    <row r="1803" spans="1:42" x14ac:dyDescent="0.25">
      <c r="A1803" s="253">
        <v>1801</v>
      </c>
      <c r="B1803" s="243" t="s">
        <v>599</v>
      </c>
      <c r="C1803" s="243" t="s">
        <v>600</v>
      </c>
      <c r="D1803" s="243" t="s">
        <v>491</v>
      </c>
      <c r="E1803" s="243" t="s">
        <v>496</v>
      </c>
      <c r="F1803" s="243" t="s">
        <v>30</v>
      </c>
      <c r="G1803" s="243" t="s">
        <v>46</v>
      </c>
      <c r="H1803" s="243" t="s">
        <v>47</v>
      </c>
      <c r="I1803" s="243" t="s">
        <v>60</v>
      </c>
      <c r="J1803" s="243" t="s">
        <v>58</v>
      </c>
      <c r="K1803" s="243" t="s">
        <v>953</v>
      </c>
      <c r="L1803" s="265">
        <v>2.9878072387543253</v>
      </c>
      <c r="M1803" s="250">
        <v>3</v>
      </c>
      <c r="N1803" s="250">
        <v>2.9878072387543253</v>
      </c>
      <c r="O1803" s="244">
        <v>25</v>
      </c>
      <c r="P1803" s="242">
        <v>15</v>
      </c>
      <c r="Q1803" s="242">
        <v>35</v>
      </c>
      <c r="R1803" s="242">
        <v>0.7</v>
      </c>
      <c r="S1803" s="245">
        <v>195</v>
      </c>
      <c r="T1803" s="242">
        <v>3.2</v>
      </c>
      <c r="U1803" s="242">
        <v>1.2</v>
      </c>
      <c r="V1803" s="242">
        <v>4.3</v>
      </c>
      <c r="W1803" s="266">
        <v>95.522829015900783</v>
      </c>
      <c r="X1803" s="266">
        <v>12.601956334551554</v>
      </c>
      <c r="Y1803" s="266">
        <v>2.46</v>
      </c>
      <c r="Z1803" s="266">
        <v>2.8540380000000005</v>
      </c>
      <c r="AA1803" s="266">
        <v>0.38918700000000006</v>
      </c>
      <c r="AB1803" s="267">
        <v>5.7612749999999995</v>
      </c>
      <c r="AC1803" s="268"/>
      <c r="AD1803" s="269">
        <v>6.45</v>
      </c>
      <c r="AE1803" s="270">
        <f t="shared" si="179"/>
        <v>2.5589359999999992</v>
      </c>
      <c r="AF1803" s="194">
        <f t="shared" si="180"/>
        <v>3.2023390000000003</v>
      </c>
      <c r="AH1803" s="242">
        <v>1782</v>
      </c>
      <c r="AI1803" s="251">
        <f t="shared" si="181"/>
        <v>11.464499999999999</v>
      </c>
      <c r="AJ1803" s="251">
        <f>'5-04a'!O1804</f>
        <v>11.464499999999999</v>
      </c>
      <c r="AK1803" s="251">
        <f t="shared" si="182"/>
        <v>0</v>
      </c>
      <c r="AM1803" s="252">
        <f t="shared" si="183"/>
        <v>0.27932652972218591</v>
      </c>
      <c r="AP1803" s="268"/>
    </row>
    <row r="1804" spans="1:42" x14ac:dyDescent="0.25">
      <c r="A1804" s="253">
        <v>1802</v>
      </c>
      <c r="B1804" s="243" t="s">
        <v>599</v>
      </c>
      <c r="C1804" s="243" t="s">
        <v>600</v>
      </c>
      <c r="D1804" s="243" t="s">
        <v>494</v>
      </c>
      <c r="E1804" s="243" t="s">
        <v>495</v>
      </c>
      <c r="F1804" s="243" t="s">
        <v>30</v>
      </c>
      <c r="G1804" s="243" t="s">
        <v>31</v>
      </c>
      <c r="H1804" s="243" t="s">
        <v>42</v>
      </c>
      <c r="I1804" s="243" t="s">
        <v>1006</v>
      </c>
      <c r="J1804" s="243" t="s">
        <v>44</v>
      </c>
      <c r="K1804" s="243" t="s">
        <v>954</v>
      </c>
      <c r="L1804" s="265">
        <v>10.466390036261959</v>
      </c>
      <c r="M1804" s="250">
        <v>5</v>
      </c>
      <c r="N1804" s="250">
        <v>5</v>
      </c>
      <c r="O1804" s="244">
        <v>18</v>
      </c>
      <c r="P1804" s="242">
        <v>15</v>
      </c>
      <c r="Q1804" s="242">
        <v>35</v>
      </c>
      <c r="R1804" s="242">
        <v>0.7</v>
      </c>
      <c r="S1804" s="245">
        <v>875</v>
      </c>
      <c r="T1804" s="242">
        <v>4.2</v>
      </c>
      <c r="U1804" s="242">
        <v>1.2</v>
      </c>
      <c r="V1804" s="242">
        <v>23</v>
      </c>
      <c r="W1804" s="266">
        <v>68.083470000000005</v>
      </c>
      <c r="X1804" s="266">
        <v>11.481192242833052</v>
      </c>
      <c r="Y1804" s="266">
        <v>1.63</v>
      </c>
      <c r="Z1804" s="266">
        <v>3.4041734999999997</v>
      </c>
      <c r="AA1804" s="266">
        <v>0.37824150000000006</v>
      </c>
      <c r="AB1804" s="267">
        <v>1.1674850000000001</v>
      </c>
      <c r="AC1804" s="268"/>
      <c r="AD1804" s="269" t="s">
        <v>2546</v>
      </c>
      <c r="AE1804" s="270">
        <v>0.5</v>
      </c>
      <c r="AF1804" s="194">
        <f t="shared" si="180"/>
        <v>0.66748500000000011</v>
      </c>
      <c r="AH1804" s="242">
        <v>1783</v>
      </c>
      <c r="AI1804" s="251">
        <f t="shared" si="181"/>
        <v>6.5798999999999994</v>
      </c>
      <c r="AJ1804" s="251">
        <f>'5-04a'!O1805</f>
        <v>6.5799000000000003</v>
      </c>
      <c r="AK1804" s="251">
        <f t="shared" si="182"/>
        <v>0</v>
      </c>
      <c r="AM1804" s="252">
        <f t="shared" si="183"/>
        <v>0.10144303104910411</v>
      </c>
      <c r="AP1804" s="268"/>
    </row>
    <row r="1805" spans="1:42" x14ac:dyDescent="0.25">
      <c r="A1805" s="253">
        <v>1803</v>
      </c>
      <c r="B1805" s="243" t="s">
        <v>599</v>
      </c>
      <c r="C1805" s="243" t="s">
        <v>600</v>
      </c>
      <c r="D1805" s="243" t="s">
        <v>471</v>
      </c>
      <c r="E1805" s="243" t="s">
        <v>495</v>
      </c>
      <c r="F1805" s="243" t="s">
        <v>30</v>
      </c>
      <c r="G1805" s="243" t="s">
        <v>36</v>
      </c>
      <c r="H1805" s="243" t="s">
        <v>42</v>
      </c>
      <c r="I1805" s="243" t="s">
        <v>76</v>
      </c>
      <c r="J1805" s="243" t="s">
        <v>996</v>
      </c>
      <c r="K1805" s="243" t="s">
        <v>954</v>
      </c>
      <c r="L1805" s="265">
        <v>6.5670194721072619</v>
      </c>
      <c r="M1805" s="250">
        <v>5</v>
      </c>
      <c r="N1805" s="250">
        <v>5</v>
      </c>
      <c r="O1805" s="244">
        <v>18</v>
      </c>
      <c r="P1805" s="242">
        <v>15</v>
      </c>
      <c r="Q1805" s="242">
        <v>35</v>
      </c>
      <c r="R1805" s="242">
        <v>0.7</v>
      </c>
      <c r="S1805" s="245">
        <v>872</v>
      </c>
      <c r="T1805" s="242">
        <v>5</v>
      </c>
      <c r="U1805" s="242">
        <v>1.2</v>
      </c>
      <c r="V1805" s="242">
        <v>23</v>
      </c>
      <c r="W1805" s="266">
        <v>59.344419331999973</v>
      </c>
      <c r="X1805" s="266">
        <v>12.38923159331941</v>
      </c>
      <c r="Y1805" s="266">
        <v>2.77</v>
      </c>
      <c r="Z1805" s="266">
        <v>2.9672209665999985</v>
      </c>
      <c r="AA1805" s="266">
        <v>0.8320376333999997</v>
      </c>
      <c r="AB1805" s="267">
        <v>1.5049414000000012</v>
      </c>
      <c r="AC1805" s="268"/>
      <c r="AD1805" s="269">
        <v>9.4</v>
      </c>
      <c r="AE1805" s="270">
        <f t="shared" ref="AE1805:AE1841" si="184">0.0804*AD1805^2-1.8589*AD1805+11.204</f>
        <v>0.83448400000000333</v>
      </c>
      <c r="AF1805" s="194">
        <f t="shared" si="180"/>
        <v>0.67045739999999787</v>
      </c>
      <c r="AH1805" s="242">
        <v>1784</v>
      </c>
      <c r="AI1805" s="251">
        <f t="shared" si="181"/>
        <v>8.0741999999999994</v>
      </c>
      <c r="AJ1805" s="251">
        <f>'5-04a'!O1806</f>
        <v>8.0741999999999994</v>
      </c>
      <c r="AK1805" s="251">
        <f t="shared" si="182"/>
        <v>0</v>
      </c>
      <c r="AM1805" s="252">
        <f t="shared" si="183"/>
        <v>8.3037006762279597E-2</v>
      </c>
      <c r="AP1805" s="268"/>
    </row>
    <row r="1806" spans="1:42" x14ac:dyDescent="0.25">
      <c r="A1806" s="253">
        <v>1804</v>
      </c>
      <c r="B1806" s="243" t="s">
        <v>599</v>
      </c>
      <c r="C1806" s="243" t="s">
        <v>600</v>
      </c>
      <c r="D1806" s="243" t="s">
        <v>471</v>
      </c>
      <c r="E1806" s="243" t="s">
        <v>495</v>
      </c>
      <c r="F1806" s="243" t="s">
        <v>30</v>
      </c>
      <c r="G1806" s="243" t="s">
        <v>36</v>
      </c>
      <c r="H1806" s="243" t="s">
        <v>37</v>
      </c>
      <c r="I1806" s="243" t="s">
        <v>100</v>
      </c>
      <c r="J1806" s="243" t="s">
        <v>996</v>
      </c>
      <c r="K1806" s="243" t="s">
        <v>954</v>
      </c>
      <c r="L1806" s="265">
        <v>5.3080664238141813</v>
      </c>
      <c r="M1806" s="250">
        <v>5</v>
      </c>
      <c r="N1806" s="250">
        <v>5</v>
      </c>
      <c r="O1806" s="244">
        <v>18</v>
      </c>
      <c r="P1806" s="242">
        <v>10</v>
      </c>
      <c r="Q1806" s="242">
        <v>25</v>
      </c>
      <c r="R1806" s="242">
        <v>0.7</v>
      </c>
      <c r="S1806" s="245">
        <v>2050</v>
      </c>
      <c r="T1806" s="242">
        <v>5</v>
      </c>
      <c r="U1806" s="242">
        <v>1.2</v>
      </c>
      <c r="V1806" s="242">
        <v>23</v>
      </c>
      <c r="W1806" s="266">
        <v>39.996066133333315</v>
      </c>
      <c r="X1806" s="266">
        <v>8.3499094224077908</v>
      </c>
      <c r="Y1806" s="266">
        <v>2.87</v>
      </c>
      <c r="Z1806" s="266">
        <v>1.9998033066666658</v>
      </c>
      <c r="AA1806" s="266">
        <v>0.49995082666666646</v>
      </c>
      <c r="AB1806" s="267">
        <v>3.6913458666666665</v>
      </c>
      <c r="AC1806" s="268"/>
      <c r="AD1806" s="269">
        <v>9.4</v>
      </c>
      <c r="AE1806" s="270">
        <f t="shared" si="184"/>
        <v>0.83448400000000333</v>
      </c>
      <c r="AF1806" s="194">
        <f t="shared" si="180"/>
        <v>2.8568618666666632</v>
      </c>
      <c r="AH1806" s="242">
        <v>1785</v>
      </c>
      <c r="AI1806" s="251">
        <f t="shared" si="181"/>
        <v>9.0610999999999997</v>
      </c>
      <c r="AJ1806" s="251">
        <f>'5-04a'!O1807</f>
        <v>9.0610999999999997</v>
      </c>
      <c r="AK1806" s="251">
        <f t="shared" si="182"/>
        <v>0</v>
      </c>
      <c r="AM1806" s="252">
        <f t="shared" si="183"/>
        <v>0.31528863677331265</v>
      </c>
      <c r="AP1806" s="268"/>
    </row>
    <row r="1807" spans="1:42" x14ac:dyDescent="0.25">
      <c r="A1807" s="253">
        <v>1805</v>
      </c>
      <c r="B1807" s="243" t="s">
        <v>599</v>
      </c>
      <c r="C1807" s="243" t="s">
        <v>600</v>
      </c>
      <c r="D1807" s="243" t="s">
        <v>471</v>
      </c>
      <c r="E1807" s="243" t="s">
        <v>495</v>
      </c>
      <c r="F1807" s="243" t="s">
        <v>30</v>
      </c>
      <c r="G1807" s="243" t="s">
        <v>36</v>
      </c>
      <c r="H1807" s="243" t="s">
        <v>42</v>
      </c>
      <c r="I1807" s="243" t="s">
        <v>90</v>
      </c>
      <c r="J1807" s="243" t="s">
        <v>996</v>
      </c>
      <c r="K1807" s="243" t="s">
        <v>954</v>
      </c>
      <c r="L1807" s="265">
        <v>3.5473287335498007</v>
      </c>
      <c r="M1807" s="250">
        <v>5</v>
      </c>
      <c r="N1807" s="250">
        <v>3.5473287335498007</v>
      </c>
      <c r="O1807" s="244">
        <v>18</v>
      </c>
      <c r="P1807" s="242">
        <v>10</v>
      </c>
      <c r="Q1807" s="242">
        <v>25</v>
      </c>
      <c r="R1807" s="242">
        <v>0.7</v>
      </c>
      <c r="S1807" s="245">
        <v>561</v>
      </c>
      <c r="T1807" s="242">
        <v>4.2</v>
      </c>
      <c r="U1807" s="242">
        <v>1.2</v>
      </c>
      <c r="V1807" s="242">
        <v>23</v>
      </c>
      <c r="W1807" s="266">
        <v>57.569110033483625</v>
      </c>
      <c r="X1807" s="266">
        <v>12.018603347282594</v>
      </c>
      <c r="Y1807" s="266">
        <v>1.89</v>
      </c>
      <c r="Z1807" s="266">
        <v>2.0421655818666662</v>
      </c>
      <c r="AA1807" s="266">
        <v>0.37746188479999981</v>
      </c>
      <c r="AB1807" s="267">
        <v>3.5997725333333332</v>
      </c>
      <c r="AC1807" s="268"/>
      <c r="AD1807" s="269">
        <v>9.4</v>
      </c>
      <c r="AE1807" s="270">
        <f t="shared" si="184"/>
        <v>0.83448400000000333</v>
      </c>
      <c r="AF1807" s="194">
        <f t="shared" si="180"/>
        <v>2.7652885333333299</v>
      </c>
      <c r="AH1807" s="242">
        <v>1786</v>
      </c>
      <c r="AI1807" s="251">
        <f t="shared" si="181"/>
        <v>7.9093999999999998</v>
      </c>
      <c r="AJ1807" s="251">
        <f>'5-04a'!O1808</f>
        <v>7.9093999999999998</v>
      </c>
      <c r="AK1807" s="251">
        <f t="shared" si="182"/>
        <v>0</v>
      </c>
      <c r="AM1807" s="252">
        <f t="shared" si="183"/>
        <v>0.34962051904484914</v>
      </c>
      <c r="AP1807" s="268"/>
    </row>
    <row r="1808" spans="1:42" x14ac:dyDescent="0.25">
      <c r="A1808" s="253">
        <v>1806</v>
      </c>
      <c r="B1808" s="243" t="s">
        <v>599</v>
      </c>
      <c r="C1808" s="243" t="s">
        <v>600</v>
      </c>
      <c r="D1808" s="243" t="s">
        <v>471</v>
      </c>
      <c r="E1808" s="243" t="s">
        <v>495</v>
      </c>
      <c r="F1808" s="243" t="s">
        <v>30</v>
      </c>
      <c r="G1808" s="243" t="s">
        <v>31</v>
      </c>
      <c r="H1808" s="243" t="s">
        <v>32</v>
      </c>
      <c r="I1808" s="243" t="s">
        <v>53</v>
      </c>
      <c r="J1808" s="243" t="s">
        <v>724</v>
      </c>
      <c r="K1808" s="243" t="s">
        <v>954</v>
      </c>
      <c r="L1808" s="265">
        <v>5.3168096833407938</v>
      </c>
      <c r="M1808" s="250">
        <v>5</v>
      </c>
      <c r="N1808" s="250">
        <v>5</v>
      </c>
      <c r="O1808" s="244">
        <v>18</v>
      </c>
      <c r="P1808" s="242">
        <v>10</v>
      </c>
      <c r="Q1808" s="242">
        <v>25</v>
      </c>
      <c r="R1808" s="242">
        <v>0.7</v>
      </c>
      <c r="S1808" s="245">
        <v>330</v>
      </c>
      <c r="T1808" s="242">
        <v>4.2</v>
      </c>
      <c r="U1808" s="242">
        <v>1.2</v>
      </c>
      <c r="V1808" s="242">
        <v>23</v>
      </c>
      <c r="W1808" s="266">
        <v>41.922014399999995</v>
      </c>
      <c r="X1808" s="266">
        <v>8.7519863048016688</v>
      </c>
      <c r="Y1808" s="266">
        <v>2.11</v>
      </c>
      <c r="Z1808" s="266">
        <v>2.0961007199999999</v>
      </c>
      <c r="AA1808" s="266">
        <v>0.23290008000000001</v>
      </c>
      <c r="AB1808" s="267">
        <v>3.4961992000000013</v>
      </c>
      <c r="AC1808" s="268"/>
      <c r="AD1808" s="269">
        <v>9.4</v>
      </c>
      <c r="AE1808" s="270">
        <f t="shared" si="184"/>
        <v>0.83448400000000333</v>
      </c>
      <c r="AF1808" s="194">
        <f t="shared" si="180"/>
        <v>2.6617151999999979</v>
      </c>
      <c r="AH1808" s="242">
        <v>1787</v>
      </c>
      <c r="AI1808" s="251">
        <f t="shared" si="181"/>
        <v>7.9352000000000018</v>
      </c>
      <c r="AJ1808" s="251">
        <f>'5-04a'!O1809</f>
        <v>7.9352</v>
      </c>
      <c r="AK1808" s="251">
        <f t="shared" si="182"/>
        <v>0</v>
      </c>
      <c r="AM1808" s="252">
        <f t="shared" si="183"/>
        <v>0.33543139429377927</v>
      </c>
      <c r="AP1808" s="268"/>
    </row>
    <row r="1809" spans="1:42" x14ac:dyDescent="0.25">
      <c r="A1809" s="253">
        <v>1807</v>
      </c>
      <c r="B1809" s="243" t="s">
        <v>599</v>
      </c>
      <c r="C1809" s="243" t="s">
        <v>600</v>
      </c>
      <c r="D1809" s="243" t="s">
        <v>471</v>
      </c>
      <c r="E1809" s="243" t="s">
        <v>495</v>
      </c>
      <c r="F1809" s="243" t="s">
        <v>35</v>
      </c>
      <c r="G1809" s="243" t="s">
        <v>31</v>
      </c>
      <c r="H1809" s="243" t="s">
        <v>37</v>
      </c>
      <c r="I1809" s="243" t="s">
        <v>55</v>
      </c>
      <c r="J1809" s="243" t="s">
        <v>681</v>
      </c>
      <c r="K1809" s="243" t="s">
        <v>954</v>
      </c>
      <c r="L1809" s="265">
        <v>6.1007608448336645</v>
      </c>
      <c r="M1809" s="250">
        <v>5</v>
      </c>
      <c r="N1809" s="250">
        <v>5</v>
      </c>
      <c r="O1809" s="244">
        <v>18</v>
      </c>
      <c r="P1809" s="242">
        <v>10</v>
      </c>
      <c r="Q1809" s="242">
        <v>25</v>
      </c>
      <c r="R1809" s="242">
        <v>0.7</v>
      </c>
      <c r="S1809" s="245">
        <v>2050</v>
      </c>
      <c r="T1809" s="242">
        <v>4.2</v>
      </c>
      <c r="U1809" s="242">
        <v>1.2</v>
      </c>
      <c r="V1809" s="242">
        <v>23</v>
      </c>
      <c r="W1809" s="266">
        <v>57.48</v>
      </c>
      <c r="X1809" s="266">
        <v>12</v>
      </c>
      <c r="Y1809" s="266">
        <v>2.56</v>
      </c>
      <c r="Z1809" s="266">
        <v>2.8740000000000001</v>
      </c>
      <c r="AA1809" s="266">
        <v>0.58865060240963851</v>
      </c>
      <c r="AB1809" s="267">
        <v>4.7917989741824449</v>
      </c>
      <c r="AC1809" s="268"/>
      <c r="AD1809" s="269">
        <v>9.4</v>
      </c>
      <c r="AE1809" s="270">
        <f t="shared" si="184"/>
        <v>0.83448400000000333</v>
      </c>
      <c r="AF1809" s="194">
        <f t="shared" si="180"/>
        <v>3.9573149741824416</v>
      </c>
      <c r="AH1809" s="242">
        <v>1788</v>
      </c>
      <c r="AI1809" s="251">
        <f t="shared" si="181"/>
        <v>10.814449576592084</v>
      </c>
      <c r="AJ1809" s="251">
        <f>'5-04a'!O1810</f>
        <v>10.727</v>
      </c>
      <c r="AK1809" s="251">
        <f t="shared" si="182"/>
        <v>8.7449576592083744E-2</v>
      </c>
      <c r="AM1809" s="252">
        <f t="shared" si="183"/>
        <v>0.36592846877274871</v>
      </c>
      <c r="AP1809" s="268"/>
    </row>
    <row r="1810" spans="1:42" x14ac:dyDescent="0.25">
      <c r="A1810" s="253">
        <v>1808</v>
      </c>
      <c r="B1810" s="243" t="s">
        <v>599</v>
      </c>
      <c r="C1810" s="243" t="s">
        <v>600</v>
      </c>
      <c r="D1810" s="243" t="s">
        <v>471</v>
      </c>
      <c r="E1810" s="243" t="s">
        <v>495</v>
      </c>
      <c r="F1810" s="243" t="s">
        <v>30</v>
      </c>
      <c r="G1810" s="243" t="s">
        <v>31</v>
      </c>
      <c r="H1810" s="243" t="s">
        <v>42</v>
      </c>
      <c r="I1810" s="243" t="s">
        <v>1006</v>
      </c>
      <c r="J1810" s="243" t="s">
        <v>44</v>
      </c>
      <c r="K1810" s="243" t="s">
        <v>954</v>
      </c>
      <c r="L1810" s="265">
        <v>10.47178991086658</v>
      </c>
      <c r="M1810" s="250">
        <v>5</v>
      </c>
      <c r="N1810" s="250">
        <v>5</v>
      </c>
      <c r="O1810" s="244">
        <v>18</v>
      </c>
      <c r="P1810" s="242">
        <v>15</v>
      </c>
      <c r="Q1810" s="242">
        <v>35</v>
      </c>
      <c r="R1810" s="242">
        <v>0.7</v>
      </c>
      <c r="S1810" s="245">
        <v>875</v>
      </c>
      <c r="T1810" s="242">
        <v>4.2</v>
      </c>
      <c r="U1810" s="242">
        <v>1.2</v>
      </c>
      <c r="V1810" s="242">
        <v>23</v>
      </c>
      <c r="W1810" s="266">
        <v>61.562854799999982</v>
      </c>
      <c r="X1810" s="266">
        <v>12.852370521920664</v>
      </c>
      <c r="Y1810" s="266">
        <v>1.63</v>
      </c>
      <c r="Z1810" s="266">
        <v>3.0781427399999988</v>
      </c>
      <c r="AA1810" s="266">
        <v>0.34201585999999995</v>
      </c>
      <c r="AB1810" s="267">
        <v>1.4380414000000015</v>
      </c>
      <c r="AC1810" s="268"/>
      <c r="AD1810" s="269">
        <v>9.4</v>
      </c>
      <c r="AE1810" s="270">
        <f t="shared" si="184"/>
        <v>0.83448400000000333</v>
      </c>
      <c r="AF1810" s="194">
        <f t="shared" si="180"/>
        <v>0.60355739999999813</v>
      </c>
      <c r="AH1810" s="242">
        <v>1789</v>
      </c>
      <c r="AI1810" s="251">
        <f t="shared" si="181"/>
        <v>6.4882</v>
      </c>
      <c r="AJ1810" s="251">
        <f>'5-04a'!O1811</f>
        <v>6.4882</v>
      </c>
      <c r="AK1810" s="251">
        <f t="shared" si="182"/>
        <v>0</v>
      </c>
      <c r="AM1810" s="252">
        <f t="shared" si="183"/>
        <v>9.3023858697327169E-2</v>
      </c>
      <c r="AP1810" s="268"/>
    </row>
    <row r="1811" spans="1:42" x14ac:dyDescent="0.25">
      <c r="A1811" s="253">
        <v>1809</v>
      </c>
      <c r="B1811" s="243" t="s">
        <v>599</v>
      </c>
      <c r="C1811" s="243" t="s">
        <v>600</v>
      </c>
      <c r="D1811" s="243" t="s">
        <v>491</v>
      </c>
      <c r="E1811" s="243" t="s">
        <v>496</v>
      </c>
      <c r="F1811" s="243" t="s">
        <v>30</v>
      </c>
      <c r="G1811" s="243" t="s">
        <v>36</v>
      </c>
      <c r="H1811" s="243" t="s">
        <v>37</v>
      </c>
      <c r="I1811" s="243" t="s">
        <v>100</v>
      </c>
      <c r="J1811" s="243" t="s">
        <v>996</v>
      </c>
      <c r="K1811" s="243" t="s">
        <v>954</v>
      </c>
      <c r="L1811" s="265">
        <v>5.2827504295809726</v>
      </c>
      <c r="M1811" s="250">
        <v>5</v>
      </c>
      <c r="N1811" s="250">
        <v>5</v>
      </c>
      <c r="O1811" s="244">
        <v>18</v>
      </c>
      <c r="P1811" s="242">
        <v>10</v>
      </c>
      <c r="Q1811" s="242">
        <v>25</v>
      </c>
      <c r="R1811" s="242">
        <v>0.7</v>
      </c>
      <c r="S1811" s="245">
        <v>2050</v>
      </c>
      <c r="T1811" s="242">
        <v>5</v>
      </c>
      <c r="U1811" s="242">
        <v>1.2</v>
      </c>
      <c r="V1811" s="242">
        <v>23</v>
      </c>
      <c r="W1811" s="266">
        <v>72.248586666666668</v>
      </c>
      <c r="X1811" s="266">
        <v>9.5314758135444162</v>
      </c>
      <c r="Y1811" s="266">
        <v>2.87</v>
      </c>
      <c r="Z1811" s="266">
        <v>3.6124293333333335</v>
      </c>
      <c r="AA1811" s="266">
        <v>0.90310733333333337</v>
      </c>
      <c r="AB1811" s="267">
        <v>7.6786633333333318</v>
      </c>
      <c r="AC1811" s="268"/>
      <c r="AD1811" s="269">
        <v>6.45</v>
      </c>
      <c r="AE1811" s="270">
        <f t="shared" si="184"/>
        <v>2.5589359999999992</v>
      </c>
      <c r="AF1811" s="194">
        <f t="shared" si="180"/>
        <v>5.1197273333333326</v>
      </c>
      <c r="AH1811" s="242">
        <v>1790</v>
      </c>
      <c r="AI1811" s="251">
        <f t="shared" si="181"/>
        <v>15.0642</v>
      </c>
      <c r="AJ1811" s="251">
        <f>'5-04a'!O1812</f>
        <v>15.0642</v>
      </c>
      <c r="AK1811" s="251">
        <f t="shared" si="182"/>
        <v>0</v>
      </c>
      <c r="AM1811" s="252">
        <f t="shared" si="183"/>
        <v>0.33986055239132068</v>
      </c>
      <c r="AP1811" s="268"/>
    </row>
    <row r="1812" spans="1:42" x14ac:dyDescent="0.25">
      <c r="A1812" s="253">
        <v>1810</v>
      </c>
      <c r="B1812" s="243" t="s">
        <v>599</v>
      </c>
      <c r="C1812" s="243" t="s">
        <v>600</v>
      </c>
      <c r="D1812" s="243" t="s">
        <v>491</v>
      </c>
      <c r="E1812" s="243" t="s">
        <v>496</v>
      </c>
      <c r="F1812" s="243" t="s">
        <v>30</v>
      </c>
      <c r="G1812" s="243" t="s">
        <v>36</v>
      </c>
      <c r="H1812" s="243" t="s">
        <v>42</v>
      </c>
      <c r="I1812" s="243" t="s">
        <v>90</v>
      </c>
      <c r="J1812" s="243" t="s">
        <v>996</v>
      </c>
      <c r="K1812" s="243" t="s">
        <v>954</v>
      </c>
      <c r="L1812" s="265">
        <v>3.5416843286545379</v>
      </c>
      <c r="M1812" s="250">
        <v>5</v>
      </c>
      <c r="N1812" s="250">
        <v>3.5416843286545379</v>
      </c>
      <c r="O1812" s="244">
        <v>18</v>
      </c>
      <c r="P1812" s="242">
        <v>10</v>
      </c>
      <c r="Q1812" s="242">
        <v>25</v>
      </c>
      <c r="R1812" s="242">
        <v>0.7</v>
      </c>
      <c r="S1812" s="245">
        <v>561</v>
      </c>
      <c r="T1812" s="242">
        <v>4.2</v>
      </c>
      <c r="U1812" s="242">
        <v>1.2</v>
      </c>
      <c r="V1812" s="242">
        <v>23</v>
      </c>
      <c r="W1812" s="266">
        <v>104.58692577514883</v>
      </c>
      <c r="X1812" s="266">
        <v>13.797747463739951</v>
      </c>
      <c r="Y1812" s="266">
        <v>1.89</v>
      </c>
      <c r="Z1812" s="266">
        <v>3.7041387599999993</v>
      </c>
      <c r="AA1812" s="266">
        <v>0.68465123999999988</v>
      </c>
      <c r="AB1812" s="267">
        <v>7.5338099999999981</v>
      </c>
      <c r="AC1812" s="268"/>
      <c r="AD1812" s="269">
        <v>6.45</v>
      </c>
      <c r="AE1812" s="270">
        <f t="shared" si="184"/>
        <v>2.5589359999999992</v>
      </c>
      <c r="AF1812" s="194">
        <f t="shared" si="180"/>
        <v>4.9748739999999989</v>
      </c>
      <c r="AH1812" s="242">
        <v>1791</v>
      </c>
      <c r="AI1812" s="251">
        <f t="shared" si="181"/>
        <v>13.812599999999996</v>
      </c>
      <c r="AJ1812" s="251">
        <f>'5-04a'!O1813</f>
        <v>13.8126</v>
      </c>
      <c r="AK1812" s="251">
        <f t="shared" si="182"/>
        <v>0</v>
      </c>
      <c r="AM1812" s="252">
        <f t="shared" si="183"/>
        <v>0.36016926574287245</v>
      </c>
      <c r="AP1812" s="268"/>
    </row>
    <row r="1813" spans="1:42" x14ac:dyDescent="0.25">
      <c r="A1813" s="253">
        <v>1811</v>
      </c>
      <c r="B1813" s="243" t="s">
        <v>599</v>
      </c>
      <c r="C1813" s="243" t="s">
        <v>600</v>
      </c>
      <c r="D1813" s="243" t="s">
        <v>491</v>
      </c>
      <c r="E1813" s="243" t="s">
        <v>496</v>
      </c>
      <c r="F1813" s="243" t="s">
        <v>30</v>
      </c>
      <c r="G1813" s="243" t="s">
        <v>31</v>
      </c>
      <c r="H1813" s="243" t="s">
        <v>32</v>
      </c>
      <c r="I1813" s="243" t="s">
        <v>53</v>
      </c>
      <c r="J1813" s="243" t="s">
        <v>724</v>
      </c>
      <c r="K1813" s="243" t="s">
        <v>954</v>
      </c>
      <c r="L1813" s="265">
        <v>5.31464413195771</v>
      </c>
      <c r="M1813" s="250">
        <v>5</v>
      </c>
      <c r="N1813" s="250">
        <v>5</v>
      </c>
      <c r="O1813" s="244">
        <v>18</v>
      </c>
      <c r="P1813" s="242">
        <v>10</v>
      </c>
      <c r="Q1813" s="242">
        <v>25</v>
      </c>
      <c r="R1813" s="242">
        <v>0.7</v>
      </c>
      <c r="S1813" s="245">
        <v>330</v>
      </c>
      <c r="T1813" s="242">
        <v>4.2</v>
      </c>
      <c r="U1813" s="242">
        <v>1.2</v>
      </c>
      <c r="V1813" s="242">
        <v>23</v>
      </c>
      <c r="W1813" s="266">
        <v>76.416060000000016</v>
      </c>
      <c r="X1813" s="266">
        <v>10.081274406332456</v>
      </c>
      <c r="Y1813" s="266">
        <v>2.11</v>
      </c>
      <c r="Z1813" s="266">
        <v>3.8208030000000006</v>
      </c>
      <c r="AA1813" s="266">
        <v>0.42453366666666681</v>
      </c>
      <c r="AB1813" s="267">
        <v>7.369863333333333</v>
      </c>
      <c r="AC1813" s="268"/>
      <c r="AD1813" s="269">
        <v>6.45</v>
      </c>
      <c r="AE1813" s="270">
        <f t="shared" si="184"/>
        <v>2.5589359999999992</v>
      </c>
      <c r="AF1813" s="194">
        <f t="shared" si="180"/>
        <v>4.8109273333333338</v>
      </c>
      <c r="AH1813" s="242">
        <v>1792</v>
      </c>
      <c r="AI1813" s="251">
        <f t="shared" si="181"/>
        <v>13.725200000000001</v>
      </c>
      <c r="AJ1813" s="251">
        <f>'5-04a'!O1814</f>
        <v>13.725199999999999</v>
      </c>
      <c r="AK1813" s="251">
        <f t="shared" si="182"/>
        <v>0</v>
      </c>
      <c r="AM1813" s="252">
        <f t="shared" si="183"/>
        <v>0.35051783094842576</v>
      </c>
      <c r="AP1813" s="268"/>
    </row>
    <row r="1814" spans="1:42" x14ac:dyDescent="0.25">
      <c r="A1814" s="253">
        <v>1812</v>
      </c>
      <c r="B1814" s="243" t="s">
        <v>599</v>
      </c>
      <c r="C1814" s="243" t="s">
        <v>600</v>
      </c>
      <c r="D1814" s="243" t="s">
        <v>491</v>
      </c>
      <c r="E1814" s="243" t="s">
        <v>496</v>
      </c>
      <c r="F1814" s="243" t="s">
        <v>35</v>
      </c>
      <c r="G1814" s="243" t="s">
        <v>31</v>
      </c>
      <c r="H1814" s="243" t="s">
        <v>37</v>
      </c>
      <c r="I1814" s="243" t="s">
        <v>55</v>
      </c>
      <c r="J1814" s="243" t="s">
        <v>681</v>
      </c>
      <c r="K1814" s="243" t="s">
        <v>954</v>
      </c>
      <c r="L1814" s="265">
        <v>6.075081596820068</v>
      </c>
      <c r="M1814" s="250">
        <v>5</v>
      </c>
      <c r="N1814" s="250">
        <v>5</v>
      </c>
      <c r="O1814" s="244">
        <v>18</v>
      </c>
      <c r="P1814" s="242">
        <v>10</v>
      </c>
      <c r="Q1814" s="242">
        <v>25</v>
      </c>
      <c r="R1814" s="242">
        <v>0.7</v>
      </c>
      <c r="S1814" s="245">
        <v>2050</v>
      </c>
      <c r="T1814" s="242">
        <v>4.2</v>
      </c>
      <c r="U1814" s="242">
        <v>1.2</v>
      </c>
      <c r="V1814" s="242">
        <v>23</v>
      </c>
      <c r="W1814" s="266">
        <v>98.539999999999992</v>
      </c>
      <c r="X1814" s="266">
        <v>13</v>
      </c>
      <c r="Y1814" s="266">
        <v>2.56</v>
      </c>
      <c r="Z1814" s="266">
        <v>4.9269999999999996</v>
      </c>
      <c r="AA1814" s="266">
        <v>1.0815365853658534</v>
      </c>
      <c r="AB1814" s="267">
        <v>9.3849489547038303</v>
      </c>
      <c r="AC1814" s="268"/>
      <c r="AD1814" s="269">
        <v>6.45</v>
      </c>
      <c r="AE1814" s="270">
        <f t="shared" si="184"/>
        <v>2.5589359999999992</v>
      </c>
      <c r="AF1814" s="194">
        <f t="shared" si="180"/>
        <v>6.8260129547038311</v>
      </c>
      <c r="AH1814" s="242">
        <v>1793</v>
      </c>
      <c r="AI1814" s="251">
        <f t="shared" si="181"/>
        <v>17.953485540069686</v>
      </c>
      <c r="AJ1814" s="251">
        <f>'5-04a'!O1815</f>
        <v>17.881</v>
      </c>
      <c r="AK1814" s="251">
        <f t="shared" si="182"/>
        <v>7.2485540069685328E-2</v>
      </c>
      <c r="AM1814" s="252">
        <f t="shared" si="183"/>
        <v>0.38020544475718204</v>
      </c>
      <c r="AP1814" s="268"/>
    </row>
    <row r="1815" spans="1:42" x14ac:dyDescent="0.25">
      <c r="A1815" s="253">
        <v>1813</v>
      </c>
      <c r="B1815" s="243" t="s">
        <v>599</v>
      </c>
      <c r="C1815" s="243" t="s">
        <v>600</v>
      </c>
      <c r="D1815" s="243" t="s">
        <v>491</v>
      </c>
      <c r="E1815" s="243" t="s">
        <v>496</v>
      </c>
      <c r="F1815" s="243" t="s">
        <v>30</v>
      </c>
      <c r="G1815" s="243" t="s">
        <v>31</v>
      </c>
      <c r="H1815" s="243" t="s">
        <v>42</v>
      </c>
      <c r="I1815" s="243" t="s">
        <v>1006</v>
      </c>
      <c r="J1815" s="243" t="s">
        <v>44</v>
      </c>
      <c r="K1815" s="243" t="s">
        <v>954</v>
      </c>
      <c r="L1815" s="265">
        <v>10.461451149424761</v>
      </c>
      <c r="M1815" s="250">
        <v>5</v>
      </c>
      <c r="N1815" s="250">
        <v>5</v>
      </c>
      <c r="O1815" s="244">
        <v>18</v>
      </c>
      <c r="P1815" s="242">
        <v>15</v>
      </c>
      <c r="Q1815" s="242">
        <v>35</v>
      </c>
      <c r="R1815" s="242">
        <v>0.7</v>
      </c>
      <c r="S1815" s="245">
        <v>875</v>
      </c>
      <c r="T1815" s="242">
        <v>4.2</v>
      </c>
      <c r="U1815" s="242">
        <v>1.2</v>
      </c>
      <c r="V1815" s="242">
        <v>23</v>
      </c>
      <c r="W1815" s="266">
        <v>115.77739500000003</v>
      </c>
      <c r="X1815" s="266">
        <v>15.274062664907657</v>
      </c>
      <c r="Y1815" s="266">
        <v>1.63</v>
      </c>
      <c r="Z1815" s="266">
        <v>5.7888697500000017</v>
      </c>
      <c r="AA1815" s="266">
        <v>0.64320775000000019</v>
      </c>
      <c r="AB1815" s="267">
        <v>3.6531224999999994</v>
      </c>
      <c r="AC1815" s="268"/>
      <c r="AD1815" s="269">
        <v>6.45</v>
      </c>
      <c r="AE1815" s="270">
        <f t="shared" si="184"/>
        <v>2.5589359999999992</v>
      </c>
      <c r="AF1815" s="194">
        <f t="shared" si="180"/>
        <v>1.0941865000000002</v>
      </c>
      <c r="AH1815" s="242">
        <v>1794</v>
      </c>
      <c r="AI1815" s="251">
        <f t="shared" si="181"/>
        <v>11.715199999999999</v>
      </c>
      <c r="AJ1815" s="251">
        <f>'5-04a'!O1816</f>
        <v>11.715199999999999</v>
      </c>
      <c r="AK1815" s="251">
        <f t="shared" si="182"/>
        <v>0</v>
      </c>
      <c r="AM1815" s="252">
        <f t="shared" si="183"/>
        <v>9.3398874965856346E-2</v>
      </c>
      <c r="AP1815" s="268"/>
    </row>
    <row r="1816" spans="1:42" x14ac:dyDescent="0.25">
      <c r="A1816" s="253">
        <v>1814</v>
      </c>
      <c r="B1816" s="243" t="s">
        <v>599</v>
      </c>
      <c r="C1816" s="243" t="s">
        <v>600</v>
      </c>
      <c r="D1816" s="243" t="s">
        <v>471</v>
      </c>
      <c r="E1816" s="243" t="s">
        <v>496</v>
      </c>
      <c r="F1816" s="243" t="s">
        <v>30</v>
      </c>
      <c r="G1816" s="243" t="s">
        <v>31</v>
      </c>
      <c r="H1816" s="243" t="s">
        <v>32</v>
      </c>
      <c r="I1816" s="243" t="s">
        <v>53</v>
      </c>
      <c r="J1816" s="243" t="s">
        <v>44</v>
      </c>
      <c r="K1816" s="243" t="s">
        <v>955</v>
      </c>
      <c r="L1816" s="265">
        <v>5.1773361432039779</v>
      </c>
      <c r="M1816" s="250">
        <v>5</v>
      </c>
      <c r="N1816" s="250">
        <v>5</v>
      </c>
      <c r="O1816" s="244">
        <v>24</v>
      </c>
      <c r="P1816" s="242">
        <v>15</v>
      </c>
      <c r="Q1816" s="242">
        <v>35</v>
      </c>
      <c r="R1816" s="242">
        <v>0.7</v>
      </c>
      <c r="S1816" s="245">
        <v>390</v>
      </c>
      <c r="T1816" s="242">
        <v>3.8</v>
      </c>
      <c r="U1816" s="242">
        <v>1.2</v>
      </c>
      <c r="V1816" s="242">
        <v>23</v>
      </c>
      <c r="W1816" s="266">
        <v>68.497763400000025</v>
      </c>
      <c r="X1816" s="266">
        <v>10.162872908011872</v>
      </c>
      <c r="Y1816" s="266">
        <v>1.91</v>
      </c>
      <c r="Z1816" s="266">
        <v>3.4248881700000009</v>
      </c>
      <c r="AA1816" s="266">
        <v>0.38054313000000012</v>
      </c>
      <c r="AB1816" s="267">
        <v>4.0594687</v>
      </c>
      <c r="AC1816" s="268"/>
      <c r="AD1816" s="269">
        <v>9.15</v>
      </c>
      <c r="AE1816" s="270">
        <f t="shared" si="184"/>
        <v>0.9263539999999999</v>
      </c>
      <c r="AF1816" s="194">
        <f t="shared" si="180"/>
        <v>3.1331147000000001</v>
      </c>
      <c r="AH1816" s="242">
        <v>1795</v>
      </c>
      <c r="AI1816" s="251">
        <f t="shared" si="181"/>
        <v>9.7749000000000024</v>
      </c>
      <c r="AJ1816" s="251">
        <f>'5-04a'!O1817</f>
        <v>9.7749000000000006</v>
      </c>
      <c r="AK1816" s="251">
        <f t="shared" si="182"/>
        <v>0</v>
      </c>
      <c r="AM1816" s="252">
        <f t="shared" si="183"/>
        <v>0.32052652201045528</v>
      </c>
      <c r="AP1816" s="268"/>
    </row>
    <row r="1817" spans="1:42" x14ac:dyDescent="0.25">
      <c r="A1817" s="253">
        <v>1815</v>
      </c>
      <c r="B1817" s="243" t="s">
        <v>599</v>
      </c>
      <c r="C1817" s="243" t="s">
        <v>600</v>
      </c>
      <c r="D1817" s="243" t="s">
        <v>471</v>
      </c>
      <c r="E1817" s="243" t="s">
        <v>496</v>
      </c>
      <c r="F1817" s="243" t="s">
        <v>30</v>
      </c>
      <c r="G1817" s="243" t="s">
        <v>31</v>
      </c>
      <c r="H1817" s="243" t="s">
        <v>32</v>
      </c>
      <c r="I1817" s="243" t="s">
        <v>53</v>
      </c>
      <c r="J1817" s="243" t="s">
        <v>724</v>
      </c>
      <c r="K1817" s="243" t="s">
        <v>955</v>
      </c>
      <c r="L1817" s="265">
        <v>2.2051779178554076</v>
      </c>
      <c r="M1817" s="250">
        <v>5</v>
      </c>
      <c r="N1817" s="250">
        <v>2.2051779178554076</v>
      </c>
      <c r="O1817" s="244">
        <v>24</v>
      </c>
      <c r="P1817" s="242">
        <v>10</v>
      </c>
      <c r="Q1817" s="242">
        <v>25</v>
      </c>
      <c r="R1817" s="242">
        <v>0.7</v>
      </c>
      <c r="S1817" s="245">
        <v>330</v>
      </c>
      <c r="T1817" s="242">
        <v>4.2</v>
      </c>
      <c r="U1817" s="242">
        <v>1.2</v>
      </c>
      <c r="V1817" s="242">
        <v>23</v>
      </c>
      <c r="W1817" s="266">
        <v>36.867278220867242</v>
      </c>
      <c r="X1817" s="266">
        <v>10</v>
      </c>
      <c r="Y1817" s="266">
        <v>4.1100000000000003</v>
      </c>
      <c r="Z1817" s="266">
        <v>0.8129890782408804</v>
      </c>
      <c r="AA1817" s="266">
        <v>4.5146439999999996E-2</v>
      </c>
      <c r="AB1817" s="267">
        <v>7.2664356000000003</v>
      </c>
      <c r="AC1817" s="268"/>
      <c r="AD1817" s="269">
        <v>9.15</v>
      </c>
      <c r="AE1817" s="270">
        <f t="shared" si="184"/>
        <v>0.9263539999999999</v>
      </c>
      <c r="AF1817" s="194">
        <f t="shared" si="180"/>
        <v>6.3400816000000004</v>
      </c>
      <c r="AH1817" s="242">
        <v>1796</v>
      </c>
      <c r="AI1817" s="251">
        <f t="shared" si="181"/>
        <v>12.234571118240881</v>
      </c>
      <c r="AJ1817" s="251">
        <f>'5-04a'!O1818</f>
        <v>11.8279</v>
      </c>
      <c r="AK1817" s="251">
        <f t="shared" si="182"/>
        <v>0.40667111824088131</v>
      </c>
      <c r="AM1817" s="252">
        <f t="shared" si="183"/>
        <v>0.51821036787692432</v>
      </c>
      <c r="AP1817" s="268"/>
    </row>
    <row r="1818" spans="1:42" x14ac:dyDescent="0.25">
      <c r="A1818" s="253">
        <v>1816</v>
      </c>
      <c r="B1818" s="243" t="s">
        <v>599</v>
      </c>
      <c r="C1818" s="243" t="s">
        <v>600</v>
      </c>
      <c r="D1818" s="243" t="s">
        <v>471</v>
      </c>
      <c r="E1818" s="243" t="s">
        <v>496</v>
      </c>
      <c r="F1818" s="243" t="s">
        <v>30</v>
      </c>
      <c r="G1818" s="243" t="s">
        <v>31</v>
      </c>
      <c r="H1818" s="243" t="s">
        <v>42</v>
      </c>
      <c r="I1818" s="243" t="s">
        <v>1006</v>
      </c>
      <c r="J1818" s="243" t="s">
        <v>44</v>
      </c>
      <c r="K1818" s="243" t="s">
        <v>955</v>
      </c>
      <c r="L1818" s="265">
        <v>10.467035321991387</v>
      </c>
      <c r="M1818" s="250">
        <v>5</v>
      </c>
      <c r="N1818" s="250">
        <v>5</v>
      </c>
      <c r="O1818" s="244">
        <v>24</v>
      </c>
      <c r="P1818" s="242">
        <v>15</v>
      </c>
      <c r="Q1818" s="242">
        <v>35</v>
      </c>
      <c r="R1818" s="242">
        <v>0.7</v>
      </c>
      <c r="S1818" s="245">
        <v>875</v>
      </c>
      <c r="T1818" s="242">
        <v>4.2</v>
      </c>
      <c r="U1818" s="242">
        <v>1.2</v>
      </c>
      <c r="V1818" s="242">
        <v>23</v>
      </c>
      <c r="W1818" s="266">
        <v>68.497763400000011</v>
      </c>
      <c r="X1818" s="266">
        <v>10.16287290801187</v>
      </c>
      <c r="Y1818" s="266">
        <v>1.63</v>
      </c>
      <c r="Z1818" s="266">
        <v>3.42488817</v>
      </c>
      <c r="AA1818" s="266">
        <v>0.38054313000000006</v>
      </c>
      <c r="AB1818" s="267">
        <v>4.0594687</v>
      </c>
      <c r="AC1818" s="268"/>
      <c r="AD1818" s="269">
        <v>9.15</v>
      </c>
      <c r="AE1818" s="270">
        <f t="shared" si="184"/>
        <v>0.9263539999999999</v>
      </c>
      <c r="AF1818" s="194">
        <f t="shared" si="180"/>
        <v>3.1331147000000001</v>
      </c>
      <c r="AH1818" s="242">
        <v>1797</v>
      </c>
      <c r="AI1818" s="251">
        <f t="shared" si="181"/>
        <v>9.4949000000000012</v>
      </c>
      <c r="AJ1818" s="251">
        <f>'5-04a'!O1819</f>
        <v>9.4948999999999995</v>
      </c>
      <c r="AK1818" s="251">
        <f t="shared" si="182"/>
        <v>0</v>
      </c>
      <c r="AM1818" s="252">
        <f t="shared" si="183"/>
        <v>0.32997869382510608</v>
      </c>
      <c r="AP1818" s="268"/>
    </row>
    <row r="1819" spans="1:42" x14ac:dyDescent="0.25">
      <c r="A1819" s="253">
        <v>1817</v>
      </c>
      <c r="B1819" s="243" t="s">
        <v>599</v>
      </c>
      <c r="C1819" s="243" t="s">
        <v>600</v>
      </c>
      <c r="D1819" s="243" t="s">
        <v>491</v>
      </c>
      <c r="E1819" s="243" t="s">
        <v>492</v>
      </c>
      <c r="F1819" s="243" t="s">
        <v>30</v>
      </c>
      <c r="G1819" s="243" t="s">
        <v>31</v>
      </c>
      <c r="H1819" s="243" t="s">
        <v>32</v>
      </c>
      <c r="I1819" s="243" t="s">
        <v>53</v>
      </c>
      <c r="J1819" s="243" t="s">
        <v>44</v>
      </c>
      <c r="K1819" s="243" t="s">
        <v>955</v>
      </c>
      <c r="L1819" s="265">
        <v>5.1742489694176799</v>
      </c>
      <c r="M1819" s="250">
        <v>5</v>
      </c>
      <c r="N1819" s="250">
        <v>5</v>
      </c>
      <c r="O1819" s="244">
        <v>24</v>
      </c>
      <c r="P1819" s="242">
        <v>15</v>
      </c>
      <c r="Q1819" s="242">
        <v>35</v>
      </c>
      <c r="R1819" s="242">
        <v>0.7</v>
      </c>
      <c r="S1819" s="245">
        <v>390</v>
      </c>
      <c r="T1819" s="242">
        <v>3.8</v>
      </c>
      <c r="U1819" s="242">
        <v>1.2</v>
      </c>
      <c r="V1819" s="242">
        <v>23</v>
      </c>
      <c r="W1819" s="266">
        <v>116.17847999999999</v>
      </c>
      <c r="X1819" s="266">
        <v>11.711540322580644</v>
      </c>
      <c r="Y1819" s="266">
        <v>1.91</v>
      </c>
      <c r="Z1819" s="266">
        <v>5.8089239999999993</v>
      </c>
      <c r="AA1819" s="266">
        <v>0.64543600000000001</v>
      </c>
      <c r="AB1819" s="267">
        <v>8.2258399999999998</v>
      </c>
      <c r="AC1819" s="268"/>
      <c r="AD1819" s="269">
        <v>6.05</v>
      </c>
      <c r="AE1819" s="270">
        <f t="shared" si="184"/>
        <v>2.9004960000000004</v>
      </c>
      <c r="AF1819" s="194">
        <f t="shared" si="180"/>
        <v>5.3253439999999994</v>
      </c>
      <c r="AH1819" s="242">
        <v>1798</v>
      </c>
      <c r="AI1819" s="251">
        <f t="shared" si="181"/>
        <v>16.590199999999999</v>
      </c>
      <c r="AJ1819" s="251">
        <f>'5-04a'!O1820</f>
        <v>16.590199999999999</v>
      </c>
      <c r="AK1819" s="251">
        <f t="shared" si="182"/>
        <v>0</v>
      </c>
      <c r="AM1819" s="252">
        <f t="shared" si="183"/>
        <v>0.32099335752432157</v>
      </c>
      <c r="AP1819" s="268"/>
    </row>
    <row r="1820" spans="1:42" x14ac:dyDescent="0.25">
      <c r="A1820" s="253">
        <v>1818</v>
      </c>
      <c r="B1820" s="243" t="s">
        <v>599</v>
      </c>
      <c r="C1820" s="243" t="s">
        <v>600</v>
      </c>
      <c r="D1820" s="243" t="s">
        <v>491</v>
      </c>
      <c r="E1820" s="243" t="s">
        <v>492</v>
      </c>
      <c r="F1820" s="243" t="s">
        <v>30</v>
      </c>
      <c r="G1820" s="243" t="s">
        <v>31</v>
      </c>
      <c r="H1820" s="243" t="s">
        <v>32</v>
      </c>
      <c r="I1820" s="243" t="s">
        <v>53</v>
      </c>
      <c r="J1820" s="243" t="s">
        <v>724</v>
      </c>
      <c r="K1820" s="243" t="s">
        <v>955</v>
      </c>
      <c r="L1820" s="265">
        <v>2.2027566050818415</v>
      </c>
      <c r="M1820" s="250">
        <v>5</v>
      </c>
      <c r="N1820" s="250">
        <v>2.2027566050818415</v>
      </c>
      <c r="O1820" s="244">
        <v>24</v>
      </c>
      <c r="P1820" s="242">
        <v>10</v>
      </c>
      <c r="Q1820" s="242">
        <v>25</v>
      </c>
      <c r="R1820" s="242">
        <v>0.7</v>
      </c>
      <c r="S1820" s="245">
        <v>330</v>
      </c>
      <c r="T1820" s="242">
        <v>4.2</v>
      </c>
      <c r="U1820" s="242">
        <v>1.2</v>
      </c>
      <c r="V1820" s="242">
        <v>23</v>
      </c>
      <c r="W1820" s="266">
        <v>67.850940468737235</v>
      </c>
      <c r="X1820" s="266">
        <v>6.8398125472517375</v>
      </c>
      <c r="Y1820" s="266">
        <v>4.1100000000000003</v>
      </c>
      <c r="Z1820" s="266">
        <v>1.4945910727852576</v>
      </c>
      <c r="AA1820" s="266">
        <v>8.3087999999999995E-2</v>
      </c>
      <c r="AB1820" s="267">
        <v>14.57732</v>
      </c>
      <c r="AC1820" s="268"/>
      <c r="AD1820" s="269">
        <v>6.05</v>
      </c>
      <c r="AE1820" s="270">
        <f t="shared" si="184"/>
        <v>2.9004960000000004</v>
      </c>
      <c r="AF1820" s="194">
        <f t="shared" si="180"/>
        <v>11.676824</v>
      </c>
      <c r="AH1820" s="242">
        <v>1799</v>
      </c>
      <c r="AI1820" s="251">
        <f t="shared" si="181"/>
        <v>20.264999072785258</v>
      </c>
      <c r="AJ1820" s="251">
        <f>'5-04a'!O1821</f>
        <v>19.5182</v>
      </c>
      <c r="AK1820" s="251">
        <f t="shared" si="182"/>
        <v>0.74679907278525803</v>
      </c>
      <c r="AM1820" s="252">
        <f t="shared" si="183"/>
        <v>0.57620649071143115</v>
      </c>
      <c r="AP1820" s="268"/>
    </row>
    <row r="1821" spans="1:42" x14ac:dyDescent="0.25">
      <c r="A1821" s="253">
        <v>1819</v>
      </c>
      <c r="B1821" s="243" t="s">
        <v>599</v>
      </c>
      <c r="C1821" s="243" t="s">
        <v>600</v>
      </c>
      <c r="D1821" s="243" t="s">
        <v>491</v>
      </c>
      <c r="E1821" s="243" t="s">
        <v>492</v>
      </c>
      <c r="F1821" s="243" t="s">
        <v>30</v>
      </c>
      <c r="G1821" s="243" t="s">
        <v>31</v>
      </c>
      <c r="H1821" s="243" t="s">
        <v>42</v>
      </c>
      <c r="I1821" s="243" t="s">
        <v>1006</v>
      </c>
      <c r="J1821" s="243" t="s">
        <v>44</v>
      </c>
      <c r="K1821" s="243" t="s">
        <v>955</v>
      </c>
      <c r="L1821" s="265">
        <v>10.459555195030187</v>
      </c>
      <c r="M1821" s="250">
        <v>5</v>
      </c>
      <c r="N1821" s="250">
        <v>5</v>
      </c>
      <c r="O1821" s="244">
        <v>24</v>
      </c>
      <c r="P1821" s="242">
        <v>15</v>
      </c>
      <c r="Q1821" s="242">
        <v>35</v>
      </c>
      <c r="R1821" s="242">
        <v>0.7</v>
      </c>
      <c r="S1821" s="245">
        <v>875</v>
      </c>
      <c r="T1821" s="242">
        <v>4.2</v>
      </c>
      <c r="U1821" s="242">
        <v>1.2</v>
      </c>
      <c r="V1821" s="242">
        <v>23</v>
      </c>
      <c r="W1821" s="266">
        <v>116.17847999999999</v>
      </c>
      <c r="X1821" s="266">
        <v>11.711540322580644</v>
      </c>
      <c r="Y1821" s="266">
        <v>1.63</v>
      </c>
      <c r="Z1821" s="266">
        <v>5.8089239999999993</v>
      </c>
      <c r="AA1821" s="266">
        <v>0.64543600000000001</v>
      </c>
      <c r="AB1821" s="267">
        <v>8.2258399999999998</v>
      </c>
      <c r="AC1821" s="268"/>
      <c r="AD1821" s="269">
        <v>6.05</v>
      </c>
      <c r="AE1821" s="270">
        <f t="shared" si="184"/>
        <v>2.9004960000000004</v>
      </c>
      <c r="AF1821" s="194">
        <f t="shared" si="180"/>
        <v>5.3253439999999994</v>
      </c>
      <c r="AH1821" s="242">
        <v>1800</v>
      </c>
      <c r="AI1821" s="251">
        <f t="shared" si="181"/>
        <v>16.310199999999998</v>
      </c>
      <c r="AJ1821" s="251">
        <f>'5-04a'!O1822</f>
        <v>16.310199999999998</v>
      </c>
      <c r="AK1821" s="251">
        <f t="shared" si="182"/>
        <v>0</v>
      </c>
      <c r="AM1821" s="252">
        <f t="shared" si="183"/>
        <v>0.32650390553150788</v>
      </c>
      <c r="AP1821" s="268"/>
    </row>
    <row r="1822" spans="1:42" x14ac:dyDescent="0.25">
      <c r="A1822" s="253">
        <v>1820</v>
      </c>
      <c r="B1822" s="243" t="s">
        <v>599</v>
      </c>
      <c r="C1822" s="243" t="s">
        <v>600</v>
      </c>
      <c r="D1822" s="243" t="s">
        <v>471</v>
      </c>
      <c r="E1822" s="243" t="s">
        <v>495</v>
      </c>
      <c r="F1822" s="243" t="s">
        <v>30</v>
      </c>
      <c r="G1822" s="243" t="s">
        <v>31</v>
      </c>
      <c r="H1822" s="243" t="s">
        <v>32</v>
      </c>
      <c r="I1822" s="243" t="s">
        <v>53</v>
      </c>
      <c r="J1822" s="243" t="s">
        <v>44</v>
      </c>
      <c r="K1822" s="243" t="s">
        <v>955</v>
      </c>
      <c r="L1822" s="265">
        <v>5.1765119393758647</v>
      </c>
      <c r="M1822" s="250">
        <v>5</v>
      </c>
      <c r="N1822" s="250">
        <v>5</v>
      </c>
      <c r="O1822" s="244">
        <v>24</v>
      </c>
      <c r="P1822" s="242">
        <v>15</v>
      </c>
      <c r="Q1822" s="242">
        <v>35</v>
      </c>
      <c r="R1822" s="242">
        <v>0.7</v>
      </c>
      <c r="S1822" s="245">
        <v>390</v>
      </c>
      <c r="T1822" s="242">
        <v>3.8</v>
      </c>
      <c r="U1822" s="242">
        <v>1.2</v>
      </c>
      <c r="V1822" s="242">
        <v>23</v>
      </c>
      <c r="W1822" s="266">
        <v>50.269388399999983</v>
      </c>
      <c r="X1822" s="266">
        <v>10.494653110647178</v>
      </c>
      <c r="Y1822" s="266">
        <v>1.91</v>
      </c>
      <c r="Z1822" s="266">
        <v>2.5134694199999994</v>
      </c>
      <c r="AA1822" s="266">
        <v>0.27927437999999993</v>
      </c>
      <c r="AB1822" s="267">
        <v>3.119456200000001</v>
      </c>
      <c r="AC1822" s="268"/>
      <c r="AD1822" s="269">
        <v>9.4</v>
      </c>
      <c r="AE1822" s="270">
        <f t="shared" si="184"/>
        <v>0.83448400000000333</v>
      </c>
      <c r="AF1822" s="194">
        <f t="shared" si="180"/>
        <v>2.2849721999999977</v>
      </c>
      <c r="AH1822" s="242">
        <v>1801</v>
      </c>
      <c r="AI1822" s="251">
        <f t="shared" si="181"/>
        <v>7.8221999999999996</v>
      </c>
      <c r="AJ1822" s="251">
        <f>'5-04a'!O1823</f>
        <v>7.8221999999999996</v>
      </c>
      <c r="AK1822" s="251">
        <f t="shared" si="182"/>
        <v>0</v>
      </c>
      <c r="AM1822" s="252">
        <f t="shared" si="183"/>
        <v>0.29211375316407123</v>
      </c>
      <c r="AP1822" s="268"/>
    </row>
    <row r="1823" spans="1:42" x14ac:dyDescent="0.25">
      <c r="A1823" s="253">
        <v>1821</v>
      </c>
      <c r="B1823" s="243" t="s">
        <v>599</v>
      </c>
      <c r="C1823" s="243" t="s">
        <v>600</v>
      </c>
      <c r="D1823" s="243" t="s">
        <v>471</v>
      </c>
      <c r="E1823" s="243" t="s">
        <v>495</v>
      </c>
      <c r="F1823" s="243" t="s">
        <v>30</v>
      </c>
      <c r="G1823" s="243" t="s">
        <v>31</v>
      </c>
      <c r="H1823" s="243" t="s">
        <v>32</v>
      </c>
      <c r="I1823" s="243" t="s">
        <v>53</v>
      </c>
      <c r="J1823" s="243" t="s">
        <v>724</v>
      </c>
      <c r="K1823" s="243" t="s">
        <v>955</v>
      </c>
      <c r="L1823" s="265">
        <v>2.2035081096214792</v>
      </c>
      <c r="M1823" s="250">
        <v>5</v>
      </c>
      <c r="N1823" s="250">
        <v>2.2035081096214792</v>
      </c>
      <c r="O1823" s="244">
        <v>24</v>
      </c>
      <c r="P1823" s="242">
        <v>10</v>
      </c>
      <c r="Q1823" s="242">
        <v>25</v>
      </c>
      <c r="R1823" s="242">
        <v>0.7</v>
      </c>
      <c r="S1823" s="245">
        <v>330</v>
      </c>
      <c r="T1823" s="242">
        <v>4.2</v>
      </c>
      <c r="U1823" s="242">
        <v>1.2</v>
      </c>
      <c r="V1823" s="242">
        <v>23</v>
      </c>
      <c r="W1823" s="266">
        <v>34.813490486430567</v>
      </c>
      <c r="X1823" s="266">
        <v>10</v>
      </c>
      <c r="Y1823" s="266">
        <v>2.11</v>
      </c>
      <c r="Z1823" s="266">
        <v>0.76711808611079968</v>
      </c>
      <c r="AA1823" s="266">
        <v>4.2631439999999993E-2</v>
      </c>
      <c r="AB1823" s="267">
        <v>6.8028856000000015</v>
      </c>
      <c r="AC1823" s="268"/>
      <c r="AD1823" s="269">
        <v>9.4</v>
      </c>
      <c r="AE1823" s="270">
        <f t="shared" si="184"/>
        <v>0.83448400000000333</v>
      </c>
      <c r="AF1823" s="194">
        <f t="shared" si="180"/>
        <v>5.9684015999999982</v>
      </c>
      <c r="AH1823" s="242">
        <v>1802</v>
      </c>
      <c r="AI1823" s="251">
        <f t="shared" si="181"/>
        <v>9.7226351261108022</v>
      </c>
      <c r="AJ1823" s="251">
        <f>'5-04a'!O1824</f>
        <v>9.3391999999999999</v>
      </c>
      <c r="AK1823" s="251">
        <f t="shared" si="182"/>
        <v>0.38343512611080222</v>
      </c>
      <c r="AM1823" s="252">
        <f t="shared" si="183"/>
        <v>0.61386666501260001</v>
      </c>
      <c r="AP1823" s="268"/>
    </row>
    <row r="1824" spans="1:42" x14ac:dyDescent="0.25">
      <c r="A1824" s="253">
        <v>1822</v>
      </c>
      <c r="B1824" s="243" t="s">
        <v>599</v>
      </c>
      <c r="C1824" s="243" t="s">
        <v>600</v>
      </c>
      <c r="D1824" s="243" t="s">
        <v>471</v>
      </c>
      <c r="E1824" s="243" t="s">
        <v>495</v>
      </c>
      <c r="F1824" s="243" t="s">
        <v>30</v>
      </c>
      <c r="G1824" s="243" t="s">
        <v>31</v>
      </c>
      <c r="H1824" s="243" t="s">
        <v>42</v>
      </c>
      <c r="I1824" s="243" t="s">
        <v>1006</v>
      </c>
      <c r="J1824" s="243" t="s">
        <v>44</v>
      </c>
      <c r="K1824" s="243" t="s">
        <v>955</v>
      </c>
      <c r="L1824" s="265">
        <v>10.47178991086658</v>
      </c>
      <c r="M1824" s="250">
        <v>5</v>
      </c>
      <c r="N1824" s="250">
        <v>5</v>
      </c>
      <c r="O1824" s="244">
        <v>24</v>
      </c>
      <c r="P1824" s="242">
        <v>15</v>
      </c>
      <c r="Q1824" s="242">
        <v>35</v>
      </c>
      <c r="R1824" s="242">
        <v>0.7</v>
      </c>
      <c r="S1824" s="245">
        <v>875</v>
      </c>
      <c r="T1824" s="242">
        <v>4.2</v>
      </c>
      <c r="U1824" s="242">
        <v>1.2</v>
      </c>
      <c r="V1824" s="242">
        <v>23</v>
      </c>
      <c r="W1824" s="266">
        <v>50.269388399999997</v>
      </c>
      <c r="X1824" s="266">
        <v>10.494653110647182</v>
      </c>
      <c r="Y1824" s="266">
        <v>1.63</v>
      </c>
      <c r="Z1824" s="266">
        <v>2.5134694199999998</v>
      </c>
      <c r="AA1824" s="266">
        <v>0.27927437999999999</v>
      </c>
      <c r="AB1824" s="267">
        <v>3.119456200000001</v>
      </c>
      <c r="AC1824" s="268"/>
      <c r="AD1824" s="269">
        <v>9.4</v>
      </c>
      <c r="AE1824" s="270">
        <f t="shared" si="184"/>
        <v>0.83448400000000333</v>
      </c>
      <c r="AF1824" s="194">
        <f t="shared" si="180"/>
        <v>2.2849721999999977</v>
      </c>
      <c r="AH1824" s="242">
        <v>1803</v>
      </c>
      <c r="AI1824" s="251">
        <f t="shared" si="181"/>
        <v>7.5422000000000011</v>
      </c>
      <c r="AJ1824" s="251">
        <f>'5-04a'!O1825</f>
        <v>7.5422000000000002</v>
      </c>
      <c r="AK1824" s="251">
        <f t="shared" si="182"/>
        <v>0</v>
      </c>
      <c r="AM1824" s="252">
        <f t="shared" si="183"/>
        <v>0.30295831455013089</v>
      </c>
      <c r="AP1824" s="268"/>
    </row>
    <row r="1825" spans="1:42" x14ac:dyDescent="0.25">
      <c r="A1825" s="253">
        <v>1823</v>
      </c>
      <c r="B1825" s="243" t="s">
        <v>599</v>
      </c>
      <c r="C1825" s="243" t="s">
        <v>600</v>
      </c>
      <c r="D1825" s="243" t="s">
        <v>491</v>
      </c>
      <c r="E1825" s="243" t="s">
        <v>496</v>
      </c>
      <c r="F1825" s="243" t="s">
        <v>30</v>
      </c>
      <c r="G1825" s="243" t="s">
        <v>31</v>
      </c>
      <c r="H1825" s="243" t="s">
        <v>32</v>
      </c>
      <c r="I1825" s="243" t="s">
        <v>53</v>
      </c>
      <c r="J1825" s="243" t="s">
        <v>44</v>
      </c>
      <c r="K1825" s="243" t="s">
        <v>955</v>
      </c>
      <c r="L1825" s="265">
        <v>5.1732705979508617</v>
      </c>
      <c r="M1825" s="250">
        <v>5</v>
      </c>
      <c r="N1825" s="250">
        <v>5</v>
      </c>
      <c r="O1825" s="244">
        <v>24</v>
      </c>
      <c r="P1825" s="242">
        <v>15</v>
      </c>
      <c r="Q1825" s="242">
        <v>35</v>
      </c>
      <c r="R1825" s="242">
        <v>0.7</v>
      </c>
      <c r="S1825" s="245">
        <v>390</v>
      </c>
      <c r="T1825" s="242">
        <v>3.8</v>
      </c>
      <c r="U1825" s="242">
        <v>1.2</v>
      </c>
      <c r="V1825" s="242">
        <v>23</v>
      </c>
      <c r="W1825" s="266">
        <v>91.418085000000019</v>
      </c>
      <c r="X1825" s="266">
        <v>12.06043337730871</v>
      </c>
      <c r="Y1825" s="266">
        <v>1.91</v>
      </c>
      <c r="Z1825" s="266">
        <v>4.5709042500000017</v>
      </c>
      <c r="AA1825" s="266">
        <v>0.50787825000000009</v>
      </c>
      <c r="AB1825" s="267">
        <v>6.6734174999999993</v>
      </c>
      <c r="AC1825" s="268"/>
      <c r="AD1825" s="269">
        <v>6.45</v>
      </c>
      <c r="AE1825" s="270">
        <f t="shared" si="184"/>
        <v>2.5589359999999992</v>
      </c>
      <c r="AF1825" s="194">
        <f t="shared" si="180"/>
        <v>4.1144815000000001</v>
      </c>
      <c r="AH1825" s="242">
        <v>1804</v>
      </c>
      <c r="AI1825" s="251">
        <f t="shared" si="181"/>
        <v>13.662200000000002</v>
      </c>
      <c r="AJ1825" s="251">
        <f>'5-04a'!O1826</f>
        <v>13.6622</v>
      </c>
      <c r="AK1825" s="251">
        <f t="shared" si="182"/>
        <v>0</v>
      </c>
      <c r="AM1825" s="252">
        <f t="shared" si="183"/>
        <v>0.30115804921608524</v>
      </c>
      <c r="AP1825" s="268"/>
    </row>
    <row r="1826" spans="1:42" x14ac:dyDescent="0.25">
      <c r="A1826" s="253">
        <v>1824</v>
      </c>
      <c r="B1826" s="243" t="s">
        <v>599</v>
      </c>
      <c r="C1826" s="243" t="s">
        <v>600</v>
      </c>
      <c r="D1826" s="243" t="s">
        <v>491</v>
      </c>
      <c r="E1826" s="243" t="s">
        <v>496</v>
      </c>
      <c r="F1826" s="243" t="s">
        <v>30</v>
      </c>
      <c r="G1826" s="243" t="s">
        <v>31</v>
      </c>
      <c r="H1826" s="243" t="s">
        <v>32</v>
      </c>
      <c r="I1826" s="243" t="s">
        <v>53</v>
      </c>
      <c r="J1826" s="243" t="s">
        <v>724</v>
      </c>
      <c r="K1826" s="243" t="s">
        <v>955</v>
      </c>
      <c r="L1826" s="265">
        <v>2.2013425582383959</v>
      </c>
      <c r="M1826" s="250">
        <v>5</v>
      </c>
      <c r="N1826" s="250">
        <v>2.2013425582383959</v>
      </c>
      <c r="O1826" s="244">
        <v>24</v>
      </c>
      <c r="P1826" s="242">
        <v>10</v>
      </c>
      <c r="Q1826" s="242">
        <v>25</v>
      </c>
      <c r="R1826" s="242">
        <v>0.7</v>
      </c>
      <c r="S1826" s="245">
        <v>330</v>
      </c>
      <c r="T1826" s="242">
        <v>4.2</v>
      </c>
      <c r="U1826" s="242">
        <v>1.2</v>
      </c>
      <c r="V1826" s="242">
        <v>23</v>
      </c>
      <c r="W1826" s="266">
        <v>61.62261480251518</v>
      </c>
      <c r="X1826" s="266">
        <v>8.1296325596985728</v>
      </c>
      <c r="Y1826" s="266">
        <v>2.11</v>
      </c>
      <c r="Z1826" s="266">
        <v>1.3565248451470802</v>
      </c>
      <c r="AA1826" s="266">
        <v>7.5461E-2</v>
      </c>
      <c r="AB1826" s="267">
        <v>13.082590000000001</v>
      </c>
      <c r="AC1826" s="268"/>
      <c r="AD1826" s="269">
        <v>6.45</v>
      </c>
      <c r="AE1826" s="270">
        <f t="shared" si="184"/>
        <v>2.5589359999999992</v>
      </c>
      <c r="AF1826" s="194">
        <f t="shared" si="180"/>
        <v>10.523654000000002</v>
      </c>
      <c r="AH1826" s="242">
        <v>1805</v>
      </c>
      <c r="AI1826" s="251">
        <f t="shared" si="181"/>
        <v>16.624575845147081</v>
      </c>
      <c r="AJ1826" s="251">
        <f>'5-04a'!O1827</f>
        <v>15.9472</v>
      </c>
      <c r="AK1826" s="251">
        <f t="shared" si="182"/>
        <v>0.67737584514708082</v>
      </c>
      <c r="AM1826" s="252">
        <f t="shared" si="183"/>
        <v>0.63301789459320168</v>
      </c>
      <c r="AP1826" s="268"/>
    </row>
    <row r="1827" spans="1:42" x14ac:dyDescent="0.25">
      <c r="A1827" s="253">
        <v>1825</v>
      </c>
      <c r="B1827" s="243" t="s">
        <v>599</v>
      </c>
      <c r="C1827" s="243" t="s">
        <v>600</v>
      </c>
      <c r="D1827" s="243" t="s">
        <v>491</v>
      </c>
      <c r="E1827" s="243" t="s">
        <v>496</v>
      </c>
      <c r="F1827" s="243" t="s">
        <v>30</v>
      </c>
      <c r="G1827" s="243" t="s">
        <v>31</v>
      </c>
      <c r="H1827" s="243" t="s">
        <v>42</v>
      </c>
      <c r="I1827" s="243" t="s">
        <v>1006</v>
      </c>
      <c r="J1827" s="243" t="s">
        <v>44</v>
      </c>
      <c r="K1827" s="243" t="s">
        <v>955</v>
      </c>
      <c r="L1827" s="265">
        <v>10.461451149424761</v>
      </c>
      <c r="M1827" s="250">
        <v>5</v>
      </c>
      <c r="N1827" s="250">
        <v>5</v>
      </c>
      <c r="O1827" s="244">
        <v>24</v>
      </c>
      <c r="P1827" s="242">
        <v>15</v>
      </c>
      <c r="Q1827" s="242">
        <v>35</v>
      </c>
      <c r="R1827" s="242">
        <v>0.7</v>
      </c>
      <c r="S1827" s="245">
        <v>875</v>
      </c>
      <c r="T1827" s="242">
        <v>4.2</v>
      </c>
      <c r="U1827" s="242">
        <v>1.2</v>
      </c>
      <c r="V1827" s="242">
        <v>23</v>
      </c>
      <c r="W1827" s="266">
        <v>91.418084999999991</v>
      </c>
      <c r="X1827" s="266">
        <v>12.060433377308707</v>
      </c>
      <c r="Y1827" s="266">
        <v>1.63</v>
      </c>
      <c r="Z1827" s="266">
        <v>4.5709042499999999</v>
      </c>
      <c r="AA1827" s="266">
        <v>0.50787824999999998</v>
      </c>
      <c r="AB1827" s="267">
        <v>6.6734174999999984</v>
      </c>
      <c r="AC1827" s="268"/>
      <c r="AD1827" s="269">
        <v>6.45</v>
      </c>
      <c r="AE1827" s="270">
        <f t="shared" si="184"/>
        <v>2.5589359999999992</v>
      </c>
      <c r="AF1827" s="194">
        <f t="shared" si="180"/>
        <v>4.1144814999999992</v>
      </c>
      <c r="AH1827" s="242">
        <v>1806</v>
      </c>
      <c r="AI1827" s="251">
        <f t="shared" si="181"/>
        <v>13.382199999999997</v>
      </c>
      <c r="AJ1827" s="251">
        <f>'5-04a'!O1828</f>
        <v>13.382199999999999</v>
      </c>
      <c r="AK1827" s="251">
        <f t="shared" si="182"/>
        <v>0</v>
      </c>
      <c r="AM1827" s="252">
        <f t="shared" si="183"/>
        <v>0.30745927425983771</v>
      </c>
      <c r="AP1827" s="268"/>
    </row>
    <row r="1828" spans="1:42" x14ac:dyDescent="0.25">
      <c r="A1828" s="253">
        <v>1826</v>
      </c>
      <c r="B1828" s="243" t="s">
        <v>599</v>
      </c>
      <c r="C1828" s="243" t="s">
        <v>600</v>
      </c>
      <c r="D1828" s="243" t="s">
        <v>491</v>
      </c>
      <c r="E1828" s="243" t="s">
        <v>492</v>
      </c>
      <c r="F1828" s="243" t="s">
        <v>30</v>
      </c>
      <c r="G1828" s="243" t="s">
        <v>36</v>
      </c>
      <c r="H1828" s="243" t="s">
        <v>37</v>
      </c>
      <c r="I1828" s="243" t="s">
        <v>85</v>
      </c>
      <c r="J1828" s="243" t="s">
        <v>102</v>
      </c>
      <c r="K1828" s="243" t="s">
        <v>956</v>
      </c>
      <c r="L1828" s="265">
        <v>2.722826986877573</v>
      </c>
      <c r="M1828" s="250">
        <v>3</v>
      </c>
      <c r="N1828" s="250">
        <v>2.722826986877573</v>
      </c>
      <c r="O1828" s="244">
        <v>20</v>
      </c>
      <c r="P1828" s="242">
        <v>10</v>
      </c>
      <c r="Q1828" s="242">
        <v>25</v>
      </c>
      <c r="R1828" s="242">
        <v>0.7</v>
      </c>
      <c r="S1828" s="245">
        <v>2050</v>
      </c>
      <c r="T1828" s="242">
        <v>5</v>
      </c>
      <c r="U1828" s="242">
        <v>1.2</v>
      </c>
      <c r="V1828" s="242">
        <v>24</v>
      </c>
      <c r="W1828" s="266">
        <v>96.575728559804929</v>
      </c>
      <c r="X1828" s="266">
        <v>9.7354565080448516</v>
      </c>
      <c r="Y1828" s="266">
        <v>1.88</v>
      </c>
      <c r="Z1828" s="266">
        <v>2.6295900000000003</v>
      </c>
      <c r="AA1828" s="266">
        <v>0.2921766666666667</v>
      </c>
      <c r="AB1828" s="267">
        <v>8.7885333333333335</v>
      </c>
      <c r="AC1828" s="268"/>
      <c r="AD1828" s="269">
        <v>6.05</v>
      </c>
      <c r="AE1828" s="270">
        <f t="shared" si="184"/>
        <v>2.9004960000000004</v>
      </c>
      <c r="AF1828" s="194">
        <f t="shared" si="180"/>
        <v>5.8880373333333331</v>
      </c>
      <c r="AH1828" s="242">
        <v>1807</v>
      </c>
      <c r="AI1828" s="251">
        <f t="shared" si="181"/>
        <v>13.590299999999999</v>
      </c>
      <c r="AJ1828" s="251">
        <f>'5-04a'!O1829</f>
        <v>13.590299999999999</v>
      </c>
      <c r="AK1828" s="251">
        <f t="shared" si="182"/>
        <v>0</v>
      </c>
      <c r="AM1828" s="252">
        <f t="shared" si="183"/>
        <v>0.4332529328516172</v>
      </c>
      <c r="AP1828" s="268"/>
    </row>
    <row r="1829" spans="1:42" x14ac:dyDescent="0.25">
      <c r="A1829" s="253">
        <v>1827</v>
      </c>
      <c r="B1829" s="243" t="s">
        <v>599</v>
      </c>
      <c r="C1829" s="243" t="s">
        <v>600</v>
      </c>
      <c r="D1829" s="243" t="s">
        <v>491</v>
      </c>
      <c r="E1829" s="243" t="s">
        <v>492</v>
      </c>
      <c r="F1829" s="243" t="s">
        <v>30</v>
      </c>
      <c r="G1829" s="243" t="s">
        <v>36</v>
      </c>
      <c r="H1829" s="243" t="s">
        <v>42</v>
      </c>
      <c r="I1829" s="243" t="s">
        <v>76</v>
      </c>
      <c r="J1829" s="243" t="s">
        <v>996</v>
      </c>
      <c r="K1829" s="243" t="s">
        <v>956</v>
      </c>
      <c r="L1829" s="265">
        <v>6.8411502259261479</v>
      </c>
      <c r="M1829" s="250">
        <v>3</v>
      </c>
      <c r="N1829" s="250">
        <v>3</v>
      </c>
      <c r="O1829" s="244">
        <v>20</v>
      </c>
      <c r="P1829" s="242">
        <v>15</v>
      </c>
      <c r="Q1829" s="242">
        <v>35</v>
      </c>
      <c r="R1829" s="242">
        <v>0.7</v>
      </c>
      <c r="S1829" s="245">
        <v>872</v>
      </c>
      <c r="T1829" s="242">
        <v>5</v>
      </c>
      <c r="U1829" s="242">
        <v>1.2</v>
      </c>
      <c r="V1829" s="242">
        <v>24</v>
      </c>
      <c r="W1829" s="266">
        <v>138.12961249999998</v>
      </c>
      <c r="X1829" s="266">
        <v>13.924356098790321</v>
      </c>
      <c r="Y1829" s="266">
        <v>3.65</v>
      </c>
      <c r="Z1829" s="266">
        <v>4.1438883749999995</v>
      </c>
      <c r="AA1829" s="266">
        <v>1.1619866249999997</v>
      </c>
      <c r="AB1829" s="267">
        <v>4.7136250000000004</v>
      </c>
      <c r="AC1829" s="268"/>
      <c r="AD1829" s="269">
        <v>6.05</v>
      </c>
      <c r="AE1829" s="270">
        <f t="shared" si="184"/>
        <v>2.9004960000000004</v>
      </c>
      <c r="AF1829" s="194">
        <f t="shared" si="180"/>
        <v>1.813129</v>
      </c>
      <c r="AH1829" s="242">
        <v>1808</v>
      </c>
      <c r="AI1829" s="251">
        <f t="shared" si="181"/>
        <v>13.669499999999999</v>
      </c>
      <c r="AJ1829" s="251">
        <f>'5-04a'!O1830</f>
        <v>13.669499999999999</v>
      </c>
      <c r="AK1829" s="251">
        <f t="shared" si="182"/>
        <v>0</v>
      </c>
      <c r="AM1829" s="252">
        <f t="shared" si="183"/>
        <v>0.13264047697428583</v>
      </c>
      <c r="AP1829" s="268"/>
    </row>
    <row r="1830" spans="1:42" x14ac:dyDescent="0.25">
      <c r="A1830" s="253">
        <v>1828</v>
      </c>
      <c r="B1830" s="243" t="s">
        <v>599</v>
      </c>
      <c r="C1830" s="243" t="s">
        <v>600</v>
      </c>
      <c r="D1830" s="243" t="s">
        <v>491</v>
      </c>
      <c r="E1830" s="243" t="s">
        <v>492</v>
      </c>
      <c r="F1830" s="243" t="s">
        <v>30</v>
      </c>
      <c r="G1830" s="243" t="s">
        <v>36</v>
      </c>
      <c r="H1830" s="243" t="s">
        <v>42</v>
      </c>
      <c r="I1830" s="243" t="s">
        <v>90</v>
      </c>
      <c r="J1830" s="243" t="s">
        <v>996</v>
      </c>
      <c r="K1830" s="243" t="s">
        <v>956</v>
      </c>
      <c r="L1830" s="265">
        <v>3.2235029353005871</v>
      </c>
      <c r="M1830" s="250">
        <v>3</v>
      </c>
      <c r="N1830" s="250">
        <v>3</v>
      </c>
      <c r="O1830" s="244">
        <v>20</v>
      </c>
      <c r="P1830" s="242">
        <v>10</v>
      </c>
      <c r="Q1830" s="242">
        <v>25</v>
      </c>
      <c r="R1830" s="242">
        <v>0.7</v>
      </c>
      <c r="S1830" s="245">
        <v>561</v>
      </c>
      <c r="T1830" s="242">
        <v>4.2</v>
      </c>
      <c r="U1830" s="242">
        <v>1.2</v>
      </c>
      <c r="V1830" s="242">
        <v>24</v>
      </c>
      <c r="W1830" s="266">
        <v>84.462831111111115</v>
      </c>
      <c r="X1830" s="266">
        <v>8.5143982974910397</v>
      </c>
      <c r="Y1830" s="266">
        <v>1.89</v>
      </c>
      <c r="Z1830" s="266">
        <v>2.5338849333333333</v>
      </c>
      <c r="AA1830" s="266">
        <v>0.4683484</v>
      </c>
      <c r="AB1830" s="267">
        <v>8.949466666666666</v>
      </c>
      <c r="AC1830" s="268"/>
      <c r="AD1830" s="269">
        <v>6.05</v>
      </c>
      <c r="AE1830" s="270">
        <f t="shared" si="184"/>
        <v>2.9004960000000004</v>
      </c>
      <c r="AF1830" s="194">
        <f t="shared" si="180"/>
        <v>6.0489706666666656</v>
      </c>
      <c r="AH1830" s="242">
        <v>1809</v>
      </c>
      <c r="AI1830" s="251">
        <f t="shared" si="181"/>
        <v>13.841699999999999</v>
      </c>
      <c r="AJ1830" s="251">
        <f>'5-04a'!O1831</f>
        <v>13.841699999999999</v>
      </c>
      <c r="AK1830" s="251">
        <f t="shared" si="182"/>
        <v>0</v>
      </c>
      <c r="AM1830" s="252">
        <f t="shared" si="183"/>
        <v>0.43701067547098016</v>
      </c>
      <c r="AP1830" s="268"/>
    </row>
    <row r="1831" spans="1:42" x14ac:dyDescent="0.25">
      <c r="A1831" s="253">
        <v>1829</v>
      </c>
      <c r="B1831" s="243" t="s">
        <v>599</v>
      </c>
      <c r="C1831" s="243" t="s">
        <v>600</v>
      </c>
      <c r="D1831" s="243" t="s">
        <v>491</v>
      </c>
      <c r="E1831" s="243" t="s">
        <v>492</v>
      </c>
      <c r="F1831" s="243" t="s">
        <v>30</v>
      </c>
      <c r="G1831" s="243" t="s">
        <v>36</v>
      </c>
      <c r="H1831" s="243" t="s">
        <v>37</v>
      </c>
      <c r="I1831" s="243" t="s">
        <v>85</v>
      </c>
      <c r="J1831" s="243" t="s">
        <v>1008</v>
      </c>
      <c r="K1831" s="243" t="s">
        <v>956</v>
      </c>
      <c r="L1831" s="265">
        <v>3.3696530658491075</v>
      </c>
      <c r="M1831" s="250">
        <v>3</v>
      </c>
      <c r="N1831" s="250">
        <v>3</v>
      </c>
      <c r="O1831" s="244">
        <v>20</v>
      </c>
      <c r="P1831" s="242">
        <v>10</v>
      </c>
      <c r="Q1831" s="242">
        <v>25</v>
      </c>
      <c r="R1831" s="242">
        <v>0.7</v>
      </c>
      <c r="S1831" s="245">
        <v>2050</v>
      </c>
      <c r="T1831" s="242">
        <v>5</v>
      </c>
      <c r="U1831" s="242">
        <v>1.2</v>
      </c>
      <c r="V1831" s="242">
        <v>24</v>
      </c>
      <c r="W1831" s="266">
        <v>104.45464444444444</v>
      </c>
      <c r="X1831" s="266">
        <v>10.529702060931898</v>
      </c>
      <c r="Y1831" s="266">
        <v>1.88</v>
      </c>
      <c r="Z1831" s="266">
        <v>3.1336393333333334</v>
      </c>
      <c r="AA1831" s="266">
        <v>0.51012733333333338</v>
      </c>
      <c r="AB1831" s="267">
        <v>10.232533333333333</v>
      </c>
      <c r="AC1831" s="268"/>
      <c r="AD1831" s="269">
        <v>6.05</v>
      </c>
      <c r="AE1831" s="270">
        <f t="shared" si="184"/>
        <v>2.9004960000000004</v>
      </c>
      <c r="AF1831" s="194">
        <f t="shared" si="180"/>
        <v>7.3320373333333322</v>
      </c>
      <c r="AH1831" s="242">
        <v>1810</v>
      </c>
      <c r="AI1831" s="251">
        <f t="shared" si="181"/>
        <v>15.7563</v>
      </c>
      <c r="AJ1831" s="251">
        <f>'5-04a'!O1832</f>
        <v>15.7563</v>
      </c>
      <c r="AK1831" s="251">
        <f t="shared" si="182"/>
        <v>0</v>
      </c>
      <c r="AM1831" s="252">
        <f t="shared" si="183"/>
        <v>0.46534004387662919</v>
      </c>
      <c r="AP1831" s="268"/>
    </row>
    <row r="1832" spans="1:42" x14ac:dyDescent="0.25">
      <c r="A1832" s="253">
        <v>1830</v>
      </c>
      <c r="B1832" s="243" t="s">
        <v>599</v>
      </c>
      <c r="C1832" s="243" t="s">
        <v>600</v>
      </c>
      <c r="D1832" s="243" t="s">
        <v>491</v>
      </c>
      <c r="E1832" s="243" t="s">
        <v>492</v>
      </c>
      <c r="F1832" s="243" t="s">
        <v>30</v>
      </c>
      <c r="G1832" s="243" t="s">
        <v>36</v>
      </c>
      <c r="H1832" s="243" t="s">
        <v>42</v>
      </c>
      <c r="I1832" s="243" t="s">
        <v>83</v>
      </c>
      <c r="J1832" s="243" t="s">
        <v>84</v>
      </c>
      <c r="K1832" s="243" t="s">
        <v>956</v>
      </c>
      <c r="L1832" s="265">
        <v>2.8752454545454551</v>
      </c>
      <c r="M1832" s="250">
        <v>3</v>
      </c>
      <c r="N1832" s="250">
        <v>2.8752454545454551</v>
      </c>
      <c r="O1832" s="244">
        <v>20</v>
      </c>
      <c r="P1832" s="242">
        <v>10</v>
      </c>
      <c r="Q1832" s="242">
        <v>25</v>
      </c>
      <c r="R1832" s="242">
        <v>0.7</v>
      </c>
      <c r="S1832" s="245">
        <v>895</v>
      </c>
      <c r="T1832" s="242">
        <v>5</v>
      </c>
      <c r="U1832" s="242">
        <v>1.2</v>
      </c>
      <c r="V1832" s="242">
        <v>24</v>
      </c>
      <c r="W1832" s="266">
        <v>87.295074676101407</v>
      </c>
      <c r="X1832" s="266">
        <v>8.7999067213811895</v>
      </c>
      <c r="Y1832" s="266">
        <v>2.58</v>
      </c>
      <c r="Z1832" s="266">
        <v>2.5099476666666662</v>
      </c>
      <c r="AA1832" s="266">
        <v>0.51408566666666666</v>
      </c>
      <c r="AB1832" s="267">
        <v>8.9930666666666639</v>
      </c>
      <c r="AC1832" s="268"/>
      <c r="AD1832" s="269">
        <v>6.05</v>
      </c>
      <c r="AE1832" s="270">
        <f t="shared" si="184"/>
        <v>2.9004960000000004</v>
      </c>
      <c r="AF1832" s="194">
        <f t="shared" si="180"/>
        <v>6.0925706666666635</v>
      </c>
      <c r="AH1832" s="242">
        <v>1811</v>
      </c>
      <c r="AI1832" s="251">
        <f t="shared" si="181"/>
        <v>14.597099999999998</v>
      </c>
      <c r="AJ1832" s="251">
        <f>'5-04a'!O1833</f>
        <v>14.597099999999999</v>
      </c>
      <c r="AK1832" s="251">
        <f t="shared" si="182"/>
        <v>0</v>
      </c>
      <c r="AM1832" s="252">
        <f t="shared" si="183"/>
        <v>0.4173822654271509</v>
      </c>
      <c r="AP1832" s="268"/>
    </row>
    <row r="1833" spans="1:42" x14ac:dyDescent="0.25">
      <c r="A1833" s="253">
        <v>1831</v>
      </c>
      <c r="B1833" s="243" t="s">
        <v>599</v>
      </c>
      <c r="C1833" s="243" t="s">
        <v>600</v>
      </c>
      <c r="D1833" s="243" t="s">
        <v>491</v>
      </c>
      <c r="E1833" s="243" t="s">
        <v>492</v>
      </c>
      <c r="F1833" s="243" t="s">
        <v>30</v>
      </c>
      <c r="G1833" s="243" t="s">
        <v>36</v>
      </c>
      <c r="H1833" s="243" t="s">
        <v>37</v>
      </c>
      <c r="I1833" s="243" t="s">
        <v>72</v>
      </c>
      <c r="J1833" s="243" t="s">
        <v>681</v>
      </c>
      <c r="K1833" s="243" t="s">
        <v>956</v>
      </c>
      <c r="L1833" s="265">
        <v>8.788134056849934</v>
      </c>
      <c r="M1833" s="250">
        <v>3</v>
      </c>
      <c r="N1833" s="250">
        <v>3</v>
      </c>
      <c r="O1833" s="244">
        <v>20</v>
      </c>
      <c r="P1833" s="242">
        <v>10</v>
      </c>
      <c r="Q1833" s="242">
        <v>25</v>
      </c>
      <c r="R1833" s="242">
        <v>0.7</v>
      </c>
      <c r="S1833" s="245">
        <v>2050</v>
      </c>
      <c r="T1833" s="242">
        <v>5</v>
      </c>
      <c r="U1833" s="242">
        <v>1.2</v>
      </c>
      <c r="V1833" s="242">
        <v>24</v>
      </c>
      <c r="W1833" s="266">
        <v>81.955555555555577</v>
      </c>
      <c r="X1833" s="266">
        <v>8.2616487455197163</v>
      </c>
      <c r="Y1833" s="266">
        <v>2.11</v>
      </c>
      <c r="Z1833" s="266">
        <v>2.4586666666666672</v>
      </c>
      <c r="AA1833" s="266">
        <v>0.61466666666666681</v>
      </c>
      <c r="AB1833" s="267">
        <v>9.0916666666666668</v>
      </c>
      <c r="AC1833" s="268"/>
      <c r="AD1833" s="269">
        <v>6.05</v>
      </c>
      <c r="AE1833" s="270">
        <f t="shared" si="184"/>
        <v>2.9004960000000004</v>
      </c>
      <c r="AF1833" s="194">
        <f t="shared" si="180"/>
        <v>6.1911706666666664</v>
      </c>
      <c r="AH1833" s="242">
        <v>1812</v>
      </c>
      <c r="AI1833" s="251">
        <f t="shared" si="181"/>
        <v>14.275</v>
      </c>
      <c r="AJ1833" s="251">
        <f>'5-04a'!O1834</f>
        <v>14.275</v>
      </c>
      <c r="AK1833" s="251">
        <f t="shared" si="182"/>
        <v>0</v>
      </c>
      <c r="AM1833" s="252">
        <f t="shared" si="183"/>
        <v>0.43370722708698189</v>
      </c>
      <c r="AP1833" s="268"/>
    </row>
    <row r="1834" spans="1:42" x14ac:dyDescent="0.25">
      <c r="A1834" s="253">
        <v>1832</v>
      </c>
      <c r="B1834" s="243" t="s">
        <v>599</v>
      </c>
      <c r="C1834" s="243" t="s">
        <v>600</v>
      </c>
      <c r="D1834" s="243" t="s">
        <v>491</v>
      </c>
      <c r="E1834" s="243" t="s">
        <v>492</v>
      </c>
      <c r="F1834" s="243" t="s">
        <v>30</v>
      </c>
      <c r="G1834" s="243" t="s">
        <v>36</v>
      </c>
      <c r="H1834" s="243" t="s">
        <v>42</v>
      </c>
      <c r="I1834" s="243" t="s">
        <v>56</v>
      </c>
      <c r="J1834" s="243" t="s">
        <v>681</v>
      </c>
      <c r="K1834" s="243" t="s">
        <v>956</v>
      </c>
      <c r="L1834" s="265">
        <v>6.6917785043988278</v>
      </c>
      <c r="M1834" s="250">
        <v>3</v>
      </c>
      <c r="N1834" s="250">
        <v>3</v>
      </c>
      <c r="O1834" s="244">
        <v>20</v>
      </c>
      <c r="P1834" s="242">
        <v>10</v>
      </c>
      <c r="Q1834" s="242">
        <v>25</v>
      </c>
      <c r="R1834" s="242">
        <v>0.7</v>
      </c>
      <c r="S1834" s="245">
        <v>732</v>
      </c>
      <c r="T1834" s="242">
        <v>5</v>
      </c>
      <c r="U1834" s="242">
        <v>1.2</v>
      </c>
      <c r="V1834" s="242">
        <v>24</v>
      </c>
      <c r="W1834" s="266">
        <v>80.53111111111113</v>
      </c>
      <c r="X1834" s="266">
        <v>8.1180555555555571</v>
      </c>
      <c r="Y1834" s="266">
        <v>2.5299999999999998</v>
      </c>
      <c r="Z1834" s="266">
        <v>2.4159333333333337</v>
      </c>
      <c r="AA1834" s="266">
        <v>0.70140000000000013</v>
      </c>
      <c r="AB1834" s="267">
        <v>9.179666666666666</v>
      </c>
      <c r="AC1834" s="268"/>
      <c r="AD1834" s="269">
        <v>6.05</v>
      </c>
      <c r="AE1834" s="270">
        <f t="shared" si="184"/>
        <v>2.9004960000000004</v>
      </c>
      <c r="AF1834" s="194">
        <f t="shared" si="180"/>
        <v>6.2791706666666656</v>
      </c>
      <c r="AH1834" s="242">
        <v>1813</v>
      </c>
      <c r="AI1834" s="251">
        <f t="shared" si="181"/>
        <v>14.827</v>
      </c>
      <c r="AJ1834" s="251">
        <f>'5-04a'!O1835</f>
        <v>14.827</v>
      </c>
      <c r="AK1834" s="251">
        <f t="shared" si="182"/>
        <v>0</v>
      </c>
      <c r="AM1834" s="252">
        <f t="shared" si="183"/>
        <v>0.42349569479103433</v>
      </c>
      <c r="AP1834" s="268"/>
    </row>
    <row r="1835" spans="1:42" x14ac:dyDescent="0.25">
      <c r="A1835" s="253">
        <v>1833</v>
      </c>
      <c r="B1835" s="243" t="s">
        <v>599</v>
      </c>
      <c r="C1835" s="243" t="s">
        <v>600</v>
      </c>
      <c r="D1835" s="243" t="s">
        <v>491</v>
      </c>
      <c r="E1835" s="243" t="s">
        <v>496</v>
      </c>
      <c r="F1835" s="243" t="s">
        <v>30</v>
      </c>
      <c r="G1835" s="243" t="s">
        <v>36</v>
      </c>
      <c r="H1835" s="243" t="s">
        <v>37</v>
      </c>
      <c r="I1835" s="243" t="s">
        <v>85</v>
      </c>
      <c r="J1835" s="243" t="s">
        <v>102</v>
      </c>
      <c r="K1835" s="243" t="s">
        <v>956</v>
      </c>
      <c r="L1835" s="265">
        <v>2.7312524137997864</v>
      </c>
      <c r="M1835" s="250">
        <v>3</v>
      </c>
      <c r="N1835" s="250">
        <v>2.7312524137997864</v>
      </c>
      <c r="O1835" s="244">
        <v>20</v>
      </c>
      <c r="P1835" s="242">
        <v>10</v>
      </c>
      <c r="Q1835" s="242">
        <v>25</v>
      </c>
      <c r="R1835" s="242">
        <v>0.7</v>
      </c>
      <c r="S1835" s="245">
        <v>2050</v>
      </c>
      <c r="T1835" s="242">
        <v>5</v>
      </c>
      <c r="U1835" s="242">
        <v>1.2</v>
      </c>
      <c r="V1835" s="242">
        <v>24</v>
      </c>
      <c r="W1835" s="266">
        <v>76.506110875813619</v>
      </c>
      <c r="X1835" s="266">
        <v>10.093154469104698</v>
      </c>
      <c r="Y1835" s="266">
        <v>1.88</v>
      </c>
      <c r="Z1835" s="266">
        <v>2.0895750000000004</v>
      </c>
      <c r="AA1835" s="266">
        <v>0.23217500000000005</v>
      </c>
      <c r="AB1835" s="267">
        <v>7.1615499999999992</v>
      </c>
      <c r="AC1835" s="268"/>
      <c r="AD1835" s="269">
        <v>6.45</v>
      </c>
      <c r="AE1835" s="270">
        <f t="shared" si="184"/>
        <v>2.5589359999999992</v>
      </c>
      <c r="AF1835" s="194">
        <f t="shared" si="180"/>
        <v>4.602614</v>
      </c>
      <c r="AH1835" s="242">
        <v>1814</v>
      </c>
      <c r="AI1835" s="251">
        <f t="shared" si="181"/>
        <v>11.363299999999999</v>
      </c>
      <c r="AJ1835" s="251">
        <f>'5-04a'!O1836</f>
        <v>11.363300000000001</v>
      </c>
      <c r="AK1835" s="251">
        <f t="shared" si="182"/>
        <v>0</v>
      </c>
      <c r="AM1835" s="252">
        <f t="shared" si="183"/>
        <v>0.40504202124382888</v>
      </c>
      <c r="AP1835" s="268"/>
    </row>
    <row r="1836" spans="1:42" x14ac:dyDescent="0.25">
      <c r="A1836" s="253">
        <v>1834</v>
      </c>
      <c r="B1836" s="243" t="s">
        <v>599</v>
      </c>
      <c r="C1836" s="243" t="s">
        <v>600</v>
      </c>
      <c r="D1836" s="243" t="s">
        <v>491</v>
      </c>
      <c r="E1836" s="243" t="s">
        <v>496</v>
      </c>
      <c r="F1836" s="243" t="s">
        <v>30</v>
      </c>
      <c r="G1836" s="243" t="s">
        <v>36</v>
      </c>
      <c r="H1836" s="243" t="s">
        <v>42</v>
      </c>
      <c r="I1836" s="243" t="s">
        <v>76</v>
      </c>
      <c r="J1836" s="243" t="s">
        <v>996</v>
      </c>
      <c r="K1836" s="243" t="s">
        <v>956</v>
      </c>
      <c r="L1836" s="265">
        <v>6.8424973425086044</v>
      </c>
      <c r="M1836" s="250">
        <v>3</v>
      </c>
      <c r="N1836" s="250">
        <v>3</v>
      </c>
      <c r="O1836" s="244">
        <v>20</v>
      </c>
      <c r="P1836" s="242">
        <v>15</v>
      </c>
      <c r="Q1836" s="242">
        <v>35</v>
      </c>
      <c r="R1836" s="242">
        <v>0.7</v>
      </c>
      <c r="S1836" s="245">
        <v>872</v>
      </c>
      <c r="T1836" s="242">
        <v>5</v>
      </c>
      <c r="U1836" s="242">
        <v>1.2</v>
      </c>
      <c r="V1836" s="242">
        <v>24</v>
      </c>
      <c r="W1836" s="266">
        <v>123.90076875000004</v>
      </c>
      <c r="X1836" s="266">
        <v>16.345747856200532</v>
      </c>
      <c r="Y1836" s="266">
        <v>2.77</v>
      </c>
      <c r="Z1836" s="266">
        <v>3.7170230625000014</v>
      </c>
      <c r="AA1836" s="266">
        <v>1.0422894375000002</v>
      </c>
      <c r="AB1836" s="267">
        <v>4.1044874999999994</v>
      </c>
      <c r="AC1836" s="268"/>
      <c r="AD1836" s="269">
        <v>6.45</v>
      </c>
      <c r="AE1836" s="270">
        <f t="shared" si="184"/>
        <v>2.5589359999999992</v>
      </c>
      <c r="AF1836" s="194">
        <f t="shared" si="180"/>
        <v>1.5455515000000002</v>
      </c>
      <c r="AH1836" s="242">
        <v>1815</v>
      </c>
      <c r="AI1836" s="251">
        <f t="shared" si="181"/>
        <v>11.633800000000001</v>
      </c>
      <c r="AJ1836" s="251">
        <f>'5-04a'!O1837</f>
        <v>11.633800000000001</v>
      </c>
      <c r="AK1836" s="251">
        <f t="shared" si="182"/>
        <v>0</v>
      </c>
      <c r="AM1836" s="252">
        <f t="shared" si="183"/>
        <v>0.13285010056903163</v>
      </c>
      <c r="AP1836" s="268"/>
    </row>
    <row r="1837" spans="1:42" x14ac:dyDescent="0.25">
      <c r="A1837" s="253">
        <v>1835</v>
      </c>
      <c r="B1837" s="243" t="s">
        <v>599</v>
      </c>
      <c r="C1837" s="243" t="s">
        <v>600</v>
      </c>
      <c r="D1837" s="243" t="s">
        <v>491</v>
      </c>
      <c r="E1837" s="243" t="s">
        <v>496</v>
      </c>
      <c r="F1837" s="243" t="s">
        <v>30</v>
      </c>
      <c r="G1837" s="243" t="s">
        <v>36</v>
      </c>
      <c r="H1837" s="243" t="s">
        <v>42</v>
      </c>
      <c r="I1837" s="243" t="s">
        <v>90</v>
      </c>
      <c r="J1837" s="243" t="s">
        <v>996</v>
      </c>
      <c r="K1837" s="243" t="s">
        <v>956</v>
      </c>
      <c r="L1837" s="265">
        <v>3.2234977607789643</v>
      </c>
      <c r="M1837" s="250">
        <v>3</v>
      </c>
      <c r="N1837" s="250">
        <v>3</v>
      </c>
      <c r="O1837" s="244">
        <v>20</v>
      </c>
      <c r="P1837" s="242">
        <v>10</v>
      </c>
      <c r="Q1837" s="242">
        <v>25</v>
      </c>
      <c r="R1837" s="242">
        <v>0.7</v>
      </c>
      <c r="S1837" s="245">
        <v>561</v>
      </c>
      <c r="T1837" s="242">
        <v>4.2</v>
      </c>
      <c r="U1837" s="242">
        <v>1.2</v>
      </c>
      <c r="V1837" s="242">
        <v>24</v>
      </c>
      <c r="W1837" s="266">
        <v>67.047828888888915</v>
      </c>
      <c r="X1837" s="266">
        <v>8.8453600117267683</v>
      </c>
      <c r="Y1837" s="266">
        <v>1.89</v>
      </c>
      <c r="Z1837" s="266">
        <v>2.0114348666666673</v>
      </c>
      <c r="AA1837" s="266">
        <v>0.37178180000000011</v>
      </c>
      <c r="AB1837" s="267">
        <v>7.2844833333333323</v>
      </c>
      <c r="AC1837" s="268"/>
      <c r="AD1837" s="269">
        <v>6.45</v>
      </c>
      <c r="AE1837" s="270">
        <f t="shared" si="184"/>
        <v>2.5589359999999992</v>
      </c>
      <c r="AF1837" s="194">
        <f t="shared" si="180"/>
        <v>4.7255473333333331</v>
      </c>
      <c r="AH1837" s="242">
        <v>1816</v>
      </c>
      <c r="AI1837" s="251">
        <f t="shared" si="181"/>
        <v>11.557700000000001</v>
      </c>
      <c r="AJ1837" s="251">
        <f>'5-04a'!O1838</f>
        <v>11.557700000000001</v>
      </c>
      <c r="AK1837" s="251">
        <f t="shared" si="182"/>
        <v>0</v>
      </c>
      <c r="AM1837" s="252">
        <f t="shared" si="183"/>
        <v>0.4088657201115562</v>
      </c>
      <c r="AP1837" s="268"/>
    </row>
    <row r="1838" spans="1:42" x14ac:dyDescent="0.25">
      <c r="A1838" s="253">
        <v>1836</v>
      </c>
      <c r="B1838" s="243" t="s">
        <v>599</v>
      </c>
      <c r="C1838" s="243" t="s">
        <v>600</v>
      </c>
      <c r="D1838" s="243" t="s">
        <v>491</v>
      </c>
      <c r="E1838" s="243" t="s">
        <v>496</v>
      </c>
      <c r="F1838" s="243" t="s">
        <v>30</v>
      </c>
      <c r="G1838" s="243" t="s">
        <v>36</v>
      </c>
      <c r="H1838" s="243" t="s">
        <v>37</v>
      </c>
      <c r="I1838" s="243" t="s">
        <v>85</v>
      </c>
      <c r="J1838" s="243" t="s">
        <v>1008</v>
      </c>
      <c r="K1838" s="243" t="s">
        <v>956</v>
      </c>
      <c r="L1838" s="265">
        <v>3.3780784927713219</v>
      </c>
      <c r="M1838" s="250">
        <v>3</v>
      </c>
      <c r="N1838" s="250">
        <v>3</v>
      </c>
      <c r="O1838" s="244">
        <v>20</v>
      </c>
      <c r="P1838" s="242">
        <v>10</v>
      </c>
      <c r="Q1838" s="242">
        <v>25</v>
      </c>
      <c r="R1838" s="242">
        <v>0.7</v>
      </c>
      <c r="S1838" s="245">
        <v>2050</v>
      </c>
      <c r="T1838" s="242">
        <v>5</v>
      </c>
      <c r="U1838" s="242">
        <v>1.2</v>
      </c>
      <c r="V1838" s="242">
        <v>24</v>
      </c>
      <c r="W1838" s="266">
        <v>82.378922222222229</v>
      </c>
      <c r="X1838" s="266">
        <v>10.867931691586046</v>
      </c>
      <c r="Y1838" s="266">
        <v>1.88</v>
      </c>
      <c r="Z1838" s="266">
        <v>2.4713676666666671</v>
      </c>
      <c r="AA1838" s="266">
        <v>0.40231566666666674</v>
      </c>
      <c r="AB1838" s="267">
        <v>8.2654166666666669</v>
      </c>
      <c r="AC1838" s="268"/>
      <c r="AD1838" s="269">
        <v>6.45</v>
      </c>
      <c r="AE1838" s="270">
        <f t="shared" si="184"/>
        <v>2.5589359999999992</v>
      </c>
      <c r="AF1838" s="194">
        <f t="shared" si="180"/>
        <v>5.7064806666666676</v>
      </c>
      <c r="AH1838" s="242">
        <v>1817</v>
      </c>
      <c r="AI1838" s="251">
        <f t="shared" si="181"/>
        <v>13.0191</v>
      </c>
      <c r="AJ1838" s="251">
        <f>'5-04a'!O1839</f>
        <v>13.0191</v>
      </c>
      <c r="AK1838" s="251">
        <f t="shared" si="182"/>
        <v>0</v>
      </c>
      <c r="AM1838" s="252">
        <f t="shared" si="183"/>
        <v>0.43831606383441774</v>
      </c>
      <c r="AP1838" s="268"/>
    </row>
    <row r="1839" spans="1:42" x14ac:dyDescent="0.25">
      <c r="A1839" s="253">
        <v>1837</v>
      </c>
      <c r="B1839" s="243" t="s">
        <v>599</v>
      </c>
      <c r="C1839" s="243" t="s">
        <v>600</v>
      </c>
      <c r="D1839" s="243" t="s">
        <v>491</v>
      </c>
      <c r="E1839" s="243" t="s">
        <v>496</v>
      </c>
      <c r="F1839" s="243" t="s">
        <v>30</v>
      </c>
      <c r="G1839" s="243" t="s">
        <v>36</v>
      </c>
      <c r="H1839" s="243" t="s">
        <v>42</v>
      </c>
      <c r="I1839" s="243" t="s">
        <v>83</v>
      </c>
      <c r="J1839" s="243" t="s">
        <v>84</v>
      </c>
      <c r="K1839" s="243" t="s">
        <v>956</v>
      </c>
      <c r="L1839" s="265">
        <v>3.5842363187582702</v>
      </c>
      <c r="M1839" s="250">
        <v>3</v>
      </c>
      <c r="N1839" s="250">
        <v>3</v>
      </c>
      <c r="O1839" s="244">
        <v>20</v>
      </c>
      <c r="P1839" s="242">
        <v>10</v>
      </c>
      <c r="Q1839" s="242">
        <v>25</v>
      </c>
      <c r="R1839" s="242">
        <v>0.7</v>
      </c>
      <c r="S1839" s="245">
        <v>895</v>
      </c>
      <c r="T1839" s="242">
        <v>5</v>
      </c>
      <c r="U1839" s="242">
        <v>1.2</v>
      </c>
      <c r="V1839" s="242">
        <v>24</v>
      </c>
      <c r="W1839" s="266">
        <v>66.396772222222239</v>
      </c>
      <c r="X1839" s="266">
        <v>8.7594686309000309</v>
      </c>
      <c r="Y1839" s="266">
        <v>2.58</v>
      </c>
      <c r="Z1839" s="266">
        <v>1.9919031666666671</v>
      </c>
      <c r="AA1839" s="266">
        <v>0.40798016666666681</v>
      </c>
      <c r="AB1839" s="267">
        <v>7.3178166666666655</v>
      </c>
      <c r="AC1839" s="268"/>
      <c r="AD1839" s="269">
        <v>6.45</v>
      </c>
      <c r="AE1839" s="270">
        <f t="shared" si="184"/>
        <v>2.5589359999999992</v>
      </c>
      <c r="AF1839" s="194">
        <f t="shared" si="180"/>
        <v>4.7588806666666663</v>
      </c>
      <c r="AH1839" s="242">
        <v>1818</v>
      </c>
      <c r="AI1839" s="251">
        <f t="shared" si="181"/>
        <v>12.297699999999999</v>
      </c>
      <c r="AJ1839" s="251">
        <f>'5-04a'!O1840</f>
        <v>12.297700000000001</v>
      </c>
      <c r="AK1839" s="251">
        <f t="shared" si="182"/>
        <v>0</v>
      </c>
      <c r="AM1839" s="252">
        <f t="shared" si="183"/>
        <v>0.38697322805619477</v>
      </c>
      <c r="AP1839" s="268"/>
    </row>
    <row r="1840" spans="1:42" x14ac:dyDescent="0.25">
      <c r="A1840" s="253">
        <v>1838</v>
      </c>
      <c r="B1840" s="243" t="s">
        <v>599</v>
      </c>
      <c r="C1840" s="243" t="s">
        <v>600</v>
      </c>
      <c r="D1840" s="243" t="s">
        <v>491</v>
      </c>
      <c r="E1840" s="243" t="s">
        <v>496</v>
      </c>
      <c r="F1840" s="243" t="s">
        <v>30</v>
      </c>
      <c r="G1840" s="243" t="s">
        <v>36</v>
      </c>
      <c r="H1840" s="243" t="s">
        <v>37</v>
      </c>
      <c r="I1840" s="243" t="s">
        <v>72</v>
      </c>
      <c r="J1840" s="243" t="s">
        <v>681</v>
      </c>
      <c r="K1840" s="243" t="s">
        <v>956</v>
      </c>
      <c r="L1840" s="265">
        <v>8.7964519794584337</v>
      </c>
      <c r="M1840" s="250">
        <v>3</v>
      </c>
      <c r="N1840" s="250">
        <v>3</v>
      </c>
      <c r="O1840" s="244">
        <v>20</v>
      </c>
      <c r="P1840" s="242">
        <v>10</v>
      </c>
      <c r="Q1840" s="242">
        <v>25</v>
      </c>
      <c r="R1840" s="242">
        <v>0.7</v>
      </c>
      <c r="S1840" s="245">
        <v>2050</v>
      </c>
      <c r="T1840" s="242">
        <v>5</v>
      </c>
      <c r="U1840" s="242">
        <v>1.2</v>
      </c>
      <c r="V1840" s="242">
        <v>24</v>
      </c>
      <c r="W1840" s="266">
        <v>65.002222222222244</v>
      </c>
      <c r="X1840" s="266">
        <v>8.5754910583406652</v>
      </c>
      <c r="Y1840" s="266">
        <v>2.11</v>
      </c>
      <c r="Z1840" s="266">
        <v>1.9500666666666675</v>
      </c>
      <c r="AA1840" s="266">
        <v>0.48751666666666688</v>
      </c>
      <c r="AB1840" s="267">
        <v>7.3932166666666665</v>
      </c>
      <c r="AC1840" s="268"/>
      <c r="AD1840" s="269">
        <v>6.45</v>
      </c>
      <c r="AE1840" s="270">
        <f t="shared" si="184"/>
        <v>2.5589359999999992</v>
      </c>
      <c r="AF1840" s="194">
        <f t="shared" si="180"/>
        <v>4.8342806666666673</v>
      </c>
      <c r="AH1840" s="242">
        <v>1819</v>
      </c>
      <c r="AI1840" s="251">
        <f t="shared" si="181"/>
        <v>11.940800000000001</v>
      </c>
      <c r="AJ1840" s="251">
        <f>'5-04a'!O1841</f>
        <v>11.940799999999999</v>
      </c>
      <c r="AK1840" s="251">
        <f t="shared" si="182"/>
        <v>0</v>
      </c>
      <c r="AM1840" s="252">
        <f t="shared" si="183"/>
        <v>0.40485400196525079</v>
      </c>
      <c r="AP1840" s="268"/>
    </row>
    <row r="1841" spans="1:42" x14ac:dyDescent="0.25">
      <c r="A1841" s="253">
        <v>1839</v>
      </c>
      <c r="B1841" s="243" t="s">
        <v>599</v>
      </c>
      <c r="C1841" s="243" t="s">
        <v>600</v>
      </c>
      <c r="D1841" s="243" t="s">
        <v>491</v>
      </c>
      <c r="E1841" s="243" t="s">
        <v>496</v>
      </c>
      <c r="F1841" s="243" t="s">
        <v>30</v>
      </c>
      <c r="G1841" s="243" t="s">
        <v>36</v>
      </c>
      <c r="H1841" s="243" t="s">
        <v>42</v>
      </c>
      <c r="I1841" s="243" t="s">
        <v>56</v>
      </c>
      <c r="J1841" s="243" t="s">
        <v>681</v>
      </c>
      <c r="K1841" s="243" t="s">
        <v>956</v>
      </c>
      <c r="L1841" s="265">
        <v>6.6924409882465827</v>
      </c>
      <c r="M1841" s="250">
        <v>3</v>
      </c>
      <c r="N1841" s="250">
        <v>3</v>
      </c>
      <c r="O1841" s="244">
        <v>20</v>
      </c>
      <c r="P1841" s="242">
        <v>10</v>
      </c>
      <c r="Q1841" s="242">
        <v>25</v>
      </c>
      <c r="R1841" s="242">
        <v>0.7</v>
      </c>
      <c r="S1841" s="245">
        <v>732</v>
      </c>
      <c r="T1841" s="242">
        <v>5</v>
      </c>
      <c r="U1841" s="242">
        <v>1.2</v>
      </c>
      <c r="V1841" s="242">
        <v>24</v>
      </c>
      <c r="W1841" s="266">
        <v>63.838902777777797</v>
      </c>
      <c r="X1841" s="266">
        <v>8.4220188361184434</v>
      </c>
      <c r="Y1841" s="266">
        <v>2.5299999999999998</v>
      </c>
      <c r="Z1841" s="266">
        <v>1.9151670833333339</v>
      </c>
      <c r="AA1841" s="266">
        <v>0.55601625000000021</v>
      </c>
      <c r="AB1841" s="267">
        <v>7.4604166666666663</v>
      </c>
      <c r="AC1841" s="268"/>
      <c r="AD1841" s="269">
        <v>6.45</v>
      </c>
      <c r="AE1841" s="270">
        <f t="shared" si="184"/>
        <v>2.5589359999999992</v>
      </c>
      <c r="AF1841" s="194">
        <f t="shared" si="180"/>
        <v>4.901480666666667</v>
      </c>
      <c r="AH1841" s="242">
        <v>1820</v>
      </c>
      <c r="AI1841" s="251">
        <f t="shared" si="181"/>
        <v>12.461600000000001</v>
      </c>
      <c r="AJ1841" s="251">
        <f>'5-04a'!O1842</f>
        <v>12.461600000000001</v>
      </c>
      <c r="AK1841" s="251">
        <f t="shared" si="182"/>
        <v>0</v>
      </c>
      <c r="AM1841" s="252">
        <f t="shared" si="183"/>
        <v>0.39332675311891463</v>
      </c>
      <c r="AP1841" s="268"/>
    </row>
    <row r="1842" spans="1:42" x14ac:dyDescent="0.25">
      <c r="A1842" s="253">
        <v>1840</v>
      </c>
      <c r="B1842" s="243" t="s">
        <v>599</v>
      </c>
      <c r="C1842" s="243" t="s">
        <v>600</v>
      </c>
      <c r="D1842" s="243" t="s">
        <v>494</v>
      </c>
      <c r="E1842" s="243" t="s">
        <v>495</v>
      </c>
      <c r="F1842" s="243" t="s">
        <v>30</v>
      </c>
      <c r="G1842" s="243" t="s">
        <v>31</v>
      </c>
      <c r="H1842" s="243" t="s">
        <v>32</v>
      </c>
      <c r="I1842" s="243" t="s">
        <v>53</v>
      </c>
      <c r="J1842" s="243" t="s">
        <v>44</v>
      </c>
      <c r="K1842" s="243" t="s">
        <v>957</v>
      </c>
      <c r="L1842" s="265">
        <v>5.3995018628588953</v>
      </c>
      <c r="M1842" s="250">
        <v>5</v>
      </c>
      <c r="N1842" s="250">
        <v>5</v>
      </c>
      <c r="O1842" s="244">
        <v>21</v>
      </c>
      <c r="P1842" s="242">
        <v>15</v>
      </c>
      <c r="Q1842" s="242">
        <v>35</v>
      </c>
      <c r="R1842" s="242">
        <v>0.7</v>
      </c>
      <c r="S1842" s="245">
        <v>390</v>
      </c>
      <c r="T1842" s="242">
        <v>3.8</v>
      </c>
      <c r="U1842" s="242">
        <v>1.2</v>
      </c>
      <c r="V1842" s="242">
        <v>24</v>
      </c>
      <c r="W1842" s="266">
        <v>64.283940000000001</v>
      </c>
      <c r="X1842" s="266">
        <v>10.840462057335582</v>
      </c>
      <c r="Y1842" s="266">
        <v>1.91</v>
      </c>
      <c r="Z1842" s="266">
        <v>3.2141969999999995</v>
      </c>
      <c r="AA1842" s="266">
        <v>0.35713300000000003</v>
      </c>
      <c r="AB1842" s="267">
        <v>2.03057</v>
      </c>
      <c r="AC1842" s="268"/>
      <c r="AD1842" s="269" t="s">
        <v>2546</v>
      </c>
      <c r="AE1842" s="270">
        <v>0.5</v>
      </c>
      <c r="AF1842" s="194">
        <f t="shared" si="180"/>
        <v>1.53057</v>
      </c>
      <c r="AH1842" s="242">
        <v>1821</v>
      </c>
      <c r="AI1842" s="251">
        <f t="shared" si="181"/>
        <v>7.5118999999999998</v>
      </c>
      <c r="AJ1842" s="251">
        <f>'5-04a'!O1843</f>
        <v>7.5118999999999998</v>
      </c>
      <c r="AK1842" s="251">
        <f t="shared" si="182"/>
        <v>0</v>
      </c>
      <c r="AM1842" s="252">
        <f t="shared" si="183"/>
        <v>0.20375271236305062</v>
      </c>
      <c r="AP1842" s="268"/>
    </row>
    <row r="1843" spans="1:42" x14ac:dyDescent="0.25">
      <c r="A1843" s="253">
        <v>1841</v>
      </c>
      <c r="B1843" s="243" t="s">
        <v>599</v>
      </c>
      <c r="C1843" s="243" t="s">
        <v>600</v>
      </c>
      <c r="D1843" s="243" t="s">
        <v>494</v>
      </c>
      <c r="E1843" s="243" t="s">
        <v>495</v>
      </c>
      <c r="F1843" s="243" t="s">
        <v>30</v>
      </c>
      <c r="G1843" s="243" t="s">
        <v>31</v>
      </c>
      <c r="H1843" s="243" t="s">
        <v>42</v>
      </c>
      <c r="I1843" s="243" t="s">
        <v>1006</v>
      </c>
      <c r="J1843" s="243" t="s">
        <v>44</v>
      </c>
      <c r="K1843" s="243" t="s">
        <v>957</v>
      </c>
      <c r="L1843" s="265">
        <v>10.920463996673192</v>
      </c>
      <c r="M1843" s="250">
        <v>5</v>
      </c>
      <c r="N1843" s="250">
        <v>5</v>
      </c>
      <c r="O1843" s="244">
        <v>21</v>
      </c>
      <c r="P1843" s="242">
        <v>15</v>
      </c>
      <c r="Q1843" s="242">
        <v>35</v>
      </c>
      <c r="R1843" s="242">
        <v>0.7</v>
      </c>
      <c r="S1843" s="245">
        <v>875</v>
      </c>
      <c r="T1843" s="242">
        <v>4.2</v>
      </c>
      <c r="U1843" s="242">
        <v>1.2</v>
      </c>
      <c r="V1843" s="242">
        <v>24</v>
      </c>
      <c r="W1843" s="266">
        <v>64.283940000000001</v>
      </c>
      <c r="X1843" s="266">
        <v>10.840462057335582</v>
      </c>
      <c r="Y1843" s="266">
        <v>1.63</v>
      </c>
      <c r="Z1843" s="266">
        <v>3.214197</v>
      </c>
      <c r="AA1843" s="266">
        <v>0.35713300000000009</v>
      </c>
      <c r="AB1843" s="267">
        <v>2.0305700000000004</v>
      </c>
      <c r="AC1843" s="268"/>
      <c r="AD1843" s="269" t="s">
        <v>2546</v>
      </c>
      <c r="AE1843" s="270">
        <v>0.5</v>
      </c>
      <c r="AF1843" s="194">
        <f t="shared" si="180"/>
        <v>1.5305700000000004</v>
      </c>
      <c r="AH1843" s="242">
        <v>1822</v>
      </c>
      <c r="AI1843" s="251">
        <f t="shared" si="181"/>
        <v>7.2318999999999996</v>
      </c>
      <c r="AJ1843" s="251">
        <f>'5-04a'!O1844</f>
        <v>7.2319000000000004</v>
      </c>
      <c r="AK1843" s="251">
        <f t="shared" si="182"/>
        <v>0</v>
      </c>
      <c r="AM1843" s="252">
        <f t="shared" si="183"/>
        <v>0.2116414773434368</v>
      </c>
      <c r="AP1843" s="268"/>
    </row>
    <row r="1844" spans="1:42" x14ac:dyDescent="0.25">
      <c r="A1844" s="253">
        <v>1842</v>
      </c>
      <c r="B1844" s="243" t="s">
        <v>599</v>
      </c>
      <c r="C1844" s="243" t="s">
        <v>600</v>
      </c>
      <c r="D1844" s="243" t="s">
        <v>471</v>
      </c>
      <c r="E1844" s="243" t="s">
        <v>495</v>
      </c>
      <c r="F1844" s="243" t="s">
        <v>30</v>
      </c>
      <c r="G1844" s="243" t="s">
        <v>36</v>
      </c>
      <c r="H1844" s="243" t="s">
        <v>37</v>
      </c>
      <c r="I1844" s="243" t="s">
        <v>85</v>
      </c>
      <c r="J1844" s="243" t="s">
        <v>102</v>
      </c>
      <c r="K1844" s="243" t="s">
        <v>957</v>
      </c>
      <c r="L1844" s="265">
        <v>2.7577140545711427</v>
      </c>
      <c r="M1844" s="250">
        <v>5</v>
      </c>
      <c r="N1844" s="250">
        <v>2.7577140545711427</v>
      </c>
      <c r="O1844" s="244">
        <v>21</v>
      </c>
      <c r="P1844" s="242">
        <v>10</v>
      </c>
      <c r="Q1844" s="242">
        <v>25</v>
      </c>
      <c r="R1844" s="242">
        <v>0.7</v>
      </c>
      <c r="S1844" s="245">
        <v>2050</v>
      </c>
      <c r="T1844" s="242">
        <v>5</v>
      </c>
      <c r="U1844" s="242">
        <v>1.2</v>
      </c>
      <c r="V1844" s="242">
        <v>24</v>
      </c>
      <c r="W1844" s="266">
        <v>49.53420887621472</v>
      </c>
      <c r="X1844" s="266">
        <v>10.341170955368417</v>
      </c>
      <c r="Y1844" s="266">
        <v>1.88</v>
      </c>
      <c r="Z1844" s="266">
        <v>1.3660118399999996</v>
      </c>
      <c r="AA1844" s="266">
        <v>0.15177909333333334</v>
      </c>
      <c r="AB1844" s="267">
        <v>5.0084090666666663</v>
      </c>
      <c r="AC1844" s="268"/>
      <c r="AD1844" s="269">
        <v>9.4</v>
      </c>
      <c r="AE1844" s="270">
        <f t="shared" ref="AE1844:AE1855" si="185">0.0804*AD1844^2-1.8589*AD1844+11.204</f>
        <v>0.83448400000000333</v>
      </c>
      <c r="AF1844" s="194">
        <f t="shared" si="180"/>
        <v>4.173925066666663</v>
      </c>
      <c r="AH1844" s="242">
        <v>1823</v>
      </c>
      <c r="AI1844" s="251">
        <f t="shared" si="181"/>
        <v>8.4061999999999983</v>
      </c>
      <c r="AJ1844" s="251">
        <f>'5-04a'!O1845</f>
        <v>8.4062000000000001</v>
      </c>
      <c r="AK1844" s="251">
        <f t="shared" si="182"/>
        <v>0</v>
      </c>
      <c r="AM1844" s="252">
        <f t="shared" si="183"/>
        <v>0.49652935531710685</v>
      </c>
      <c r="AP1844" s="268"/>
    </row>
    <row r="1845" spans="1:42" x14ac:dyDescent="0.25">
      <c r="A1845" s="253">
        <v>1843</v>
      </c>
      <c r="B1845" s="243" t="s">
        <v>599</v>
      </c>
      <c r="C1845" s="243" t="s">
        <v>600</v>
      </c>
      <c r="D1845" s="243" t="s">
        <v>471</v>
      </c>
      <c r="E1845" s="243" t="s">
        <v>495</v>
      </c>
      <c r="F1845" s="243" t="s">
        <v>30</v>
      </c>
      <c r="G1845" s="243" t="s">
        <v>36</v>
      </c>
      <c r="H1845" s="243" t="s">
        <v>42</v>
      </c>
      <c r="I1845" s="243" t="s">
        <v>76</v>
      </c>
      <c r="J1845" s="243" t="s">
        <v>996</v>
      </c>
      <c r="K1845" s="243" t="s">
        <v>957</v>
      </c>
      <c r="L1845" s="265">
        <v>6.8514808879235893</v>
      </c>
      <c r="M1845" s="250">
        <v>5</v>
      </c>
      <c r="N1845" s="250">
        <v>5</v>
      </c>
      <c r="O1845" s="244">
        <v>21</v>
      </c>
      <c r="P1845" s="242">
        <v>15</v>
      </c>
      <c r="Q1845" s="242">
        <v>35</v>
      </c>
      <c r="R1845" s="242">
        <v>0.7</v>
      </c>
      <c r="S1845" s="245">
        <v>872</v>
      </c>
      <c r="T1845" s="242">
        <v>5</v>
      </c>
      <c r="U1845" s="242">
        <v>1.2</v>
      </c>
      <c r="V1845" s="242">
        <v>24</v>
      </c>
      <c r="W1845" s="266">
        <v>54.634092743999986</v>
      </c>
      <c r="X1845" s="266">
        <v>11.405864873486426</v>
      </c>
      <c r="Y1845" s="266">
        <v>2.77</v>
      </c>
      <c r="Z1845" s="266">
        <v>2.7317046371999996</v>
      </c>
      <c r="AA1845" s="266">
        <v>0.76599656279999984</v>
      </c>
      <c r="AB1845" s="267">
        <v>2.3334988000000014</v>
      </c>
      <c r="AC1845" s="268"/>
      <c r="AD1845" s="269">
        <v>9.4</v>
      </c>
      <c r="AE1845" s="270">
        <f t="shared" si="185"/>
        <v>0.83448400000000333</v>
      </c>
      <c r="AF1845" s="194">
        <f t="shared" si="180"/>
        <v>1.4990147999999981</v>
      </c>
      <c r="AH1845" s="242">
        <v>1824</v>
      </c>
      <c r="AI1845" s="251">
        <f t="shared" si="181"/>
        <v>8.6012000000000004</v>
      </c>
      <c r="AJ1845" s="251">
        <f>'5-04a'!O1846</f>
        <v>8.6012000000000004</v>
      </c>
      <c r="AK1845" s="251">
        <f t="shared" si="182"/>
        <v>0</v>
      </c>
      <c r="AM1845" s="252">
        <f t="shared" si="183"/>
        <v>0.17427972840998907</v>
      </c>
      <c r="AP1845" s="268"/>
    </row>
    <row r="1846" spans="1:42" x14ac:dyDescent="0.25">
      <c r="A1846" s="253">
        <v>1844</v>
      </c>
      <c r="B1846" s="243" t="s">
        <v>599</v>
      </c>
      <c r="C1846" s="243" t="s">
        <v>600</v>
      </c>
      <c r="D1846" s="243" t="s">
        <v>471</v>
      </c>
      <c r="E1846" s="243" t="s">
        <v>495</v>
      </c>
      <c r="F1846" s="243" t="s">
        <v>30</v>
      </c>
      <c r="G1846" s="243" t="s">
        <v>36</v>
      </c>
      <c r="H1846" s="243" t="s">
        <v>37</v>
      </c>
      <c r="I1846" s="243" t="s">
        <v>100</v>
      </c>
      <c r="J1846" s="243" t="s">
        <v>996</v>
      </c>
      <c r="K1846" s="243" t="s">
        <v>957</v>
      </c>
      <c r="L1846" s="265">
        <v>2.8023205776603355</v>
      </c>
      <c r="M1846" s="250">
        <v>5</v>
      </c>
      <c r="N1846" s="250">
        <v>2.8023205776603355</v>
      </c>
      <c r="O1846" s="244">
        <v>21</v>
      </c>
      <c r="P1846" s="242">
        <v>10</v>
      </c>
      <c r="Q1846" s="242">
        <v>25</v>
      </c>
      <c r="R1846" s="242">
        <v>0.7</v>
      </c>
      <c r="S1846" s="245">
        <v>2050</v>
      </c>
      <c r="T1846" s="242">
        <v>5</v>
      </c>
      <c r="U1846" s="242">
        <v>1.2</v>
      </c>
      <c r="V1846" s="242">
        <v>24</v>
      </c>
      <c r="W1846" s="266">
        <v>46.115045638792353</v>
      </c>
      <c r="X1846" s="266">
        <v>9.6273581709378604</v>
      </c>
      <c r="Y1846" s="266">
        <v>2.87</v>
      </c>
      <c r="Z1846" s="266">
        <v>1.2922914133333334</v>
      </c>
      <c r="AA1846" s="266">
        <v>0.3230728533333333</v>
      </c>
      <c r="AB1846" s="267">
        <v>5.2767357333333331</v>
      </c>
      <c r="AC1846" s="268"/>
      <c r="AD1846" s="269">
        <v>9.4</v>
      </c>
      <c r="AE1846" s="270">
        <f t="shared" si="185"/>
        <v>0.83448400000000333</v>
      </c>
      <c r="AF1846" s="194">
        <f t="shared" si="180"/>
        <v>4.4422517333333298</v>
      </c>
      <c r="AH1846" s="242">
        <v>1825</v>
      </c>
      <c r="AI1846" s="251">
        <f t="shared" si="181"/>
        <v>9.7621000000000002</v>
      </c>
      <c r="AJ1846" s="251">
        <f>'5-04a'!O1847</f>
        <v>9.7621000000000002</v>
      </c>
      <c r="AK1846" s="251">
        <f t="shared" si="182"/>
        <v>0</v>
      </c>
      <c r="AM1846" s="252">
        <f t="shared" si="183"/>
        <v>0.4550508326418834</v>
      </c>
      <c r="AP1846" s="268"/>
    </row>
    <row r="1847" spans="1:42" x14ac:dyDescent="0.25">
      <c r="A1847" s="253">
        <v>1845</v>
      </c>
      <c r="B1847" s="243" t="s">
        <v>599</v>
      </c>
      <c r="C1847" s="243" t="s">
        <v>600</v>
      </c>
      <c r="D1847" s="243" t="s">
        <v>471</v>
      </c>
      <c r="E1847" s="243" t="s">
        <v>495</v>
      </c>
      <c r="F1847" s="243" t="s">
        <v>30</v>
      </c>
      <c r="G1847" s="243" t="s">
        <v>31</v>
      </c>
      <c r="H1847" s="243" t="s">
        <v>32</v>
      </c>
      <c r="I1847" s="243" t="s">
        <v>53</v>
      </c>
      <c r="J1847" s="243" t="s">
        <v>44</v>
      </c>
      <c r="K1847" s="243" t="s">
        <v>957</v>
      </c>
      <c r="L1847" s="265">
        <v>5.4011947965187215</v>
      </c>
      <c r="M1847" s="250">
        <v>5</v>
      </c>
      <c r="N1847" s="250">
        <v>5</v>
      </c>
      <c r="O1847" s="244">
        <v>21</v>
      </c>
      <c r="P1847" s="242">
        <v>15</v>
      </c>
      <c r="Q1847" s="242">
        <v>35</v>
      </c>
      <c r="R1847" s="242">
        <v>0.7</v>
      </c>
      <c r="S1847" s="245">
        <v>390</v>
      </c>
      <c r="T1847" s="242">
        <v>3.8</v>
      </c>
      <c r="U1847" s="242">
        <v>1.2</v>
      </c>
      <c r="V1847" s="242">
        <v>24</v>
      </c>
      <c r="W1847" s="266">
        <v>57.339021599999988</v>
      </c>
      <c r="X1847" s="266">
        <v>11.970568183716072</v>
      </c>
      <c r="Y1847" s="266">
        <v>1.91</v>
      </c>
      <c r="Z1847" s="266">
        <v>2.8669510799999993</v>
      </c>
      <c r="AA1847" s="266">
        <v>0.31855011999999994</v>
      </c>
      <c r="AB1847" s="267">
        <v>2.1996988000000011</v>
      </c>
      <c r="AC1847" s="268"/>
      <c r="AD1847" s="269">
        <v>9.4</v>
      </c>
      <c r="AE1847" s="270">
        <f t="shared" si="185"/>
        <v>0.83448400000000333</v>
      </c>
      <c r="AF1847" s="194">
        <f t="shared" si="180"/>
        <v>1.3652147999999977</v>
      </c>
      <c r="AH1847" s="242">
        <v>1826</v>
      </c>
      <c r="AI1847" s="251">
        <f t="shared" si="181"/>
        <v>7.2952000000000004</v>
      </c>
      <c r="AJ1847" s="251">
        <f>'5-04a'!O1848</f>
        <v>7.2952000000000004</v>
      </c>
      <c r="AK1847" s="251">
        <f t="shared" si="182"/>
        <v>0</v>
      </c>
      <c r="AM1847" s="252">
        <f t="shared" si="183"/>
        <v>0.18713877618159855</v>
      </c>
      <c r="AP1847" s="268"/>
    </row>
    <row r="1848" spans="1:42" x14ac:dyDescent="0.25">
      <c r="A1848" s="253">
        <v>1846</v>
      </c>
      <c r="B1848" s="243" t="s">
        <v>599</v>
      </c>
      <c r="C1848" s="243" t="s">
        <v>600</v>
      </c>
      <c r="D1848" s="243" t="s">
        <v>471</v>
      </c>
      <c r="E1848" s="243" t="s">
        <v>495</v>
      </c>
      <c r="F1848" s="243" t="s">
        <v>30</v>
      </c>
      <c r="G1848" s="243" t="s">
        <v>31</v>
      </c>
      <c r="H1848" s="243" t="s">
        <v>42</v>
      </c>
      <c r="I1848" s="243" t="s">
        <v>1006</v>
      </c>
      <c r="J1848" s="243" t="s">
        <v>44</v>
      </c>
      <c r="K1848" s="243" t="s">
        <v>957</v>
      </c>
      <c r="L1848" s="265">
        <v>10.925863871277812</v>
      </c>
      <c r="M1848" s="250">
        <v>5</v>
      </c>
      <c r="N1848" s="250">
        <v>5</v>
      </c>
      <c r="O1848" s="244">
        <v>21</v>
      </c>
      <c r="P1848" s="242">
        <v>15</v>
      </c>
      <c r="Q1848" s="242">
        <v>35</v>
      </c>
      <c r="R1848" s="242">
        <v>0.7</v>
      </c>
      <c r="S1848" s="245">
        <v>875</v>
      </c>
      <c r="T1848" s="242">
        <v>4.2</v>
      </c>
      <c r="U1848" s="242">
        <v>1.2</v>
      </c>
      <c r="V1848" s="242">
        <v>24</v>
      </c>
      <c r="W1848" s="266">
        <v>57.339021599999988</v>
      </c>
      <c r="X1848" s="266">
        <v>11.970568183716072</v>
      </c>
      <c r="Y1848" s="266">
        <v>1.63</v>
      </c>
      <c r="Z1848" s="266">
        <v>2.8669510799999993</v>
      </c>
      <c r="AA1848" s="266">
        <v>0.31855011999999994</v>
      </c>
      <c r="AB1848" s="267">
        <v>2.1996988000000011</v>
      </c>
      <c r="AC1848" s="268"/>
      <c r="AD1848" s="269">
        <v>9.4</v>
      </c>
      <c r="AE1848" s="270">
        <f t="shared" si="185"/>
        <v>0.83448400000000333</v>
      </c>
      <c r="AF1848" s="194">
        <f t="shared" si="180"/>
        <v>1.3652147999999977</v>
      </c>
      <c r="AH1848" s="242">
        <v>1827</v>
      </c>
      <c r="AI1848" s="251">
        <f t="shared" si="181"/>
        <v>7.0152000000000001</v>
      </c>
      <c r="AJ1848" s="251">
        <f>'5-04a'!O1849</f>
        <v>7.0152000000000001</v>
      </c>
      <c r="AK1848" s="251">
        <f t="shared" si="182"/>
        <v>0</v>
      </c>
      <c r="AM1848" s="252">
        <f t="shared" si="183"/>
        <v>0.19460810810810777</v>
      </c>
      <c r="AP1848" s="268"/>
    </row>
    <row r="1849" spans="1:42" x14ac:dyDescent="0.25">
      <c r="A1849" s="253">
        <v>1847</v>
      </c>
      <c r="B1849" s="243" t="s">
        <v>599</v>
      </c>
      <c r="C1849" s="243" t="s">
        <v>600</v>
      </c>
      <c r="D1849" s="243" t="s">
        <v>471</v>
      </c>
      <c r="E1849" s="243" t="s">
        <v>495</v>
      </c>
      <c r="F1849" s="243" t="s">
        <v>30</v>
      </c>
      <c r="G1849" s="243" t="s">
        <v>31</v>
      </c>
      <c r="H1849" s="243" t="s">
        <v>32</v>
      </c>
      <c r="I1849" s="243" t="s">
        <v>53</v>
      </c>
      <c r="J1849" s="243" t="s">
        <v>44</v>
      </c>
      <c r="K1849" s="243" t="s">
        <v>958</v>
      </c>
      <c r="L1849" s="265">
        <v>5.1016176536615774</v>
      </c>
      <c r="M1849" s="250">
        <v>5</v>
      </c>
      <c r="N1849" s="250">
        <v>5</v>
      </c>
      <c r="O1849" s="244">
        <v>20</v>
      </c>
      <c r="P1849" s="242">
        <v>15</v>
      </c>
      <c r="Q1849" s="242">
        <v>35</v>
      </c>
      <c r="R1849" s="242">
        <v>0.7</v>
      </c>
      <c r="S1849" s="245">
        <v>390</v>
      </c>
      <c r="T1849" s="242">
        <v>3.8</v>
      </c>
      <c r="U1849" s="242">
        <v>1.2</v>
      </c>
      <c r="V1849" s="242">
        <v>17</v>
      </c>
      <c r="W1849" s="266">
        <v>57.884165999999979</v>
      </c>
      <c r="X1849" s="266">
        <v>12.084377035490601</v>
      </c>
      <c r="Y1849" s="266">
        <v>1.91</v>
      </c>
      <c r="Z1849" s="266">
        <v>2.8942082999999994</v>
      </c>
      <c r="AA1849" s="266">
        <v>0.32157869999999988</v>
      </c>
      <c r="AB1849" s="267">
        <v>1.906413000000001</v>
      </c>
      <c r="AC1849" s="268"/>
      <c r="AD1849" s="269">
        <v>9.4</v>
      </c>
      <c r="AE1849" s="270">
        <f t="shared" si="185"/>
        <v>0.83448400000000333</v>
      </c>
      <c r="AF1849" s="194">
        <f t="shared" si="180"/>
        <v>1.0719289999999977</v>
      </c>
      <c r="AH1849" s="242">
        <v>1828</v>
      </c>
      <c r="AI1849" s="251">
        <f t="shared" si="181"/>
        <v>7.0321999999999996</v>
      </c>
      <c r="AJ1849" s="251">
        <f>'5-04a'!O1850</f>
        <v>7.0321999999999996</v>
      </c>
      <c r="AK1849" s="251">
        <f t="shared" si="182"/>
        <v>0</v>
      </c>
      <c r="AM1849" s="252">
        <f t="shared" si="183"/>
        <v>0.15243152925115863</v>
      </c>
      <c r="AP1849" s="268"/>
    </row>
    <row r="1850" spans="1:42" x14ac:dyDescent="0.25">
      <c r="A1850" s="253">
        <v>1848</v>
      </c>
      <c r="B1850" s="243" t="s">
        <v>599</v>
      </c>
      <c r="C1850" s="243" t="s">
        <v>600</v>
      </c>
      <c r="D1850" s="243" t="s">
        <v>471</v>
      </c>
      <c r="E1850" s="243" t="s">
        <v>495</v>
      </c>
      <c r="F1850" s="243" t="s">
        <v>30</v>
      </c>
      <c r="G1850" s="243" t="s">
        <v>36</v>
      </c>
      <c r="H1850" s="243" t="s">
        <v>42</v>
      </c>
      <c r="I1850" s="243" t="s">
        <v>53</v>
      </c>
      <c r="J1850" s="243" t="s">
        <v>207</v>
      </c>
      <c r="K1850" s="243" t="s">
        <v>958</v>
      </c>
      <c r="L1850" s="265">
        <v>3.775325520221462</v>
      </c>
      <c r="M1850" s="250">
        <v>5</v>
      </c>
      <c r="N1850" s="250">
        <v>3.775325520221462</v>
      </c>
      <c r="O1850" s="244">
        <v>20</v>
      </c>
      <c r="P1850" s="242">
        <v>10</v>
      </c>
      <c r="Q1850" s="242">
        <v>25</v>
      </c>
      <c r="R1850" s="242">
        <v>0.7</v>
      </c>
      <c r="S1850" s="245">
        <v>692</v>
      </c>
      <c r="T1850" s="242">
        <v>5</v>
      </c>
      <c r="U1850" s="242">
        <v>1.2</v>
      </c>
      <c r="V1850" s="242">
        <v>17</v>
      </c>
      <c r="W1850" s="266">
        <v>39.377468884134615</v>
      </c>
      <c r="X1850" s="266">
        <v>8.2207659465834269</v>
      </c>
      <c r="Y1850" s="266">
        <v>2.81</v>
      </c>
      <c r="Z1850" s="266">
        <v>1.4866276319999996</v>
      </c>
      <c r="AA1850" s="266">
        <v>0.47981103466666652</v>
      </c>
      <c r="AB1850" s="267">
        <v>4.7673613333333327</v>
      </c>
      <c r="AC1850" s="268"/>
      <c r="AD1850" s="269">
        <v>9.4</v>
      </c>
      <c r="AE1850" s="270">
        <f t="shared" si="185"/>
        <v>0.83448400000000333</v>
      </c>
      <c r="AF1850" s="194">
        <f t="shared" si="180"/>
        <v>3.9328773333333293</v>
      </c>
      <c r="AH1850" s="242">
        <v>1829</v>
      </c>
      <c r="AI1850" s="251">
        <f t="shared" si="181"/>
        <v>9.5437999999999992</v>
      </c>
      <c r="AJ1850" s="251">
        <f>'5-04a'!O1851</f>
        <v>9.5437999999999992</v>
      </c>
      <c r="AK1850" s="251">
        <f t="shared" si="182"/>
        <v>0</v>
      </c>
      <c r="AM1850" s="252">
        <f t="shared" si="183"/>
        <v>0.41208714907409311</v>
      </c>
      <c r="AP1850" s="268"/>
    </row>
    <row r="1851" spans="1:42" x14ac:dyDescent="0.25">
      <c r="A1851" s="253">
        <v>1849</v>
      </c>
      <c r="B1851" s="243" t="s">
        <v>599</v>
      </c>
      <c r="C1851" s="243" t="s">
        <v>600</v>
      </c>
      <c r="D1851" s="243" t="s">
        <v>471</v>
      </c>
      <c r="E1851" s="243" t="s">
        <v>495</v>
      </c>
      <c r="F1851" s="243" t="s">
        <v>30</v>
      </c>
      <c r="G1851" s="243" t="s">
        <v>36</v>
      </c>
      <c r="H1851" s="243" t="s">
        <v>42</v>
      </c>
      <c r="I1851" s="243" t="s">
        <v>53</v>
      </c>
      <c r="J1851" s="243" t="s">
        <v>726</v>
      </c>
      <c r="K1851" s="243" t="s">
        <v>958</v>
      </c>
      <c r="L1851" s="265">
        <v>4.0911418842340534</v>
      </c>
      <c r="M1851" s="250">
        <v>5</v>
      </c>
      <c r="N1851" s="250">
        <v>4.0911418842340534</v>
      </c>
      <c r="O1851" s="244">
        <v>20</v>
      </c>
      <c r="P1851" s="242">
        <v>10</v>
      </c>
      <c r="Q1851" s="242">
        <v>25</v>
      </c>
      <c r="R1851" s="242">
        <v>0.7</v>
      </c>
      <c r="S1851" s="245">
        <v>615</v>
      </c>
      <c r="T1851" s="242">
        <v>4.2</v>
      </c>
      <c r="U1851" s="242">
        <v>1.2</v>
      </c>
      <c r="V1851" s="242">
        <v>17</v>
      </c>
      <c r="W1851" s="266">
        <v>37.203083549821415</v>
      </c>
      <c r="X1851" s="266">
        <v>7.7668232880629269</v>
      </c>
      <c r="Y1851" s="266">
        <v>2.25</v>
      </c>
      <c r="Z1851" s="266">
        <v>1.5220309333333333</v>
      </c>
      <c r="AA1851" s="266">
        <v>0.38050773333333326</v>
      </c>
      <c r="AB1851" s="267">
        <v>4.639561333333333</v>
      </c>
      <c r="AC1851" s="268"/>
      <c r="AD1851" s="269">
        <v>9.4</v>
      </c>
      <c r="AE1851" s="270">
        <f t="shared" si="185"/>
        <v>0.83448400000000333</v>
      </c>
      <c r="AF1851" s="194">
        <f t="shared" si="180"/>
        <v>3.8050773333333296</v>
      </c>
      <c r="AH1851" s="242">
        <v>1830</v>
      </c>
      <c r="AI1851" s="251">
        <f t="shared" si="181"/>
        <v>8.7920999999999996</v>
      </c>
      <c r="AJ1851" s="251">
        <f>'5-04a'!O1852</f>
        <v>8.7920999999999996</v>
      </c>
      <c r="AK1851" s="251">
        <f t="shared" si="182"/>
        <v>0</v>
      </c>
      <c r="AM1851" s="252">
        <f t="shared" si="183"/>
        <v>0.4327836732217934</v>
      </c>
      <c r="AP1851" s="268"/>
    </row>
    <row r="1852" spans="1:42" x14ac:dyDescent="0.25">
      <c r="A1852" s="253">
        <v>1850</v>
      </c>
      <c r="B1852" s="243" t="s">
        <v>599</v>
      </c>
      <c r="C1852" s="243" t="s">
        <v>600</v>
      </c>
      <c r="D1852" s="243" t="s">
        <v>471</v>
      </c>
      <c r="E1852" s="243" t="s">
        <v>495</v>
      </c>
      <c r="F1852" s="243" t="s">
        <v>30</v>
      </c>
      <c r="G1852" s="243" t="s">
        <v>36</v>
      </c>
      <c r="H1852" s="243" t="s">
        <v>42</v>
      </c>
      <c r="I1852" s="243" t="s">
        <v>53</v>
      </c>
      <c r="J1852" s="243" t="s">
        <v>68</v>
      </c>
      <c r="K1852" s="243" t="s">
        <v>958</v>
      </c>
      <c r="L1852" s="265">
        <v>5.3253520380408998</v>
      </c>
      <c r="M1852" s="250">
        <v>5</v>
      </c>
      <c r="N1852" s="250">
        <v>5</v>
      </c>
      <c r="O1852" s="244">
        <v>20</v>
      </c>
      <c r="P1852" s="242">
        <v>15</v>
      </c>
      <c r="Q1852" s="242">
        <v>35</v>
      </c>
      <c r="R1852" s="242">
        <v>0.7</v>
      </c>
      <c r="S1852" s="245">
        <v>615</v>
      </c>
      <c r="T1852" s="242">
        <v>4.2</v>
      </c>
      <c r="U1852" s="242">
        <v>1.2</v>
      </c>
      <c r="V1852" s="242">
        <v>17</v>
      </c>
      <c r="W1852" s="266">
        <v>56.08909487999999</v>
      </c>
      <c r="X1852" s="266">
        <v>11.70962314822547</v>
      </c>
      <c r="Y1852" s="266">
        <v>2.19</v>
      </c>
      <c r="Z1852" s="266">
        <v>2.8044547439999996</v>
      </c>
      <c r="AA1852" s="266">
        <v>0.64930725599999994</v>
      </c>
      <c r="AB1852" s="267">
        <v>1.9857380000000013</v>
      </c>
      <c r="AC1852" s="268"/>
      <c r="AD1852" s="269">
        <v>9.4</v>
      </c>
      <c r="AE1852" s="270">
        <f t="shared" si="185"/>
        <v>0.83448400000000333</v>
      </c>
      <c r="AF1852" s="194">
        <f t="shared" si="180"/>
        <v>1.151253999999998</v>
      </c>
      <c r="AH1852" s="242">
        <v>1831</v>
      </c>
      <c r="AI1852" s="251">
        <f t="shared" si="181"/>
        <v>7.6295000000000011</v>
      </c>
      <c r="AJ1852" s="251">
        <f>'5-04a'!O1853</f>
        <v>7.6295000000000002</v>
      </c>
      <c r="AK1852" s="251">
        <f t="shared" si="182"/>
        <v>0</v>
      </c>
      <c r="AM1852" s="252">
        <f t="shared" si="183"/>
        <v>0.1508950783144371</v>
      </c>
      <c r="AP1852" s="268"/>
    </row>
    <row r="1853" spans="1:42" x14ac:dyDescent="0.25">
      <c r="A1853" s="253">
        <v>1851</v>
      </c>
      <c r="B1853" s="243" t="s">
        <v>599</v>
      </c>
      <c r="C1853" s="243" t="s">
        <v>600</v>
      </c>
      <c r="D1853" s="243" t="s">
        <v>491</v>
      </c>
      <c r="E1853" s="243" t="s">
        <v>496</v>
      </c>
      <c r="F1853" s="243" t="s">
        <v>30</v>
      </c>
      <c r="G1853" s="243" t="s">
        <v>31</v>
      </c>
      <c r="H1853" s="243" t="s">
        <v>32</v>
      </c>
      <c r="I1853" s="243" t="s">
        <v>53</v>
      </c>
      <c r="J1853" s="243" t="s">
        <v>44</v>
      </c>
      <c r="K1853" s="243" t="s">
        <v>958</v>
      </c>
      <c r="L1853" s="265">
        <v>5.0983763122365753</v>
      </c>
      <c r="M1853" s="250">
        <v>5</v>
      </c>
      <c r="N1853" s="250">
        <v>5</v>
      </c>
      <c r="O1853" s="244">
        <v>20</v>
      </c>
      <c r="P1853" s="242">
        <v>15</v>
      </c>
      <c r="Q1853" s="242">
        <v>35</v>
      </c>
      <c r="R1853" s="242">
        <v>0.7</v>
      </c>
      <c r="S1853" s="245">
        <v>390</v>
      </c>
      <c r="T1853" s="242">
        <v>3.8</v>
      </c>
      <c r="U1853" s="242">
        <v>1.2</v>
      </c>
      <c r="V1853" s="242">
        <v>17</v>
      </c>
      <c r="W1853" s="266">
        <v>107.78602500000004</v>
      </c>
      <c r="X1853" s="266">
        <v>14.219792216358845</v>
      </c>
      <c r="Y1853" s="266">
        <v>1.91</v>
      </c>
      <c r="Z1853" s="266">
        <v>5.3893012500000026</v>
      </c>
      <c r="AA1853" s="266">
        <v>0.59881125000000024</v>
      </c>
      <c r="AB1853" s="267">
        <v>4.5140874999999987</v>
      </c>
      <c r="AC1853" s="268"/>
      <c r="AD1853" s="269">
        <v>6.45</v>
      </c>
      <c r="AE1853" s="270">
        <f t="shared" si="185"/>
        <v>2.5589359999999992</v>
      </c>
      <c r="AF1853" s="194">
        <f t="shared" si="180"/>
        <v>1.9551514999999995</v>
      </c>
      <c r="AH1853" s="242">
        <v>1832</v>
      </c>
      <c r="AI1853" s="251">
        <f t="shared" si="181"/>
        <v>12.412200000000002</v>
      </c>
      <c r="AJ1853" s="251">
        <f>'5-04a'!O1854</f>
        <v>12.4122</v>
      </c>
      <c r="AK1853" s="251">
        <f t="shared" si="182"/>
        <v>0</v>
      </c>
      <c r="AM1853" s="252">
        <f t="shared" si="183"/>
        <v>0.15751853015581438</v>
      </c>
      <c r="AP1853" s="268"/>
    </row>
    <row r="1854" spans="1:42" x14ac:dyDescent="0.25">
      <c r="A1854" s="253">
        <v>1852</v>
      </c>
      <c r="B1854" s="243" t="s">
        <v>599</v>
      </c>
      <c r="C1854" s="243" t="s">
        <v>600</v>
      </c>
      <c r="D1854" s="243" t="s">
        <v>491</v>
      </c>
      <c r="E1854" s="243" t="s">
        <v>496</v>
      </c>
      <c r="F1854" s="243" t="s">
        <v>30</v>
      </c>
      <c r="G1854" s="243" t="s">
        <v>36</v>
      </c>
      <c r="H1854" s="243" t="s">
        <v>42</v>
      </c>
      <c r="I1854" s="243" t="s">
        <v>53</v>
      </c>
      <c r="J1854" s="243" t="s">
        <v>207</v>
      </c>
      <c r="K1854" s="243" t="s">
        <v>958</v>
      </c>
      <c r="L1854" s="265">
        <v>3.7689126938676853</v>
      </c>
      <c r="M1854" s="250">
        <v>5</v>
      </c>
      <c r="N1854" s="250">
        <v>3.7689126938676853</v>
      </c>
      <c r="O1854" s="244">
        <v>20</v>
      </c>
      <c r="P1854" s="242">
        <v>10</v>
      </c>
      <c r="Q1854" s="242">
        <v>25</v>
      </c>
      <c r="R1854" s="242">
        <v>0.7</v>
      </c>
      <c r="S1854" s="245">
        <v>692</v>
      </c>
      <c r="T1854" s="242">
        <v>5</v>
      </c>
      <c r="U1854" s="242">
        <v>1.2</v>
      </c>
      <c r="V1854" s="242">
        <v>17</v>
      </c>
      <c r="W1854" s="266">
        <v>70.430249135752206</v>
      </c>
      <c r="X1854" s="266">
        <v>9.2915895957456733</v>
      </c>
      <c r="Y1854" s="266">
        <v>2.81</v>
      </c>
      <c r="Z1854" s="266">
        <v>2.6544546000000007</v>
      </c>
      <c r="AA1854" s="266">
        <v>0.85672873333333355</v>
      </c>
      <c r="AB1854" s="267">
        <v>9.5404166666666654</v>
      </c>
      <c r="AC1854" s="268"/>
      <c r="AD1854" s="269">
        <v>6.45</v>
      </c>
      <c r="AE1854" s="270">
        <f t="shared" si="185"/>
        <v>2.5589359999999992</v>
      </c>
      <c r="AF1854" s="194">
        <f t="shared" si="180"/>
        <v>6.9814806666666662</v>
      </c>
      <c r="AH1854" s="242">
        <v>1833</v>
      </c>
      <c r="AI1854" s="251">
        <f t="shared" si="181"/>
        <v>15.861599999999999</v>
      </c>
      <c r="AJ1854" s="251">
        <f>'5-04a'!O1855</f>
        <v>15.861599999999999</v>
      </c>
      <c r="AK1854" s="251">
        <f t="shared" si="182"/>
        <v>0</v>
      </c>
      <c r="AM1854" s="252">
        <f t="shared" si="183"/>
        <v>0.4401498377633194</v>
      </c>
      <c r="AP1854" s="268"/>
    </row>
    <row r="1855" spans="1:42" x14ac:dyDescent="0.25">
      <c r="A1855" s="253">
        <v>1853</v>
      </c>
      <c r="B1855" s="243" t="s">
        <v>599</v>
      </c>
      <c r="C1855" s="243" t="s">
        <v>600</v>
      </c>
      <c r="D1855" s="243" t="s">
        <v>491</v>
      </c>
      <c r="E1855" s="243" t="s">
        <v>496</v>
      </c>
      <c r="F1855" s="243" t="s">
        <v>30</v>
      </c>
      <c r="G1855" s="243" t="s">
        <v>36</v>
      </c>
      <c r="H1855" s="243" t="s">
        <v>42</v>
      </c>
      <c r="I1855" s="243" t="s">
        <v>53</v>
      </c>
      <c r="J1855" s="243" t="s">
        <v>726</v>
      </c>
      <c r="K1855" s="243" t="s">
        <v>958</v>
      </c>
      <c r="L1855" s="265">
        <v>4.0851481968576486</v>
      </c>
      <c r="M1855" s="250">
        <v>5</v>
      </c>
      <c r="N1855" s="250">
        <v>4.0851481968576486</v>
      </c>
      <c r="O1855" s="244">
        <v>20</v>
      </c>
      <c r="P1855" s="242">
        <v>10</v>
      </c>
      <c r="Q1855" s="242">
        <v>25</v>
      </c>
      <c r="R1855" s="242">
        <v>0.7</v>
      </c>
      <c r="S1855" s="245">
        <v>615</v>
      </c>
      <c r="T1855" s="242">
        <v>4.2</v>
      </c>
      <c r="U1855" s="242">
        <v>1.2</v>
      </c>
      <c r="V1855" s="242">
        <v>17</v>
      </c>
      <c r="W1855" s="266">
        <v>66.779462299518201</v>
      </c>
      <c r="X1855" s="266">
        <v>8.8099554484852494</v>
      </c>
      <c r="Y1855" s="266">
        <v>2.25</v>
      </c>
      <c r="Z1855" s="266">
        <v>2.7280400000000009</v>
      </c>
      <c r="AA1855" s="266">
        <v>0.68201000000000023</v>
      </c>
      <c r="AB1855" s="267">
        <v>9.3381499999999988</v>
      </c>
      <c r="AC1855" s="268"/>
      <c r="AD1855" s="269">
        <v>6.45</v>
      </c>
      <c r="AE1855" s="270">
        <f t="shared" si="185"/>
        <v>2.5589359999999992</v>
      </c>
      <c r="AF1855" s="194">
        <f t="shared" si="180"/>
        <v>6.7792139999999996</v>
      </c>
      <c r="AH1855" s="242">
        <v>1834</v>
      </c>
      <c r="AI1855" s="251">
        <f t="shared" si="181"/>
        <v>14.998200000000001</v>
      </c>
      <c r="AJ1855" s="251">
        <f>'5-04a'!O1856</f>
        <v>14.998200000000001</v>
      </c>
      <c r="AK1855" s="251">
        <f t="shared" si="182"/>
        <v>0</v>
      </c>
      <c r="AM1855" s="252">
        <f t="shared" si="183"/>
        <v>0.45200184022082646</v>
      </c>
      <c r="AP1855" s="268"/>
    </row>
    <row r="1856" spans="1:42" x14ac:dyDescent="0.25">
      <c r="A1856" s="253">
        <v>1854</v>
      </c>
      <c r="B1856" s="243" t="s">
        <v>601</v>
      </c>
      <c r="C1856" s="243" t="s">
        <v>602</v>
      </c>
      <c r="D1856" s="243" t="s">
        <v>508</v>
      </c>
      <c r="E1856" s="243" t="s">
        <v>472</v>
      </c>
      <c r="F1856" s="243" t="s">
        <v>30</v>
      </c>
      <c r="G1856" s="243" t="s">
        <v>36</v>
      </c>
      <c r="H1856" s="243" t="s">
        <v>37</v>
      </c>
      <c r="I1856" s="243" t="s">
        <v>85</v>
      </c>
      <c r="J1856" s="243" t="s">
        <v>102</v>
      </c>
      <c r="K1856" s="243" t="s">
        <v>959</v>
      </c>
      <c r="L1856" s="265">
        <v>2.667122578036937</v>
      </c>
      <c r="M1856" s="250">
        <v>0.4</v>
      </c>
      <c r="N1856" s="250">
        <v>0.4</v>
      </c>
      <c r="O1856" s="244">
        <v>22</v>
      </c>
      <c r="P1856" s="242">
        <v>10</v>
      </c>
      <c r="Q1856" s="242">
        <v>25</v>
      </c>
      <c r="R1856" s="242">
        <v>0.9</v>
      </c>
      <c r="S1856" s="245">
        <v>2050</v>
      </c>
      <c r="T1856" s="242">
        <v>5</v>
      </c>
      <c r="U1856" s="242">
        <v>1.4</v>
      </c>
      <c r="V1856" s="242">
        <v>26</v>
      </c>
      <c r="W1856" s="266">
        <v>333.53549999999996</v>
      </c>
      <c r="X1856" s="266">
        <v>16.528022794846382</v>
      </c>
      <c r="Y1856" s="266">
        <v>6.31</v>
      </c>
      <c r="Z1856" s="266">
        <v>1.3341419999999997</v>
      </c>
      <c r="AA1856" s="266">
        <v>0.14823800000000001</v>
      </c>
      <c r="AB1856" s="267">
        <v>12.280420000000003</v>
      </c>
      <c r="AC1856" s="268"/>
      <c r="AD1856" s="269" t="s">
        <v>2545</v>
      </c>
      <c r="AE1856" s="270">
        <v>6</v>
      </c>
      <c r="AF1856" s="194">
        <f t="shared" si="180"/>
        <v>6.280420000000003</v>
      </c>
      <c r="AH1856" s="242">
        <v>1835</v>
      </c>
      <c r="AI1856" s="251">
        <f t="shared" si="181"/>
        <v>20.072800000000001</v>
      </c>
      <c r="AJ1856" s="251">
        <f>'5-04a'!O1857</f>
        <v>20.072800000000001</v>
      </c>
      <c r="AK1856" s="251">
        <f t="shared" si="182"/>
        <v>0</v>
      </c>
      <c r="AM1856" s="252">
        <f t="shared" si="183"/>
        <v>0.31288210912279318</v>
      </c>
      <c r="AP1856" s="268"/>
    </row>
    <row r="1857" spans="1:42" x14ac:dyDescent="0.25">
      <c r="A1857" s="253">
        <v>1855</v>
      </c>
      <c r="B1857" s="243" t="s">
        <v>601</v>
      </c>
      <c r="C1857" s="243" t="s">
        <v>602</v>
      </c>
      <c r="D1857" s="243" t="s">
        <v>508</v>
      </c>
      <c r="E1857" s="243" t="s">
        <v>472</v>
      </c>
      <c r="F1857" s="243" t="s">
        <v>30</v>
      </c>
      <c r="G1857" s="243" t="s">
        <v>36</v>
      </c>
      <c r="H1857" s="243" t="s">
        <v>37</v>
      </c>
      <c r="I1857" s="243" t="s">
        <v>72</v>
      </c>
      <c r="J1857" s="243" t="s">
        <v>681</v>
      </c>
      <c r="K1857" s="243" t="s">
        <v>959</v>
      </c>
      <c r="L1857" s="265">
        <v>7.3843967427015151</v>
      </c>
      <c r="M1857" s="250">
        <v>0.4</v>
      </c>
      <c r="N1857" s="250">
        <v>0.4</v>
      </c>
      <c r="O1857" s="244">
        <v>22</v>
      </c>
      <c r="P1857" s="242">
        <v>10</v>
      </c>
      <c r="Q1857" s="242">
        <v>25</v>
      </c>
      <c r="R1857" s="242">
        <v>0.9</v>
      </c>
      <c r="S1857" s="245">
        <v>2050</v>
      </c>
      <c r="T1857" s="242">
        <v>5</v>
      </c>
      <c r="U1857" s="242">
        <v>1.4</v>
      </c>
      <c r="V1857" s="242">
        <v>26</v>
      </c>
      <c r="W1857" s="266">
        <v>299.61599999999993</v>
      </c>
      <c r="X1857" s="266">
        <v>14.847175421209116</v>
      </c>
      <c r="Y1857" s="266">
        <v>6.44</v>
      </c>
      <c r="Z1857" s="266">
        <v>1.1984639999999998</v>
      </c>
      <c r="AA1857" s="266">
        <v>0.29961599999999994</v>
      </c>
      <c r="AB1857" s="267">
        <v>12.343220000000001</v>
      </c>
      <c r="AC1857" s="268"/>
      <c r="AD1857" s="269" t="s">
        <v>2545</v>
      </c>
      <c r="AE1857" s="270">
        <v>6</v>
      </c>
      <c r="AF1857" s="194">
        <f t="shared" si="180"/>
        <v>6.3432200000000005</v>
      </c>
      <c r="AH1857" s="242">
        <v>1836</v>
      </c>
      <c r="AI1857" s="251">
        <f t="shared" si="181"/>
        <v>20.281300000000002</v>
      </c>
      <c r="AJ1857" s="251">
        <f>'5-04a'!O1858</f>
        <v>20.281300000000002</v>
      </c>
      <c r="AK1857" s="251">
        <f t="shared" si="182"/>
        <v>0</v>
      </c>
      <c r="AM1857" s="252">
        <f t="shared" si="183"/>
        <v>0.31276200243574132</v>
      </c>
      <c r="AP1857" s="268"/>
    </row>
    <row r="1858" spans="1:42" x14ac:dyDescent="0.25">
      <c r="A1858" s="253">
        <v>1856</v>
      </c>
      <c r="B1858" s="243" t="s">
        <v>601</v>
      </c>
      <c r="C1858" s="243" t="s">
        <v>602</v>
      </c>
      <c r="D1858" s="243" t="s">
        <v>508</v>
      </c>
      <c r="E1858" s="243" t="s">
        <v>472</v>
      </c>
      <c r="F1858" s="243" t="s">
        <v>30</v>
      </c>
      <c r="G1858" s="243" t="s">
        <v>36</v>
      </c>
      <c r="H1858" s="243" t="s">
        <v>37</v>
      </c>
      <c r="I1858" s="243" t="s">
        <v>71</v>
      </c>
      <c r="J1858" s="243" t="s">
        <v>681</v>
      </c>
      <c r="K1858" s="243" t="s">
        <v>959</v>
      </c>
      <c r="L1858" s="265">
        <v>5.0462885651359963</v>
      </c>
      <c r="M1858" s="250">
        <v>0.4</v>
      </c>
      <c r="N1858" s="250">
        <v>0.4</v>
      </c>
      <c r="O1858" s="244">
        <v>22</v>
      </c>
      <c r="P1858" s="242">
        <v>10</v>
      </c>
      <c r="Q1858" s="242">
        <v>25</v>
      </c>
      <c r="R1858" s="242">
        <v>0.9</v>
      </c>
      <c r="S1858" s="245">
        <v>2050</v>
      </c>
      <c r="T1858" s="242">
        <v>5</v>
      </c>
      <c r="U1858" s="242">
        <v>1.4</v>
      </c>
      <c r="V1858" s="242">
        <v>26</v>
      </c>
      <c r="W1858" s="266">
        <v>265.69549999999987</v>
      </c>
      <c r="X1858" s="266">
        <v>13.16627849355797</v>
      </c>
      <c r="Y1858" s="266">
        <v>6.69</v>
      </c>
      <c r="Z1858" s="266">
        <v>1.0627819999999994</v>
      </c>
      <c r="AA1858" s="266">
        <v>0.45547799999999977</v>
      </c>
      <c r="AB1858" s="267">
        <v>12.42394</v>
      </c>
      <c r="AC1858" s="268"/>
      <c r="AD1858" s="269" t="s">
        <v>2545</v>
      </c>
      <c r="AE1858" s="270">
        <v>6</v>
      </c>
      <c r="AF1858" s="194">
        <f t="shared" si="180"/>
        <v>6.42394</v>
      </c>
      <c r="AH1858" s="242">
        <v>1837</v>
      </c>
      <c r="AI1858" s="251">
        <f t="shared" si="181"/>
        <v>20.632199999999997</v>
      </c>
      <c r="AJ1858" s="251">
        <f>'5-04a'!O1859</f>
        <v>20.632200000000001</v>
      </c>
      <c r="AK1858" s="251">
        <f t="shared" si="182"/>
        <v>0</v>
      </c>
      <c r="AM1858" s="252">
        <f t="shared" si="183"/>
        <v>0.31135506635259452</v>
      </c>
      <c r="AP1858" s="268"/>
    </row>
    <row r="1859" spans="1:42" x14ac:dyDescent="0.25">
      <c r="A1859" s="253">
        <v>1857</v>
      </c>
      <c r="B1859" s="243" t="s">
        <v>601</v>
      </c>
      <c r="C1859" s="243" t="s">
        <v>602</v>
      </c>
      <c r="D1859" s="243" t="s">
        <v>508</v>
      </c>
      <c r="E1859" s="243" t="s">
        <v>472</v>
      </c>
      <c r="F1859" s="243" t="s">
        <v>30</v>
      </c>
      <c r="G1859" s="243" t="s">
        <v>36</v>
      </c>
      <c r="H1859" s="243" t="s">
        <v>42</v>
      </c>
      <c r="I1859" s="243" t="s">
        <v>1002</v>
      </c>
      <c r="J1859" s="243" t="s">
        <v>657</v>
      </c>
      <c r="K1859" s="243" t="s">
        <v>959</v>
      </c>
      <c r="L1859" s="265">
        <v>15.345590608490678</v>
      </c>
      <c r="M1859" s="250">
        <v>0.4</v>
      </c>
      <c r="N1859" s="250">
        <v>0.4</v>
      </c>
      <c r="O1859" s="244">
        <v>22</v>
      </c>
      <c r="P1859" s="242">
        <v>10</v>
      </c>
      <c r="Q1859" s="242">
        <v>25</v>
      </c>
      <c r="R1859" s="242">
        <v>0.9</v>
      </c>
      <c r="S1859" s="245">
        <v>1230</v>
      </c>
      <c r="T1859" s="242">
        <v>4.2</v>
      </c>
      <c r="U1859" s="242">
        <v>1.4</v>
      </c>
      <c r="V1859" s="242">
        <v>26</v>
      </c>
      <c r="W1859" s="266">
        <v>223.29549999999986</v>
      </c>
      <c r="X1859" s="266">
        <v>11.065188305252718</v>
      </c>
      <c r="Y1859" s="266">
        <v>6.62</v>
      </c>
      <c r="Z1859" s="266">
        <v>0.89318199999999948</v>
      </c>
      <c r="AA1859" s="266">
        <v>0.66017799999999971</v>
      </c>
      <c r="AB1859" s="267">
        <v>12.56434</v>
      </c>
      <c r="AC1859" s="268"/>
      <c r="AD1859" s="269" t="s">
        <v>2545</v>
      </c>
      <c r="AE1859" s="270">
        <v>6</v>
      </c>
      <c r="AF1859" s="194">
        <f t="shared" ref="AF1859:AF1922" si="186">AB1859-AE1859</f>
        <v>6.5643399999999996</v>
      </c>
      <c r="AH1859" s="242">
        <v>1838</v>
      </c>
      <c r="AI1859" s="251">
        <f t="shared" ref="AI1859:AI1922" si="187">SUM(Y1859:AB1859)</f>
        <v>20.737699999999997</v>
      </c>
      <c r="AJ1859" s="251">
        <f>'5-04a'!O1860</f>
        <v>20.7377</v>
      </c>
      <c r="AK1859" s="251">
        <f t="shared" ref="AK1859:AK1922" si="188">AI1859-AJ1859</f>
        <v>0</v>
      </c>
      <c r="AM1859" s="252">
        <f t="shared" ref="AM1859:AM1922" si="189">AF1859/AI1859</f>
        <v>0.31654137151178774</v>
      </c>
      <c r="AP1859" s="268"/>
    </row>
    <row r="1860" spans="1:42" x14ac:dyDescent="0.25">
      <c r="A1860" s="253">
        <v>1858</v>
      </c>
      <c r="B1860" s="243" t="s">
        <v>601</v>
      </c>
      <c r="C1860" s="243" t="s">
        <v>602</v>
      </c>
      <c r="D1860" s="243" t="s">
        <v>491</v>
      </c>
      <c r="E1860" s="243" t="s">
        <v>472</v>
      </c>
      <c r="F1860" s="243" t="s">
        <v>30</v>
      </c>
      <c r="G1860" s="243" t="s">
        <v>36</v>
      </c>
      <c r="H1860" s="243" t="s">
        <v>37</v>
      </c>
      <c r="I1860" s="243" t="s">
        <v>85</v>
      </c>
      <c r="J1860" s="243" t="s">
        <v>102</v>
      </c>
      <c r="K1860" s="243" t="s">
        <v>959</v>
      </c>
      <c r="L1860" s="265">
        <v>2.6691816528968206</v>
      </c>
      <c r="M1860" s="250">
        <v>0.4</v>
      </c>
      <c r="N1860" s="250">
        <v>0.4</v>
      </c>
      <c r="O1860" s="244">
        <v>22</v>
      </c>
      <c r="P1860" s="242">
        <v>10</v>
      </c>
      <c r="Q1860" s="242">
        <v>25</v>
      </c>
      <c r="R1860" s="242">
        <v>0.9</v>
      </c>
      <c r="S1860" s="245">
        <v>2050</v>
      </c>
      <c r="T1860" s="242">
        <v>5</v>
      </c>
      <c r="U1860" s="242">
        <v>1.4</v>
      </c>
      <c r="V1860" s="242">
        <v>26</v>
      </c>
      <c r="W1860" s="266">
        <v>189.14831999999993</v>
      </c>
      <c r="X1860" s="266">
        <v>11.212111440426789</v>
      </c>
      <c r="Y1860" s="266">
        <v>6.31</v>
      </c>
      <c r="Z1860" s="266">
        <v>0.7565932799999997</v>
      </c>
      <c r="AA1860" s="266">
        <v>8.4065919999999975E-2</v>
      </c>
      <c r="AB1860" s="267">
        <v>6.6781408000000004</v>
      </c>
      <c r="AC1860" s="268"/>
      <c r="AD1860" s="269">
        <v>5.55</v>
      </c>
      <c r="AE1860" s="270">
        <f>0.0804*AD1860^2-1.8589*AD1860+11.204</f>
        <v>3.3636260000000018</v>
      </c>
      <c r="AF1860" s="194">
        <f t="shared" si="186"/>
        <v>3.3145147999999987</v>
      </c>
      <c r="AH1860" s="242">
        <v>1839</v>
      </c>
      <c r="AI1860" s="251">
        <f t="shared" si="187"/>
        <v>13.828799999999999</v>
      </c>
      <c r="AJ1860" s="251">
        <f>'5-04a'!O1861</f>
        <v>13.828799999999999</v>
      </c>
      <c r="AK1860" s="251">
        <f t="shared" si="188"/>
        <v>0</v>
      </c>
      <c r="AM1860" s="252">
        <f t="shared" si="189"/>
        <v>0.23968202591692692</v>
      </c>
      <c r="AP1860" s="268"/>
    </row>
    <row r="1861" spans="1:42" x14ac:dyDescent="0.25">
      <c r="A1861" s="253">
        <v>1859</v>
      </c>
      <c r="B1861" s="243" t="s">
        <v>601</v>
      </c>
      <c r="C1861" s="243" t="s">
        <v>602</v>
      </c>
      <c r="D1861" s="243" t="s">
        <v>491</v>
      </c>
      <c r="E1861" s="243" t="s">
        <v>472</v>
      </c>
      <c r="F1861" s="243" t="s">
        <v>30</v>
      </c>
      <c r="G1861" s="243" t="s">
        <v>36</v>
      </c>
      <c r="H1861" s="243" t="s">
        <v>37</v>
      </c>
      <c r="I1861" s="243" t="s">
        <v>72</v>
      </c>
      <c r="J1861" s="243" t="s">
        <v>681</v>
      </c>
      <c r="K1861" s="243" t="s">
        <v>959</v>
      </c>
      <c r="L1861" s="265">
        <v>7.3864504160009057</v>
      </c>
      <c r="M1861" s="250">
        <v>0.4</v>
      </c>
      <c r="N1861" s="250">
        <v>0.4</v>
      </c>
      <c r="O1861" s="244">
        <v>22</v>
      </c>
      <c r="P1861" s="242">
        <v>10</v>
      </c>
      <c r="Q1861" s="242">
        <v>25</v>
      </c>
      <c r="R1861" s="242">
        <v>0.9</v>
      </c>
      <c r="S1861" s="245">
        <v>2050</v>
      </c>
      <c r="T1861" s="242">
        <v>5</v>
      </c>
      <c r="U1861" s="242">
        <v>1.4</v>
      </c>
      <c r="V1861" s="242">
        <v>26</v>
      </c>
      <c r="W1861" s="266">
        <v>170.75583999999992</v>
      </c>
      <c r="X1861" s="266">
        <v>10.121863663307643</v>
      </c>
      <c r="Y1861" s="266">
        <v>6.44</v>
      </c>
      <c r="Z1861" s="266">
        <v>0.68302335999999964</v>
      </c>
      <c r="AA1861" s="266">
        <v>0.17075583999999994</v>
      </c>
      <c r="AB1861" s="267">
        <v>6.7306208000000005</v>
      </c>
      <c r="AC1861" s="268"/>
      <c r="AD1861" s="269">
        <v>5.55</v>
      </c>
      <c r="AE1861" s="270">
        <f>0.0804*AD1861^2-1.8589*AD1861+11.204</f>
        <v>3.3636260000000018</v>
      </c>
      <c r="AF1861" s="194">
        <f t="shared" si="186"/>
        <v>3.3669947999999987</v>
      </c>
      <c r="AH1861" s="242">
        <v>1840</v>
      </c>
      <c r="AI1861" s="251">
        <f t="shared" si="187"/>
        <v>14.0244</v>
      </c>
      <c r="AJ1861" s="251">
        <f>'5-04a'!O1862</f>
        <v>14.0244</v>
      </c>
      <c r="AK1861" s="251">
        <f t="shared" si="188"/>
        <v>0</v>
      </c>
      <c r="AM1861" s="252">
        <f t="shared" si="189"/>
        <v>0.24008120133481636</v>
      </c>
      <c r="AP1861" s="268"/>
    </row>
    <row r="1862" spans="1:42" x14ac:dyDescent="0.25">
      <c r="A1862" s="253">
        <v>1860</v>
      </c>
      <c r="B1862" s="243" t="s">
        <v>601</v>
      </c>
      <c r="C1862" s="243" t="s">
        <v>602</v>
      </c>
      <c r="D1862" s="243" t="s">
        <v>491</v>
      </c>
      <c r="E1862" s="243" t="s">
        <v>472</v>
      </c>
      <c r="F1862" s="243" t="s">
        <v>30</v>
      </c>
      <c r="G1862" s="243" t="s">
        <v>36</v>
      </c>
      <c r="H1862" s="243" t="s">
        <v>37</v>
      </c>
      <c r="I1862" s="243" t="s">
        <v>71</v>
      </c>
      <c r="J1862" s="243" t="s">
        <v>681</v>
      </c>
      <c r="K1862" s="243" t="s">
        <v>959</v>
      </c>
      <c r="L1862" s="265">
        <v>5.048330355002304</v>
      </c>
      <c r="M1862" s="250">
        <v>0.4</v>
      </c>
      <c r="N1862" s="250">
        <v>0.4</v>
      </c>
      <c r="O1862" s="244">
        <v>22</v>
      </c>
      <c r="P1862" s="242">
        <v>10</v>
      </c>
      <c r="Q1862" s="242">
        <v>25</v>
      </c>
      <c r="R1862" s="242">
        <v>0.9</v>
      </c>
      <c r="S1862" s="245">
        <v>2050</v>
      </c>
      <c r="T1862" s="242">
        <v>5</v>
      </c>
      <c r="U1862" s="242">
        <v>1.4</v>
      </c>
      <c r="V1862" s="242">
        <v>26</v>
      </c>
      <c r="W1862" s="266">
        <v>152.36535999999992</v>
      </c>
      <c r="X1862" s="266">
        <v>9.03173443983402</v>
      </c>
      <c r="Y1862" s="266">
        <v>6.69</v>
      </c>
      <c r="Z1862" s="266">
        <v>0.60946143999999969</v>
      </c>
      <c r="AA1862" s="266">
        <v>0.26119775999999989</v>
      </c>
      <c r="AB1862" s="267">
        <v>6.7981407999999997</v>
      </c>
      <c r="AC1862" s="268"/>
      <c r="AD1862" s="269">
        <v>5.55</v>
      </c>
      <c r="AE1862" s="270">
        <f>0.0804*AD1862^2-1.8589*AD1862+11.204</f>
        <v>3.3636260000000018</v>
      </c>
      <c r="AF1862" s="194">
        <f t="shared" si="186"/>
        <v>3.4345147999999979</v>
      </c>
      <c r="AH1862" s="242">
        <v>1841</v>
      </c>
      <c r="AI1862" s="251">
        <f t="shared" si="187"/>
        <v>14.358799999999999</v>
      </c>
      <c r="AJ1862" s="251">
        <f>'5-04a'!O1863</f>
        <v>14.3588</v>
      </c>
      <c r="AK1862" s="251">
        <f t="shared" si="188"/>
        <v>0</v>
      </c>
      <c r="AM1862" s="252">
        <f t="shared" si="189"/>
        <v>0.23919232804969762</v>
      </c>
      <c r="AP1862" s="268"/>
    </row>
    <row r="1863" spans="1:42" x14ac:dyDescent="0.25">
      <c r="A1863" s="253">
        <v>1861</v>
      </c>
      <c r="B1863" s="243" t="s">
        <v>601</v>
      </c>
      <c r="C1863" s="243" t="s">
        <v>602</v>
      </c>
      <c r="D1863" s="243" t="s">
        <v>491</v>
      </c>
      <c r="E1863" s="243" t="s">
        <v>472</v>
      </c>
      <c r="F1863" s="243" t="s">
        <v>30</v>
      </c>
      <c r="G1863" s="243" t="s">
        <v>36</v>
      </c>
      <c r="H1863" s="243" t="s">
        <v>42</v>
      </c>
      <c r="I1863" s="243" t="s">
        <v>1002</v>
      </c>
      <c r="J1863" s="243" t="s">
        <v>657</v>
      </c>
      <c r="K1863" s="243" t="s">
        <v>959</v>
      </c>
      <c r="L1863" s="265">
        <v>15.346749783372445</v>
      </c>
      <c r="M1863" s="250">
        <v>0.4</v>
      </c>
      <c r="N1863" s="250">
        <v>0.4</v>
      </c>
      <c r="O1863" s="244">
        <v>22</v>
      </c>
      <c r="P1863" s="242">
        <v>10</v>
      </c>
      <c r="Q1863" s="242">
        <v>25</v>
      </c>
      <c r="R1863" s="242">
        <v>0.9</v>
      </c>
      <c r="S1863" s="245">
        <v>1230</v>
      </c>
      <c r="T1863" s="242">
        <v>4.2</v>
      </c>
      <c r="U1863" s="242">
        <v>1.4</v>
      </c>
      <c r="V1863" s="242">
        <v>26</v>
      </c>
      <c r="W1863" s="266">
        <v>129.37488499999989</v>
      </c>
      <c r="X1863" s="266">
        <v>7.6689321280379303</v>
      </c>
      <c r="Y1863" s="266">
        <v>6.62</v>
      </c>
      <c r="Z1863" s="266">
        <v>0.51749953999999965</v>
      </c>
      <c r="AA1863" s="266">
        <v>0.3824996599999998</v>
      </c>
      <c r="AB1863" s="267">
        <v>6.9155007999999993</v>
      </c>
      <c r="AC1863" s="268"/>
      <c r="AD1863" s="269">
        <v>5.55</v>
      </c>
      <c r="AE1863" s="270">
        <f>0.0804*AD1863^2-1.8589*AD1863+11.204</f>
        <v>3.3636260000000018</v>
      </c>
      <c r="AF1863" s="194">
        <f t="shared" si="186"/>
        <v>3.5518747999999976</v>
      </c>
      <c r="AH1863" s="242">
        <v>1842</v>
      </c>
      <c r="AI1863" s="251">
        <f t="shared" si="187"/>
        <v>14.435499999999998</v>
      </c>
      <c r="AJ1863" s="251">
        <f>'5-04a'!O1864</f>
        <v>14.435499999999999</v>
      </c>
      <c r="AK1863" s="251">
        <f t="shared" si="188"/>
        <v>0</v>
      </c>
      <c r="AM1863" s="252">
        <f t="shared" si="189"/>
        <v>0.24605138720515382</v>
      </c>
      <c r="AP1863" s="268"/>
    </row>
    <row r="1864" spans="1:42" x14ac:dyDescent="0.25">
      <c r="A1864" s="253">
        <v>1862</v>
      </c>
      <c r="B1864" s="243" t="s">
        <v>601</v>
      </c>
      <c r="C1864" s="243" t="s">
        <v>602</v>
      </c>
      <c r="D1864" s="243" t="s">
        <v>508</v>
      </c>
      <c r="E1864" s="243" t="s">
        <v>472</v>
      </c>
      <c r="F1864" s="243" t="s">
        <v>30</v>
      </c>
      <c r="G1864" s="243" t="s">
        <v>36</v>
      </c>
      <c r="H1864" s="243" t="s">
        <v>37</v>
      </c>
      <c r="I1864" s="243" t="s">
        <v>85</v>
      </c>
      <c r="J1864" s="243" t="s">
        <v>102</v>
      </c>
      <c r="K1864" s="243" t="s">
        <v>960</v>
      </c>
      <c r="L1864" s="265">
        <v>2.6694240866813592</v>
      </c>
      <c r="M1864" s="250">
        <v>0.4</v>
      </c>
      <c r="N1864" s="250">
        <v>0.4</v>
      </c>
      <c r="O1864" s="244">
        <v>22.5</v>
      </c>
      <c r="P1864" s="242">
        <v>10</v>
      </c>
      <c r="Q1864" s="242">
        <v>25</v>
      </c>
      <c r="R1864" s="242">
        <v>0.9</v>
      </c>
      <c r="S1864" s="245">
        <v>2050</v>
      </c>
      <c r="T1864" s="242">
        <v>5</v>
      </c>
      <c r="U1864" s="242">
        <v>1.2</v>
      </c>
      <c r="V1864" s="242">
        <v>26</v>
      </c>
      <c r="W1864" s="266">
        <v>269.45249999999993</v>
      </c>
      <c r="X1864" s="266">
        <v>13.352452923686814</v>
      </c>
      <c r="Y1864" s="266">
        <v>4.0599999999999996</v>
      </c>
      <c r="Z1864" s="266">
        <v>1.0778099999999997</v>
      </c>
      <c r="AA1864" s="266">
        <v>0.11975666666666664</v>
      </c>
      <c r="AB1864" s="267">
        <v>12.338733333333336</v>
      </c>
      <c r="AC1864" s="268"/>
      <c r="AD1864" s="269" t="s">
        <v>2545</v>
      </c>
      <c r="AE1864" s="270">
        <v>6</v>
      </c>
      <c r="AF1864" s="194">
        <f t="shared" si="186"/>
        <v>6.3387333333333356</v>
      </c>
      <c r="AH1864" s="242">
        <v>1843</v>
      </c>
      <c r="AI1864" s="251">
        <f t="shared" si="187"/>
        <v>17.596299999999999</v>
      </c>
      <c r="AJ1864" s="251">
        <f>'5-04a'!O1865</f>
        <v>17.596299999999999</v>
      </c>
      <c r="AK1864" s="251">
        <f t="shared" si="188"/>
        <v>0</v>
      </c>
      <c r="AM1864" s="252">
        <f t="shared" si="189"/>
        <v>0.36023103341801038</v>
      </c>
      <c r="AP1864" s="268"/>
    </row>
    <row r="1865" spans="1:42" x14ac:dyDescent="0.25">
      <c r="A1865" s="253">
        <v>1863</v>
      </c>
      <c r="B1865" s="243" t="s">
        <v>601</v>
      </c>
      <c r="C1865" s="243" t="s">
        <v>602</v>
      </c>
      <c r="D1865" s="243" t="s">
        <v>508</v>
      </c>
      <c r="E1865" s="243" t="s">
        <v>472</v>
      </c>
      <c r="F1865" s="243" t="s">
        <v>30</v>
      </c>
      <c r="G1865" s="243" t="s">
        <v>36</v>
      </c>
      <c r="H1865" s="243" t="s">
        <v>37</v>
      </c>
      <c r="I1865" s="243" t="s">
        <v>72</v>
      </c>
      <c r="J1865" s="243" t="s">
        <v>681</v>
      </c>
      <c r="K1865" s="243" t="s">
        <v>960</v>
      </c>
      <c r="L1865" s="265">
        <v>7.3866486973320598</v>
      </c>
      <c r="M1865" s="250">
        <v>0.4</v>
      </c>
      <c r="N1865" s="250">
        <v>0.4</v>
      </c>
      <c r="O1865" s="244">
        <v>22.5</v>
      </c>
      <c r="P1865" s="242">
        <v>10</v>
      </c>
      <c r="Q1865" s="242">
        <v>25</v>
      </c>
      <c r="R1865" s="242">
        <v>0.9</v>
      </c>
      <c r="S1865" s="245">
        <v>2050</v>
      </c>
      <c r="T1865" s="242">
        <v>5</v>
      </c>
      <c r="U1865" s="242">
        <v>1.2</v>
      </c>
      <c r="V1865" s="242">
        <v>26</v>
      </c>
      <c r="W1865" s="266">
        <v>241.56999999999985</v>
      </c>
      <c r="X1865" s="266">
        <v>11.970763131813669</v>
      </c>
      <c r="Y1865" s="266">
        <v>4.1900000000000004</v>
      </c>
      <c r="Z1865" s="266">
        <v>0.96627999999999936</v>
      </c>
      <c r="AA1865" s="266">
        <v>0.24156999999999987</v>
      </c>
      <c r="AB1865" s="267">
        <v>12.39015</v>
      </c>
      <c r="AC1865" s="268"/>
      <c r="AD1865" s="269" t="s">
        <v>2545</v>
      </c>
      <c r="AE1865" s="270">
        <v>6</v>
      </c>
      <c r="AF1865" s="194">
        <f t="shared" si="186"/>
        <v>6.3901500000000002</v>
      </c>
      <c r="AH1865" s="242">
        <v>1844</v>
      </c>
      <c r="AI1865" s="251">
        <f t="shared" si="187"/>
        <v>17.788</v>
      </c>
      <c r="AJ1865" s="251">
        <f>'5-04a'!O1866</f>
        <v>17.788</v>
      </c>
      <c r="AK1865" s="251">
        <f t="shared" si="188"/>
        <v>0</v>
      </c>
      <c r="AM1865" s="252">
        <f t="shared" si="189"/>
        <v>0.35923937485945584</v>
      </c>
      <c r="AP1865" s="268"/>
    </row>
    <row r="1866" spans="1:42" x14ac:dyDescent="0.25">
      <c r="A1866" s="253">
        <v>1864</v>
      </c>
      <c r="B1866" s="243" t="s">
        <v>601</v>
      </c>
      <c r="C1866" s="243" t="s">
        <v>602</v>
      </c>
      <c r="D1866" s="243" t="s">
        <v>508</v>
      </c>
      <c r="E1866" s="243" t="s">
        <v>472</v>
      </c>
      <c r="F1866" s="243" t="s">
        <v>30</v>
      </c>
      <c r="G1866" s="243" t="s">
        <v>36</v>
      </c>
      <c r="H1866" s="243" t="s">
        <v>37</v>
      </c>
      <c r="I1866" s="243" t="s">
        <v>71</v>
      </c>
      <c r="J1866" s="243" t="s">
        <v>681</v>
      </c>
      <c r="K1866" s="243" t="s">
        <v>960</v>
      </c>
      <c r="L1866" s="265">
        <v>5.0484329024636843</v>
      </c>
      <c r="M1866" s="250">
        <v>0.4</v>
      </c>
      <c r="N1866" s="250">
        <v>0.4</v>
      </c>
      <c r="O1866" s="244">
        <v>22.5</v>
      </c>
      <c r="P1866" s="242">
        <v>10</v>
      </c>
      <c r="Q1866" s="242">
        <v>25</v>
      </c>
      <c r="R1866" s="242">
        <v>0.9</v>
      </c>
      <c r="S1866" s="245">
        <v>2050</v>
      </c>
      <c r="T1866" s="242">
        <v>5</v>
      </c>
      <c r="U1866" s="242">
        <v>1.2</v>
      </c>
      <c r="V1866" s="242">
        <v>26</v>
      </c>
      <c r="W1866" s="266">
        <v>213.68374999999997</v>
      </c>
      <c r="X1866" s="266">
        <v>10.588887512388503</v>
      </c>
      <c r="Y1866" s="266">
        <v>4.47</v>
      </c>
      <c r="Z1866" s="266">
        <v>0.85473499999999991</v>
      </c>
      <c r="AA1866" s="266">
        <v>0.366315</v>
      </c>
      <c r="AB1866" s="267">
        <v>12.456150000000003</v>
      </c>
      <c r="AC1866" s="268"/>
      <c r="AD1866" s="269" t="s">
        <v>2545</v>
      </c>
      <c r="AE1866" s="270">
        <v>6</v>
      </c>
      <c r="AF1866" s="194">
        <f t="shared" si="186"/>
        <v>6.4561500000000027</v>
      </c>
      <c r="AH1866" s="242">
        <v>1845</v>
      </c>
      <c r="AI1866" s="251">
        <f t="shared" si="187"/>
        <v>18.147200000000002</v>
      </c>
      <c r="AJ1866" s="251">
        <f>'5-04a'!O1867</f>
        <v>18.147200000000002</v>
      </c>
      <c r="AK1866" s="251">
        <f t="shared" si="188"/>
        <v>0</v>
      </c>
      <c r="AM1866" s="252">
        <f t="shared" si="189"/>
        <v>0.35576562775524612</v>
      </c>
      <c r="AP1866" s="268"/>
    </row>
    <row r="1867" spans="1:42" x14ac:dyDescent="0.25">
      <c r="A1867" s="253">
        <v>1865</v>
      </c>
      <c r="B1867" s="243" t="s">
        <v>601</v>
      </c>
      <c r="C1867" s="243" t="s">
        <v>602</v>
      </c>
      <c r="D1867" s="243" t="s">
        <v>508</v>
      </c>
      <c r="E1867" s="243" t="s">
        <v>472</v>
      </c>
      <c r="F1867" s="243" t="s">
        <v>30</v>
      </c>
      <c r="G1867" s="243" t="s">
        <v>36</v>
      </c>
      <c r="H1867" s="243" t="s">
        <v>42</v>
      </c>
      <c r="I1867" s="243" t="s">
        <v>1002</v>
      </c>
      <c r="J1867" s="243" t="s">
        <v>657</v>
      </c>
      <c r="K1867" s="243" t="s">
        <v>960</v>
      </c>
      <c r="L1867" s="265">
        <v>15.346536139119062</v>
      </c>
      <c r="M1867" s="250">
        <v>0.4</v>
      </c>
      <c r="N1867" s="250">
        <v>0.4</v>
      </c>
      <c r="O1867" s="244">
        <v>22.5</v>
      </c>
      <c r="P1867" s="242">
        <v>10</v>
      </c>
      <c r="Q1867" s="242">
        <v>25</v>
      </c>
      <c r="R1867" s="242">
        <v>0.9</v>
      </c>
      <c r="S1867" s="245">
        <v>1230</v>
      </c>
      <c r="T1867" s="242">
        <v>4.2</v>
      </c>
      <c r="U1867" s="242">
        <v>1.2</v>
      </c>
      <c r="V1867" s="242">
        <v>26</v>
      </c>
      <c r="W1867" s="266">
        <v>178.82979166666661</v>
      </c>
      <c r="X1867" s="266">
        <v>8.8617339775355095</v>
      </c>
      <c r="Y1867" s="266">
        <v>4.3899999999999997</v>
      </c>
      <c r="Z1867" s="266">
        <v>0.7153191666666664</v>
      </c>
      <c r="AA1867" s="266">
        <v>0.52871416666666649</v>
      </c>
      <c r="AB1867" s="267">
        <v>12.571066666666667</v>
      </c>
      <c r="AC1867" s="268"/>
      <c r="AD1867" s="269" t="s">
        <v>2545</v>
      </c>
      <c r="AE1867" s="270">
        <v>6</v>
      </c>
      <c r="AF1867" s="194">
        <f t="shared" si="186"/>
        <v>6.5710666666666668</v>
      </c>
      <c r="AH1867" s="242">
        <v>1846</v>
      </c>
      <c r="AI1867" s="251">
        <f t="shared" si="187"/>
        <v>18.205099999999998</v>
      </c>
      <c r="AJ1867" s="251">
        <f>'5-04a'!O1868</f>
        <v>18.205100000000002</v>
      </c>
      <c r="AK1867" s="251">
        <f t="shared" si="188"/>
        <v>0</v>
      </c>
      <c r="AM1867" s="252">
        <f t="shared" si="189"/>
        <v>0.36094647470580593</v>
      </c>
      <c r="AP1867" s="268"/>
    </row>
    <row r="1868" spans="1:42" x14ac:dyDescent="0.25">
      <c r="A1868" s="253">
        <v>1866</v>
      </c>
      <c r="B1868" s="243" t="s">
        <v>601</v>
      </c>
      <c r="C1868" s="243" t="s">
        <v>602</v>
      </c>
      <c r="D1868" s="243" t="s">
        <v>508</v>
      </c>
      <c r="E1868" s="243" t="s">
        <v>472</v>
      </c>
      <c r="F1868" s="243" t="s">
        <v>30</v>
      </c>
      <c r="G1868" s="243" t="s">
        <v>36</v>
      </c>
      <c r="H1868" s="243" t="s">
        <v>42</v>
      </c>
      <c r="I1868" s="243" t="s">
        <v>53</v>
      </c>
      <c r="J1868" s="243" t="s">
        <v>726</v>
      </c>
      <c r="K1868" s="243" t="s">
        <v>960</v>
      </c>
      <c r="L1868" s="265">
        <v>4.8498234990329694</v>
      </c>
      <c r="M1868" s="250">
        <v>0.4</v>
      </c>
      <c r="N1868" s="250">
        <v>0.4</v>
      </c>
      <c r="O1868" s="244">
        <v>22.5</v>
      </c>
      <c r="P1868" s="242">
        <v>10</v>
      </c>
      <c r="Q1868" s="242">
        <v>25</v>
      </c>
      <c r="R1868" s="242">
        <v>0.9</v>
      </c>
      <c r="S1868" s="245">
        <v>615</v>
      </c>
      <c r="T1868" s="242">
        <v>4.2</v>
      </c>
      <c r="U1868" s="242">
        <v>1.2</v>
      </c>
      <c r="V1868" s="242">
        <v>26</v>
      </c>
      <c r="W1868" s="266">
        <v>241.56999999999985</v>
      </c>
      <c r="X1868" s="266">
        <v>11.970763131813669</v>
      </c>
      <c r="Y1868" s="266">
        <v>4.28</v>
      </c>
      <c r="Z1868" s="266">
        <v>0.96627999999999936</v>
      </c>
      <c r="AA1868" s="266">
        <v>0.24156999999999987</v>
      </c>
      <c r="AB1868" s="267">
        <v>12.39015</v>
      </c>
      <c r="AC1868" s="268"/>
      <c r="AD1868" s="269" t="s">
        <v>2545</v>
      </c>
      <c r="AE1868" s="270">
        <v>6</v>
      </c>
      <c r="AF1868" s="194">
        <f t="shared" si="186"/>
        <v>6.3901500000000002</v>
      </c>
      <c r="AH1868" s="242">
        <v>1847</v>
      </c>
      <c r="AI1868" s="251">
        <f t="shared" si="187"/>
        <v>17.878</v>
      </c>
      <c r="AJ1868" s="251">
        <f>'5-04a'!O1869</f>
        <v>17.878</v>
      </c>
      <c r="AK1868" s="251">
        <f t="shared" si="188"/>
        <v>0</v>
      </c>
      <c r="AM1868" s="252">
        <f t="shared" si="189"/>
        <v>0.35743092068464033</v>
      </c>
      <c r="AP1868" s="268"/>
    </row>
    <row r="1869" spans="1:42" x14ac:dyDescent="0.25">
      <c r="A1869" s="253">
        <v>1867</v>
      </c>
      <c r="B1869" s="243" t="s">
        <v>601</v>
      </c>
      <c r="C1869" s="243" t="s">
        <v>602</v>
      </c>
      <c r="D1869" s="243" t="s">
        <v>491</v>
      </c>
      <c r="E1869" s="243" t="s">
        <v>472</v>
      </c>
      <c r="F1869" s="243" t="s">
        <v>30</v>
      </c>
      <c r="G1869" s="243" t="s">
        <v>36</v>
      </c>
      <c r="H1869" s="243" t="s">
        <v>37</v>
      </c>
      <c r="I1869" s="243" t="s">
        <v>72</v>
      </c>
      <c r="J1869" s="243" t="s">
        <v>681</v>
      </c>
      <c r="K1869" s="243" t="s">
        <v>961</v>
      </c>
      <c r="L1869" s="265">
        <v>7.3891442182797693</v>
      </c>
      <c r="M1869" s="250">
        <v>1.5</v>
      </c>
      <c r="N1869" s="250">
        <v>1.5</v>
      </c>
      <c r="O1869" s="244">
        <v>19</v>
      </c>
      <c r="P1869" s="242">
        <v>10</v>
      </c>
      <c r="Q1869" s="242">
        <v>25</v>
      </c>
      <c r="R1869" s="242">
        <v>0.9</v>
      </c>
      <c r="S1869" s="245">
        <v>2050</v>
      </c>
      <c r="T1869" s="242">
        <v>5</v>
      </c>
      <c r="U1869" s="242">
        <v>1.2</v>
      </c>
      <c r="V1869" s="242">
        <v>26</v>
      </c>
      <c r="W1869" s="266">
        <v>190.52578133333333</v>
      </c>
      <c r="X1869" s="266">
        <v>11.293762971744714</v>
      </c>
      <c r="Y1869" s="266">
        <v>4.1900000000000004</v>
      </c>
      <c r="Z1869" s="266">
        <v>2.8578867199999993</v>
      </c>
      <c r="AA1869" s="266">
        <v>0.71447167999999994</v>
      </c>
      <c r="AB1869" s="267">
        <v>8.6740415999999989</v>
      </c>
      <c r="AC1869" s="268"/>
      <c r="AD1869" s="269">
        <v>5.55</v>
      </c>
      <c r="AE1869" s="270">
        <f t="shared" ref="AE1869:AE1904" si="190">0.0804*AD1869^2-1.8589*AD1869+11.204</f>
        <v>3.3636260000000018</v>
      </c>
      <c r="AF1869" s="194">
        <f t="shared" si="186"/>
        <v>5.3104155999999971</v>
      </c>
      <c r="AH1869" s="242">
        <v>1848</v>
      </c>
      <c r="AI1869" s="251">
        <f t="shared" si="187"/>
        <v>16.436399999999999</v>
      </c>
      <c r="AJ1869" s="251">
        <f>'5-04a'!O1870</f>
        <v>16.436399999999999</v>
      </c>
      <c r="AK1869" s="251">
        <f t="shared" si="188"/>
        <v>0</v>
      </c>
      <c r="AM1869" s="252">
        <f t="shared" si="189"/>
        <v>0.32308872989219034</v>
      </c>
      <c r="AP1869" s="268"/>
    </row>
    <row r="1870" spans="1:42" x14ac:dyDescent="0.25">
      <c r="A1870" s="253">
        <v>1868</v>
      </c>
      <c r="B1870" s="243" t="s">
        <v>601</v>
      </c>
      <c r="C1870" s="243" t="s">
        <v>602</v>
      </c>
      <c r="D1870" s="243" t="s">
        <v>491</v>
      </c>
      <c r="E1870" s="243" t="s">
        <v>472</v>
      </c>
      <c r="F1870" s="243" t="s">
        <v>30</v>
      </c>
      <c r="G1870" s="243" t="s">
        <v>36</v>
      </c>
      <c r="H1870" s="243" t="s">
        <v>42</v>
      </c>
      <c r="I1870" s="243" t="s">
        <v>50</v>
      </c>
      <c r="J1870" s="243" t="s">
        <v>681</v>
      </c>
      <c r="K1870" s="243" t="s">
        <v>961</v>
      </c>
      <c r="L1870" s="265">
        <v>7.2109024093786793</v>
      </c>
      <c r="M1870" s="250">
        <v>1.5</v>
      </c>
      <c r="N1870" s="250">
        <v>1.5</v>
      </c>
      <c r="O1870" s="244">
        <v>19</v>
      </c>
      <c r="P1870" s="242">
        <v>10</v>
      </c>
      <c r="Q1870" s="242">
        <v>25</v>
      </c>
      <c r="R1870" s="242">
        <v>0.9</v>
      </c>
      <c r="S1870" s="245">
        <v>1850</v>
      </c>
      <c r="T1870" s="242">
        <v>4.2</v>
      </c>
      <c r="U1870" s="242">
        <v>1.2</v>
      </c>
      <c r="V1870" s="242">
        <v>26</v>
      </c>
      <c r="W1870" s="266">
        <v>175.98925866666659</v>
      </c>
      <c r="X1870" s="266">
        <v>10.432084094052554</v>
      </c>
      <c r="Y1870" s="266">
        <v>3.87</v>
      </c>
      <c r="Z1870" s="266">
        <v>2.6398388799999988</v>
      </c>
      <c r="AA1870" s="266">
        <v>1.1313595199999995</v>
      </c>
      <c r="AB1870" s="267">
        <v>8.972301599999998</v>
      </c>
      <c r="AC1870" s="268"/>
      <c r="AD1870" s="269">
        <v>5.55</v>
      </c>
      <c r="AE1870" s="270">
        <f t="shared" si="190"/>
        <v>3.3636260000000018</v>
      </c>
      <c r="AF1870" s="194">
        <f t="shared" si="186"/>
        <v>5.6086755999999962</v>
      </c>
      <c r="AH1870" s="242">
        <v>1849</v>
      </c>
      <c r="AI1870" s="251">
        <f t="shared" si="187"/>
        <v>16.613499999999995</v>
      </c>
      <c r="AJ1870" s="251">
        <f>'5-04a'!O1871</f>
        <v>16.613499999999998</v>
      </c>
      <c r="AK1870" s="251">
        <f t="shared" si="188"/>
        <v>0</v>
      </c>
      <c r="AM1870" s="252">
        <f t="shared" si="189"/>
        <v>0.33759747193547401</v>
      </c>
      <c r="AP1870" s="268"/>
    </row>
    <row r="1871" spans="1:42" x14ac:dyDescent="0.25">
      <c r="A1871" s="253">
        <v>1869</v>
      </c>
      <c r="B1871" s="243" t="s">
        <v>601</v>
      </c>
      <c r="C1871" s="243" t="s">
        <v>602</v>
      </c>
      <c r="D1871" s="243" t="s">
        <v>491</v>
      </c>
      <c r="E1871" s="243" t="s">
        <v>472</v>
      </c>
      <c r="F1871" s="243" t="s">
        <v>30</v>
      </c>
      <c r="G1871" s="243" t="s">
        <v>46</v>
      </c>
      <c r="H1871" s="243" t="s">
        <v>47</v>
      </c>
      <c r="I1871" s="243" t="s">
        <v>62</v>
      </c>
      <c r="J1871" s="243" t="s">
        <v>65</v>
      </c>
      <c r="K1871" s="243" t="s">
        <v>962</v>
      </c>
      <c r="L1871" s="265">
        <v>0.89964000000000022</v>
      </c>
      <c r="M1871" s="250">
        <v>0.4</v>
      </c>
      <c r="N1871" s="250">
        <v>0.4</v>
      </c>
      <c r="O1871" s="244">
        <v>32</v>
      </c>
      <c r="P1871" s="242">
        <v>15</v>
      </c>
      <c r="Q1871" s="242">
        <v>35</v>
      </c>
      <c r="R1871" s="242">
        <v>0.9</v>
      </c>
      <c r="S1871" s="245">
        <v>195</v>
      </c>
      <c r="T1871" s="242">
        <v>3.2</v>
      </c>
      <c r="U1871" s="242">
        <v>1.2</v>
      </c>
      <c r="V1871" s="242">
        <v>7</v>
      </c>
      <c r="W1871" s="266">
        <v>148.54374000000004</v>
      </c>
      <c r="X1871" s="266">
        <v>8.8052009484291673</v>
      </c>
      <c r="Y1871" s="266">
        <v>4.0199999999999996</v>
      </c>
      <c r="Z1871" s="266">
        <v>0.59417496000000014</v>
      </c>
      <c r="AA1871" s="266">
        <v>6.6019440000000026E-2</v>
      </c>
      <c r="AB1871" s="267">
        <v>7.0566056000000019</v>
      </c>
      <c r="AC1871" s="268"/>
      <c r="AD1871" s="269">
        <v>5.55</v>
      </c>
      <c r="AE1871" s="270">
        <f t="shared" si="190"/>
        <v>3.3636260000000018</v>
      </c>
      <c r="AF1871" s="194">
        <f t="shared" si="186"/>
        <v>3.6929796000000001</v>
      </c>
      <c r="AH1871" s="242">
        <v>1850</v>
      </c>
      <c r="AI1871" s="251">
        <f t="shared" si="187"/>
        <v>11.736800000000002</v>
      </c>
      <c r="AJ1871" s="251">
        <f>'5-04a'!O1872</f>
        <v>11.736800000000001</v>
      </c>
      <c r="AK1871" s="251">
        <f t="shared" si="188"/>
        <v>0</v>
      </c>
      <c r="AM1871" s="252">
        <f t="shared" si="189"/>
        <v>0.31464961488651078</v>
      </c>
      <c r="AP1871" s="268"/>
    </row>
    <row r="1872" spans="1:42" x14ac:dyDescent="0.25">
      <c r="A1872" s="253">
        <v>1870</v>
      </c>
      <c r="B1872" s="243" t="s">
        <v>601</v>
      </c>
      <c r="C1872" s="243" t="s">
        <v>602</v>
      </c>
      <c r="D1872" s="243" t="s">
        <v>491</v>
      </c>
      <c r="E1872" s="243" t="s">
        <v>472</v>
      </c>
      <c r="F1872" s="243" t="s">
        <v>30</v>
      </c>
      <c r="G1872" s="243" t="s">
        <v>31</v>
      </c>
      <c r="H1872" s="243" t="s">
        <v>32</v>
      </c>
      <c r="I1872" s="243" t="s">
        <v>62</v>
      </c>
      <c r="J1872" s="243" t="s">
        <v>657</v>
      </c>
      <c r="K1872" s="243" t="s">
        <v>962</v>
      </c>
      <c r="L1872" s="265">
        <v>1.6525249999999996</v>
      </c>
      <c r="M1872" s="250">
        <v>0.4</v>
      </c>
      <c r="N1872" s="250">
        <v>0.4</v>
      </c>
      <c r="O1872" s="244">
        <v>32</v>
      </c>
      <c r="P1872" s="242">
        <v>15</v>
      </c>
      <c r="Q1872" s="242">
        <v>35</v>
      </c>
      <c r="R1872" s="242">
        <v>0.9</v>
      </c>
      <c r="S1872" s="245">
        <v>195</v>
      </c>
      <c r="T1872" s="242">
        <v>3.2</v>
      </c>
      <c r="U1872" s="242">
        <v>1.2</v>
      </c>
      <c r="V1872" s="242">
        <v>7</v>
      </c>
      <c r="W1872" s="266">
        <v>141.03227339999998</v>
      </c>
      <c r="X1872" s="266">
        <v>8.3599450740960268</v>
      </c>
      <c r="Y1872" s="266">
        <v>4.2699999999999996</v>
      </c>
      <c r="Z1872" s="266">
        <v>0.56412909359999996</v>
      </c>
      <c r="AA1872" s="266">
        <v>0.10427030639999998</v>
      </c>
      <c r="AB1872" s="267">
        <v>7.1031006000000003</v>
      </c>
      <c r="AC1872" s="268"/>
      <c r="AD1872" s="269">
        <v>5.55</v>
      </c>
      <c r="AE1872" s="270">
        <f t="shared" si="190"/>
        <v>3.3636260000000018</v>
      </c>
      <c r="AF1872" s="194">
        <f t="shared" si="186"/>
        <v>3.7394745999999985</v>
      </c>
      <c r="AH1872" s="242">
        <v>1851</v>
      </c>
      <c r="AI1872" s="251">
        <f t="shared" si="187"/>
        <v>12.041499999999999</v>
      </c>
      <c r="AJ1872" s="251">
        <f>'5-04a'!O1873</f>
        <v>12.041499999999999</v>
      </c>
      <c r="AK1872" s="251">
        <f t="shared" si="188"/>
        <v>0</v>
      </c>
      <c r="AM1872" s="252">
        <f t="shared" si="189"/>
        <v>0.31054890171490251</v>
      </c>
      <c r="AP1872" s="268"/>
    </row>
    <row r="1873" spans="1:42" x14ac:dyDescent="0.25">
      <c r="A1873" s="253">
        <v>1871</v>
      </c>
      <c r="B1873" s="243" t="s">
        <v>601</v>
      </c>
      <c r="C1873" s="243" t="s">
        <v>602</v>
      </c>
      <c r="D1873" s="243" t="s">
        <v>491</v>
      </c>
      <c r="E1873" s="243" t="s">
        <v>472</v>
      </c>
      <c r="F1873" s="243" t="s">
        <v>30</v>
      </c>
      <c r="G1873" s="243" t="s">
        <v>46</v>
      </c>
      <c r="H1873" s="243" t="s">
        <v>47</v>
      </c>
      <c r="I1873" s="243" t="s">
        <v>60</v>
      </c>
      <c r="J1873" s="243" t="s">
        <v>58</v>
      </c>
      <c r="K1873" s="243" t="s">
        <v>962</v>
      </c>
      <c r="L1873" s="265">
        <v>0.94575293733179566</v>
      </c>
      <c r="M1873" s="250">
        <v>0.4</v>
      </c>
      <c r="N1873" s="250">
        <v>0.4</v>
      </c>
      <c r="O1873" s="244">
        <v>32</v>
      </c>
      <c r="P1873" s="242">
        <v>15</v>
      </c>
      <c r="Q1873" s="242">
        <v>35</v>
      </c>
      <c r="R1873" s="242">
        <v>0.9</v>
      </c>
      <c r="S1873" s="245">
        <v>195</v>
      </c>
      <c r="T1873" s="242">
        <v>3.2</v>
      </c>
      <c r="U1873" s="242">
        <v>1.2</v>
      </c>
      <c r="V1873" s="242">
        <v>7</v>
      </c>
      <c r="W1873" s="266">
        <v>145.85986800000001</v>
      </c>
      <c r="X1873" s="266">
        <v>8.6461095435684658</v>
      </c>
      <c r="Y1873" s="266">
        <v>4.4000000000000004</v>
      </c>
      <c r="Z1873" s="266">
        <v>0.58343947200000001</v>
      </c>
      <c r="AA1873" s="266">
        <v>7.9559928000000002E-2</v>
      </c>
      <c r="AB1873" s="267">
        <v>7.0725006000000006</v>
      </c>
      <c r="AC1873" s="268"/>
      <c r="AD1873" s="269">
        <v>5.55</v>
      </c>
      <c r="AE1873" s="270">
        <f t="shared" si="190"/>
        <v>3.3636260000000018</v>
      </c>
      <c r="AF1873" s="194">
        <f t="shared" si="186"/>
        <v>3.7088745999999988</v>
      </c>
      <c r="AH1873" s="242">
        <v>1852</v>
      </c>
      <c r="AI1873" s="251">
        <f t="shared" si="187"/>
        <v>12.1355</v>
      </c>
      <c r="AJ1873" s="251">
        <f>'5-04a'!O1874</f>
        <v>12.1355</v>
      </c>
      <c r="AK1873" s="251">
        <f t="shared" si="188"/>
        <v>0</v>
      </c>
      <c r="AM1873" s="252">
        <f t="shared" si="189"/>
        <v>0.30562190268221323</v>
      </c>
      <c r="AP1873" s="268"/>
    </row>
    <row r="1874" spans="1:42" x14ac:dyDescent="0.25">
      <c r="A1874" s="253">
        <v>1872</v>
      </c>
      <c r="B1874" s="243" t="s">
        <v>601</v>
      </c>
      <c r="C1874" s="243" t="s">
        <v>602</v>
      </c>
      <c r="D1874" s="243" t="s">
        <v>491</v>
      </c>
      <c r="E1874" s="243" t="s">
        <v>472</v>
      </c>
      <c r="F1874" s="243" t="s">
        <v>30</v>
      </c>
      <c r="G1874" s="243" t="s">
        <v>46</v>
      </c>
      <c r="H1874" s="243" t="s">
        <v>47</v>
      </c>
      <c r="I1874" s="243" t="s">
        <v>59</v>
      </c>
      <c r="J1874" s="243" t="s">
        <v>58</v>
      </c>
      <c r="K1874" s="243" t="s">
        <v>962</v>
      </c>
      <c r="L1874" s="265">
        <v>1.7323786666666667</v>
      </c>
      <c r="M1874" s="250">
        <v>0.4</v>
      </c>
      <c r="N1874" s="250">
        <v>0.4</v>
      </c>
      <c r="O1874" s="244">
        <v>32</v>
      </c>
      <c r="P1874" s="242">
        <v>15</v>
      </c>
      <c r="Q1874" s="242">
        <v>35</v>
      </c>
      <c r="R1874" s="242">
        <v>0.9</v>
      </c>
      <c r="S1874" s="245">
        <v>195</v>
      </c>
      <c r="T1874" s="242">
        <v>3.2</v>
      </c>
      <c r="U1874" s="242">
        <v>1.2</v>
      </c>
      <c r="V1874" s="242">
        <v>7</v>
      </c>
      <c r="W1874" s="266">
        <v>148.54374000000001</v>
      </c>
      <c r="X1874" s="266">
        <v>8.8052009484291656</v>
      </c>
      <c r="Y1874" s="266">
        <v>4.12</v>
      </c>
      <c r="Z1874" s="266">
        <v>0.59417496000000003</v>
      </c>
      <c r="AA1874" s="266">
        <v>6.6019440000000013E-2</v>
      </c>
      <c r="AB1874" s="267">
        <v>7.056605600000001</v>
      </c>
      <c r="AC1874" s="268"/>
      <c r="AD1874" s="269">
        <v>5.55</v>
      </c>
      <c r="AE1874" s="270">
        <f t="shared" si="190"/>
        <v>3.3636260000000018</v>
      </c>
      <c r="AF1874" s="194">
        <f t="shared" si="186"/>
        <v>3.6929795999999993</v>
      </c>
      <c r="AH1874" s="242">
        <v>1853</v>
      </c>
      <c r="AI1874" s="251">
        <f t="shared" si="187"/>
        <v>11.8368</v>
      </c>
      <c r="AJ1874" s="251">
        <f>'5-04a'!O1875</f>
        <v>11.8368</v>
      </c>
      <c r="AK1874" s="251">
        <f t="shared" si="188"/>
        <v>0</v>
      </c>
      <c r="AM1874" s="252">
        <f t="shared" si="189"/>
        <v>0.31199138280616379</v>
      </c>
      <c r="AP1874" s="268"/>
    </row>
    <row r="1875" spans="1:42" x14ac:dyDescent="0.25">
      <c r="A1875" s="253">
        <v>1873</v>
      </c>
      <c r="B1875" s="243" t="s">
        <v>601</v>
      </c>
      <c r="C1875" s="243" t="s">
        <v>602</v>
      </c>
      <c r="D1875" s="243" t="s">
        <v>491</v>
      </c>
      <c r="E1875" s="243" t="s">
        <v>492</v>
      </c>
      <c r="F1875" s="243" t="s">
        <v>30</v>
      </c>
      <c r="G1875" s="243" t="s">
        <v>31</v>
      </c>
      <c r="H1875" s="243" t="s">
        <v>32</v>
      </c>
      <c r="I1875" s="243" t="s">
        <v>53</v>
      </c>
      <c r="J1875" s="243" t="s">
        <v>65</v>
      </c>
      <c r="K1875" s="243" t="s">
        <v>962</v>
      </c>
      <c r="L1875" s="265">
        <v>1.5385047222222221</v>
      </c>
      <c r="M1875" s="250">
        <v>0.4</v>
      </c>
      <c r="N1875" s="250">
        <v>0.4</v>
      </c>
      <c r="O1875" s="244">
        <v>32</v>
      </c>
      <c r="P1875" s="242">
        <v>15</v>
      </c>
      <c r="Q1875" s="242">
        <v>35</v>
      </c>
      <c r="R1875" s="242">
        <v>0.9</v>
      </c>
      <c r="S1875" s="245">
        <v>195</v>
      </c>
      <c r="T1875" s="242">
        <v>3.2</v>
      </c>
      <c r="U1875" s="242">
        <v>1.2</v>
      </c>
      <c r="V1875" s="242">
        <v>7</v>
      </c>
      <c r="W1875" s="266">
        <v>140.73000000000005</v>
      </c>
      <c r="X1875" s="266">
        <v>14.186491935483875</v>
      </c>
      <c r="Y1875" s="266">
        <v>4.18</v>
      </c>
      <c r="Z1875" s="266">
        <v>0.5629200000000002</v>
      </c>
      <c r="AA1875" s="266">
        <v>0.14073000000000005</v>
      </c>
      <c r="AB1875" s="267">
        <v>6.9323500000000013</v>
      </c>
      <c r="AC1875" s="268"/>
      <c r="AD1875" s="269">
        <v>6.05</v>
      </c>
      <c r="AE1875" s="270">
        <f t="shared" si="190"/>
        <v>2.9004960000000004</v>
      </c>
      <c r="AF1875" s="194">
        <f t="shared" si="186"/>
        <v>4.0318540000000009</v>
      </c>
      <c r="AH1875" s="242">
        <v>1854</v>
      </c>
      <c r="AI1875" s="251">
        <f t="shared" si="187"/>
        <v>11.816000000000003</v>
      </c>
      <c r="AJ1875" s="251">
        <f>'5-04a'!O1876</f>
        <v>11.816000000000001</v>
      </c>
      <c r="AK1875" s="251">
        <f t="shared" si="188"/>
        <v>0</v>
      </c>
      <c r="AM1875" s="252">
        <f t="shared" si="189"/>
        <v>0.34121987136086662</v>
      </c>
      <c r="AP1875" s="268"/>
    </row>
    <row r="1876" spans="1:42" x14ac:dyDescent="0.25">
      <c r="A1876" s="253">
        <v>1874</v>
      </c>
      <c r="B1876" s="243" t="s">
        <v>601</v>
      </c>
      <c r="C1876" s="243" t="s">
        <v>602</v>
      </c>
      <c r="D1876" s="243" t="s">
        <v>491</v>
      </c>
      <c r="E1876" s="243" t="s">
        <v>492</v>
      </c>
      <c r="F1876" s="243" t="s">
        <v>30</v>
      </c>
      <c r="G1876" s="243" t="s">
        <v>46</v>
      </c>
      <c r="H1876" s="243" t="s">
        <v>47</v>
      </c>
      <c r="I1876" s="243" t="s">
        <v>62</v>
      </c>
      <c r="J1876" s="243" t="s">
        <v>65</v>
      </c>
      <c r="K1876" s="243" t="s">
        <v>962</v>
      </c>
      <c r="L1876" s="265">
        <v>0.89964000000000022</v>
      </c>
      <c r="M1876" s="250">
        <v>0.4</v>
      </c>
      <c r="N1876" s="250">
        <v>0.4</v>
      </c>
      <c r="O1876" s="244">
        <v>32</v>
      </c>
      <c r="P1876" s="242">
        <v>15</v>
      </c>
      <c r="Q1876" s="242">
        <v>35</v>
      </c>
      <c r="R1876" s="242">
        <v>0.9</v>
      </c>
      <c r="S1876" s="245">
        <v>195</v>
      </c>
      <c r="T1876" s="242">
        <v>3.2</v>
      </c>
      <c r="U1876" s="242">
        <v>1.2</v>
      </c>
      <c r="V1876" s="242">
        <v>7</v>
      </c>
      <c r="W1876" s="266">
        <v>120.92625000000002</v>
      </c>
      <c r="X1876" s="266">
        <v>12.190146169354842</v>
      </c>
      <c r="Y1876" s="266">
        <v>4.0199999999999996</v>
      </c>
      <c r="Z1876" s="266">
        <v>0.48370500000000016</v>
      </c>
      <c r="AA1876" s="266">
        <v>5.3745000000000015E-2</v>
      </c>
      <c r="AB1876" s="267">
        <v>5.9905500000000007</v>
      </c>
      <c r="AC1876" s="268"/>
      <c r="AD1876" s="269">
        <v>6.05</v>
      </c>
      <c r="AE1876" s="270">
        <f t="shared" si="190"/>
        <v>2.9004960000000004</v>
      </c>
      <c r="AF1876" s="194">
        <f t="shared" si="186"/>
        <v>3.0900540000000003</v>
      </c>
      <c r="AH1876" s="242">
        <v>1855</v>
      </c>
      <c r="AI1876" s="251">
        <f t="shared" si="187"/>
        <v>10.548000000000002</v>
      </c>
      <c r="AJ1876" s="251">
        <f>'5-04a'!O1877</f>
        <v>10.548</v>
      </c>
      <c r="AK1876" s="251">
        <f t="shared" si="188"/>
        <v>0</v>
      </c>
      <c r="AM1876" s="252">
        <f t="shared" si="189"/>
        <v>0.29295164960182024</v>
      </c>
      <c r="AP1876" s="268"/>
    </row>
    <row r="1877" spans="1:42" x14ac:dyDescent="0.25">
      <c r="A1877" s="253">
        <v>1875</v>
      </c>
      <c r="B1877" s="243" t="s">
        <v>601</v>
      </c>
      <c r="C1877" s="243" t="s">
        <v>602</v>
      </c>
      <c r="D1877" s="243" t="s">
        <v>491</v>
      </c>
      <c r="E1877" s="243" t="s">
        <v>492</v>
      </c>
      <c r="F1877" s="243" t="s">
        <v>30</v>
      </c>
      <c r="G1877" s="243" t="s">
        <v>31</v>
      </c>
      <c r="H1877" s="243" t="s">
        <v>32</v>
      </c>
      <c r="I1877" s="243" t="s">
        <v>62</v>
      </c>
      <c r="J1877" s="243" t="s">
        <v>657</v>
      </c>
      <c r="K1877" s="243" t="s">
        <v>962</v>
      </c>
      <c r="L1877" s="265">
        <v>1.6525249999999996</v>
      </c>
      <c r="M1877" s="250">
        <v>0.4</v>
      </c>
      <c r="N1877" s="250">
        <v>0.4</v>
      </c>
      <c r="O1877" s="244">
        <v>32</v>
      </c>
      <c r="P1877" s="242">
        <v>15</v>
      </c>
      <c r="Q1877" s="242">
        <v>35</v>
      </c>
      <c r="R1877" s="242">
        <v>0.9</v>
      </c>
      <c r="S1877" s="245">
        <v>195</v>
      </c>
      <c r="T1877" s="242">
        <v>3.2</v>
      </c>
      <c r="U1877" s="242">
        <v>1.2</v>
      </c>
      <c r="V1877" s="242">
        <v>7</v>
      </c>
      <c r="W1877" s="266">
        <v>114.42108</v>
      </c>
      <c r="X1877" s="266">
        <v>11.534383064516129</v>
      </c>
      <c r="Y1877" s="266">
        <v>4.2699999999999996</v>
      </c>
      <c r="Z1877" s="266">
        <v>0.45768432000000009</v>
      </c>
      <c r="AA1877" s="266">
        <v>8.4595680000000006E-2</v>
      </c>
      <c r="AB1877" s="267">
        <v>6.0179200000000002</v>
      </c>
      <c r="AC1877" s="268"/>
      <c r="AD1877" s="269">
        <v>6.05</v>
      </c>
      <c r="AE1877" s="270">
        <f t="shared" si="190"/>
        <v>2.9004960000000004</v>
      </c>
      <c r="AF1877" s="194">
        <f t="shared" si="186"/>
        <v>3.1174239999999998</v>
      </c>
      <c r="AH1877" s="242">
        <v>1856</v>
      </c>
      <c r="AI1877" s="251">
        <f t="shared" si="187"/>
        <v>10.8302</v>
      </c>
      <c r="AJ1877" s="251">
        <f>'5-04a'!O1878</f>
        <v>10.8302</v>
      </c>
      <c r="AK1877" s="251">
        <f t="shared" si="188"/>
        <v>0</v>
      </c>
      <c r="AM1877" s="252">
        <f t="shared" si="189"/>
        <v>0.2878454691510775</v>
      </c>
      <c r="AP1877" s="268"/>
    </row>
    <row r="1878" spans="1:42" x14ac:dyDescent="0.25">
      <c r="A1878" s="253">
        <v>1876</v>
      </c>
      <c r="B1878" s="243" t="s">
        <v>601</v>
      </c>
      <c r="C1878" s="243" t="s">
        <v>602</v>
      </c>
      <c r="D1878" s="243" t="s">
        <v>491</v>
      </c>
      <c r="E1878" s="243" t="s">
        <v>492</v>
      </c>
      <c r="F1878" s="243" t="s">
        <v>30</v>
      </c>
      <c r="G1878" s="243" t="s">
        <v>46</v>
      </c>
      <c r="H1878" s="243" t="s">
        <v>47</v>
      </c>
      <c r="I1878" s="243" t="s">
        <v>60</v>
      </c>
      <c r="J1878" s="243" t="s">
        <v>58</v>
      </c>
      <c r="K1878" s="243" t="s">
        <v>962</v>
      </c>
      <c r="L1878" s="265">
        <v>0.94575293733179566</v>
      </c>
      <c r="M1878" s="250">
        <v>0.4</v>
      </c>
      <c r="N1878" s="250">
        <v>0.4</v>
      </c>
      <c r="O1878" s="244">
        <v>32</v>
      </c>
      <c r="P1878" s="242">
        <v>15</v>
      </c>
      <c r="Q1878" s="242">
        <v>35</v>
      </c>
      <c r="R1878" s="242">
        <v>0.9</v>
      </c>
      <c r="S1878" s="245">
        <v>195</v>
      </c>
      <c r="T1878" s="242">
        <v>3.2</v>
      </c>
      <c r="U1878" s="242">
        <v>1.2</v>
      </c>
      <c r="V1878" s="242">
        <v>7</v>
      </c>
      <c r="W1878" s="266">
        <v>118.602</v>
      </c>
      <c r="X1878" s="266">
        <v>11.955846774193549</v>
      </c>
      <c r="Y1878" s="266">
        <v>4.4000000000000004</v>
      </c>
      <c r="Z1878" s="266">
        <v>0.474408</v>
      </c>
      <c r="AA1878" s="266">
        <v>6.4692E-2</v>
      </c>
      <c r="AB1878" s="267">
        <v>5.9999000000000002</v>
      </c>
      <c r="AC1878" s="268"/>
      <c r="AD1878" s="269">
        <v>6.05</v>
      </c>
      <c r="AE1878" s="270">
        <f t="shared" si="190"/>
        <v>2.9004960000000004</v>
      </c>
      <c r="AF1878" s="194">
        <f t="shared" si="186"/>
        <v>3.0994039999999998</v>
      </c>
      <c r="AH1878" s="242">
        <v>1857</v>
      </c>
      <c r="AI1878" s="251">
        <f t="shared" si="187"/>
        <v>10.939</v>
      </c>
      <c r="AJ1878" s="251">
        <f>'5-04a'!O1879</f>
        <v>10.939</v>
      </c>
      <c r="AK1878" s="251">
        <f t="shared" si="188"/>
        <v>0</v>
      </c>
      <c r="AM1878" s="252">
        <f t="shared" si="189"/>
        <v>0.28333522259804367</v>
      </c>
      <c r="AP1878" s="268"/>
    </row>
    <row r="1879" spans="1:42" x14ac:dyDescent="0.25">
      <c r="A1879" s="253">
        <v>1877</v>
      </c>
      <c r="B1879" s="243" t="s">
        <v>601</v>
      </c>
      <c r="C1879" s="243" t="s">
        <v>602</v>
      </c>
      <c r="D1879" s="243" t="s">
        <v>491</v>
      </c>
      <c r="E1879" s="243" t="s">
        <v>492</v>
      </c>
      <c r="F1879" s="243" t="s">
        <v>30</v>
      </c>
      <c r="G1879" s="243" t="s">
        <v>46</v>
      </c>
      <c r="H1879" s="243" t="s">
        <v>47</v>
      </c>
      <c r="I1879" s="243" t="s">
        <v>59</v>
      </c>
      <c r="J1879" s="243" t="s">
        <v>58</v>
      </c>
      <c r="K1879" s="243" t="s">
        <v>962</v>
      </c>
      <c r="L1879" s="265">
        <v>1.7323786666666667</v>
      </c>
      <c r="M1879" s="250">
        <v>0.4</v>
      </c>
      <c r="N1879" s="250">
        <v>0.4</v>
      </c>
      <c r="O1879" s="244">
        <v>32</v>
      </c>
      <c r="P1879" s="242">
        <v>15</v>
      </c>
      <c r="Q1879" s="242">
        <v>35</v>
      </c>
      <c r="R1879" s="242">
        <v>0.9</v>
      </c>
      <c r="S1879" s="245">
        <v>195</v>
      </c>
      <c r="T1879" s="242">
        <v>3.2</v>
      </c>
      <c r="U1879" s="242">
        <v>1.2</v>
      </c>
      <c r="V1879" s="242">
        <v>7</v>
      </c>
      <c r="W1879" s="266">
        <v>120.92625000000001</v>
      </c>
      <c r="X1879" s="266">
        <v>12.190146169354838</v>
      </c>
      <c r="Y1879" s="266">
        <v>4.12</v>
      </c>
      <c r="Z1879" s="266">
        <v>0.48370500000000005</v>
      </c>
      <c r="AA1879" s="266">
        <v>5.3745000000000008E-2</v>
      </c>
      <c r="AB1879" s="267">
        <v>5.9905500000000007</v>
      </c>
      <c r="AC1879" s="268"/>
      <c r="AD1879" s="269">
        <v>6.05</v>
      </c>
      <c r="AE1879" s="270">
        <f t="shared" si="190"/>
        <v>2.9004960000000004</v>
      </c>
      <c r="AF1879" s="194">
        <f t="shared" si="186"/>
        <v>3.0900540000000003</v>
      </c>
      <c r="AH1879" s="242">
        <v>1858</v>
      </c>
      <c r="AI1879" s="251">
        <f t="shared" si="187"/>
        <v>10.648</v>
      </c>
      <c r="AJ1879" s="251">
        <f>'5-04a'!O1880</f>
        <v>10.648</v>
      </c>
      <c r="AK1879" s="251">
        <f t="shared" si="188"/>
        <v>0</v>
      </c>
      <c r="AM1879" s="252">
        <f t="shared" si="189"/>
        <v>0.29020041322314055</v>
      </c>
      <c r="AP1879" s="268"/>
    </row>
    <row r="1880" spans="1:42" x14ac:dyDescent="0.25">
      <c r="A1880" s="253">
        <v>1878</v>
      </c>
      <c r="B1880" s="243" t="s">
        <v>601</v>
      </c>
      <c r="C1880" s="243" t="s">
        <v>602</v>
      </c>
      <c r="D1880" s="243" t="s">
        <v>491</v>
      </c>
      <c r="E1880" s="243" t="s">
        <v>472</v>
      </c>
      <c r="F1880" s="243" t="s">
        <v>30</v>
      </c>
      <c r="G1880" s="243" t="s">
        <v>46</v>
      </c>
      <c r="H1880" s="243" t="s">
        <v>47</v>
      </c>
      <c r="I1880" s="243" t="s">
        <v>62</v>
      </c>
      <c r="J1880" s="243" t="s">
        <v>65</v>
      </c>
      <c r="K1880" s="243" t="s">
        <v>963</v>
      </c>
      <c r="L1880" s="265">
        <v>0.89964000000000022</v>
      </c>
      <c r="M1880" s="250">
        <v>0.5</v>
      </c>
      <c r="N1880" s="250">
        <v>0.5</v>
      </c>
      <c r="O1880" s="244">
        <v>28</v>
      </c>
      <c r="P1880" s="242">
        <v>15</v>
      </c>
      <c r="Q1880" s="242">
        <v>35</v>
      </c>
      <c r="R1880" s="242">
        <v>0.9</v>
      </c>
      <c r="S1880" s="245">
        <v>195</v>
      </c>
      <c r="T1880" s="242">
        <v>3.2</v>
      </c>
      <c r="U1880" s="242">
        <v>1.2</v>
      </c>
      <c r="V1880" s="242">
        <v>7</v>
      </c>
      <c r="W1880" s="266">
        <v>277.28164800000002</v>
      </c>
      <c r="X1880" s="266">
        <v>16.436375103734445</v>
      </c>
      <c r="Y1880" s="266">
        <v>4.0199999999999996</v>
      </c>
      <c r="Z1880" s="266">
        <v>1.3864082400000002</v>
      </c>
      <c r="AA1880" s="266">
        <v>0.15404536000000002</v>
      </c>
      <c r="AB1880" s="267">
        <v>6.1763464000000017</v>
      </c>
      <c r="AC1880" s="268"/>
      <c r="AD1880" s="269">
        <v>5.55</v>
      </c>
      <c r="AE1880" s="270">
        <f t="shared" si="190"/>
        <v>3.3636260000000018</v>
      </c>
      <c r="AF1880" s="194">
        <f t="shared" si="186"/>
        <v>2.8127203999999999</v>
      </c>
      <c r="AH1880" s="242">
        <v>1859</v>
      </c>
      <c r="AI1880" s="251">
        <f t="shared" si="187"/>
        <v>11.736800000000001</v>
      </c>
      <c r="AJ1880" s="251">
        <f>'5-04a'!O1881</f>
        <v>11.736800000000001</v>
      </c>
      <c r="AK1880" s="251">
        <f t="shared" si="188"/>
        <v>0</v>
      </c>
      <c r="AM1880" s="252">
        <f t="shared" si="189"/>
        <v>0.23964968304819029</v>
      </c>
      <c r="AP1880" s="268"/>
    </row>
    <row r="1881" spans="1:42" x14ac:dyDescent="0.25">
      <c r="A1881" s="253">
        <v>1879</v>
      </c>
      <c r="B1881" s="243" t="s">
        <v>601</v>
      </c>
      <c r="C1881" s="243" t="s">
        <v>602</v>
      </c>
      <c r="D1881" s="243" t="s">
        <v>491</v>
      </c>
      <c r="E1881" s="243" t="s">
        <v>472</v>
      </c>
      <c r="F1881" s="243" t="s">
        <v>30</v>
      </c>
      <c r="G1881" s="243" t="s">
        <v>31</v>
      </c>
      <c r="H1881" s="243" t="s">
        <v>32</v>
      </c>
      <c r="I1881" s="243" t="s">
        <v>62</v>
      </c>
      <c r="J1881" s="243" t="s">
        <v>657</v>
      </c>
      <c r="K1881" s="243" t="s">
        <v>963</v>
      </c>
      <c r="L1881" s="265">
        <v>1.6525249999999996</v>
      </c>
      <c r="M1881" s="250">
        <v>0.5</v>
      </c>
      <c r="N1881" s="250">
        <v>0.5</v>
      </c>
      <c r="O1881" s="244">
        <v>28</v>
      </c>
      <c r="P1881" s="242">
        <v>15</v>
      </c>
      <c r="Q1881" s="242">
        <v>35</v>
      </c>
      <c r="R1881" s="242">
        <v>0.9</v>
      </c>
      <c r="S1881" s="245">
        <v>195</v>
      </c>
      <c r="T1881" s="242">
        <v>3.2</v>
      </c>
      <c r="U1881" s="242">
        <v>1.2</v>
      </c>
      <c r="V1881" s="242">
        <v>7</v>
      </c>
      <c r="W1881" s="266">
        <v>263.26024367999992</v>
      </c>
      <c r="X1881" s="266">
        <v>15.605230804979248</v>
      </c>
      <c r="Y1881" s="266">
        <v>4.2699999999999996</v>
      </c>
      <c r="Z1881" s="266">
        <v>1.3163012183999994</v>
      </c>
      <c r="AA1881" s="266">
        <v>0.24329738159999992</v>
      </c>
      <c r="AB1881" s="267">
        <v>6.2119014000000004</v>
      </c>
      <c r="AC1881" s="268"/>
      <c r="AD1881" s="269">
        <v>5.55</v>
      </c>
      <c r="AE1881" s="270">
        <f t="shared" si="190"/>
        <v>3.3636260000000018</v>
      </c>
      <c r="AF1881" s="194">
        <f t="shared" si="186"/>
        <v>2.8482753999999986</v>
      </c>
      <c r="AH1881" s="242">
        <v>1860</v>
      </c>
      <c r="AI1881" s="251">
        <f t="shared" si="187"/>
        <v>12.041499999999999</v>
      </c>
      <c r="AJ1881" s="251">
        <f>'5-04a'!O1882</f>
        <v>12.041499999999999</v>
      </c>
      <c r="AK1881" s="251">
        <f t="shared" si="188"/>
        <v>0</v>
      </c>
      <c r="AM1881" s="252">
        <f t="shared" si="189"/>
        <v>0.23653825520076391</v>
      </c>
      <c r="AP1881" s="268"/>
    </row>
    <row r="1882" spans="1:42" x14ac:dyDescent="0.25">
      <c r="A1882" s="253">
        <v>1880</v>
      </c>
      <c r="B1882" s="243" t="s">
        <v>601</v>
      </c>
      <c r="C1882" s="243" t="s">
        <v>602</v>
      </c>
      <c r="D1882" s="243" t="s">
        <v>491</v>
      </c>
      <c r="E1882" s="243" t="s">
        <v>472</v>
      </c>
      <c r="F1882" s="243" t="s">
        <v>30</v>
      </c>
      <c r="G1882" s="243" t="s">
        <v>46</v>
      </c>
      <c r="H1882" s="243" t="s">
        <v>47</v>
      </c>
      <c r="I1882" s="243" t="s">
        <v>60</v>
      </c>
      <c r="J1882" s="243" t="s">
        <v>58</v>
      </c>
      <c r="K1882" s="243" t="s">
        <v>963</v>
      </c>
      <c r="L1882" s="265">
        <v>0.94575293733179566</v>
      </c>
      <c r="M1882" s="250">
        <v>0.5</v>
      </c>
      <c r="N1882" s="250">
        <v>0.5</v>
      </c>
      <c r="O1882" s="244">
        <v>28</v>
      </c>
      <c r="P1882" s="242">
        <v>15</v>
      </c>
      <c r="Q1882" s="242">
        <v>35</v>
      </c>
      <c r="R1882" s="242">
        <v>0.9</v>
      </c>
      <c r="S1882" s="245">
        <v>195</v>
      </c>
      <c r="T1882" s="242">
        <v>3.2</v>
      </c>
      <c r="U1882" s="242">
        <v>1.2</v>
      </c>
      <c r="V1882" s="242">
        <v>7</v>
      </c>
      <c r="W1882" s="266">
        <v>272.27175359999995</v>
      </c>
      <c r="X1882" s="266">
        <v>16.139404481327798</v>
      </c>
      <c r="Y1882" s="266">
        <v>4.4000000000000004</v>
      </c>
      <c r="Z1882" s="266">
        <v>1.3613587679999999</v>
      </c>
      <c r="AA1882" s="266">
        <v>0.18563983199999998</v>
      </c>
      <c r="AB1882" s="267">
        <v>6.1885014000000007</v>
      </c>
      <c r="AC1882" s="268"/>
      <c r="AD1882" s="269">
        <v>5.55</v>
      </c>
      <c r="AE1882" s="270">
        <f t="shared" si="190"/>
        <v>3.3636260000000018</v>
      </c>
      <c r="AF1882" s="194">
        <f t="shared" si="186"/>
        <v>2.8248753999999989</v>
      </c>
      <c r="AH1882" s="242">
        <v>1861</v>
      </c>
      <c r="AI1882" s="251">
        <f t="shared" si="187"/>
        <v>12.1355</v>
      </c>
      <c r="AJ1882" s="251">
        <f>'5-04a'!O1883</f>
        <v>12.1355</v>
      </c>
      <c r="AK1882" s="251">
        <f t="shared" si="188"/>
        <v>0</v>
      </c>
      <c r="AM1882" s="252">
        <f t="shared" si="189"/>
        <v>0.23277783362861018</v>
      </c>
      <c r="AP1882" s="268"/>
    </row>
    <row r="1883" spans="1:42" x14ac:dyDescent="0.25">
      <c r="A1883" s="253">
        <v>1881</v>
      </c>
      <c r="B1883" s="243" t="s">
        <v>601</v>
      </c>
      <c r="C1883" s="243" t="s">
        <v>602</v>
      </c>
      <c r="D1883" s="243" t="s">
        <v>491</v>
      </c>
      <c r="E1883" s="243" t="s">
        <v>472</v>
      </c>
      <c r="F1883" s="243" t="s">
        <v>30</v>
      </c>
      <c r="G1883" s="243" t="s">
        <v>46</v>
      </c>
      <c r="H1883" s="243" t="s">
        <v>47</v>
      </c>
      <c r="I1883" s="243" t="s">
        <v>59</v>
      </c>
      <c r="J1883" s="243" t="s">
        <v>58</v>
      </c>
      <c r="K1883" s="243" t="s">
        <v>963</v>
      </c>
      <c r="L1883" s="265">
        <v>1.7323786666666667</v>
      </c>
      <c r="M1883" s="250">
        <v>0.5</v>
      </c>
      <c r="N1883" s="250">
        <v>0.5</v>
      </c>
      <c r="O1883" s="244">
        <v>28</v>
      </c>
      <c r="P1883" s="242">
        <v>15</v>
      </c>
      <c r="Q1883" s="242">
        <v>35</v>
      </c>
      <c r="R1883" s="242">
        <v>0.9</v>
      </c>
      <c r="S1883" s="245">
        <v>195</v>
      </c>
      <c r="T1883" s="242">
        <v>3.2</v>
      </c>
      <c r="U1883" s="242">
        <v>1.2</v>
      </c>
      <c r="V1883" s="242">
        <v>7</v>
      </c>
      <c r="W1883" s="266">
        <v>277.28164799999996</v>
      </c>
      <c r="X1883" s="266">
        <v>16.436375103734438</v>
      </c>
      <c r="Y1883" s="266">
        <v>4.12</v>
      </c>
      <c r="Z1883" s="266">
        <v>1.3864082399999997</v>
      </c>
      <c r="AA1883" s="266">
        <v>0.15404535999999999</v>
      </c>
      <c r="AB1883" s="267">
        <v>6.1763464000000008</v>
      </c>
      <c r="AC1883" s="268"/>
      <c r="AD1883" s="269">
        <v>5.55</v>
      </c>
      <c r="AE1883" s="270">
        <f t="shared" si="190"/>
        <v>3.3636260000000018</v>
      </c>
      <c r="AF1883" s="194">
        <f t="shared" si="186"/>
        <v>2.812720399999999</v>
      </c>
      <c r="AH1883" s="242">
        <v>1862</v>
      </c>
      <c r="AI1883" s="251">
        <f t="shared" si="187"/>
        <v>11.8368</v>
      </c>
      <c r="AJ1883" s="251">
        <f>'5-04a'!O1884</f>
        <v>11.8368</v>
      </c>
      <c r="AK1883" s="251">
        <f t="shared" si="188"/>
        <v>0</v>
      </c>
      <c r="AM1883" s="252">
        <f t="shared" si="189"/>
        <v>0.23762506758583393</v>
      </c>
      <c r="AP1883" s="268"/>
    </row>
    <row r="1884" spans="1:42" x14ac:dyDescent="0.25">
      <c r="A1884" s="253">
        <v>1882</v>
      </c>
      <c r="B1884" s="243" t="s">
        <v>601</v>
      </c>
      <c r="C1884" s="243" t="s">
        <v>602</v>
      </c>
      <c r="D1884" s="243" t="s">
        <v>491</v>
      </c>
      <c r="E1884" s="243" t="s">
        <v>472</v>
      </c>
      <c r="F1884" s="243" t="s">
        <v>35</v>
      </c>
      <c r="G1884" s="243" t="s">
        <v>31</v>
      </c>
      <c r="H1884" s="243" t="s">
        <v>32</v>
      </c>
      <c r="I1884" s="243" t="s">
        <v>57</v>
      </c>
      <c r="J1884" s="243" t="s">
        <v>58</v>
      </c>
      <c r="K1884" s="243" t="s">
        <v>963</v>
      </c>
      <c r="L1884" s="265">
        <v>0.53959653635116589</v>
      </c>
      <c r="M1884" s="250">
        <v>0.5</v>
      </c>
      <c r="N1884" s="250">
        <v>0.5</v>
      </c>
      <c r="O1884" s="244">
        <v>28</v>
      </c>
      <c r="P1884" s="242">
        <v>15</v>
      </c>
      <c r="Q1884" s="242">
        <v>35</v>
      </c>
      <c r="R1884" s="242">
        <v>0.9</v>
      </c>
      <c r="S1884" s="245">
        <v>239</v>
      </c>
      <c r="T1884" s="242">
        <v>3.2</v>
      </c>
      <c r="U1884" s="242">
        <v>1.2</v>
      </c>
      <c r="V1884" s="242">
        <v>7</v>
      </c>
      <c r="W1884" s="266">
        <v>216.19903199999999</v>
      </c>
      <c r="X1884" s="266">
        <v>12.815591701244813</v>
      </c>
      <c r="Y1884" s="266">
        <v>4.5</v>
      </c>
      <c r="Z1884" s="266">
        <v>1.0809951599999998</v>
      </c>
      <c r="AA1884" s="266">
        <v>0.72066344000000016</v>
      </c>
      <c r="AB1884" s="267">
        <v>6.6614414000000011</v>
      </c>
      <c r="AC1884" s="268"/>
      <c r="AD1884" s="269">
        <v>5.55</v>
      </c>
      <c r="AE1884" s="270">
        <f t="shared" si="190"/>
        <v>3.3636260000000018</v>
      </c>
      <c r="AF1884" s="194">
        <f t="shared" si="186"/>
        <v>3.2978153999999993</v>
      </c>
      <c r="AH1884" s="242">
        <v>1863</v>
      </c>
      <c r="AI1884" s="251">
        <f t="shared" si="187"/>
        <v>12.963100000000001</v>
      </c>
      <c r="AJ1884" s="251">
        <f>'5-04a'!O1885</f>
        <v>12.963100000000001</v>
      </c>
      <c r="AK1884" s="251">
        <f t="shared" si="188"/>
        <v>0</v>
      </c>
      <c r="AM1884" s="252">
        <f t="shared" si="189"/>
        <v>0.25440021291203485</v>
      </c>
      <c r="AP1884" s="268"/>
    </row>
    <row r="1885" spans="1:42" x14ac:dyDescent="0.25">
      <c r="A1885" s="253">
        <v>1883</v>
      </c>
      <c r="B1885" s="243" t="s">
        <v>601</v>
      </c>
      <c r="C1885" s="243" t="s">
        <v>602</v>
      </c>
      <c r="D1885" s="243" t="s">
        <v>491</v>
      </c>
      <c r="E1885" s="243" t="s">
        <v>492</v>
      </c>
      <c r="F1885" s="243" t="s">
        <v>30</v>
      </c>
      <c r="G1885" s="243" t="s">
        <v>46</v>
      </c>
      <c r="H1885" s="243" t="s">
        <v>47</v>
      </c>
      <c r="I1885" s="243" t="s">
        <v>62</v>
      </c>
      <c r="J1885" s="243" t="s">
        <v>65</v>
      </c>
      <c r="K1885" s="243" t="s">
        <v>963</v>
      </c>
      <c r="L1885" s="265">
        <v>0.89964000000000022</v>
      </c>
      <c r="M1885" s="250">
        <v>0.5</v>
      </c>
      <c r="N1885" s="250">
        <v>0.5</v>
      </c>
      <c r="O1885" s="244">
        <v>28</v>
      </c>
      <c r="P1885" s="242">
        <v>15</v>
      </c>
      <c r="Q1885" s="242">
        <v>35</v>
      </c>
      <c r="R1885" s="242">
        <v>0.9</v>
      </c>
      <c r="S1885" s="245">
        <v>195</v>
      </c>
      <c r="T1885" s="242">
        <v>3.2</v>
      </c>
      <c r="U1885" s="242">
        <v>1.2</v>
      </c>
      <c r="V1885" s="242">
        <v>7</v>
      </c>
      <c r="W1885" s="266">
        <v>225.72900000000004</v>
      </c>
      <c r="X1885" s="266">
        <v>22.754939516129035</v>
      </c>
      <c r="Y1885" s="266">
        <v>4.0199999999999996</v>
      </c>
      <c r="Z1885" s="266">
        <v>1.1286450000000001</v>
      </c>
      <c r="AA1885" s="266">
        <v>0.12540500000000004</v>
      </c>
      <c r="AB1885" s="267">
        <v>5.273950000000001</v>
      </c>
      <c r="AC1885" s="268"/>
      <c r="AD1885" s="269">
        <v>6.05</v>
      </c>
      <c r="AE1885" s="270">
        <f t="shared" si="190"/>
        <v>2.9004960000000004</v>
      </c>
      <c r="AF1885" s="194">
        <f t="shared" si="186"/>
        <v>2.3734540000000006</v>
      </c>
      <c r="AH1885" s="242">
        <v>1864</v>
      </c>
      <c r="AI1885" s="251">
        <f t="shared" si="187"/>
        <v>10.548000000000002</v>
      </c>
      <c r="AJ1885" s="251">
        <f>'5-04a'!O1886</f>
        <v>10.548</v>
      </c>
      <c r="AK1885" s="251">
        <f t="shared" si="188"/>
        <v>0</v>
      </c>
      <c r="AM1885" s="252">
        <f t="shared" si="189"/>
        <v>0.22501459992415626</v>
      </c>
      <c r="AP1885" s="268"/>
    </row>
    <row r="1886" spans="1:42" x14ac:dyDescent="0.25">
      <c r="A1886" s="253">
        <v>1884</v>
      </c>
      <c r="B1886" s="243" t="s">
        <v>601</v>
      </c>
      <c r="C1886" s="243" t="s">
        <v>602</v>
      </c>
      <c r="D1886" s="243" t="s">
        <v>491</v>
      </c>
      <c r="E1886" s="243" t="s">
        <v>492</v>
      </c>
      <c r="F1886" s="243" t="s">
        <v>30</v>
      </c>
      <c r="G1886" s="243" t="s">
        <v>31</v>
      </c>
      <c r="H1886" s="243" t="s">
        <v>32</v>
      </c>
      <c r="I1886" s="243" t="s">
        <v>62</v>
      </c>
      <c r="J1886" s="243" t="s">
        <v>657</v>
      </c>
      <c r="K1886" s="243" t="s">
        <v>963</v>
      </c>
      <c r="L1886" s="265">
        <v>1.6525249999999996</v>
      </c>
      <c r="M1886" s="250">
        <v>0.5</v>
      </c>
      <c r="N1886" s="250">
        <v>0.5</v>
      </c>
      <c r="O1886" s="244">
        <v>28</v>
      </c>
      <c r="P1886" s="242">
        <v>15</v>
      </c>
      <c r="Q1886" s="242">
        <v>35</v>
      </c>
      <c r="R1886" s="242">
        <v>0.9</v>
      </c>
      <c r="S1886" s="245">
        <v>195</v>
      </c>
      <c r="T1886" s="242">
        <v>3.2</v>
      </c>
      <c r="U1886" s="242">
        <v>1.2</v>
      </c>
      <c r="V1886" s="242">
        <v>7</v>
      </c>
      <c r="W1886" s="266">
        <v>213.58601600000003</v>
      </c>
      <c r="X1886" s="266">
        <v>21.530848387096775</v>
      </c>
      <c r="Y1886" s="266">
        <v>4.2699999999999996</v>
      </c>
      <c r="Z1886" s="266">
        <v>1.06793008</v>
      </c>
      <c r="AA1886" s="266">
        <v>0.19738992</v>
      </c>
      <c r="AB1886" s="267">
        <v>5.2948800000000009</v>
      </c>
      <c r="AC1886" s="268"/>
      <c r="AD1886" s="269">
        <v>6.05</v>
      </c>
      <c r="AE1886" s="270">
        <f t="shared" si="190"/>
        <v>2.9004960000000004</v>
      </c>
      <c r="AF1886" s="194">
        <f t="shared" si="186"/>
        <v>2.3943840000000005</v>
      </c>
      <c r="AH1886" s="242">
        <v>1865</v>
      </c>
      <c r="AI1886" s="251">
        <f t="shared" si="187"/>
        <v>10.830200000000001</v>
      </c>
      <c r="AJ1886" s="251">
        <f>'5-04a'!O1887</f>
        <v>10.8302</v>
      </c>
      <c r="AK1886" s="251">
        <f t="shared" si="188"/>
        <v>0</v>
      </c>
      <c r="AM1886" s="252">
        <f t="shared" si="189"/>
        <v>0.22108400583553398</v>
      </c>
      <c r="AP1886" s="268"/>
    </row>
    <row r="1887" spans="1:42" x14ac:dyDescent="0.25">
      <c r="A1887" s="253">
        <v>1885</v>
      </c>
      <c r="B1887" s="243" t="s">
        <v>601</v>
      </c>
      <c r="C1887" s="243" t="s">
        <v>602</v>
      </c>
      <c r="D1887" s="243" t="s">
        <v>491</v>
      </c>
      <c r="E1887" s="243" t="s">
        <v>492</v>
      </c>
      <c r="F1887" s="243" t="s">
        <v>30</v>
      </c>
      <c r="G1887" s="243" t="s">
        <v>46</v>
      </c>
      <c r="H1887" s="243" t="s">
        <v>47</v>
      </c>
      <c r="I1887" s="243" t="s">
        <v>60</v>
      </c>
      <c r="J1887" s="243" t="s">
        <v>58</v>
      </c>
      <c r="K1887" s="243" t="s">
        <v>963</v>
      </c>
      <c r="L1887" s="265">
        <v>0.94575293733179566</v>
      </c>
      <c r="M1887" s="250">
        <v>0.5</v>
      </c>
      <c r="N1887" s="250">
        <v>0.5</v>
      </c>
      <c r="O1887" s="244">
        <v>28</v>
      </c>
      <c r="P1887" s="242">
        <v>15</v>
      </c>
      <c r="Q1887" s="242">
        <v>35</v>
      </c>
      <c r="R1887" s="242">
        <v>0.9</v>
      </c>
      <c r="S1887" s="245">
        <v>195</v>
      </c>
      <c r="T1887" s="242">
        <v>3.2</v>
      </c>
      <c r="U1887" s="242">
        <v>1.2</v>
      </c>
      <c r="V1887" s="242">
        <v>7</v>
      </c>
      <c r="W1887" s="266">
        <v>221.39039999999994</v>
      </c>
      <c r="X1887" s="266">
        <v>22.317580645161286</v>
      </c>
      <c r="Y1887" s="266">
        <v>4.4000000000000004</v>
      </c>
      <c r="Z1887" s="266">
        <v>1.1069519999999997</v>
      </c>
      <c r="AA1887" s="266">
        <v>0.15094799999999994</v>
      </c>
      <c r="AB1887" s="267">
        <v>5.2811000000000003</v>
      </c>
      <c r="AC1887" s="268"/>
      <c r="AD1887" s="269">
        <v>6.05</v>
      </c>
      <c r="AE1887" s="270">
        <f t="shared" si="190"/>
        <v>2.9004960000000004</v>
      </c>
      <c r="AF1887" s="194">
        <f t="shared" si="186"/>
        <v>2.3806039999999999</v>
      </c>
      <c r="AH1887" s="242">
        <v>1866</v>
      </c>
      <c r="AI1887" s="251">
        <f t="shared" si="187"/>
        <v>10.939</v>
      </c>
      <c r="AJ1887" s="251">
        <f>'5-04a'!O1888</f>
        <v>10.939</v>
      </c>
      <c r="AK1887" s="251">
        <f t="shared" si="188"/>
        <v>0</v>
      </c>
      <c r="AM1887" s="252">
        <f t="shared" si="189"/>
        <v>0.21762537709114177</v>
      </c>
      <c r="AP1887" s="268"/>
    </row>
    <row r="1888" spans="1:42" x14ac:dyDescent="0.25">
      <c r="A1888" s="253">
        <v>1886</v>
      </c>
      <c r="B1888" s="243" t="s">
        <v>601</v>
      </c>
      <c r="C1888" s="243" t="s">
        <v>602</v>
      </c>
      <c r="D1888" s="243" t="s">
        <v>491</v>
      </c>
      <c r="E1888" s="243" t="s">
        <v>492</v>
      </c>
      <c r="F1888" s="243" t="s">
        <v>30</v>
      </c>
      <c r="G1888" s="243" t="s">
        <v>46</v>
      </c>
      <c r="H1888" s="243" t="s">
        <v>47</v>
      </c>
      <c r="I1888" s="243" t="s">
        <v>59</v>
      </c>
      <c r="J1888" s="243" t="s">
        <v>58</v>
      </c>
      <c r="K1888" s="243" t="s">
        <v>963</v>
      </c>
      <c r="L1888" s="265">
        <v>1.7323786666666667</v>
      </c>
      <c r="M1888" s="250">
        <v>0.5</v>
      </c>
      <c r="N1888" s="250">
        <v>0.5</v>
      </c>
      <c r="O1888" s="244">
        <v>28</v>
      </c>
      <c r="P1888" s="242">
        <v>15</v>
      </c>
      <c r="Q1888" s="242">
        <v>35</v>
      </c>
      <c r="R1888" s="242">
        <v>0.9</v>
      </c>
      <c r="S1888" s="245">
        <v>195</v>
      </c>
      <c r="T1888" s="242">
        <v>3.2</v>
      </c>
      <c r="U1888" s="242">
        <v>1.2</v>
      </c>
      <c r="V1888" s="242">
        <v>7</v>
      </c>
      <c r="W1888" s="266">
        <v>225.72899999999996</v>
      </c>
      <c r="X1888" s="266">
        <v>22.754939516129028</v>
      </c>
      <c r="Y1888" s="266">
        <v>4.12</v>
      </c>
      <c r="Z1888" s="266">
        <v>1.1286449999999997</v>
      </c>
      <c r="AA1888" s="266">
        <v>0.12540499999999996</v>
      </c>
      <c r="AB1888" s="267">
        <v>5.2739500000000001</v>
      </c>
      <c r="AC1888" s="268"/>
      <c r="AD1888" s="269">
        <v>6.05</v>
      </c>
      <c r="AE1888" s="270">
        <f t="shared" si="190"/>
        <v>2.9004960000000004</v>
      </c>
      <c r="AF1888" s="194">
        <f t="shared" si="186"/>
        <v>2.3734539999999997</v>
      </c>
      <c r="AH1888" s="242">
        <v>1867</v>
      </c>
      <c r="AI1888" s="251">
        <f t="shared" si="187"/>
        <v>10.648</v>
      </c>
      <c r="AJ1888" s="251">
        <f>'5-04a'!O1889</f>
        <v>10.648</v>
      </c>
      <c r="AK1888" s="251">
        <f t="shared" si="188"/>
        <v>0</v>
      </c>
      <c r="AM1888" s="252">
        <f t="shared" si="189"/>
        <v>0.22290138993238165</v>
      </c>
      <c r="AP1888" s="268"/>
    </row>
    <row r="1889" spans="1:42" x14ac:dyDescent="0.25">
      <c r="A1889" s="253">
        <v>1887</v>
      </c>
      <c r="B1889" s="243" t="s">
        <v>601</v>
      </c>
      <c r="C1889" s="243" t="s">
        <v>602</v>
      </c>
      <c r="D1889" s="243" t="s">
        <v>491</v>
      </c>
      <c r="E1889" s="243" t="s">
        <v>492</v>
      </c>
      <c r="F1889" s="243" t="s">
        <v>35</v>
      </c>
      <c r="G1889" s="243" t="s">
        <v>31</v>
      </c>
      <c r="H1889" s="243" t="s">
        <v>32</v>
      </c>
      <c r="I1889" s="243" t="s">
        <v>57</v>
      </c>
      <c r="J1889" s="243" t="s">
        <v>58</v>
      </c>
      <c r="K1889" s="243" t="s">
        <v>963</v>
      </c>
      <c r="L1889" s="265">
        <v>0.53959653635116589</v>
      </c>
      <c r="M1889" s="250">
        <v>0.5</v>
      </c>
      <c r="N1889" s="250">
        <v>0.5</v>
      </c>
      <c r="O1889" s="244">
        <v>28</v>
      </c>
      <c r="P1889" s="242">
        <v>15</v>
      </c>
      <c r="Q1889" s="242">
        <v>35</v>
      </c>
      <c r="R1889" s="242">
        <v>0.9</v>
      </c>
      <c r="S1889" s="245">
        <v>239</v>
      </c>
      <c r="T1889" s="242">
        <v>3.2</v>
      </c>
      <c r="U1889" s="242">
        <v>1.2</v>
      </c>
      <c r="V1889" s="242">
        <v>7</v>
      </c>
      <c r="W1889" s="266">
        <v>168.90299999999996</v>
      </c>
      <c r="X1889" s="266">
        <v>17.026512096774191</v>
      </c>
      <c r="Y1889" s="266">
        <v>4.5</v>
      </c>
      <c r="Z1889" s="266">
        <v>0.8445149999999999</v>
      </c>
      <c r="AA1889" s="266">
        <v>0.56301000000000001</v>
      </c>
      <c r="AB1889" s="267">
        <v>5.5589750000000002</v>
      </c>
      <c r="AC1889" s="268"/>
      <c r="AD1889" s="269">
        <v>6.05</v>
      </c>
      <c r="AE1889" s="270">
        <f t="shared" si="190"/>
        <v>2.9004960000000004</v>
      </c>
      <c r="AF1889" s="194">
        <f t="shared" si="186"/>
        <v>2.6584789999999998</v>
      </c>
      <c r="AH1889" s="242">
        <v>1868</v>
      </c>
      <c r="AI1889" s="251">
        <f t="shared" si="187"/>
        <v>11.4665</v>
      </c>
      <c r="AJ1889" s="251">
        <f>'5-04a'!O1890</f>
        <v>11.4665</v>
      </c>
      <c r="AK1889" s="251">
        <f t="shared" si="188"/>
        <v>0</v>
      </c>
      <c r="AM1889" s="252">
        <f t="shared" si="189"/>
        <v>0.23184746871320802</v>
      </c>
      <c r="AP1889" s="268"/>
    </row>
    <row r="1890" spans="1:42" x14ac:dyDescent="0.25">
      <c r="A1890" s="253">
        <v>1888</v>
      </c>
      <c r="B1890" s="243" t="s">
        <v>601</v>
      </c>
      <c r="C1890" s="243" t="s">
        <v>602</v>
      </c>
      <c r="D1890" s="243" t="s">
        <v>491</v>
      </c>
      <c r="E1890" s="243" t="s">
        <v>472</v>
      </c>
      <c r="F1890" s="243" t="s">
        <v>35</v>
      </c>
      <c r="G1890" s="243" t="s">
        <v>31</v>
      </c>
      <c r="H1890" s="243" t="s">
        <v>32</v>
      </c>
      <c r="I1890" s="243" t="s">
        <v>57</v>
      </c>
      <c r="J1890" s="243" t="s">
        <v>58</v>
      </c>
      <c r="K1890" s="243" t="s">
        <v>964</v>
      </c>
      <c r="L1890" s="265">
        <v>0.8925656992274924</v>
      </c>
      <c r="M1890" s="250">
        <v>0.4</v>
      </c>
      <c r="N1890" s="250">
        <v>0.4</v>
      </c>
      <c r="O1890" s="244">
        <v>29</v>
      </c>
      <c r="P1890" s="242">
        <v>15</v>
      </c>
      <c r="Q1890" s="242">
        <v>35</v>
      </c>
      <c r="R1890" s="242">
        <v>0.9</v>
      </c>
      <c r="S1890" s="245">
        <v>239</v>
      </c>
      <c r="T1890" s="242">
        <v>3.2</v>
      </c>
      <c r="U1890" s="242">
        <v>1.2</v>
      </c>
      <c r="V1890" s="242">
        <v>20</v>
      </c>
      <c r="W1890" s="266">
        <v>238.30181999999999</v>
      </c>
      <c r="X1890" s="266">
        <v>14.125774748073502</v>
      </c>
      <c r="Y1890" s="266">
        <v>4.5</v>
      </c>
      <c r="Z1890" s="266">
        <v>0.9532072800000001</v>
      </c>
      <c r="AA1890" s="266">
        <v>0.63547152000000007</v>
      </c>
      <c r="AB1890" s="267">
        <v>7.0224212000000001</v>
      </c>
      <c r="AC1890" s="268"/>
      <c r="AD1890" s="269">
        <v>5.55</v>
      </c>
      <c r="AE1890" s="270">
        <f t="shared" si="190"/>
        <v>3.3636260000000018</v>
      </c>
      <c r="AF1890" s="194">
        <f t="shared" si="186"/>
        <v>3.6587951999999984</v>
      </c>
      <c r="AH1890" s="242">
        <v>1869</v>
      </c>
      <c r="AI1890" s="251">
        <f t="shared" si="187"/>
        <v>13.1111</v>
      </c>
      <c r="AJ1890" s="251">
        <f>'5-04a'!O1891</f>
        <v>13.1111</v>
      </c>
      <c r="AK1890" s="251">
        <f t="shared" si="188"/>
        <v>0</v>
      </c>
      <c r="AM1890" s="252">
        <f t="shared" si="189"/>
        <v>0.27906088733973489</v>
      </c>
      <c r="AP1890" s="268"/>
    </row>
    <row r="1891" spans="1:42" x14ac:dyDescent="0.25">
      <c r="A1891" s="253">
        <v>1889</v>
      </c>
      <c r="B1891" s="243" t="s">
        <v>601</v>
      </c>
      <c r="C1891" s="243" t="s">
        <v>602</v>
      </c>
      <c r="D1891" s="243" t="s">
        <v>491</v>
      </c>
      <c r="E1891" s="243" t="s">
        <v>492</v>
      </c>
      <c r="F1891" s="243" t="s">
        <v>35</v>
      </c>
      <c r="G1891" s="243" t="s">
        <v>31</v>
      </c>
      <c r="H1891" s="243" t="s">
        <v>32</v>
      </c>
      <c r="I1891" s="243" t="s">
        <v>57</v>
      </c>
      <c r="J1891" s="243" t="s">
        <v>58</v>
      </c>
      <c r="K1891" s="243" t="s">
        <v>964</v>
      </c>
      <c r="L1891" s="265">
        <v>0.8925656992274924</v>
      </c>
      <c r="M1891" s="250">
        <v>0.4</v>
      </c>
      <c r="N1891" s="250">
        <v>0.4</v>
      </c>
      <c r="O1891" s="244">
        <v>29</v>
      </c>
      <c r="P1891" s="242">
        <v>15</v>
      </c>
      <c r="Q1891" s="242">
        <v>35</v>
      </c>
      <c r="R1891" s="242">
        <v>0.9</v>
      </c>
      <c r="S1891" s="245">
        <v>239</v>
      </c>
      <c r="T1891" s="242">
        <v>3.2</v>
      </c>
      <c r="U1891" s="242">
        <v>1.2</v>
      </c>
      <c r="V1891" s="242">
        <v>20</v>
      </c>
      <c r="W1891" s="266">
        <v>184.88249999999999</v>
      </c>
      <c r="X1891" s="266">
        <v>18.63734879032258</v>
      </c>
      <c r="Y1891" s="266">
        <v>4.5</v>
      </c>
      <c r="Z1891" s="266">
        <v>0.73953000000000013</v>
      </c>
      <c r="AA1891" s="266">
        <v>0.49302000000000007</v>
      </c>
      <c r="AB1891" s="267">
        <v>5.8209499999999998</v>
      </c>
      <c r="AC1891" s="268"/>
      <c r="AD1891" s="269">
        <v>6.05</v>
      </c>
      <c r="AE1891" s="270">
        <f t="shared" si="190"/>
        <v>2.9004960000000004</v>
      </c>
      <c r="AF1891" s="194">
        <f t="shared" si="186"/>
        <v>2.9204539999999994</v>
      </c>
      <c r="AH1891" s="242">
        <v>1870</v>
      </c>
      <c r="AI1891" s="251">
        <f t="shared" si="187"/>
        <v>11.5535</v>
      </c>
      <c r="AJ1891" s="251">
        <f>'5-04a'!O1892</f>
        <v>11.5535</v>
      </c>
      <c r="AK1891" s="251">
        <f t="shared" si="188"/>
        <v>0</v>
      </c>
      <c r="AM1891" s="252">
        <f t="shared" si="189"/>
        <v>0.25277656121521613</v>
      </c>
      <c r="AP1891" s="268"/>
    </row>
    <row r="1892" spans="1:42" x14ac:dyDescent="0.25">
      <c r="A1892" s="253">
        <v>1890</v>
      </c>
      <c r="B1892" s="243" t="s">
        <v>601</v>
      </c>
      <c r="C1892" s="243" t="s">
        <v>602</v>
      </c>
      <c r="D1892" s="243" t="s">
        <v>491</v>
      </c>
      <c r="E1892" s="243" t="s">
        <v>472</v>
      </c>
      <c r="F1892" s="243" t="s">
        <v>30</v>
      </c>
      <c r="G1892" s="243" t="s">
        <v>46</v>
      </c>
      <c r="H1892" s="243" t="s">
        <v>47</v>
      </c>
      <c r="I1892" s="243" t="s">
        <v>62</v>
      </c>
      <c r="J1892" s="243" t="s">
        <v>65</v>
      </c>
      <c r="K1892" s="243" t="s">
        <v>965</v>
      </c>
      <c r="L1892" s="265">
        <v>3.3415199999999996</v>
      </c>
      <c r="M1892" s="250">
        <v>0.4</v>
      </c>
      <c r="N1892" s="250">
        <v>0.4</v>
      </c>
      <c r="O1892" s="244">
        <v>29</v>
      </c>
      <c r="P1892" s="242">
        <v>15</v>
      </c>
      <c r="Q1892" s="242">
        <v>35</v>
      </c>
      <c r="R1892" s="242">
        <v>0.9</v>
      </c>
      <c r="S1892" s="245">
        <v>195</v>
      </c>
      <c r="T1892" s="242">
        <v>3.2</v>
      </c>
      <c r="U1892" s="242">
        <v>1.2</v>
      </c>
      <c r="V1892" s="242">
        <v>26</v>
      </c>
      <c r="W1892" s="266">
        <v>304.57998000000003</v>
      </c>
      <c r="X1892" s="266">
        <v>18.054533491404861</v>
      </c>
      <c r="Y1892" s="266">
        <v>4.0199999999999996</v>
      </c>
      <c r="Z1892" s="266">
        <v>1.2183199200000001</v>
      </c>
      <c r="AA1892" s="266">
        <v>0.13536888000000002</v>
      </c>
      <c r="AB1892" s="267">
        <v>6.4741112000000003</v>
      </c>
      <c r="AC1892" s="268"/>
      <c r="AD1892" s="269">
        <v>5.55</v>
      </c>
      <c r="AE1892" s="270">
        <f t="shared" si="190"/>
        <v>3.3636260000000018</v>
      </c>
      <c r="AF1892" s="194">
        <f t="shared" si="186"/>
        <v>3.1104851999999985</v>
      </c>
      <c r="AH1892" s="242">
        <v>1871</v>
      </c>
      <c r="AI1892" s="251">
        <f t="shared" si="187"/>
        <v>11.847799999999999</v>
      </c>
      <c r="AJ1892" s="251">
        <f>'5-04a'!O1893</f>
        <v>11.847799999999999</v>
      </c>
      <c r="AK1892" s="251">
        <f t="shared" si="188"/>
        <v>0</v>
      </c>
      <c r="AM1892" s="252">
        <f t="shared" si="189"/>
        <v>0.26253694356758206</v>
      </c>
      <c r="AP1892" s="268"/>
    </row>
    <row r="1893" spans="1:42" x14ac:dyDescent="0.25">
      <c r="A1893" s="253">
        <v>1891</v>
      </c>
      <c r="B1893" s="243" t="s">
        <v>601</v>
      </c>
      <c r="C1893" s="243" t="s">
        <v>602</v>
      </c>
      <c r="D1893" s="243" t="s">
        <v>491</v>
      </c>
      <c r="E1893" s="243" t="s">
        <v>472</v>
      </c>
      <c r="F1893" s="243" t="s">
        <v>30</v>
      </c>
      <c r="G1893" s="243" t="s">
        <v>31</v>
      </c>
      <c r="H1893" s="243" t="s">
        <v>32</v>
      </c>
      <c r="I1893" s="243" t="s">
        <v>62</v>
      </c>
      <c r="J1893" s="243" t="s">
        <v>657</v>
      </c>
      <c r="K1893" s="243" t="s">
        <v>965</v>
      </c>
      <c r="L1893" s="265">
        <v>6.1379499999999982</v>
      </c>
      <c r="M1893" s="250">
        <v>0.4</v>
      </c>
      <c r="N1893" s="250">
        <v>0.4</v>
      </c>
      <c r="O1893" s="244">
        <v>29</v>
      </c>
      <c r="P1893" s="242">
        <v>15</v>
      </c>
      <c r="Q1893" s="242">
        <v>35</v>
      </c>
      <c r="R1893" s="242">
        <v>0.9</v>
      </c>
      <c r="S1893" s="245">
        <v>195</v>
      </c>
      <c r="T1893" s="242">
        <v>3.2</v>
      </c>
      <c r="U1893" s="242">
        <v>1.2</v>
      </c>
      <c r="V1893" s="242">
        <v>26</v>
      </c>
      <c r="W1893" s="266">
        <v>289.09084680000001</v>
      </c>
      <c r="X1893" s="266">
        <v>17.136386887966808</v>
      </c>
      <c r="Y1893" s="266">
        <v>4.2699999999999996</v>
      </c>
      <c r="Z1893" s="266">
        <v>1.1563633872000001</v>
      </c>
      <c r="AA1893" s="266">
        <v>0.2137354128</v>
      </c>
      <c r="AB1893" s="267">
        <v>6.5124012000000002</v>
      </c>
      <c r="AC1893" s="268"/>
      <c r="AD1893" s="269">
        <v>5.55</v>
      </c>
      <c r="AE1893" s="270">
        <f t="shared" si="190"/>
        <v>3.3636260000000018</v>
      </c>
      <c r="AF1893" s="194">
        <f t="shared" si="186"/>
        <v>3.1487751999999984</v>
      </c>
      <c r="AH1893" s="242">
        <v>1872</v>
      </c>
      <c r="AI1893" s="251">
        <f t="shared" si="187"/>
        <v>12.1525</v>
      </c>
      <c r="AJ1893" s="251">
        <f>'5-04a'!O1894</f>
        <v>12.1525</v>
      </c>
      <c r="AK1893" s="251">
        <f t="shared" si="188"/>
        <v>0</v>
      </c>
      <c r="AM1893" s="252">
        <f t="shared" si="189"/>
        <v>0.25910513886031666</v>
      </c>
      <c r="AP1893" s="268"/>
    </row>
    <row r="1894" spans="1:42" x14ac:dyDescent="0.25">
      <c r="A1894" s="253">
        <v>1892</v>
      </c>
      <c r="B1894" s="243" t="s">
        <v>601</v>
      </c>
      <c r="C1894" s="243" t="s">
        <v>602</v>
      </c>
      <c r="D1894" s="243" t="s">
        <v>491</v>
      </c>
      <c r="E1894" s="243" t="s">
        <v>472</v>
      </c>
      <c r="F1894" s="243" t="s">
        <v>30</v>
      </c>
      <c r="G1894" s="243" t="s">
        <v>46</v>
      </c>
      <c r="H1894" s="243" t="s">
        <v>47</v>
      </c>
      <c r="I1894" s="243" t="s">
        <v>60</v>
      </c>
      <c r="J1894" s="243" t="s">
        <v>58</v>
      </c>
      <c r="K1894" s="243" t="s">
        <v>965</v>
      </c>
      <c r="L1894" s="265">
        <v>3.5127966243752407</v>
      </c>
      <c r="M1894" s="250">
        <v>0.4</v>
      </c>
      <c r="N1894" s="250">
        <v>0.4</v>
      </c>
      <c r="O1894" s="244">
        <v>29</v>
      </c>
      <c r="P1894" s="242">
        <v>15</v>
      </c>
      <c r="Q1894" s="242">
        <v>35</v>
      </c>
      <c r="R1894" s="242">
        <v>0.9</v>
      </c>
      <c r="S1894" s="245">
        <v>195</v>
      </c>
      <c r="T1894" s="242">
        <v>3.2</v>
      </c>
      <c r="U1894" s="242">
        <v>1.2</v>
      </c>
      <c r="V1894" s="242">
        <v>26</v>
      </c>
      <c r="W1894" s="266">
        <v>299.04573599999992</v>
      </c>
      <c r="X1894" s="266">
        <v>17.726481090693536</v>
      </c>
      <c r="Y1894" s="266">
        <v>4.4000000000000004</v>
      </c>
      <c r="Z1894" s="266">
        <v>1.1961829439999998</v>
      </c>
      <c r="AA1894" s="266">
        <v>0.16311585599999995</v>
      </c>
      <c r="AB1894" s="267">
        <v>6.4872011999999994</v>
      </c>
      <c r="AC1894" s="268"/>
      <c r="AD1894" s="269">
        <v>5.55</v>
      </c>
      <c r="AE1894" s="270">
        <f t="shared" si="190"/>
        <v>3.3636260000000018</v>
      </c>
      <c r="AF1894" s="194">
        <f t="shared" si="186"/>
        <v>3.1235751999999977</v>
      </c>
      <c r="AH1894" s="242">
        <v>1873</v>
      </c>
      <c r="AI1894" s="251">
        <f t="shared" si="187"/>
        <v>12.246500000000001</v>
      </c>
      <c r="AJ1894" s="251">
        <f>'5-04a'!O1895</f>
        <v>12.246499999999999</v>
      </c>
      <c r="AK1894" s="251">
        <f t="shared" si="188"/>
        <v>0</v>
      </c>
      <c r="AM1894" s="252">
        <f t="shared" si="189"/>
        <v>0.25505860449924445</v>
      </c>
      <c r="AP1894" s="268"/>
    </row>
    <row r="1895" spans="1:42" x14ac:dyDescent="0.25">
      <c r="A1895" s="253">
        <v>1893</v>
      </c>
      <c r="B1895" s="243" t="s">
        <v>601</v>
      </c>
      <c r="C1895" s="243" t="s">
        <v>602</v>
      </c>
      <c r="D1895" s="243" t="s">
        <v>491</v>
      </c>
      <c r="E1895" s="243" t="s">
        <v>472</v>
      </c>
      <c r="F1895" s="243" t="s">
        <v>30</v>
      </c>
      <c r="G1895" s="243" t="s">
        <v>46</v>
      </c>
      <c r="H1895" s="243" t="s">
        <v>47</v>
      </c>
      <c r="I1895" s="243" t="s">
        <v>59</v>
      </c>
      <c r="J1895" s="243" t="s">
        <v>58</v>
      </c>
      <c r="K1895" s="243" t="s">
        <v>965</v>
      </c>
      <c r="L1895" s="265">
        <v>6.434549333333333</v>
      </c>
      <c r="M1895" s="250">
        <v>0.4</v>
      </c>
      <c r="N1895" s="250">
        <v>0.4</v>
      </c>
      <c r="O1895" s="244">
        <v>29</v>
      </c>
      <c r="P1895" s="242">
        <v>15</v>
      </c>
      <c r="Q1895" s="242">
        <v>35</v>
      </c>
      <c r="R1895" s="242">
        <v>0.9</v>
      </c>
      <c r="S1895" s="245">
        <v>195</v>
      </c>
      <c r="T1895" s="242">
        <v>3.2</v>
      </c>
      <c r="U1895" s="242">
        <v>1.2</v>
      </c>
      <c r="V1895" s="242">
        <v>26</v>
      </c>
      <c r="W1895" s="266">
        <v>304.57998000000009</v>
      </c>
      <c r="X1895" s="266">
        <v>18.054533491404865</v>
      </c>
      <c r="Y1895" s="266">
        <v>4.12</v>
      </c>
      <c r="Z1895" s="266">
        <v>1.2183199200000003</v>
      </c>
      <c r="AA1895" s="266">
        <v>0.13536888000000005</v>
      </c>
      <c r="AB1895" s="267">
        <v>6.4741112000000012</v>
      </c>
      <c r="AC1895" s="268"/>
      <c r="AD1895" s="269">
        <v>5.55</v>
      </c>
      <c r="AE1895" s="270">
        <f t="shared" si="190"/>
        <v>3.3636260000000018</v>
      </c>
      <c r="AF1895" s="194">
        <f t="shared" si="186"/>
        <v>3.1104851999999994</v>
      </c>
      <c r="AH1895" s="242">
        <v>1874</v>
      </c>
      <c r="AI1895" s="251">
        <f t="shared" si="187"/>
        <v>11.947800000000001</v>
      </c>
      <c r="AJ1895" s="251">
        <f>'5-04a'!O1896</f>
        <v>11.947800000000001</v>
      </c>
      <c r="AK1895" s="251">
        <f t="shared" si="188"/>
        <v>0</v>
      </c>
      <c r="AM1895" s="252">
        <f t="shared" si="189"/>
        <v>0.26033957716064876</v>
      </c>
      <c r="AP1895" s="268"/>
    </row>
    <row r="1896" spans="1:42" x14ac:dyDescent="0.25">
      <c r="A1896" s="253">
        <v>1894</v>
      </c>
      <c r="B1896" s="243" t="s">
        <v>601</v>
      </c>
      <c r="C1896" s="243" t="s">
        <v>602</v>
      </c>
      <c r="D1896" s="243" t="s">
        <v>491</v>
      </c>
      <c r="E1896" s="243" t="s">
        <v>472</v>
      </c>
      <c r="F1896" s="243" t="s">
        <v>35</v>
      </c>
      <c r="G1896" s="243" t="s">
        <v>31</v>
      </c>
      <c r="H1896" s="243" t="s">
        <v>32</v>
      </c>
      <c r="I1896" s="243" t="s">
        <v>57</v>
      </c>
      <c r="J1896" s="243" t="s">
        <v>58</v>
      </c>
      <c r="K1896" s="243" t="s">
        <v>965</v>
      </c>
      <c r="L1896" s="265">
        <v>1.1603354089957403</v>
      </c>
      <c r="M1896" s="250">
        <v>0.4</v>
      </c>
      <c r="N1896" s="250">
        <v>0.4</v>
      </c>
      <c r="O1896" s="244">
        <v>29</v>
      </c>
      <c r="P1896" s="242">
        <v>15</v>
      </c>
      <c r="Q1896" s="242">
        <v>35</v>
      </c>
      <c r="R1896" s="242">
        <v>0.9</v>
      </c>
      <c r="S1896" s="245">
        <v>239</v>
      </c>
      <c r="T1896" s="242">
        <v>3.2</v>
      </c>
      <c r="U1896" s="242">
        <v>1.2</v>
      </c>
      <c r="V1896" s="242">
        <v>26</v>
      </c>
      <c r="W1896" s="266">
        <v>238.30181999999999</v>
      </c>
      <c r="X1896" s="266">
        <v>14.125774748073502</v>
      </c>
      <c r="Y1896" s="266">
        <v>4.5</v>
      </c>
      <c r="Z1896" s="266">
        <v>0.9532072800000001</v>
      </c>
      <c r="AA1896" s="266">
        <v>0.63547152000000007</v>
      </c>
      <c r="AB1896" s="267">
        <v>7.0224212000000001</v>
      </c>
      <c r="AC1896" s="268"/>
      <c r="AD1896" s="269">
        <v>5.55</v>
      </c>
      <c r="AE1896" s="270">
        <f t="shared" si="190"/>
        <v>3.3636260000000018</v>
      </c>
      <c r="AF1896" s="194">
        <f t="shared" si="186"/>
        <v>3.6587951999999984</v>
      </c>
      <c r="AH1896" s="242">
        <v>1875</v>
      </c>
      <c r="AI1896" s="251">
        <f t="shared" si="187"/>
        <v>13.1111</v>
      </c>
      <c r="AJ1896" s="251">
        <f>'5-04a'!O1897</f>
        <v>13.1111</v>
      </c>
      <c r="AK1896" s="251">
        <f t="shared" si="188"/>
        <v>0</v>
      </c>
      <c r="AM1896" s="252">
        <f t="shared" si="189"/>
        <v>0.27906088733973489</v>
      </c>
      <c r="AP1896" s="268"/>
    </row>
    <row r="1897" spans="1:42" x14ac:dyDescent="0.25">
      <c r="A1897" s="253">
        <v>1895</v>
      </c>
      <c r="B1897" s="243" t="s">
        <v>601</v>
      </c>
      <c r="C1897" s="243" t="s">
        <v>602</v>
      </c>
      <c r="D1897" s="243" t="s">
        <v>491</v>
      </c>
      <c r="E1897" s="243" t="s">
        <v>472</v>
      </c>
      <c r="F1897" s="243" t="s">
        <v>30</v>
      </c>
      <c r="G1897" s="243" t="s">
        <v>46</v>
      </c>
      <c r="H1897" s="243" t="s">
        <v>47</v>
      </c>
      <c r="I1897" s="243" t="s">
        <v>89</v>
      </c>
      <c r="J1897" s="243" t="s">
        <v>44</v>
      </c>
      <c r="K1897" s="243" t="s">
        <v>966</v>
      </c>
      <c r="L1897" s="265">
        <v>1.3764729999999994</v>
      </c>
      <c r="M1897" s="250">
        <v>2</v>
      </c>
      <c r="N1897" s="250">
        <v>1.3764729999999994</v>
      </c>
      <c r="O1897" s="244">
        <v>21</v>
      </c>
      <c r="P1897" s="242">
        <v>15</v>
      </c>
      <c r="Q1897" s="242">
        <v>35</v>
      </c>
      <c r="R1897" s="242">
        <v>0.9</v>
      </c>
      <c r="S1897" s="245">
        <v>185</v>
      </c>
      <c r="T1897" s="242">
        <v>3.2</v>
      </c>
      <c r="U1897" s="242">
        <v>1.2</v>
      </c>
      <c r="V1897" s="242">
        <v>4.3</v>
      </c>
      <c r="W1897" s="266">
        <v>271.65803324874531</v>
      </c>
      <c r="X1897" s="266">
        <v>16.103025088840862</v>
      </c>
      <c r="Y1897" s="266">
        <v>3.78</v>
      </c>
      <c r="Z1897" s="266">
        <v>3.7392994800000006</v>
      </c>
      <c r="AA1897" s="266">
        <v>0.41547772000000011</v>
      </c>
      <c r="AB1897" s="267">
        <v>5.0961228000000016</v>
      </c>
      <c r="AC1897" s="268"/>
      <c r="AD1897" s="269">
        <v>5.55</v>
      </c>
      <c r="AE1897" s="270">
        <f t="shared" si="190"/>
        <v>3.3636260000000018</v>
      </c>
      <c r="AF1897" s="194">
        <f t="shared" si="186"/>
        <v>1.7324967999999998</v>
      </c>
      <c r="AH1897" s="242">
        <v>1876</v>
      </c>
      <c r="AI1897" s="251">
        <f t="shared" si="187"/>
        <v>13.030900000000003</v>
      </c>
      <c r="AJ1897" s="251">
        <f>'5-04a'!O1898</f>
        <v>13.030900000000001</v>
      </c>
      <c r="AK1897" s="251">
        <f t="shared" si="188"/>
        <v>0</v>
      </c>
      <c r="AM1897" s="252">
        <f t="shared" si="189"/>
        <v>0.13295296564320189</v>
      </c>
      <c r="AP1897" s="268"/>
    </row>
    <row r="1898" spans="1:42" x14ac:dyDescent="0.25">
      <c r="A1898" s="253">
        <v>1896</v>
      </c>
      <c r="B1898" s="243" t="s">
        <v>601</v>
      </c>
      <c r="C1898" s="243" t="s">
        <v>602</v>
      </c>
      <c r="D1898" s="243" t="s">
        <v>491</v>
      </c>
      <c r="E1898" s="243" t="s">
        <v>472</v>
      </c>
      <c r="F1898" s="243" t="s">
        <v>30</v>
      </c>
      <c r="G1898" s="243" t="s">
        <v>46</v>
      </c>
      <c r="H1898" s="243" t="s">
        <v>47</v>
      </c>
      <c r="I1898" s="243" t="s">
        <v>1016</v>
      </c>
      <c r="J1898" s="243" t="s">
        <v>44</v>
      </c>
      <c r="K1898" s="243" t="s">
        <v>966</v>
      </c>
      <c r="L1898" s="265">
        <v>0.99430333333333309</v>
      </c>
      <c r="M1898" s="250">
        <v>2</v>
      </c>
      <c r="N1898" s="250">
        <v>0.99430333333333309</v>
      </c>
      <c r="O1898" s="244">
        <v>21</v>
      </c>
      <c r="P1898" s="242">
        <v>15</v>
      </c>
      <c r="Q1898" s="242">
        <v>35</v>
      </c>
      <c r="R1898" s="242">
        <v>0.9</v>
      </c>
      <c r="S1898" s="245">
        <v>175</v>
      </c>
      <c r="T1898" s="242">
        <v>3.2</v>
      </c>
      <c r="U1898" s="242">
        <v>1.2</v>
      </c>
      <c r="V1898" s="242">
        <v>4.3</v>
      </c>
      <c r="W1898" s="266">
        <v>459.0054490413724</v>
      </c>
      <c r="X1898" s="266">
        <v>27.208384649755331</v>
      </c>
      <c r="Y1898" s="266">
        <v>3.78</v>
      </c>
      <c r="Z1898" s="266">
        <v>4.56390648</v>
      </c>
      <c r="AA1898" s="266">
        <v>0.50710072000000006</v>
      </c>
      <c r="AB1898" s="267">
        <v>5.4887928000000006</v>
      </c>
      <c r="AC1898" s="268"/>
      <c r="AD1898" s="269">
        <v>5.55</v>
      </c>
      <c r="AE1898" s="270">
        <f t="shared" si="190"/>
        <v>3.3636260000000018</v>
      </c>
      <c r="AF1898" s="194">
        <f t="shared" si="186"/>
        <v>2.1251667999999988</v>
      </c>
      <c r="AH1898" s="242">
        <v>1877</v>
      </c>
      <c r="AI1898" s="251">
        <f t="shared" si="187"/>
        <v>14.3398</v>
      </c>
      <c r="AJ1898" s="251">
        <f>'5-04a'!O1899</f>
        <v>14.3398</v>
      </c>
      <c r="AK1898" s="251">
        <f t="shared" si="188"/>
        <v>0</v>
      </c>
      <c r="AM1898" s="252">
        <f t="shared" si="189"/>
        <v>0.14820058857166757</v>
      </c>
      <c r="AP1898" s="268"/>
    </row>
    <row r="1899" spans="1:42" x14ac:dyDescent="0.25">
      <c r="A1899" s="253">
        <v>1897</v>
      </c>
      <c r="B1899" s="243" t="s">
        <v>601</v>
      </c>
      <c r="C1899" s="243" t="s">
        <v>602</v>
      </c>
      <c r="D1899" s="243" t="s">
        <v>491</v>
      </c>
      <c r="E1899" s="243" t="s">
        <v>472</v>
      </c>
      <c r="F1899" s="243" t="s">
        <v>30</v>
      </c>
      <c r="G1899" s="243" t="s">
        <v>46</v>
      </c>
      <c r="H1899" s="243" t="s">
        <v>47</v>
      </c>
      <c r="I1899" s="243" t="s">
        <v>62</v>
      </c>
      <c r="J1899" s="243" t="s">
        <v>65</v>
      </c>
      <c r="K1899" s="243" t="s">
        <v>966</v>
      </c>
      <c r="L1899" s="265">
        <v>1.1052719999999998</v>
      </c>
      <c r="M1899" s="250">
        <v>2</v>
      </c>
      <c r="N1899" s="250">
        <v>1.1052719999999998</v>
      </c>
      <c r="O1899" s="244">
        <v>21</v>
      </c>
      <c r="P1899" s="242">
        <v>15</v>
      </c>
      <c r="Q1899" s="242">
        <v>35</v>
      </c>
      <c r="R1899" s="242">
        <v>0.9</v>
      </c>
      <c r="S1899" s="245">
        <v>195</v>
      </c>
      <c r="T1899" s="242">
        <v>3.2</v>
      </c>
      <c r="U1899" s="242">
        <v>1.2</v>
      </c>
      <c r="V1899" s="242">
        <v>4.3</v>
      </c>
      <c r="W1899" s="266">
        <v>248.76288189694483</v>
      </c>
      <c r="X1899" s="266">
        <v>14.745873260044151</v>
      </c>
      <c r="Y1899" s="266">
        <v>4.0199999999999996</v>
      </c>
      <c r="Z1899" s="266">
        <v>2.7495064799999995</v>
      </c>
      <c r="AA1899" s="266">
        <v>0.30550071999999995</v>
      </c>
      <c r="AB1899" s="267">
        <v>4.6247928000000007</v>
      </c>
      <c r="AC1899" s="268"/>
      <c r="AD1899" s="269">
        <v>5.55</v>
      </c>
      <c r="AE1899" s="270">
        <f t="shared" si="190"/>
        <v>3.3636260000000018</v>
      </c>
      <c r="AF1899" s="194">
        <f t="shared" si="186"/>
        <v>1.2611667999999989</v>
      </c>
      <c r="AH1899" s="242">
        <v>1878</v>
      </c>
      <c r="AI1899" s="251">
        <f t="shared" si="187"/>
        <v>11.6998</v>
      </c>
      <c r="AJ1899" s="251">
        <f>'5-04a'!O1900</f>
        <v>11.6998</v>
      </c>
      <c r="AK1899" s="251">
        <f t="shared" si="188"/>
        <v>0</v>
      </c>
      <c r="AM1899" s="252">
        <f t="shared" si="189"/>
        <v>0.10779387681840706</v>
      </c>
      <c r="AP1899" s="268"/>
    </row>
    <row r="1900" spans="1:42" x14ac:dyDescent="0.25">
      <c r="A1900" s="253">
        <v>1898</v>
      </c>
      <c r="B1900" s="243" t="s">
        <v>601</v>
      </c>
      <c r="C1900" s="243" t="s">
        <v>602</v>
      </c>
      <c r="D1900" s="243" t="s">
        <v>491</v>
      </c>
      <c r="E1900" s="243" t="s">
        <v>472</v>
      </c>
      <c r="F1900" s="243" t="s">
        <v>30</v>
      </c>
      <c r="G1900" s="243" t="s">
        <v>46</v>
      </c>
      <c r="H1900" s="243" t="s">
        <v>47</v>
      </c>
      <c r="I1900" s="243" t="s">
        <v>59</v>
      </c>
      <c r="J1900" s="243" t="s">
        <v>58</v>
      </c>
      <c r="K1900" s="243" t="s">
        <v>966</v>
      </c>
      <c r="L1900" s="265">
        <v>1.0641754666666667</v>
      </c>
      <c r="M1900" s="250">
        <v>2</v>
      </c>
      <c r="N1900" s="250">
        <v>1.0641754666666667</v>
      </c>
      <c r="O1900" s="244">
        <v>21</v>
      </c>
      <c r="P1900" s="242">
        <v>15</v>
      </c>
      <c r="Q1900" s="242">
        <v>35</v>
      </c>
      <c r="R1900" s="242">
        <v>0.9</v>
      </c>
      <c r="S1900" s="245">
        <v>195</v>
      </c>
      <c r="T1900" s="242">
        <v>3.2</v>
      </c>
      <c r="U1900" s="242">
        <v>1.2</v>
      </c>
      <c r="V1900" s="242">
        <v>4.3</v>
      </c>
      <c r="W1900" s="266">
        <v>258.36965482885267</v>
      </c>
      <c r="X1900" s="266">
        <v>15.315332236446514</v>
      </c>
      <c r="Y1900" s="266">
        <v>4.12</v>
      </c>
      <c r="Z1900" s="266">
        <v>2.7495064799999986</v>
      </c>
      <c r="AA1900" s="266">
        <v>0.30550071999999989</v>
      </c>
      <c r="AB1900" s="267">
        <v>4.6247927999999998</v>
      </c>
      <c r="AC1900" s="268"/>
      <c r="AD1900" s="269">
        <v>5.55</v>
      </c>
      <c r="AE1900" s="270">
        <f t="shared" si="190"/>
        <v>3.3636260000000018</v>
      </c>
      <c r="AF1900" s="194">
        <f t="shared" si="186"/>
        <v>1.261166799999998</v>
      </c>
      <c r="AH1900" s="242">
        <v>1879</v>
      </c>
      <c r="AI1900" s="251">
        <f t="shared" si="187"/>
        <v>11.799799999999998</v>
      </c>
      <c r="AJ1900" s="251">
        <f>'5-04a'!O1901</f>
        <v>11.799799999999999</v>
      </c>
      <c r="AK1900" s="251">
        <f t="shared" si="188"/>
        <v>0</v>
      </c>
      <c r="AM1900" s="252">
        <f t="shared" si="189"/>
        <v>0.10688035390430332</v>
      </c>
      <c r="AP1900" s="268"/>
    </row>
    <row r="1901" spans="1:42" x14ac:dyDescent="0.25">
      <c r="A1901" s="253">
        <v>1899</v>
      </c>
      <c r="B1901" s="243" t="s">
        <v>601</v>
      </c>
      <c r="C1901" s="243" t="s">
        <v>602</v>
      </c>
      <c r="D1901" s="243" t="s">
        <v>491</v>
      </c>
      <c r="E1901" s="243" t="s">
        <v>492</v>
      </c>
      <c r="F1901" s="243" t="s">
        <v>30</v>
      </c>
      <c r="G1901" s="243" t="s">
        <v>46</v>
      </c>
      <c r="H1901" s="243" t="s">
        <v>47</v>
      </c>
      <c r="I1901" s="243" t="s">
        <v>89</v>
      </c>
      <c r="J1901" s="243" t="s">
        <v>44</v>
      </c>
      <c r="K1901" s="243" t="s">
        <v>966</v>
      </c>
      <c r="L1901" s="265">
        <v>1.3764729999999994</v>
      </c>
      <c r="M1901" s="250">
        <v>2</v>
      </c>
      <c r="N1901" s="250">
        <v>1.3764729999999994</v>
      </c>
      <c r="O1901" s="244">
        <v>21</v>
      </c>
      <c r="P1901" s="242">
        <v>15</v>
      </c>
      <c r="Q1901" s="242">
        <v>35</v>
      </c>
      <c r="R1901" s="242">
        <v>0.9</v>
      </c>
      <c r="S1901" s="245">
        <v>185</v>
      </c>
      <c r="T1901" s="242">
        <v>3.2</v>
      </c>
      <c r="U1901" s="242">
        <v>1.2</v>
      </c>
      <c r="V1901" s="242">
        <v>4.3</v>
      </c>
      <c r="W1901" s="266">
        <v>205.24717884041328</v>
      </c>
      <c r="X1901" s="266">
        <v>20.690239802461015</v>
      </c>
      <c r="Y1901" s="266">
        <v>3.78</v>
      </c>
      <c r="Z1901" s="266">
        <v>2.8251720000000011</v>
      </c>
      <c r="AA1901" s="266">
        <v>0.31390800000000008</v>
      </c>
      <c r="AB1901" s="267">
        <v>4.2903200000000012</v>
      </c>
      <c r="AC1901" s="268"/>
      <c r="AD1901" s="269">
        <v>6.05</v>
      </c>
      <c r="AE1901" s="270">
        <f t="shared" si="190"/>
        <v>2.9004960000000004</v>
      </c>
      <c r="AF1901" s="194">
        <f t="shared" si="186"/>
        <v>1.3898240000000008</v>
      </c>
      <c r="AH1901" s="242">
        <v>1880</v>
      </c>
      <c r="AI1901" s="251">
        <f t="shared" si="187"/>
        <v>11.209400000000002</v>
      </c>
      <c r="AJ1901" s="251">
        <f>'5-04a'!O1902</f>
        <v>11.2094</v>
      </c>
      <c r="AK1901" s="251">
        <f t="shared" si="188"/>
        <v>0</v>
      </c>
      <c r="AM1901" s="252">
        <f t="shared" si="189"/>
        <v>0.12398736774492841</v>
      </c>
      <c r="AP1901" s="268"/>
    </row>
    <row r="1902" spans="1:42" x14ac:dyDescent="0.25">
      <c r="A1902" s="253">
        <v>1900</v>
      </c>
      <c r="B1902" s="243" t="s">
        <v>601</v>
      </c>
      <c r="C1902" s="243" t="s">
        <v>602</v>
      </c>
      <c r="D1902" s="243" t="s">
        <v>491</v>
      </c>
      <c r="E1902" s="243" t="s">
        <v>492</v>
      </c>
      <c r="F1902" s="243" t="s">
        <v>30</v>
      </c>
      <c r="G1902" s="243" t="s">
        <v>46</v>
      </c>
      <c r="H1902" s="243" t="s">
        <v>47</v>
      </c>
      <c r="I1902" s="243" t="s">
        <v>1016</v>
      </c>
      <c r="J1902" s="243" t="s">
        <v>44</v>
      </c>
      <c r="K1902" s="243" t="s">
        <v>966</v>
      </c>
      <c r="L1902" s="265">
        <v>0.99430333333333309</v>
      </c>
      <c r="M1902" s="250">
        <v>2</v>
      </c>
      <c r="N1902" s="250">
        <v>0.99430333333333309</v>
      </c>
      <c r="O1902" s="244">
        <v>21</v>
      </c>
      <c r="P1902" s="242">
        <v>15</v>
      </c>
      <c r="Q1902" s="242">
        <v>35</v>
      </c>
      <c r="R1902" s="242">
        <v>0.9</v>
      </c>
      <c r="S1902" s="245">
        <v>175</v>
      </c>
      <c r="T1902" s="242">
        <v>3.2</v>
      </c>
      <c r="U1902" s="242">
        <v>1.2</v>
      </c>
      <c r="V1902" s="242">
        <v>4.3</v>
      </c>
      <c r="W1902" s="266">
        <v>332.94276394527498</v>
      </c>
      <c r="X1902" s="266">
        <v>33.562778623515619</v>
      </c>
      <c r="Y1902" s="266">
        <v>3.78</v>
      </c>
      <c r="Z1902" s="266">
        <v>3.3104609999999997</v>
      </c>
      <c r="AA1902" s="266">
        <v>0.36782899999999996</v>
      </c>
      <c r="AB1902" s="267">
        <v>4.5214100000000004</v>
      </c>
      <c r="AC1902" s="268"/>
      <c r="AD1902" s="269">
        <v>6.05</v>
      </c>
      <c r="AE1902" s="270">
        <f t="shared" si="190"/>
        <v>2.9004960000000004</v>
      </c>
      <c r="AF1902" s="194">
        <f t="shared" si="186"/>
        <v>1.620914</v>
      </c>
      <c r="AH1902" s="242">
        <v>1881</v>
      </c>
      <c r="AI1902" s="251">
        <f t="shared" si="187"/>
        <v>11.979700000000001</v>
      </c>
      <c r="AJ1902" s="251">
        <f>'5-04a'!O1903</f>
        <v>11.979699999999999</v>
      </c>
      <c r="AK1902" s="251">
        <f t="shared" si="188"/>
        <v>0</v>
      </c>
      <c r="AM1902" s="252">
        <f t="shared" si="189"/>
        <v>0.13530505772264748</v>
      </c>
      <c r="AP1902" s="268"/>
    </row>
    <row r="1903" spans="1:42" x14ac:dyDescent="0.25">
      <c r="A1903" s="253">
        <v>1901</v>
      </c>
      <c r="B1903" s="243" t="s">
        <v>601</v>
      </c>
      <c r="C1903" s="243" t="s">
        <v>602</v>
      </c>
      <c r="D1903" s="243" t="s">
        <v>491</v>
      </c>
      <c r="E1903" s="243" t="s">
        <v>492</v>
      </c>
      <c r="F1903" s="243" t="s">
        <v>30</v>
      </c>
      <c r="G1903" s="243" t="s">
        <v>46</v>
      </c>
      <c r="H1903" s="243" t="s">
        <v>47</v>
      </c>
      <c r="I1903" s="243" t="s">
        <v>62</v>
      </c>
      <c r="J1903" s="243" t="s">
        <v>65</v>
      </c>
      <c r="K1903" s="243" t="s">
        <v>966</v>
      </c>
      <c r="L1903" s="265">
        <v>1.1052719999999998</v>
      </c>
      <c r="M1903" s="250">
        <v>2</v>
      </c>
      <c r="N1903" s="250">
        <v>1.1052719999999998</v>
      </c>
      <c r="O1903" s="244">
        <v>21</v>
      </c>
      <c r="P1903" s="242">
        <v>15</v>
      </c>
      <c r="Q1903" s="242">
        <v>35</v>
      </c>
      <c r="R1903" s="242">
        <v>0.9</v>
      </c>
      <c r="S1903" s="245">
        <v>195</v>
      </c>
      <c r="T1903" s="242">
        <v>3.2</v>
      </c>
      <c r="U1903" s="242">
        <v>1.2</v>
      </c>
      <c r="V1903" s="242">
        <v>4.3</v>
      </c>
      <c r="W1903" s="266">
        <v>202.97537619699045</v>
      </c>
      <c r="X1903" s="266">
        <v>20.461227439212749</v>
      </c>
      <c r="Y1903" s="266">
        <v>4.0199999999999996</v>
      </c>
      <c r="Z1903" s="266">
        <v>2.24343</v>
      </c>
      <c r="AA1903" s="266">
        <v>0.24927000000000002</v>
      </c>
      <c r="AB1903" s="267">
        <v>4.0133000000000001</v>
      </c>
      <c r="AC1903" s="268"/>
      <c r="AD1903" s="269">
        <v>6.05</v>
      </c>
      <c r="AE1903" s="270">
        <f t="shared" si="190"/>
        <v>2.9004960000000004</v>
      </c>
      <c r="AF1903" s="194">
        <f t="shared" si="186"/>
        <v>1.1128039999999997</v>
      </c>
      <c r="AH1903" s="242">
        <v>1882</v>
      </c>
      <c r="AI1903" s="251">
        <f t="shared" si="187"/>
        <v>10.526</v>
      </c>
      <c r="AJ1903" s="251">
        <f>'5-04a'!O1904</f>
        <v>10.526</v>
      </c>
      <c r="AK1903" s="251">
        <f t="shared" si="188"/>
        <v>0</v>
      </c>
      <c r="AM1903" s="252">
        <f t="shared" si="189"/>
        <v>0.10571955158654757</v>
      </c>
      <c r="AP1903" s="268"/>
    </row>
    <row r="1904" spans="1:42" x14ac:dyDescent="0.25">
      <c r="A1904" s="253">
        <v>1902</v>
      </c>
      <c r="B1904" s="243" t="s">
        <v>601</v>
      </c>
      <c r="C1904" s="243" t="s">
        <v>602</v>
      </c>
      <c r="D1904" s="243" t="s">
        <v>491</v>
      </c>
      <c r="E1904" s="243" t="s">
        <v>492</v>
      </c>
      <c r="F1904" s="243" t="s">
        <v>30</v>
      </c>
      <c r="G1904" s="243" t="s">
        <v>46</v>
      </c>
      <c r="H1904" s="243" t="s">
        <v>47</v>
      </c>
      <c r="I1904" s="243" t="s">
        <v>59</v>
      </c>
      <c r="J1904" s="243" t="s">
        <v>58</v>
      </c>
      <c r="K1904" s="243" t="s">
        <v>966</v>
      </c>
      <c r="L1904" s="265">
        <v>1.0641754666666667</v>
      </c>
      <c r="M1904" s="250">
        <v>2</v>
      </c>
      <c r="N1904" s="250">
        <v>1.0641754666666667</v>
      </c>
      <c r="O1904" s="244">
        <v>21</v>
      </c>
      <c r="P1904" s="242">
        <v>15</v>
      </c>
      <c r="Q1904" s="242">
        <v>35</v>
      </c>
      <c r="R1904" s="242">
        <v>0.9</v>
      </c>
      <c r="S1904" s="245">
        <v>195</v>
      </c>
      <c r="T1904" s="242">
        <v>3.2</v>
      </c>
      <c r="U1904" s="242">
        <v>1.2</v>
      </c>
      <c r="V1904" s="242">
        <v>4.3</v>
      </c>
      <c r="W1904" s="266">
        <v>210.81391840643818</v>
      </c>
      <c r="X1904" s="266">
        <v>21.251403065165139</v>
      </c>
      <c r="Y1904" s="266">
        <v>4.12</v>
      </c>
      <c r="Z1904" s="266">
        <v>2.24343</v>
      </c>
      <c r="AA1904" s="266">
        <v>0.24926999999999996</v>
      </c>
      <c r="AB1904" s="267">
        <v>4.0133000000000001</v>
      </c>
      <c r="AC1904" s="268"/>
      <c r="AD1904" s="269">
        <v>6.05</v>
      </c>
      <c r="AE1904" s="270">
        <f t="shared" si="190"/>
        <v>2.9004960000000004</v>
      </c>
      <c r="AF1904" s="194">
        <f t="shared" si="186"/>
        <v>1.1128039999999997</v>
      </c>
      <c r="AH1904" s="242">
        <v>1883</v>
      </c>
      <c r="AI1904" s="251">
        <f t="shared" si="187"/>
        <v>10.626000000000001</v>
      </c>
      <c r="AJ1904" s="251">
        <f>'5-04a'!O1905</f>
        <v>10.625999999999999</v>
      </c>
      <c r="AK1904" s="251">
        <f t="shared" si="188"/>
        <v>0</v>
      </c>
      <c r="AM1904" s="252">
        <f t="shared" si="189"/>
        <v>0.10472463768115937</v>
      </c>
      <c r="AP1904" s="268"/>
    </row>
    <row r="1905" spans="1:42" x14ac:dyDescent="0.25">
      <c r="A1905" s="253">
        <v>1903</v>
      </c>
      <c r="B1905" s="243" t="s">
        <v>601</v>
      </c>
      <c r="C1905" s="243" t="s">
        <v>602</v>
      </c>
      <c r="D1905" s="243" t="s">
        <v>508</v>
      </c>
      <c r="E1905" s="243" t="s">
        <v>472</v>
      </c>
      <c r="F1905" s="243" t="s">
        <v>30</v>
      </c>
      <c r="G1905" s="243" t="s">
        <v>36</v>
      </c>
      <c r="H1905" s="243" t="s">
        <v>42</v>
      </c>
      <c r="I1905" s="243" t="s">
        <v>1002</v>
      </c>
      <c r="J1905" s="243" t="s">
        <v>657</v>
      </c>
      <c r="K1905" s="243" t="s">
        <v>967</v>
      </c>
      <c r="L1905" s="265">
        <v>14.165615018580182</v>
      </c>
      <c r="M1905" s="250">
        <v>1.5</v>
      </c>
      <c r="N1905" s="250">
        <v>1.5</v>
      </c>
      <c r="O1905" s="244">
        <v>18</v>
      </c>
      <c r="P1905" s="242">
        <v>10</v>
      </c>
      <c r="Q1905" s="242">
        <v>25</v>
      </c>
      <c r="R1905" s="242">
        <v>0.9</v>
      </c>
      <c r="S1905" s="245">
        <v>1230</v>
      </c>
      <c r="T1905" s="242">
        <v>4.2</v>
      </c>
      <c r="U1905" s="242">
        <v>1.4</v>
      </c>
      <c r="V1905" s="242">
        <v>24</v>
      </c>
      <c r="W1905" s="266">
        <v>225.10483333333332</v>
      </c>
      <c r="X1905" s="266">
        <v>11.15484803435745</v>
      </c>
      <c r="Y1905" s="266">
        <v>6.62</v>
      </c>
      <c r="Z1905" s="266">
        <v>3.3765725</v>
      </c>
      <c r="AA1905" s="266">
        <v>2.4957275000000001</v>
      </c>
      <c r="AB1905" s="267">
        <v>13.062100000000001</v>
      </c>
      <c r="AC1905" s="268"/>
      <c r="AD1905" s="269" t="s">
        <v>2545</v>
      </c>
      <c r="AE1905" s="270">
        <v>6</v>
      </c>
      <c r="AF1905" s="194">
        <f t="shared" si="186"/>
        <v>7.0621000000000009</v>
      </c>
      <c r="AH1905" s="242">
        <v>1884</v>
      </c>
      <c r="AI1905" s="251">
        <f t="shared" si="187"/>
        <v>25.554400000000001</v>
      </c>
      <c r="AJ1905" s="251">
        <f>'5-04a'!O1906</f>
        <v>25.554400000000001</v>
      </c>
      <c r="AK1905" s="251">
        <f t="shared" si="188"/>
        <v>0</v>
      </c>
      <c r="AM1905" s="252">
        <f t="shared" si="189"/>
        <v>0.27635553955483205</v>
      </c>
      <c r="AP1905" s="268"/>
    </row>
    <row r="1906" spans="1:42" x14ac:dyDescent="0.25">
      <c r="A1906" s="253">
        <v>1904</v>
      </c>
      <c r="B1906" s="243" t="s">
        <v>601</v>
      </c>
      <c r="C1906" s="243" t="s">
        <v>602</v>
      </c>
      <c r="D1906" s="243" t="s">
        <v>508</v>
      </c>
      <c r="E1906" s="243" t="s">
        <v>472</v>
      </c>
      <c r="F1906" s="243" t="s">
        <v>35</v>
      </c>
      <c r="G1906" s="243" t="s">
        <v>31</v>
      </c>
      <c r="H1906" s="243" t="s">
        <v>42</v>
      </c>
      <c r="I1906" s="243" t="s">
        <v>64</v>
      </c>
      <c r="J1906" s="243" t="s">
        <v>657</v>
      </c>
      <c r="K1906" s="243" t="s">
        <v>967</v>
      </c>
      <c r="L1906" s="265">
        <v>2.6218701808170914</v>
      </c>
      <c r="M1906" s="250">
        <v>1.5</v>
      </c>
      <c r="N1906" s="250">
        <v>1.5</v>
      </c>
      <c r="O1906" s="244">
        <v>18</v>
      </c>
      <c r="P1906" s="242">
        <v>10</v>
      </c>
      <c r="Q1906" s="242">
        <v>25</v>
      </c>
      <c r="R1906" s="242">
        <v>0.9</v>
      </c>
      <c r="S1906" s="245">
        <v>692</v>
      </c>
      <c r="T1906" s="242">
        <v>4.2</v>
      </c>
      <c r="U1906" s="242">
        <v>1.4</v>
      </c>
      <c r="V1906" s="242">
        <v>24</v>
      </c>
      <c r="W1906" s="266">
        <v>243.00235555555551</v>
      </c>
      <c r="X1906" s="266">
        <v>12.041742098887784</v>
      </c>
      <c r="Y1906" s="266">
        <v>6.75</v>
      </c>
      <c r="Z1906" s="266">
        <v>3.6450353333333325</v>
      </c>
      <c r="AA1906" s="266">
        <v>1.9627113333333328</v>
      </c>
      <c r="AB1906" s="267">
        <v>12.759753333333332</v>
      </c>
      <c r="AC1906" s="268"/>
      <c r="AD1906" s="269" t="s">
        <v>2545</v>
      </c>
      <c r="AE1906" s="270">
        <v>6</v>
      </c>
      <c r="AF1906" s="194">
        <f t="shared" si="186"/>
        <v>6.7597533333333324</v>
      </c>
      <c r="AH1906" s="242">
        <v>1885</v>
      </c>
      <c r="AI1906" s="251">
        <f t="shared" si="187"/>
        <v>25.1175</v>
      </c>
      <c r="AJ1906" s="251">
        <f>'5-04a'!O1907</f>
        <v>25.1175</v>
      </c>
      <c r="AK1906" s="251">
        <f t="shared" si="188"/>
        <v>0</v>
      </c>
      <c r="AM1906" s="252">
        <f t="shared" si="189"/>
        <v>0.26912524468332166</v>
      </c>
      <c r="AP1906" s="268"/>
    </row>
    <row r="1907" spans="1:42" x14ac:dyDescent="0.25">
      <c r="A1907" s="253">
        <v>1905</v>
      </c>
      <c r="B1907" s="243" t="s">
        <v>601</v>
      </c>
      <c r="C1907" s="243" t="s">
        <v>602</v>
      </c>
      <c r="D1907" s="243" t="s">
        <v>508</v>
      </c>
      <c r="E1907" s="243" t="s">
        <v>472</v>
      </c>
      <c r="F1907" s="243" t="s">
        <v>30</v>
      </c>
      <c r="G1907" s="243" t="s">
        <v>36</v>
      </c>
      <c r="H1907" s="243" t="s">
        <v>42</v>
      </c>
      <c r="I1907" s="243" t="s">
        <v>50</v>
      </c>
      <c r="J1907" s="243" t="s">
        <v>681</v>
      </c>
      <c r="K1907" s="243" t="s">
        <v>967</v>
      </c>
      <c r="L1907" s="265">
        <v>6.6529494817643924</v>
      </c>
      <c r="M1907" s="250">
        <v>1.5</v>
      </c>
      <c r="N1907" s="250">
        <v>1.5</v>
      </c>
      <c r="O1907" s="244">
        <v>18</v>
      </c>
      <c r="P1907" s="242">
        <v>10</v>
      </c>
      <c r="Q1907" s="242">
        <v>25</v>
      </c>
      <c r="R1907" s="242">
        <v>0.9</v>
      </c>
      <c r="S1907" s="245">
        <v>1850</v>
      </c>
      <c r="T1907" s="242">
        <v>4.2</v>
      </c>
      <c r="U1907" s="242">
        <v>1.4</v>
      </c>
      <c r="V1907" s="242">
        <v>24</v>
      </c>
      <c r="W1907" s="266">
        <v>313.25373333333329</v>
      </c>
      <c r="X1907" s="266">
        <v>15.522979848034355</v>
      </c>
      <c r="Y1907" s="266">
        <v>6.14</v>
      </c>
      <c r="Z1907" s="266">
        <v>4.6988059999999985</v>
      </c>
      <c r="AA1907" s="266">
        <v>2.0137739999999997</v>
      </c>
      <c r="AB1907" s="267">
        <v>14.02242</v>
      </c>
      <c r="AC1907" s="268"/>
      <c r="AD1907" s="269" t="s">
        <v>2545</v>
      </c>
      <c r="AE1907" s="270">
        <v>6</v>
      </c>
      <c r="AF1907" s="194">
        <f t="shared" si="186"/>
        <v>8.0224200000000003</v>
      </c>
      <c r="AH1907" s="242">
        <v>1886</v>
      </c>
      <c r="AI1907" s="251">
        <f t="shared" si="187"/>
        <v>26.875</v>
      </c>
      <c r="AJ1907" s="251">
        <f>'5-04a'!O1908</f>
        <v>26.875</v>
      </c>
      <c r="AK1907" s="251">
        <f t="shared" si="188"/>
        <v>0</v>
      </c>
      <c r="AM1907" s="252">
        <f t="shared" si="189"/>
        <v>0.29850865116279068</v>
      </c>
      <c r="AP1907" s="268"/>
    </row>
    <row r="1908" spans="1:42" x14ac:dyDescent="0.25">
      <c r="A1908" s="253">
        <v>1906</v>
      </c>
      <c r="B1908" s="243" t="s">
        <v>601</v>
      </c>
      <c r="C1908" s="243" t="s">
        <v>602</v>
      </c>
      <c r="D1908" s="243" t="s">
        <v>491</v>
      </c>
      <c r="E1908" s="243" t="s">
        <v>472</v>
      </c>
      <c r="F1908" s="243" t="s">
        <v>30</v>
      </c>
      <c r="G1908" s="243" t="s">
        <v>36</v>
      </c>
      <c r="H1908" s="243" t="s">
        <v>42</v>
      </c>
      <c r="I1908" s="243" t="s">
        <v>1002</v>
      </c>
      <c r="J1908" s="243" t="s">
        <v>657</v>
      </c>
      <c r="K1908" s="243" t="s">
        <v>967</v>
      </c>
      <c r="L1908" s="265">
        <v>14.166774193461951</v>
      </c>
      <c r="M1908" s="250">
        <v>1.5</v>
      </c>
      <c r="N1908" s="250">
        <v>1.5</v>
      </c>
      <c r="O1908" s="244">
        <v>18</v>
      </c>
      <c r="P1908" s="242">
        <v>10</v>
      </c>
      <c r="Q1908" s="242">
        <v>25</v>
      </c>
      <c r="R1908" s="242">
        <v>0.9</v>
      </c>
      <c r="S1908" s="245">
        <v>1230</v>
      </c>
      <c r="T1908" s="242">
        <v>4.2</v>
      </c>
      <c r="U1908" s="242">
        <v>1.4</v>
      </c>
      <c r="V1908" s="242">
        <v>24</v>
      </c>
      <c r="W1908" s="266">
        <v>152.53848399999993</v>
      </c>
      <c r="X1908" s="266">
        <v>9.0419966804979204</v>
      </c>
      <c r="Y1908" s="266">
        <v>6.62</v>
      </c>
      <c r="Z1908" s="266">
        <v>2.2880772599999992</v>
      </c>
      <c r="AA1908" s="266">
        <v>1.6911875399999992</v>
      </c>
      <c r="AB1908" s="267">
        <v>7.8632351999999983</v>
      </c>
      <c r="AC1908" s="268"/>
      <c r="AD1908" s="269">
        <v>5.55</v>
      </c>
      <c r="AE1908" s="270">
        <f t="shared" ref="AE1908:AE1913" si="191">0.0804*AD1908^2-1.8589*AD1908+11.204</f>
        <v>3.3636260000000018</v>
      </c>
      <c r="AF1908" s="194">
        <f t="shared" si="186"/>
        <v>4.4996091999999965</v>
      </c>
      <c r="AH1908" s="242">
        <v>1887</v>
      </c>
      <c r="AI1908" s="251">
        <f t="shared" si="187"/>
        <v>18.462499999999999</v>
      </c>
      <c r="AJ1908" s="251">
        <f>'5-04a'!O1909</f>
        <v>18.462499999999999</v>
      </c>
      <c r="AK1908" s="251">
        <f t="shared" si="188"/>
        <v>0</v>
      </c>
      <c r="AM1908" s="252">
        <f t="shared" si="189"/>
        <v>0.24371613811780621</v>
      </c>
      <c r="AP1908" s="268"/>
    </row>
    <row r="1909" spans="1:42" x14ac:dyDescent="0.25">
      <c r="A1909" s="253">
        <v>1907</v>
      </c>
      <c r="B1909" s="243" t="s">
        <v>601</v>
      </c>
      <c r="C1909" s="243" t="s">
        <v>602</v>
      </c>
      <c r="D1909" s="243" t="s">
        <v>491</v>
      </c>
      <c r="E1909" s="243" t="s">
        <v>472</v>
      </c>
      <c r="F1909" s="243" t="s">
        <v>35</v>
      </c>
      <c r="G1909" s="243" t="s">
        <v>31</v>
      </c>
      <c r="H1909" s="243" t="s">
        <v>42</v>
      </c>
      <c r="I1909" s="243" t="s">
        <v>64</v>
      </c>
      <c r="J1909" s="243" t="s">
        <v>657</v>
      </c>
      <c r="K1909" s="243" t="s">
        <v>967</v>
      </c>
      <c r="L1909" s="265">
        <v>2.6224427462293356</v>
      </c>
      <c r="M1909" s="250">
        <v>1.5</v>
      </c>
      <c r="N1909" s="250">
        <v>1.5</v>
      </c>
      <c r="O1909" s="244">
        <v>18</v>
      </c>
      <c r="P1909" s="242">
        <v>10</v>
      </c>
      <c r="Q1909" s="242">
        <v>25</v>
      </c>
      <c r="R1909" s="242">
        <v>0.9</v>
      </c>
      <c r="S1909" s="245">
        <v>692</v>
      </c>
      <c r="T1909" s="242">
        <v>4.2</v>
      </c>
      <c r="U1909" s="242">
        <v>1.4</v>
      </c>
      <c r="V1909" s="242">
        <v>24</v>
      </c>
      <c r="W1909" s="266">
        <v>162.84947466666668</v>
      </c>
      <c r="X1909" s="266">
        <v>9.6531994467496549</v>
      </c>
      <c r="Y1909" s="266">
        <v>6.75</v>
      </c>
      <c r="Z1909" s="266">
        <v>2.4427421199999997</v>
      </c>
      <c r="AA1909" s="266">
        <v>1.31532268</v>
      </c>
      <c r="AB1909" s="267">
        <v>7.6104352000000004</v>
      </c>
      <c r="AC1909" s="268"/>
      <c r="AD1909" s="269">
        <v>5.55</v>
      </c>
      <c r="AE1909" s="270">
        <f t="shared" si="191"/>
        <v>3.3636260000000018</v>
      </c>
      <c r="AF1909" s="194">
        <f t="shared" si="186"/>
        <v>4.2468091999999986</v>
      </c>
      <c r="AH1909" s="242">
        <v>1888</v>
      </c>
      <c r="AI1909" s="251">
        <f t="shared" si="187"/>
        <v>18.118500000000001</v>
      </c>
      <c r="AJ1909" s="251">
        <f>'5-04a'!O1910</f>
        <v>18.118500000000001</v>
      </c>
      <c r="AK1909" s="251">
        <f t="shared" si="188"/>
        <v>0</v>
      </c>
      <c r="AM1909" s="252">
        <f t="shared" si="189"/>
        <v>0.23439077186301285</v>
      </c>
      <c r="AP1909" s="268"/>
    </row>
    <row r="1910" spans="1:42" x14ac:dyDescent="0.25">
      <c r="A1910" s="253">
        <v>1908</v>
      </c>
      <c r="B1910" s="243" t="s">
        <v>601</v>
      </c>
      <c r="C1910" s="243" t="s">
        <v>602</v>
      </c>
      <c r="D1910" s="243" t="s">
        <v>491</v>
      </c>
      <c r="E1910" s="243" t="s">
        <v>472</v>
      </c>
      <c r="F1910" s="243" t="s">
        <v>30</v>
      </c>
      <c r="G1910" s="243" t="s">
        <v>36</v>
      </c>
      <c r="H1910" s="243" t="s">
        <v>42</v>
      </c>
      <c r="I1910" s="243" t="s">
        <v>50</v>
      </c>
      <c r="J1910" s="243" t="s">
        <v>681</v>
      </c>
      <c r="K1910" s="243" t="s">
        <v>967</v>
      </c>
      <c r="L1910" s="265">
        <v>6.6548011367013507</v>
      </c>
      <c r="M1910" s="250">
        <v>1.5</v>
      </c>
      <c r="N1910" s="250">
        <v>1.5</v>
      </c>
      <c r="O1910" s="244">
        <v>18</v>
      </c>
      <c r="P1910" s="242">
        <v>10</v>
      </c>
      <c r="Q1910" s="242">
        <v>25</v>
      </c>
      <c r="R1910" s="242">
        <v>0.9</v>
      </c>
      <c r="S1910" s="245">
        <v>1850</v>
      </c>
      <c r="T1910" s="242">
        <v>4.2</v>
      </c>
      <c r="U1910" s="242">
        <v>1.4</v>
      </c>
      <c r="V1910" s="242">
        <v>24</v>
      </c>
      <c r="W1910" s="266">
        <v>218.46369066666662</v>
      </c>
      <c r="X1910" s="266">
        <v>12.949833471645917</v>
      </c>
      <c r="Y1910" s="266">
        <v>6.14</v>
      </c>
      <c r="Z1910" s="266">
        <v>3.2769553599999992</v>
      </c>
      <c r="AA1910" s="266">
        <v>1.4044094399999998</v>
      </c>
      <c r="AB1910" s="267">
        <v>8.6656352000000005</v>
      </c>
      <c r="AC1910" s="268"/>
      <c r="AD1910" s="269">
        <v>5.55</v>
      </c>
      <c r="AE1910" s="270">
        <f t="shared" si="191"/>
        <v>3.3636260000000018</v>
      </c>
      <c r="AF1910" s="194">
        <f t="shared" si="186"/>
        <v>5.3020091999999988</v>
      </c>
      <c r="AH1910" s="242">
        <v>1889</v>
      </c>
      <c r="AI1910" s="251">
        <f t="shared" si="187"/>
        <v>19.487000000000002</v>
      </c>
      <c r="AJ1910" s="251">
        <f>'5-04a'!O1911</f>
        <v>19.486999999999998</v>
      </c>
      <c r="AK1910" s="251">
        <f t="shared" si="188"/>
        <v>0</v>
      </c>
      <c r="AM1910" s="252">
        <f t="shared" si="189"/>
        <v>0.2720792938882331</v>
      </c>
      <c r="AP1910" s="268"/>
    </row>
    <row r="1911" spans="1:42" x14ac:dyDescent="0.25">
      <c r="A1911" s="253">
        <v>1909</v>
      </c>
      <c r="B1911" s="243" t="s">
        <v>601</v>
      </c>
      <c r="C1911" s="243" t="s">
        <v>602</v>
      </c>
      <c r="D1911" s="243" t="s">
        <v>491</v>
      </c>
      <c r="E1911" s="243" t="s">
        <v>472</v>
      </c>
      <c r="F1911" s="243" t="s">
        <v>30</v>
      </c>
      <c r="G1911" s="243" t="s">
        <v>31</v>
      </c>
      <c r="H1911" s="243" t="s">
        <v>32</v>
      </c>
      <c r="I1911" s="243" t="s">
        <v>53</v>
      </c>
      <c r="J1911" s="243" t="s">
        <v>657</v>
      </c>
      <c r="K1911" s="243" t="s">
        <v>968</v>
      </c>
      <c r="L1911" s="265">
        <v>1.7340895592292551</v>
      </c>
      <c r="M1911" s="250">
        <v>0.5</v>
      </c>
      <c r="N1911" s="250">
        <v>0.5</v>
      </c>
      <c r="O1911" s="244">
        <v>22</v>
      </c>
      <c r="P1911" s="242">
        <v>10</v>
      </c>
      <c r="Q1911" s="242">
        <v>25</v>
      </c>
      <c r="R1911" s="242">
        <v>0.9</v>
      </c>
      <c r="S1911" s="245">
        <v>410</v>
      </c>
      <c r="T1911" s="242">
        <v>4.2</v>
      </c>
      <c r="U1911" s="242">
        <v>1.2</v>
      </c>
      <c r="V1911" s="242">
        <v>10</v>
      </c>
      <c r="W1911" s="266">
        <v>160.62509327999996</v>
      </c>
      <c r="X1911" s="266">
        <v>9.5213451855364539</v>
      </c>
      <c r="Y1911" s="266">
        <v>4.3899999999999997</v>
      </c>
      <c r="Z1911" s="266">
        <v>0.80312546639999982</v>
      </c>
      <c r="AA1911" s="266">
        <v>0.31699373359999988</v>
      </c>
      <c r="AB1911" s="267">
        <v>7.7959808000000006</v>
      </c>
      <c r="AC1911" s="268"/>
      <c r="AD1911" s="269">
        <v>5.55</v>
      </c>
      <c r="AE1911" s="270">
        <f t="shared" si="191"/>
        <v>3.3636260000000018</v>
      </c>
      <c r="AF1911" s="194">
        <f t="shared" si="186"/>
        <v>4.4323547999999988</v>
      </c>
      <c r="AH1911" s="242">
        <v>1890</v>
      </c>
      <c r="AI1911" s="251">
        <f t="shared" si="187"/>
        <v>13.306100000000001</v>
      </c>
      <c r="AJ1911" s="251">
        <f>'5-04a'!O1912</f>
        <v>13.306100000000001</v>
      </c>
      <c r="AK1911" s="251">
        <f t="shared" si="188"/>
        <v>0</v>
      </c>
      <c r="AM1911" s="252">
        <f t="shared" si="189"/>
        <v>0.33310698100871017</v>
      </c>
      <c r="AP1911" s="268"/>
    </row>
    <row r="1912" spans="1:42" x14ac:dyDescent="0.25">
      <c r="A1912" s="253">
        <v>1910</v>
      </c>
      <c r="B1912" s="243" t="s">
        <v>601</v>
      </c>
      <c r="C1912" s="243" t="s">
        <v>602</v>
      </c>
      <c r="D1912" s="243" t="s">
        <v>491</v>
      </c>
      <c r="E1912" s="243" t="s">
        <v>472</v>
      </c>
      <c r="F1912" s="243" t="s">
        <v>30</v>
      </c>
      <c r="G1912" s="243" t="s">
        <v>31</v>
      </c>
      <c r="H1912" s="243" t="s">
        <v>42</v>
      </c>
      <c r="I1912" s="243" t="s">
        <v>52</v>
      </c>
      <c r="J1912" s="243" t="s">
        <v>678</v>
      </c>
      <c r="K1912" s="243" t="s">
        <v>968</v>
      </c>
      <c r="L1912" s="265">
        <v>2.7954198918647055</v>
      </c>
      <c r="M1912" s="250">
        <v>0.5</v>
      </c>
      <c r="N1912" s="250">
        <v>0.5</v>
      </c>
      <c r="O1912" s="244">
        <v>22</v>
      </c>
      <c r="P1912" s="242">
        <v>10</v>
      </c>
      <c r="Q1912" s="242">
        <v>25</v>
      </c>
      <c r="R1912" s="242">
        <v>0.9</v>
      </c>
      <c r="S1912" s="245">
        <v>780</v>
      </c>
      <c r="T1912" s="242">
        <v>4.2</v>
      </c>
      <c r="U1912" s="242">
        <v>1.2</v>
      </c>
      <c r="V1912" s="242">
        <v>10</v>
      </c>
      <c r="W1912" s="266">
        <v>157.69588799999991</v>
      </c>
      <c r="X1912" s="266">
        <v>9.3477112033194985</v>
      </c>
      <c r="Y1912" s="266">
        <v>3.92</v>
      </c>
      <c r="Z1912" s="266">
        <v>0.78847943999999959</v>
      </c>
      <c r="AA1912" s="266">
        <v>0.33791975999999985</v>
      </c>
      <c r="AB1912" s="267">
        <v>7.8211007999999991</v>
      </c>
      <c r="AC1912" s="268"/>
      <c r="AD1912" s="269">
        <v>5.55</v>
      </c>
      <c r="AE1912" s="270">
        <f t="shared" si="191"/>
        <v>3.3636260000000018</v>
      </c>
      <c r="AF1912" s="194">
        <f t="shared" si="186"/>
        <v>4.4574747999999973</v>
      </c>
      <c r="AH1912" s="242">
        <v>1891</v>
      </c>
      <c r="AI1912" s="251">
        <f t="shared" si="187"/>
        <v>12.8675</v>
      </c>
      <c r="AJ1912" s="251">
        <f>'5-04a'!O1913</f>
        <v>12.8675</v>
      </c>
      <c r="AK1912" s="251">
        <f t="shared" si="188"/>
        <v>0</v>
      </c>
      <c r="AM1912" s="252">
        <f t="shared" si="189"/>
        <v>0.34641342918204759</v>
      </c>
      <c r="AP1912" s="268"/>
    </row>
    <row r="1913" spans="1:42" x14ac:dyDescent="0.25">
      <c r="A1913" s="253">
        <v>1911</v>
      </c>
      <c r="B1913" s="243" t="s">
        <v>601</v>
      </c>
      <c r="C1913" s="243" t="s">
        <v>602</v>
      </c>
      <c r="D1913" s="243" t="s">
        <v>491</v>
      </c>
      <c r="E1913" s="243" t="s">
        <v>472</v>
      </c>
      <c r="F1913" s="243" t="s">
        <v>30</v>
      </c>
      <c r="G1913" s="243" t="s">
        <v>31</v>
      </c>
      <c r="H1913" s="243" t="s">
        <v>32</v>
      </c>
      <c r="I1913" s="243" t="s">
        <v>28</v>
      </c>
      <c r="J1913" s="243" t="s">
        <v>678</v>
      </c>
      <c r="K1913" s="243" t="s">
        <v>968</v>
      </c>
      <c r="L1913" s="265">
        <v>1.227409100119581</v>
      </c>
      <c r="M1913" s="250">
        <v>0.5</v>
      </c>
      <c r="N1913" s="250">
        <v>0.5</v>
      </c>
      <c r="O1913" s="244">
        <v>22</v>
      </c>
      <c r="P1913" s="242">
        <v>10</v>
      </c>
      <c r="Q1913" s="242">
        <v>25</v>
      </c>
      <c r="R1913" s="242">
        <v>0.9</v>
      </c>
      <c r="S1913" s="245">
        <v>524</v>
      </c>
      <c r="T1913" s="242">
        <v>4.2</v>
      </c>
      <c r="U1913" s="242">
        <v>1.2</v>
      </c>
      <c r="V1913" s="242">
        <v>10</v>
      </c>
      <c r="W1913" s="266">
        <v>168.74562239999995</v>
      </c>
      <c r="X1913" s="266">
        <v>10.002704350918789</v>
      </c>
      <c r="Y1913" s="266">
        <v>3.88</v>
      </c>
      <c r="Z1913" s="266">
        <v>0.84372811199999975</v>
      </c>
      <c r="AA1913" s="266">
        <v>0.13735108799999998</v>
      </c>
      <c r="AB1913" s="267">
        <v>7.2398208000000004</v>
      </c>
      <c r="AC1913" s="268"/>
      <c r="AD1913" s="269">
        <v>5.55</v>
      </c>
      <c r="AE1913" s="270">
        <f t="shared" si="191"/>
        <v>3.3636260000000018</v>
      </c>
      <c r="AF1913" s="194">
        <f t="shared" si="186"/>
        <v>3.8761947999999986</v>
      </c>
      <c r="AH1913" s="242">
        <v>1892</v>
      </c>
      <c r="AI1913" s="251">
        <f t="shared" si="187"/>
        <v>12.100899999999999</v>
      </c>
      <c r="AJ1913" s="251">
        <f>'5-04a'!O1914</f>
        <v>12.100899999999999</v>
      </c>
      <c r="AK1913" s="251">
        <f t="shared" si="188"/>
        <v>0</v>
      </c>
      <c r="AM1913" s="252">
        <f t="shared" si="189"/>
        <v>0.32032285201927119</v>
      </c>
      <c r="AP1913" s="268"/>
    </row>
    <row r="1914" spans="1:42" x14ac:dyDescent="0.25">
      <c r="A1914" s="253">
        <v>1912</v>
      </c>
      <c r="B1914" s="243" t="s">
        <v>601</v>
      </c>
      <c r="C1914" s="243" t="s">
        <v>602</v>
      </c>
      <c r="D1914" s="243" t="s">
        <v>508</v>
      </c>
      <c r="E1914" s="243" t="s">
        <v>472</v>
      </c>
      <c r="F1914" s="243" t="s">
        <v>30</v>
      </c>
      <c r="G1914" s="243" t="s">
        <v>31</v>
      </c>
      <c r="H1914" s="243" t="s">
        <v>32</v>
      </c>
      <c r="I1914" s="243" t="s">
        <v>53</v>
      </c>
      <c r="J1914" s="243" t="s">
        <v>65</v>
      </c>
      <c r="K1914" s="243" t="s">
        <v>969</v>
      </c>
      <c r="L1914" s="265">
        <v>2.0003094149598057</v>
      </c>
      <c r="M1914" s="250">
        <v>1</v>
      </c>
      <c r="N1914" s="250">
        <v>1</v>
      </c>
      <c r="O1914" s="244">
        <v>26</v>
      </c>
      <c r="P1914" s="242">
        <v>15</v>
      </c>
      <c r="Q1914" s="242">
        <v>35</v>
      </c>
      <c r="R1914" s="242">
        <v>0.9</v>
      </c>
      <c r="S1914" s="245">
        <v>195</v>
      </c>
      <c r="T1914" s="242">
        <v>3.2</v>
      </c>
      <c r="U1914" s="242">
        <v>1.4</v>
      </c>
      <c r="V1914" s="242">
        <v>9.1</v>
      </c>
      <c r="W1914" s="266">
        <v>309.98879999999997</v>
      </c>
      <c r="X1914" s="266">
        <v>15.361189296333</v>
      </c>
      <c r="Y1914" s="266">
        <v>6.43</v>
      </c>
      <c r="Z1914" s="266">
        <v>3.0998879999999995</v>
      </c>
      <c r="AA1914" s="266">
        <v>0.77497199999999988</v>
      </c>
      <c r="AB1914" s="267">
        <v>11.086840000000002</v>
      </c>
      <c r="AC1914" s="268"/>
      <c r="AD1914" s="269" t="s">
        <v>2545</v>
      </c>
      <c r="AE1914" s="270">
        <v>6</v>
      </c>
      <c r="AF1914" s="194">
        <f t="shared" si="186"/>
        <v>5.0868400000000022</v>
      </c>
      <c r="AH1914" s="242">
        <v>1893</v>
      </c>
      <c r="AI1914" s="251">
        <f t="shared" si="187"/>
        <v>21.3917</v>
      </c>
      <c r="AJ1914" s="251">
        <f>'5-04a'!O1915</f>
        <v>21.3917</v>
      </c>
      <c r="AK1914" s="251">
        <f t="shared" si="188"/>
        <v>0</v>
      </c>
      <c r="AM1914" s="252">
        <f t="shared" si="189"/>
        <v>0.23779503265285143</v>
      </c>
      <c r="AP1914" s="268"/>
    </row>
    <row r="1915" spans="1:42" x14ac:dyDescent="0.25">
      <c r="A1915" s="253">
        <v>1913</v>
      </c>
      <c r="B1915" s="243" t="s">
        <v>601</v>
      </c>
      <c r="C1915" s="243" t="s">
        <v>602</v>
      </c>
      <c r="D1915" s="243" t="s">
        <v>508</v>
      </c>
      <c r="E1915" s="243" t="s">
        <v>472</v>
      </c>
      <c r="F1915" s="243" t="s">
        <v>30</v>
      </c>
      <c r="G1915" s="243" t="s">
        <v>46</v>
      </c>
      <c r="H1915" s="243" t="s">
        <v>47</v>
      </c>
      <c r="I1915" s="243" t="s">
        <v>62</v>
      </c>
      <c r="J1915" s="243" t="s">
        <v>65</v>
      </c>
      <c r="K1915" s="243" t="s">
        <v>969</v>
      </c>
      <c r="L1915" s="265">
        <v>1.1698238180817089</v>
      </c>
      <c r="M1915" s="250">
        <v>1</v>
      </c>
      <c r="N1915" s="250">
        <v>1</v>
      </c>
      <c r="O1915" s="244">
        <v>26</v>
      </c>
      <c r="P1915" s="242">
        <v>15</v>
      </c>
      <c r="Q1915" s="242">
        <v>35</v>
      </c>
      <c r="R1915" s="242">
        <v>0.9</v>
      </c>
      <c r="S1915" s="245">
        <v>195</v>
      </c>
      <c r="T1915" s="242">
        <v>3.2</v>
      </c>
      <c r="U1915" s="242">
        <v>1.4</v>
      </c>
      <c r="V1915" s="242">
        <v>9.1</v>
      </c>
      <c r="W1915" s="266">
        <v>324.10934999999995</v>
      </c>
      <c r="X1915" s="266">
        <v>16.060919226957381</v>
      </c>
      <c r="Y1915" s="266">
        <v>6.28</v>
      </c>
      <c r="Z1915" s="266">
        <v>3.2410934999999994</v>
      </c>
      <c r="AA1915" s="266">
        <v>0.36012149999999998</v>
      </c>
      <c r="AB1915" s="267">
        <v>10.752385</v>
      </c>
      <c r="AC1915" s="268"/>
      <c r="AD1915" s="269" t="s">
        <v>2545</v>
      </c>
      <c r="AE1915" s="270">
        <v>6</v>
      </c>
      <c r="AF1915" s="194">
        <f t="shared" si="186"/>
        <v>4.7523850000000003</v>
      </c>
      <c r="AH1915" s="242">
        <v>1894</v>
      </c>
      <c r="AI1915" s="251">
        <f t="shared" si="187"/>
        <v>20.633600000000001</v>
      </c>
      <c r="AJ1915" s="251">
        <f>'5-04a'!O1916</f>
        <v>20.633600000000001</v>
      </c>
      <c r="AK1915" s="251">
        <f t="shared" si="188"/>
        <v>0</v>
      </c>
      <c r="AM1915" s="252">
        <f t="shared" si="189"/>
        <v>0.2303226291098015</v>
      </c>
      <c r="AP1915" s="268"/>
    </row>
    <row r="1916" spans="1:42" x14ac:dyDescent="0.25">
      <c r="A1916" s="253">
        <v>1914</v>
      </c>
      <c r="B1916" s="243" t="s">
        <v>601</v>
      </c>
      <c r="C1916" s="243" t="s">
        <v>602</v>
      </c>
      <c r="D1916" s="243" t="s">
        <v>508</v>
      </c>
      <c r="E1916" s="243" t="s">
        <v>472</v>
      </c>
      <c r="F1916" s="243" t="s">
        <v>30</v>
      </c>
      <c r="G1916" s="243" t="s">
        <v>31</v>
      </c>
      <c r="H1916" s="243" t="s">
        <v>32</v>
      </c>
      <c r="I1916" s="243" t="s">
        <v>62</v>
      </c>
      <c r="J1916" s="243" t="s">
        <v>657</v>
      </c>
      <c r="K1916" s="243" t="s">
        <v>969</v>
      </c>
      <c r="L1916" s="265">
        <v>2.1485192580662917</v>
      </c>
      <c r="M1916" s="250">
        <v>1</v>
      </c>
      <c r="N1916" s="250">
        <v>1</v>
      </c>
      <c r="O1916" s="244">
        <v>26</v>
      </c>
      <c r="P1916" s="242">
        <v>15</v>
      </c>
      <c r="Q1916" s="242">
        <v>35</v>
      </c>
      <c r="R1916" s="242">
        <v>0.9</v>
      </c>
      <c r="S1916" s="245">
        <v>195</v>
      </c>
      <c r="T1916" s="242">
        <v>3.2</v>
      </c>
      <c r="U1916" s="242">
        <v>1.4</v>
      </c>
      <c r="V1916" s="242">
        <v>9.1</v>
      </c>
      <c r="W1916" s="266">
        <v>307.11007799999999</v>
      </c>
      <c r="X1916" s="266">
        <v>15.218537066402376</v>
      </c>
      <c r="Y1916" s="266">
        <v>6.5</v>
      </c>
      <c r="Z1916" s="266">
        <v>3.0711007799999996</v>
      </c>
      <c r="AA1916" s="266">
        <v>0.56764421999999992</v>
      </c>
      <c r="AB1916" s="267">
        <v>10.798255000000001</v>
      </c>
      <c r="AC1916" s="268"/>
      <c r="AD1916" s="269" t="s">
        <v>2545</v>
      </c>
      <c r="AE1916" s="270">
        <v>6</v>
      </c>
      <c r="AF1916" s="194">
        <f t="shared" si="186"/>
        <v>4.798255000000001</v>
      </c>
      <c r="AH1916" s="242">
        <v>1895</v>
      </c>
      <c r="AI1916" s="251">
        <f t="shared" si="187"/>
        <v>20.937000000000001</v>
      </c>
      <c r="AJ1916" s="251">
        <f>'5-04a'!O1917</f>
        <v>20.937000000000001</v>
      </c>
      <c r="AK1916" s="251">
        <f t="shared" si="188"/>
        <v>0</v>
      </c>
      <c r="AM1916" s="252">
        <f t="shared" si="189"/>
        <v>0.22917586091608161</v>
      </c>
      <c r="AP1916" s="268"/>
    </row>
    <row r="1917" spans="1:42" x14ac:dyDescent="0.25">
      <c r="A1917" s="253">
        <v>1915</v>
      </c>
      <c r="B1917" s="243" t="s">
        <v>601</v>
      </c>
      <c r="C1917" s="243" t="s">
        <v>602</v>
      </c>
      <c r="D1917" s="243" t="s">
        <v>508</v>
      </c>
      <c r="E1917" s="243" t="s">
        <v>472</v>
      </c>
      <c r="F1917" s="243" t="s">
        <v>30</v>
      </c>
      <c r="G1917" s="243" t="s">
        <v>46</v>
      </c>
      <c r="H1917" s="243" t="s">
        <v>47</v>
      </c>
      <c r="I1917" s="243" t="s">
        <v>60</v>
      </c>
      <c r="J1917" s="243" t="s">
        <v>58</v>
      </c>
      <c r="K1917" s="243" t="s">
        <v>969</v>
      </c>
      <c r="L1917" s="265">
        <v>1.229688046589918</v>
      </c>
      <c r="M1917" s="250">
        <v>1</v>
      </c>
      <c r="N1917" s="250">
        <v>1</v>
      </c>
      <c r="O1917" s="244">
        <v>26</v>
      </c>
      <c r="P1917" s="242">
        <v>15</v>
      </c>
      <c r="Q1917" s="242">
        <v>35</v>
      </c>
      <c r="R1917" s="242">
        <v>0.9</v>
      </c>
      <c r="S1917" s="245">
        <v>195</v>
      </c>
      <c r="T1917" s="242">
        <v>3.2</v>
      </c>
      <c r="U1917" s="242">
        <v>1.4</v>
      </c>
      <c r="V1917" s="242">
        <v>9.1</v>
      </c>
      <c r="W1917" s="266">
        <v>318.03947999999997</v>
      </c>
      <c r="X1917" s="266">
        <v>15.760132804757182</v>
      </c>
      <c r="Y1917" s="266">
        <v>6.63</v>
      </c>
      <c r="Z1917" s="266">
        <v>3.1803947999999997</v>
      </c>
      <c r="AA1917" s="266">
        <v>0.43369019999999991</v>
      </c>
      <c r="AB1917" s="267">
        <v>10.768115000000002</v>
      </c>
      <c r="AC1917" s="268"/>
      <c r="AD1917" s="269" t="s">
        <v>2545</v>
      </c>
      <c r="AE1917" s="270">
        <v>6</v>
      </c>
      <c r="AF1917" s="194">
        <f t="shared" si="186"/>
        <v>4.7681150000000017</v>
      </c>
      <c r="AH1917" s="242">
        <v>1896</v>
      </c>
      <c r="AI1917" s="251">
        <f t="shared" si="187"/>
        <v>21.0122</v>
      </c>
      <c r="AJ1917" s="251">
        <f>'5-04a'!O1918</f>
        <v>21.0122</v>
      </c>
      <c r="AK1917" s="251">
        <f t="shared" si="188"/>
        <v>0</v>
      </c>
      <c r="AM1917" s="252">
        <f t="shared" si="189"/>
        <v>0.22692126478902741</v>
      </c>
      <c r="AP1917" s="268"/>
    </row>
    <row r="1918" spans="1:42" x14ac:dyDescent="0.25">
      <c r="A1918" s="253">
        <v>1916</v>
      </c>
      <c r="B1918" s="243" t="s">
        <v>601</v>
      </c>
      <c r="C1918" s="243" t="s">
        <v>602</v>
      </c>
      <c r="D1918" s="243" t="s">
        <v>508</v>
      </c>
      <c r="E1918" s="243" t="s">
        <v>472</v>
      </c>
      <c r="F1918" s="243" t="s">
        <v>30</v>
      </c>
      <c r="G1918" s="243" t="s">
        <v>46</v>
      </c>
      <c r="H1918" s="243" t="s">
        <v>47</v>
      </c>
      <c r="I1918" s="243" t="s">
        <v>59</v>
      </c>
      <c r="J1918" s="243" t="s">
        <v>58</v>
      </c>
      <c r="K1918" s="243" t="s">
        <v>969</v>
      </c>
      <c r="L1918" s="265">
        <v>2.2523620607422092</v>
      </c>
      <c r="M1918" s="250">
        <v>1</v>
      </c>
      <c r="N1918" s="250">
        <v>1</v>
      </c>
      <c r="O1918" s="244">
        <v>26</v>
      </c>
      <c r="P1918" s="242">
        <v>15</v>
      </c>
      <c r="Q1918" s="242">
        <v>35</v>
      </c>
      <c r="R1918" s="242">
        <v>0.9</v>
      </c>
      <c r="S1918" s="245">
        <v>195</v>
      </c>
      <c r="T1918" s="242">
        <v>3.2</v>
      </c>
      <c r="U1918" s="242">
        <v>1.4</v>
      </c>
      <c r="V1918" s="242">
        <v>9.1</v>
      </c>
      <c r="W1918" s="266">
        <v>324.10934999999995</v>
      </c>
      <c r="X1918" s="266">
        <v>16.060919226957381</v>
      </c>
      <c r="Y1918" s="266">
        <v>6.37</v>
      </c>
      <c r="Z1918" s="266">
        <v>3.2410934999999994</v>
      </c>
      <c r="AA1918" s="266">
        <v>0.36012149999999998</v>
      </c>
      <c r="AB1918" s="267">
        <v>10.752385</v>
      </c>
      <c r="AC1918" s="268"/>
      <c r="AD1918" s="269" t="s">
        <v>2545</v>
      </c>
      <c r="AE1918" s="270">
        <v>6</v>
      </c>
      <c r="AF1918" s="194">
        <f t="shared" si="186"/>
        <v>4.7523850000000003</v>
      </c>
      <c r="AH1918" s="242">
        <v>1897</v>
      </c>
      <c r="AI1918" s="251">
        <f t="shared" si="187"/>
        <v>20.723599999999998</v>
      </c>
      <c r="AJ1918" s="251">
        <f>'5-04a'!O1919</f>
        <v>20.723600000000001</v>
      </c>
      <c r="AK1918" s="251">
        <f t="shared" si="188"/>
        <v>0</v>
      </c>
      <c r="AM1918" s="252">
        <f t="shared" si="189"/>
        <v>0.22932236677025231</v>
      </c>
      <c r="AP1918" s="268"/>
    </row>
    <row r="1919" spans="1:42" x14ac:dyDescent="0.25">
      <c r="A1919" s="253">
        <v>1917</v>
      </c>
      <c r="B1919" s="243" t="s">
        <v>601</v>
      </c>
      <c r="C1919" s="243" t="s">
        <v>602</v>
      </c>
      <c r="D1919" s="243" t="s">
        <v>508</v>
      </c>
      <c r="E1919" s="243" t="s">
        <v>472</v>
      </c>
      <c r="F1919" s="243" t="s">
        <v>35</v>
      </c>
      <c r="G1919" s="243" t="s">
        <v>31</v>
      </c>
      <c r="H1919" s="243" t="s">
        <v>32</v>
      </c>
      <c r="I1919" s="243" t="s">
        <v>57</v>
      </c>
      <c r="J1919" s="243" t="s">
        <v>58</v>
      </c>
      <c r="K1919" s="243" t="s">
        <v>969</v>
      </c>
      <c r="L1919" s="265">
        <v>1.1875418480928162</v>
      </c>
      <c r="M1919" s="250">
        <v>1</v>
      </c>
      <c r="N1919" s="250">
        <v>1</v>
      </c>
      <c r="O1919" s="244">
        <v>26</v>
      </c>
      <c r="P1919" s="242">
        <v>15</v>
      </c>
      <c r="Q1919" s="242">
        <v>35</v>
      </c>
      <c r="R1919" s="242">
        <v>0.9</v>
      </c>
      <c r="S1919" s="245">
        <v>239</v>
      </c>
      <c r="T1919" s="242">
        <v>3.2</v>
      </c>
      <c r="U1919" s="242">
        <v>1.4</v>
      </c>
      <c r="V1919" s="242">
        <v>9.1</v>
      </c>
      <c r="W1919" s="266">
        <v>246.74219999999991</v>
      </c>
      <c r="X1919" s="266">
        <v>12.227066402378588</v>
      </c>
      <c r="Y1919" s="266">
        <v>6.72</v>
      </c>
      <c r="Z1919" s="266">
        <v>2.4674219999999991</v>
      </c>
      <c r="AA1919" s="266">
        <v>1.6449479999999996</v>
      </c>
      <c r="AB1919" s="267">
        <v>11.377130000000001</v>
      </c>
      <c r="AC1919" s="268"/>
      <c r="AD1919" s="269" t="s">
        <v>2545</v>
      </c>
      <c r="AE1919" s="270">
        <v>6</v>
      </c>
      <c r="AF1919" s="194">
        <f t="shared" si="186"/>
        <v>5.3771300000000011</v>
      </c>
      <c r="AH1919" s="242">
        <v>1898</v>
      </c>
      <c r="AI1919" s="251">
        <f t="shared" si="187"/>
        <v>22.209499999999998</v>
      </c>
      <c r="AJ1919" s="251">
        <f>'5-04a'!O1920</f>
        <v>22.209499999999998</v>
      </c>
      <c r="AK1919" s="251">
        <f t="shared" si="188"/>
        <v>0</v>
      </c>
      <c r="AM1919" s="252">
        <f t="shared" si="189"/>
        <v>0.242109457664513</v>
      </c>
      <c r="AP1919" s="268"/>
    </row>
    <row r="1920" spans="1:42" x14ac:dyDescent="0.25">
      <c r="A1920" s="253">
        <v>1918</v>
      </c>
      <c r="B1920" s="243" t="s">
        <v>601</v>
      </c>
      <c r="C1920" s="243" t="s">
        <v>602</v>
      </c>
      <c r="D1920" s="243" t="s">
        <v>491</v>
      </c>
      <c r="E1920" s="243" t="s">
        <v>472</v>
      </c>
      <c r="F1920" s="243" t="s">
        <v>30</v>
      </c>
      <c r="G1920" s="243" t="s">
        <v>31</v>
      </c>
      <c r="H1920" s="243" t="s">
        <v>32</v>
      </c>
      <c r="I1920" s="243" t="s">
        <v>53</v>
      </c>
      <c r="J1920" s="243" t="s">
        <v>65</v>
      </c>
      <c r="K1920" s="243" t="s">
        <v>969</v>
      </c>
      <c r="L1920" s="265">
        <v>2.00035910931634</v>
      </c>
      <c r="M1920" s="250">
        <v>1</v>
      </c>
      <c r="N1920" s="250">
        <v>1</v>
      </c>
      <c r="O1920" s="244">
        <v>26</v>
      </c>
      <c r="P1920" s="242">
        <v>15</v>
      </c>
      <c r="Q1920" s="242">
        <v>35</v>
      </c>
      <c r="R1920" s="242">
        <v>0.9</v>
      </c>
      <c r="S1920" s="245">
        <v>195</v>
      </c>
      <c r="T1920" s="242">
        <v>3.2</v>
      </c>
      <c r="U1920" s="242">
        <v>1.4</v>
      </c>
      <c r="V1920" s="242">
        <v>9.1</v>
      </c>
      <c r="W1920" s="266">
        <v>187.401456</v>
      </c>
      <c r="X1920" s="266">
        <v>11.108562892708949</v>
      </c>
      <c r="Y1920" s="266">
        <v>6.43</v>
      </c>
      <c r="Z1920" s="266">
        <v>1.8740145599999998</v>
      </c>
      <c r="AA1920" s="266">
        <v>0.46850364</v>
      </c>
      <c r="AB1920" s="267">
        <v>6.1785818000000017</v>
      </c>
      <c r="AC1920" s="268"/>
      <c r="AD1920" s="269">
        <v>5.55</v>
      </c>
      <c r="AE1920" s="270">
        <f t="shared" ref="AE1920:AE1933" si="192">0.0804*AD1920^2-1.8589*AD1920+11.204</f>
        <v>3.3636260000000018</v>
      </c>
      <c r="AF1920" s="194">
        <f t="shared" si="186"/>
        <v>2.8149557999999999</v>
      </c>
      <c r="AH1920" s="242">
        <v>1899</v>
      </c>
      <c r="AI1920" s="251">
        <f t="shared" si="187"/>
        <v>14.9511</v>
      </c>
      <c r="AJ1920" s="251">
        <f>'5-04a'!O1921</f>
        <v>14.9511</v>
      </c>
      <c r="AK1920" s="251">
        <f t="shared" si="188"/>
        <v>0</v>
      </c>
      <c r="AM1920" s="252">
        <f t="shared" si="189"/>
        <v>0.18827750466520857</v>
      </c>
      <c r="AP1920" s="268"/>
    </row>
    <row r="1921" spans="1:42" x14ac:dyDescent="0.25">
      <c r="A1921" s="253">
        <v>1919</v>
      </c>
      <c r="B1921" s="243" t="s">
        <v>601</v>
      </c>
      <c r="C1921" s="243" t="s">
        <v>602</v>
      </c>
      <c r="D1921" s="243" t="s">
        <v>491</v>
      </c>
      <c r="E1921" s="243" t="s">
        <v>472</v>
      </c>
      <c r="F1921" s="243" t="s">
        <v>30</v>
      </c>
      <c r="G1921" s="243" t="s">
        <v>46</v>
      </c>
      <c r="H1921" s="243" t="s">
        <v>47</v>
      </c>
      <c r="I1921" s="243" t="s">
        <v>62</v>
      </c>
      <c r="J1921" s="243" t="s">
        <v>65</v>
      </c>
      <c r="K1921" s="243" t="s">
        <v>969</v>
      </c>
      <c r="L1921" s="265">
        <v>1.1698810746229333</v>
      </c>
      <c r="M1921" s="250">
        <v>1</v>
      </c>
      <c r="N1921" s="250">
        <v>1</v>
      </c>
      <c r="O1921" s="244">
        <v>26</v>
      </c>
      <c r="P1921" s="242">
        <v>15</v>
      </c>
      <c r="Q1921" s="242">
        <v>35</v>
      </c>
      <c r="R1921" s="242">
        <v>0.9</v>
      </c>
      <c r="S1921" s="245">
        <v>195</v>
      </c>
      <c r="T1921" s="242">
        <v>3.2</v>
      </c>
      <c r="U1921" s="242">
        <v>1.4</v>
      </c>
      <c r="V1921" s="242">
        <v>9.1</v>
      </c>
      <c r="W1921" s="266">
        <v>190.23643799999991</v>
      </c>
      <c r="X1921" s="266">
        <v>11.276611618257256</v>
      </c>
      <c r="Y1921" s="266">
        <v>6.28</v>
      </c>
      <c r="Z1921" s="266">
        <v>1.902364379999999</v>
      </c>
      <c r="AA1921" s="266">
        <v>0.21137381999999993</v>
      </c>
      <c r="AB1921" s="267">
        <v>5.8989618000000004</v>
      </c>
      <c r="AC1921" s="268"/>
      <c r="AD1921" s="269">
        <v>5.55</v>
      </c>
      <c r="AE1921" s="270">
        <f t="shared" si="192"/>
        <v>3.3636260000000018</v>
      </c>
      <c r="AF1921" s="194">
        <f t="shared" si="186"/>
        <v>2.5353357999999986</v>
      </c>
      <c r="AH1921" s="242">
        <v>1900</v>
      </c>
      <c r="AI1921" s="251">
        <f t="shared" si="187"/>
        <v>14.2927</v>
      </c>
      <c r="AJ1921" s="251">
        <f>'5-04a'!O1922</f>
        <v>14.2927</v>
      </c>
      <c r="AK1921" s="251">
        <f t="shared" si="188"/>
        <v>0</v>
      </c>
      <c r="AM1921" s="252">
        <f t="shared" si="189"/>
        <v>0.17738676387246627</v>
      </c>
      <c r="AP1921" s="268"/>
    </row>
    <row r="1922" spans="1:42" x14ac:dyDescent="0.25">
      <c r="A1922" s="253">
        <v>1920</v>
      </c>
      <c r="B1922" s="243" t="s">
        <v>601</v>
      </c>
      <c r="C1922" s="243" t="s">
        <v>602</v>
      </c>
      <c r="D1922" s="243" t="s">
        <v>491</v>
      </c>
      <c r="E1922" s="243" t="s">
        <v>472</v>
      </c>
      <c r="F1922" s="243" t="s">
        <v>30</v>
      </c>
      <c r="G1922" s="243" t="s">
        <v>31</v>
      </c>
      <c r="H1922" s="243" t="s">
        <v>32</v>
      </c>
      <c r="I1922" s="243" t="s">
        <v>62</v>
      </c>
      <c r="J1922" s="243" t="s">
        <v>657</v>
      </c>
      <c r="K1922" s="243" t="s">
        <v>969</v>
      </c>
      <c r="L1922" s="265">
        <v>2.1485657114865306</v>
      </c>
      <c r="M1922" s="250">
        <v>1</v>
      </c>
      <c r="N1922" s="250">
        <v>1</v>
      </c>
      <c r="O1922" s="244">
        <v>26</v>
      </c>
      <c r="P1922" s="242">
        <v>15</v>
      </c>
      <c r="Q1922" s="242">
        <v>35</v>
      </c>
      <c r="R1922" s="242">
        <v>0.9</v>
      </c>
      <c r="S1922" s="245">
        <v>195</v>
      </c>
      <c r="T1922" s="242">
        <v>3.2</v>
      </c>
      <c r="U1922" s="242">
        <v>1.4</v>
      </c>
      <c r="V1922" s="242">
        <v>9.1</v>
      </c>
      <c r="W1922" s="266">
        <v>181.04291207999995</v>
      </c>
      <c r="X1922" s="266">
        <v>10.731648611736807</v>
      </c>
      <c r="Y1922" s="266">
        <v>6.5</v>
      </c>
      <c r="Z1922" s="266">
        <v>1.8104291207999994</v>
      </c>
      <c r="AA1922" s="266">
        <v>0.3346290791999999</v>
      </c>
      <c r="AB1922" s="267">
        <v>5.9372418000000007</v>
      </c>
      <c r="AC1922" s="268"/>
      <c r="AD1922" s="269">
        <v>5.55</v>
      </c>
      <c r="AE1922" s="270">
        <f t="shared" si="192"/>
        <v>3.3636260000000018</v>
      </c>
      <c r="AF1922" s="194">
        <f t="shared" si="186"/>
        <v>2.5736157999999989</v>
      </c>
      <c r="AH1922" s="242">
        <v>1901</v>
      </c>
      <c r="AI1922" s="251">
        <f t="shared" si="187"/>
        <v>14.582299999999998</v>
      </c>
      <c r="AJ1922" s="251">
        <f>'5-04a'!O1923</f>
        <v>14.5823</v>
      </c>
      <c r="AK1922" s="251">
        <f t="shared" si="188"/>
        <v>0</v>
      </c>
      <c r="AM1922" s="252">
        <f t="shared" si="189"/>
        <v>0.17648901750752619</v>
      </c>
      <c r="AP1922" s="268"/>
    </row>
    <row r="1923" spans="1:42" x14ac:dyDescent="0.25">
      <c r="A1923" s="253">
        <v>1921</v>
      </c>
      <c r="B1923" s="243" t="s">
        <v>601</v>
      </c>
      <c r="C1923" s="243" t="s">
        <v>602</v>
      </c>
      <c r="D1923" s="243" t="s">
        <v>491</v>
      </c>
      <c r="E1923" s="243" t="s">
        <v>472</v>
      </c>
      <c r="F1923" s="243" t="s">
        <v>30</v>
      </c>
      <c r="G1923" s="243" t="s">
        <v>46</v>
      </c>
      <c r="H1923" s="243" t="s">
        <v>47</v>
      </c>
      <c r="I1923" s="243" t="s">
        <v>60</v>
      </c>
      <c r="J1923" s="243" t="s">
        <v>58</v>
      </c>
      <c r="K1923" s="243" t="s">
        <v>969</v>
      </c>
      <c r="L1923" s="265">
        <v>1.2297290984496638</v>
      </c>
      <c r="M1923" s="250">
        <v>1</v>
      </c>
      <c r="N1923" s="250">
        <v>1</v>
      </c>
      <c r="O1923" s="244">
        <v>26</v>
      </c>
      <c r="P1923" s="242">
        <v>15</v>
      </c>
      <c r="Q1923" s="242">
        <v>35</v>
      </c>
      <c r="R1923" s="242">
        <v>0.9</v>
      </c>
      <c r="S1923" s="245">
        <v>195</v>
      </c>
      <c r="T1923" s="242">
        <v>3.2</v>
      </c>
      <c r="U1923" s="242">
        <v>1.4</v>
      </c>
      <c r="V1923" s="242">
        <v>9.1</v>
      </c>
      <c r="W1923" s="266">
        <v>186.95144159999995</v>
      </c>
      <c r="X1923" s="266">
        <v>11.081887468879666</v>
      </c>
      <c r="Y1923" s="266">
        <v>6.63</v>
      </c>
      <c r="Z1923" s="266">
        <v>1.8695144159999995</v>
      </c>
      <c r="AA1923" s="266">
        <v>0.25493378399999989</v>
      </c>
      <c r="AB1923" s="267">
        <v>5.9120518000000004</v>
      </c>
      <c r="AC1923" s="268"/>
      <c r="AD1923" s="269">
        <v>5.55</v>
      </c>
      <c r="AE1923" s="270">
        <f t="shared" si="192"/>
        <v>3.3636260000000018</v>
      </c>
      <c r="AF1923" s="194">
        <f t="shared" ref="AF1923:AF1986" si="193">AB1923-AE1923</f>
        <v>2.5484257999999986</v>
      </c>
      <c r="AH1923" s="242">
        <v>1902</v>
      </c>
      <c r="AI1923" s="251">
        <f t="shared" ref="AI1923:AI1986" si="194">SUM(Y1923:AB1923)</f>
        <v>14.666500000000001</v>
      </c>
      <c r="AJ1923" s="251">
        <f>'5-04a'!O1924</f>
        <v>14.666499999999999</v>
      </c>
      <c r="AK1923" s="251">
        <f t="shared" ref="AK1923:AK1986" si="195">AI1923-AJ1923</f>
        <v>0</v>
      </c>
      <c r="AM1923" s="252">
        <f t="shared" ref="AM1923:AM1986" si="196">AF1923/AI1923</f>
        <v>0.17375827907135297</v>
      </c>
      <c r="AP1923" s="268"/>
    </row>
    <row r="1924" spans="1:42" x14ac:dyDescent="0.25">
      <c r="A1924" s="253">
        <v>1922</v>
      </c>
      <c r="B1924" s="243" t="s">
        <v>601</v>
      </c>
      <c r="C1924" s="243" t="s">
        <v>602</v>
      </c>
      <c r="D1924" s="243" t="s">
        <v>491</v>
      </c>
      <c r="E1924" s="243" t="s">
        <v>472</v>
      </c>
      <c r="F1924" s="243" t="s">
        <v>30</v>
      </c>
      <c r="G1924" s="243" t="s">
        <v>46</v>
      </c>
      <c r="H1924" s="243" t="s">
        <v>47</v>
      </c>
      <c r="I1924" s="243" t="s">
        <v>59</v>
      </c>
      <c r="J1924" s="243" t="s">
        <v>58</v>
      </c>
      <c r="K1924" s="243" t="s">
        <v>969</v>
      </c>
      <c r="L1924" s="265">
        <v>2.2524149960350393</v>
      </c>
      <c r="M1924" s="250">
        <v>1</v>
      </c>
      <c r="N1924" s="250">
        <v>1</v>
      </c>
      <c r="O1924" s="244">
        <v>26</v>
      </c>
      <c r="P1924" s="242">
        <v>15</v>
      </c>
      <c r="Q1924" s="242">
        <v>35</v>
      </c>
      <c r="R1924" s="242">
        <v>0.9</v>
      </c>
      <c r="S1924" s="245">
        <v>195</v>
      </c>
      <c r="T1924" s="242">
        <v>3.2</v>
      </c>
      <c r="U1924" s="242">
        <v>1.4</v>
      </c>
      <c r="V1924" s="242">
        <v>9.1</v>
      </c>
      <c r="W1924" s="266">
        <v>190.23643799999991</v>
      </c>
      <c r="X1924" s="266">
        <v>11.276611618257256</v>
      </c>
      <c r="Y1924" s="266">
        <v>6.37</v>
      </c>
      <c r="Z1924" s="266">
        <v>1.902364379999999</v>
      </c>
      <c r="AA1924" s="266">
        <v>0.21137381999999993</v>
      </c>
      <c r="AB1924" s="267">
        <v>5.8989618000000004</v>
      </c>
      <c r="AC1924" s="268"/>
      <c r="AD1924" s="269">
        <v>5.55</v>
      </c>
      <c r="AE1924" s="270">
        <f t="shared" si="192"/>
        <v>3.3636260000000018</v>
      </c>
      <c r="AF1924" s="194">
        <f t="shared" si="193"/>
        <v>2.5353357999999986</v>
      </c>
      <c r="AH1924" s="242">
        <v>1903</v>
      </c>
      <c r="AI1924" s="251">
        <f t="shared" si="194"/>
        <v>14.3827</v>
      </c>
      <c r="AJ1924" s="251">
        <f>'5-04a'!O1925</f>
        <v>14.3827</v>
      </c>
      <c r="AK1924" s="251">
        <f t="shared" si="195"/>
        <v>0</v>
      </c>
      <c r="AM1924" s="252">
        <f t="shared" si="196"/>
        <v>0.17627676305561532</v>
      </c>
      <c r="AP1924" s="268"/>
    </row>
    <row r="1925" spans="1:42" x14ac:dyDescent="0.25">
      <c r="A1925" s="253">
        <v>1923</v>
      </c>
      <c r="B1925" s="243" t="s">
        <v>601</v>
      </c>
      <c r="C1925" s="243" t="s">
        <v>602</v>
      </c>
      <c r="D1925" s="243" t="s">
        <v>491</v>
      </c>
      <c r="E1925" s="243" t="s">
        <v>472</v>
      </c>
      <c r="F1925" s="243" t="s">
        <v>35</v>
      </c>
      <c r="G1925" s="243" t="s">
        <v>31</v>
      </c>
      <c r="H1925" s="243" t="s">
        <v>32</v>
      </c>
      <c r="I1925" s="243" t="s">
        <v>57</v>
      </c>
      <c r="J1925" s="243" t="s">
        <v>58</v>
      </c>
      <c r="K1925" s="243" t="s">
        <v>969</v>
      </c>
      <c r="L1925" s="265">
        <v>1.1876261124365048</v>
      </c>
      <c r="M1925" s="250">
        <v>1</v>
      </c>
      <c r="N1925" s="250">
        <v>1</v>
      </c>
      <c r="O1925" s="244">
        <v>26</v>
      </c>
      <c r="P1925" s="242">
        <v>15</v>
      </c>
      <c r="Q1925" s="242">
        <v>35</v>
      </c>
      <c r="R1925" s="242">
        <v>0.9</v>
      </c>
      <c r="S1925" s="245">
        <v>239</v>
      </c>
      <c r="T1925" s="242">
        <v>3.2</v>
      </c>
      <c r="U1925" s="242">
        <v>1.4</v>
      </c>
      <c r="V1925" s="242">
        <v>9.1</v>
      </c>
      <c r="W1925" s="266">
        <v>152.46889199999993</v>
      </c>
      <c r="X1925" s="266">
        <v>9.0378714878482462</v>
      </c>
      <c r="Y1925" s="266">
        <v>6.72</v>
      </c>
      <c r="Z1925" s="266">
        <v>1.5246889199999991</v>
      </c>
      <c r="AA1925" s="266">
        <v>1.0164592799999996</v>
      </c>
      <c r="AB1925" s="267">
        <v>6.4213518000000001</v>
      </c>
      <c r="AC1925" s="268"/>
      <c r="AD1925" s="269">
        <v>5.55</v>
      </c>
      <c r="AE1925" s="270">
        <f t="shared" si="192"/>
        <v>3.3636260000000018</v>
      </c>
      <c r="AF1925" s="194">
        <f t="shared" si="193"/>
        <v>3.0577257999999983</v>
      </c>
      <c r="AH1925" s="242">
        <v>1904</v>
      </c>
      <c r="AI1925" s="251">
        <f t="shared" si="194"/>
        <v>15.682499999999997</v>
      </c>
      <c r="AJ1925" s="251">
        <f>'5-04a'!O1926</f>
        <v>15.682499999999999</v>
      </c>
      <c r="AK1925" s="251">
        <f t="shared" si="195"/>
        <v>0</v>
      </c>
      <c r="AM1925" s="252">
        <f t="shared" si="196"/>
        <v>0.19497693607524302</v>
      </c>
      <c r="AP1925" s="268"/>
    </row>
    <row r="1926" spans="1:42" x14ac:dyDescent="0.25">
      <c r="A1926" s="253">
        <v>1924</v>
      </c>
      <c r="B1926" s="243" t="s">
        <v>601</v>
      </c>
      <c r="C1926" s="243" t="s">
        <v>602</v>
      </c>
      <c r="D1926" s="243" t="s">
        <v>491</v>
      </c>
      <c r="E1926" s="243" t="s">
        <v>492</v>
      </c>
      <c r="F1926" s="243" t="s">
        <v>30</v>
      </c>
      <c r="G1926" s="243" t="s">
        <v>36</v>
      </c>
      <c r="H1926" s="243" t="s">
        <v>37</v>
      </c>
      <c r="I1926" s="243" t="s">
        <v>85</v>
      </c>
      <c r="J1926" s="243" t="s">
        <v>102</v>
      </c>
      <c r="K1926" s="243" t="s">
        <v>970</v>
      </c>
      <c r="L1926" s="265">
        <v>1.5540186465573751</v>
      </c>
      <c r="M1926" s="250">
        <v>1.5</v>
      </c>
      <c r="N1926" s="250">
        <v>1.5</v>
      </c>
      <c r="O1926" s="244">
        <v>18</v>
      </c>
      <c r="P1926" s="242">
        <v>10</v>
      </c>
      <c r="Q1926" s="242">
        <v>25</v>
      </c>
      <c r="R1926" s="242">
        <v>0.9</v>
      </c>
      <c r="S1926" s="245">
        <v>2050</v>
      </c>
      <c r="T1926" s="242">
        <v>5</v>
      </c>
      <c r="U1926" s="242">
        <v>1.4</v>
      </c>
      <c r="V1926" s="242">
        <v>15</v>
      </c>
      <c r="W1926" s="266">
        <v>178.35160000000005</v>
      </c>
      <c r="X1926" s="266">
        <v>17.978991935483876</v>
      </c>
      <c r="Y1926" s="266">
        <v>6.31</v>
      </c>
      <c r="Z1926" s="266">
        <v>2.6752740000000008</v>
      </c>
      <c r="AA1926" s="266">
        <v>0.29725266666666678</v>
      </c>
      <c r="AB1926" s="267">
        <v>6.3421733333333341</v>
      </c>
      <c r="AC1926" s="268"/>
      <c r="AD1926" s="269">
        <v>6.05</v>
      </c>
      <c r="AE1926" s="270">
        <f t="shared" si="192"/>
        <v>2.9004960000000004</v>
      </c>
      <c r="AF1926" s="194">
        <f t="shared" si="193"/>
        <v>3.4416773333333337</v>
      </c>
      <c r="AH1926" s="242">
        <v>1905</v>
      </c>
      <c r="AI1926" s="251">
        <f t="shared" si="194"/>
        <v>15.624700000000001</v>
      </c>
      <c r="AJ1926" s="251">
        <f>'5-04a'!O1927</f>
        <v>15.624700000000001</v>
      </c>
      <c r="AK1926" s="251">
        <f t="shared" si="195"/>
        <v>0</v>
      </c>
      <c r="AM1926" s="252">
        <f t="shared" si="196"/>
        <v>0.22027157854764146</v>
      </c>
      <c r="AP1926" s="268"/>
    </row>
    <row r="1927" spans="1:42" x14ac:dyDescent="0.25">
      <c r="A1927" s="253">
        <v>1925</v>
      </c>
      <c r="B1927" s="243" t="s">
        <v>601</v>
      </c>
      <c r="C1927" s="243" t="s">
        <v>602</v>
      </c>
      <c r="D1927" s="243" t="s">
        <v>491</v>
      </c>
      <c r="E1927" s="243" t="s">
        <v>492</v>
      </c>
      <c r="F1927" s="243" t="s">
        <v>30</v>
      </c>
      <c r="G1927" s="243" t="s">
        <v>36</v>
      </c>
      <c r="H1927" s="243" t="s">
        <v>37</v>
      </c>
      <c r="I1927" s="243" t="s">
        <v>72</v>
      </c>
      <c r="J1927" s="243" t="s">
        <v>681</v>
      </c>
      <c r="K1927" s="243" t="s">
        <v>970</v>
      </c>
      <c r="L1927" s="265">
        <v>4.2754828514379257</v>
      </c>
      <c r="M1927" s="250">
        <v>1.5</v>
      </c>
      <c r="N1927" s="250">
        <v>1.5</v>
      </c>
      <c r="O1927" s="244">
        <v>18</v>
      </c>
      <c r="P1927" s="242">
        <v>10</v>
      </c>
      <c r="Q1927" s="242">
        <v>25</v>
      </c>
      <c r="R1927" s="242">
        <v>0.9</v>
      </c>
      <c r="S1927" s="245">
        <v>2050</v>
      </c>
      <c r="T1927" s="242">
        <v>5</v>
      </c>
      <c r="U1927" s="242">
        <v>1.4</v>
      </c>
      <c r="V1927" s="242">
        <v>15</v>
      </c>
      <c r="W1927" s="266">
        <v>165.73511111111105</v>
      </c>
      <c r="X1927" s="266">
        <v>16.707168458781357</v>
      </c>
      <c r="Y1927" s="266">
        <v>6.44</v>
      </c>
      <c r="Z1927" s="266">
        <v>2.4860266666666657</v>
      </c>
      <c r="AA1927" s="266">
        <v>0.62150666666666654</v>
      </c>
      <c r="AB1927" s="267">
        <v>6.4964666666666657</v>
      </c>
      <c r="AC1927" s="268"/>
      <c r="AD1927" s="269">
        <v>6.05</v>
      </c>
      <c r="AE1927" s="270">
        <f t="shared" si="192"/>
        <v>2.9004960000000004</v>
      </c>
      <c r="AF1927" s="194">
        <f t="shared" si="193"/>
        <v>3.5959706666666653</v>
      </c>
      <c r="AH1927" s="242">
        <v>1906</v>
      </c>
      <c r="AI1927" s="251">
        <f t="shared" si="194"/>
        <v>16.043999999999997</v>
      </c>
      <c r="AJ1927" s="251">
        <f>'5-04a'!O1928</f>
        <v>16.044</v>
      </c>
      <c r="AK1927" s="251">
        <f t="shared" si="195"/>
        <v>0</v>
      </c>
      <c r="AM1927" s="252">
        <f t="shared" si="196"/>
        <v>0.22413180420510259</v>
      </c>
      <c r="AP1927" s="268"/>
    </row>
    <row r="1928" spans="1:42" x14ac:dyDescent="0.25">
      <c r="A1928" s="253">
        <v>1926</v>
      </c>
      <c r="B1928" s="243" t="s">
        <v>601</v>
      </c>
      <c r="C1928" s="243" t="s">
        <v>602</v>
      </c>
      <c r="D1928" s="243" t="s">
        <v>491</v>
      </c>
      <c r="E1928" s="243" t="s">
        <v>492</v>
      </c>
      <c r="F1928" s="243" t="s">
        <v>30</v>
      </c>
      <c r="G1928" s="243" t="s">
        <v>36</v>
      </c>
      <c r="H1928" s="243" t="s">
        <v>42</v>
      </c>
      <c r="I1928" s="243" t="s">
        <v>1002</v>
      </c>
      <c r="J1928" s="243" t="s">
        <v>657</v>
      </c>
      <c r="K1928" s="243" t="s">
        <v>970</v>
      </c>
      <c r="L1928" s="265">
        <v>8.8618352935043507</v>
      </c>
      <c r="M1928" s="250">
        <v>1.5</v>
      </c>
      <c r="N1928" s="250">
        <v>1.5</v>
      </c>
      <c r="O1928" s="244">
        <v>18</v>
      </c>
      <c r="P1928" s="242">
        <v>10</v>
      </c>
      <c r="Q1928" s="242">
        <v>25</v>
      </c>
      <c r="R1928" s="242">
        <v>0.9</v>
      </c>
      <c r="S1928" s="245">
        <v>1230</v>
      </c>
      <c r="T1928" s="242">
        <v>4.2</v>
      </c>
      <c r="U1928" s="242">
        <v>1.4</v>
      </c>
      <c r="V1928" s="242">
        <v>15</v>
      </c>
      <c r="W1928" s="266">
        <v>109.12758888888888</v>
      </c>
      <c r="X1928" s="266">
        <v>11.000765008960574</v>
      </c>
      <c r="Y1928" s="266">
        <v>6.62</v>
      </c>
      <c r="Z1928" s="266">
        <v>1.6369138333333333</v>
      </c>
      <c r="AA1928" s="266">
        <v>1.2098928333333334</v>
      </c>
      <c r="AB1928" s="267">
        <v>6.1984933333333334</v>
      </c>
      <c r="AC1928" s="268"/>
      <c r="AD1928" s="269">
        <v>6.05</v>
      </c>
      <c r="AE1928" s="270">
        <f t="shared" si="192"/>
        <v>2.9004960000000004</v>
      </c>
      <c r="AF1928" s="194">
        <f t="shared" si="193"/>
        <v>3.297997333333333</v>
      </c>
      <c r="AH1928" s="242">
        <v>1907</v>
      </c>
      <c r="AI1928" s="251">
        <f t="shared" si="194"/>
        <v>15.6653</v>
      </c>
      <c r="AJ1928" s="251">
        <f>'5-04a'!O1929</f>
        <v>15.6653</v>
      </c>
      <c r="AK1928" s="251">
        <f t="shared" si="195"/>
        <v>0</v>
      </c>
      <c r="AM1928" s="252">
        <f t="shared" si="196"/>
        <v>0.21052883336631492</v>
      </c>
      <c r="AP1928" s="268"/>
    </row>
    <row r="1929" spans="1:42" x14ac:dyDescent="0.25">
      <c r="A1929" s="253">
        <v>1927</v>
      </c>
      <c r="B1929" s="243" t="s">
        <v>601</v>
      </c>
      <c r="C1929" s="243" t="s">
        <v>602</v>
      </c>
      <c r="D1929" s="243" t="s">
        <v>491</v>
      </c>
      <c r="E1929" s="243" t="s">
        <v>492</v>
      </c>
      <c r="F1929" s="243" t="s">
        <v>35</v>
      </c>
      <c r="G1929" s="243" t="s">
        <v>31</v>
      </c>
      <c r="H1929" s="243" t="s">
        <v>42</v>
      </c>
      <c r="I1929" s="243" t="s">
        <v>64</v>
      </c>
      <c r="J1929" s="243" t="s">
        <v>657</v>
      </c>
      <c r="K1929" s="243" t="s">
        <v>970</v>
      </c>
      <c r="L1929" s="265">
        <v>1.6427813799283157</v>
      </c>
      <c r="M1929" s="250">
        <v>1.5</v>
      </c>
      <c r="N1929" s="250">
        <v>1.5</v>
      </c>
      <c r="O1929" s="244">
        <v>18</v>
      </c>
      <c r="P1929" s="242">
        <v>10</v>
      </c>
      <c r="Q1929" s="242">
        <v>25</v>
      </c>
      <c r="R1929" s="242">
        <v>0.9</v>
      </c>
      <c r="S1929" s="245">
        <v>692</v>
      </c>
      <c r="T1929" s="242">
        <v>4.2</v>
      </c>
      <c r="U1929" s="242">
        <v>1.4</v>
      </c>
      <c r="V1929" s="242">
        <v>15</v>
      </c>
      <c r="W1929" s="266">
        <v>117.72568888888891</v>
      </c>
      <c r="X1929" s="266">
        <v>11.867508960573479</v>
      </c>
      <c r="Y1929" s="266">
        <v>6.75</v>
      </c>
      <c r="Z1929" s="266">
        <v>1.7658853333333335</v>
      </c>
      <c r="AA1929" s="266">
        <v>0.95086133333333356</v>
      </c>
      <c r="AB1929" s="267">
        <v>6.049853333333334</v>
      </c>
      <c r="AC1929" s="268"/>
      <c r="AD1929" s="269">
        <v>6.05</v>
      </c>
      <c r="AE1929" s="270">
        <f t="shared" si="192"/>
        <v>2.9004960000000004</v>
      </c>
      <c r="AF1929" s="194">
        <f t="shared" si="193"/>
        <v>3.1493573333333336</v>
      </c>
      <c r="AH1929" s="242">
        <v>1908</v>
      </c>
      <c r="AI1929" s="251">
        <f t="shared" si="194"/>
        <v>15.5166</v>
      </c>
      <c r="AJ1929" s="251">
        <f>'5-04a'!O1930</f>
        <v>15.5166</v>
      </c>
      <c r="AK1929" s="251">
        <f t="shared" si="195"/>
        <v>0</v>
      </c>
      <c r="AM1929" s="252">
        <f t="shared" si="196"/>
        <v>0.2029669730052546</v>
      </c>
      <c r="AP1929" s="268"/>
    </row>
    <row r="1930" spans="1:42" x14ac:dyDescent="0.25">
      <c r="A1930" s="253">
        <v>1928</v>
      </c>
      <c r="B1930" s="243" t="s">
        <v>601</v>
      </c>
      <c r="C1930" s="243" t="s">
        <v>602</v>
      </c>
      <c r="D1930" s="243" t="s">
        <v>491</v>
      </c>
      <c r="E1930" s="243" t="s">
        <v>496</v>
      </c>
      <c r="F1930" s="243" t="s">
        <v>30</v>
      </c>
      <c r="G1930" s="243" t="s">
        <v>36</v>
      </c>
      <c r="H1930" s="243" t="s">
        <v>37</v>
      </c>
      <c r="I1930" s="243" t="s">
        <v>85</v>
      </c>
      <c r="J1930" s="243" t="s">
        <v>102</v>
      </c>
      <c r="K1930" s="243" t="s">
        <v>970</v>
      </c>
      <c r="L1930" s="265">
        <v>1.5587767938228634</v>
      </c>
      <c r="M1930" s="250">
        <v>1.5</v>
      </c>
      <c r="N1930" s="250">
        <v>1.5</v>
      </c>
      <c r="O1930" s="244">
        <v>18</v>
      </c>
      <c r="P1930" s="242">
        <v>10</v>
      </c>
      <c r="Q1930" s="242">
        <v>25</v>
      </c>
      <c r="R1930" s="242">
        <v>0.9</v>
      </c>
      <c r="S1930" s="245">
        <v>2050</v>
      </c>
      <c r="T1930" s="242">
        <v>5</v>
      </c>
      <c r="U1930" s="242">
        <v>1.4</v>
      </c>
      <c r="V1930" s="242">
        <v>15</v>
      </c>
      <c r="W1930" s="266">
        <v>143.77020000000007</v>
      </c>
      <c r="X1930" s="266">
        <v>18.967044854881276</v>
      </c>
      <c r="Y1930" s="266">
        <v>6.31</v>
      </c>
      <c r="Z1930" s="266">
        <v>2.1565530000000006</v>
      </c>
      <c r="AA1930" s="266">
        <v>0.23961700000000014</v>
      </c>
      <c r="AB1930" s="267">
        <v>5.2565299999999997</v>
      </c>
      <c r="AC1930" s="268"/>
      <c r="AD1930" s="269">
        <v>6.45</v>
      </c>
      <c r="AE1930" s="270">
        <f t="shared" si="192"/>
        <v>2.5589359999999992</v>
      </c>
      <c r="AF1930" s="194">
        <f t="shared" si="193"/>
        <v>2.6975940000000005</v>
      </c>
      <c r="AH1930" s="242">
        <v>1909</v>
      </c>
      <c r="AI1930" s="251">
        <f t="shared" si="194"/>
        <v>13.962700000000002</v>
      </c>
      <c r="AJ1930" s="251">
        <f>'5-04a'!O1931</f>
        <v>13.9627</v>
      </c>
      <c r="AK1930" s="251">
        <f t="shared" si="195"/>
        <v>0</v>
      </c>
      <c r="AM1930" s="252">
        <f t="shared" si="196"/>
        <v>0.19320002578297896</v>
      </c>
      <c r="AP1930" s="268"/>
    </row>
    <row r="1931" spans="1:42" x14ac:dyDescent="0.25">
      <c r="A1931" s="253">
        <v>1929</v>
      </c>
      <c r="B1931" s="243" t="s">
        <v>601</v>
      </c>
      <c r="C1931" s="243" t="s">
        <v>602</v>
      </c>
      <c r="D1931" s="243" t="s">
        <v>491</v>
      </c>
      <c r="E1931" s="243" t="s">
        <v>496</v>
      </c>
      <c r="F1931" s="243" t="s">
        <v>30</v>
      </c>
      <c r="G1931" s="243" t="s">
        <v>36</v>
      </c>
      <c r="H1931" s="243" t="s">
        <v>37</v>
      </c>
      <c r="I1931" s="243" t="s">
        <v>72</v>
      </c>
      <c r="J1931" s="243" t="s">
        <v>681</v>
      </c>
      <c r="K1931" s="243" t="s">
        <v>970</v>
      </c>
      <c r="L1931" s="265">
        <v>4.2802237099979923</v>
      </c>
      <c r="M1931" s="250">
        <v>1.5</v>
      </c>
      <c r="N1931" s="250">
        <v>1.5</v>
      </c>
      <c r="O1931" s="244">
        <v>18</v>
      </c>
      <c r="P1931" s="242">
        <v>10</v>
      </c>
      <c r="Q1931" s="242">
        <v>25</v>
      </c>
      <c r="R1931" s="242">
        <v>0.9</v>
      </c>
      <c r="S1931" s="245">
        <v>2050</v>
      </c>
      <c r="T1931" s="242">
        <v>5</v>
      </c>
      <c r="U1931" s="242">
        <v>1.4</v>
      </c>
      <c r="V1931" s="242">
        <v>15</v>
      </c>
      <c r="W1931" s="266">
        <v>133.29866666666672</v>
      </c>
      <c r="X1931" s="266">
        <v>17.585576077396663</v>
      </c>
      <c r="Y1931" s="266">
        <v>6.44</v>
      </c>
      <c r="Z1931" s="266">
        <v>1.9994800000000006</v>
      </c>
      <c r="AA1931" s="266">
        <v>0.4998700000000002</v>
      </c>
      <c r="AB1931" s="267">
        <v>5.3744499999999995</v>
      </c>
      <c r="AC1931" s="268"/>
      <c r="AD1931" s="269">
        <v>6.45</v>
      </c>
      <c r="AE1931" s="270">
        <f t="shared" si="192"/>
        <v>2.5589359999999992</v>
      </c>
      <c r="AF1931" s="194">
        <f t="shared" si="193"/>
        <v>2.8155140000000003</v>
      </c>
      <c r="AH1931" s="242">
        <v>1910</v>
      </c>
      <c r="AI1931" s="251">
        <f t="shared" si="194"/>
        <v>14.313800000000001</v>
      </c>
      <c r="AJ1931" s="251">
        <f>'5-04a'!O1932</f>
        <v>14.313800000000001</v>
      </c>
      <c r="AK1931" s="251">
        <f t="shared" si="195"/>
        <v>0</v>
      </c>
      <c r="AM1931" s="252">
        <f t="shared" si="196"/>
        <v>0.19669926923668071</v>
      </c>
      <c r="AP1931" s="268"/>
    </row>
    <row r="1932" spans="1:42" x14ac:dyDescent="0.25">
      <c r="A1932" s="253">
        <v>1930</v>
      </c>
      <c r="B1932" s="243" t="s">
        <v>601</v>
      </c>
      <c r="C1932" s="243" t="s">
        <v>602</v>
      </c>
      <c r="D1932" s="243" t="s">
        <v>491</v>
      </c>
      <c r="E1932" s="243" t="s">
        <v>496</v>
      </c>
      <c r="F1932" s="243" t="s">
        <v>30</v>
      </c>
      <c r="G1932" s="243" t="s">
        <v>36</v>
      </c>
      <c r="H1932" s="243" t="s">
        <v>42</v>
      </c>
      <c r="I1932" s="243" t="s">
        <v>1002</v>
      </c>
      <c r="J1932" s="243" t="s">
        <v>657</v>
      </c>
      <c r="K1932" s="243" t="s">
        <v>970</v>
      </c>
      <c r="L1932" s="265">
        <v>8.863713142446576</v>
      </c>
      <c r="M1932" s="250">
        <v>1.5</v>
      </c>
      <c r="N1932" s="250">
        <v>1.5</v>
      </c>
      <c r="O1932" s="244">
        <v>18</v>
      </c>
      <c r="P1932" s="242">
        <v>10</v>
      </c>
      <c r="Q1932" s="242">
        <v>25</v>
      </c>
      <c r="R1932" s="242">
        <v>0.9</v>
      </c>
      <c r="S1932" s="245">
        <v>1230</v>
      </c>
      <c r="T1932" s="242">
        <v>4.2</v>
      </c>
      <c r="U1932" s="242">
        <v>1.4</v>
      </c>
      <c r="V1932" s="242">
        <v>15</v>
      </c>
      <c r="W1932" s="266">
        <v>88.184172222222244</v>
      </c>
      <c r="X1932" s="266">
        <v>11.633795807681034</v>
      </c>
      <c r="Y1932" s="266">
        <v>6.62</v>
      </c>
      <c r="Z1932" s="266">
        <v>1.3227625833333336</v>
      </c>
      <c r="AA1932" s="266">
        <v>0.97769408333333363</v>
      </c>
      <c r="AB1932" s="267">
        <v>5.1471433333333323</v>
      </c>
      <c r="AC1932" s="268"/>
      <c r="AD1932" s="269">
        <v>6.45</v>
      </c>
      <c r="AE1932" s="270">
        <f t="shared" si="192"/>
        <v>2.5589359999999992</v>
      </c>
      <c r="AF1932" s="194">
        <f t="shared" si="193"/>
        <v>2.5882073333333331</v>
      </c>
      <c r="AH1932" s="242">
        <v>1911</v>
      </c>
      <c r="AI1932" s="251">
        <f t="shared" si="194"/>
        <v>14.067599999999999</v>
      </c>
      <c r="AJ1932" s="251">
        <f>'5-04a'!O1933</f>
        <v>14.067600000000001</v>
      </c>
      <c r="AK1932" s="251">
        <f t="shared" si="195"/>
        <v>0</v>
      </c>
      <c r="AM1932" s="252">
        <f t="shared" si="196"/>
        <v>0.18398357454955594</v>
      </c>
      <c r="AP1932" s="268"/>
    </row>
    <row r="1933" spans="1:42" x14ac:dyDescent="0.25">
      <c r="A1933" s="253">
        <v>1931</v>
      </c>
      <c r="B1933" s="243" t="s">
        <v>601</v>
      </c>
      <c r="C1933" s="243" t="s">
        <v>602</v>
      </c>
      <c r="D1933" s="243" t="s">
        <v>491</v>
      </c>
      <c r="E1933" s="243" t="s">
        <v>496</v>
      </c>
      <c r="F1933" s="243" t="s">
        <v>35</v>
      </c>
      <c r="G1933" s="243" t="s">
        <v>31</v>
      </c>
      <c r="H1933" s="243" t="s">
        <v>42</v>
      </c>
      <c r="I1933" s="243" t="s">
        <v>64</v>
      </c>
      <c r="J1933" s="243" t="s">
        <v>657</v>
      </c>
      <c r="K1933" s="243" t="s">
        <v>970</v>
      </c>
      <c r="L1933" s="265">
        <v>1.6427816754617415</v>
      </c>
      <c r="M1933" s="250">
        <v>1.5</v>
      </c>
      <c r="N1933" s="250">
        <v>1.5</v>
      </c>
      <c r="O1933" s="244">
        <v>18</v>
      </c>
      <c r="P1933" s="242">
        <v>10</v>
      </c>
      <c r="Q1933" s="242">
        <v>25</v>
      </c>
      <c r="R1933" s="242">
        <v>0.9</v>
      </c>
      <c r="S1933" s="245">
        <v>692</v>
      </c>
      <c r="T1933" s="242">
        <v>4.2</v>
      </c>
      <c r="U1933" s="242">
        <v>1.4</v>
      </c>
      <c r="V1933" s="242">
        <v>15</v>
      </c>
      <c r="W1933" s="266">
        <v>95.37912222222225</v>
      </c>
      <c r="X1933" s="266">
        <v>12.582997654646736</v>
      </c>
      <c r="Y1933" s="266">
        <v>6.75</v>
      </c>
      <c r="Z1933" s="266">
        <v>1.4306868333333336</v>
      </c>
      <c r="AA1933" s="266">
        <v>0.77036983333333353</v>
      </c>
      <c r="AB1933" s="267">
        <v>5.0335433333333324</v>
      </c>
      <c r="AC1933" s="268"/>
      <c r="AD1933" s="269">
        <v>6.45</v>
      </c>
      <c r="AE1933" s="270">
        <f t="shared" si="192"/>
        <v>2.5589359999999992</v>
      </c>
      <c r="AF1933" s="194">
        <f t="shared" si="193"/>
        <v>2.4746073333333332</v>
      </c>
      <c r="AH1933" s="242">
        <v>1912</v>
      </c>
      <c r="AI1933" s="251">
        <f t="shared" si="194"/>
        <v>13.984599999999999</v>
      </c>
      <c r="AJ1933" s="251">
        <f>'5-04a'!O1934</f>
        <v>13.9846</v>
      </c>
      <c r="AK1933" s="251">
        <f t="shared" si="195"/>
        <v>0</v>
      </c>
      <c r="AM1933" s="252">
        <f t="shared" si="196"/>
        <v>0.1769523142123002</v>
      </c>
      <c r="AP1933" s="268"/>
    </row>
    <row r="1934" spans="1:42" x14ac:dyDescent="0.25">
      <c r="A1934" s="253">
        <v>1932</v>
      </c>
      <c r="B1934" s="243" t="s">
        <v>601</v>
      </c>
      <c r="C1934" s="243" t="s">
        <v>602</v>
      </c>
      <c r="D1934" s="243" t="s">
        <v>508</v>
      </c>
      <c r="E1934" s="243" t="s">
        <v>472</v>
      </c>
      <c r="F1934" s="243" t="s">
        <v>35</v>
      </c>
      <c r="G1934" s="243" t="s">
        <v>31</v>
      </c>
      <c r="H1934" s="243" t="s">
        <v>32</v>
      </c>
      <c r="I1934" s="243" t="s">
        <v>57</v>
      </c>
      <c r="J1934" s="243" t="s">
        <v>58</v>
      </c>
      <c r="K1934" s="243" t="s">
        <v>971</v>
      </c>
      <c r="L1934" s="265">
        <v>0.87717663544770819</v>
      </c>
      <c r="M1934" s="250">
        <v>0.4</v>
      </c>
      <c r="N1934" s="250">
        <v>0.4</v>
      </c>
      <c r="O1934" s="244">
        <v>32</v>
      </c>
      <c r="P1934" s="242">
        <v>15</v>
      </c>
      <c r="Q1934" s="242">
        <v>35</v>
      </c>
      <c r="R1934" s="242">
        <v>0.9</v>
      </c>
      <c r="S1934" s="245">
        <v>239</v>
      </c>
      <c r="T1934" s="242">
        <v>3.2</v>
      </c>
      <c r="U1934" s="242">
        <v>1.2</v>
      </c>
      <c r="V1934" s="242">
        <v>15</v>
      </c>
      <c r="W1934" s="266">
        <v>188.19</v>
      </c>
      <c r="X1934" s="266">
        <v>9.325569871159562</v>
      </c>
      <c r="Y1934" s="266">
        <v>4.5</v>
      </c>
      <c r="Z1934" s="266">
        <v>0.75275999999999998</v>
      </c>
      <c r="AA1934" s="266">
        <v>0.50184000000000006</v>
      </c>
      <c r="AB1934" s="267">
        <v>13.4603</v>
      </c>
      <c r="AC1934" s="268"/>
      <c r="AD1934" s="269" t="s">
        <v>2545</v>
      </c>
      <c r="AE1934" s="270">
        <v>6</v>
      </c>
      <c r="AF1934" s="194">
        <f t="shared" si="193"/>
        <v>7.4603000000000002</v>
      </c>
      <c r="AH1934" s="242">
        <v>1929</v>
      </c>
      <c r="AI1934" s="251">
        <f t="shared" si="194"/>
        <v>19.2149</v>
      </c>
      <c r="AJ1934" s="251">
        <f>'5-04a'!O1935</f>
        <v>19.2149</v>
      </c>
      <c r="AK1934" s="251">
        <f t="shared" si="195"/>
        <v>0</v>
      </c>
      <c r="AM1934" s="252">
        <f t="shared" si="196"/>
        <v>0.38825598884199242</v>
      </c>
      <c r="AP1934" s="268"/>
    </row>
    <row r="1935" spans="1:42" x14ac:dyDescent="0.25">
      <c r="A1935" s="253">
        <v>1933</v>
      </c>
      <c r="B1935" s="243" t="s">
        <v>601</v>
      </c>
      <c r="C1935" s="243" t="s">
        <v>602</v>
      </c>
      <c r="D1935" s="243" t="s">
        <v>508</v>
      </c>
      <c r="E1935" s="243" t="s">
        <v>472</v>
      </c>
      <c r="F1935" s="243" t="s">
        <v>30</v>
      </c>
      <c r="G1935" s="243" t="s">
        <v>46</v>
      </c>
      <c r="H1935" s="243" t="s">
        <v>47</v>
      </c>
      <c r="I1935" s="243" t="s">
        <v>62</v>
      </c>
      <c r="J1935" s="243" t="s">
        <v>65</v>
      </c>
      <c r="K1935" s="243" t="s">
        <v>973</v>
      </c>
      <c r="L1935" s="265">
        <v>1.9278</v>
      </c>
      <c r="M1935" s="250">
        <v>0.4</v>
      </c>
      <c r="N1935" s="250">
        <v>0.4</v>
      </c>
      <c r="O1935" s="244">
        <v>32</v>
      </c>
      <c r="P1935" s="242">
        <v>15</v>
      </c>
      <c r="Q1935" s="242">
        <v>35</v>
      </c>
      <c r="R1935" s="242">
        <v>0.9</v>
      </c>
      <c r="S1935" s="245">
        <v>195</v>
      </c>
      <c r="T1935" s="242">
        <v>3.2</v>
      </c>
      <c r="U1935" s="242">
        <v>1.2</v>
      </c>
      <c r="V1935" s="242">
        <v>15</v>
      </c>
      <c r="W1935" s="266">
        <v>253.65487500000009</v>
      </c>
      <c r="X1935" s="266">
        <v>12.569617195242818</v>
      </c>
      <c r="Y1935" s="266">
        <v>4.0199999999999996</v>
      </c>
      <c r="Z1935" s="266">
        <v>1.0146195000000005</v>
      </c>
      <c r="AA1935" s="266">
        <v>0.11273550000000006</v>
      </c>
      <c r="AB1935" s="267">
        <v>12.739245000000004</v>
      </c>
      <c r="AC1935" s="268"/>
      <c r="AD1935" s="269" t="s">
        <v>2545</v>
      </c>
      <c r="AE1935" s="270">
        <v>6</v>
      </c>
      <c r="AF1935" s="194">
        <f t="shared" si="193"/>
        <v>6.7392450000000039</v>
      </c>
      <c r="AH1935" s="242">
        <v>1928</v>
      </c>
      <c r="AI1935" s="251">
        <f t="shared" si="194"/>
        <v>17.886600000000005</v>
      </c>
      <c r="AJ1935" s="251">
        <f>'5-04a'!O1936</f>
        <v>17.886600000000001</v>
      </c>
      <c r="AK1935" s="251">
        <f t="shared" si="195"/>
        <v>0</v>
      </c>
      <c r="AM1935" s="252">
        <f t="shared" si="196"/>
        <v>0.37677618999698109</v>
      </c>
      <c r="AP1935" s="268"/>
    </row>
    <row r="1936" spans="1:42" x14ac:dyDescent="0.25">
      <c r="A1936" s="253">
        <v>1934</v>
      </c>
      <c r="B1936" s="243" t="s">
        <v>601</v>
      </c>
      <c r="C1936" s="243" t="s">
        <v>602</v>
      </c>
      <c r="D1936" s="243" t="s">
        <v>491</v>
      </c>
      <c r="E1936" s="243" t="s">
        <v>472</v>
      </c>
      <c r="F1936" s="243" t="s">
        <v>30</v>
      </c>
      <c r="G1936" s="243" t="s">
        <v>46</v>
      </c>
      <c r="H1936" s="243" t="s">
        <v>47</v>
      </c>
      <c r="I1936" s="243" t="s">
        <v>89</v>
      </c>
      <c r="J1936" s="243" t="s">
        <v>44</v>
      </c>
      <c r="K1936" s="243" t="s">
        <v>974</v>
      </c>
      <c r="L1936" s="265">
        <v>1.3764729999999994</v>
      </c>
      <c r="M1936" s="250">
        <v>1</v>
      </c>
      <c r="N1936" s="250">
        <v>1</v>
      </c>
      <c r="O1936" s="244">
        <v>28</v>
      </c>
      <c r="P1936" s="242">
        <v>15</v>
      </c>
      <c r="Q1936" s="242">
        <v>35</v>
      </c>
      <c r="R1936" s="242">
        <v>0.9</v>
      </c>
      <c r="S1936" s="245">
        <v>185</v>
      </c>
      <c r="T1936" s="242">
        <v>3.2</v>
      </c>
      <c r="U1936" s="242">
        <v>1.2</v>
      </c>
      <c r="V1936" s="242">
        <v>4.3</v>
      </c>
      <c r="W1936" s="266">
        <v>188.413974</v>
      </c>
      <c r="X1936" s="266">
        <v>11.16858174273859</v>
      </c>
      <c r="Y1936" s="266">
        <v>3.78</v>
      </c>
      <c r="Z1936" s="266">
        <v>1.8841397400000002</v>
      </c>
      <c r="AA1936" s="266">
        <v>0.20934886000000003</v>
      </c>
      <c r="AB1936" s="267">
        <v>7.203411400000002</v>
      </c>
      <c r="AC1936" s="268"/>
      <c r="AD1936" s="269">
        <v>5.55</v>
      </c>
      <c r="AE1936" s="270">
        <f t="shared" ref="AE1936:AE1955" si="197">0.0804*AD1936^2-1.8589*AD1936+11.204</f>
        <v>3.3636260000000018</v>
      </c>
      <c r="AF1936" s="194">
        <f t="shared" si="193"/>
        <v>3.8397854000000002</v>
      </c>
      <c r="AH1936" s="242">
        <v>1913</v>
      </c>
      <c r="AI1936" s="251">
        <f t="shared" si="194"/>
        <v>13.076900000000002</v>
      </c>
      <c r="AJ1936" s="251">
        <f>'5-04a'!O1937</f>
        <v>13.0769</v>
      </c>
      <c r="AK1936" s="251">
        <f t="shared" si="195"/>
        <v>0</v>
      </c>
      <c r="AM1936" s="252">
        <f t="shared" si="196"/>
        <v>0.29363116640794068</v>
      </c>
      <c r="AP1936" s="268"/>
    </row>
    <row r="1937" spans="1:42" x14ac:dyDescent="0.25">
      <c r="A1937" s="253">
        <v>1935</v>
      </c>
      <c r="B1937" s="243" t="s">
        <v>601</v>
      </c>
      <c r="C1937" s="243" t="s">
        <v>602</v>
      </c>
      <c r="D1937" s="243" t="s">
        <v>491</v>
      </c>
      <c r="E1937" s="243" t="s">
        <v>472</v>
      </c>
      <c r="F1937" s="243" t="s">
        <v>30</v>
      </c>
      <c r="G1937" s="243" t="s">
        <v>46</v>
      </c>
      <c r="H1937" s="243" t="s">
        <v>47</v>
      </c>
      <c r="I1937" s="243" t="s">
        <v>88</v>
      </c>
      <c r="J1937" s="243" t="s">
        <v>44</v>
      </c>
      <c r="K1937" s="243" t="s">
        <v>974</v>
      </c>
      <c r="L1937" s="265">
        <v>1.2120266666666666</v>
      </c>
      <c r="M1937" s="250">
        <v>1</v>
      </c>
      <c r="N1937" s="250">
        <v>1</v>
      </c>
      <c r="O1937" s="244">
        <v>28</v>
      </c>
      <c r="P1937" s="242">
        <v>15</v>
      </c>
      <c r="Q1937" s="242">
        <v>35</v>
      </c>
      <c r="R1937" s="242">
        <v>0.9</v>
      </c>
      <c r="S1937" s="245">
        <v>185</v>
      </c>
      <c r="T1937" s="242">
        <v>3.2</v>
      </c>
      <c r="U1937" s="242">
        <v>1.2</v>
      </c>
      <c r="V1937" s="242">
        <v>4.3</v>
      </c>
      <c r="W1937" s="266">
        <v>230.40032399999996</v>
      </c>
      <c r="X1937" s="266">
        <v>13.65739917012448</v>
      </c>
      <c r="Y1937" s="266">
        <v>3.85</v>
      </c>
      <c r="Z1937" s="266">
        <v>2.3040032399999997</v>
      </c>
      <c r="AA1937" s="266">
        <v>0.25600035999999998</v>
      </c>
      <c r="AB1937" s="267">
        <v>8.0697964000000013</v>
      </c>
      <c r="AC1937" s="268"/>
      <c r="AD1937" s="269">
        <v>5.55</v>
      </c>
      <c r="AE1937" s="270">
        <f t="shared" si="197"/>
        <v>3.3636260000000018</v>
      </c>
      <c r="AF1937" s="194">
        <f t="shared" si="193"/>
        <v>4.7061703999999995</v>
      </c>
      <c r="AH1937" s="242">
        <v>1914</v>
      </c>
      <c r="AI1937" s="251">
        <f t="shared" si="194"/>
        <v>14.479800000000001</v>
      </c>
      <c r="AJ1937" s="251">
        <f>'5-04a'!O1938</f>
        <v>14.479799999999999</v>
      </c>
      <c r="AK1937" s="251">
        <f t="shared" si="195"/>
        <v>0</v>
      </c>
      <c r="AM1937" s="252">
        <f t="shared" si="196"/>
        <v>0.32501625713062332</v>
      </c>
      <c r="AP1937" s="268"/>
    </row>
    <row r="1938" spans="1:42" x14ac:dyDescent="0.25">
      <c r="A1938" s="253">
        <v>1936</v>
      </c>
      <c r="B1938" s="243" t="s">
        <v>601</v>
      </c>
      <c r="C1938" s="243" t="s">
        <v>602</v>
      </c>
      <c r="D1938" s="243" t="s">
        <v>491</v>
      </c>
      <c r="E1938" s="243" t="s">
        <v>472</v>
      </c>
      <c r="F1938" s="243" t="s">
        <v>30</v>
      </c>
      <c r="G1938" s="243" t="s">
        <v>46</v>
      </c>
      <c r="H1938" s="243" t="s">
        <v>47</v>
      </c>
      <c r="I1938" s="243" t="s">
        <v>62</v>
      </c>
      <c r="J1938" s="243" t="s">
        <v>65</v>
      </c>
      <c r="K1938" s="243" t="s">
        <v>974</v>
      </c>
      <c r="L1938" s="265">
        <v>1.1052719999999998</v>
      </c>
      <c r="M1938" s="250">
        <v>1</v>
      </c>
      <c r="N1938" s="250">
        <v>1</v>
      </c>
      <c r="O1938" s="244">
        <v>28</v>
      </c>
      <c r="P1938" s="242">
        <v>15</v>
      </c>
      <c r="Q1938" s="242">
        <v>35</v>
      </c>
      <c r="R1938" s="242">
        <v>0.9</v>
      </c>
      <c r="S1938" s="245">
        <v>195</v>
      </c>
      <c r="T1938" s="242">
        <v>3.2</v>
      </c>
      <c r="U1938" s="242">
        <v>1.2</v>
      </c>
      <c r="V1938" s="242">
        <v>4.3</v>
      </c>
      <c r="W1938" s="266">
        <v>138.04232400000001</v>
      </c>
      <c r="X1938" s="266">
        <v>8.1827103734439834</v>
      </c>
      <c r="Y1938" s="266">
        <v>4.0199999999999996</v>
      </c>
      <c r="Z1938" s="266">
        <v>1.3804232400000001</v>
      </c>
      <c r="AA1938" s="266">
        <v>0.15338036000000002</v>
      </c>
      <c r="AB1938" s="267">
        <v>6.163996400000002</v>
      </c>
      <c r="AC1938" s="268"/>
      <c r="AD1938" s="269">
        <v>5.55</v>
      </c>
      <c r="AE1938" s="270">
        <f t="shared" si="197"/>
        <v>3.3636260000000018</v>
      </c>
      <c r="AF1938" s="194">
        <f t="shared" si="193"/>
        <v>2.8003704000000003</v>
      </c>
      <c r="AH1938" s="242">
        <v>1915</v>
      </c>
      <c r="AI1938" s="251">
        <f t="shared" si="194"/>
        <v>11.7178</v>
      </c>
      <c r="AJ1938" s="251">
        <f>'5-04a'!O1939</f>
        <v>11.7178</v>
      </c>
      <c r="AK1938" s="251">
        <f t="shared" si="195"/>
        <v>0</v>
      </c>
      <c r="AM1938" s="252">
        <f t="shared" si="196"/>
        <v>0.23898431446175905</v>
      </c>
      <c r="AP1938" s="268"/>
    </row>
    <row r="1939" spans="1:42" x14ac:dyDescent="0.25">
      <c r="A1939" s="253">
        <v>1937</v>
      </c>
      <c r="B1939" s="243" t="s">
        <v>601</v>
      </c>
      <c r="C1939" s="243" t="s">
        <v>602</v>
      </c>
      <c r="D1939" s="243" t="s">
        <v>491</v>
      </c>
      <c r="E1939" s="243" t="s">
        <v>472</v>
      </c>
      <c r="F1939" s="243" t="s">
        <v>30</v>
      </c>
      <c r="G1939" s="243" t="s">
        <v>31</v>
      </c>
      <c r="H1939" s="243" t="s">
        <v>32</v>
      </c>
      <c r="I1939" s="243" t="s">
        <v>62</v>
      </c>
      <c r="J1939" s="243" t="s">
        <v>657</v>
      </c>
      <c r="K1939" s="243" t="s">
        <v>974</v>
      </c>
      <c r="L1939" s="265">
        <v>1.0151224999999997</v>
      </c>
      <c r="M1939" s="250">
        <v>1</v>
      </c>
      <c r="N1939" s="250">
        <v>1</v>
      </c>
      <c r="O1939" s="244">
        <v>28</v>
      </c>
      <c r="P1939" s="242">
        <v>15</v>
      </c>
      <c r="Q1939" s="242">
        <v>35</v>
      </c>
      <c r="R1939" s="242">
        <v>0.9</v>
      </c>
      <c r="S1939" s="245">
        <v>195</v>
      </c>
      <c r="T1939" s="242">
        <v>3.2</v>
      </c>
      <c r="U1939" s="242">
        <v>1.2</v>
      </c>
      <c r="V1939" s="242">
        <v>4.3</v>
      </c>
      <c r="W1939" s="266">
        <v>131.06886184000001</v>
      </c>
      <c r="X1939" s="266">
        <v>7.76934569294606</v>
      </c>
      <c r="Y1939" s="266">
        <v>4.2699999999999996</v>
      </c>
      <c r="Z1939" s="266">
        <v>1.3106886184000002</v>
      </c>
      <c r="AA1939" s="266">
        <v>0.24225998160000004</v>
      </c>
      <c r="AB1939" s="267">
        <v>6.1995514000000007</v>
      </c>
      <c r="AC1939" s="268"/>
      <c r="AD1939" s="269">
        <v>5.55</v>
      </c>
      <c r="AE1939" s="270">
        <f t="shared" si="197"/>
        <v>3.3636260000000018</v>
      </c>
      <c r="AF1939" s="194">
        <f t="shared" si="193"/>
        <v>2.8359253999999989</v>
      </c>
      <c r="AH1939" s="242">
        <v>1916</v>
      </c>
      <c r="AI1939" s="251">
        <f t="shared" si="194"/>
        <v>12.022500000000001</v>
      </c>
      <c r="AJ1939" s="251">
        <f>'5-04a'!O1940</f>
        <v>12.022500000000001</v>
      </c>
      <c r="AK1939" s="251">
        <f t="shared" si="195"/>
        <v>0</v>
      </c>
      <c r="AM1939" s="252">
        <f t="shared" si="196"/>
        <v>0.2358848326055312</v>
      </c>
      <c r="AP1939" s="268"/>
    </row>
    <row r="1940" spans="1:42" x14ac:dyDescent="0.25">
      <c r="A1940" s="253">
        <v>1938</v>
      </c>
      <c r="B1940" s="243" t="s">
        <v>601</v>
      </c>
      <c r="C1940" s="243" t="s">
        <v>602</v>
      </c>
      <c r="D1940" s="243" t="s">
        <v>491</v>
      </c>
      <c r="E1940" s="243" t="s">
        <v>472</v>
      </c>
      <c r="F1940" s="243" t="s">
        <v>30</v>
      </c>
      <c r="G1940" s="243" t="s">
        <v>46</v>
      </c>
      <c r="H1940" s="243" t="s">
        <v>47</v>
      </c>
      <c r="I1940" s="243" t="s">
        <v>60</v>
      </c>
      <c r="J1940" s="243" t="s">
        <v>58</v>
      </c>
      <c r="K1940" s="243" t="s">
        <v>974</v>
      </c>
      <c r="L1940" s="265">
        <v>1.1619250372933487</v>
      </c>
      <c r="M1940" s="250">
        <v>1</v>
      </c>
      <c r="N1940" s="250">
        <v>1</v>
      </c>
      <c r="O1940" s="244">
        <v>28</v>
      </c>
      <c r="P1940" s="242">
        <v>15</v>
      </c>
      <c r="Q1940" s="242">
        <v>35</v>
      </c>
      <c r="R1940" s="242">
        <v>0.9</v>
      </c>
      <c r="S1940" s="245">
        <v>195</v>
      </c>
      <c r="T1940" s="242">
        <v>3.2</v>
      </c>
      <c r="U1940" s="242">
        <v>1.2</v>
      </c>
      <c r="V1940" s="242">
        <v>4.3</v>
      </c>
      <c r="W1940" s="266">
        <v>135.55067679999996</v>
      </c>
      <c r="X1940" s="266">
        <v>8.0350134439834004</v>
      </c>
      <c r="Y1940" s="266">
        <v>4.4000000000000004</v>
      </c>
      <c r="Z1940" s="266">
        <v>1.3555067679999997</v>
      </c>
      <c r="AA1940" s="266">
        <v>0.18484183199999996</v>
      </c>
      <c r="AB1940" s="267">
        <v>6.1761514000000002</v>
      </c>
      <c r="AC1940" s="268"/>
      <c r="AD1940" s="269">
        <v>5.55</v>
      </c>
      <c r="AE1940" s="270">
        <f t="shared" si="197"/>
        <v>3.3636260000000018</v>
      </c>
      <c r="AF1940" s="194">
        <f t="shared" si="193"/>
        <v>2.8125253999999984</v>
      </c>
      <c r="AH1940" s="242">
        <v>1917</v>
      </c>
      <c r="AI1940" s="251">
        <f t="shared" si="194"/>
        <v>12.1165</v>
      </c>
      <c r="AJ1940" s="251">
        <f>'5-04a'!O1941</f>
        <v>12.1165</v>
      </c>
      <c r="AK1940" s="251">
        <f t="shared" si="195"/>
        <v>0</v>
      </c>
      <c r="AM1940" s="252">
        <f t="shared" si="196"/>
        <v>0.23212358354310225</v>
      </c>
      <c r="AP1940" s="268"/>
    </row>
    <row r="1941" spans="1:42" x14ac:dyDescent="0.25">
      <c r="A1941" s="253">
        <v>1939</v>
      </c>
      <c r="B1941" s="243" t="s">
        <v>601</v>
      </c>
      <c r="C1941" s="243" t="s">
        <v>602</v>
      </c>
      <c r="D1941" s="243" t="s">
        <v>491</v>
      </c>
      <c r="E1941" s="243" t="s">
        <v>492</v>
      </c>
      <c r="F1941" s="243" t="s">
        <v>30</v>
      </c>
      <c r="G1941" s="243" t="s">
        <v>46</v>
      </c>
      <c r="H1941" s="243" t="s">
        <v>47</v>
      </c>
      <c r="I1941" s="243" t="s">
        <v>89</v>
      </c>
      <c r="J1941" s="243" t="s">
        <v>44</v>
      </c>
      <c r="K1941" s="243" t="s">
        <v>974</v>
      </c>
      <c r="L1941" s="265">
        <v>1.3764729999999994</v>
      </c>
      <c r="M1941" s="250">
        <v>1</v>
      </c>
      <c r="N1941" s="250">
        <v>1</v>
      </c>
      <c r="O1941" s="244">
        <v>28</v>
      </c>
      <c r="P1941" s="242">
        <v>15</v>
      </c>
      <c r="Q1941" s="242">
        <v>35</v>
      </c>
      <c r="R1941" s="242">
        <v>0.9</v>
      </c>
      <c r="S1941" s="245">
        <v>185</v>
      </c>
      <c r="T1941" s="242">
        <v>3.2</v>
      </c>
      <c r="U1941" s="242">
        <v>1.2</v>
      </c>
      <c r="V1941" s="242">
        <v>4.3</v>
      </c>
      <c r="W1941" s="266">
        <v>142.14060000000001</v>
      </c>
      <c r="X1941" s="266">
        <v>14.328689516129032</v>
      </c>
      <c r="Y1941" s="266">
        <v>3.78</v>
      </c>
      <c r="Z1941" s="266">
        <v>1.4214059999999999</v>
      </c>
      <c r="AA1941" s="266">
        <v>0.15793400000000002</v>
      </c>
      <c r="AB1941" s="267">
        <v>5.8780600000000005</v>
      </c>
      <c r="AC1941" s="268"/>
      <c r="AD1941" s="269">
        <v>6.05</v>
      </c>
      <c r="AE1941" s="270">
        <f t="shared" si="197"/>
        <v>2.9004960000000004</v>
      </c>
      <c r="AF1941" s="194">
        <f t="shared" si="193"/>
        <v>2.9775640000000001</v>
      </c>
      <c r="AH1941" s="242">
        <v>1918</v>
      </c>
      <c r="AI1941" s="251">
        <f t="shared" si="194"/>
        <v>11.237400000000001</v>
      </c>
      <c r="AJ1941" s="251">
        <f>'5-04a'!O1942</f>
        <v>11.237399999999999</v>
      </c>
      <c r="AK1941" s="251">
        <f t="shared" si="195"/>
        <v>0</v>
      </c>
      <c r="AM1941" s="252">
        <f t="shared" si="196"/>
        <v>0.26496912097104314</v>
      </c>
      <c r="AP1941" s="268"/>
    </row>
    <row r="1942" spans="1:42" x14ac:dyDescent="0.25">
      <c r="A1942" s="253">
        <v>1940</v>
      </c>
      <c r="B1942" s="243" t="s">
        <v>601</v>
      </c>
      <c r="C1942" s="243" t="s">
        <v>602</v>
      </c>
      <c r="D1942" s="243" t="s">
        <v>491</v>
      </c>
      <c r="E1942" s="243" t="s">
        <v>492</v>
      </c>
      <c r="F1942" s="243" t="s">
        <v>30</v>
      </c>
      <c r="G1942" s="243" t="s">
        <v>46</v>
      </c>
      <c r="H1942" s="243" t="s">
        <v>47</v>
      </c>
      <c r="I1942" s="243" t="s">
        <v>88</v>
      </c>
      <c r="J1942" s="243" t="s">
        <v>44</v>
      </c>
      <c r="K1942" s="243" t="s">
        <v>974</v>
      </c>
      <c r="L1942" s="265">
        <v>1.2120266666666666</v>
      </c>
      <c r="M1942" s="250">
        <v>1</v>
      </c>
      <c r="N1942" s="250">
        <v>1</v>
      </c>
      <c r="O1942" s="244">
        <v>28</v>
      </c>
      <c r="P1942" s="242">
        <v>15</v>
      </c>
      <c r="Q1942" s="242">
        <v>35</v>
      </c>
      <c r="R1942" s="242">
        <v>0.9</v>
      </c>
      <c r="S1942" s="245">
        <v>185</v>
      </c>
      <c r="T1942" s="242">
        <v>3.2</v>
      </c>
      <c r="U1942" s="242">
        <v>1.2</v>
      </c>
      <c r="V1942" s="242">
        <v>4.3</v>
      </c>
      <c r="W1942" s="266">
        <v>166.81455</v>
      </c>
      <c r="X1942" s="266">
        <v>16.815982862903226</v>
      </c>
      <c r="Y1942" s="266">
        <v>3.85</v>
      </c>
      <c r="Z1942" s="266">
        <v>1.6681455000000001</v>
      </c>
      <c r="AA1942" s="266">
        <v>0.18534950000000003</v>
      </c>
      <c r="AB1942" s="267">
        <v>6.3872050000000016</v>
      </c>
      <c r="AC1942" s="268"/>
      <c r="AD1942" s="269">
        <v>6.05</v>
      </c>
      <c r="AE1942" s="270">
        <f t="shared" si="197"/>
        <v>2.9004960000000004</v>
      </c>
      <c r="AF1942" s="194">
        <f t="shared" si="193"/>
        <v>3.4867090000000012</v>
      </c>
      <c r="AH1942" s="242">
        <v>1919</v>
      </c>
      <c r="AI1942" s="251">
        <f t="shared" si="194"/>
        <v>12.090700000000002</v>
      </c>
      <c r="AJ1942" s="251">
        <f>'5-04a'!O1943</f>
        <v>12.0907</v>
      </c>
      <c r="AK1942" s="251">
        <f t="shared" si="195"/>
        <v>0</v>
      </c>
      <c r="AM1942" s="252">
        <f t="shared" si="196"/>
        <v>0.28837941558387858</v>
      </c>
      <c r="AP1942" s="268"/>
    </row>
    <row r="1943" spans="1:42" x14ac:dyDescent="0.25">
      <c r="A1943" s="253">
        <v>1941</v>
      </c>
      <c r="B1943" s="243" t="s">
        <v>601</v>
      </c>
      <c r="C1943" s="243" t="s">
        <v>602</v>
      </c>
      <c r="D1943" s="243" t="s">
        <v>491</v>
      </c>
      <c r="E1943" s="243" t="s">
        <v>492</v>
      </c>
      <c r="F1943" s="243" t="s">
        <v>30</v>
      </c>
      <c r="G1943" s="243" t="s">
        <v>31</v>
      </c>
      <c r="H1943" s="243" t="s">
        <v>32</v>
      </c>
      <c r="I1943" s="243" t="s">
        <v>53</v>
      </c>
      <c r="J1943" s="243" t="s">
        <v>65</v>
      </c>
      <c r="K1943" s="243" t="s">
        <v>974</v>
      </c>
      <c r="L1943" s="265">
        <v>0.94508147222222205</v>
      </c>
      <c r="M1943" s="250">
        <v>1</v>
      </c>
      <c r="N1943" s="250">
        <v>0.94508147222222205</v>
      </c>
      <c r="O1943" s="244">
        <v>28</v>
      </c>
      <c r="P1943" s="242">
        <v>15</v>
      </c>
      <c r="Q1943" s="242">
        <v>35</v>
      </c>
      <c r="R1943" s="242">
        <v>0.9</v>
      </c>
      <c r="S1943" s="245">
        <v>195</v>
      </c>
      <c r="T1943" s="242">
        <v>3.2</v>
      </c>
      <c r="U1943" s="242">
        <v>1.2</v>
      </c>
      <c r="V1943" s="242">
        <v>4.3</v>
      </c>
      <c r="W1943" s="266">
        <v>138.1806794846288</v>
      </c>
      <c r="X1943" s="266">
        <v>13.929503980305324</v>
      </c>
      <c r="Y1943" s="266">
        <v>4.18</v>
      </c>
      <c r="Z1943" s="266">
        <v>1.3059199999999997</v>
      </c>
      <c r="AA1943" s="266">
        <v>0.32647999999999994</v>
      </c>
      <c r="AB1943" s="267">
        <v>5.9765999999999995</v>
      </c>
      <c r="AC1943" s="268"/>
      <c r="AD1943" s="269">
        <v>6.05</v>
      </c>
      <c r="AE1943" s="270">
        <f t="shared" si="197"/>
        <v>2.9004960000000004</v>
      </c>
      <c r="AF1943" s="194">
        <f t="shared" si="193"/>
        <v>3.0761039999999991</v>
      </c>
      <c r="AH1943" s="242">
        <v>1920</v>
      </c>
      <c r="AI1943" s="251">
        <f t="shared" si="194"/>
        <v>11.788999999999998</v>
      </c>
      <c r="AJ1943" s="251">
        <f>'5-04a'!O1944</f>
        <v>11.789</v>
      </c>
      <c r="AK1943" s="251">
        <f t="shared" si="195"/>
        <v>0</v>
      </c>
      <c r="AM1943" s="252">
        <f t="shared" si="196"/>
        <v>0.2609300195097124</v>
      </c>
      <c r="AP1943" s="268"/>
    </row>
    <row r="1944" spans="1:42" x14ac:dyDescent="0.25">
      <c r="A1944" s="253">
        <v>1942</v>
      </c>
      <c r="B1944" s="243" t="s">
        <v>601</v>
      </c>
      <c r="C1944" s="243" t="s">
        <v>602</v>
      </c>
      <c r="D1944" s="243" t="s">
        <v>491</v>
      </c>
      <c r="E1944" s="243" t="s">
        <v>492</v>
      </c>
      <c r="F1944" s="243" t="s">
        <v>30</v>
      </c>
      <c r="G1944" s="243" t="s">
        <v>46</v>
      </c>
      <c r="H1944" s="243" t="s">
        <v>47</v>
      </c>
      <c r="I1944" s="243" t="s">
        <v>62</v>
      </c>
      <c r="J1944" s="243" t="s">
        <v>65</v>
      </c>
      <c r="K1944" s="243" t="s">
        <v>974</v>
      </c>
      <c r="L1944" s="265">
        <v>1.1052719999999998</v>
      </c>
      <c r="M1944" s="250">
        <v>1</v>
      </c>
      <c r="N1944" s="250">
        <v>1</v>
      </c>
      <c r="O1944" s="244">
        <v>28</v>
      </c>
      <c r="P1944" s="242">
        <v>15</v>
      </c>
      <c r="Q1944" s="242">
        <v>35</v>
      </c>
      <c r="R1944" s="242">
        <v>0.9</v>
      </c>
      <c r="S1944" s="245">
        <v>195</v>
      </c>
      <c r="T1944" s="242">
        <v>3.2</v>
      </c>
      <c r="U1944" s="242">
        <v>1.2</v>
      </c>
      <c r="V1944" s="242">
        <v>4.3</v>
      </c>
      <c r="W1944" s="266">
        <v>112.51800000000003</v>
      </c>
      <c r="X1944" s="266">
        <v>11.342540322580648</v>
      </c>
      <c r="Y1944" s="266">
        <v>4.0199999999999996</v>
      </c>
      <c r="Z1944" s="266">
        <v>1.1251800000000003</v>
      </c>
      <c r="AA1944" s="266">
        <v>0.12502000000000005</v>
      </c>
      <c r="AB1944" s="267">
        <v>5.2668000000000017</v>
      </c>
      <c r="AC1944" s="268"/>
      <c r="AD1944" s="269">
        <v>6.05</v>
      </c>
      <c r="AE1944" s="270">
        <f t="shared" si="197"/>
        <v>2.9004960000000004</v>
      </c>
      <c r="AF1944" s="194">
        <f t="shared" si="193"/>
        <v>2.3663040000000013</v>
      </c>
      <c r="AH1944" s="242">
        <v>1921</v>
      </c>
      <c r="AI1944" s="251">
        <f t="shared" si="194"/>
        <v>10.537000000000003</v>
      </c>
      <c r="AJ1944" s="251">
        <f>'5-04a'!O1945</f>
        <v>10.537000000000001</v>
      </c>
      <c r="AK1944" s="251">
        <f t="shared" si="195"/>
        <v>0</v>
      </c>
      <c r="AM1944" s="252">
        <f t="shared" si="196"/>
        <v>0.22457094049539725</v>
      </c>
      <c r="AP1944" s="268"/>
    </row>
    <row r="1945" spans="1:42" x14ac:dyDescent="0.25">
      <c r="A1945" s="253">
        <v>1943</v>
      </c>
      <c r="B1945" s="243" t="s">
        <v>601</v>
      </c>
      <c r="C1945" s="243" t="s">
        <v>602</v>
      </c>
      <c r="D1945" s="243" t="s">
        <v>491</v>
      </c>
      <c r="E1945" s="243" t="s">
        <v>492</v>
      </c>
      <c r="F1945" s="243" t="s">
        <v>30</v>
      </c>
      <c r="G1945" s="243" t="s">
        <v>31</v>
      </c>
      <c r="H1945" s="243" t="s">
        <v>32</v>
      </c>
      <c r="I1945" s="243" t="s">
        <v>62</v>
      </c>
      <c r="J1945" s="243" t="s">
        <v>657</v>
      </c>
      <c r="K1945" s="243" t="s">
        <v>974</v>
      </c>
      <c r="L1945" s="265">
        <v>1.1760012890624998</v>
      </c>
      <c r="M1945" s="250">
        <v>1</v>
      </c>
      <c r="N1945" s="250">
        <v>1</v>
      </c>
      <c r="O1945" s="244">
        <v>28</v>
      </c>
      <c r="P1945" s="242">
        <v>15</v>
      </c>
      <c r="Q1945" s="242">
        <v>35</v>
      </c>
      <c r="R1945" s="242">
        <v>0.9</v>
      </c>
      <c r="S1945" s="245">
        <v>195</v>
      </c>
      <c r="T1945" s="242">
        <v>3.2</v>
      </c>
      <c r="U1945" s="242">
        <v>1.2</v>
      </c>
      <c r="V1945" s="242">
        <v>4.3</v>
      </c>
      <c r="W1945" s="266">
        <v>106.46806800000002</v>
      </c>
      <c r="X1945" s="266">
        <v>10.732668145161291</v>
      </c>
      <c r="Y1945" s="266">
        <v>4.2699999999999996</v>
      </c>
      <c r="Z1945" s="266">
        <v>1.0646806800000002</v>
      </c>
      <c r="AA1945" s="266">
        <v>0.19678932000000002</v>
      </c>
      <c r="AB1945" s="267">
        <v>5.2877300000000007</v>
      </c>
      <c r="AC1945" s="268"/>
      <c r="AD1945" s="269">
        <v>6.05</v>
      </c>
      <c r="AE1945" s="270">
        <f t="shared" si="197"/>
        <v>2.9004960000000004</v>
      </c>
      <c r="AF1945" s="194">
        <f t="shared" si="193"/>
        <v>2.3872340000000003</v>
      </c>
      <c r="AH1945" s="242">
        <v>1922</v>
      </c>
      <c r="AI1945" s="251">
        <f t="shared" si="194"/>
        <v>10.8192</v>
      </c>
      <c r="AJ1945" s="251">
        <f>'5-04a'!O1946</f>
        <v>10.8192</v>
      </c>
      <c r="AK1945" s="251">
        <f t="shared" si="195"/>
        <v>0</v>
      </c>
      <c r="AM1945" s="252">
        <f t="shared" si="196"/>
        <v>0.22064792221236323</v>
      </c>
      <c r="AP1945" s="268"/>
    </row>
    <row r="1946" spans="1:42" x14ac:dyDescent="0.25">
      <c r="A1946" s="253">
        <v>1944</v>
      </c>
      <c r="B1946" s="243" t="s">
        <v>601</v>
      </c>
      <c r="C1946" s="243" t="s">
        <v>602</v>
      </c>
      <c r="D1946" s="243" t="s">
        <v>491</v>
      </c>
      <c r="E1946" s="243" t="s">
        <v>492</v>
      </c>
      <c r="F1946" s="243" t="s">
        <v>30</v>
      </c>
      <c r="G1946" s="243" t="s">
        <v>46</v>
      </c>
      <c r="H1946" s="243" t="s">
        <v>47</v>
      </c>
      <c r="I1946" s="243" t="s">
        <v>60</v>
      </c>
      <c r="J1946" s="243" t="s">
        <v>58</v>
      </c>
      <c r="K1946" s="243" t="s">
        <v>974</v>
      </c>
      <c r="L1946" s="265">
        <v>1.1619250372933487</v>
      </c>
      <c r="M1946" s="250">
        <v>1</v>
      </c>
      <c r="N1946" s="250">
        <v>1</v>
      </c>
      <c r="O1946" s="244">
        <v>28</v>
      </c>
      <c r="P1946" s="242">
        <v>15</v>
      </c>
      <c r="Q1946" s="242">
        <v>35</v>
      </c>
      <c r="R1946" s="242">
        <v>0.9</v>
      </c>
      <c r="S1946" s="245">
        <v>195</v>
      </c>
      <c r="T1946" s="242">
        <v>3.2</v>
      </c>
      <c r="U1946" s="242">
        <v>1.2</v>
      </c>
      <c r="V1946" s="242">
        <v>4.3</v>
      </c>
      <c r="W1946" s="266">
        <v>110.35640000000001</v>
      </c>
      <c r="X1946" s="266">
        <v>11.124637096774194</v>
      </c>
      <c r="Y1946" s="266">
        <v>4.4000000000000004</v>
      </c>
      <c r="Z1946" s="266">
        <v>1.103564</v>
      </c>
      <c r="AA1946" s="266">
        <v>0.15048600000000001</v>
      </c>
      <c r="AB1946" s="267">
        <v>5.273950000000001</v>
      </c>
      <c r="AC1946" s="268"/>
      <c r="AD1946" s="269">
        <v>6.05</v>
      </c>
      <c r="AE1946" s="270">
        <f t="shared" si="197"/>
        <v>2.9004960000000004</v>
      </c>
      <c r="AF1946" s="194">
        <f t="shared" si="193"/>
        <v>2.3734540000000006</v>
      </c>
      <c r="AH1946" s="242">
        <v>1923</v>
      </c>
      <c r="AI1946" s="251">
        <f t="shared" si="194"/>
        <v>10.928000000000001</v>
      </c>
      <c r="AJ1946" s="251">
        <f>'5-04a'!O1947</f>
        <v>10.928000000000001</v>
      </c>
      <c r="AK1946" s="251">
        <f t="shared" si="195"/>
        <v>0</v>
      </c>
      <c r="AM1946" s="252">
        <f t="shared" si="196"/>
        <v>0.2171901537335286</v>
      </c>
      <c r="AP1946" s="268"/>
    </row>
    <row r="1947" spans="1:42" x14ac:dyDescent="0.25">
      <c r="A1947" s="253">
        <v>1945</v>
      </c>
      <c r="B1947" s="243" t="s">
        <v>601</v>
      </c>
      <c r="C1947" s="243" t="s">
        <v>602</v>
      </c>
      <c r="D1947" s="243" t="s">
        <v>491</v>
      </c>
      <c r="E1947" s="243" t="s">
        <v>492</v>
      </c>
      <c r="F1947" s="243" t="s">
        <v>30</v>
      </c>
      <c r="G1947" s="243" t="s">
        <v>46</v>
      </c>
      <c r="H1947" s="243" t="s">
        <v>47</v>
      </c>
      <c r="I1947" s="243" t="s">
        <v>60</v>
      </c>
      <c r="J1947" s="243" t="s">
        <v>58</v>
      </c>
      <c r="K1947" s="243" t="s">
        <v>975</v>
      </c>
      <c r="L1947" s="265">
        <v>1.1619250372933487</v>
      </c>
      <c r="M1947" s="250">
        <v>1</v>
      </c>
      <c r="N1947" s="250">
        <v>1</v>
      </c>
      <c r="O1947" s="244">
        <v>30</v>
      </c>
      <c r="P1947" s="242">
        <v>15</v>
      </c>
      <c r="Q1947" s="242">
        <v>35</v>
      </c>
      <c r="R1947" s="242">
        <v>0.9</v>
      </c>
      <c r="S1947" s="245">
        <v>195</v>
      </c>
      <c r="T1947" s="242">
        <v>3.2</v>
      </c>
      <c r="U1947" s="242">
        <v>1.2</v>
      </c>
      <c r="V1947" s="242">
        <v>4.3</v>
      </c>
      <c r="W1947" s="266">
        <v>79.067999999999984</v>
      </c>
      <c r="X1947" s="266">
        <v>7.9705645161290306</v>
      </c>
      <c r="Y1947" s="266">
        <v>4.4000000000000004</v>
      </c>
      <c r="Z1947" s="266">
        <v>0.79067999999999983</v>
      </c>
      <c r="AA1947" s="266">
        <v>0.10781999999999997</v>
      </c>
      <c r="AB1947" s="267">
        <v>5.6404999999999994</v>
      </c>
      <c r="AC1947" s="268"/>
      <c r="AD1947" s="269">
        <v>6.05</v>
      </c>
      <c r="AE1947" s="270">
        <f t="shared" si="197"/>
        <v>2.9004960000000004</v>
      </c>
      <c r="AF1947" s="194">
        <f t="shared" si="193"/>
        <v>2.740003999999999</v>
      </c>
      <c r="AH1947" s="242">
        <v>1924</v>
      </c>
      <c r="AI1947" s="251">
        <f t="shared" si="194"/>
        <v>10.939</v>
      </c>
      <c r="AJ1947" s="251">
        <f>'5-04a'!O1948</f>
        <v>10.939</v>
      </c>
      <c r="AK1947" s="251">
        <f t="shared" si="195"/>
        <v>0</v>
      </c>
      <c r="AM1947" s="252">
        <f t="shared" si="196"/>
        <v>0.25048029984459264</v>
      </c>
      <c r="AP1947" s="268"/>
    </row>
    <row r="1948" spans="1:42" x14ac:dyDescent="0.25">
      <c r="A1948" s="253">
        <v>1946</v>
      </c>
      <c r="B1948" s="243" t="s">
        <v>601</v>
      </c>
      <c r="C1948" s="243" t="s">
        <v>602</v>
      </c>
      <c r="D1948" s="243" t="s">
        <v>491</v>
      </c>
      <c r="E1948" s="243" t="s">
        <v>492</v>
      </c>
      <c r="F1948" s="243" t="s">
        <v>30</v>
      </c>
      <c r="G1948" s="243" t="s">
        <v>46</v>
      </c>
      <c r="H1948" s="243" t="s">
        <v>47</v>
      </c>
      <c r="I1948" s="243" t="s">
        <v>59</v>
      </c>
      <c r="J1948" s="243" t="s">
        <v>58</v>
      </c>
      <c r="K1948" s="243" t="s">
        <v>975</v>
      </c>
      <c r="L1948" s="265">
        <v>1.0641754666666667</v>
      </c>
      <c r="M1948" s="250">
        <v>1</v>
      </c>
      <c r="N1948" s="250">
        <v>1</v>
      </c>
      <c r="O1948" s="244">
        <v>30</v>
      </c>
      <c r="P1948" s="242">
        <v>15</v>
      </c>
      <c r="Q1948" s="242">
        <v>35</v>
      </c>
      <c r="R1948" s="242">
        <v>0.9</v>
      </c>
      <c r="S1948" s="245">
        <v>195</v>
      </c>
      <c r="T1948" s="242">
        <v>3.2</v>
      </c>
      <c r="U1948" s="242">
        <v>1.2</v>
      </c>
      <c r="V1948" s="242">
        <v>4.3</v>
      </c>
      <c r="W1948" s="266">
        <v>80.617499999999978</v>
      </c>
      <c r="X1948" s="266">
        <v>8.1267641129032242</v>
      </c>
      <c r="Y1948" s="266">
        <v>4.12</v>
      </c>
      <c r="Z1948" s="266">
        <v>0.80617499999999986</v>
      </c>
      <c r="AA1948" s="266">
        <v>8.9574999999999988E-2</v>
      </c>
      <c r="AB1948" s="267">
        <v>5.63225</v>
      </c>
      <c r="AC1948" s="268"/>
      <c r="AD1948" s="269">
        <v>6.05</v>
      </c>
      <c r="AE1948" s="270">
        <f t="shared" si="197"/>
        <v>2.9004960000000004</v>
      </c>
      <c r="AF1948" s="194">
        <f t="shared" si="193"/>
        <v>2.7317539999999996</v>
      </c>
      <c r="AH1948" s="242">
        <v>1925</v>
      </c>
      <c r="AI1948" s="251">
        <f t="shared" si="194"/>
        <v>10.648</v>
      </c>
      <c r="AJ1948" s="251">
        <f>'5-04a'!O1949</f>
        <v>10.648</v>
      </c>
      <c r="AK1948" s="251">
        <f t="shared" si="195"/>
        <v>0</v>
      </c>
      <c r="AM1948" s="252">
        <f t="shared" si="196"/>
        <v>0.25655090157776106</v>
      </c>
      <c r="AP1948" s="268"/>
    </row>
    <row r="1949" spans="1:42" x14ac:dyDescent="0.25">
      <c r="A1949" s="253">
        <v>1947</v>
      </c>
      <c r="B1949" s="243" t="s">
        <v>601</v>
      </c>
      <c r="C1949" s="243" t="s">
        <v>602</v>
      </c>
      <c r="D1949" s="243" t="s">
        <v>491</v>
      </c>
      <c r="E1949" s="243" t="s">
        <v>472</v>
      </c>
      <c r="F1949" s="243" t="s">
        <v>35</v>
      </c>
      <c r="G1949" s="243" t="s">
        <v>31</v>
      </c>
      <c r="H1949" s="243" t="s">
        <v>32</v>
      </c>
      <c r="I1949" s="243" t="s">
        <v>57</v>
      </c>
      <c r="J1949" s="243" t="s">
        <v>58</v>
      </c>
      <c r="K1949" s="243" t="s">
        <v>976</v>
      </c>
      <c r="L1949" s="265">
        <v>0.53266755796888288</v>
      </c>
      <c r="M1949" s="250">
        <v>0.4</v>
      </c>
      <c r="N1949" s="250">
        <v>0.4</v>
      </c>
      <c r="O1949" s="244">
        <v>30</v>
      </c>
      <c r="P1949" s="242">
        <v>15</v>
      </c>
      <c r="Q1949" s="242">
        <v>35</v>
      </c>
      <c r="R1949" s="242">
        <v>0.9</v>
      </c>
      <c r="S1949" s="245">
        <v>239</v>
      </c>
      <c r="T1949" s="242">
        <v>3.2</v>
      </c>
      <c r="U1949" s="242">
        <v>1.4</v>
      </c>
      <c r="V1949" s="242">
        <v>9.1</v>
      </c>
      <c r="W1949" s="266">
        <v>212.92484999999996</v>
      </c>
      <c r="X1949" s="266">
        <v>12.6215085951393</v>
      </c>
      <c r="Y1949" s="266">
        <v>6.72</v>
      </c>
      <c r="Z1949" s="266">
        <v>0.8516994</v>
      </c>
      <c r="AA1949" s="266">
        <v>0.56779959999999996</v>
      </c>
      <c r="AB1949" s="267">
        <v>7.574001</v>
      </c>
      <c r="AC1949" s="268"/>
      <c r="AD1949" s="269">
        <v>5.55</v>
      </c>
      <c r="AE1949" s="270">
        <f t="shared" si="197"/>
        <v>3.3636260000000018</v>
      </c>
      <c r="AF1949" s="194">
        <f t="shared" si="193"/>
        <v>4.2103749999999982</v>
      </c>
      <c r="AH1949" s="242">
        <v>1926</v>
      </c>
      <c r="AI1949" s="251">
        <f t="shared" si="194"/>
        <v>15.7135</v>
      </c>
      <c r="AJ1949" s="251">
        <f>'5-04a'!O1950</f>
        <v>15.7135</v>
      </c>
      <c r="AK1949" s="251">
        <f t="shared" si="195"/>
        <v>0</v>
      </c>
      <c r="AM1949" s="252">
        <f t="shared" si="196"/>
        <v>0.2679463518630476</v>
      </c>
      <c r="AP1949" s="268"/>
    </row>
    <row r="1950" spans="1:42" x14ac:dyDescent="0.25">
      <c r="A1950" s="253">
        <v>1948</v>
      </c>
      <c r="B1950" s="243" t="s">
        <v>601</v>
      </c>
      <c r="C1950" s="243" t="s">
        <v>602</v>
      </c>
      <c r="D1950" s="243" t="s">
        <v>491</v>
      </c>
      <c r="E1950" s="243" t="s">
        <v>492</v>
      </c>
      <c r="F1950" s="243" t="s">
        <v>35</v>
      </c>
      <c r="G1950" s="243" t="s">
        <v>31</v>
      </c>
      <c r="H1950" s="243" t="s">
        <v>32</v>
      </c>
      <c r="I1950" s="243" t="s">
        <v>57</v>
      </c>
      <c r="J1950" s="243" t="s">
        <v>58</v>
      </c>
      <c r="K1950" s="243" t="s">
        <v>976</v>
      </c>
      <c r="L1950" s="265">
        <v>0.53302748141892142</v>
      </c>
      <c r="M1950" s="250">
        <v>0.4</v>
      </c>
      <c r="N1950" s="250">
        <v>0.4</v>
      </c>
      <c r="O1950" s="244">
        <v>30</v>
      </c>
      <c r="P1950" s="242">
        <v>15</v>
      </c>
      <c r="Q1950" s="242">
        <v>35</v>
      </c>
      <c r="R1950" s="242">
        <v>0.9</v>
      </c>
      <c r="S1950" s="245">
        <v>239</v>
      </c>
      <c r="T1950" s="242">
        <v>3.2</v>
      </c>
      <c r="U1950" s="242">
        <v>1.4</v>
      </c>
      <c r="V1950" s="242">
        <v>9.1</v>
      </c>
      <c r="W1950" s="266">
        <v>162.52125000000004</v>
      </c>
      <c r="X1950" s="266">
        <v>16.383190524193552</v>
      </c>
      <c r="Y1950" s="266">
        <v>6.72</v>
      </c>
      <c r="Z1950" s="266">
        <v>0.65008500000000013</v>
      </c>
      <c r="AA1950" s="266">
        <v>0.43339000000000016</v>
      </c>
      <c r="AB1950" s="267">
        <v>6.195425000000002</v>
      </c>
      <c r="AC1950" s="268"/>
      <c r="AD1950" s="269">
        <v>6.05</v>
      </c>
      <c r="AE1950" s="270">
        <f t="shared" si="197"/>
        <v>2.9004960000000004</v>
      </c>
      <c r="AF1950" s="194">
        <f t="shared" si="193"/>
        <v>3.2949290000000016</v>
      </c>
      <c r="AH1950" s="242">
        <v>1927</v>
      </c>
      <c r="AI1950" s="251">
        <f t="shared" si="194"/>
        <v>13.998900000000003</v>
      </c>
      <c r="AJ1950" s="251">
        <f>'5-04a'!O1951</f>
        <v>13.998900000000001</v>
      </c>
      <c r="AK1950" s="251">
        <f t="shared" si="195"/>
        <v>0</v>
      </c>
      <c r="AM1950" s="252">
        <f t="shared" si="196"/>
        <v>0.23537056483009386</v>
      </c>
      <c r="AO1950" t="s">
        <v>2585</v>
      </c>
      <c r="AP1950" s="268"/>
    </row>
    <row r="1951" spans="1:42" x14ac:dyDescent="0.25">
      <c r="A1951" s="253">
        <v>1949</v>
      </c>
      <c r="B1951" s="243" t="s">
        <v>603</v>
      </c>
      <c r="C1951" s="243" t="s">
        <v>604</v>
      </c>
      <c r="D1951" s="243" t="s">
        <v>491</v>
      </c>
      <c r="E1951" s="243" t="s">
        <v>496</v>
      </c>
      <c r="F1951" s="243" t="s">
        <v>30</v>
      </c>
      <c r="G1951" s="243" t="s">
        <v>31</v>
      </c>
      <c r="H1951" s="243" t="s">
        <v>32</v>
      </c>
      <c r="I1951" s="243" t="s">
        <v>53</v>
      </c>
      <c r="J1951" s="243" t="s">
        <v>657</v>
      </c>
      <c r="K1951" s="243" t="s">
        <v>977</v>
      </c>
      <c r="L1951" s="265">
        <v>8.115398768994126</v>
      </c>
      <c r="M1951" s="250">
        <v>0.3</v>
      </c>
      <c r="N1951" s="250">
        <v>0.3</v>
      </c>
      <c r="O1951" s="244">
        <v>23.5</v>
      </c>
      <c r="P1951" s="242">
        <v>10</v>
      </c>
      <c r="Q1951" s="242">
        <v>25</v>
      </c>
      <c r="R1951" s="242">
        <v>0.5</v>
      </c>
      <c r="S1951" s="245">
        <v>410</v>
      </c>
      <c r="T1951" s="242">
        <v>4.2</v>
      </c>
      <c r="U1951" s="242">
        <v>0.8</v>
      </c>
      <c r="V1951" s="242">
        <v>26</v>
      </c>
      <c r="W1951" s="266">
        <v>195.70156500000002</v>
      </c>
      <c r="X1951" s="266">
        <v>25.818148416886544</v>
      </c>
      <c r="Y1951" s="266">
        <v>0</v>
      </c>
      <c r="Z1951" s="266">
        <v>0.58710469499999995</v>
      </c>
      <c r="AA1951" s="266">
        <v>0.23173030499999994</v>
      </c>
      <c r="AB1951" s="267">
        <v>9.8875649999999986</v>
      </c>
      <c r="AC1951" s="268"/>
      <c r="AD1951" s="269">
        <v>6.45</v>
      </c>
      <c r="AE1951" s="270">
        <f t="shared" si="197"/>
        <v>2.5589359999999992</v>
      </c>
      <c r="AF1951" s="194">
        <f t="shared" si="193"/>
        <v>7.3286289999999994</v>
      </c>
      <c r="AH1951" s="242">
        <v>1930</v>
      </c>
      <c r="AI1951" s="251">
        <f t="shared" si="194"/>
        <v>10.706399999999999</v>
      </c>
      <c r="AJ1951" s="251">
        <f>'5-04a'!O1952</f>
        <v>10.7064</v>
      </c>
      <c r="AK1951" s="251">
        <f t="shared" si="195"/>
        <v>0</v>
      </c>
      <c r="AM1951" s="252">
        <f t="shared" si="196"/>
        <v>0.68450917208398721</v>
      </c>
      <c r="AP1951" s="268"/>
    </row>
    <row r="1952" spans="1:42" x14ac:dyDescent="0.25">
      <c r="A1952" s="253">
        <v>1950</v>
      </c>
      <c r="B1952" s="243" t="s">
        <v>603</v>
      </c>
      <c r="C1952" s="243" t="s">
        <v>604</v>
      </c>
      <c r="D1952" s="243" t="s">
        <v>491</v>
      </c>
      <c r="E1952" s="243" t="s">
        <v>496</v>
      </c>
      <c r="F1952" s="243" t="s">
        <v>30</v>
      </c>
      <c r="G1952" s="243" t="s">
        <v>31</v>
      </c>
      <c r="H1952" s="243" t="s">
        <v>42</v>
      </c>
      <c r="I1952" s="243" t="s">
        <v>52</v>
      </c>
      <c r="J1952" s="243" t="s">
        <v>678</v>
      </c>
      <c r="K1952" s="243" t="s">
        <v>977</v>
      </c>
      <c r="L1952" s="265">
        <v>13.071807247781244</v>
      </c>
      <c r="M1952" s="250">
        <v>0.3</v>
      </c>
      <c r="N1952" s="250">
        <v>0.3</v>
      </c>
      <c r="O1952" s="244">
        <v>23.5</v>
      </c>
      <c r="P1952" s="242">
        <v>10</v>
      </c>
      <c r="Q1952" s="242">
        <v>25</v>
      </c>
      <c r="R1952" s="242">
        <v>0.5</v>
      </c>
      <c r="S1952" s="245">
        <v>780</v>
      </c>
      <c r="T1952" s="242">
        <v>4.2</v>
      </c>
      <c r="U1952" s="242">
        <v>0.8</v>
      </c>
      <c r="V1952" s="242">
        <v>26</v>
      </c>
      <c r="W1952" s="266">
        <v>193.30849999999998</v>
      </c>
      <c r="X1952" s="266">
        <v>25.502440633245381</v>
      </c>
      <c r="Y1952" s="266">
        <v>0</v>
      </c>
      <c r="Z1952" s="266">
        <v>0.57992549999999998</v>
      </c>
      <c r="AA1952" s="266">
        <v>0.24853949999999997</v>
      </c>
      <c r="AB1952" s="267">
        <v>9.9742349999999984</v>
      </c>
      <c r="AC1952" s="268"/>
      <c r="AD1952" s="269">
        <v>6.45</v>
      </c>
      <c r="AE1952" s="270">
        <f t="shared" si="197"/>
        <v>2.5589359999999992</v>
      </c>
      <c r="AF1952" s="194">
        <f t="shared" si="193"/>
        <v>7.4152989999999992</v>
      </c>
      <c r="AH1952" s="242">
        <v>1931</v>
      </c>
      <c r="AI1952" s="251">
        <f t="shared" si="194"/>
        <v>10.802699999999998</v>
      </c>
      <c r="AJ1952" s="251">
        <f>'5-04a'!O1953</f>
        <v>10.8027</v>
      </c>
      <c r="AK1952" s="251">
        <f t="shared" si="195"/>
        <v>0</v>
      </c>
      <c r="AM1952" s="252">
        <f t="shared" si="196"/>
        <v>0.68643015172132893</v>
      </c>
      <c r="AP1952" s="268"/>
    </row>
    <row r="1953" spans="1:42" x14ac:dyDescent="0.25">
      <c r="A1953" s="253">
        <v>1951</v>
      </c>
      <c r="B1953" s="243" t="s">
        <v>603</v>
      </c>
      <c r="C1953" s="243" t="s">
        <v>604</v>
      </c>
      <c r="D1953" s="243" t="s">
        <v>491</v>
      </c>
      <c r="E1953" s="243" t="s">
        <v>472</v>
      </c>
      <c r="F1953" s="243" t="s">
        <v>30</v>
      </c>
      <c r="G1953" s="243" t="s">
        <v>36</v>
      </c>
      <c r="H1953" s="243" t="s">
        <v>37</v>
      </c>
      <c r="I1953" s="243" t="s">
        <v>100</v>
      </c>
      <c r="J1953" s="243" t="s">
        <v>996</v>
      </c>
      <c r="K1953" s="243" t="s">
        <v>978</v>
      </c>
      <c r="L1953" s="265">
        <v>6.6251671233187457</v>
      </c>
      <c r="M1953" s="250">
        <v>0.5</v>
      </c>
      <c r="N1953" s="250">
        <v>0.5</v>
      </c>
      <c r="O1953" s="244">
        <v>22.5</v>
      </c>
      <c r="P1953" s="242">
        <v>10</v>
      </c>
      <c r="Q1953" s="242">
        <v>25</v>
      </c>
      <c r="R1953" s="242">
        <v>0.5</v>
      </c>
      <c r="S1953" s="245">
        <v>2050</v>
      </c>
      <c r="T1953" s="242">
        <v>5</v>
      </c>
      <c r="U1953" s="242">
        <v>0.8</v>
      </c>
      <c r="V1953" s="242">
        <v>28</v>
      </c>
      <c r="W1953" s="266">
        <v>411.84789333333322</v>
      </c>
      <c r="X1953" s="266">
        <v>24.413034578146604</v>
      </c>
      <c r="Y1953" s="266">
        <v>0</v>
      </c>
      <c r="Z1953" s="266">
        <v>2.059239466666666</v>
      </c>
      <c r="AA1953" s="266">
        <v>0.5148098666666665</v>
      </c>
      <c r="AB1953" s="267">
        <v>16.185750666666667</v>
      </c>
      <c r="AC1953" s="268"/>
      <c r="AD1953" s="269">
        <v>5.55</v>
      </c>
      <c r="AE1953" s="270">
        <f t="shared" si="197"/>
        <v>3.3636260000000018</v>
      </c>
      <c r="AF1953" s="194">
        <f t="shared" si="193"/>
        <v>12.822124666666666</v>
      </c>
      <c r="AH1953" s="242">
        <v>1932</v>
      </c>
      <c r="AI1953" s="251">
        <f t="shared" si="194"/>
        <v>18.759799999999998</v>
      </c>
      <c r="AJ1953" s="251">
        <f>'5-04a'!O1954</f>
        <v>18.759799999999998</v>
      </c>
      <c r="AK1953" s="251">
        <f t="shared" si="195"/>
        <v>0</v>
      </c>
      <c r="AM1953" s="252">
        <f t="shared" si="196"/>
        <v>0.68348941175634426</v>
      </c>
      <c r="AP1953" s="268"/>
    </row>
    <row r="1954" spans="1:42" x14ac:dyDescent="0.25">
      <c r="A1954" s="253">
        <v>1952</v>
      </c>
      <c r="B1954" s="243" t="s">
        <v>603</v>
      </c>
      <c r="C1954" s="243" t="s">
        <v>604</v>
      </c>
      <c r="D1954" s="243" t="s">
        <v>491</v>
      </c>
      <c r="E1954" s="243" t="s">
        <v>472</v>
      </c>
      <c r="F1954" s="243" t="s">
        <v>30</v>
      </c>
      <c r="G1954" s="243" t="s">
        <v>36</v>
      </c>
      <c r="H1954" s="243" t="s">
        <v>42</v>
      </c>
      <c r="I1954" s="243" t="s">
        <v>53</v>
      </c>
      <c r="J1954" s="243" t="s">
        <v>726</v>
      </c>
      <c r="K1954" s="243" t="s">
        <v>978</v>
      </c>
      <c r="L1954" s="265">
        <v>9.4010559223712846</v>
      </c>
      <c r="M1954" s="250">
        <v>0.5</v>
      </c>
      <c r="N1954" s="250">
        <v>0.5</v>
      </c>
      <c r="O1954" s="244">
        <v>22.5</v>
      </c>
      <c r="P1954" s="242">
        <v>10</v>
      </c>
      <c r="Q1954" s="242">
        <v>25</v>
      </c>
      <c r="R1954" s="242">
        <v>0.5</v>
      </c>
      <c r="S1954" s="245">
        <v>615</v>
      </c>
      <c r="T1954" s="242">
        <v>4.2</v>
      </c>
      <c r="U1954" s="242">
        <v>0.8</v>
      </c>
      <c r="V1954" s="242">
        <v>28</v>
      </c>
      <c r="W1954" s="266">
        <v>411.84789333333322</v>
      </c>
      <c r="X1954" s="266">
        <v>24.413034578146604</v>
      </c>
      <c r="Y1954" s="266">
        <v>0</v>
      </c>
      <c r="Z1954" s="266">
        <v>2.059239466666666</v>
      </c>
      <c r="AA1954" s="266">
        <v>0.5148098666666665</v>
      </c>
      <c r="AB1954" s="267">
        <v>16.185750666666667</v>
      </c>
      <c r="AC1954" s="268"/>
      <c r="AD1954" s="269">
        <v>5.55</v>
      </c>
      <c r="AE1954" s="270">
        <f t="shared" si="197"/>
        <v>3.3636260000000018</v>
      </c>
      <c r="AF1954" s="194">
        <f t="shared" si="193"/>
        <v>12.822124666666666</v>
      </c>
      <c r="AH1954" s="242">
        <v>1933</v>
      </c>
      <c r="AI1954" s="251">
        <f t="shared" si="194"/>
        <v>18.759799999999998</v>
      </c>
      <c r="AJ1954" s="251">
        <f>'5-04a'!O1955</f>
        <v>18.759799999999998</v>
      </c>
      <c r="AK1954" s="251">
        <f t="shared" si="195"/>
        <v>0</v>
      </c>
      <c r="AM1954" s="252">
        <f t="shared" si="196"/>
        <v>0.68348941175634426</v>
      </c>
      <c r="AP1954" s="268"/>
    </row>
    <row r="1955" spans="1:42" x14ac:dyDescent="0.25">
      <c r="A1955" s="253">
        <v>1953</v>
      </c>
      <c r="B1955" s="243" t="s">
        <v>603</v>
      </c>
      <c r="C1955" s="243" t="s">
        <v>604</v>
      </c>
      <c r="D1955" s="243" t="s">
        <v>491</v>
      </c>
      <c r="E1955" s="243" t="s">
        <v>472</v>
      </c>
      <c r="F1955" s="243" t="s">
        <v>30</v>
      </c>
      <c r="G1955" s="243" t="s">
        <v>36</v>
      </c>
      <c r="H1955" s="243" t="s">
        <v>42</v>
      </c>
      <c r="I1955" s="243" t="s">
        <v>50</v>
      </c>
      <c r="J1955" s="243" t="s">
        <v>681</v>
      </c>
      <c r="K1955" s="243" t="s">
        <v>978</v>
      </c>
      <c r="L1955" s="265">
        <v>13.964487642951116</v>
      </c>
      <c r="M1955" s="250">
        <v>0.5</v>
      </c>
      <c r="N1955" s="250">
        <v>0.5</v>
      </c>
      <c r="O1955" s="244">
        <v>22.5</v>
      </c>
      <c r="P1955" s="242">
        <v>10</v>
      </c>
      <c r="Q1955" s="242">
        <v>25</v>
      </c>
      <c r="R1955" s="242">
        <v>0.5</v>
      </c>
      <c r="S1955" s="245">
        <v>1850</v>
      </c>
      <c r="T1955" s="242">
        <v>4.2</v>
      </c>
      <c r="U1955" s="242">
        <v>0.8</v>
      </c>
      <c r="V1955" s="242">
        <v>28</v>
      </c>
      <c r="W1955" s="266">
        <v>386.72657333333325</v>
      </c>
      <c r="X1955" s="266">
        <v>22.923922544951584</v>
      </c>
      <c r="Y1955" s="266">
        <v>0</v>
      </c>
      <c r="Z1955" s="266">
        <v>1.9336328666666662</v>
      </c>
      <c r="AA1955" s="266">
        <v>0.82869979999999988</v>
      </c>
      <c r="AB1955" s="267">
        <v>17.127167333333336</v>
      </c>
      <c r="AC1955" s="268"/>
      <c r="AD1955" s="269">
        <v>5.55</v>
      </c>
      <c r="AE1955" s="270">
        <f t="shared" si="197"/>
        <v>3.3636260000000018</v>
      </c>
      <c r="AF1955" s="194">
        <f t="shared" si="193"/>
        <v>13.763541333333334</v>
      </c>
      <c r="AH1955" s="242">
        <v>1934</v>
      </c>
      <c r="AI1955" s="251">
        <f t="shared" si="194"/>
        <v>19.889500000000002</v>
      </c>
      <c r="AJ1955" s="251">
        <f>'5-04a'!O1956</f>
        <v>19.889500000000002</v>
      </c>
      <c r="AK1955" s="251">
        <f t="shared" si="195"/>
        <v>0</v>
      </c>
      <c r="AM1955" s="252">
        <f t="shared" si="196"/>
        <v>0.69200036870375492</v>
      </c>
      <c r="AP1955" s="268"/>
    </row>
    <row r="1956" spans="1:42" x14ac:dyDescent="0.25">
      <c r="A1956" s="253">
        <v>1954</v>
      </c>
      <c r="B1956" s="243" t="s">
        <v>603</v>
      </c>
      <c r="C1956" s="243" t="s">
        <v>604</v>
      </c>
      <c r="D1956" s="243" t="s">
        <v>508</v>
      </c>
      <c r="E1956" s="243" t="s">
        <v>472</v>
      </c>
      <c r="F1956" s="243" t="s">
        <v>30</v>
      </c>
      <c r="G1956" s="243" t="s">
        <v>36</v>
      </c>
      <c r="H1956" s="243" t="s">
        <v>37</v>
      </c>
      <c r="I1956" s="243" t="s">
        <v>72</v>
      </c>
      <c r="J1956" s="243" t="s">
        <v>681</v>
      </c>
      <c r="K1956" s="243" t="s">
        <v>979</v>
      </c>
      <c r="L1956" s="265">
        <v>8.6906195467563592</v>
      </c>
      <c r="M1956" s="250">
        <v>1.5</v>
      </c>
      <c r="N1956" s="250">
        <v>1.5</v>
      </c>
      <c r="O1956" s="244">
        <v>19</v>
      </c>
      <c r="P1956" s="242">
        <v>10</v>
      </c>
      <c r="Q1956" s="242">
        <v>25</v>
      </c>
      <c r="R1956" s="242">
        <v>0.5</v>
      </c>
      <c r="S1956" s="245">
        <v>2050</v>
      </c>
      <c r="T1956" s="242">
        <v>5</v>
      </c>
      <c r="U1956" s="242">
        <v>0.8</v>
      </c>
      <c r="V1956" s="242">
        <v>17</v>
      </c>
      <c r="W1956" s="266">
        <v>509.55733333333336</v>
      </c>
      <c r="X1956" s="266">
        <v>25.250611166171126</v>
      </c>
      <c r="Y1956" s="266">
        <v>0</v>
      </c>
      <c r="Z1956" s="266">
        <v>7.6433600000000004</v>
      </c>
      <c r="AA1956" s="266">
        <v>1.9108400000000001</v>
      </c>
      <c r="AB1956" s="267">
        <v>20.682199999999998</v>
      </c>
      <c r="AC1956" s="268"/>
      <c r="AD1956" s="269" t="s">
        <v>2545</v>
      </c>
      <c r="AE1956" s="270">
        <v>6</v>
      </c>
      <c r="AF1956" s="194">
        <f t="shared" si="193"/>
        <v>14.682199999999998</v>
      </c>
      <c r="AH1956" s="242">
        <v>1935</v>
      </c>
      <c r="AI1956" s="251">
        <f t="shared" si="194"/>
        <v>30.236399999999996</v>
      </c>
      <c r="AJ1956" s="251">
        <f>'5-04a'!O1957</f>
        <v>30.2364</v>
      </c>
      <c r="AK1956" s="251">
        <f t="shared" si="195"/>
        <v>0</v>
      </c>
      <c r="AM1956" s="252">
        <f t="shared" si="196"/>
        <v>0.48558029395033803</v>
      </c>
      <c r="AP1956" s="268"/>
    </row>
    <row r="1957" spans="1:42" x14ac:dyDescent="0.25">
      <c r="A1957" s="253">
        <v>1955</v>
      </c>
      <c r="B1957" s="243" t="s">
        <v>603</v>
      </c>
      <c r="C1957" s="243" t="s">
        <v>604</v>
      </c>
      <c r="D1957" s="243" t="s">
        <v>508</v>
      </c>
      <c r="E1957" s="243" t="s">
        <v>472</v>
      </c>
      <c r="F1957" s="243" t="s">
        <v>30</v>
      </c>
      <c r="G1957" s="243" t="s">
        <v>36</v>
      </c>
      <c r="H1957" s="243" t="s">
        <v>42</v>
      </c>
      <c r="I1957" s="243" t="s">
        <v>53</v>
      </c>
      <c r="J1957" s="243" t="s">
        <v>726</v>
      </c>
      <c r="K1957" s="243" t="s">
        <v>979</v>
      </c>
      <c r="L1957" s="265">
        <v>5.7089081798168513</v>
      </c>
      <c r="M1957" s="250">
        <v>1.5</v>
      </c>
      <c r="N1957" s="250">
        <v>1.5</v>
      </c>
      <c r="O1957" s="244">
        <v>19</v>
      </c>
      <c r="P1957" s="242">
        <v>10</v>
      </c>
      <c r="Q1957" s="242">
        <v>25</v>
      </c>
      <c r="R1957" s="242">
        <v>0.5</v>
      </c>
      <c r="S1957" s="245">
        <v>615</v>
      </c>
      <c r="T1957" s="242">
        <v>4.2</v>
      </c>
      <c r="U1957" s="242">
        <v>0.8</v>
      </c>
      <c r="V1957" s="242">
        <v>17</v>
      </c>
      <c r="W1957" s="266">
        <v>509.55733333333336</v>
      </c>
      <c r="X1957" s="266">
        <v>25.250611166171126</v>
      </c>
      <c r="Y1957" s="266">
        <v>0</v>
      </c>
      <c r="Z1957" s="266">
        <v>7.6433600000000004</v>
      </c>
      <c r="AA1957" s="266">
        <v>1.9108400000000001</v>
      </c>
      <c r="AB1957" s="267">
        <v>20.682199999999998</v>
      </c>
      <c r="AC1957" s="268"/>
      <c r="AD1957" s="269" t="s">
        <v>2545</v>
      </c>
      <c r="AE1957" s="270">
        <v>6</v>
      </c>
      <c r="AF1957" s="194">
        <f t="shared" si="193"/>
        <v>14.682199999999998</v>
      </c>
      <c r="AH1957" s="242">
        <v>1936</v>
      </c>
      <c r="AI1957" s="251">
        <f t="shared" si="194"/>
        <v>30.236399999999996</v>
      </c>
      <c r="AJ1957" s="251">
        <f>'5-04a'!O1958</f>
        <v>30.2364</v>
      </c>
      <c r="AK1957" s="251">
        <f t="shared" si="195"/>
        <v>0</v>
      </c>
      <c r="AM1957" s="252">
        <f t="shared" si="196"/>
        <v>0.48558029395033803</v>
      </c>
      <c r="AP1957" s="268"/>
    </row>
    <row r="1958" spans="1:42" x14ac:dyDescent="0.25">
      <c r="A1958" s="253">
        <v>1956</v>
      </c>
      <c r="B1958" s="243" t="s">
        <v>603</v>
      </c>
      <c r="C1958" s="243" t="s">
        <v>604</v>
      </c>
      <c r="D1958" s="243" t="s">
        <v>508</v>
      </c>
      <c r="E1958" s="243" t="s">
        <v>472</v>
      </c>
      <c r="F1958" s="243" t="s">
        <v>35</v>
      </c>
      <c r="G1958" s="243" t="s">
        <v>31</v>
      </c>
      <c r="H1958" s="243" t="s">
        <v>37</v>
      </c>
      <c r="I1958" s="243" t="s">
        <v>55</v>
      </c>
      <c r="J1958" s="243" t="s">
        <v>681</v>
      </c>
      <c r="K1958" s="243" t="s">
        <v>979</v>
      </c>
      <c r="L1958" s="265">
        <v>6.2528393577799806</v>
      </c>
      <c r="M1958" s="250">
        <v>1.5</v>
      </c>
      <c r="N1958" s="250">
        <v>1.5</v>
      </c>
      <c r="O1958" s="244">
        <v>19</v>
      </c>
      <c r="P1958" s="242">
        <v>10</v>
      </c>
      <c r="Q1958" s="242">
        <v>25</v>
      </c>
      <c r="R1958" s="242">
        <v>0.5</v>
      </c>
      <c r="S1958" s="245">
        <v>2050</v>
      </c>
      <c r="T1958" s="242">
        <v>4.2</v>
      </c>
      <c r="U1958" s="242">
        <v>0.8</v>
      </c>
      <c r="V1958" s="242">
        <v>17</v>
      </c>
      <c r="W1958" s="266">
        <v>394.14799999999997</v>
      </c>
      <c r="X1958" s="266">
        <v>19.531615460852329</v>
      </c>
      <c r="Y1958" s="266">
        <v>0</v>
      </c>
      <c r="Z1958" s="266">
        <v>5.9122199999999996</v>
      </c>
      <c r="AA1958" s="266">
        <v>5.9122199999999996</v>
      </c>
      <c r="AB1958" s="267">
        <v>24.087559999999996</v>
      </c>
      <c r="AC1958" s="268"/>
      <c r="AD1958" s="269" t="s">
        <v>2545</v>
      </c>
      <c r="AE1958" s="270">
        <v>6</v>
      </c>
      <c r="AF1958" s="194">
        <f t="shared" si="193"/>
        <v>18.087559999999996</v>
      </c>
      <c r="AH1958" s="242">
        <v>1937</v>
      </c>
      <c r="AI1958" s="251">
        <f t="shared" si="194"/>
        <v>35.911999999999992</v>
      </c>
      <c r="AJ1958" s="251">
        <f>'5-04a'!O1959</f>
        <v>35.911999999999999</v>
      </c>
      <c r="AK1958" s="251">
        <f t="shared" si="195"/>
        <v>0</v>
      </c>
      <c r="AM1958" s="252">
        <f t="shared" si="196"/>
        <v>0.5036633994208064</v>
      </c>
      <c r="AP1958" s="268"/>
    </row>
    <row r="1959" spans="1:42" x14ac:dyDescent="0.25">
      <c r="A1959" s="253">
        <v>1957</v>
      </c>
      <c r="B1959" s="243" t="s">
        <v>605</v>
      </c>
      <c r="C1959" s="243" t="s">
        <v>606</v>
      </c>
      <c r="D1959" s="243" t="s">
        <v>491</v>
      </c>
      <c r="E1959" s="243" t="s">
        <v>496</v>
      </c>
      <c r="F1959" s="243" t="s">
        <v>30</v>
      </c>
      <c r="G1959" s="243" t="s">
        <v>36</v>
      </c>
      <c r="H1959" s="243" t="s">
        <v>37</v>
      </c>
      <c r="I1959" s="243" t="s">
        <v>71</v>
      </c>
      <c r="J1959" s="243" t="s">
        <v>681</v>
      </c>
      <c r="K1959" s="243" t="s">
        <v>980</v>
      </c>
      <c r="L1959" s="265">
        <v>7.0167993379707356</v>
      </c>
      <c r="M1959" s="250">
        <v>2</v>
      </c>
      <c r="N1959" s="250">
        <v>2</v>
      </c>
      <c r="O1959" s="244">
        <v>20</v>
      </c>
      <c r="P1959" s="242">
        <v>10</v>
      </c>
      <c r="Q1959" s="242">
        <v>25</v>
      </c>
      <c r="R1959" s="242">
        <v>0.7</v>
      </c>
      <c r="S1959" s="245">
        <v>2050</v>
      </c>
      <c r="T1959" s="242">
        <v>5</v>
      </c>
      <c r="U1959" s="242">
        <v>1.2</v>
      </c>
      <c r="V1959" s="242">
        <v>28</v>
      </c>
      <c r="W1959" s="266">
        <v>90.525750000000016</v>
      </c>
      <c r="X1959" s="266">
        <v>11.942711081794197</v>
      </c>
      <c r="Y1959" s="266">
        <v>2.58</v>
      </c>
      <c r="Z1959" s="266">
        <v>1.8105150000000003</v>
      </c>
      <c r="AA1959" s="266">
        <v>0.77593500000000015</v>
      </c>
      <c r="AB1959" s="267">
        <v>7.6909499999999991</v>
      </c>
      <c r="AC1959" s="268"/>
      <c r="AD1959" s="269">
        <v>6.45</v>
      </c>
      <c r="AE1959" s="270">
        <f t="shared" ref="AE1959:AE1967" si="198">0.0804*AD1959^2-1.8589*AD1959+11.204</f>
        <v>2.5589359999999992</v>
      </c>
      <c r="AF1959" s="194">
        <f t="shared" si="193"/>
        <v>5.1320139999999999</v>
      </c>
      <c r="AH1959" s="242">
        <v>1938</v>
      </c>
      <c r="AI1959" s="251">
        <f t="shared" si="194"/>
        <v>12.8574</v>
      </c>
      <c r="AJ1959" s="251">
        <f>'5-04a'!O1960</f>
        <v>12.8574</v>
      </c>
      <c r="AK1959" s="251">
        <f t="shared" si="195"/>
        <v>0</v>
      </c>
      <c r="AM1959" s="252">
        <f t="shared" si="196"/>
        <v>0.39914866147121503</v>
      </c>
      <c r="AP1959" s="268"/>
    </row>
    <row r="1960" spans="1:42" x14ac:dyDescent="0.25">
      <c r="A1960" s="253">
        <v>1958</v>
      </c>
      <c r="B1960" s="243" t="s">
        <v>605</v>
      </c>
      <c r="C1960" s="243" t="s">
        <v>606</v>
      </c>
      <c r="D1960" s="243" t="s">
        <v>491</v>
      </c>
      <c r="E1960" s="243" t="s">
        <v>492</v>
      </c>
      <c r="F1960" s="243" t="s">
        <v>30</v>
      </c>
      <c r="G1960" s="243" t="s">
        <v>36</v>
      </c>
      <c r="H1960" s="243" t="s">
        <v>37</v>
      </c>
      <c r="I1960" s="243" t="s">
        <v>72</v>
      </c>
      <c r="J1960" s="243" t="s">
        <v>681</v>
      </c>
      <c r="K1960" s="243" t="s">
        <v>981</v>
      </c>
      <c r="L1960" s="265">
        <v>10.246713584408988</v>
      </c>
      <c r="M1960" s="250">
        <v>2</v>
      </c>
      <c r="N1960" s="250">
        <v>2</v>
      </c>
      <c r="O1960" s="244">
        <v>20</v>
      </c>
      <c r="P1960" s="242">
        <v>10</v>
      </c>
      <c r="Q1960" s="242">
        <v>25</v>
      </c>
      <c r="R1960" s="242">
        <v>0.7</v>
      </c>
      <c r="S1960" s="245">
        <v>2050</v>
      </c>
      <c r="T1960" s="242">
        <v>5</v>
      </c>
      <c r="U1960" s="242">
        <v>1.2</v>
      </c>
      <c r="V1960" s="242">
        <v>28</v>
      </c>
      <c r="W1960" s="266">
        <v>122.93333333333335</v>
      </c>
      <c r="X1960" s="266">
        <v>12.392473118279572</v>
      </c>
      <c r="Y1960" s="266">
        <v>2.11</v>
      </c>
      <c r="Z1960" s="266">
        <v>2.4586666666666668</v>
      </c>
      <c r="AA1960" s="266">
        <v>0.61466666666666681</v>
      </c>
      <c r="AB1960" s="267">
        <v>9.0916666666666668</v>
      </c>
      <c r="AC1960" s="268"/>
      <c r="AD1960" s="269">
        <v>6.05</v>
      </c>
      <c r="AE1960" s="270">
        <f t="shared" si="198"/>
        <v>2.9004960000000004</v>
      </c>
      <c r="AF1960" s="194">
        <f t="shared" si="193"/>
        <v>6.1911706666666664</v>
      </c>
      <c r="AH1960" s="242">
        <v>1939</v>
      </c>
      <c r="AI1960" s="251">
        <f t="shared" si="194"/>
        <v>14.275</v>
      </c>
      <c r="AJ1960" s="251">
        <f>'5-04a'!O1961</f>
        <v>14.275</v>
      </c>
      <c r="AK1960" s="251">
        <f t="shared" si="195"/>
        <v>0</v>
      </c>
      <c r="AM1960" s="252">
        <f t="shared" si="196"/>
        <v>0.43370722708698189</v>
      </c>
      <c r="AP1960" s="268"/>
    </row>
    <row r="1961" spans="1:42" x14ac:dyDescent="0.25">
      <c r="A1961" s="253">
        <v>1959</v>
      </c>
      <c r="B1961" s="243" t="s">
        <v>605</v>
      </c>
      <c r="C1961" s="243" t="s">
        <v>606</v>
      </c>
      <c r="D1961" s="243" t="s">
        <v>491</v>
      </c>
      <c r="E1961" s="243" t="s">
        <v>492</v>
      </c>
      <c r="F1961" s="243" t="s">
        <v>30</v>
      </c>
      <c r="G1961" s="243" t="s">
        <v>36</v>
      </c>
      <c r="H1961" s="243" t="s">
        <v>42</v>
      </c>
      <c r="I1961" s="243" t="s">
        <v>50</v>
      </c>
      <c r="J1961" s="243" t="s">
        <v>681</v>
      </c>
      <c r="K1961" s="243" t="s">
        <v>981</v>
      </c>
      <c r="L1961" s="265">
        <v>9.9990842750876201</v>
      </c>
      <c r="M1961" s="250">
        <v>2</v>
      </c>
      <c r="N1961" s="250">
        <v>2</v>
      </c>
      <c r="O1961" s="244">
        <v>20</v>
      </c>
      <c r="P1961" s="242">
        <v>10</v>
      </c>
      <c r="Q1961" s="242">
        <v>25</v>
      </c>
      <c r="R1961" s="242">
        <v>0.7</v>
      </c>
      <c r="S1961" s="245">
        <v>1850</v>
      </c>
      <c r="T1961" s="242">
        <v>4.2</v>
      </c>
      <c r="U1961" s="242">
        <v>1.2</v>
      </c>
      <c r="V1961" s="242">
        <v>28</v>
      </c>
      <c r="W1961" s="266">
        <v>114.38699999999999</v>
      </c>
      <c r="X1961" s="266">
        <v>11.530947580645162</v>
      </c>
      <c r="Y1961" s="266">
        <v>1.57</v>
      </c>
      <c r="Z1961" s="266">
        <v>2.2877399999999999</v>
      </c>
      <c r="AA1961" s="266">
        <v>0.98046</v>
      </c>
      <c r="AB1961" s="267">
        <v>9.4813999999999972</v>
      </c>
      <c r="AC1961" s="268"/>
      <c r="AD1961" s="269">
        <v>6.05</v>
      </c>
      <c r="AE1961" s="270">
        <f t="shared" si="198"/>
        <v>2.9004960000000004</v>
      </c>
      <c r="AF1961" s="194">
        <f t="shared" si="193"/>
        <v>6.5809039999999968</v>
      </c>
      <c r="AH1961" s="242">
        <v>1940</v>
      </c>
      <c r="AI1961" s="251">
        <f t="shared" si="194"/>
        <v>14.319599999999998</v>
      </c>
      <c r="AJ1961" s="251">
        <f>'5-04a'!O1962</f>
        <v>14.319599999999999</v>
      </c>
      <c r="AK1961" s="251">
        <f t="shared" si="195"/>
        <v>0</v>
      </c>
      <c r="AM1961" s="252">
        <f t="shared" si="196"/>
        <v>0.45957317243498408</v>
      </c>
      <c r="AP1961" s="268"/>
    </row>
    <row r="1962" spans="1:42" x14ac:dyDescent="0.25">
      <c r="A1962" s="253">
        <v>1960</v>
      </c>
      <c r="B1962" s="243" t="s">
        <v>605</v>
      </c>
      <c r="C1962" s="243" t="s">
        <v>606</v>
      </c>
      <c r="D1962" s="243" t="s">
        <v>491</v>
      </c>
      <c r="E1962" s="243" t="s">
        <v>496</v>
      </c>
      <c r="F1962" s="243" t="s">
        <v>30</v>
      </c>
      <c r="G1962" s="243" t="s">
        <v>36</v>
      </c>
      <c r="H1962" s="243" t="s">
        <v>37</v>
      </c>
      <c r="I1962" s="243" t="s">
        <v>72</v>
      </c>
      <c r="J1962" s="243" t="s">
        <v>681</v>
      </c>
      <c r="K1962" s="243" t="s">
        <v>981</v>
      </c>
      <c r="L1962" s="265">
        <v>10.25503150701749</v>
      </c>
      <c r="M1962" s="250">
        <v>2</v>
      </c>
      <c r="N1962" s="250">
        <v>2</v>
      </c>
      <c r="O1962" s="244">
        <v>20</v>
      </c>
      <c r="P1962" s="242">
        <v>10</v>
      </c>
      <c r="Q1962" s="242">
        <v>25</v>
      </c>
      <c r="R1962" s="242">
        <v>0.7</v>
      </c>
      <c r="S1962" s="245">
        <v>2050</v>
      </c>
      <c r="T1962" s="242">
        <v>5</v>
      </c>
      <c r="U1962" s="242">
        <v>1.2</v>
      </c>
      <c r="V1962" s="242">
        <v>28</v>
      </c>
      <c r="W1962" s="266">
        <v>97.503333333333359</v>
      </c>
      <c r="X1962" s="266">
        <v>12.863236587510999</v>
      </c>
      <c r="Y1962" s="266">
        <v>2.11</v>
      </c>
      <c r="Z1962" s="266">
        <v>1.9500666666666673</v>
      </c>
      <c r="AA1962" s="266">
        <v>0.48751666666666682</v>
      </c>
      <c r="AB1962" s="267">
        <v>7.3932166666666665</v>
      </c>
      <c r="AC1962" s="268"/>
      <c r="AD1962" s="269">
        <v>6.45</v>
      </c>
      <c r="AE1962" s="270">
        <f t="shared" si="198"/>
        <v>2.5589359999999992</v>
      </c>
      <c r="AF1962" s="194">
        <f t="shared" si="193"/>
        <v>4.8342806666666673</v>
      </c>
      <c r="AH1962" s="242">
        <v>1941</v>
      </c>
      <c r="AI1962" s="251">
        <f t="shared" si="194"/>
        <v>11.940800000000001</v>
      </c>
      <c r="AJ1962" s="251">
        <f>'5-04a'!O1963</f>
        <v>11.940799999999999</v>
      </c>
      <c r="AK1962" s="251">
        <f t="shared" si="195"/>
        <v>0</v>
      </c>
      <c r="AM1962" s="252">
        <f t="shared" si="196"/>
        <v>0.40485400196525079</v>
      </c>
      <c r="AP1962" s="268"/>
    </row>
    <row r="1963" spans="1:42" x14ac:dyDescent="0.25">
      <c r="A1963" s="253">
        <v>1961</v>
      </c>
      <c r="B1963" s="243" t="s">
        <v>605</v>
      </c>
      <c r="C1963" s="243" t="s">
        <v>606</v>
      </c>
      <c r="D1963" s="243" t="s">
        <v>491</v>
      </c>
      <c r="E1963" s="243" t="s">
        <v>496</v>
      </c>
      <c r="F1963" s="243" t="s">
        <v>30</v>
      </c>
      <c r="G1963" s="243" t="s">
        <v>36</v>
      </c>
      <c r="H1963" s="243" t="s">
        <v>42</v>
      </c>
      <c r="I1963" s="243" t="s">
        <v>50</v>
      </c>
      <c r="J1963" s="243" t="s">
        <v>681</v>
      </c>
      <c r="K1963" s="243" t="s">
        <v>981</v>
      </c>
      <c r="L1963" s="265">
        <v>10.00652518882109</v>
      </c>
      <c r="M1963" s="250">
        <v>2</v>
      </c>
      <c r="N1963" s="250">
        <v>2</v>
      </c>
      <c r="O1963" s="244">
        <v>20</v>
      </c>
      <c r="P1963" s="242">
        <v>10</v>
      </c>
      <c r="Q1963" s="242">
        <v>25</v>
      </c>
      <c r="R1963" s="242">
        <v>0.7</v>
      </c>
      <c r="S1963" s="245">
        <v>1850</v>
      </c>
      <c r="T1963" s="242">
        <v>4.2</v>
      </c>
      <c r="U1963" s="242">
        <v>1.2</v>
      </c>
      <c r="V1963" s="242">
        <v>28</v>
      </c>
      <c r="W1963" s="266">
        <v>90.525750000000016</v>
      </c>
      <c r="X1963" s="266">
        <v>11.942711081794197</v>
      </c>
      <c r="Y1963" s="266">
        <v>1.57</v>
      </c>
      <c r="Z1963" s="266">
        <v>1.8105150000000003</v>
      </c>
      <c r="AA1963" s="266">
        <v>0.77593500000000015</v>
      </c>
      <c r="AB1963" s="267">
        <v>7.6909499999999991</v>
      </c>
      <c r="AC1963" s="268"/>
      <c r="AD1963" s="269">
        <v>6.45</v>
      </c>
      <c r="AE1963" s="270">
        <f t="shared" si="198"/>
        <v>2.5589359999999992</v>
      </c>
      <c r="AF1963" s="194">
        <f t="shared" si="193"/>
        <v>5.1320139999999999</v>
      </c>
      <c r="AH1963" s="242">
        <v>1942</v>
      </c>
      <c r="AI1963" s="251">
        <f t="shared" si="194"/>
        <v>11.8474</v>
      </c>
      <c r="AJ1963" s="251">
        <f>'5-04a'!O1964</f>
        <v>11.8474</v>
      </c>
      <c r="AK1963" s="251">
        <f t="shared" si="195"/>
        <v>0</v>
      </c>
      <c r="AM1963" s="252">
        <f t="shared" si="196"/>
        <v>0.43317639313267042</v>
      </c>
      <c r="AP1963" s="268"/>
    </row>
    <row r="1964" spans="1:42" x14ac:dyDescent="0.25">
      <c r="A1964" s="253">
        <v>1962</v>
      </c>
      <c r="B1964" s="243" t="s">
        <v>605</v>
      </c>
      <c r="C1964" s="243" t="s">
        <v>606</v>
      </c>
      <c r="D1964" s="243" t="s">
        <v>491</v>
      </c>
      <c r="E1964" s="243" t="s">
        <v>472</v>
      </c>
      <c r="F1964" s="243" t="s">
        <v>30</v>
      </c>
      <c r="G1964" s="243" t="s">
        <v>36</v>
      </c>
      <c r="H1964" s="243" t="s">
        <v>37</v>
      </c>
      <c r="I1964" s="243" t="s">
        <v>72</v>
      </c>
      <c r="J1964" s="243" t="s">
        <v>681</v>
      </c>
      <c r="K1964" s="243" t="s">
        <v>982</v>
      </c>
      <c r="L1964" s="265">
        <v>10.231611901190586</v>
      </c>
      <c r="M1964" s="250">
        <v>2</v>
      </c>
      <c r="N1964" s="250">
        <v>2</v>
      </c>
      <c r="O1964" s="244">
        <v>20</v>
      </c>
      <c r="P1964" s="242">
        <v>10</v>
      </c>
      <c r="Q1964" s="242">
        <v>25</v>
      </c>
      <c r="R1964" s="242">
        <v>0.7</v>
      </c>
      <c r="S1964" s="245">
        <v>2050</v>
      </c>
      <c r="T1964" s="242">
        <v>5</v>
      </c>
      <c r="U1964" s="242">
        <v>1.2</v>
      </c>
      <c r="V1964" s="242">
        <v>28</v>
      </c>
      <c r="W1964" s="266">
        <v>186.51194666666672</v>
      </c>
      <c r="X1964" s="266">
        <v>11.055835605611543</v>
      </c>
      <c r="Y1964" s="266">
        <v>2.11</v>
      </c>
      <c r="Z1964" s="266">
        <v>3.7302389333333346</v>
      </c>
      <c r="AA1964" s="266">
        <v>0.93255973333333364</v>
      </c>
      <c r="AB1964" s="267">
        <v>12.641101333333335</v>
      </c>
      <c r="AC1964" s="268"/>
      <c r="AD1964" s="269">
        <v>5.55</v>
      </c>
      <c r="AE1964" s="270">
        <f t="shared" si="198"/>
        <v>3.3636260000000018</v>
      </c>
      <c r="AF1964" s="194">
        <f t="shared" si="193"/>
        <v>9.2774753333333333</v>
      </c>
      <c r="AH1964" s="242">
        <v>1943</v>
      </c>
      <c r="AI1964" s="251">
        <f t="shared" si="194"/>
        <v>19.413900000000005</v>
      </c>
      <c r="AJ1964" s="251">
        <f>'5-04a'!O1965</f>
        <v>19.413900000000002</v>
      </c>
      <c r="AK1964" s="251">
        <f t="shared" si="195"/>
        <v>0</v>
      </c>
      <c r="AM1964" s="252">
        <f t="shared" si="196"/>
        <v>0.47787798089684869</v>
      </c>
      <c r="AP1964" s="268"/>
    </row>
    <row r="1965" spans="1:42" x14ac:dyDescent="0.25">
      <c r="A1965" s="253">
        <v>1963</v>
      </c>
      <c r="B1965" s="243" t="s">
        <v>605</v>
      </c>
      <c r="C1965" s="243" t="s">
        <v>606</v>
      </c>
      <c r="D1965" s="243" t="s">
        <v>491</v>
      </c>
      <c r="E1965" s="243" t="s">
        <v>472</v>
      </c>
      <c r="F1965" s="243" t="s">
        <v>30</v>
      </c>
      <c r="G1965" s="243" t="s">
        <v>36</v>
      </c>
      <c r="H1965" s="243" t="s">
        <v>42</v>
      </c>
      <c r="I1965" s="243" t="s">
        <v>50</v>
      </c>
      <c r="J1965" s="243" t="s">
        <v>681</v>
      </c>
      <c r="K1965" s="243" t="s">
        <v>982</v>
      </c>
      <c r="L1965" s="265">
        <v>9.9851529723186427</v>
      </c>
      <c r="M1965" s="250">
        <v>2</v>
      </c>
      <c r="N1965" s="250">
        <v>2</v>
      </c>
      <c r="O1965" s="244">
        <v>20</v>
      </c>
      <c r="P1965" s="242">
        <v>10</v>
      </c>
      <c r="Q1965" s="242">
        <v>25</v>
      </c>
      <c r="R1965" s="242">
        <v>0.7</v>
      </c>
      <c r="S1965" s="245">
        <v>1850</v>
      </c>
      <c r="T1965" s="242">
        <v>4.2</v>
      </c>
      <c r="U1965" s="242">
        <v>1.2</v>
      </c>
      <c r="V1965" s="242">
        <v>28</v>
      </c>
      <c r="W1965" s="266">
        <v>174.79578666666663</v>
      </c>
      <c r="X1965" s="266">
        <v>10.361338865836791</v>
      </c>
      <c r="Y1965" s="266">
        <v>1.57</v>
      </c>
      <c r="Z1965" s="266">
        <v>3.4959157333333328</v>
      </c>
      <c r="AA1965" s="266">
        <v>1.4982495999999998</v>
      </c>
      <c r="AB1965" s="267">
        <v>13.303834666666665</v>
      </c>
      <c r="AC1965" s="268"/>
      <c r="AD1965" s="269">
        <v>5.55</v>
      </c>
      <c r="AE1965" s="270">
        <f t="shared" si="198"/>
        <v>3.3636260000000018</v>
      </c>
      <c r="AF1965" s="194">
        <f t="shared" si="193"/>
        <v>9.9402086666666634</v>
      </c>
      <c r="AH1965" s="242">
        <v>1944</v>
      </c>
      <c r="AI1965" s="251">
        <f t="shared" si="194"/>
        <v>19.867999999999999</v>
      </c>
      <c r="AJ1965" s="251">
        <f>'5-04a'!O1966</f>
        <v>19.867999999999999</v>
      </c>
      <c r="AK1965" s="251">
        <f t="shared" si="195"/>
        <v>0</v>
      </c>
      <c r="AM1965" s="252">
        <f t="shared" si="196"/>
        <v>0.50031249580565051</v>
      </c>
      <c r="AP1965" s="268"/>
    </row>
    <row r="1966" spans="1:42" x14ac:dyDescent="0.25">
      <c r="A1966" s="253">
        <v>1964</v>
      </c>
      <c r="B1966" s="243" t="s">
        <v>605</v>
      </c>
      <c r="C1966" s="243" t="s">
        <v>606</v>
      </c>
      <c r="D1966" s="243" t="s">
        <v>491</v>
      </c>
      <c r="E1966" s="243" t="s">
        <v>472</v>
      </c>
      <c r="F1966" s="243" t="s">
        <v>30</v>
      </c>
      <c r="G1966" s="243" t="s">
        <v>36</v>
      </c>
      <c r="H1966" s="243" t="s">
        <v>37</v>
      </c>
      <c r="I1966" s="243" t="s">
        <v>72</v>
      </c>
      <c r="J1966" s="243" t="s">
        <v>681</v>
      </c>
      <c r="K1966" s="243" t="s">
        <v>983</v>
      </c>
      <c r="L1966" s="265">
        <v>10.596256783080349</v>
      </c>
      <c r="M1966" s="250">
        <v>2</v>
      </c>
      <c r="N1966" s="250">
        <v>2</v>
      </c>
      <c r="O1966" s="244">
        <v>20</v>
      </c>
      <c r="P1966" s="242">
        <v>10</v>
      </c>
      <c r="Q1966" s="242">
        <v>25</v>
      </c>
      <c r="R1966" s="242">
        <v>0.7</v>
      </c>
      <c r="S1966" s="245">
        <v>2050</v>
      </c>
      <c r="T1966" s="242">
        <v>5</v>
      </c>
      <c r="U1966" s="242">
        <v>1.2</v>
      </c>
      <c r="V1966" s="242">
        <v>29</v>
      </c>
      <c r="W1966" s="266">
        <v>191.41861333333335</v>
      </c>
      <c r="X1966" s="266">
        <v>11.346687215965225</v>
      </c>
      <c r="Y1966" s="266">
        <v>2.11</v>
      </c>
      <c r="Z1966" s="266">
        <v>3.8283722666666673</v>
      </c>
      <c r="AA1966" s="266">
        <v>0.95709306666666683</v>
      </c>
      <c r="AB1966" s="267">
        <v>12.886434666666668</v>
      </c>
      <c r="AC1966" s="268"/>
      <c r="AD1966" s="269">
        <v>5.55</v>
      </c>
      <c r="AE1966" s="270">
        <f t="shared" si="198"/>
        <v>3.3636260000000018</v>
      </c>
      <c r="AF1966" s="194">
        <f t="shared" si="193"/>
        <v>9.5228086666666663</v>
      </c>
      <c r="AH1966" s="242">
        <v>1945</v>
      </c>
      <c r="AI1966" s="251">
        <f t="shared" si="194"/>
        <v>19.7819</v>
      </c>
      <c r="AJ1966" s="251">
        <f>'5-04a'!O1967</f>
        <v>19.7819</v>
      </c>
      <c r="AK1966" s="251">
        <f t="shared" si="195"/>
        <v>0</v>
      </c>
      <c r="AM1966" s="252">
        <f t="shared" si="196"/>
        <v>0.48138999118723003</v>
      </c>
      <c r="AP1966" s="268"/>
    </row>
    <row r="1967" spans="1:42" x14ac:dyDescent="0.25">
      <c r="A1967" s="253">
        <v>1965</v>
      </c>
      <c r="B1967" s="243" t="s">
        <v>605</v>
      </c>
      <c r="C1967" s="243" t="s">
        <v>606</v>
      </c>
      <c r="D1967" s="243" t="s">
        <v>491</v>
      </c>
      <c r="E1967" s="243" t="s">
        <v>472</v>
      </c>
      <c r="F1967" s="243" t="s">
        <v>30</v>
      </c>
      <c r="G1967" s="243" t="s">
        <v>36</v>
      </c>
      <c r="H1967" s="243" t="s">
        <v>37</v>
      </c>
      <c r="I1967" s="243" t="s">
        <v>71</v>
      </c>
      <c r="J1967" s="243" t="s">
        <v>681</v>
      </c>
      <c r="K1967" s="243" t="s">
        <v>983</v>
      </c>
      <c r="L1967" s="265">
        <v>7.2429220245729375</v>
      </c>
      <c r="M1967" s="250">
        <v>2</v>
      </c>
      <c r="N1967" s="250">
        <v>2</v>
      </c>
      <c r="O1967" s="244">
        <v>20</v>
      </c>
      <c r="P1967" s="242">
        <v>10</v>
      </c>
      <c r="Q1967" s="242">
        <v>25</v>
      </c>
      <c r="R1967" s="242">
        <v>0.7</v>
      </c>
      <c r="S1967" s="245">
        <v>2050</v>
      </c>
      <c r="T1967" s="242">
        <v>5</v>
      </c>
      <c r="U1967" s="242">
        <v>1.2</v>
      </c>
      <c r="V1967" s="242">
        <v>29</v>
      </c>
      <c r="W1967" s="266">
        <v>179.08911999999995</v>
      </c>
      <c r="X1967" s="266">
        <v>10.615834024896262</v>
      </c>
      <c r="Y1967" s="266">
        <v>2.58</v>
      </c>
      <c r="Z1967" s="266">
        <v>3.5817823999999989</v>
      </c>
      <c r="AA1967" s="266">
        <v>1.5350495999999998</v>
      </c>
      <c r="AB1967" s="267">
        <v>13.549167999999996</v>
      </c>
      <c r="AC1967" s="268"/>
      <c r="AD1967" s="269">
        <v>5.55</v>
      </c>
      <c r="AE1967" s="270">
        <f t="shared" si="198"/>
        <v>3.3636260000000018</v>
      </c>
      <c r="AF1967" s="194">
        <f t="shared" si="193"/>
        <v>10.185541999999995</v>
      </c>
      <c r="AH1967" s="242">
        <v>1946</v>
      </c>
      <c r="AI1967" s="251">
        <f t="shared" si="194"/>
        <v>21.245999999999995</v>
      </c>
      <c r="AJ1967" s="251">
        <f>'5-04a'!O1968</f>
        <v>21.245999999999999</v>
      </c>
      <c r="AK1967" s="251">
        <f t="shared" si="195"/>
        <v>0</v>
      </c>
      <c r="AM1967" s="252">
        <f t="shared" si="196"/>
        <v>0.47940986538642555</v>
      </c>
      <c r="AP1967" s="268"/>
    </row>
    <row r="1968" spans="1:42" x14ac:dyDescent="0.25">
      <c r="A1968" s="253">
        <v>1966</v>
      </c>
      <c r="B1968" s="243" t="s">
        <v>605</v>
      </c>
      <c r="C1968" s="243" t="s">
        <v>606</v>
      </c>
      <c r="D1968" s="243" t="s">
        <v>508</v>
      </c>
      <c r="E1968" s="243" t="s">
        <v>472</v>
      </c>
      <c r="F1968" s="243" t="s">
        <v>30</v>
      </c>
      <c r="G1968" s="243" t="s">
        <v>36</v>
      </c>
      <c r="H1968" s="243" t="s">
        <v>37</v>
      </c>
      <c r="I1968" s="243" t="s">
        <v>85</v>
      </c>
      <c r="J1968" s="243" t="s">
        <v>102</v>
      </c>
      <c r="K1968" s="243" t="s">
        <v>984</v>
      </c>
      <c r="L1968" s="265">
        <v>2.1875084800474474</v>
      </c>
      <c r="M1968" s="250">
        <v>4</v>
      </c>
      <c r="N1968" s="250">
        <v>2.1875084800474474</v>
      </c>
      <c r="O1968" s="244">
        <v>21</v>
      </c>
      <c r="P1968" s="242">
        <v>10</v>
      </c>
      <c r="Q1968" s="242">
        <v>25</v>
      </c>
      <c r="R1968" s="242">
        <v>0.7</v>
      </c>
      <c r="S1968" s="245">
        <v>2050</v>
      </c>
      <c r="T1968" s="242">
        <v>5</v>
      </c>
      <c r="U1968" s="242">
        <v>1.2</v>
      </c>
      <c r="V1968" s="242">
        <v>28</v>
      </c>
      <c r="W1968" s="266">
        <v>199.59584339098413</v>
      </c>
      <c r="X1968" s="266">
        <v>9.8907751928138818</v>
      </c>
      <c r="Y1968" s="266">
        <v>1.88</v>
      </c>
      <c r="Z1968" s="266">
        <v>4.3661760000000003</v>
      </c>
      <c r="AA1968" s="266">
        <v>0.48513066666666671</v>
      </c>
      <c r="AB1968" s="267">
        <v>19.691993333333329</v>
      </c>
      <c r="AC1968" s="268"/>
      <c r="AD1968" s="269" t="s">
        <v>2545</v>
      </c>
      <c r="AE1968" s="270">
        <v>6</v>
      </c>
      <c r="AF1968" s="194">
        <f t="shared" si="193"/>
        <v>13.691993333333329</v>
      </c>
      <c r="AH1968" s="242">
        <v>1947</v>
      </c>
      <c r="AI1968" s="251">
        <f t="shared" si="194"/>
        <v>26.423299999999998</v>
      </c>
      <c r="AJ1968" s="251">
        <f>'5-04a'!O1969</f>
        <v>26.423300000000001</v>
      </c>
      <c r="AK1968" s="251">
        <f t="shared" si="195"/>
        <v>0</v>
      </c>
      <c r="AM1968" s="252">
        <f t="shared" si="196"/>
        <v>0.51817877908260246</v>
      </c>
      <c r="AP1968" s="268"/>
    </row>
    <row r="1969" spans="1:42" x14ac:dyDescent="0.25">
      <c r="A1969" s="253">
        <v>1967</v>
      </c>
      <c r="B1969" s="243" t="s">
        <v>605</v>
      </c>
      <c r="C1969" s="243" t="s">
        <v>606</v>
      </c>
      <c r="D1969" s="243" t="s">
        <v>508</v>
      </c>
      <c r="E1969" s="243" t="s">
        <v>472</v>
      </c>
      <c r="F1969" s="243" t="s">
        <v>30</v>
      </c>
      <c r="G1969" s="243" t="s">
        <v>36</v>
      </c>
      <c r="H1969" s="243" t="s">
        <v>42</v>
      </c>
      <c r="I1969" s="243" t="s">
        <v>78</v>
      </c>
      <c r="J1969" s="243" t="s">
        <v>102</v>
      </c>
      <c r="K1969" s="243" t="s">
        <v>984</v>
      </c>
      <c r="L1969" s="265">
        <v>3.9107988306593033</v>
      </c>
      <c r="M1969" s="250">
        <v>4</v>
      </c>
      <c r="N1969" s="250">
        <v>3.9107988306593033</v>
      </c>
      <c r="O1969" s="244">
        <v>21</v>
      </c>
      <c r="P1969" s="242">
        <v>15</v>
      </c>
      <c r="Q1969" s="242">
        <v>35</v>
      </c>
      <c r="R1969" s="242">
        <v>0.7</v>
      </c>
      <c r="S1969" s="245">
        <v>615</v>
      </c>
      <c r="T1969" s="242">
        <v>4.2</v>
      </c>
      <c r="U1969" s="242">
        <v>1.2</v>
      </c>
      <c r="V1969" s="242">
        <v>28</v>
      </c>
      <c r="W1969" s="266">
        <v>248.33039029938419</v>
      </c>
      <c r="X1969" s="266">
        <v>12.305767606510614</v>
      </c>
      <c r="Y1969" s="266">
        <v>2.91</v>
      </c>
      <c r="Z1969" s="266">
        <v>9.7117020000000007</v>
      </c>
      <c r="AA1969" s="266">
        <v>1.0790780000000002</v>
      </c>
      <c r="AB1969" s="267">
        <v>10.975520000000003</v>
      </c>
      <c r="AC1969" s="268"/>
      <c r="AD1969" s="269" t="s">
        <v>2545</v>
      </c>
      <c r="AE1969" s="270">
        <v>6</v>
      </c>
      <c r="AF1969" s="194">
        <f t="shared" si="193"/>
        <v>4.9755200000000031</v>
      </c>
      <c r="AH1969" s="242">
        <v>1948</v>
      </c>
      <c r="AI1969" s="251">
        <f t="shared" si="194"/>
        <v>24.676300000000005</v>
      </c>
      <c r="AJ1969" s="251">
        <f>'5-04a'!O1970</f>
        <v>24.676300000000001</v>
      </c>
      <c r="AK1969" s="251">
        <f t="shared" si="195"/>
        <v>0</v>
      </c>
      <c r="AM1969" s="252">
        <f t="shared" si="196"/>
        <v>0.20163152498551251</v>
      </c>
      <c r="AP1969" s="268"/>
    </row>
    <row r="1970" spans="1:42" x14ac:dyDescent="0.25">
      <c r="A1970" s="253">
        <v>1968</v>
      </c>
      <c r="B1970" s="243" t="s">
        <v>605</v>
      </c>
      <c r="C1970" s="243" t="s">
        <v>606</v>
      </c>
      <c r="D1970" s="243" t="s">
        <v>508</v>
      </c>
      <c r="E1970" s="243" t="s">
        <v>472</v>
      </c>
      <c r="F1970" s="243" t="s">
        <v>30</v>
      </c>
      <c r="G1970" s="243" t="s">
        <v>36</v>
      </c>
      <c r="H1970" s="243" t="s">
        <v>37</v>
      </c>
      <c r="I1970" s="243" t="s">
        <v>100</v>
      </c>
      <c r="J1970" s="243" t="s">
        <v>996</v>
      </c>
      <c r="K1970" s="243" t="s">
        <v>984</v>
      </c>
      <c r="L1970" s="265">
        <v>1.7816521929175144</v>
      </c>
      <c r="M1970" s="250">
        <v>4</v>
      </c>
      <c r="N1970" s="250">
        <v>1.7816521929175144</v>
      </c>
      <c r="O1970" s="244">
        <v>21</v>
      </c>
      <c r="P1970" s="242">
        <v>10</v>
      </c>
      <c r="Q1970" s="242">
        <v>25</v>
      </c>
      <c r="R1970" s="242">
        <v>0.7</v>
      </c>
      <c r="S1970" s="245">
        <v>2050</v>
      </c>
      <c r="T1970" s="242">
        <v>5</v>
      </c>
      <c r="U1970" s="242">
        <v>1.2</v>
      </c>
      <c r="V1970" s="242">
        <v>28</v>
      </c>
      <c r="W1970" s="266">
        <v>228.90872581897642</v>
      </c>
      <c r="X1970" s="266">
        <v>11.343346175370488</v>
      </c>
      <c r="Y1970" s="266">
        <v>2.87</v>
      </c>
      <c r="Z1970" s="266">
        <v>4.0783573333333338</v>
      </c>
      <c r="AA1970" s="266">
        <v>1.0195893333333335</v>
      </c>
      <c r="AB1970" s="267">
        <v>20.370253333333331</v>
      </c>
      <c r="AC1970" s="268"/>
      <c r="AD1970" s="269" t="s">
        <v>2545</v>
      </c>
      <c r="AE1970" s="270">
        <v>6</v>
      </c>
      <c r="AF1970" s="194">
        <f t="shared" si="193"/>
        <v>14.370253333333331</v>
      </c>
      <c r="AH1970" s="242">
        <v>1949</v>
      </c>
      <c r="AI1970" s="251">
        <f t="shared" si="194"/>
        <v>28.338199999999997</v>
      </c>
      <c r="AJ1970" s="251">
        <f>'5-04a'!O1971</f>
        <v>28.338200000000001</v>
      </c>
      <c r="AK1970" s="251">
        <f t="shared" si="195"/>
        <v>0</v>
      </c>
      <c r="AM1970" s="252">
        <f t="shared" si="196"/>
        <v>0.50709831017260565</v>
      </c>
      <c r="AP1970" s="268"/>
    </row>
    <row r="1971" spans="1:42" x14ac:dyDescent="0.25">
      <c r="A1971" s="253">
        <v>1969</v>
      </c>
      <c r="B1971" s="243" t="s">
        <v>605</v>
      </c>
      <c r="C1971" s="243" t="s">
        <v>606</v>
      </c>
      <c r="D1971" s="243" t="s">
        <v>491</v>
      </c>
      <c r="E1971" s="243" t="s">
        <v>472</v>
      </c>
      <c r="F1971" s="243" t="s">
        <v>30</v>
      </c>
      <c r="G1971" s="243" t="s">
        <v>36</v>
      </c>
      <c r="H1971" s="243" t="s">
        <v>37</v>
      </c>
      <c r="I1971" s="243" t="s">
        <v>85</v>
      </c>
      <c r="J1971" s="243" t="s">
        <v>102</v>
      </c>
      <c r="K1971" s="243" t="s">
        <v>984</v>
      </c>
      <c r="L1971" s="265">
        <v>2.1910776348007577</v>
      </c>
      <c r="M1971" s="250">
        <v>4</v>
      </c>
      <c r="N1971" s="250">
        <v>2.1910776348007577</v>
      </c>
      <c r="O1971" s="244">
        <v>21</v>
      </c>
      <c r="P1971" s="242">
        <v>10</v>
      </c>
      <c r="Q1971" s="242">
        <v>25</v>
      </c>
      <c r="R1971" s="242">
        <v>0.7</v>
      </c>
      <c r="S1971" s="245">
        <v>2050</v>
      </c>
      <c r="T1971" s="242">
        <v>5</v>
      </c>
      <c r="U1971" s="242">
        <v>1.2</v>
      </c>
      <c r="V1971" s="242">
        <v>28</v>
      </c>
      <c r="W1971" s="266">
        <v>144.75283712566437</v>
      </c>
      <c r="X1971" s="266">
        <v>8.5804882706380781</v>
      </c>
      <c r="Y1971" s="266">
        <v>1.88</v>
      </c>
      <c r="Z1971" s="266">
        <v>3.1716470400000003</v>
      </c>
      <c r="AA1971" s="266">
        <v>0.35240522666666668</v>
      </c>
      <c r="AB1971" s="267">
        <v>13.006647733333331</v>
      </c>
      <c r="AC1971" s="268"/>
      <c r="AD1971" s="269">
        <v>5.55</v>
      </c>
      <c r="AE1971" s="270">
        <f>0.0804*AD1971^2-1.8589*AD1971+11.204</f>
        <v>3.3636260000000018</v>
      </c>
      <c r="AF1971" s="194">
        <f t="shared" si="193"/>
        <v>9.6430217333333292</v>
      </c>
      <c r="AH1971" s="242">
        <v>1950</v>
      </c>
      <c r="AI1971" s="251">
        <f t="shared" si="194"/>
        <v>18.410699999999999</v>
      </c>
      <c r="AJ1971" s="251">
        <f>'5-04a'!O1972</f>
        <v>18.410699999999999</v>
      </c>
      <c r="AK1971" s="251">
        <f t="shared" si="195"/>
        <v>0</v>
      </c>
      <c r="AM1971" s="252">
        <f t="shared" si="196"/>
        <v>0.52377268291446444</v>
      </c>
      <c r="AP1971" s="268"/>
    </row>
    <row r="1972" spans="1:42" x14ac:dyDescent="0.25">
      <c r="A1972" s="253">
        <v>1970</v>
      </c>
      <c r="B1972" s="243" t="s">
        <v>605</v>
      </c>
      <c r="C1972" s="243" t="s">
        <v>606</v>
      </c>
      <c r="D1972" s="243" t="s">
        <v>491</v>
      </c>
      <c r="E1972" s="243" t="s">
        <v>472</v>
      </c>
      <c r="F1972" s="243" t="s">
        <v>30</v>
      </c>
      <c r="G1972" s="243" t="s">
        <v>36</v>
      </c>
      <c r="H1972" s="243" t="s">
        <v>42</v>
      </c>
      <c r="I1972" s="243" t="s">
        <v>78</v>
      </c>
      <c r="J1972" s="243" t="s">
        <v>102</v>
      </c>
      <c r="K1972" s="243" t="s">
        <v>984</v>
      </c>
      <c r="L1972" s="265">
        <v>3.9116809545928857</v>
      </c>
      <c r="M1972" s="250">
        <v>4</v>
      </c>
      <c r="N1972" s="250">
        <v>3.9116809545928857</v>
      </c>
      <c r="O1972" s="244">
        <v>21</v>
      </c>
      <c r="P1972" s="242">
        <v>15</v>
      </c>
      <c r="Q1972" s="242">
        <v>35</v>
      </c>
      <c r="R1972" s="242">
        <v>0.7</v>
      </c>
      <c r="S1972" s="245">
        <v>615</v>
      </c>
      <c r="T1972" s="242">
        <v>4.2</v>
      </c>
      <c r="U1972" s="242">
        <v>1.2</v>
      </c>
      <c r="V1972" s="242">
        <v>28</v>
      </c>
      <c r="W1972" s="266">
        <v>175.45765004023221</v>
      </c>
      <c r="X1972" s="266">
        <v>10.400572023724495</v>
      </c>
      <c r="Y1972" s="266">
        <v>2.91</v>
      </c>
      <c r="Z1972" s="266">
        <v>6.8633434800000002</v>
      </c>
      <c r="AA1972" s="266">
        <v>0.76259372000000003</v>
      </c>
      <c r="AB1972" s="267">
        <v>6.5837628000000006</v>
      </c>
      <c r="AC1972" s="268"/>
      <c r="AD1972" s="269">
        <v>5.55</v>
      </c>
      <c r="AE1972" s="270">
        <f>0.0804*AD1972^2-1.8589*AD1972+11.204</f>
        <v>3.3636260000000018</v>
      </c>
      <c r="AF1972" s="194">
        <f t="shared" si="193"/>
        <v>3.2201367999999988</v>
      </c>
      <c r="AH1972" s="242">
        <v>1951</v>
      </c>
      <c r="AI1972" s="251">
        <f t="shared" si="194"/>
        <v>17.119700000000002</v>
      </c>
      <c r="AJ1972" s="251">
        <f>'5-04a'!O1973</f>
        <v>17.119700000000002</v>
      </c>
      <c r="AK1972" s="251">
        <f t="shared" si="195"/>
        <v>0</v>
      </c>
      <c r="AM1972" s="252">
        <f t="shared" si="196"/>
        <v>0.18809539886797072</v>
      </c>
      <c r="AP1972" s="268"/>
    </row>
    <row r="1973" spans="1:42" x14ac:dyDescent="0.25">
      <c r="A1973" s="253">
        <v>1971</v>
      </c>
      <c r="B1973" s="243" t="s">
        <v>605</v>
      </c>
      <c r="C1973" s="243" t="s">
        <v>606</v>
      </c>
      <c r="D1973" s="243" t="s">
        <v>491</v>
      </c>
      <c r="E1973" s="243" t="s">
        <v>472</v>
      </c>
      <c r="F1973" s="243" t="s">
        <v>30</v>
      </c>
      <c r="G1973" s="243" t="s">
        <v>36</v>
      </c>
      <c r="H1973" s="243" t="s">
        <v>37</v>
      </c>
      <c r="I1973" s="243" t="s">
        <v>100</v>
      </c>
      <c r="J1973" s="243" t="s">
        <v>996</v>
      </c>
      <c r="K1973" s="243" t="s">
        <v>984</v>
      </c>
      <c r="L1973" s="265">
        <v>1.7850763894292343</v>
      </c>
      <c r="M1973" s="250">
        <v>4</v>
      </c>
      <c r="N1973" s="250">
        <v>1.7850763894292343</v>
      </c>
      <c r="O1973" s="244">
        <v>21</v>
      </c>
      <c r="P1973" s="242">
        <v>10</v>
      </c>
      <c r="Q1973" s="242">
        <v>25</v>
      </c>
      <c r="R1973" s="242">
        <v>0.7</v>
      </c>
      <c r="S1973" s="245">
        <v>2050</v>
      </c>
      <c r="T1973" s="242">
        <v>5</v>
      </c>
      <c r="U1973" s="242">
        <v>1.2</v>
      </c>
      <c r="V1973" s="242">
        <v>28</v>
      </c>
      <c r="W1973" s="266">
        <v>167.17442258148074</v>
      </c>
      <c r="X1973" s="266">
        <v>9.9095686177522673</v>
      </c>
      <c r="Y1973" s="266">
        <v>2.87</v>
      </c>
      <c r="Z1973" s="266">
        <v>2.9841911466666668</v>
      </c>
      <c r="AA1973" s="266">
        <v>0.74604778666666671</v>
      </c>
      <c r="AB1973" s="267">
        <v>13.573661066666665</v>
      </c>
      <c r="AC1973" s="268"/>
      <c r="AD1973" s="269">
        <v>5.55</v>
      </c>
      <c r="AE1973" s="270">
        <f>0.0804*AD1973^2-1.8589*AD1973+11.204</f>
        <v>3.3636260000000018</v>
      </c>
      <c r="AF1973" s="194">
        <f t="shared" si="193"/>
        <v>10.210035066666663</v>
      </c>
      <c r="AH1973" s="242">
        <v>1952</v>
      </c>
      <c r="AI1973" s="251">
        <f t="shared" si="194"/>
        <v>20.173899999999996</v>
      </c>
      <c r="AJ1973" s="251">
        <f>'5-04a'!O1974</f>
        <v>20.1739</v>
      </c>
      <c r="AK1973" s="251">
        <f t="shared" si="195"/>
        <v>0</v>
      </c>
      <c r="AM1973" s="252">
        <f t="shared" si="196"/>
        <v>0.50610120337003084</v>
      </c>
      <c r="AP1973" s="268"/>
    </row>
    <row r="1974" spans="1:42" x14ac:dyDescent="0.25">
      <c r="A1974" s="253">
        <v>1972</v>
      </c>
      <c r="B1974" s="243" t="s">
        <v>605</v>
      </c>
      <c r="C1974" s="243" t="s">
        <v>606</v>
      </c>
      <c r="D1974" s="243" t="s">
        <v>508</v>
      </c>
      <c r="E1974" s="243" t="s">
        <v>472</v>
      </c>
      <c r="F1974" s="243" t="s">
        <v>30</v>
      </c>
      <c r="G1974" s="243" t="s">
        <v>36</v>
      </c>
      <c r="H1974" s="243" t="s">
        <v>37</v>
      </c>
      <c r="I1974" s="243" t="s">
        <v>72</v>
      </c>
      <c r="J1974" s="243" t="s">
        <v>681</v>
      </c>
      <c r="K1974" s="243" t="s">
        <v>687</v>
      </c>
      <c r="L1974" s="265">
        <v>8.7694968067634669</v>
      </c>
      <c r="M1974" s="250">
        <v>1</v>
      </c>
      <c r="N1974" s="250">
        <v>1</v>
      </c>
      <c r="O1974" s="244">
        <v>22</v>
      </c>
      <c r="P1974" s="242">
        <v>10</v>
      </c>
      <c r="Q1974" s="242">
        <v>25</v>
      </c>
      <c r="R1974" s="242">
        <v>0.7</v>
      </c>
      <c r="S1974" s="245">
        <v>2050</v>
      </c>
      <c r="T1974" s="242">
        <v>5</v>
      </c>
      <c r="U1974" s="242">
        <v>1.2</v>
      </c>
      <c r="V1974" s="242">
        <v>24</v>
      </c>
      <c r="W1974" s="266">
        <v>237.78559999999999</v>
      </c>
      <c r="X1974" s="266">
        <v>11.783230921704657</v>
      </c>
      <c r="Y1974" s="266">
        <v>2.11</v>
      </c>
      <c r="Z1974" s="266">
        <v>2.377856</v>
      </c>
      <c r="AA1974" s="266">
        <v>0.59446399999999999</v>
      </c>
      <c r="AB1974" s="267">
        <v>18.240180000000002</v>
      </c>
      <c r="AC1974" s="268"/>
      <c r="AD1974" s="269" t="s">
        <v>2545</v>
      </c>
      <c r="AE1974" s="270">
        <v>6</v>
      </c>
      <c r="AF1974" s="194">
        <f t="shared" si="193"/>
        <v>12.240180000000002</v>
      </c>
      <c r="AH1974" s="242">
        <v>1953</v>
      </c>
      <c r="AI1974" s="251">
        <f t="shared" si="194"/>
        <v>23.322500000000002</v>
      </c>
      <c r="AJ1974" s="251">
        <f>'5-04a'!O1975</f>
        <v>23.322500000000002</v>
      </c>
      <c r="AK1974" s="251">
        <f t="shared" si="195"/>
        <v>0</v>
      </c>
      <c r="AM1974" s="252">
        <f t="shared" si="196"/>
        <v>0.52482281059063141</v>
      </c>
      <c r="AP1974" s="268"/>
    </row>
    <row r="1975" spans="1:42" x14ac:dyDescent="0.25">
      <c r="A1975" s="253">
        <v>1973</v>
      </c>
      <c r="B1975" s="243" t="s">
        <v>605</v>
      </c>
      <c r="C1975" s="243" t="s">
        <v>606</v>
      </c>
      <c r="D1975" s="243" t="s">
        <v>508</v>
      </c>
      <c r="E1975" s="243" t="s">
        <v>472</v>
      </c>
      <c r="F1975" s="243" t="s">
        <v>30</v>
      </c>
      <c r="G1975" s="243" t="s">
        <v>36</v>
      </c>
      <c r="H1975" s="243" t="s">
        <v>37</v>
      </c>
      <c r="I1975" s="243" t="s">
        <v>71</v>
      </c>
      <c r="J1975" s="243" t="s">
        <v>681</v>
      </c>
      <c r="K1975" s="243" t="s">
        <v>687</v>
      </c>
      <c r="L1975" s="265">
        <v>5.9943196869730855</v>
      </c>
      <c r="M1975" s="250">
        <v>1</v>
      </c>
      <c r="N1975" s="250">
        <v>1</v>
      </c>
      <c r="O1975" s="244">
        <v>22</v>
      </c>
      <c r="P1975" s="242">
        <v>10</v>
      </c>
      <c r="Q1975" s="242">
        <v>25</v>
      </c>
      <c r="R1975" s="242">
        <v>0.7</v>
      </c>
      <c r="S1975" s="245">
        <v>2050</v>
      </c>
      <c r="T1975" s="242">
        <v>5</v>
      </c>
      <c r="U1975" s="242">
        <v>1.2</v>
      </c>
      <c r="V1975" s="242">
        <v>24</v>
      </c>
      <c r="W1975" s="266">
        <v>219.16159999999991</v>
      </c>
      <c r="X1975" s="266">
        <v>10.860336967294346</v>
      </c>
      <c r="Y1975" s="266">
        <v>2.58</v>
      </c>
      <c r="Z1975" s="266">
        <v>2.1916159999999989</v>
      </c>
      <c r="AA1975" s="266">
        <v>0.93926399999999977</v>
      </c>
      <c r="AB1975" s="267">
        <v>18.874420000000001</v>
      </c>
      <c r="AC1975" s="268"/>
      <c r="AD1975" s="269" t="s">
        <v>2545</v>
      </c>
      <c r="AE1975" s="270">
        <v>6</v>
      </c>
      <c r="AF1975" s="194">
        <f t="shared" si="193"/>
        <v>12.874420000000001</v>
      </c>
      <c r="AH1975" s="242">
        <v>1954</v>
      </c>
      <c r="AI1975" s="251">
        <f t="shared" si="194"/>
        <v>24.5853</v>
      </c>
      <c r="AJ1975" s="251">
        <f>'5-04a'!O1976</f>
        <v>24.5853</v>
      </c>
      <c r="AK1975" s="251">
        <f t="shared" si="195"/>
        <v>0</v>
      </c>
      <c r="AM1975" s="252">
        <f t="shared" si="196"/>
        <v>0.52366332727280129</v>
      </c>
      <c r="AP1975" s="268"/>
    </row>
    <row r="1976" spans="1:42" x14ac:dyDescent="0.25">
      <c r="A1976" s="253">
        <v>1974</v>
      </c>
      <c r="B1976" s="243" t="s">
        <v>605</v>
      </c>
      <c r="C1976" s="243" t="s">
        <v>606</v>
      </c>
      <c r="D1976" s="243" t="s">
        <v>508</v>
      </c>
      <c r="E1976" s="243" t="s">
        <v>472</v>
      </c>
      <c r="F1976" s="243" t="s">
        <v>30</v>
      </c>
      <c r="G1976" s="243" t="s">
        <v>36</v>
      </c>
      <c r="H1976" s="243" t="s">
        <v>42</v>
      </c>
      <c r="I1976" s="243" t="s">
        <v>50</v>
      </c>
      <c r="J1976" s="243" t="s">
        <v>681</v>
      </c>
      <c r="K1976" s="243" t="s">
        <v>687</v>
      </c>
      <c r="L1976" s="265">
        <v>8.5582816557852954</v>
      </c>
      <c r="M1976" s="250">
        <v>1</v>
      </c>
      <c r="N1976" s="250">
        <v>1</v>
      </c>
      <c r="O1976" s="244">
        <v>22</v>
      </c>
      <c r="P1976" s="242">
        <v>10</v>
      </c>
      <c r="Q1976" s="242">
        <v>25</v>
      </c>
      <c r="R1976" s="242">
        <v>0.7</v>
      </c>
      <c r="S1976" s="245">
        <v>1850</v>
      </c>
      <c r="T1976" s="242">
        <v>4.2</v>
      </c>
      <c r="U1976" s="242">
        <v>1.2</v>
      </c>
      <c r="V1976" s="242">
        <v>24</v>
      </c>
      <c r="W1976" s="266">
        <v>219.16159999999991</v>
      </c>
      <c r="X1976" s="266">
        <v>10.860336967294346</v>
      </c>
      <c r="Y1976" s="266">
        <v>1.57</v>
      </c>
      <c r="Z1976" s="266">
        <v>2.1916159999999989</v>
      </c>
      <c r="AA1976" s="266">
        <v>0.93926399999999977</v>
      </c>
      <c r="AB1976" s="267">
        <v>18.874420000000001</v>
      </c>
      <c r="AC1976" s="268"/>
      <c r="AD1976" s="269" t="s">
        <v>2545</v>
      </c>
      <c r="AE1976" s="270">
        <v>6</v>
      </c>
      <c r="AF1976" s="194">
        <f t="shared" si="193"/>
        <v>12.874420000000001</v>
      </c>
      <c r="AH1976" s="242">
        <v>1955</v>
      </c>
      <c r="AI1976" s="251">
        <f t="shared" si="194"/>
        <v>23.575299999999999</v>
      </c>
      <c r="AJ1976" s="251">
        <f>'5-04a'!O1977</f>
        <v>23.575299999999999</v>
      </c>
      <c r="AK1976" s="251">
        <f t="shared" si="195"/>
        <v>0</v>
      </c>
      <c r="AM1976" s="252">
        <f t="shared" si="196"/>
        <v>0.54609782272123797</v>
      </c>
      <c r="AP1976" s="268"/>
    </row>
    <row r="1977" spans="1:42" x14ac:dyDescent="0.25">
      <c r="A1977" s="253">
        <v>1975</v>
      </c>
      <c r="B1977" s="243" t="s">
        <v>605</v>
      </c>
      <c r="C1977" s="243" t="s">
        <v>606</v>
      </c>
      <c r="D1977" s="243" t="s">
        <v>491</v>
      </c>
      <c r="E1977" s="243" t="s">
        <v>472</v>
      </c>
      <c r="F1977" s="243" t="s">
        <v>30</v>
      </c>
      <c r="G1977" s="243" t="s">
        <v>36</v>
      </c>
      <c r="H1977" s="243" t="s">
        <v>37</v>
      </c>
      <c r="I1977" s="243" t="s">
        <v>72</v>
      </c>
      <c r="J1977" s="243" t="s">
        <v>681</v>
      </c>
      <c r="K1977" s="243" t="s">
        <v>687</v>
      </c>
      <c r="L1977" s="265">
        <v>8.7730323736315317</v>
      </c>
      <c r="M1977" s="250">
        <v>1</v>
      </c>
      <c r="N1977" s="250">
        <v>1</v>
      </c>
      <c r="O1977" s="244">
        <v>22</v>
      </c>
      <c r="P1977" s="242">
        <v>10</v>
      </c>
      <c r="Q1977" s="242">
        <v>25</v>
      </c>
      <c r="R1977" s="242">
        <v>0.7</v>
      </c>
      <c r="S1977" s="245">
        <v>2050</v>
      </c>
      <c r="T1977" s="242">
        <v>5</v>
      </c>
      <c r="U1977" s="242">
        <v>1.2</v>
      </c>
      <c r="V1977" s="242">
        <v>24</v>
      </c>
      <c r="W1977" s="266">
        <v>166.90713599999998</v>
      </c>
      <c r="X1977" s="266">
        <v>9.8937247184350898</v>
      </c>
      <c r="Y1977" s="266">
        <v>2.11</v>
      </c>
      <c r="Z1977" s="266">
        <v>1.6690713599999998</v>
      </c>
      <c r="AA1977" s="266">
        <v>0.41726783999999995</v>
      </c>
      <c r="AB1977" s="267">
        <v>11.660860800000002</v>
      </c>
      <c r="AC1977" s="268"/>
      <c r="AD1977" s="269">
        <v>5.55</v>
      </c>
      <c r="AE1977" s="270">
        <f>0.0804*AD1977^2-1.8589*AD1977+11.204</f>
        <v>3.3636260000000018</v>
      </c>
      <c r="AF1977" s="194">
        <f t="shared" si="193"/>
        <v>8.2972348</v>
      </c>
      <c r="AH1977" s="242">
        <v>1956</v>
      </c>
      <c r="AI1977" s="251">
        <f t="shared" si="194"/>
        <v>15.857200000000002</v>
      </c>
      <c r="AJ1977" s="251">
        <f>'5-04a'!O1978</f>
        <v>15.857200000000001</v>
      </c>
      <c r="AK1977" s="251">
        <f t="shared" si="195"/>
        <v>0</v>
      </c>
      <c r="AM1977" s="252">
        <f t="shared" si="196"/>
        <v>0.52324715586610493</v>
      </c>
      <c r="AP1977" s="268"/>
    </row>
    <row r="1978" spans="1:42" x14ac:dyDescent="0.25">
      <c r="A1978" s="253">
        <v>1976</v>
      </c>
      <c r="B1978" s="243" t="s">
        <v>605</v>
      </c>
      <c r="C1978" s="243" t="s">
        <v>606</v>
      </c>
      <c r="D1978" s="243" t="s">
        <v>491</v>
      </c>
      <c r="E1978" s="243" t="s">
        <v>472</v>
      </c>
      <c r="F1978" s="243" t="s">
        <v>30</v>
      </c>
      <c r="G1978" s="243" t="s">
        <v>36</v>
      </c>
      <c r="H1978" s="243" t="s">
        <v>37</v>
      </c>
      <c r="I1978" s="243" t="s">
        <v>71</v>
      </c>
      <c r="J1978" s="243" t="s">
        <v>681</v>
      </c>
      <c r="K1978" s="243" t="s">
        <v>687</v>
      </c>
      <c r="L1978" s="265">
        <v>5.9977863102872231</v>
      </c>
      <c r="M1978" s="250">
        <v>1</v>
      </c>
      <c r="N1978" s="250">
        <v>1</v>
      </c>
      <c r="O1978" s="244">
        <v>22</v>
      </c>
      <c r="P1978" s="242">
        <v>10</v>
      </c>
      <c r="Q1978" s="242">
        <v>25</v>
      </c>
      <c r="R1978" s="242">
        <v>0.7</v>
      </c>
      <c r="S1978" s="245">
        <v>2050</v>
      </c>
      <c r="T1978" s="242">
        <v>5</v>
      </c>
      <c r="U1978" s="242">
        <v>1.2</v>
      </c>
      <c r="V1978" s="242">
        <v>24</v>
      </c>
      <c r="W1978" s="266">
        <v>155.32294399999992</v>
      </c>
      <c r="X1978" s="266">
        <v>9.2070506224066353</v>
      </c>
      <c r="Y1978" s="266">
        <v>2.58</v>
      </c>
      <c r="Z1978" s="266">
        <v>1.5532294399999991</v>
      </c>
      <c r="AA1978" s="266">
        <v>0.66566975999999978</v>
      </c>
      <c r="AB1978" s="267">
        <v>12.191100799999999</v>
      </c>
      <c r="AC1978" s="268"/>
      <c r="AD1978" s="269">
        <v>5.55</v>
      </c>
      <c r="AE1978" s="270">
        <f>0.0804*AD1978^2-1.8589*AD1978+11.204</f>
        <v>3.3636260000000018</v>
      </c>
      <c r="AF1978" s="194">
        <f t="shared" si="193"/>
        <v>8.8274747999999974</v>
      </c>
      <c r="AH1978" s="242">
        <v>1957</v>
      </c>
      <c r="AI1978" s="251">
        <f t="shared" si="194"/>
        <v>16.989999999999998</v>
      </c>
      <c r="AJ1978" s="251">
        <f>'5-04a'!O1979</f>
        <v>16.989999999999998</v>
      </c>
      <c r="AK1978" s="251">
        <f t="shared" si="195"/>
        <v>0</v>
      </c>
      <c r="AM1978" s="252">
        <f t="shared" si="196"/>
        <v>0.51956885226603877</v>
      </c>
      <c r="AP1978" s="268"/>
    </row>
    <row r="1979" spans="1:42" x14ac:dyDescent="0.25">
      <c r="A1979" s="253">
        <v>1977</v>
      </c>
      <c r="B1979" s="243" t="s">
        <v>605</v>
      </c>
      <c r="C1979" s="243" t="s">
        <v>606</v>
      </c>
      <c r="D1979" s="243" t="s">
        <v>491</v>
      </c>
      <c r="E1979" s="243" t="s">
        <v>472</v>
      </c>
      <c r="F1979" s="243" t="s">
        <v>30</v>
      </c>
      <c r="G1979" s="243" t="s">
        <v>36</v>
      </c>
      <c r="H1979" s="243" t="s">
        <v>42</v>
      </c>
      <c r="I1979" s="243" t="s">
        <v>50</v>
      </c>
      <c r="J1979" s="243" t="s">
        <v>681</v>
      </c>
      <c r="K1979" s="243" t="s">
        <v>687</v>
      </c>
      <c r="L1979" s="265">
        <v>8.5615432162210841</v>
      </c>
      <c r="M1979" s="250">
        <v>1</v>
      </c>
      <c r="N1979" s="250">
        <v>1</v>
      </c>
      <c r="O1979" s="244">
        <v>22</v>
      </c>
      <c r="P1979" s="242">
        <v>10</v>
      </c>
      <c r="Q1979" s="242">
        <v>25</v>
      </c>
      <c r="R1979" s="242">
        <v>0.7</v>
      </c>
      <c r="S1979" s="245">
        <v>1850</v>
      </c>
      <c r="T1979" s="242">
        <v>4.2</v>
      </c>
      <c r="U1979" s="242">
        <v>1.2</v>
      </c>
      <c r="V1979" s="242">
        <v>24</v>
      </c>
      <c r="W1979" s="266">
        <v>155.32294399999995</v>
      </c>
      <c r="X1979" s="266">
        <v>9.2070506224066353</v>
      </c>
      <c r="Y1979" s="266">
        <v>1.57</v>
      </c>
      <c r="Z1979" s="266">
        <v>1.5532294399999993</v>
      </c>
      <c r="AA1979" s="266">
        <v>0.66566975999999989</v>
      </c>
      <c r="AB1979" s="267">
        <v>12.191100799999999</v>
      </c>
      <c r="AC1979" s="268"/>
      <c r="AD1979" s="269">
        <v>5.55</v>
      </c>
      <c r="AE1979" s="270">
        <f>0.0804*AD1979^2-1.8589*AD1979+11.204</f>
        <v>3.3636260000000018</v>
      </c>
      <c r="AF1979" s="194">
        <f t="shared" si="193"/>
        <v>8.8274747999999974</v>
      </c>
      <c r="AH1979" s="242">
        <v>1958</v>
      </c>
      <c r="AI1979" s="251">
        <f t="shared" si="194"/>
        <v>15.979999999999999</v>
      </c>
      <c r="AJ1979" s="251">
        <f>'5-04a'!O1980</f>
        <v>15.98</v>
      </c>
      <c r="AK1979" s="251">
        <f t="shared" si="195"/>
        <v>0</v>
      </c>
      <c r="AM1979" s="252">
        <f t="shared" si="196"/>
        <v>0.55240768460575707</v>
      </c>
      <c r="AP1979" s="268"/>
    </row>
    <row r="1980" spans="1:42" x14ac:dyDescent="0.25">
      <c r="A1980" s="253">
        <v>1978</v>
      </c>
      <c r="B1980" s="243" t="s">
        <v>605</v>
      </c>
      <c r="C1980" s="243" t="s">
        <v>606</v>
      </c>
      <c r="D1980" s="243" t="s">
        <v>508</v>
      </c>
      <c r="E1980" s="243" t="s">
        <v>472</v>
      </c>
      <c r="F1980" s="243" t="s">
        <v>30</v>
      </c>
      <c r="G1980" s="243" t="s">
        <v>36</v>
      </c>
      <c r="H1980" s="243" t="s">
        <v>37</v>
      </c>
      <c r="I1980" s="243" t="s">
        <v>72</v>
      </c>
      <c r="J1980" s="243" t="s">
        <v>681</v>
      </c>
      <c r="K1980" s="243" t="s">
        <v>985</v>
      </c>
      <c r="L1980" s="265">
        <v>10.957366098102053</v>
      </c>
      <c r="M1980" s="250">
        <v>3</v>
      </c>
      <c r="N1980" s="250">
        <v>3</v>
      </c>
      <c r="O1980" s="244">
        <v>18</v>
      </c>
      <c r="P1980" s="242">
        <v>10</v>
      </c>
      <c r="Q1980" s="242">
        <v>25</v>
      </c>
      <c r="R1980" s="242">
        <v>0.7</v>
      </c>
      <c r="S1980" s="245">
        <v>2050</v>
      </c>
      <c r="T1980" s="242">
        <v>5</v>
      </c>
      <c r="U1980" s="242">
        <v>1.2</v>
      </c>
      <c r="V1980" s="242">
        <v>30</v>
      </c>
      <c r="W1980" s="266">
        <v>226.79128888888891</v>
      </c>
      <c r="X1980" s="266">
        <v>11.238418676357229</v>
      </c>
      <c r="Y1980" s="266">
        <v>2.11</v>
      </c>
      <c r="Z1980" s="266">
        <v>6.8037386666666668</v>
      </c>
      <c r="AA1980" s="266">
        <v>1.7009346666666667</v>
      </c>
      <c r="AB1980" s="267">
        <v>16.070526666666666</v>
      </c>
      <c r="AC1980" s="268"/>
      <c r="AD1980" s="269" t="s">
        <v>2545</v>
      </c>
      <c r="AE1980" s="270">
        <v>6</v>
      </c>
      <c r="AF1980" s="194">
        <f t="shared" si="193"/>
        <v>10.070526666666666</v>
      </c>
      <c r="AH1980" s="242">
        <v>1959</v>
      </c>
      <c r="AI1980" s="251">
        <f t="shared" si="194"/>
        <v>26.685200000000002</v>
      </c>
      <c r="AJ1980" s="251">
        <f>'5-04a'!O1981</f>
        <v>26.685199999999998</v>
      </c>
      <c r="AK1980" s="251">
        <f t="shared" si="195"/>
        <v>0</v>
      </c>
      <c r="AM1980" s="252">
        <f t="shared" si="196"/>
        <v>0.3773824691839171</v>
      </c>
      <c r="AP1980" s="268"/>
    </row>
    <row r="1981" spans="1:42" x14ac:dyDescent="0.25">
      <c r="A1981" s="253">
        <v>1979</v>
      </c>
      <c r="B1981" s="243" t="s">
        <v>605</v>
      </c>
      <c r="C1981" s="243" t="s">
        <v>606</v>
      </c>
      <c r="D1981" s="243" t="s">
        <v>508</v>
      </c>
      <c r="E1981" s="243" t="s">
        <v>472</v>
      </c>
      <c r="F1981" s="243" t="s">
        <v>30</v>
      </c>
      <c r="G1981" s="243" t="s">
        <v>36</v>
      </c>
      <c r="H1981" s="243" t="s">
        <v>37</v>
      </c>
      <c r="I1981" s="243" t="s">
        <v>71</v>
      </c>
      <c r="J1981" s="243" t="s">
        <v>681</v>
      </c>
      <c r="K1981" s="243" t="s">
        <v>985</v>
      </c>
      <c r="L1981" s="265">
        <v>7.4884825441159428</v>
      </c>
      <c r="M1981" s="250">
        <v>3</v>
      </c>
      <c r="N1981" s="250">
        <v>3</v>
      </c>
      <c r="O1981" s="244">
        <v>18</v>
      </c>
      <c r="P1981" s="242">
        <v>10</v>
      </c>
      <c r="Q1981" s="242">
        <v>25</v>
      </c>
      <c r="R1981" s="242">
        <v>0.7</v>
      </c>
      <c r="S1981" s="245">
        <v>2050</v>
      </c>
      <c r="T1981" s="242">
        <v>5</v>
      </c>
      <c r="U1981" s="242">
        <v>1.2</v>
      </c>
      <c r="V1981" s="242">
        <v>30</v>
      </c>
      <c r="W1981" s="266">
        <v>211.3914444444444</v>
      </c>
      <c r="X1981" s="266">
        <v>10.475294571082479</v>
      </c>
      <c r="Y1981" s="266">
        <v>2.58</v>
      </c>
      <c r="Z1981" s="266">
        <v>6.3417433333333317</v>
      </c>
      <c r="AA1981" s="266">
        <v>2.7178899999999997</v>
      </c>
      <c r="AB1981" s="267">
        <v>16.704766666666664</v>
      </c>
      <c r="AC1981" s="268"/>
      <c r="AD1981" s="269" t="s">
        <v>2545</v>
      </c>
      <c r="AE1981" s="270">
        <v>6</v>
      </c>
      <c r="AF1981" s="194">
        <f t="shared" si="193"/>
        <v>10.704766666666664</v>
      </c>
      <c r="AH1981" s="242">
        <v>1960</v>
      </c>
      <c r="AI1981" s="251">
        <f t="shared" si="194"/>
        <v>28.344399999999997</v>
      </c>
      <c r="AJ1981" s="251">
        <f>'5-04a'!O1982</f>
        <v>28.3444</v>
      </c>
      <c r="AK1981" s="251">
        <f t="shared" si="195"/>
        <v>0</v>
      </c>
      <c r="AM1981" s="252">
        <f t="shared" si="196"/>
        <v>0.37766778152533359</v>
      </c>
      <c r="AP1981" s="268"/>
    </row>
    <row r="1982" spans="1:42" x14ac:dyDescent="0.25">
      <c r="A1982" s="253">
        <v>1980</v>
      </c>
      <c r="B1982" s="243" t="s">
        <v>605</v>
      </c>
      <c r="C1982" s="243" t="s">
        <v>606</v>
      </c>
      <c r="D1982" s="243" t="s">
        <v>508</v>
      </c>
      <c r="E1982" s="243" t="s">
        <v>472</v>
      </c>
      <c r="F1982" s="243" t="s">
        <v>30</v>
      </c>
      <c r="G1982" s="243" t="s">
        <v>36</v>
      </c>
      <c r="H1982" s="243" t="s">
        <v>42</v>
      </c>
      <c r="I1982" s="243" t="s">
        <v>50</v>
      </c>
      <c r="J1982" s="243" t="s">
        <v>681</v>
      </c>
      <c r="K1982" s="243" t="s">
        <v>985</v>
      </c>
      <c r="L1982" s="265">
        <v>10.693696289931635</v>
      </c>
      <c r="M1982" s="250">
        <v>3</v>
      </c>
      <c r="N1982" s="250">
        <v>3</v>
      </c>
      <c r="O1982" s="244">
        <v>18</v>
      </c>
      <c r="P1982" s="242">
        <v>10</v>
      </c>
      <c r="Q1982" s="242">
        <v>25</v>
      </c>
      <c r="R1982" s="242">
        <v>0.7</v>
      </c>
      <c r="S1982" s="245">
        <v>1850</v>
      </c>
      <c r="T1982" s="242">
        <v>4.2</v>
      </c>
      <c r="U1982" s="242">
        <v>1.2</v>
      </c>
      <c r="V1982" s="242">
        <v>30</v>
      </c>
      <c r="W1982" s="266">
        <v>211.3914444444444</v>
      </c>
      <c r="X1982" s="266">
        <v>10.475294571082479</v>
      </c>
      <c r="Y1982" s="266">
        <v>1.57</v>
      </c>
      <c r="Z1982" s="266">
        <v>6.3417433333333317</v>
      </c>
      <c r="AA1982" s="266">
        <v>2.7178899999999997</v>
      </c>
      <c r="AB1982" s="267">
        <v>16.704766666666664</v>
      </c>
      <c r="AC1982" s="268"/>
      <c r="AD1982" s="269" t="s">
        <v>2545</v>
      </c>
      <c r="AE1982" s="270">
        <v>6</v>
      </c>
      <c r="AF1982" s="194">
        <f t="shared" si="193"/>
        <v>10.704766666666664</v>
      </c>
      <c r="AH1982" s="242">
        <v>1961</v>
      </c>
      <c r="AI1982" s="251">
        <f t="shared" si="194"/>
        <v>27.334399999999995</v>
      </c>
      <c r="AJ1982" s="251">
        <f>'5-04a'!O1983</f>
        <v>27.334399999999999</v>
      </c>
      <c r="AK1982" s="251">
        <f t="shared" si="195"/>
        <v>0</v>
      </c>
      <c r="AM1982" s="252">
        <f t="shared" si="196"/>
        <v>0.39162252204792009</v>
      </c>
      <c r="AP1982" s="268"/>
    </row>
    <row r="1983" spans="1:42" x14ac:dyDescent="0.25">
      <c r="A1983" s="253">
        <v>1981</v>
      </c>
      <c r="B1983" s="243" t="s">
        <v>605</v>
      </c>
      <c r="C1983" s="243" t="s">
        <v>606</v>
      </c>
      <c r="D1983" s="243" t="s">
        <v>491</v>
      </c>
      <c r="E1983" s="243" t="s">
        <v>472</v>
      </c>
      <c r="F1983" s="243" t="s">
        <v>30</v>
      </c>
      <c r="G1983" s="243" t="s">
        <v>36</v>
      </c>
      <c r="H1983" s="243" t="s">
        <v>37</v>
      </c>
      <c r="I1983" s="243" t="s">
        <v>72</v>
      </c>
      <c r="J1983" s="243" t="s">
        <v>681</v>
      </c>
      <c r="K1983" s="243" t="s">
        <v>985</v>
      </c>
      <c r="L1983" s="265">
        <v>10.960901664970114</v>
      </c>
      <c r="M1983" s="250">
        <v>3</v>
      </c>
      <c r="N1983" s="250">
        <v>3</v>
      </c>
      <c r="O1983" s="244">
        <v>18</v>
      </c>
      <c r="P1983" s="242">
        <v>10</v>
      </c>
      <c r="Q1983" s="242">
        <v>25</v>
      </c>
      <c r="R1983" s="242">
        <v>0.7</v>
      </c>
      <c r="S1983" s="245">
        <v>2050</v>
      </c>
      <c r="T1983" s="242">
        <v>5</v>
      </c>
      <c r="U1983" s="242">
        <v>1.2</v>
      </c>
      <c r="V1983" s="242">
        <v>30</v>
      </c>
      <c r="W1983" s="266">
        <v>164.79426133333334</v>
      </c>
      <c r="X1983" s="266">
        <v>9.7684802213001376</v>
      </c>
      <c r="Y1983" s="266">
        <v>2.11</v>
      </c>
      <c r="Z1983" s="266">
        <v>4.94382784</v>
      </c>
      <c r="AA1983" s="266">
        <v>1.23595696</v>
      </c>
      <c r="AB1983" s="267">
        <v>10.3781152</v>
      </c>
      <c r="AC1983" s="268"/>
      <c r="AD1983" s="269">
        <v>5.55</v>
      </c>
      <c r="AE1983" s="270">
        <f>0.0804*AD1983^2-1.8589*AD1983+11.204</f>
        <v>3.3636260000000018</v>
      </c>
      <c r="AF1983" s="194">
        <f t="shared" si="193"/>
        <v>7.0144891999999981</v>
      </c>
      <c r="AH1983" s="242">
        <v>1962</v>
      </c>
      <c r="AI1983" s="251">
        <f t="shared" si="194"/>
        <v>18.667899999999999</v>
      </c>
      <c r="AJ1983" s="251">
        <f>'5-04a'!O1984</f>
        <v>18.667899999999999</v>
      </c>
      <c r="AK1983" s="251">
        <f t="shared" si="195"/>
        <v>0</v>
      </c>
      <c r="AM1983" s="252">
        <f t="shared" si="196"/>
        <v>0.37575138071234571</v>
      </c>
      <c r="AP1983" s="268"/>
    </row>
    <row r="1984" spans="1:42" x14ac:dyDescent="0.25">
      <c r="A1984" s="253">
        <v>1982</v>
      </c>
      <c r="B1984" s="243" t="s">
        <v>605</v>
      </c>
      <c r="C1984" s="243" t="s">
        <v>606</v>
      </c>
      <c r="D1984" s="243" t="s">
        <v>491</v>
      </c>
      <c r="E1984" s="243" t="s">
        <v>472</v>
      </c>
      <c r="F1984" s="243" t="s">
        <v>30</v>
      </c>
      <c r="G1984" s="243" t="s">
        <v>36</v>
      </c>
      <c r="H1984" s="243" t="s">
        <v>37</v>
      </c>
      <c r="I1984" s="243" t="s">
        <v>71</v>
      </c>
      <c r="J1984" s="243" t="s">
        <v>681</v>
      </c>
      <c r="K1984" s="243" t="s">
        <v>985</v>
      </c>
      <c r="L1984" s="265">
        <v>7.4919491674300804</v>
      </c>
      <c r="M1984" s="250">
        <v>3</v>
      </c>
      <c r="N1984" s="250">
        <v>3</v>
      </c>
      <c r="O1984" s="244">
        <v>18</v>
      </c>
      <c r="P1984" s="242">
        <v>10</v>
      </c>
      <c r="Q1984" s="242">
        <v>25</v>
      </c>
      <c r="R1984" s="242">
        <v>0.7</v>
      </c>
      <c r="S1984" s="245">
        <v>2050</v>
      </c>
      <c r="T1984" s="242">
        <v>5</v>
      </c>
      <c r="U1984" s="242">
        <v>1.2</v>
      </c>
      <c r="V1984" s="242">
        <v>30</v>
      </c>
      <c r="W1984" s="266">
        <v>155.01962311111112</v>
      </c>
      <c r="X1984" s="266">
        <v>9.1890707238358686</v>
      </c>
      <c r="Y1984" s="266">
        <v>2.58</v>
      </c>
      <c r="Z1984" s="266">
        <v>4.6505886933333329</v>
      </c>
      <c r="AA1984" s="266">
        <v>1.99310944</v>
      </c>
      <c r="AB1984" s="267">
        <v>10.908301866666665</v>
      </c>
      <c r="AC1984" s="268"/>
      <c r="AD1984" s="269">
        <v>5.55</v>
      </c>
      <c r="AE1984" s="270">
        <f>0.0804*AD1984^2-1.8589*AD1984+11.204</f>
        <v>3.3636260000000018</v>
      </c>
      <c r="AF1984" s="194">
        <f t="shared" si="193"/>
        <v>7.5446758666666636</v>
      </c>
      <c r="AH1984" s="242">
        <v>1963</v>
      </c>
      <c r="AI1984" s="251">
        <f t="shared" si="194"/>
        <v>20.131999999999998</v>
      </c>
      <c r="AJ1984" s="251">
        <f>'5-04a'!O1985</f>
        <v>20.132000000000001</v>
      </c>
      <c r="AK1984" s="251">
        <f t="shared" si="195"/>
        <v>0</v>
      </c>
      <c r="AM1984" s="252">
        <f t="shared" si="196"/>
        <v>0.37476037485926211</v>
      </c>
      <c r="AP1984" s="268"/>
    </row>
    <row r="1985" spans="1:42" x14ac:dyDescent="0.25">
      <c r="A1985" s="253">
        <v>1983</v>
      </c>
      <c r="B1985" s="243" t="s">
        <v>605</v>
      </c>
      <c r="C1985" s="243" t="s">
        <v>606</v>
      </c>
      <c r="D1985" s="243" t="s">
        <v>491</v>
      </c>
      <c r="E1985" s="243" t="s">
        <v>472</v>
      </c>
      <c r="F1985" s="243" t="s">
        <v>30</v>
      </c>
      <c r="G1985" s="243" t="s">
        <v>36</v>
      </c>
      <c r="H1985" s="243" t="s">
        <v>42</v>
      </c>
      <c r="I1985" s="243" t="s">
        <v>50</v>
      </c>
      <c r="J1985" s="243" t="s">
        <v>681</v>
      </c>
      <c r="K1985" s="243" t="s">
        <v>985</v>
      </c>
      <c r="L1985" s="265">
        <v>10.696957850367426</v>
      </c>
      <c r="M1985" s="250">
        <v>3</v>
      </c>
      <c r="N1985" s="250">
        <v>3</v>
      </c>
      <c r="O1985" s="244">
        <v>18</v>
      </c>
      <c r="P1985" s="242">
        <v>10</v>
      </c>
      <c r="Q1985" s="242">
        <v>25</v>
      </c>
      <c r="R1985" s="242">
        <v>0.7</v>
      </c>
      <c r="S1985" s="245">
        <v>1850</v>
      </c>
      <c r="T1985" s="242">
        <v>4.2</v>
      </c>
      <c r="U1985" s="242">
        <v>1.2</v>
      </c>
      <c r="V1985" s="242">
        <v>30</v>
      </c>
      <c r="W1985" s="266">
        <v>155.01962311111112</v>
      </c>
      <c r="X1985" s="266">
        <v>9.1890707238358686</v>
      </c>
      <c r="Y1985" s="266">
        <v>1.57</v>
      </c>
      <c r="Z1985" s="266">
        <v>4.6505886933333329</v>
      </c>
      <c r="AA1985" s="266">
        <v>1.99310944</v>
      </c>
      <c r="AB1985" s="267">
        <v>10.908301866666665</v>
      </c>
      <c r="AC1985" s="268"/>
      <c r="AD1985" s="269">
        <v>5.55</v>
      </c>
      <c r="AE1985" s="270">
        <f>0.0804*AD1985^2-1.8589*AD1985+11.204</f>
        <v>3.3636260000000018</v>
      </c>
      <c r="AF1985" s="194">
        <f t="shared" si="193"/>
        <v>7.5446758666666636</v>
      </c>
      <c r="AH1985" s="242">
        <v>1964</v>
      </c>
      <c r="AI1985" s="251">
        <f t="shared" si="194"/>
        <v>19.122</v>
      </c>
      <c r="AJ1985" s="251">
        <f>'5-04a'!O1986</f>
        <v>19.122</v>
      </c>
      <c r="AK1985" s="251">
        <f t="shared" si="195"/>
        <v>0</v>
      </c>
      <c r="AM1985" s="252">
        <f t="shared" si="196"/>
        <v>0.39455474671408136</v>
      </c>
      <c r="AP1985" s="268"/>
    </row>
    <row r="1986" spans="1:42" x14ac:dyDescent="0.25">
      <c r="A1986" s="253">
        <v>1984</v>
      </c>
      <c r="B1986" s="243" t="s">
        <v>605</v>
      </c>
      <c r="C1986" s="243" t="s">
        <v>606</v>
      </c>
      <c r="D1986" s="243" t="s">
        <v>508</v>
      </c>
      <c r="E1986" s="243" t="s">
        <v>472</v>
      </c>
      <c r="F1986" s="243" t="s">
        <v>30</v>
      </c>
      <c r="G1986" s="243" t="s">
        <v>36</v>
      </c>
      <c r="H1986" s="243" t="s">
        <v>37</v>
      </c>
      <c r="I1986" s="243" t="s">
        <v>72</v>
      </c>
      <c r="J1986" s="243" t="s">
        <v>681</v>
      </c>
      <c r="K1986" s="243" t="s">
        <v>986</v>
      </c>
      <c r="L1986" s="265">
        <v>10.228076334322523</v>
      </c>
      <c r="M1986" s="250">
        <v>2</v>
      </c>
      <c r="N1986" s="250">
        <v>2</v>
      </c>
      <c r="O1986" s="244">
        <v>20</v>
      </c>
      <c r="P1986" s="242">
        <v>10</v>
      </c>
      <c r="Q1986" s="242">
        <v>25</v>
      </c>
      <c r="R1986" s="242">
        <v>0.7</v>
      </c>
      <c r="S1986" s="245">
        <v>2050</v>
      </c>
      <c r="T1986" s="242">
        <v>5</v>
      </c>
      <c r="U1986" s="242">
        <v>1.2</v>
      </c>
      <c r="V1986" s="242">
        <v>28</v>
      </c>
      <c r="W1986" s="266">
        <v>254.89733333333339</v>
      </c>
      <c r="X1986" s="266">
        <v>12.63118599273208</v>
      </c>
      <c r="Y1986" s="266">
        <v>2.11</v>
      </c>
      <c r="Z1986" s="266">
        <v>5.097946666666668</v>
      </c>
      <c r="AA1986" s="266">
        <v>1.274486666666667</v>
      </c>
      <c r="AB1986" s="267">
        <v>19.09576666666667</v>
      </c>
      <c r="AC1986" s="268"/>
      <c r="AD1986" s="269" t="s">
        <v>2545</v>
      </c>
      <c r="AE1986" s="270">
        <v>6</v>
      </c>
      <c r="AF1986" s="194">
        <f t="shared" si="193"/>
        <v>13.09576666666667</v>
      </c>
      <c r="AH1986" s="242">
        <v>1965</v>
      </c>
      <c r="AI1986" s="251">
        <f t="shared" si="194"/>
        <v>27.578200000000002</v>
      </c>
      <c r="AJ1986" s="251">
        <f>'5-04a'!O1987</f>
        <v>27.578199999999999</v>
      </c>
      <c r="AK1986" s="251">
        <f t="shared" si="195"/>
        <v>0</v>
      </c>
      <c r="AM1986" s="252">
        <f t="shared" si="196"/>
        <v>0.47485936959869274</v>
      </c>
      <c r="AP1986" s="268"/>
    </row>
    <row r="1987" spans="1:42" x14ac:dyDescent="0.25">
      <c r="A1987" s="253">
        <v>1985</v>
      </c>
      <c r="B1987" s="243" t="s">
        <v>605</v>
      </c>
      <c r="C1987" s="243" t="s">
        <v>606</v>
      </c>
      <c r="D1987" s="243" t="s">
        <v>508</v>
      </c>
      <c r="E1987" s="243" t="s">
        <v>472</v>
      </c>
      <c r="F1987" s="243" t="s">
        <v>30</v>
      </c>
      <c r="G1987" s="243" t="s">
        <v>36</v>
      </c>
      <c r="H1987" s="243" t="s">
        <v>37</v>
      </c>
      <c r="I1987" s="243" t="s">
        <v>71</v>
      </c>
      <c r="J1987" s="243" t="s">
        <v>681</v>
      </c>
      <c r="K1987" s="243" t="s">
        <v>986</v>
      </c>
      <c r="L1987" s="265">
        <v>6.9904282584016579</v>
      </c>
      <c r="M1987" s="250">
        <v>2</v>
      </c>
      <c r="N1987" s="250">
        <v>2</v>
      </c>
      <c r="O1987" s="244">
        <v>20</v>
      </c>
      <c r="P1987" s="242">
        <v>10</v>
      </c>
      <c r="Q1987" s="242">
        <v>25</v>
      </c>
      <c r="R1987" s="242">
        <v>0.7</v>
      </c>
      <c r="S1987" s="245">
        <v>2050</v>
      </c>
      <c r="T1987" s="242">
        <v>5</v>
      </c>
      <c r="U1987" s="242">
        <v>1.2</v>
      </c>
      <c r="V1987" s="242">
        <v>28</v>
      </c>
      <c r="W1987" s="266">
        <v>236.90916666666666</v>
      </c>
      <c r="X1987" s="266">
        <v>11.739800132144037</v>
      </c>
      <c r="Y1987" s="266">
        <v>2.58</v>
      </c>
      <c r="Z1987" s="266">
        <v>4.7381833333333336</v>
      </c>
      <c r="AA1987" s="266">
        <v>2.0306500000000001</v>
      </c>
      <c r="AB1987" s="267">
        <v>19.888566666666662</v>
      </c>
      <c r="AC1987" s="268"/>
      <c r="AD1987" s="269" t="s">
        <v>2545</v>
      </c>
      <c r="AE1987" s="270">
        <v>6</v>
      </c>
      <c r="AF1987" s="194">
        <f t="shared" ref="AF1987:AF1992" si="199">AB1987-AE1987</f>
        <v>13.888566666666662</v>
      </c>
      <c r="AH1987" s="242">
        <v>1966</v>
      </c>
      <c r="AI1987" s="251">
        <f t="shared" ref="AI1987:AI1992" si="200">SUM(Y1987:AB1987)</f>
        <v>29.237399999999994</v>
      </c>
      <c r="AJ1987" s="251">
        <f>'5-04a'!O1988</f>
        <v>29.237400000000001</v>
      </c>
      <c r="AK1987" s="251">
        <f t="shared" ref="AK1987:AK1992" si="201">AI1987-AJ1987</f>
        <v>0</v>
      </c>
      <c r="AM1987" s="252">
        <f t="shared" ref="AM1987:AM1992" si="202">AF1987/AI1987</f>
        <v>0.47502741921876313</v>
      </c>
      <c r="AP1987" s="268"/>
    </row>
    <row r="1988" spans="1:42" x14ac:dyDescent="0.25">
      <c r="A1988" s="253">
        <v>1986</v>
      </c>
      <c r="B1988" s="243" t="s">
        <v>605</v>
      </c>
      <c r="C1988" s="243" t="s">
        <v>606</v>
      </c>
      <c r="D1988" s="243" t="s">
        <v>508</v>
      </c>
      <c r="E1988" s="243" t="s">
        <v>472</v>
      </c>
      <c r="F1988" s="243" t="s">
        <v>30</v>
      </c>
      <c r="G1988" s="243" t="s">
        <v>36</v>
      </c>
      <c r="H1988" s="243" t="s">
        <v>42</v>
      </c>
      <c r="I1988" s="243" t="s">
        <v>50</v>
      </c>
      <c r="J1988" s="243" t="s">
        <v>681</v>
      </c>
      <c r="K1988" s="243" t="s">
        <v>986</v>
      </c>
      <c r="L1988" s="265">
        <v>9.9818914118828541</v>
      </c>
      <c r="M1988" s="250">
        <v>2</v>
      </c>
      <c r="N1988" s="250">
        <v>2</v>
      </c>
      <c r="O1988" s="244">
        <v>20</v>
      </c>
      <c r="P1988" s="242">
        <v>10</v>
      </c>
      <c r="Q1988" s="242">
        <v>25</v>
      </c>
      <c r="R1988" s="242">
        <v>0.7</v>
      </c>
      <c r="S1988" s="245">
        <v>1850</v>
      </c>
      <c r="T1988" s="242">
        <v>4.2</v>
      </c>
      <c r="U1988" s="242">
        <v>1.2</v>
      </c>
      <c r="V1988" s="242">
        <v>28</v>
      </c>
      <c r="W1988" s="266">
        <v>236.90916666666666</v>
      </c>
      <c r="X1988" s="266">
        <v>11.739800132144037</v>
      </c>
      <c r="Y1988" s="266">
        <v>1.57</v>
      </c>
      <c r="Z1988" s="266">
        <v>4.7381833333333336</v>
      </c>
      <c r="AA1988" s="266">
        <v>2.0306500000000001</v>
      </c>
      <c r="AB1988" s="267">
        <v>19.888566666666662</v>
      </c>
      <c r="AC1988" s="268"/>
      <c r="AD1988" s="269" t="s">
        <v>2545</v>
      </c>
      <c r="AE1988" s="270">
        <v>6</v>
      </c>
      <c r="AF1988" s="194">
        <f t="shared" si="199"/>
        <v>13.888566666666662</v>
      </c>
      <c r="AH1988" s="242">
        <v>1967</v>
      </c>
      <c r="AI1988" s="251">
        <f t="shared" si="200"/>
        <v>28.227399999999996</v>
      </c>
      <c r="AJ1988" s="251">
        <f>'5-04a'!O1989</f>
        <v>28.227399999999999</v>
      </c>
      <c r="AK1988" s="251">
        <f t="shared" si="201"/>
        <v>0</v>
      </c>
      <c r="AM1988" s="252">
        <f t="shared" si="202"/>
        <v>0.49202429790440011</v>
      </c>
      <c r="AP1988" s="268"/>
    </row>
    <row r="1989" spans="1:42" x14ac:dyDescent="0.25">
      <c r="A1989" s="253">
        <v>1987</v>
      </c>
      <c r="B1989" s="243" t="s">
        <v>605</v>
      </c>
      <c r="C1989" s="243" t="s">
        <v>606</v>
      </c>
      <c r="D1989" s="243" t="s">
        <v>491</v>
      </c>
      <c r="E1989" s="243" t="s">
        <v>472</v>
      </c>
      <c r="F1989" s="243" t="s">
        <v>30</v>
      </c>
      <c r="G1989" s="243" t="s">
        <v>36</v>
      </c>
      <c r="H1989" s="243" t="s">
        <v>37</v>
      </c>
      <c r="I1989" s="243" t="s">
        <v>72</v>
      </c>
      <c r="J1989" s="243" t="s">
        <v>681</v>
      </c>
      <c r="K1989" s="243" t="s">
        <v>986</v>
      </c>
      <c r="L1989" s="265">
        <v>10.231611901190586</v>
      </c>
      <c r="M1989" s="250">
        <v>2</v>
      </c>
      <c r="N1989" s="250">
        <v>2</v>
      </c>
      <c r="O1989" s="244">
        <v>20</v>
      </c>
      <c r="P1989" s="242">
        <v>10</v>
      </c>
      <c r="Q1989" s="242">
        <v>25</v>
      </c>
      <c r="R1989" s="242">
        <v>0.7</v>
      </c>
      <c r="S1989" s="245">
        <v>2050</v>
      </c>
      <c r="T1989" s="242">
        <v>5</v>
      </c>
      <c r="U1989" s="242">
        <v>1.2</v>
      </c>
      <c r="V1989" s="242">
        <v>28</v>
      </c>
      <c r="W1989" s="266">
        <v>186.51194666666672</v>
      </c>
      <c r="X1989" s="266">
        <v>11.055835605611543</v>
      </c>
      <c r="Y1989" s="266">
        <v>2.11</v>
      </c>
      <c r="Z1989" s="266">
        <v>3.7302389333333346</v>
      </c>
      <c r="AA1989" s="266">
        <v>0.93255973333333364</v>
      </c>
      <c r="AB1989" s="267">
        <v>12.641101333333335</v>
      </c>
      <c r="AC1989" s="268"/>
      <c r="AD1989" s="269">
        <v>5.55</v>
      </c>
      <c r="AE1989" s="270">
        <f>0.0804*AD1989^2-1.8589*AD1989+11.204</f>
        <v>3.3636260000000018</v>
      </c>
      <c r="AF1989" s="194">
        <f t="shared" si="199"/>
        <v>9.2774753333333333</v>
      </c>
      <c r="AH1989" s="242">
        <v>1968</v>
      </c>
      <c r="AI1989" s="251">
        <f t="shared" si="200"/>
        <v>19.413900000000005</v>
      </c>
      <c r="AJ1989" s="251">
        <f>'5-04a'!O1990</f>
        <v>19.413900000000002</v>
      </c>
      <c r="AK1989" s="251">
        <f t="shared" si="201"/>
        <v>0</v>
      </c>
      <c r="AM1989" s="252">
        <f t="shared" si="202"/>
        <v>0.47787798089684869</v>
      </c>
      <c r="AP1989" s="268"/>
    </row>
    <row r="1990" spans="1:42" x14ac:dyDescent="0.25">
      <c r="A1990" s="253">
        <v>1988</v>
      </c>
      <c r="B1990" s="243" t="s">
        <v>605</v>
      </c>
      <c r="C1990" s="243" t="s">
        <v>606</v>
      </c>
      <c r="D1990" s="243" t="s">
        <v>491</v>
      </c>
      <c r="E1990" s="243" t="s">
        <v>472</v>
      </c>
      <c r="F1990" s="243" t="s">
        <v>30</v>
      </c>
      <c r="G1990" s="243" t="s">
        <v>36</v>
      </c>
      <c r="H1990" s="243" t="s">
        <v>37</v>
      </c>
      <c r="I1990" s="243" t="s">
        <v>71</v>
      </c>
      <c r="J1990" s="243" t="s">
        <v>681</v>
      </c>
      <c r="K1990" s="243" t="s">
        <v>986</v>
      </c>
      <c r="L1990" s="265">
        <v>6.9938948817157947</v>
      </c>
      <c r="M1990" s="250">
        <v>2</v>
      </c>
      <c r="N1990" s="250">
        <v>2</v>
      </c>
      <c r="O1990" s="244">
        <v>20</v>
      </c>
      <c r="P1990" s="242">
        <v>10</v>
      </c>
      <c r="Q1990" s="242">
        <v>25</v>
      </c>
      <c r="R1990" s="242">
        <v>0.7</v>
      </c>
      <c r="S1990" s="245">
        <v>2050</v>
      </c>
      <c r="T1990" s="242">
        <v>5</v>
      </c>
      <c r="U1990" s="242">
        <v>1.2</v>
      </c>
      <c r="V1990" s="242">
        <v>28</v>
      </c>
      <c r="W1990" s="266">
        <v>174.79578666666669</v>
      </c>
      <c r="X1990" s="266">
        <v>10.361338865836792</v>
      </c>
      <c r="Y1990" s="266">
        <v>2.58</v>
      </c>
      <c r="Z1990" s="266">
        <v>3.4959157333333337</v>
      </c>
      <c r="AA1990" s="266">
        <v>1.4982496000000003</v>
      </c>
      <c r="AB1990" s="267">
        <v>13.303834666666667</v>
      </c>
      <c r="AC1990" s="268"/>
      <c r="AD1990" s="269">
        <v>5.55</v>
      </c>
      <c r="AE1990" s="270">
        <f>0.0804*AD1990^2-1.8589*AD1990+11.204</f>
        <v>3.3636260000000018</v>
      </c>
      <c r="AF1990" s="194">
        <f t="shared" si="199"/>
        <v>9.9402086666666651</v>
      </c>
      <c r="AH1990" s="242">
        <v>1969</v>
      </c>
      <c r="AI1990" s="251">
        <f t="shared" si="200"/>
        <v>20.878</v>
      </c>
      <c r="AJ1990" s="251">
        <f>'5-04a'!O1991</f>
        <v>20.878</v>
      </c>
      <c r="AK1990" s="251">
        <f t="shared" si="201"/>
        <v>0</v>
      </c>
      <c r="AM1990" s="252">
        <f t="shared" si="202"/>
        <v>0.47610923779416925</v>
      </c>
      <c r="AP1990" s="268"/>
    </row>
    <row r="1991" spans="1:42" x14ac:dyDescent="0.25">
      <c r="A1991" s="253">
        <v>1989</v>
      </c>
      <c r="B1991" s="243" t="s">
        <v>605</v>
      </c>
      <c r="C1991" s="243" t="s">
        <v>606</v>
      </c>
      <c r="D1991" s="243" t="s">
        <v>491</v>
      </c>
      <c r="E1991" s="243" t="s">
        <v>472</v>
      </c>
      <c r="F1991" s="243" t="s">
        <v>30</v>
      </c>
      <c r="G1991" s="243" t="s">
        <v>36</v>
      </c>
      <c r="H1991" s="243" t="s">
        <v>42</v>
      </c>
      <c r="I1991" s="243" t="s">
        <v>50</v>
      </c>
      <c r="J1991" s="243" t="s">
        <v>681</v>
      </c>
      <c r="K1991" s="243" t="s">
        <v>986</v>
      </c>
      <c r="L1991" s="265">
        <v>9.9851529723186427</v>
      </c>
      <c r="M1991" s="250">
        <v>2</v>
      </c>
      <c r="N1991" s="250">
        <v>2</v>
      </c>
      <c r="O1991" s="244">
        <v>20</v>
      </c>
      <c r="P1991" s="242">
        <v>10</v>
      </c>
      <c r="Q1991" s="242">
        <v>25</v>
      </c>
      <c r="R1991" s="242">
        <v>0.7</v>
      </c>
      <c r="S1991" s="245">
        <v>1850</v>
      </c>
      <c r="T1991" s="242">
        <v>4.2</v>
      </c>
      <c r="U1991" s="242">
        <v>1.2</v>
      </c>
      <c r="V1991" s="242">
        <v>28</v>
      </c>
      <c r="W1991" s="266">
        <v>174.79578666666663</v>
      </c>
      <c r="X1991" s="266">
        <v>10.361338865836791</v>
      </c>
      <c r="Y1991" s="266">
        <v>1.57</v>
      </c>
      <c r="Z1991" s="266">
        <v>3.4959157333333328</v>
      </c>
      <c r="AA1991" s="266">
        <v>1.4982495999999998</v>
      </c>
      <c r="AB1991" s="267">
        <v>13.303834666666665</v>
      </c>
      <c r="AC1991" s="268"/>
      <c r="AD1991" s="269">
        <v>5.55</v>
      </c>
      <c r="AE1991" s="270">
        <f>0.0804*AD1991^2-1.8589*AD1991+11.204</f>
        <v>3.3636260000000018</v>
      </c>
      <c r="AF1991" s="194">
        <f t="shared" si="199"/>
        <v>9.9402086666666634</v>
      </c>
      <c r="AH1991" s="242">
        <v>1970</v>
      </c>
      <c r="AI1991" s="251">
        <f t="shared" si="200"/>
        <v>19.867999999999999</v>
      </c>
      <c r="AJ1991" s="251">
        <f>'5-04a'!O1992</f>
        <v>19.867999999999999</v>
      </c>
      <c r="AK1991" s="251">
        <f t="shared" si="201"/>
        <v>0</v>
      </c>
      <c r="AM1991" s="252">
        <f t="shared" si="202"/>
        <v>0.50031249580565051</v>
      </c>
      <c r="AP1991" s="268"/>
    </row>
    <row r="1992" spans="1:42" x14ac:dyDescent="0.25">
      <c r="A1992" s="253">
        <v>1990</v>
      </c>
      <c r="B1992" s="243" t="s">
        <v>605</v>
      </c>
      <c r="C1992" s="243" t="s">
        <v>606</v>
      </c>
      <c r="D1992" s="243" t="s">
        <v>508</v>
      </c>
      <c r="E1992" s="243" t="s">
        <v>472</v>
      </c>
      <c r="F1992" s="243" t="s">
        <v>30</v>
      </c>
      <c r="G1992" s="243" t="s">
        <v>36</v>
      </c>
      <c r="H1992" s="243" t="s">
        <v>42</v>
      </c>
      <c r="I1992" s="243" t="s">
        <v>50</v>
      </c>
      <c r="J1992" s="243" t="s">
        <v>681</v>
      </c>
      <c r="K1992" s="243" t="s">
        <v>987</v>
      </c>
      <c r="L1992" s="265">
        <v>9.2700865338340765</v>
      </c>
      <c r="M1992" s="250">
        <v>0.3</v>
      </c>
      <c r="N1992" s="250">
        <v>0.3</v>
      </c>
      <c r="O1992" s="244">
        <v>24</v>
      </c>
      <c r="P1992" s="242">
        <v>10</v>
      </c>
      <c r="Q1992" s="242">
        <v>25</v>
      </c>
      <c r="R1992" s="242">
        <v>0.7</v>
      </c>
      <c r="S1992" s="245">
        <v>1850</v>
      </c>
      <c r="T1992" s="242">
        <v>4.2</v>
      </c>
      <c r="U1992" s="242">
        <v>1.2</v>
      </c>
      <c r="V1992" s="242">
        <v>26</v>
      </c>
      <c r="W1992" s="266">
        <v>228.05688888888886</v>
      </c>
      <c r="X1992" s="266">
        <v>11.301134236317584</v>
      </c>
      <c r="Y1992" s="266">
        <v>1.57</v>
      </c>
      <c r="Z1992" s="266">
        <v>0.68417066666666648</v>
      </c>
      <c r="AA1992" s="266">
        <v>0.29321599999999992</v>
      </c>
      <c r="AB1992" s="267">
        <v>20.034313333333333</v>
      </c>
      <c r="AC1992" s="268"/>
      <c r="AD1992" s="269" t="s">
        <v>2545</v>
      </c>
      <c r="AE1992" s="270">
        <v>6</v>
      </c>
      <c r="AF1992" s="194">
        <f t="shared" si="199"/>
        <v>14.034313333333333</v>
      </c>
      <c r="AH1992" s="242">
        <v>1971</v>
      </c>
      <c r="AI1992" s="251">
        <f t="shared" si="200"/>
        <v>22.581699999999998</v>
      </c>
      <c r="AJ1992" s="251">
        <f>'5-04a'!O1993</f>
        <v>22.581700000000001</v>
      </c>
      <c r="AK1992" s="251">
        <f t="shared" si="201"/>
        <v>0</v>
      </c>
      <c r="AM1992" s="252">
        <f t="shared" si="202"/>
        <v>0.6214905579886959</v>
      </c>
      <c r="AP1992" s="268"/>
    </row>
  </sheetData>
  <autoFilter ref="A2:AO1992"/>
  <sortState ref="A3:AQ1992">
    <sortCondition ref="A3:A1992"/>
  </sortState>
  <mergeCells count="2">
    <mergeCell ref="AD1:AP1"/>
    <mergeCell ref="A1:AB1"/>
  </mergeCells>
  <pageMargins left="0.70866141732283472" right="0.70866141732283472" top="0.78740157480314965" bottom="0.78740157480314965" header="0.31496062992125984" footer="0.31496062992125984"/>
  <pageSetup paperSize="9" scale="10" orientation="portrait" r:id="rId1"/>
  <headerFooter>
    <oddFooter>&amp;LARGE StickstoffBW [Hrsg.] (2014)&amp;CBlatt &amp;A, Seite &amp;P von &amp;N&amp;REntwurf, Stand Oktober 2014</oddFooter>
  </headerFooter>
  <pictur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6"/>
  <sheetViews>
    <sheetView workbookViewId="0">
      <pane ySplit="3" topLeftCell="A4" activePane="bottomLeft" state="frozen"/>
      <selection activeCell="C32" sqref="C32"/>
      <selection pane="bottomLeft" activeCell="C32" sqref="C32"/>
    </sheetView>
  </sheetViews>
  <sheetFormatPr baseColWidth="10" defaultColWidth="11.42578125" defaultRowHeight="15" x14ac:dyDescent="0.25"/>
  <cols>
    <col min="1" max="1" width="17.85546875" style="12" customWidth="1"/>
    <col min="2" max="2" width="23.7109375" style="12" customWidth="1"/>
    <col min="3" max="3" width="20" style="12" customWidth="1"/>
    <col min="4" max="4" width="12.5703125" style="12" customWidth="1"/>
    <col min="5" max="5" width="11.42578125" style="12"/>
    <col min="6" max="6" width="17" style="12" customWidth="1"/>
    <col min="7" max="7" width="17.140625" style="12" customWidth="1"/>
    <col min="8" max="8" width="17.85546875" style="12" customWidth="1"/>
    <col min="9" max="16384" width="11.42578125" style="12"/>
  </cols>
  <sheetData>
    <row r="1" spans="1:11" x14ac:dyDescent="0.25">
      <c r="A1" s="106" t="s">
        <v>2318</v>
      </c>
      <c r="B1" s="114"/>
      <c r="C1" s="115"/>
      <c r="D1" s="115"/>
      <c r="E1" s="115"/>
      <c r="F1" s="115"/>
      <c r="G1" s="115"/>
      <c r="H1" s="115"/>
      <c r="I1" s="115"/>
      <c r="J1" s="115"/>
      <c r="K1" s="115"/>
    </row>
    <row r="2" spans="1:11" x14ac:dyDescent="0.25">
      <c r="A2" s="115"/>
      <c r="B2" s="114"/>
      <c r="C2" s="115"/>
      <c r="D2" s="115"/>
      <c r="E2" s="115"/>
      <c r="F2" s="115"/>
      <c r="G2" s="115"/>
      <c r="H2" s="115"/>
      <c r="I2" s="115"/>
      <c r="J2" s="115"/>
      <c r="K2" s="115"/>
    </row>
    <row r="3" spans="1:11" ht="123" x14ac:dyDescent="0.25">
      <c r="A3" s="116" t="s">
        <v>988</v>
      </c>
      <c r="B3" s="116" t="s">
        <v>989</v>
      </c>
      <c r="C3" s="116"/>
      <c r="D3" s="116" t="s">
        <v>990</v>
      </c>
      <c r="E3" s="116" t="s">
        <v>26</v>
      </c>
      <c r="F3" s="116" t="s">
        <v>27</v>
      </c>
      <c r="G3" s="116" t="s">
        <v>23</v>
      </c>
      <c r="H3" s="116" t="s">
        <v>991</v>
      </c>
      <c r="I3" s="116" t="s">
        <v>992</v>
      </c>
      <c r="J3" s="116" t="s">
        <v>993</v>
      </c>
      <c r="K3" s="111" t="s">
        <v>466</v>
      </c>
    </row>
    <row r="4" spans="1:11" s="14" customFormat="1" ht="30" x14ac:dyDescent="0.25">
      <c r="A4" s="131" t="s">
        <v>994</v>
      </c>
      <c r="B4" s="132" t="s">
        <v>471</v>
      </c>
      <c r="C4" s="132" t="s">
        <v>496</v>
      </c>
      <c r="D4" s="132" t="s">
        <v>35</v>
      </c>
      <c r="E4" s="132" t="s">
        <v>36</v>
      </c>
      <c r="F4" s="132" t="s">
        <v>32</v>
      </c>
      <c r="G4" s="132" t="s">
        <v>995</v>
      </c>
      <c r="H4" s="132" t="s">
        <v>41</v>
      </c>
      <c r="I4" s="133">
        <v>11.881600000000001</v>
      </c>
      <c r="J4" s="133">
        <v>94.36</v>
      </c>
      <c r="K4" s="134">
        <v>11.881600000000001</v>
      </c>
    </row>
    <row r="5" spans="1:11" s="14" customFormat="1" ht="30" x14ac:dyDescent="0.25">
      <c r="A5" s="131" t="s">
        <v>994</v>
      </c>
      <c r="B5" s="132" t="s">
        <v>471</v>
      </c>
      <c r="C5" s="132" t="s">
        <v>495</v>
      </c>
      <c r="D5" s="132" t="s">
        <v>35</v>
      </c>
      <c r="E5" s="132" t="s">
        <v>36</v>
      </c>
      <c r="F5" s="132" t="s">
        <v>42</v>
      </c>
      <c r="G5" s="132" t="s">
        <v>99</v>
      </c>
      <c r="H5" s="132" t="s">
        <v>996</v>
      </c>
      <c r="I5" s="133">
        <v>11.9907</v>
      </c>
      <c r="J5" s="133">
        <v>34.51</v>
      </c>
      <c r="K5" s="134">
        <v>11.9907</v>
      </c>
    </row>
    <row r="6" spans="1:11" s="14" customFormat="1" ht="30" x14ac:dyDescent="0.25">
      <c r="A6" s="131" t="s">
        <v>994</v>
      </c>
      <c r="B6" s="132" t="s">
        <v>471</v>
      </c>
      <c r="C6" s="132" t="s">
        <v>496</v>
      </c>
      <c r="D6" s="132" t="s">
        <v>30</v>
      </c>
      <c r="E6" s="132" t="s">
        <v>36</v>
      </c>
      <c r="F6" s="132" t="s">
        <v>42</v>
      </c>
      <c r="G6" s="132" t="s">
        <v>78</v>
      </c>
      <c r="H6" s="132" t="s">
        <v>73</v>
      </c>
      <c r="I6" s="133">
        <v>13.7806</v>
      </c>
      <c r="J6" s="133">
        <v>25.634</v>
      </c>
      <c r="K6" s="134">
        <v>13.7806</v>
      </c>
    </row>
    <row r="7" spans="1:11" s="14" customFormat="1" ht="30" x14ac:dyDescent="0.25">
      <c r="A7" s="131" t="s">
        <v>994</v>
      </c>
      <c r="B7" s="132" t="s">
        <v>471</v>
      </c>
      <c r="C7" s="132" t="s">
        <v>496</v>
      </c>
      <c r="D7" s="132" t="s">
        <v>35</v>
      </c>
      <c r="E7" s="132" t="s">
        <v>36</v>
      </c>
      <c r="F7" s="132" t="s">
        <v>42</v>
      </c>
      <c r="G7" s="132" t="s">
        <v>99</v>
      </c>
      <c r="H7" s="132" t="s">
        <v>996</v>
      </c>
      <c r="I7" s="133">
        <v>13.839700000000001</v>
      </c>
      <c r="J7" s="133">
        <v>47.445999999999998</v>
      </c>
      <c r="K7" s="134">
        <v>13.839700000000001</v>
      </c>
    </row>
    <row r="8" spans="1:11" s="14" customFormat="1" ht="30" x14ac:dyDescent="0.25">
      <c r="A8" s="131" t="s">
        <v>994</v>
      </c>
      <c r="B8" s="132" t="s">
        <v>471</v>
      </c>
      <c r="C8" s="132" t="s">
        <v>496</v>
      </c>
      <c r="D8" s="132" t="s">
        <v>35</v>
      </c>
      <c r="E8" s="132" t="s">
        <v>36</v>
      </c>
      <c r="F8" s="132" t="s">
        <v>32</v>
      </c>
      <c r="G8" s="132" t="s">
        <v>55</v>
      </c>
      <c r="H8" s="132" t="s">
        <v>73</v>
      </c>
      <c r="I8" s="133">
        <v>15.912699999999999</v>
      </c>
      <c r="J8" s="133">
        <v>44.996000000000002</v>
      </c>
      <c r="K8" s="134">
        <v>15.912699999999999</v>
      </c>
    </row>
    <row r="9" spans="1:11" s="14" customFormat="1" ht="30" x14ac:dyDescent="0.25">
      <c r="A9" s="131" t="s">
        <v>994</v>
      </c>
      <c r="B9" s="132" t="s">
        <v>491</v>
      </c>
      <c r="C9" s="132" t="s">
        <v>496</v>
      </c>
      <c r="D9" s="132" t="s">
        <v>35</v>
      </c>
      <c r="E9" s="132" t="s">
        <v>36</v>
      </c>
      <c r="F9" s="132" t="s">
        <v>42</v>
      </c>
      <c r="G9" s="132" t="s">
        <v>99</v>
      </c>
      <c r="H9" s="132" t="s">
        <v>996</v>
      </c>
      <c r="I9" s="133">
        <v>17.683700000000002</v>
      </c>
      <c r="J9" s="133">
        <v>36.287999999999997</v>
      </c>
      <c r="K9" s="134">
        <v>17.683700000000002</v>
      </c>
    </row>
    <row r="10" spans="1:11" s="14" customFormat="1" ht="60" x14ac:dyDescent="0.25">
      <c r="A10" s="131" t="s">
        <v>994</v>
      </c>
      <c r="B10" s="132" t="s">
        <v>471</v>
      </c>
      <c r="C10" s="132" t="s">
        <v>496</v>
      </c>
      <c r="D10" s="132" t="s">
        <v>35</v>
      </c>
      <c r="E10" s="132" t="s">
        <v>36</v>
      </c>
      <c r="F10" s="132" t="s">
        <v>32</v>
      </c>
      <c r="G10" s="132" t="s">
        <v>103</v>
      </c>
      <c r="H10" s="132" t="s">
        <v>997</v>
      </c>
      <c r="I10" s="133">
        <v>18.716799999999999</v>
      </c>
      <c r="J10" s="133">
        <v>46.914000000000001</v>
      </c>
      <c r="K10" s="134">
        <v>18.716799999999999</v>
      </c>
    </row>
    <row r="11" spans="1:11" s="14" customFormat="1" ht="30" x14ac:dyDescent="0.25">
      <c r="A11" s="131" t="s">
        <v>994</v>
      </c>
      <c r="B11" s="132" t="s">
        <v>491</v>
      </c>
      <c r="C11" s="132" t="s">
        <v>492</v>
      </c>
      <c r="D11" s="132" t="s">
        <v>35</v>
      </c>
      <c r="E11" s="132" t="s">
        <v>36</v>
      </c>
      <c r="F11" s="132" t="s">
        <v>32</v>
      </c>
      <c r="G11" s="132" t="s">
        <v>55</v>
      </c>
      <c r="H11" s="132" t="s">
        <v>73</v>
      </c>
      <c r="I11" s="133">
        <v>22.560700000000001</v>
      </c>
      <c r="J11" s="133">
        <v>31.654</v>
      </c>
      <c r="K11" s="134">
        <v>22.560700000000001</v>
      </c>
    </row>
    <row r="12" spans="1:11" s="14" customFormat="1" ht="30" x14ac:dyDescent="0.25">
      <c r="A12" s="131" t="s">
        <v>998</v>
      </c>
      <c r="B12" s="132" t="s">
        <v>471</v>
      </c>
      <c r="C12" s="132" t="s">
        <v>496</v>
      </c>
      <c r="D12" s="132" t="s">
        <v>35</v>
      </c>
      <c r="E12" s="132" t="s">
        <v>36</v>
      </c>
      <c r="F12" s="132" t="s">
        <v>32</v>
      </c>
      <c r="G12" s="132" t="s">
        <v>106</v>
      </c>
      <c r="H12" s="132" t="s">
        <v>34</v>
      </c>
      <c r="I12" s="133">
        <v>42.92</v>
      </c>
      <c r="J12" s="133">
        <v>134.624</v>
      </c>
      <c r="K12" s="134">
        <v>42.92</v>
      </c>
    </row>
    <row r="13" spans="1:11" s="14" customFormat="1" ht="30" x14ac:dyDescent="0.25">
      <c r="A13" s="131" t="s">
        <v>998</v>
      </c>
      <c r="B13" s="132" t="s">
        <v>471</v>
      </c>
      <c r="C13" s="132" t="s">
        <v>492</v>
      </c>
      <c r="D13" s="132" t="s">
        <v>35</v>
      </c>
      <c r="E13" s="132" t="s">
        <v>36</v>
      </c>
      <c r="F13" s="132" t="s">
        <v>32</v>
      </c>
      <c r="G13" s="132" t="s">
        <v>106</v>
      </c>
      <c r="H13" s="132" t="s">
        <v>34</v>
      </c>
      <c r="I13" s="133">
        <v>37.020000000000003</v>
      </c>
      <c r="J13" s="133">
        <v>134.21799999999999</v>
      </c>
      <c r="K13" s="134">
        <v>37.020000000000003</v>
      </c>
    </row>
    <row r="14" spans="1:11" s="14" customFormat="1" ht="30" x14ac:dyDescent="0.25">
      <c r="A14" s="131" t="s">
        <v>998</v>
      </c>
      <c r="B14" s="132" t="s">
        <v>471</v>
      </c>
      <c r="C14" s="132" t="s">
        <v>496</v>
      </c>
      <c r="D14" s="132" t="s">
        <v>35</v>
      </c>
      <c r="E14" s="132" t="s">
        <v>36</v>
      </c>
      <c r="F14" s="132" t="s">
        <v>32</v>
      </c>
      <c r="G14" s="132" t="s">
        <v>55</v>
      </c>
      <c r="H14" s="132" t="s">
        <v>73</v>
      </c>
      <c r="I14" s="133">
        <v>44.68</v>
      </c>
      <c r="J14" s="133">
        <v>94.5</v>
      </c>
      <c r="K14" s="134">
        <v>44.68</v>
      </c>
    </row>
    <row r="15" spans="1:11" s="14" customFormat="1" ht="30" x14ac:dyDescent="0.25">
      <c r="A15" s="131" t="s">
        <v>998</v>
      </c>
      <c r="B15" s="132" t="s">
        <v>471</v>
      </c>
      <c r="C15" s="132" t="s">
        <v>492</v>
      </c>
      <c r="D15" s="132" t="s">
        <v>35</v>
      </c>
      <c r="E15" s="132" t="s">
        <v>36</v>
      </c>
      <c r="F15" s="132" t="s">
        <v>32</v>
      </c>
      <c r="G15" s="132" t="s">
        <v>55</v>
      </c>
      <c r="H15" s="132" t="s">
        <v>73</v>
      </c>
      <c r="I15" s="133">
        <v>41.65</v>
      </c>
      <c r="J15" s="133">
        <v>94.177999999999997</v>
      </c>
      <c r="K15" s="134">
        <v>41.65</v>
      </c>
    </row>
    <row r="16" spans="1:11" s="14" customFormat="1" ht="45" x14ac:dyDescent="0.25">
      <c r="A16" s="131" t="s">
        <v>999</v>
      </c>
      <c r="B16" s="132" t="s">
        <v>471</v>
      </c>
      <c r="C16" s="132" t="s">
        <v>492</v>
      </c>
      <c r="D16" s="132" t="s">
        <v>35</v>
      </c>
      <c r="E16" s="132" t="s">
        <v>46</v>
      </c>
      <c r="F16" s="132" t="s">
        <v>47</v>
      </c>
      <c r="G16" s="132" t="s">
        <v>101</v>
      </c>
      <c r="H16" s="132" t="s">
        <v>44</v>
      </c>
      <c r="I16" s="133">
        <v>20.221499999999999</v>
      </c>
      <c r="J16" s="133">
        <v>55.244</v>
      </c>
      <c r="K16" s="134">
        <v>20.221499999999999</v>
      </c>
    </row>
    <row r="17" spans="1:11" s="14" customFormat="1" ht="45" x14ac:dyDescent="0.25">
      <c r="A17" s="131" t="s">
        <v>1000</v>
      </c>
      <c r="B17" s="132" t="s">
        <v>491</v>
      </c>
      <c r="C17" s="132" t="s">
        <v>472</v>
      </c>
      <c r="D17" s="132" t="s">
        <v>35</v>
      </c>
      <c r="E17" s="132" t="s">
        <v>31</v>
      </c>
      <c r="F17" s="132" t="s">
        <v>32</v>
      </c>
      <c r="G17" s="132" t="s">
        <v>39</v>
      </c>
      <c r="H17" s="132" t="s">
        <v>44</v>
      </c>
      <c r="I17" s="133">
        <v>11.9</v>
      </c>
      <c r="J17" s="133">
        <v>33.515999999999998</v>
      </c>
      <c r="K17" s="134">
        <v>11.9</v>
      </c>
    </row>
    <row r="18" spans="1:11" s="14" customFormat="1" ht="45" x14ac:dyDescent="0.25">
      <c r="A18" s="131" t="s">
        <v>1001</v>
      </c>
      <c r="B18" s="132" t="s">
        <v>471</v>
      </c>
      <c r="C18" s="132" t="s">
        <v>496</v>
      </c>
      <c r="D18" s="132" t="s">
        <v>30</v>
      </c>
      <c r="E18" s="132" t="s">
        <v>36</v>
      </c>
      <c r="F18" s="132" t="s">
        <v>42</v>
      </c>
      <c r="G18" s="132" t="s">
        <v>53</v>
      </c>
      <c r="H18" s="132" t="s">
        <v>68</v>
      </c>
      <c r="I18" s="133">
        <v>11.4918</v>
      </c>
      <c r="J18" s="133">
        <v>26.992000000000001</v>
      </c>
      <c r="K18" s="134">
        <v>11.4918</v>
      </c>
    </row>
    <row r="19" spans="1:11" s="14" customFormat="1" ht="45" x14ac:dyDescent="0.25">
      <c r="A19" s="131" t="s">
        <v>1001</v>
      </c>
      <c r="B19" s="132" t="s">
        <v>471</v>
      </c>
      <c r="C19" s="132" t="s">
        <v>492</v>
      </c>
      <c r="D19" s="132" t="s">
        <v>30</v>
      </c>
      <c r="E19" s="132" t="s">
        <v>36</v>
      </c>
      <c r="F19" s="132" t="s">
        <v>42</v>
      </c>
      <c r="G19" s="132" t="s">
        <v>53</v>
      </c>
      <c r="H19" s="132" t="s">
        <v>68</v>
      </c>
      <c r="I19" s="133">
        <v>12.6823</v>
      </c>
      <c r="J19" s="133">
        <v>28.42</v>
      </c>
      <c r="K19" s="134">
        <v>12.6823</v>
      </c>
    </row>
    <row r="20" spans="1:11" s="14" customFormat="1" ht="60" x14ac:dyDescent="0.25">
      <c r="A20" s="131" t="s">
        <v>1001</v>
      </c>
      <c r="B20" s="132" t="s">
        <v>471</v>
      </c>
      <c r="C20" s="132" t="s">
        <v>496</v>
      </c>
      <c r="D20" s="132" t="s">
        <v>30</v>
      </c>
      <c r="E20" s="132" t="s">
        <v>36</v>
      </c>
      <c r="F20" s="132" t="s">
        <v>42</v>
      </c>
      <c r="G20" s="132" t="s">
        <v>53</v>
      </c>
      <c r="H20" s="132" t="s">
        <v>726</v>
      </c>
      <c r="I20" s="133">
        <v>13.149800000000001</v>
      </c>
      <c r="J20" s="133">
        <v>31.472000000000001</v>
      </c>
      <c r="K20" s="134">
        <v>13.149800000000001</v>
      </c>
    </row>
    <row r="21" spans="1:11" s="14" customFormat="1" ht="45" x14ac:dyDescent="0.25">
      <c r="A21" s="131" t="s">
        <v>1001</v>
      </c>
      <c r="B21" s="132" t="s">
        <v>471</v>
      </c>
      <c r="C21" s="132" t="s">
        <v>496</v>
      </c>
      <c r="D21" s="132" t="s">
        <v>30</v>
      </c>
      <c r="E21" s="132" t="s">
        <v>36</v>
      </c>
      <c r="F21" s="132" t="s">
        <v>42</v>
      </c>
      <c r="G21" s="132" t="s">
        <v>78</v>
      </c>
      <c r="H21" s="132" t="s">
        <v>102</v>
      </c>
      <c r="I21" s="133">
        <v>13.2521</v>
      </c>
      <c r="J21" s="133">
        <v>28.238</v>
      </c>
      <c r="K21" s="134">
        <v>13.2521</v>
      </c>
    </row>
    <row r="22" spans="1:11" s="14" customFormat="1" ht="30" x14ac:dyDescent="0.25">
      <c r="A22" s="131" t="s">
        <v>1001</v>
      </c>
      <c r="B22" s="132" t="s">
        <v>471</v>
      </c>
      <c r="C22" s="132" t="s">
        <v>496</v>
      </c>
      <c r="D22" s="132" t="s">
        <v>30</v>
      </c>
      <c r="E22" s="132" t="s">
        <v>36</v>
      </c>
      <c r="F22" s="132" t="s">
        <v>42</v>
      </c>
      <c r="G22" s="132" t="s">
        <v>78</v>
      </c>
      <c r="H22" s="132" t="s">
        <v>73</v>
      </c>
      <c r="I22" s="133">
        <v>13.8986</v>
      </c>
      <c r="J22" s="133">
        <v>36.595999999999997</v>
      </c>
      <c r="K22" s="134">
        <v>13.8986</v>
      </c>
    </row>
    <row r="23" spans="1:11" s="14" customFormat="1" ht="45" x14ac:dyDescent="0.25">
      <c r="A23" s="131" t="s">
        <v>1001</v>
      </c>
      <c r="B23" s="132" t="s">
        <v>471</v>
      </c>
      <c r="C23" s="132" t="s">
        <v>496</v>
      </c>
      <c r="D23" s="132" t="s">
        <v>30</v>
      </c>
      <c r="E23" s="132" t="s">
        <v>36</v>
      </c>
      <c r="F23" s="132" t="s">
        <v>42</v>
      </c>
      <c r="G23" s="132" t="s">
        <v>53</v>
      </c>
      <c r="H23" s="132" t="s">
        <v>68</v>
      </c>
      <c r="I23" s="133">
        <v>14.154500000000001</v>
      </c>
      <c r="J23" s="133">
        <v>37.799999999999997</v>
      </c>
      <c r="K23" s="134">
        <v>14.154500000000001</v>
      </c>
    </row>
    <row r="24" spans="1:11" s="14" customFormat="1" ht="45" x14ac:dyDescent="0.25">
      <c r="A24" s="131" t="s">
        <v>1001</v>
      </c>
      <c r="B24" s="132" t="s">
        <v>471</v>
      </c>
      <c r="C24" s="132" t="s">
        <v>492</v>
      </c>
      <c r="D24" s="132" t="s">
        <v>30</v>
      </c>
      <c r="E24" s="132" t="s">
        <v>36</v>
      </c>
      <c r="F24" s="132" t="s">
        <v>42</v>
      </c>
      <c r="G24" s="132" t="s">
        <v>78</v>
      </c>
      <c r="H24" s="132" t="s">
        <v>102</v>
      </c>
      <c r="I24" s="133">
        <v>14.3537</v>
      </c>
      <c r="J24" s="133">
        <v>28.391999999999999</v>
      </c>
      <c r="K24" s="134">
        <v>14.3537</v>
      </c>
    </row>
    <row r="25" spans="1:11" s="14" customFormat="1" ht="60" x14ac:dyDescent="0.25">
      <c r="A25" s="131" t="s">
        <v>1001</v>
      </c>
      <c r="B25" s="132" t="s">
        <v>471</v>
      </c>
      <c r="C25" s="132" t="s">
        <v>492</v>
      </c>
      <c r="D25" s="132" t="s">
        <v>30</v>
      </c>
      <c r="E25" s="132" t="s">
        <v>36</v>
      </c>
      <c r="F25" s="132" t="s">
        <v>42</v>
      </c>
      <c r="G25" s="132" t="s">
        <v>53</v>
      </c>
      <c r="H25" s="132" t="s">
        <v>726</v>
      </c>
      <c r="I25" s="133">
        <v>14.6386</v>
      </c>
      <c r="J25" s="133">
        <v>31.654</v>
      </c>
      <c r="K25" s="134">
        <v>14.6386</v>
      </c>
    </row>
    <row r="26" spans="1:11" s="14" customFormat="1" ht="30" x14ac:dyDescent="0.25">
      <c r="A26" s="131" t="s">
        <v>1001</v>
      </c>
      <c r="B26" s="132" t="s">
        <v>471</v>
      </c>
      <c r="C26" s="132" t="s">
        <v>496</v>
      </c>
      <c r="D26" s="132" t="s">
        <v>30</v>
      </c>
      <c r="E26" s="132" t="s">
        <v>36</v>
      </c>
      <c r="F26" s="132" t="s">
        <v>42</v>
      </c>
      <c r="G26" s="132" t="s">
        <v>80</v>
      </c>
      <c r="H26" s="132" t="s">
        <v>73</v>
      </c>
      <c r="I26" s="133">
        <v>14.6907</v>
      </c>
      <c r="J26" s="133">
        <v>33.950000000000003</v>
      </c>
      <c r="K26" s="134">
        <v>14.6907</v>
      </c>
    </row>
    <row r="27" spans="1:11" s="14" customFormat="1" ht="30" x14ac:dyDescent="0.25">
      <c r="A27" s="131" t="s">
        <v>1001</v>
      </c>
      <c r="B27" s="132" t="s">
        <v>471</v>
      </c>
      <c r="C27" s="132" t="s">
        <v>496</v>
      </c>
      <c r="D27" s="132" t="s">
        <v>30</v>
      </c>
      <c r="E27" s="132" t="s">
        <v>36</v>
      </c>
      <c r="F27" s="132" t="s">
        <v>37</v>
      </c>
      <c r="G27" s="132" t="s">
        <v>81</v>
      </c>
      <c r="H27" s="132" t="s">
        <v>73</v>
      </c>
      <c r="I27" s="133">
        <v>14.8269</v>
      </c>
      <c r="J27" s="133">
        <v>33.277999999999999</v>
      </c>
      <c r="K27" s="134">
        <v>14.8269</v>
      </c>
    </row>
    <row r="28" spans="1:11" s="14" customFormat="1" ht="30" x14ac:dyDescent="0.25">
      <c r="A28" s="131" t="s">
        <v>1001</v>
      </c>
      <c r="B28" s="132" t="s">
        <v>471</v>
      </c>
      <c r="C28" s="132" t="s">
        <v>492</v>
      </c>
      <c r="D28" s="132" t="s">
        <v>30</v>
      </c>
      <c r="E28" s="132" t="s">
        <v>36</v>
      </c>
      <c r="F28" s="132" t="s">
        <v>42</v>
      </c>
      <c r="G28" s="132" t="s">
        <v>78</v>
      </c>
      <c r="H28" s="132" t="s">
        <v>73</v>
      </c>
      <c r="I28" s="133">
        <v>15.436299999999999</v>
      </c>
      <c r="J28" s="133">
        <v>36.764000000000003</v>
      </c>
      <c r="K28" s="134">
        <v>15.436299999999999</v>
      </c>
    </row>
    <row r="29" spans="1:11" s="14" customFormat="1" ht="45" x14ac:dyDescent="0.25">
      <c r="A29" s="131" t="s">
        <v>1001</v>
      </c>
      <c r="B29" s="132" t="s">
        <v>471</v>
      </c>
      <c r="C29" s="132" t="s">
        <v>492</v>
      </c>
      <c r="D29" s="132" t="s">
        <v>30</v>
      </c>
      <c r="E29" s="132" t="s">
        <v>36</v>
      </c>
      <c r="F29" s="132" t="s">
        <v>42</v>
      </c>
      <c r="G29" s="132" t="s">
        <v>53</v>
      </c>
      <c r="H29" s="132" t="s">
        <v>68</v>
      </c>
      <c r="I29" s="133">
        <v>15.696999999999999</v>
      </c>
      <c r="J29" s="133">
        <v>37.94</v>
      </c>
      <c r="K29" s="134">
        <v>15.696999999999999</v>
      </c>
    </row>
    <row r="30" spans="1:11" s="14" customFormat="1" ht="30" x14ac:dyDescent="0.25">
      <c r="A30" s="131" t="s">
        <v>1001</v>
      </c>
      <c r="B30" s="132" t="s">
        <v>471</v>
      </c>
      <c r="C30" s="132" t="s">
        <v>496</v>
      </c>
      <c r="D30" s="132" t="s">
        <v>30</v>
      </c>
      <c r="E30" s="132" t="s">
        <v>36</v>
      </c>
      <c r="F30" s="132" t="s">
        <v>42</v>
      </c>
      <c r="G30" s="132" t="s">
        <v>76</v>
      </c>
      <c r="H30" s="132" t="s">
        <v>996</v>
      </c>
      <c r="I30" s="133">
        <v>15.887499999999999</v>
      </c>
      <c r="J30" s="133">
        <v>34.356000000000002</v>
      </c>
      <c r="K30" s="134">
        <v>15.887499999999999</v>
      </c>
    </row>
    <row r="31" spans="1:11" s="14" customFormat="1" ht="30" x14ac:dyDescent="0.25">
      <c r="A31" s="131" t="s">
        <v>1001</v>
      </c>
      <c r="B31" s="132" t="s">
        <v>471</v>
      </c>
      <c r="C31" s="132" t="s">
        <v>492</v>
      </c>
      <c r="D31" s="132" t="s">
        <v>30</v>
      </c>
      <c r="E31" s="132" t="s">
        <v>36</v>
      </c>
      <c r="F31" s="132" t="s">
        <v>42</v>
      </c>
      <c r="G31" s="132" t="s">
        <v>80</v>
      </c>
      <c r="H31" s="132" t="s">
        <v>73</v>
      </c>
      <c r="I31" s="133">
        <v>16.1295</v>
      </c>
      <c r="J31" s="133">
        <v>34.131999999999998</v>
      </c>
      <c r="K31" s="134">
        <v>16.1295</v>
      </c>
    </row>
    <row r="32" spans="1:11" s="14" customFormat="1" ht="30" x14ac:dyDescent="0.25">
      <c r="A32" s="131" t="s">
        <v>1001</v>
      </c>
      <c r="B32" s="132" t="s">
        <v>471</v>
      </c>
      <c r="C32" s="132" t="s">
        <v>492</v>
      </c>
      <c r="D32" s="132" t="s">
        <v>30</v>
      </c>
      <c r="E32" s="132" t="s">
        <v>36</v>
      </c>
      <c r="F32" s="132" t="s">
        <v>37</v>
      </c>
      <c r="G32" s="132" t="s">
        <v>81</v>
      </c>
      <c r="H32" s="132" t="s">
        <v>73</v>
      </c>
      <c r="I32" s="133">
        <v>16.247299999999999</v>
      </c>
      <c r="J32" s="133">
        <v>33.46</v>
      </c>
      <c r="K32" s="134">
        <v>16.247299999999999</v>
      </c>
    </row>
    <row r="33" spans="1:11" s="14" customFormat="1" ht="45" x14ac:dyDescent="0.25">
      <c r="A33" s="131" t="s">
        <v>1001</v>
      </c>
      <c r="B33" s="132" t="s">
        <v>491</v>
      </c>
      <c r="C33" s="132" t="s">
        <v>492</v>
      </c>
      <c r="D33" s="132" t="s">
        <v>30</v>
      </c>
      <c r="E33" s="132" t="s">
        <v>36</v>
      </c>
      <c r="F33" s="132" t="s">
        <v>42</v>
      </c>
      <c r="G33" s="132" t="s">
        <v>53</v>
      </c>
      <c r="H33" s="132" t="s">
        <v>68</v>
      </c>
      <c r="I33" s="133">
        <v>16.438199999999998</v>
      </c>
      <c r="J33" s="133">
        <v>29.05</v>
      </c>
      <c r="K33" s="134">
        <v>16.438199999999998</v>
      </c>
    </row>
    <row r="34" spans="1:11" s="14" customFormat="1" ht="45" x14ac:dyDescent="0.25">
      <c r="A34" s="131" t="s">
        <v>1001</v>
      </c>
      <c r="B34" s="132" t="s">
        <v>491</v>
      </c>
      <c r="C34" s="132" t="s">
        <v>472</v>
      </c>
      <c r="D34" s="132" t="s">
        <v>30</v>
      </c>
      <c r="E34" s="132" t="s">
        <v>36</v>
      </c>
      <c r="F34" s="132" t="s">
        <v>42</v>
      </c>
      <c r="G34" s="132" t="s">
        <v>50</v>
      </c>
      <c r="H34" s="132" t="s">
        <v>681</v>
      </c>
      <c r="I34" s="133">
        <v>16.6678</v>
      </c>
      <c r="J34" s="133">
        <v>78.903999999999996</v>
      </c>
      <c r="K34" s="134">
        <v>16.6678</v>
      </c>
    </row>
    <row r="35" spans="1:11" s="14" customFormat="1" ht="45" x14ac:dyDescent="0.25">
      <c r="A35" s="131" t="s">
        <v>1001</v>
      </c>
      <c r="B35" s="132" t="s">
        <v>471</v>
      </c>
      <c r="C35" s="132" t="s">
        <v>496</v>
      </c>
      <c r="D35" s="132" t="s">
        <v>30</v>
      </c>
      <c r="E35" s="132" t="s">
        <v>36</v>
      </c>
      <c r="F35" s="132" t="s">
        <v>37</v>
      </c>
      <c r="G35" s="132" t="s">
        <v>85</v>
      </c>
      <c r="H35" s="132" t="s">
        <v>102</v>
      </c>
      <c r="I35" s="133">
        <v>17.076599999999999</v>
      </c>
      <c r="J35" s="133">
        <v>48.552</v>
      </c>
      <c r="K35" s="134">
        <v>17.076599999999999</v>
      </c>
    </row>
    <row r="36" spans="1:11" s="14" customFormat="1" ht="30" x14ac:dyDescent="0.25">
      <c r="A36" s="131" t="s">
        <v>1001</v>
      </c>
      <c r="B36" s="132" t="s">
        <v>491</v>
      </c>
      <c r="C36" s="132" t="s">
        <v>472</v>
      </c>
      <c r="D36" s="132" t="s">
        <v>35</v>
      </c>
      <c r="E36" s="132" t="s">
        <v>31</v>
      </c>
      <c r="F36" s="132" t="s">
        <v>42</v>
      </c>
      <c r="G36" s="132" t="s">
        <v>64</v>
      </c>
      <c r="H36" s="132" t="s">
        <v>657</v>
      </c>
      <c r="I36" s="133">
        <v>17.225200000000001</v>
      </c>
      <c r="J36" s="133">
        <v>38.765999999999998</v>
      </c>
      <c r="K36" s="134">
        <v>17.225200000000001</v>
      </c>
    </row>
    <row r="37" spans="1:11" s="14" customFormat="1" ht="45" x14ac:dyDescent="0.25">
      <c r="A37" s="131" t="s">
        <v>1001</v>
      </c>
      <c r="B37" s="132" t="s">
        <v>471</v>
      </c>
      <c r="C37" s="132" t="s">
        <v>496</v>
      </c>
      <c r="D37" s="132" t="s">
        <v>30</v>
      </c>
      <c r="E37" s="132" t="s">
        <v>36</v>
      </c>
      <c r="F37" s="132" t="s">
        <v>37</v>
      </c>
      <c r="G37" s="132" t="s">
        <v>72</v>
      </c>
      <c r="H37" s="132" t="s">
        <v>681</v>
      </c>
      <c r="I37" s="133">
        <v>17.508199999999999</v>
      </c>
      <c r="J37" s="133">
        <v>61.963999999999999</v>
      </c>
      <c r="K37" s="134">
        <v>17.508199999999999</v>
      </c>
    </row>
    <row r="38" spans="1:11" s="14" customFormat="1" ht="60" x14ac:dyDescent="0.25">
      <c r="A38" s="131" t="s">
        <v>1001</v>
      </c>
      <c r="B38" s="132" t="s">
        <v>491</v>
      </c>
      <c r="C38" s="132" t="s">
        <v>472</v>
      </c>
      <c r="D38" s="132" t="s">
        <v>30</v>
      </c>
      <c r="E38" s="132" t="s">
        <v>36</v>
      </c>
      <c r="F38" s="132" t="s">
        <v>42</v>
      </c>
      <c r="G38" s="132" t="s">
        <v>1002</v>
      </c>
      <c r="H38" s="132" t="s">
        <v>657</v>
      </c>
      <c r="I38" s="133">
        <v>17.7668</v>
      </c>
      <c r="J38" s="133">
        <v>66.92</v>
      </c>
      <c r="K38" s="134">
        <v>17.7668</v>
      </c>
    </row>
    <row r="39" spans="1:11" s="14" customFormat="1" ht="45" x14ac:dyDescent="0.25">
      <c r="A39" s="131" t="s">
        <v>1001</v>
      </c>
      <c r="B39" s="132" t="s">
        <v>491</v>
      </c>
      <c r="C39" s="132" t="s">
        <v>492</v>
      </c>
      <c r="D39" s="132" t="s">
        <v>30</v>
      </c>
      <c r="E39" s="132" t="s">
        <v>36</v>
      </c>
      <c r="F39" s="132" t="s">
        <v>42</v>
      </c>
      <c r="G39" s="132" t="s">
        <v>78</v>
      </c>
      <c r="H39" s="132" t="s">
        <v>102</v>
      </c>
      <c r="I39" s="133">
        <v>18.116299999999999</v>
      </c>
      <c r="J39" s="133">
        <v>30.295999999999999</v>
      </c>
      <c r="K39" s="134">
        <v>18.116299999999999</v>
      </c>
    </row>
    <row r="40" spans="1:11" s="14" customFormat="1" ht="60" x14ac:dyDescent="0.25">
      <c r="A40" s="131" t="s">
        <v>1001</v>
      </c>
      <c r="B40" s="132" t="s">
        <v>491</v>
      </c>
      <c r="C40" s="132" t="s">
        <v>492</v>
      </c>
      <c r="D40" s="132" t="s">
        <v>30</v>
      </c>
      <c r="E40" s="132" t="s">
        <v>36</v>
      </c>
      <c r="F40" s="132" t="s">
        <v>42</v>
      </c>
      <c r="G40" s="132" t="s">
        <v>53</v>
      </c>
      <c r="H40" s="132" t="s">
        <v>726</v>
      </c>
      <c r="I40" s="133">
        <v>18.372399999999999</v>
      </c>
      <c r="J40" s="133">
        <v>33.543999999999997</v>
      </c>
      <c r="K40" s="134">
        <v>18.372399999999999</v>
      </c>
    </row>
    <row r="41" spans="1:11" s="14" customFormat="1" ht="45" x14ac:dyDescent="0.25">
      <c r="A41" s="131" t="s">
        <v>1001</v>
      </c>
      <c r="B41" s="132" t="s">
        <v>471</v>
      </c>
      <c r="C41" s="132" t="s">
        <v>496</v>
      </c>
      <c r="D41" s="132" t="s">
        <v>30</v>
      </c>
      <c r="E41" s="132" t="s">
        <v>36</v>
      </c>
      <c r="F41" s="132" t="s">
        <v>37</v>
      </c>
      <c r="G41" s="132" t="s">
        <v>71</v>
      </c>
      <c r="H41" s="132" t="s">
        <v>681</v>
      </c>
      <c r="I41" s="133">
        <v>18.404599999999999</v>
      </c>
      <c r="J41" s="133">
        <v>78.554000000000002</v>
      </c>
      <c r="K41" s="134">
        <v>18.404599999999999</v>
      </c>
    </row>
    <row r="42" spans="1:11" s="14" customFormat="1" ht="30" x14ac:dyDescent="0.25">
      <c r="A42" s="131" t="s">
        <v>1001</v>
      </c>
      <c r="B42" s="132" t="s">
        <v>471</v>
      </c>
      <c r="C42" s="132" t="s">
        <v>492</v>
      </c>
      <c r="D42" s="132" t="s">
        <v>30</v>
      </c>
      <c r="E42" s="132" t="s">
        <v>36</v>
      </c>
      <c r="F42" s="132" t="s">
        <v>42</v>
      </c>
      <c r="G42" s="132" t="s">
        <v>76</v>
      </c>
      <c r="H42" s="132" t="s">
        <v>996</v>
      </c>
      <c r="I42" s="133">
        <v>18.522200000000002</v>
      </c>
      <c r="J42" s="133">
        <v>36.231999999999999</v>
      </c>
      <c r="K42" s="134">
        <v>18.522200000000002</v>
      </c>
    </row>
    <row r="43" spans="1:11" s="14" customFormat="1" ht="30" x14ac:dyDescent="0.25">
      <c r="A43" s="131" t="s">
        <v>1001</v>
      </c>
      <c r="B43" s="132" t="s">
        <v>491</v>
      </c>
      <c r="C43" s="132" t="s">
        <v>492</v>
      </c>
      <c r="D43" s="132" t="s">
        <v>30</v>
      </c>
      <c r="E43" s="132" t="s">
        <v>36</v>
      </c>
      <c r="F43" s="132" t="s">
        <v>42</v>
      </c>
      <c r="G43" s="132" t="s">
        <v>78</v>
      </c>
      <c r="H43" s="132" t="s">
        <v>73</v>
      </c>
      <c r="I43" s="133">
        <v>19.166399999999999</v>
      </c>
      <c r="J43" s="133">
        <v>38.654000000000003</v>
      </c>
      <c r="K43" s="134">
        <v>19.166399999999999</v>
      </c>
    </row>
    <row r="44" spans="1:11" s="14" customFormat="1" ht="45" x14ac:dyDescent="0.25">
      <c r="A44" s="131" t="s">
        <v>1001</v>
      </c>
      <c r="B44" s="132" t="s">
        <v>491</v>
      </c>
      <c r="C44" s="132" t="s">
        <v>492</v>
      </c>
      <c r="D44" s="132" t="s">
        <v>30</v>
      </c>
      <c r="E44" s="132" t="s">
        <v>36</v>
      </c>
      <c r="F44" s="132" t="s">
        <v>42</v>
      </c>
      <c r="G44" s="132" t="s">
        <v>53</v>
      </c>
      <c r="H44" s="132" t="s">
        <v>68</v>
      </c>
      <c r="I44" s="133">
        <v>19.4268</v>
      </c>
      <c r="J44" s="133">
        <v>39.844000000000001</v>
      </c>
      <c r="K44" s="134">
        <v>19.4268</v>
      </c>
    </row>
    <row r="45" spans="1:11" s="14" customFormat="1" ht="30" x14ac:dyDescent="0.25">
      <c r="A45" s="131" t="s">
        <v>1001</v>
      </c>
      <c r="B45" s="132" t="s">
        <v>491</v>
      </c>
      <c r="C45" s="132" t="s">
        <v>492</v>
      </c>
      <c r="D45" s="132" t="s">
        <v>30</v>
      </c>
      <c r="E45" s="132" t="s">
        <v>36</v>
      </c>
      <c r="F45" s="132" t="s">
        <v>42</v>
      </c>
      <c r="G45" s="132" t="s">
        <v>80</v>
      </c>
      <c r="H45" s="132" t="s">
        <v>73</v>
      </c>
      <c r="I45" s="133">
        <v>19.867100000000001</v>
      </c>
      <c r="J45" s="133">
        <v>36.036000000000001</v>
      </c>
      <c r="K45" s="134">
        <v>19.867100000000001</v>
      </c>
    </row>
    <row r="46" spans="1:11" s="14" customFormat="1" ht="30" x14ac:dyDescent="0.25">
      <c r="A46" s="131" t="s">
        <v>1001</v>
      </c>
      <c r="B46" s="132" t="s">
        <v>491</v>
      </c>
      <c r="C46" s="132" t="s">
        <v>492</v>
      </c>
      <c r="D46" s="132" t="s">
        <v>30</v>
      </c>
      <c r="E46" s="132" t="s">
        <v>36</v>
      </c>
      <c r="F46" s="132" t="s">
        <v>37</v>
      </c>
      <c r="G46" s="132" t="s">
        <v>81</v>
      </c>
      <c r="H46" s="132" t="s">
        <v>73</v>
      </c>
      <c r="I46" s="133">
        <v>19.9862</v>
      </c>
      <c r="J46" s="133">
        <v>35.363999999999997</v>
      </c>
      <c r="K46" s="134">
        <v>19.9862</v>
      </c>
    </row>
    <row r="47" spans="1:11" s="14" customFormat="1" ht="45" x14ac:dyDescent="0.25">
      <c r="A47" s="131" t="s">
        <v>1001</v>
      </c>
      <c r="B47" s="132" t="s">
        <v>471</v>
      </c>
      <c r="C47" s="132" t="s">
        <v>492</v>
      </c>
      <c r="D47" s="132" t="s">
        <v>30</v>
      </c>
      <c r="E47" s="132" t="s">
        <v>36</v>
      </c>
      <c r="F47" s="132" t="s">
        <v>37</v>
      </c>
      <c r="G47" s="132" t="s">
        <v>85</v>
      </c>
      <c r="H47" s="132" t="s">
        <v>102</v>
      </c>
      <c r="I47" s="133">
        <v>20.047599999999999</v>
      </c>
      <c r="J47" s="133">
        <v>55.902000000000001</v>
      </c>
      <c r="K47" s="134">
        <v>20.047599999999999</v>
      </c>
    </row>
    <row r="48" spans="1:11" s="14" customFormat="1" ht="45" x14ac:dyDescent="0.25">
      <c r="A48" s="131" t="s">
        <v>1001</v>
      </c>
      <c r="B48" s="132" t="s">
        <v>471</v>
      </c>
      <c r="C48" s="132" t="s">
        <v>492</v>
      </c>
      <c r="D48" s="132" t="s">
        <v>30</v>
      </c>
      <c r="E48" s="132" t="s">
        <v>36</v>
      </c>
      <c r="F48" s="132" t="s">
        <v>37</v>
      </c>
      <c r="G48" s="132" t="s">
        <v>72</v>
      </c>
      <c r="H48" s="132" t="s">
        <v>681</v>
      </c>
      <c r="I48" s="133">
        <v>20.737200000000001</v>
      </c>
      <c r="J48" s="133">
        <v>71.861999999999995</v>
      </c>
      <c r="K48" s="134">
        <v>20.737200000000001</v>
      </c>
    </row>
    <row r="49" spans="1:11" s="14" customFormat="1" ht="45" x14ac:dyDescent="0.25">
      <c r="A49" s="131" t="s">
        <v>1001</v>
      </c>
      <c r="B49" s="132" t="s">
        <v>471</v>
      </c>
      <c r="C49" s="132" t="s">
        <v>492</v>
      </c>
      <c r="D49" s="132" t="s">
        <v>30</v>
      </c>
      <c r="E49" s="132" t="s">
        <v>36</v>
      </c>
      <c r="F49" s="132" t="s">
        <v>37</v>
      </c>
      <c r="G49" s="132" t="s">
        <v>71</v>
      </c>
      <c r="H49" s="132" t="s">
        <v>681</v>
      </c>
      <c r="I49" s="133">
        <v>21.965299999999999</v>
      </c>
      <c r="J49" s="133">
        <v>91.742000000000004</v>
      </c>
      <c r="K49" s="134">
        <v>21.965299999999999</v>
      </c>
    </row>
    <row r="50" spans="1:11" s="14" customFormat="1" ht="45" x14ac:dyDescent="0.25">
      <c r="A50" s="131" t="s">
        <v>1001</v>
      </c>
      <c r="B50" s="132" t="s">
        <v>491</v>
      </c>
      <c r="C50" s="132" t="s">
        <v>472</v>
      </c>
      <c r="D50" s="132" t="s">
        <v>30</v>
      </c>
      <c r="E50" s="132" t="s">
        <v>36</v>
      </c>
      <c r="F50" s="132" t="s">
        <v>37</v>
      </c>
      <c r="G50" s="132" t="s">
        <v>72</v>
      </c>
      <c r="H50" s="132" t="s">
        <v>681</v>
      </c>
      <c r="I50" s="133">
        <v>24.2972</v>
      </c>
      <c r="J50" s="133">
        <v>63.938000000000002</v>
      </c>
      <c r="K50" s="134">
        <v>24.2972</v>
      </c>
    </row>
    <row r="51" spans="1:11" s="14" customFormat="1" ht="45" x14ac:dyDescent="0.25">
      <c r="A51" s="131" t="s">
        <v>1001</v>
      </c>
      <c r="B51" s="132" t="s">
        <v>491</v>
      </c>
      <c r="C51" s="132" t="s">
        <v>472</v>
      </c>
      <c r="D51" s="132" t="s">
        <v>30</v>
      </c>
      <c r="E51" s="132" t="s">
        <v>36</v>
      </c>
      <c r="F51" s="132" t="s">
        <v>37</v>
      </c>
      <c r="G51" s="132" t="s">
        <v>71</v>
      </c>
      <c r="H51" s="132" t="s">
        <v>681</v>
      </c>
      <c r="I51" s="133">
        <v>25.715399999999999</v>
      </c>
      <c r="J51" s="133">
        <v>78.665999999999997</v>
      </c>
      <c r="K51" s="134">
        <v>25.715399999999999</v>
      </c>
    </row>
    <row r="52" spans="1:11" s="14" customFormat="1" ht="30" x14ac:dyDescent="0.25">
      <c r="A52" s="131" t="s">
        <v>1003</v>
      </c>
      <c r="B52" s="132" t="s">
        <v>491</v>
      </c>
      <c r="C52" s="132" t="s">
        <v>496</v>
      </c>
      <c r="D52" s="132" t="s">
        <v>35</v>
      </c>
      <c r="E52" s="132" t="s">
        <v>36</v>
      </c>
      <c r="F52" s="132" t="s">
        <v>32</v>
      </c>
      <c r="G52" s="132" t="s">
        <v>995</v>
      </c>
      <c r="H52" s="132" t="s">
        <v>41</v>
      </c>
      <c r="I52" s="133">
        <v>7.9112999999999998</v>
      </c>
      <c r="J52" s="133">
        <v>38.472000000000001</v>
      </c>
      <c r="K52" s="134">
        <v>7.9112999999999998</v>
      </c>
    </row>
    <row r="53" spans="1:11" s="14" customFormat="1" ht="30" x14ac:dyDescent="0.25">
      <c r="A53" s="131" t="s">
        <v>1003</v>
      </c>
      <c r="B53" s="132" t="s">
        <v>471</v>
      </c>
      <c r="C53" s="132" t="s">
        <v>495</v>
      </c>
      <c r="D53" s="132" t="s">
        <v>35</v>
      </c>
      <c r="E53" s="132" t="s">
        <v>36</v>
      </c>
      <c r="F53" s="132" t="s">
        <v>32</v>
      </c>
      <c r="G53" s="132" t="s">
        <v>995</v>
      </c>
      <c r="H53" s="132" t="s">
        <v>41</v>
      </c>
      <c r="I53" s="133">
        <v>7.9112999999999998</v>
      </c>
      <c r="J53" s="133">
        <v>38.472000000000001</v>
      </c>
      <c r="K53" s="134">
        <v>7.9112999999999998</v>
      </c>
    </row>
    <row r="54" spans="1:11" s="14" customFormat="1" ht="45" x14ac:dyDescent="0.25">
      <c r="A54" s="131" t="s">
        <v>1004</v>
      </c>
      <c r="B54" s="132" t="s">
        <v>471</v>
      </c>
      <c r="C54" s="132" t="s">
        <v>495</v>
      </c>
      <c r="D54" s="132" t="s">
        <v>35</v>
      </c>
      <c r="E54" s="132" t="s">
        <v>31</v>
      </c>
      <c r="F54" s="132" t="s">
        <v>32</v>
      </c>
      <c r="G54" s="132" t="s">
        <v>39</v>
      </c>
      <c r="H54" s="132" t="s">
        <v>44</v>
      </c>
      <c r="I54" s="133">
        <v>4.8684000000000003</v>
      </c>
      <c r="J54" s="133">
        <v>65.099999999999994</v>
      </c>
      <c r="K54" s="134">
        <v>4.8684000000000003</v>
      </c>
    </row>
    <row r="55" spans="1:11" s="14" customFormat="1" ht="45" x14ac:dyDescent="0.25">
      <c r="A55" s="131" t="s">
        <v>1004</v>
      </c>
      <c r="B55" s="132" t="s">
        <v>471</v>
      </c>
      <c r="C55" s="132" t="s">
        <v>496</v>
      </c>
      <c r="D55" s="132" t="s">
        <v>35</v>
      </c>
      <c r="E55" s="132" t="s">
        <v>31</v>
      </c>
      <c r="F55" s="132" t="s">
        <v>32</v>
      </c>
      <c r="G55" s="132" t="s">
        <v>39</v>
      </c>
      <c r="H55" s="132" t="s">
        <v>44</v>
      </c>
      <c r="I55" s="133">
        <v>5.9048999999999996</v>
      </c>
      <c r="J55" s="133">
        <v>99.203999999999994</v>
      </c>
      <c r="K55" s="134">
        <v>5.9048999999999996</v>
      </c>
    </row>
    <row r="56" spans="1:11" s="14" customFormat="1" ht="45" x14ac:dyDescent="0.25">
      <c r="A56" s="131" t="s">
        <v>1004</v>
      </c>
      <c r="B56" s="132" t="s">
        <v>471</v>
      </c>
      <c r="C56" s="132" t="s">
        <v>492</v>
      </c>
      <c r="D56" s="132" t="s">
        <v>35</v>
      </c>
      <c r="E56" s="132" t="s">
        <v>31</v>
      </c>
      <c r="F56" s="132" t="s">
        <v>32</v>
      </c>
      <c r="G56" s="132" t="s">
        <v>39</v>
      </c>
      <c r="H56" s="132" t="s">
        <v>44</v>
      </c>
      <c r="I56" s="133">
        <v>7.5022000000000002</v>
      </c>
      <c r="J56" s="133">
        <v>140.084</v>
      </c>
      <c r="K56" s="134">
        <v>7.5022000000000002</v>
      </c>
    </row>
    <row r="57" spans="1:11" s="14" customFormat="1" ht="30" x14ac:dyDescent="0.25">
      <c r="A57" s="131" t="s">
        <v>1004</v>
      </c>
      <c r="B57" s="132" t="s">
        <v>471</v>
      </c>
      <c r="C57" s="132" t="s">
        <v>495</v>
      </c>
      <c r="D57" s="132" t="s">
        <v>35</v>
      </c>
      <c r="E57" s="132" t="s">
        <v>36</v>
      </c>
      <c r="F57" s="132" t="s">
        <v>32</v>
      </c>
      <c r="G57" s="132" t="s">
        <v>995</v>
      </c>
      <c r="H57" s="132" t="s">
        <v>41</v>
      </c>
      <c r="I57" s="133">
        <v>7.9112999999999998</v>
      </c>
      <c r="J57" s="133">
        <v>38.472000000000001</v>
      </c>
      <c r="K57" s="134">
        <v>7.9112999999999998</v>
      </c>
    </row>
    <row r="58" spans="1:11" s="14" customFormat="1" ht="30" x14ac:dyDescent="0.25">
      <c r="A58" s="131" t="s">
        <v>1004</v>
      </c>
      <c r="B58" s="132" t="s">
        <v>471</v>
      </c>
      <c r="C58" s="132" t="s">
        <v>496</v>
      </c>
      <c r="D58" s="132" t="s">
        <v>35</v>
      </c>
      <c r="E58" s="132" t="s">
        <v>36</v>
      </c>
      <c r="F58" s="132" t="s">
        <v>32</v>
      </c>
      <c r="G58" s="132" t="s">
        <v>995</v>
      </c>
      <c r="H58" s="132" t="s">
        <v>41</v>
      </c>
      <c r="I58" s="133">
        <v>9.3541000000000007</v>
      </c>
      <c r="J58" s="133">
        <v>94.36</v>
      </c>
      <c r="K58" s="134">
        <v>9.3541000000000007</v>
      </c>
    </row>
    <row r="59" spans="1:11" s="14" customFormat="1" ht="30" x14ac:dyDescent="0.25">
      <c r="A59" s="131" t="s">
        <v>1004</v>
      </c>
      <c r="B59" s="132" t="s">
        <v>471</v>
      </c>
      <c r="C59" s="132" t="s">
        <v>492</v>
      </c>
      <c r="D59" s="132" t="s">
        <v>35</v>
      </c>
      <c r="E59" s="132" t="s">
        <v>36</v>
      </c>
      <c r="F59" s="132" t="s">
        <v>32</v>
      </c>
      <c r="G59" s="132" t="s">
        <v>995</v>
      </c>
      <c r="H59" s="132" t="s">
        <v>41</v>
      </c>
      <c r="I59" s="133">
        <v>11.668100000000001</v>
      </c>
      <c r="J59" s="133">
        <v>161.68600000000001</v>
      </c>
      <c r="K59" s="134">
        <v>11.668100000000001</v>
      </c>
    </row>
    <row r="60" spans="1:11" s="14" customFormat="1" ht="75" x14ac:dyDescent="0.25">
      <c r="A60" s="131" t="s">
        <v>1005</v>
      </c>
      <c r="B60" s="132" t="s">
        <v>494</v>
      </c>
      <c r="C60" s="132" t="s">
        <v>496</v>
      </c>
      <c r="D60" s="132" t="s">
        <v>30</v>
      </c>
      <c r="E60" s="132" t="s">
        <v>31</v>
      </c>
      <c r="F60" s="132" t="s">
        <v>42</v>
      </c>
      <c r="G60" s="132" t="s">
        <v>1006</v>
      </c>
      <c r="H60" s="132" t="s">
        <v>44</v>
      </c>
      <c r="I60" s="133">
        <v>12.4</v>
      </c>
      <c r="J60" s="133">
        <v>26.026</v>
      </c>
      <c r="K60" s="134">
        <v>12.4</v>
      </c>
    </row>
    <row r="61" spans="1:11" s="14" customFormat="1" ht="75" x14ac:dyDescent="0.25">
      <c r="A61" s="131" t="s">
        <v>1005</v>
      </c>
      <c r="B61" s="132" t="s">
        <v>471</v>
      </c>
      <c r="C61" s="132" t="s">
        <v>495</v>
      </c>
      <c r="D61" s="132" t="s">
        <v>30</v>
      </c>
      <c r="E61" s="132" t="s">
        <v>31</v>
      </c>
      <c r="F61" s="132" t="s">
        <v>42</v>
      </c>
      <c r="G61" s="132" t="s">
        <v>1006</v>
      </c>
      <c r="H61" s="132" t="s">
        <v>44</v>
      </c>
      <c r="I61" s="133">
        <v>10.9</v>
      </c>
      <c r="J61" s="133">
        <v>24.975999999999999</v>
      </c>
      <c r="K61" s="134">
        <v>10.9</v>
      </c>
    </row>
    <row r="62" spans="1:11" s="14" customFormat="1" ht="75" x14ac:dyDescent="0.25">
      <c r="A62" s="131" t="s">
        <v>1005</v>
      </c>
      <c r="B62" s="132" t="s">
        <v>471</v>
      </c>
      <c r="C62" s="132" t="s">
        <v>496</v>
      </c>
      <c r="D62" s="132" t="s">
        <v>30</v>
      </c>
      <c r="E62" s="132" t="s">
        <v>31</v>
      </c>
      <c r="F62" s="132" t="s">
        <v>42</v>
      </c>
      <c r="G62" s="132" t="s">
        <v>1006</v>
      </c>
      <c r="H62" s="132" t="s">
        <v>44</v>
      </c>
      <c r="I62" s="133">
        <v>12.7</v>
      </c>
      <c r="J62" s="133">
        <v>26.138000000000002</v>
      </c>
      <c r="K62" s="134">
        <v>12.7</v>
      </c>
    </row>
    <row r="63" spans="1:11" s="14" customFormat="1" ht="75" x14ac:dyDescent="0.25">
      <c r="A63" s="131" t="s">
        <v>1005</v>
      </c>
      <c r="B63" s="132" t="s">
        <v>494</v>
      </c>
      <c r="C63" s="132" t="s">
        <v>495</v>
      </c>
      <c r="D63" s="132" t="s">
        <v>30</v>
      </c>
      <c r="E63" s="132" t="s">
        <v>31</v>
      </c>
      <c r="F63" s="132" t="s">
        <v>42</v>
      </c>
      <c r="G63" s="132" t="s">
        <v>1006</v>
      </c>
      <c r="H63" s="132" t="s">
        <v>44</v>
      </c>
      <c r="I63" s="133">
        <v>11.1</v>
      </c>
      <c r="J63" s="133">
        <v>25.228000000000002</v>
      </c>
      <c r="K63" s="134">
        <v>11.1</v>
      </c>
    </row>
    <row r="64" spans="1:11" s="14" customFormat="1" ht="45" x14ac:dyDescent="0.25">
      <c r="A64" s="131" t="s">
        <v>1007</v>
      </c>
      <c r="B64" s="132" t="s">
        <v>491</v>
      </c>
      <c r="C64" s="132" t="s">
        <v>492</v>
      </c>
      <c r="D64" s="132" t="s">
        <v>30</v>
      </c>
      <c r="E64" s="132" t="s">
        <v>36</v>
      </c>
      <c r="F64" s="132" t="s">
        <v>37</v>
      </c>
      <c r="G64" s="132" t="s">
        <v>85</v>
      </c>
      <c r="H64" s="132" t="s">
        <v>1008</v>
      </c>
      <c r="I64" s="133">
        <v>15.940899999999999</v>
      </c>
      <c r="J64" s="133">
        <v>54.067999999999998</v>
      </c>
      <c r="K64" s="134">
        <v>15.940899999999999</v>
      </c>
    </row>
    <row r="65" spans="1:11" s="14" customFormat="1" ht="45" x14ac:dyDescent="0.25">
      <c r="A65" s="131" t="s">
        <v>1007</v>
      </c>
      <c r="B65" s="132" t="s">
        <v>491</v>
      </c>
      <c r="C65" s="132" t="s">
        <v>492</v>
      </c>
      <c r="D65" s="132" t="s">
        <v>30</v>
      </c>
      <c r="E65" s="132" t="s">
        <v>36</v>
      </c>
      <c r="F65" s="132" t="s">
        <v>37</v>
      </c>
      <c r="G65" s="132" t="s">
        <v>72</v>
      </c>
      <c r="H65" s="132" t="s">
        <v>681</v>
      </c>
      <c r="I65" s="133">
        <v>16.7896</v>
      </c>
      <c r="J65" s="133">
        <v>61.473999999999997</v>
      </c>
      <c r="K65" s="134">
        <v>16.7896</v>
      </c>
    </row>
    <row r="66" spans="1:11" s="14" customFormat="1" ht="45" x14ac:dyDescent="0.25">
      <c r="A66" s="131" t="s">
        <v>1007</v>
      </c>
      <c r="B66" s="132" t="s">
        <v>491</v>
      </c>
      <c r="C66" s="132" t="s">
        <v>492</v>
      </c>
      <c r="D66" s="132" t="s">
        <v>30</v>
      </c>
      <c r="E66" s="132" t="s">
        <v>36</v>
      </c>
      <c r="F66" s="132" t="s">
        <v>42</v>
      </c>
      <c r="G66" s="132" t="s">
        <v>53</v>
      </c>
      <c r="H66" s="132" t="s">
        <v>68</v>
      </c>
      <c r="I66" s="133">
        <v>16.9328</v>
      </c>
      <c r="J66" s="133">
        <v>23.114000000000001</v>
      </c>
      <c r="K66" s="134">
        <v>16.9328</v>
      </c>
    </row>
    <row r="67" spans="1:11" s="14" customFormat="1" ht="60" x14ac:dyDescent="0.25">
      <c r="A67" s="131" t="s">
        <v>1007</v>
      </c>
      <c r="B67" s="132" t="s">
        <v>491</v>
      </c>
      <c r="C67" s="132" t="s">
        <v>492</v>
      </c>
      <c r="D67" s="132" t="s">
        <v>30</v>
      </c>
      <c r="E67" s="132" t="s">
        <v>36</v>
      </c>
      <c r="F67" s="132" t="s">
        <v>42</v>
      </c>
      <c r="G67" s="132" t="s">
        <v>83</v>
      </c>
      <c r="H67" s="132" t="s">
        <v>84</v>
      </c>
      <c r="I67" s="133">
        <v>17.066099999999999</v>
      </c>
      <c r="J67" s="133">
        <v>26.263999999999999</v>
      </c>
      <c r="K67" s="134">
        <v>17.066099999999999</v>
      </c>
    </row>
    <row r="68" spans="1:11" s="14" customFormat="1" ht="45" x14ac:dyDescent="0.25">
      <c r="A68" s="131" t="s">
        <v>1007</v>
      </c>
      <c r="B68" s="132" t="s">
        <v>491</v>
      </c>
      <c r="C68" s="132" t="s">
        <v>492</v>
      </c>
      <c r="D68" s="132" t="s">
        <v>30</v>
      </c>
      <c r="E68" s="132" t="s">
        <v>36</v>
      </c>
      <c r="F68" s="132" t="s">
        <v>37</v>
      </c>
      <c r="G68" s="132" t="s">
        <v>71</v>
      </c>
      <c r="H68" s="132" t="s">
        <v>681</v>
      </c>
      <c r="I68" s="133">
        <v>17.4132</v>
      </c>
      <c r="J68" s="133">
        <v>76.552000000000007</v>
      </c>
      <c r="K68" s="134">
        <v>17.4132</v>
      </c>
    </row>
    <row r="69" spans="1:11" s="14" customFormat="1" x14ac:dyDescent="0.25">
      <c r="A69" s="131" t="s">
        <v>1009</v>
      </c>
      <c r="B69" s="132" t="s">
        <v>491</v>
      </c>
      <c r="C69" s="132" t="s">
        <v>492</v>
      </c>
      <c r="D69" s="132" t="s">
        <v>35</v>
      </c>
      <c r="E69" s="132" t="s">
        <v>36</v>
      </c>
      <c r="F69" s="132" t="s">
        <v>42</v>
      </c>
      <c r="G69" s="132" t="s">
        <v>40</v>
      </c>
      <c r="H69" s="132" t="s">
        <v>41</v>
      </c>
      <c r="I69" s="133">
        <v>19.694800000000001</v>
      </c>
      <c r="J69" s="133">
        <v>116.256</v>
      </c>
      <c r="K69" s="134">
        <v>19.694800000000001</v>
      </c>
    </row>
    <row r="70" spans="1:11" s="14" customFormat="1" ht="30" x14ac:dyDescent="0.25">
      <c r="A70" s="131" t="s">
        <v>1009</v>
      </c>
      <c r="B70" s="132" t="s">
        <v>491</v>
      </c>
      <c r="C70" s="132" t="s">
        <v>472</v>
      </c>
      <c r="D70" s="132" t="s">
        <v>35</v>
      </c>
      <c r="E70" s="132" t="s">
        <v>36</v>
      </c>
      <c r="F70" s="132" t="s">
        <v>42</v>
      </c>
      <c r="G70" s="132" t="s">
        <v>40</v>
      </c>
      <c r="H70" s="132" t="s">
        <v>41</v>
      </c>
      <c r="I70" s="133">
        <v>23.043099999999999</v>
      </c>
      <c r="J70" s="133">
        <v>183.75</v>
      </c>
      <c r="K70" s="134">
        <v>23.043099999999999</v>
      </c>
    </row>
    <row r="71" spans="1:11" s="14" customFormat="1" ht="75" x14ac:dyDescent="0.25">
      <c r="A71" s="131" t="s">
        <v>1010</v>
      </c>
      <c r="B71" s="132" t="s">
        <v>471</v>
      </c>
      <c r="C71" s="132" t="s">
        <v>495</v>
      </c>
      <c r="D71" s="132" t="s">
        <v>30</v>
      </c>
      <c r="E71" s="132" t="s">
        <v>31</v>
      </c>
      <c r="F71" s="132" t="s">
        <v>42</v>
      </c>
      <c r="G71" s="132" t="s">
        <v>1006</v>
      </c>
      <c r="H71" s="132" t="s">
        <v>44</v>
      </c>
      <c r="I71" s="133">
        <v>5.9234</v>
      </c>
      <c r="J71" s="133">
        <v>23.184000000000001</v>
      </c>
      <c r="K71" s="134">
        <v>5.9234</v>
      </c>
    </row>
    <row r="72" spans="1:11" s="14" customFormat="1" ht="45" x14ac:dyDescent="0.25">
      <c r="A72" s="131" t="s">
        <v>1010</v>
      </c>
      <c r="B72" s="132" t="s">
        <v>471</v>
      </c>
      <c r="C72" s="132" t="s">
        <v>495</v>
      </c>
      <c r="D72" s="132" t="s">
        <v>30</v>
      </c>
      <c r="E72" s="132" t="s">
        <v>31</v>
      </c>
      <c r="F72" s="132" t="s">
        <v>32</v>
      </c>
      <c r="G72" s="132" t="s">
        <v>53</v>
      </c>
      <c r="H72" s="132" t="s">
        <v>44</v>
      </c>
      <c r="I72" s="133">
        <v>6.2013999999999996</v>
      </c>
      <c r="J72" s="133">
        <v>11.536</v>
      </c>
      <c r="K72" s="134">
        <v>6.2013999999999996</v>
      </c>
    </row>
    <row r="73" spans="1:11" s="14" customFormat="1" ht="75" x14ac:dyDescent="0.25">
      <c r="A73" s="131" t="s">
        <v>1010</v>
      </c>
      <c r="B73" s="132" t="s">
        <v>471</v>
      </c>
      <c r="C73" s="132" t="s">
        <v>496</v>
      </c>
      <c r="D73" s="132" t="s">
        <v>30</v>
      </c>
      <c r="E73" s="132" t="s">
        <v>31</v>
      </c>
      <c r="F73" s="132" t="s">
        <v>42</v>
      </c>
      <c r="G73" s="132" t="s">
        <v>1006</v>
      </c>
      <c r="H73" s="132" t="s">
        <v>44</v>
      </c>
      <c r="I73" s="133">
        <v>7.2164000000000001</v>
      </c>
      <c r="J73" s="133">
        <v>28.797999999999998</v>
      </c>
      <c r="K73" s="134">
        <v>7.2164000000000001</v>
      </c>
    </row>
    <row r="74" spans="1:11" s="14" customFormat="1" ht="45" x14ac:dyDescent="0.25">
      <c r="A74" s="131" t="s">
        <v>1010</v>
      </c>
      <c r="B74" s="132" t="s">
        <v>471</v>
      </c>
      <c r="C74" s="132" t="s">
        <v>496</v>
      </c>
      <c r="D74" s="132" t="s">
        <v>30</v>
      </c>
      <c r="E74" s="132" t="s">
        <v>31</v>
      </c>
      <c r="F74" s="132" t="s">
        <v>32</v>
      </c>
      <c r="G74" s="132" t="s">
        <v>53</v>
      </c>
      <c r="H74" s="132" t="s">
        <v>44</v>
      </c>
      <c r="I74" s="133">
        <v>7.4943999999999997</v>
      </c>
      <c r="J74" s="133">
        <v>17.794</v>
      </c>
      <c r="K74" s="134">
        <v>7.4943999999999997</v>
      </c>
    </row>
    <row r="75" spans="1:11" s="14" customFormat="1" ht="30" x14ac:dyDescent="0.25">
      <c r="A75" s="131" t="s">
        <v>1010</v>
      </c>
      <c r="B75" s="132" t="s">
        <v>471</v>
      </c>
      <c r="C75" s="132" t="s">
        <v>495</v>
      </c>
      <c r="D75" s="132" t="s">
        <v>30</v>
      </c>
      <c r="E75" s="132" t="s">
        <v>31</v>
      </c>
      <c r="F75" s="132" t="s">
        <v>32</v>
      </c>
      <c r="G75" s="132" t="s">
        <v>53</v>
      </c>
      <c r="H75" s="132" t="s">
        <v>1011</v>
      </c>
      <c r="I75" s="133">
        <v>7.8856999999999999</v>
      </c>
      <c r="J75" s="133">
        <v>8.7639999999999993</v>
      </c>
      <c r="K75" s="134">
        <v>7.8856999999999999</v>
      </c>
    </row>
    <row r="76" spans="1:11" s="14" customFormat="1" ht="30" x14ac:dyDescent="0.25">
      <c r="A76" s="131" t="s">
        <v>1010</v>
      </c>
      <c r="B76" s="132" t="s">
        <v>471</v>
      </c>
      <c r="C76" s="132" t="s">
        <v>496</v>
      </c>
      <c r="D76" s="132" t="s">
        <v>30</v>
      </c>
      <c r="E76" s="132" t="s">
        <v>31</v>
      </c>
      <c r="F76" s="132" t="s">
        <v>32</v>
      </c>
      <c r="G76" s="132" t="s">
        <v>53</v>
      </c>
      <c r="H76" s="132" t="s">
        <v>1011</v>
      </c>
      <c r="I76" s="133">
        <v>9.5106999999999999</v>
      </c>
      <c r="J76" s="133">
        <v>14.756</v>
      </c>
      <c r="K76" s="134">
        <v>9.5106999999999999</v>
      </c>
    </row>
    <row r="77" spans="1:11" s="14" customFormat="1" ht="75" x14ac:dyDescent="0.25">
      <c r="A77" s="131" t="s">
        <v>1010</v>
      </c>
      <c r="B77" s="132" t="s">
        <v>491</v>
      </c>
      <c r="C77" s="132" t="s">
        <v>496</v>
      </c>
      <c r="D77" s="132" t="s">
        <v>30</v>
      </c>
      <c r="E77" s="132" t="s">
        <v>31</v>
      </c>
      <c r="F77" s="132" t="s">
        <v>42</v>
      </c>
      <c r="G77" s="132" t="s">
        <v>1006</v>
      </c>
      <c r="H77" s="132" t="s">
        <v>44</v>
      </c>
      <c r="I77" s="133">
        <v>10.821400000000001</v>
      </c>
      <c r="J77" s="133">
        <v>24.92</v>
      </c>
      <c r="K77" s="134">
        <v>10.821400000000001</v>
      </c>
    </row>
    <row r="78" spans="1:11" s="14" customFormat="1" ht="75" x14ac:dyDescent="0.25">
      <c r="A78" s="131" t="s">
        <v>1010</v>
      </c>
      <c r="B78" s="132" t="s">
        <v>471</v>
      </c>
      <c r="C78" s="132" t="s">
        <v>495</v>
      </c>
      <c r="D78" s="132" t="s">
        <v>30</v>
      </c>
      <c r="E78" s="132" t="s">
        <v>31</v>
      </c>
      <c r="F78" s="132" t="s">
        <v>42</v>
      </c>
      <c r="G78" s="132" t="s">
        <v>1006</v>
      </c>
      <c r="H78" s="132" t="s">
        <v>44</v>
      </c>
      <c r="I78" s="133">
        <v>10.893599999999999</v>
      </c>
      <c r="J78" s="133">
        <v>25.55</v>
      </c>
      <c r="K78" s="134">
        <v>10.893599999999999</v>
      </c>
    </row>
    <row r="79" spans="1:11" s="14" customFormat="1" ht="30" x14ac:dyDescent="0.25">
      <c r="A79" s="131" t="s">
        <v>1010</v>
      </c>
      <c r="B79" s="132" t="s">
        <v>491</v>
      </c>
      <c r="C79" s="132" t="s">
        <v>496</v>
      </c>
      <c r="D79" s="132" t="s">
        <v>30</v>
      </c>
      <c r="E79" s="132" t="s">
        <v>31</v>
      </c>
      <c r="F79" s="132" t="s">
        <v>32</v>
      </c>
      <c r="G79" s="132" t="s">
        <v>53</v>
      </c>
      <c r="H79" s="132" t="s">
        <v>1011</v>
      </c>
      <c r="I79" s="133">
        <v>13.258699999999999</v>
      </c>
      <c r="J79" s="133">
        <v>11.032</v>
      </c>
      <c r="K79" s="134">
        <v>11.032</v>
      </c>
    </row>
    <row r="80" spans="1:11" s="14" customFormat="1" ht="45" x14ac:dyDescent="0.25">
      <c r="A80" s="131" t="s">
        <v>1010</v>
      </c>
      <c r="B80" s="132" t="s">
        <v>491</v>
      </c>
      <c r="C80" s="132" t="s">
        <v>496</v>
      </c>
      <c r="D80" s="132" t="s">
        <v>30</v>
      </c>
      <c r="E80" s="132" t="s">
        <v>31</v>
      </c>
      <c r="F80" s="132" t="s">
        <v>32</v>
      </c>
      <c r="G80" s="132" t="s">
        <v>53</v>
      </c>
      <c r="H80" s="132" t="s">
        <v>44</v>
      </c>
      <c r="I80" s="133">
        <v>11.099399999999999</v>
      </c>
      <c r="J80" s="133">
        <v>14.196</v>
      </c>
      <c r="K80" s="134">
        <v>11.099399999999999</v>
      </c>
    </row>
    <row r="81" spans="1:11" s="14" customFormat="1" ht="30" x14ac:dyDescent="0.25">
      <c r="A81" s="131" t="s">
        <v>1010</v>
      </c>
      <c r="B81" s="132" t="s">
        <v>491</v>
      </c>
      <c r="C81" s="132" t="s">
        <v>492</v>
      </c>
      <c r="D81" s="132" t="s">
        <v>30</v>
      </c>
      <c r="E81" s="132" t="s">
        <v>31</v>
      </c>
      <c r="F81" s="132" t="s">
        <v>32</v>
      </c>
      <c r="G81" s="132" t="s">
        <v>53</v>
      </c>
      <c r="H81" s="132" t="s">
        <v>1011</v>
      </c>
      <c r="I81" s="133">
        <v>15.794700000000001</v>
      </c>
      <c r="J81" s="133">
        <v>11.83</v>
      </c>
      <c r="K81" s="134">
        <v>11.83</v>
      </c>
    </row>
    <row r="82" spans="1:11" s="14" customFormat="1" ht="75" x14ac:dyDescent="0.25">
      <c r="A82" s="131" t="s">
        <v>1010</v>
      </c>
      <c r="B82" s="132" t="s">
        <v>471</v>
      </c>
      <c r="C82" s="132" t="s">
        <v>496</v>
      </c>
      <c r="D82" s="132" t="s">
        <v>30</v>
      </c>
      <c r="E82" s="132" t="s">
        <v>31</v>
      </c>
      <c r="F82" s="132" t="s">
        <v>42</v>
      </c>
      <c r="G82" s="132" t="s">
        <v>1006</v>
      </c>
      <c r="H82" s="132" t="s">
        <v>44</v>
      </c>
      <c r="I82" s="133">
        <v>12.742599999999999</v>
      </c>
      <c r="J82" s="133">
        <v>31.457999999999998</v>
      </c>
      <c r="K82" s="134">
        <v>12.742599999999999</v>
      </c>
    </row>
    <row r="83" spans="1:11" s="14" customFormat="1" ht="75" x14ac:dyDescent="0.25">
      <c r="A83" s="131" t="s">
        <v>1010</v>
      </c>
      <c r="B83" s="132" t="s">
        <v>491</v>
      </c>
      <c r="C83" s="132" t="s">
        <v>492</v>
      </c>
      <c r="D83" s="132" t="s">
        <v>30</v>
      </c>
      <c r="E83" s="132" t="s">
        <v>31</v>
      </c>
      <c r="F83" s="132" t="s">
        <v>42</v>
      </c>
      <c r="G83" s="132" t="s">
        <v>1006</v>
      </c>
      <c r="H83" s="132" t="s">
        <v>44</v>
      </c>
      <c r="I83" s="133">
        <v>12.9574</v>
      </c>
      <c r="J83" s="133">
        <v>24.206</v>
      </c>
      <c r="K83" s="134">
        <v>12.9574</v>
      </c>
    </row>
    <row r="84" spans="1:11" s="14" customFormat="1" ht="45" x14ac:dyDescent="0.25">
      <c r="A84" s="131" t="s">
        <v>1010</v>
      </c>
      <c r="B84" s="132" t="s">
        <v>491</v>
      </c>
      <c r="C84" s="132" t="s">
        <v>492</v>
      </c>
      <c r="D84" s="132" t="s">
        <v>30</v>
      </c>
      <c r="E84" s="132" t="s">
        <v>31</v>
      </c>
      <c r="F84" s="132" t="s">
        <v>32</v>
      </c>
      <c r="G84" s="132" t="s">
        <v>53</v>
      </c>
      <c r="H84" s="132" t="s">
        <v>44</v>
      </c>
      <c r="I84" s="133">
        <v>13.2354</v>
      </c>
      <c r="J84" s="133">
        <v>14.252000000000001</v>
      </c>
      <c r="K84" s="134">
        <v>13.2354</v>
      </c>
    </row>
    <row r="85" spans="1:11" s="14" customFormat="1" ht="30" x14ac:dyDescent="0.25">
      <c r="A85" s="131" t="s">
        <v>1010</v>
      </c>
      <c r="B85" s="132" t="s">
        <v>471</v>
      </c>
      <c r="C85" s="132" t="s">
        <v>495</v>
      </c>
      <c r="D85" s="132" t="s">
        <v>30</v>
      </c>
      <c r="E85" s="132" t="s">
        <v>36</v>
      </c>
      <c r="F85" s="132" t="s">
        <v>37</v>
      </c>
      <c r="G85" s="132" t="s">
        <v>100</v>
      </c>
      <c r="H85" s="132" t="s">
        <v>996</v>
      </c>
      <c r="I85" s="133">
        <v>13.8047</v>
      </c>
      <c r="J85" s="133">
        <v>60.997999999999998</v>
      </c>
      <c r="K85" s="134">
        <v>13.8047</v>
      </c>
    </row>
    <row r="86" spans="1:11" s="14" customFormat="1" ht="45" x14ac:dyDescent="0.25">
      <c r="A86" s="131" t="s">
        <v>1010</v>
      </c>
      <c r="B86" s="132" t="s">
        <v>471</v>
      </c>
      <c r="C86" s="132" t="s">
        <v>495</v>
      </c>
      <c r="D86" s="132" t="s">
        <v>30</v>
      </c>
      <c r="E86" s="132" t="s">
        <v>36</v>
      </c>
      <c r="F86" s="132" t="s">
        <v>37</v>
      </c>
      <c r="G86" s="132" t="s">
        <v>72</v>
      </c>
      <c r="H86" s="132" t="s">
        <v>681</v>
      </c>
      <c r="I86" s="133">
        <v>13.958299999999999</v>
      </c>
      <c r="J86" s="133">
        <v>60.956000000000003</v>
      </c>
      <c r="K86" s="134">
        <v>13.958299999999999</v>
      </c>
    </row>
    <row r="87" spans="1:11" s="14" customFormat="1" ht="30" x14ac:dyDescent="0.25">
      <c r="A87" s="131" t="s">
        <v>1010</v>
      </c>
      <c r="B87" s="132" t="s">
        <v>471</v>
      </c>
      <c r="C87" s="132" t="s">
        <v>495</v>
      </c>
      <c r="D87" s="132" t="s">
        <v>30</v>
      </c>
      <c r="E87" s="132" t="s">
        <v>36</v>
      </c>
      <c r="F87" s="132" t="s">
        <v>37</v>
      </c>
      <c r="G87" s="132" t="s">
        <v>81</v>
      </c>
      <c r="H87" s="132" t="s">
        <v>73</v>
      </c>
      <c r="I87" s="133">
        <v>14.014099999999999</v>
      </c>
      <c r="J87" s="133">
        <v>20.957999999999998</v>
      </c>
      <c r="K87" s="134">
        <v>14.014099999999999</v>
      </c>
    </row>
    <row r="88" spans="1:11" s="14" customFormat="1" ht="45" x14ac:dyDescent="0.25">
      <c r="A88" s="131" t="s">
        <v>1010</v>
      </c>
      <c r="B88" s="132" t="s">
        <v>471</v>
      </c>
      <c r="C88" s="132" t="s">
        <v>496</v>
      </c>
      <c r="D88" s="132" t="s">
        <v>30</v>
      </c>
      <c r="E88" s="132" t="s">
        <v>36</v>
      </c>
      <c r="F88" s="132" t="s">
        <v>37</v>
      </c>
      <c r="G88" s="132" t="s">
        <v>85</v>
      </c>
      <c r="H88" s="132" t="s">
        <v>1008</v>
      </c>
      <c r="I88" s="133">
        <v>14.937099999999999</v>
      </c>
      <c r="J88" s="133">
        <v>59.878</v>
      </c>
      <c r="K88" s="134">
        <v>14.937099999999999</v>
      </c>
    </row>
    <row r="89" spans="1:11" s="14" customFormat="1" ht="45" x14ac:dyDescent="0.25">
      <c r="A89" s="131" t="s">
        <v>1010</v>
      </c>
      <c r="B89" s="132" t="s">
        <v>471</v>
      </c>
      <c r="C89" s="132" t="s">
        <v>496</v>
      </c>
      <c r="D89" s="132" t="s">
        <v>30</v>
      </c>
      <c r="E89" s="132" t="s">
        <v>36</v>
      </c>
      <c r="F89" s="132" t="s">
        <v>42</v>
      </c>
      <c r="G89" s="132" t="s">
        <v>56</v>
      </c>
      <c r="H89" s="132" t="s">
        <v>681</v>
      </c>
      <c r="I89" s="133">
        <v>15.4011</v>
      </c>
      <c r="J89" s="133">
        <v>32.76</v>
      </c>
      <c r="K89" s="134">
        <v>15.4011</v>
      </c>
    </row>
    <row r="90" spans="1:11" s="14" customFormat="1" ht="30" x14ac:dyDescent="0.25">
      <c r="A90" s="131" t="s">
        <v>1010</v>
      </c>
      <c r="B90" s="132" t="s">
        <v>471</v>
      </c>
      <c r="C90" s="132" t="s">
        <v>496</v>
      </c>
      <c r="D90" s="132" t="s">
        <v>30</v>
      </c>
      <c r="E90" s="132" t="s">
        <v>36</v>
      </c>
      <c r="F90" s="132" t="s">
        <v>42</v>
      </c>
      <c r="G90" s="132" t="s">
        <v>76</v>
      </c>
      <c r="H90" s="132" t="s">
        <v>996</v>
      </c>
      <c r="I90" s="133">
        <v>15.8278</v>
      </c>
      <c r="J90" s="133">
        <v>35.392000000000003</v>
      </c>
      <c r="K90" s="134">
        <v>15.8278</v>
      </c>
    </row>
    <row r="91" spans="1:11" s="14" customFormat="1" ht="30" x14ac:dyDescent="0.25">
      <c r="A91" s="131" t="s">
        <v>1010</v>
      </c>
      <c r="B91" s="132" t="s">
        <v>471</v>
      </c>
      <c r="C91" s="132" t="s">
        <v>496</v>
      </c>
      <c r="D91" s="132" t="s">
        <v>30</v>
      </c>
      <c r="E91" s="132" t="s">
        <v>36</v>
      </c>
      <c r="F91" s="132" t="s">
        <v>37</v>
      </c>
      <c r="G91" s="132" t="s">
        <v>100</v>
      </c>
      <c r="H91" s="132" t="s">
        <v>996</v>
      </c>
      <c r="I91" s="133">
        <v>15.8568</v>
      </c>
      <c r="J91" s="133">
        <v>68.628</v>
      </c>
      <c r="K91" s="134">
        <v>15.8568</v>
      </c>
    </row>
    <row r="92" spans="1:11" s="14" customFormat="1" ht="30" x14ac:dyDescent="0.25">
      <c r="A92" s="131" t="s">
        <v>1010</v>
      </c>
      <c r="B92" s="132" t="s">
        <v>471</v>
      </c>
      <c r="C92" s="132" t="s">
        <v>496</v>
      </c>
      <c r="D92" s="132" t="s">
        <v>30</v>
      </c>
      <c r="E92" s="132" t="s">
        <v>36</v>
      </c>
      <c r="F92" s="132" t="s">
        <v>37</v>
      </c>
      <c r="G92" s="132" t="s">
        <v>81</v>
      </c>
      <c r="H92" s="132" t="s">
        <v>73</v>
      </c>
      <c r="I92" s="133">
        <v>15.9308</v>
      </c>
      <c r="J92" s="133">
        <v>27.44</v>
      </c>
      <c r="K92" s="134">
        <v>15.9308</v>
      </c>
    </row>
    <row r="93" spans="1:11" s="14" customFormat="1" ht="45" x14ac:dyDescent="0.25">
      <c r="A93" s="131" t="s">
        <v>1010</v>
      </c>
      <c r="B93" s="132" t="s">
        <v>471</v>
      </c>
      <c r="C93" s="132" t="s">
        <v>496</v>
      </c>
      <c r="D93" s="132" t="s">
        <v>30</v>
      </c>
      <c r="E93" s="132" t="s">
        <v>36</v>
      </c>
      <c r="F93" s="132" t="s">
        <v>37</v>
      </c>
      <c r="G93" s="132" t="s">
        <v>72</v>
      </c>
      <c r="H93" s="132" t="s">
        <v>681</v>
      </c>
      <c r="I93" s="133">
        <v>16.010400000000001</v>
      </c>
      <c r="J93" s="133">
        <v>68.599999999999994</v>
      </c>
      <c r="K93" s="134">
        <v>16.010400000000001</v>
      </c>
    </row>
    <row r="94" spans="1:11" s="14" customFormat="1" ht="60" x14ac:dyDescent="0.25">
      <c r="A94" s="131" t="s">
        <v>1010</v>
      </c>
      <c r="B94" s="132" t="s">
        <v>471</v>
      </c>
      <c r="C94" s="132" t="s">
        <v>496</v>
      </c>
      <c r="D94" s="132" t="s">
        <v>30</v>
      </c>
      <c r="E94" s="132" t="s">
        <v>36</v>
      </c>
      <c r="F94" s="132" t="s">
        <v>42</v>
      </c>
      <c r="G94" s="132" t="s">
        <v>83</v>
      </c>
      <c r="H94" s="132" t="s">
        <v>84</v>
      </c>
      <c r="I94" s="133">
        <v>16.170500000000001</v>
      </c>
      <c r="J94" s="133">
        <v>32.704000000000001</v>
      </c>
      <c r="K94" s="134">
        <v>16.170500000000001</v>
      </c>
    </row>
    <row r="95" spans="1:11" s="14" customFormat="1" ht="45" x14ac:dyDescent="0.25">
      <c r="A95" s="131" t="s">
        <v>1010</v>
      </c>
      <c r="B95" s="132" t="s">
        <v>491</v>
      </c>
      <c r="C95" s="132" t="s">
        <v>496</v>
      </c>
      <c r="D95" s="132" t="s">
        <v>30</v>
      </c>
      <c r="E95" s="132" t="s">
        <v>36</v>
      </c>
      <c r="F95" s="132" t="s">
        <v>37</v>
      </c>
      <c r="G95" s="132" t="s">
        <v>85</v>
      </c>
      <c r="H95" s="132" t="s">
        <v>1008</v>
      </c>
      <c r="I95" s="133">
        <v>18.813700000000001</v>
      </c>
      <c r="J95" s="133">
        <v>55.033999999999999</v>
      </c>
      <c r="K95" s="134">
        <v>18.813700000000001</v>
      </c>
    </row>
    <row r="96" spans="1:11" s="14" customFormat="1" ht="45" x14ac:dyDescent="0.25">
      <c r="A96" s="131" t="s">
        <v>1010</v>
      </c>
      <c r="B96" s="132" t="s">
        <v>491</v>
      </c>
      <c r="C96" s="132" t="s">
        <v>496</v>
      </c>
      <c r="D96" s="132" t="s">
        <v>30</v>
      </c>
      <c r="E96" s="132" t="s">
        <v>36</v>
      </c>
      <c r="F96" s="132" t="s">
        <v>42</v>
      </c>
      <c r="G96" s="132" t="s">
        <v>56</v>
      </c>
      <c r="H96" s="132" t="s">
        <v>681</v>
      </c>
      <c r="I96" s="133">
        <v>19.358000000000001</v>
      </c>
      <c r="J96" s="133">
        <v>26.32</v>
      </c>
      <c r="K96" s="134">
        <v>19.358000000000001</v>
      </c>
    </row>
    <row r="97" spans="1:11" s="14" customFormat="1" ht="30" x14ac:dyDescent="0.25">
      <c r="A97" s="131" t="s">
        <v>1010</v>
      </c>
      <c r="B97" s="132" t="s">
        <v>491</v>
      </c>
      <c r="C97" s="132" t="s">
        <v>496</v>
      </c>
      <c r="D97" s="132" t="s">
        <v>30</v>
      </c>
      <c r="E97" s="132" t="s">
        <v>36</v>
      </c>
      <c r="F97" s="132" t="s">
        <v>37</v>
      </c>
      <c r="G97" s="132" t="s">
        <v>100</v>
      </c>
      <c r="H97" s="132" t="s">
        <v>996</v>
      </c>
      <c r="I97" s="133">
        <v>19.7883</v>
      </c>
      <c r="J97" s="133">
        <v>62.692</v>
      </c>
      <c r="K97" s="134">
        <v>19.7883</v>
      </c>
    </row>
    <row r="98" spans="1:11" s="14" customFormat="1" ht="30" x14ac:dyDescent="0.25">
      <c r="A98" s="131" t="s">
        <v>1010</v>
      </c>
      <c r="B98" s="132" t="s">
        <v>491</v>
      </c>
      <c r="C98" s="132" t="s">
        <v>496</v>
      </c>
      <c r="D98" s="132" t="s">
        <v>30</v>
      </c>
      <c r="E98" s="132" t="s">
        <v>36</v>
      </c>
      <c r="F98" s="132" t="s">
        <v>37</v>
      </c>
      <c r="G98" s="132" t="s">
        <v>81</v>
      </c>
      <c r="H98" s="132" t="s">
        <v>73</v>
      </c>
      <c r="I98" s="133">
        <v>19.803999999999998</v>
      </c>
      <c r="J98" s="133">
        <v>22.666</v>
      </c>
      <c r="K98" s="134">
        <v>19.803999999999998</v>
      </c>
    </row>
    <row r="99" spans="1:11" s="14" customFormat="1" ht="45" x14ac:dyDescent="0.25">
      <c r="A99" s="131" t="s">
        <v>1010</v>
      </c>
      <c r="B99" s="132" t="s">
        <v>491</v>
      </c>
      <c r="C99" s="132" t="s">
        <v>496</v>
      </c>
      <c r="D99" s="132" t="s">
        <v>30</v>
      </c>
      <c r="E99" s="132" t="s">
        <v>36</v>
      </c>
      <c r="F99" s="132" t="s">
        <v>37</v>
      </c>
      <c r="G99" s="132" t="s">
        <v>72</v>
      </c>
      <c r="H99" s="132" t="s">
        <v>681</v>
      </c>
      <c r="I99" s="133">
        <v>19.9419</v>
      </c>
      <c r="J99" s="133">
        <v>62.664000000000001</v>
      </c>
      <c r="K99" s="134">
        <v>19.9419</v>
      </c>
    </row>
    <row r="100" spans="1:11" s="14" customFormat="1" ht="60" x14ac:dyDescent="0.25">
      <c r="A100" s="131" t="s">
        <v>1010</v>
      </c>
      <c r="B100" s="132" t="s">
        <v>491</v>
      </c>
      <c r="C100" s="132" t="s">
        <v>496</v>
      </c>
      <c r="D100" s="132" t="s">
        <v>30</v>
      </c>
      <c r="E100" s="132" t="s">
        <v>36</v>
      </c>
      <c r="F100" s="132" t="s">
        <v>42</v>
      </c>
      <c r="G100" s="132" t="s">
        <v>83</v>
      </c>
      <c r="H100" s="132" t="s">
        <v>84</v>
      </c>
      <c r="I100" s="133">
        <v>20.073499999999999</v>
      </c>
      <c r="J100" s="133">
        <v>27.327999999999999</v>
      </c>
      <c r="K100" s="134">
        <v>20.073499999999999</v>
      </c>
    </row>
    <row r="101" spans="1:11" s="14" customFormat="1" ht="45" x14ac:dyDescent="0.25">
      <c r="A101" s="131" t="s">
        <v>1010</v>
      </c>
      <c r="B101" s="132" t="s">
        <v>491</v>
      </c>
      <c r="C101" s="132" t="s">
        <v>492</v>
      </c>
      <c r="D101" s="132" t="s">
        <v>30</v>
      </c>
      <c r="E101" s="132" t="s">
        <v>36</v>
      </c>
      <c r="F101" s="132" t="s">
        <v>37</v>
      </c>
      <c r="G101" s="132" t="s">
        <v>85</v>
      </c>
      <c r="H101" s="132" t="s">
        <v>1008</v>
      </c>
      <c r="I101" s="133">
        <v>21.708400000000001</v>
      </c>
      <c r="J101" s="133">
        <v>54.067999999999998</v>
      </c>
      <c r="K101" s="134">
        <v>21.708400000000001</v>
      </c>
    </row>
    <row r="102" spans="1:11" s="14" customFormat="1" ht="30" x14ac:dyDescent="0.25">
      <c r="A102" s="131" t="s">
        <v>1010</v>
      </c>
      <c r="B102" s="132" t="s">
        <v>491</v>
      </c>
      <c r="C102" s="132" t="s">
        <v>492</v>
      </c>
      <c r="D102" s="132" t="s">
        <v>30</v>
      </c>
      <c r="E102" s="132" t="s">
        <v>36</v>
      </c>
      <c r="F102" s="132" t="s">
        <v>37</v>
      </c>
      <c r="G102" s="132" t="s">
        <v>81</v>
      </c>
      <c r="H102" s="132" t="s">
        <v>73</v>
      </c>
      <c r="I102" s="133">
        <v>22.6892</v>
      </c>
      <c r="J102" s="133">
        <v>21.728000000000002</v>
      </c>
      <c r="K102" s="134">
        <v>21.728000000000002</v>
      </c>
    </row>
    <row r="103" spans="1:11" s="14" customFormat="1" ht="30" x14ac:dyDescent="0.25">
      <c r="A103" s="131" t="s">
        <v>1010</v>
      </c>
      <c r="B103" s="132" t="s">
        <v>491</v>
      </c>
      <c r="C103" s="132" t="s">
        <v>492</v>
      </c>
      <c r="D103" s="132" t="s">
        <v>30</v>
      </c>
      <c r="E103" s="132" t="s">
        <v>36</v>
      </c>
      <c r="F103" s="132" t="s">
        <v>37</v>
      </c>
      <c r="G103" s="132" t="s">
        <v>100</v>
      </c>
      <c r="H103" s="132" t="s">
        <v>996</v>
      </c>
      <c r="I103" s="133">
        <v>22.835999999999999</v>
      </c>
      <c r="J103" s="133">
        <v>61.502000000000002</v>
      </c>
      <c r="K103" s="134">
        <v>22.835999999999999</v>
      </c>
    </row>
    <row r="104" spans="1:11" s="14" customFormat="1" ht="45" x14ac:dyDescent="0.25">
      <c r="A104" s="131" t="s">
        <v>1010</v>
      </c>
      <c r="B104" s="132" t="s">
        <v>491</v>
      </c>
      <c r="C104" s="132" t="s">
        <v>492</v>
      </c>
      <c r="D104" s="132" t="s">
        <v>30</v>
      </c>
      <c r="E104" s="132" t="s">
        <v>36</v>
      </c>
      <c r="F104" s="132" t="s">
        <v>37</v>
      </c>
      <c r="G104" s="132" t="s">
        <v>72</v>
      </c>
      <c r="H104" s="132" t="s">
        <v>681</v>
      </c>
      <c r="I104" s="133">
        <v>22.989599999999999</v>
      </c>
      <c r="J104" s="133">
        <v>61.473999999999997</v>
      </c>
      <c r="K104" s="134">
        <v>22.989599999999999</v>
      </c>
    </row>
    <row r="105" spans="1:11" s="14" customFormat="1" ht="60" x14ac:dyDescent="0.25">
      <c r="A105" s="131" t="s">
        <v>1010</v>
      </c>
      <c r="B105" s="132" t="s">
        <v>491</v>
      </c>
      <c r="C105" s="132" t="s">
        <v>492</v>
      </c>
      <c r="D105" s="132" t="s">
        <v>30</v>
      </c>
      <c r="E105" s="132" t="s">
        <v>36</v>
      </c>
      <c r="F105" s="132" t="s">
        <v>42</v>
      </c>
      <c r="G105" s="132" t="s">
        <v>83</v>
      </c>
      <c r="H105" s="132" t="s">
        <v>84</v>
      </c>
      <c r="I105" s="133">
        <v>23.042000000000002</v>
      </c>
      <c r="J105" s="133">
        <v>26.263999999999999</v>
      </c>
      <c r="K105" s="134">
        <v>23.042000000000002</v>
      </c>
    </row>
    <row r="106" spans="1:11" s="14" customFormat="1" ht="45" x14ac:dyDescent="0.25">
      <c r="A106" s="131" t="s">
        <v>1012</v>
      </c>
      <c r="B106" s="132" t="s">
        <v>471</v>
      </c>
      <c r="C106" s="132" t="s">
        <v>495</v>
      </c>
      <c r="D106" s="132" t="s">
        <v>35</v>
      </c>
      <c r="E106" s="132" t="s">
        <v>31</v>
      </c>
      <c r="F106" s="132" t="s">
        <v>32</v>
      </c>
      <c r="G106" s="132" t="s">
        <v>39</v>
      </c>
      <c r="H106" s="132" t="s">
        <v>44</v>
      </c>
      <c r="I106" s="133">
        <v>4.8684000000000003</v>
      </c>
      <c r="J106" s="133">
        <v>65.099999999999994</v>
      </c>
      <c r="K106" s="134">
        <v>4.8684000000000003</v>
      </c>
    </row>
    <row r="107" spans="1:11" s="14" customFormat="1" ht="45" x14ac:dyDescent="0.25">
      <c r="A107" s="131" t="s">
        <v>1012</v>
      </c>
      <c r="B107" s="132" t="s">
        <v>471</v>
      </c>
      <c r="C107" s="132" t="s">
        <v>496</v>
      </c>
      <c r="D107" s="132" t="s">
        <v>35</v>
      </c>
      <c r="E107" s="132" t="s">
        <v>31</v>
      </c>
      <c r="F107" s="132" t="s">
        <v>32</v>
      </c>
      <c r="G107" s="132" t="s">
        <v>39</v>
      </c>
      <c r="H107" s="132" t="s">
        <v>44</v>
      </c>
      <c r="I107" s="133">
        <v>5.9048999999999996</v>
      </c>
      <c r="J107" s="133">
        <v>99.203999999999994</v>
      </c>
      <c r="K107" s="134">
        <v>5.9048999999999996</v>
      </c>
    </row>
    <row r="108" spans="1:11" s="14" customFormat="1" ht="45" x14ac:dyDescent="0.25">
      <c r="A108" s="131" t="s">
        <v>1012</v>
      </c>
      <c r="B108" s="132" t="s">
        <v>471</v>
      </c>
      <c r="C108" s="132" t="s">
        <v>492</v>
      </c>
      <c r="D108" s="132" t="s">
        <v>35</v>
      </c>
      <c r="E108" s="132" t="s">
        <v>31</v>
      </c>
      <c r="F108" s="132" t="s">
        <v>32</v>
      </c>
      <c r="G108" s="132" t="s">
        <v>39</v>
      </c>
      <c r="H108" s="132" t="s">
        <v>44</v>
      </c>
      <c r="I108" s="133">
        <v>7.5022000000000002</v>
      </c>
      <c r="J108" s="133">
        <v>140.084</v>
      </c>
      <c r="K108" s="134">
        <v>7.5022000000000002</v>
      </c>
    </row>
    <row r="109" spans="1:11" s="14" customFormat="1" ht="30" x14ac:dyDescent="0.25">
      <c r="A109" s="131" t="s">
        <v>1012</v>
      </c>
      <c r="B109" s="132" t="s">
        <v>471</v>
      </c>
      <c r="C109" s="132" t="s">
        <v>495</v>
      </c>
      <c r="D109" s="132" t="s">
        <v>35</v>
      </c>
      <c r="E109" s="132" t="s">
        <v>36</v>
      </c>
      <c r="F109" s="132" t="s">
        <v>32</v>
      </c>
      <c r="G109" s="132" t="s">
        <v>995</v>
      </c>
      <c r="H109" s="132" t="s">
        <v>41</v>
      </c>
      <c r="I109" s="133">
        <v>7.9112999999999998</v>
      </c>
      <c r="J109" s="133">
        <v>38.472000000000001</v>
      </c>
      <c r="K109" s="134">
        <v>7.9112999999999998</v>
      </c>
    </row>
    <row r="110" spans="1:11" s="14" customFormat="1" ht="30" x14ac:dyDescent="0.25">
      <c r="A110" s="131" t="s">
        <v>1012</v>
      </c>
      <c r="B110" s="132" t="s">
        <v>471</v>
      </c>
      <c r="C110" s="132" t="s">
        <v>496</v>
      </c>
      <c r="D110" s="132" t="s">
        <v>35</v>
      </c>
      <c r="E110" s="132" t="s">
        <v>36</v>
      </c>
      <c r="F110" s="132" t="s">
        <v>32</v>
      </c>
      <c r="G110" s="132" t="s">
        <v>995</v>
      </c>
      <c r="H110" s="132" t="s">
        <v>41</v>
      </c>
      <c r="I110" s="133">
        <v>9.3541000000000007</v>
      </c>
      <c r="J110" s="133">
        <v>94.36</v>
      </c>
      <c r="K110" s="134">
        <v>9.3541000000000007</v>
      </c>
    </row>
    <row r="111" spans="1:11" s="14" customFormat="1" ht="30" x14ac:dyDescent="0.25">
      <c r="A111" s="131" t="s">
        <v>1012</v>
      </c>
      <c r="B111" s="132" t="s">
        <v>471</v>
      </c>
      <c r="C111" s="132" t="s">
        <v>492</v>
      </c>
      <c r="D111" s="132" t="s">
        <v>35</v>
      </c>
      <c r="E111" s="132" t="s">
        <v>36</v>
      </c>
      <c r="F111" s="132" t="s">
        <v>32</v>
      </c>
      <c r="G111" s="132" t="s">
        <v>995</v>
      </c>
      <c r="H111" s="132" t="s">
        <v>41</v>
      </c>
      <c r="I111" s="133">
        <v>11.668100000000001</v>
      </c>
      <c r="J111" s="133">
        <v>161.68600000000001</v>
      </c>
      <c r="K111" s="134">
        <v>11.668100000000001</v>
      </c>
    </row>
    <row r="112" spans="1:11" s="14" customFormat="1" ht="30" x14ac:dyDescent="0.25">
      <c r="A112" s="131" t="s">
        <v>1012</v>
      </c>
      <c r="B112" s="132" t="s">
        <v>471</v>
      </c>
      <c r="C112" s="132" t="s">
        <v>495</v>
      </c>
      <c r="D112" s="132" t="s">
        <v>35</v>
      </c>
      <c r="E112" s="132" t="s">
        <v>36</v>
      </c>
      <c r="F112" s="132" t="s">
        <v>42</v>
      </c>
      <c r="G112" s="132" t="s">
        <v>40</v>
      </c>
      <c r="H112" s="132" t="s">
        <v>41</v>
      </c>
      <c r="I112" s="133">
        <v>14.746600000000001</v>
      </c>
      <c r="J112" s="133">
        <v>125.706</v>
      </c>
      <c r="K112" s="134">
        <v>14.746600000000001</v>
      </c>
    </row>
    <row r="113" spans="1:11" s="14" customFormat="1" ht="30" x14ac:dyDescent="0.25">
      <c r="A113" s="131" t="s">
        <v>1012</v>
      </c>
      <c r="B113" s="132" t="s">
        <v>471</v>
      </c>
      <c r="C113" s="132" t="s">
        <v>496</v>
      </c>
      <c r="D113" s="132" t="s">
        <v>35</v>
      </c>
      <c r="E113" s="132" t="s">
        <v>36</v>
      </c>
      <c r="F113" s="132" t="s">
        <v>42</v>
      </c>
      <c r="G113" s="132" t="s">
        <v>40</v>
      </c>
      <c r="H113" s="132" t="s">
        <v>41</v>
      </c>
      <c r="I113" s="133">
        <v>16.189299999999999</v>
      </c>
      <c r="J113" s="133">
        <v>180.65600000000001</v>
      </c>
      <c r="K113" s="134">
        <v>16.189299999999999</v>
      </c>
    </row>
    <row r="114" spans="1:11" s="14" customFormat="1" ht="30" x14ac:dyDescent="0.25">
      <c r="A114" s="131" t="s">
        <v>1012</v>
      </c>
      <c r="B114" s="132" t="s">
        <v>471</v>
      </c>
      <c r="C114" s="132" t="s">
        <v>492</v>
      </c>
      <c r="D114" s="132" t="s">
        <v>35</v>
      </c>
      <c r="E114" s="132" t="s">
        <v>36</v>
      </c>
      <c r="F114" s="132" t="s">
        <v>42</v>
      </c>
      <c r="G114" s="132" t="s">
        <v>40</v>
      </c>
      <c r="H114" s="132" t="s">
        <v>41</v>
      </c>
      <c r="I114" s="133">
        <v>18.503299999999999</v>
      </c>
      <c r="J114" s="133">
        <v>246.386</v>
      </c>
      <c r="K114" s="134">
        <v>18.503299999999999</v>
      </c>
    </row>
    <row r="115" spans="1:11" s="14" customFormat="1" ht="30" x14ac:dyDescent="0.25">
      <c r="A115" s="131" t="s">
        <v>1012</v>
      </c>
      <c r="B115" s="132" t="s">
        <v>491</v>
      </c>
      <c r="C115" s="132" t="s">
        <v>472</v>
      </c>
      <c r="D115" s="132" t="s">
        <v>35</v>
      </c>
      <c r="E115" s="132" t="s">
        <v>36</v>
      </c>
      <c r="F115" s="132" t="s">
        <v>32</v>
      </c>
      <c r="G115" s="132" t="s">
        <v>77</v>
      </c>
      <c r="H115" s="132" t="s">
        <v>73</v>
      </c>
      <c r="I115" s="133">
        <v>19.189699999999998</v>
      </c>
      <c r="J115" s="133">
        <v>41.188000000000002</v>
      </c>
      <c r="K115" s="134">
        <v>19.189699999999998</v>
      </c>
    </row>
    <row r="116" spans="1:11" s="14" customFormat="1" x14ac:dyDescent="0.25">
      <c r="A116" s="131" t="s">
        <v>1012</v>
      </c>
      <c r="B116" s="132" t="s">
        <v>491</v>
      </c>
      <c r="C116" s="132" t="s">
        <v>492</v>
      </c>
      <c r="D116" s="132" t="s">
        <v>35</v>
      </c>
      <c r="E116" s="132" t="s">
        <v>36</v>
      </c>
      <c r="F116" s="132" t="s">
        <v>42</v>
      </c>
      <c r="G116" s="132" t="s">
        <v>40</v>
      </c>
      <c r="H116" s="132" t="s">
        <v>41</v>
      </c>
      <c r="I116" s="133">
        <v>19.694800000000001</v>
      </c>
      <c r="J116" s="133">
        <v>116.256</v>
      </c>
      <c r="K116" s="134">
        <v>19.694800000000001</v>
      </c>
    </row>
    <row r="117" spans="1:11" s="14" customFormat="1" x14ac:dyDescent="0.25">
      <c r="A117" s="131" t="s">
        <v>1012</v>
      </c>
      <c r="B117" s="132" t="s">
        <v>491</v>
      </c>
      <c r="C117" s="132" t="s">
        <v>492</v>
      </c>
      <c r="D117" s="132" t="s">
        <v>35</v>
      </c>
      <c r="E117" s="132" t="s">
        <v>36</v>
      </c>
      <c r="F117" s="132" t="s">
        <v>42</v>
      </c>
      <c r="G117" s="132" t="s">
        <v>40</v>
      </c>
      <c r="H117" s="132" t="s">
        <v>41</v>
      </c>
      <c r="I117" s="133">
        <v>22.174800000000001</v>
      </c>
      <c r="J117" s="133">
        <v>116.256</v>
      </c>
      <c r="K117" s="134">
        <v>22.174800000000001</v>
      </c>
    </row>
    <row r="118" spans="1:11" s="14" customFormat="1" ht="30" x14ac:dyDescent="0.25">
      <c r="A118" s="131" t="s">
        <v>1012</v>
      </c>
      <c r="B118" s="132" t="s">
        <v>491</v>
      </c>
      <c r="C118" s="132" t="s">
        <v>472</v>
      </c>
      <c r="D118" s="132" t="s">
        <v>35</v>
      </c>
      <c r="E118" s="132" t="s">
        <v>36</v>
      </c>
      <c r="F118" s="132" t="s">
        <v>42</v>
      </c>
      <c r="G118" s="132" t="s">
        <v>40</v>
      </c>
      <c r="H118" s="132" t="s">
        <v>41</v>
      </c>
      <c r="I118" s="133">
        <v>23.043099999999999</v>
      </c>
      <c r="J118" s="133">
        <v>183.75</v>
      </c>
      <c r="K118" s="134">
        <v>23.043099999999999</v>
      </c>
    </row>
    <row r="119" spans="1:11" s="14" customFormat="1" ht="30" x14ac:dyDescent="0.25">
      <c r="A119" s="131" t="s">
        <v>1012</v>
      </c>
      <c r="B119" s="132" t="s">
        <v>491</v>
      </c>
      <c r="C119" s="132" t="s">
        <v>472</v>
      </c>
      <c r="D119" s="132" t="s">
        <v>35</v>
      </c>
      <c r="E119" s="132" t="s">
        <v>36</v>
      </c>
      <c r="F119" s="132" t="s">
        <v>42</v>
      </c>
      <c r="G119" s="132" t="s">
        <v>40</v>
      </c>
      <c r="H119" s="132" t="s">
        <v>41</v>
      </c>
      <c r="I119" s="133">
        <v>27.2606</v>
      </c>
      <c r="J119" s="133">
        <v>183.75</v>
      </c>
      <c r="K119" s="134">
        <v>27.2606</v>
      </c>
    </row>
    <row r="120" spans="1:11" s="14" customFormat="1" ht="30" x14ac:dyDescent="0.25">
      <c r="A120" s="131" t="s">
        <v>1013</v>
      </c>
      <c r="B120" s="132" t="s">
        <v>491</v>
      </c>
      <c r="C120" s="132" t="s">
        <v>492</v>
      </c>
      <c r="D120" s="132" t="s">
        <v>35</v>
      </c>
      <c r="E120" s="132" t="s">
        <v>31</v>
      </c>
      <c r="F120" s="132" t="s">
        <v>32</v>
      </c>
      <c r="G120" s="132" t="s">
        <v>57</v>
      </c>
      <c r="H120" s="132" t="s">
        <v>58</v>
      </c>
      <c r="I120" s="133">
        <v>10.7125</v>
      </c>
      <c r="J120" s="133">
        <v>27.818000000000001</v>
      </c>
      <c r="K120" s="134">
        <v>10.7125</v>
      </c>
    </row>
    <row r="121" spans="1:11" s="14" customFormat="1" ht="30" x14ac:dyDescent="0.25">
      <c r="A121" s="131" t="s">
        <v>1013</v>
      </c>
      <c r="B121" s="132" t="s">
        <v>491</v>
      </c>
      <c r="C121" s="132" t="s">
        <v>492</v>
      </c>
      <c r="D121" s="132" t="s">
        <v>30</v>
      </c>
      <c r="E121" s="132" t="s">
        <v>46</v>
      </c>
      <c r="F121" s="132" t="s">
        <v>47</v>
      </c>
      <c r="G121" s="132" t="s">
        <v>62</v>
      </c>
      <c r="H121" s="132" t="s">
        <v>65</v>
      </c>
      <c r="I121" s="133">
        <v>11.611499999999999</v>
      </c>
      <c r="J121" s="133">
        <v>19.096</v>
      </c>
      <c r="K121" s="134">
        <v>11.611499999999999</v>
      </c>
    </row>
    <row r="122" spans="1:11" s="14" customFormat="1" ht="30" x14ac:dyDescent="0.25">
      <c r="A122" s="131" t="s">
        <v>1013</v>
      </c>
      <c r="B122" s="132" t="s">
        <v>491</v>
      </c>
      <c r="C122" s="132" t="s">
        <v>492</v>
      </c>
      <c r="D122" s="132" t="s">
        <v>30</v>
      </c>
      <c r="E122" s="132" t="s">
        <v>46</v>
      </c>
      <c r="F122" s="132" t="s">
        <v>47</v>
      </c>
      <c r="G122" s="132" t="s">
        <v>59</v>
      </c>
      <c r="H122" s="132" t="s">
        <v>58</v>
      </c>
      <c r="I122" s="133">
        <v>11.712999999999999</v>
      </c>
      <c r="J122" s="133">
        <v>19.501999999999999</v>
      </c>
      <c r="K122" s="134">
        <v>11.712999999999999</v>
      </c>
    </row>
    <row r="123" spans="1:11" s="14" customFormat="1" ht="30" x14ac:dyDescent="0.25">
      <c r="A123" s="131" t="s">
        <v>1013</v>
      </c>
      <c r="B123" s="132" t="s">
        <v>491</v>
      </c>
      <c r="C123" s="132" t="s">
        <v>472</v>
      </c>
      <c r="D123" s="132" t="s">
        <v>30</v>
      </c>
      <c r="E123" s="132" t="s">
        <v>31</v>
      </c>
      <c r="F123" s="132" t="s">
        <v>32</v>
      </c>
      <c r="G123" s="132" t="s">
        <v>28</v>
      </c>
      <c r="H123" s="132" t="s">
        <v>678</v>
      </c>
      <c r="I123" s="133">
        <v>13.691599999999999</v>
      </c>
      <c r="J123" s="133">
        <v>22.484000000000002</v>
      </c>
      <c r="K123" s="134">
        <v>13.691599999999999</v>
      </c>
    </row>
    <row r="124" spans="1:11" s="14" customFormat="1" ht="30" x14ac:dyDescent="0.25">
      <c r="A124" s="131" t="s">
        <v>1013</v>
      </c>
      <c r="B124" s="132" t="s">
        <v>491</v>
      </c>
      <c r="C124" s="132" t="s">
        <v>472</v>
      </c>
      <c r="D124" s="132" t="s">
        <v>30</v>
      </c>
      <c r="E124" s="132" t="s">
        <v>31</v>
      </c>
      <c r="F124" s="132" t="s">
        <v>32</v>
      </c>
      <c r="G124" s="132" t="s">
        <v>53</v>
      </c>
      <c r="H124" s="132" t="s">
        <v>65</v>
      </c>
      <c r="I124" s="133">
        <v>13.951499999999999</v>
      </c>
      <c r="J124" s="133">
        <v>22.596</v>
      </c>
      <c r="K124" s="134">
        <v>13.951499999999999</v>
      </c>
    </row>
    <row r="125" spans="1:11" s="14" customFormat="1" ht="30" x14ac:dyDescent="0.25">
      <c r="A125" s="131" t="s">
        <v>1013</v>
      </c>
      <c r="B125" s="132" t="s">
        <v>491</v>
      </c>
      <c r="C125" s="132" t="s">
        <v>472</v>
      </c>
      <c r="D125" s="132" t="s">
        <v>30</v>
      </c>
      <c r="E125" s="132" t="s">
        <v>31</v>
      </c>
      <c r="F125" s="132" t="s">
        <v>42</v>
      </c>
      <c r="G125" s="132" t="s">
        <v>52</v>
      </c>
      <c r="H125" s="132" t="s">
        <v>678</v>
      </c>
      <c r="I125" s="133">
        <v>15.4567</v>
      </c>
      <c r="J125" s="133">
        <v>35.798000000000002</v>
      </c>
      <c r="K125" s="134">
        <v>15.4567</v>
      </c>
    </row>
    <row r="126" spans="1:11" s="14" customFormat="1" ht="45" x14ac:dyDescent="0.25">
      <c r="A126" s="131" t="s">
        <v>1014</v>
      </c>
      <c r="B126" s="132" t="s">
        <v>491</v>
      </c>
      <c r="C126" s="132" t="s">
        <v>492</v>
      </c>
      <c r="D126" s="132" t="s">
        <v>30</v>
      </c>
      <c r="E126" s="132" t="s">
        <v>36</v>
      </c>
      <c r="F126" s="132" t="s">
        <v>37</v>
      </c>
      <c r="G126" s="132" t="s">
        <v>72</v>
      </c>
      <c r="H126" s="132" t="s">
        <v>681</v>
      </c>
      <c r="I126" s="133">
        <v>16.7896</v>
      </c>
      <c r="J126" s="133">
        <v>61.473999999999997</v>
      </c>
      <c r="K126" s="134">
        <v>16.7896</v>
      </c>
    </row>
    <row r="127" spans="1:11" s="14" customFormat="1" ht="45" x14ac:dyDescent="0.25">
      <c r="A127" s="131" t="s">
        <v>1014</v>
      </c>
      <c r="B127" s="132" t="s">
        <v>491</v>
      </c>
      <c r="C127" s="132" t="s">
        <v>472</v>
      </c>
      <c r="D127" s="132" t="s">
        <v>30</v>
      </c>
      <c r="E127" s="132" t="s">
        <v>36</v>
      </c>
      <c r="F127" s="132" t="s">
        <v>37</v>
      </c>
      <c r="G127" s="132" t="s">
        <v>72</v>
      </c>
      <c r="H127" s="132" t="s">
        <v>681</v>
      </c>
      <c r="I127" s="133">
        <v>19.703499999999998</v>
      </c>
      <c r="J127" s="133">
        <v>71.036000000000001</v>
      </c>
      <c r="K127" s="134">
        <v>19.703499999999998</v>
      </c>
    </row>
    <row r="128" spans="1:11" s="14" customFormat="1" ht="45" x14ac:dyDescent="0.25">
      <c r="A128" s="131" t="s">
        <v>1014</v>
      </c>
      <c r="B128" s="132" t="s">
        <v>491</v>
      </c>
      <c r="C128" s="132" t="s">
        <v>492</v>
      </c>
      <c r="D128" s="132" t="s">
        <v>30</v>
      </c>
      <c r="E128" s="132" t="s">
        <v>36</v>
      </c>
      <c r="F128" s="132" t="s">
        <v>37</v>
      </c>
      <c r="G128" s="132" t="s">
        <v>71</v>
      </c>
      <c r="H128" s="132" t="s">
        <v>681</v>
      </c>
      <c r="I128" s="133">
        <v>24.498899999999999</v>
      </c>
      <c r="J128" s="133">
        <v>76.552000000000007</v>
      </c>
      <c r="K128" s="134">
        <v>24.498899999999999</v>
      </c>
    </row>
    <row r="129" spans="1:11" s="14" customFormat="1" ht="45" x14ac:dyDescent="0.25">
      <c r="A129" s="131" t="s">
        <v>1015</v>
      </c>
      <c r="B129" s="132" t="s">
        <v>494</v>
      </c>
      <c r="C129" s="132" t="s">
        <v>492</v>
      </c>
      <c r="D129" s="132" t="s">
        <v>30</v>
      </c>
      <c r="E129" s="132" t="s">
        <v>46</v>
      </c>
      <c r="F129" s="132" t="s">
        <v>47</v>
      </c>
      <c r="G129" s="132" t="s">
        <v>1016</v>
      </c>
      <c r="H129" s="132" t="s">
        <v>44</v>
      </c>
      <c r="I129" s="133">
        <v>4.0343</v>
      </c>
      <c r="J129" s="133">
        <v>13.23</v>
      </c>
      <c r="K129" s="134">
        <v>4.0343</v>
      </c>
    </row>
    <row r="130" spans="1:11" s="14" customFormat="1" ht="45" x14ac:dyDescent="0.25">
      <c r="A130" s="131" t="s">
        <v>1015</v>
      </c>
      <c r="B130" s="132" t="s">
        <v>471</v>
      </c>
      <c r="C130" s="132" t="s">
        <v>472</v>
      </c>
      <c r="D130" s="132" t="s">
        <v>30</v>
      </c>
      <c r="E130" s="132" t="s">
        <v>46</v>
      </c>
      <c r="F130" s="132" t="s">
        <v>47</v>
      </c>
      <c r="G130" s="132" t="s">
        <v>1016</v>
      </c>
      <c r="H130" s="132" t="s">
        <v>44</v>
      </c>
      <c r="I130" s="133">
        <v>4.4527999999999999</v>
      </c>
      <c r="J130" s="133">
        <v>41.076000000000001</v>
      </c>
      <c r="K130" s="134">
        <v>4.4527999999999999</v>
      </c>
    </row>
    <row r="131" spans="1:11" s="14" customFormat="1" ht="45" x14ac:dyDescent="0.25">
      <c r="A131" s="131" t="s">
        <v>1015</v>
      </c>
      <c r="B131" s="132" t="s">
        <v>471</v>
      </c>
      <c r="C131" s="132" t="s">
        <v>472</v>
      </c>
      <c r="D131" s="132" t="s">
        <v>30</v>
      </c>
      <c r="E131" s="132" t="s">
        <v>46</v>
      </c>
      <c r="F131" s="132" t="s">
        <v>47</v>
      </c>
      <c r="G131" s="132" t="s">
        <v>89</v>
      </c>
      <c r="H131" s="132" t="s">
        <v>44</v>
      </c>
      <c r="I131" s="133">
        <v>4.7049000000000003</v>
      </c>
      <c r="J131" s="133">
        <v>41.173999999999999</v>
      </c>
      <c r="K131" s="134">
        <v>4.7049000000000003</v>
      </c>
    </row>
    <row r="132" spans="1:11" s="14" customFormat="1" ht="45" x14ac:dyDescent="0.25">
      <c r="A132" s="131" t="s">
        <v>1015</v>
      </c>
      <c r="B132" s="132" t="s">
        <v>471</v>
      </c>
      <c r="C132" s="132" t="s">
        <v>495</v>
      </c>
      <c r="D132" s="132" t="s">
        <v>30</v>
      </c>
      <c r="E132" s="132" t="s">
        <v>46</v>
      </c>
      <c r="F132" s="132" t="s">
        <v>47</v>
      </c>
      <c r="G132" s="132" t="s">
        <v>89</v>
      </c>
      <c r="H132" s="132" t="s">
        <v>44</v>
      </c>
      <c r="I132" s="133">
        <v>4.7073999999999998</v>
      </c>
      <c r="J132" s="133">
        <v>13.356</v>
      </c>
      <c r="K132" s="134">
        <v>4.7073999999999998</v>
      </c>
    </row>
    <row r="133" spans="1:11" s="14" customFormat="1" ht="45" x14ac:dyDescent="0.25">
      <c r="A133" s="131" t="s">
        <v>1015</v>
      </c>
      <c r="B133" s="132" t="s">
        <v>471</v>
      </c>
      <c r="C133" s="132" t="s">
        <v>496</v>
      </c>
      <c r="D133" s="132" t="s">
        <v>30</v>
      </c>
      <c r="E133" s="132" t="s">
        <v>46</v>
      </c>
      <c r="F133" s="132" t="s">
        <v>47</v>
      </c>
      <c r="G133" s="132" t="s">
        <v>1016</v>
      </c>
      <c r="H133" s="132" t="s">
        <v>44</v>
      </c>
      <c r="I133" s="133">
        <v>4.7877000000000001</v>
      </c>
      <c r="J133" s="133">
        <v>20.495999999999999</v>
      </c>
      <c r="K133" s="134">
        <v>4.7877000000000001</v>
      </c>
    </row>
    <row r="134" spans="1:11" s="14" customFormat="1" ht="45" x14ac:dyDescent="0.25">
      <c r="A134" s="131" t="s">
        <v>1015</v>
      </c>
      <c r="B134" s="132" t="s">
        <v>471</v>
      </c>
      <c r="C134" s="132" t="s">
        <v>496</v>
      </c>
      <c r="D134" s="132" t="s">
        <v>30</v>
      </c>
      <c r="E134" s="132" t="s">
        <v>46</v>
      </c>
      <c r="F134" s="132" t="s">
        <v>47</v>
      </c>
      <c r="G134" s="132" t="s">
        <v>89</v>
      </c>
      <c r="H134" s="132" t="s">
        <v>44</v>
      </c>
      <c r="I134" s="133">
        <v>5.0397999999999996</v>
      </c>
      <c r="J134" s="133">
        <v>20.58</v>
      </c>
      <c r="K134" s="134">
        <v>5.0397999999999996</v>
      </c>
    </row>
    <row r="135" spans="1:11" s="14" customFormat="1" ht="45" x14ac:dyDescent="0.25">
      <c r="A135" s="131" t="s">
        <v>1015</v>
      </c>
      <c r="B135" s="132" t="s">
        <v>471</v>
      </c>
      <c r="C135" s="132" t="s">
        <v>492</v>
      </c>
      <c r="D135" s="132" t="s">
        <v>30</v>
      </c>
      <c r="E135" s="132" t="s">
        <v>46</v>
      </c>
      <c r="F135" s="132" t="s">
        <v>47</v>
      </c>
      <c r="G135" s="132" t="s">
        <v>113</v>
      </c>
      <c r="H135" s="132" t="s">
        <v>44</v>
      </c>
      <c r="I135" s="133">
        <v>5.3948999999999998</v>
      </c>
      <c r="J135" s="133">
        <v>27.594000000000001</v>
      </c>
      <c r="K135" s="134">
        <v>5.3948999999999998</v>
      </c>
    </row>
    <row r="136" spans="1:11" s="14" customFormat="1" ht="75" x14ac:dyDescent="0.25">
      <c r="A136" s="131" t="s">
        <v>1015</v>
      </c>
      <c r="B136" s="132" t="s">
        <v>471</v>
      </c>
      <c r="C136" s="132" t="s">
        <v>495</v>
      </c>
      <c r="D136" s="132" t="s">
        <v>30</v>
      </c>
      <c r="E136" s="132" t="s">
        <v>31</v>
      </c>
      <c r="F136" s="132" t="s">
        <v>42</v>
      </c>
      <c r="G136" s="132" t="s">
        <v>1006</v>
      </c>
      <c r="H136" s="132" t="s">
        <v>44</v>
      </c>
      <c r="I136" s="133">
        <v>5.9234</v>
      </c>
      <c r="J136" s="133">
        <v>23.184000000000001</v>
      </c>
      <c r="K136" s="134">
        <v>5.9234</v>
      </c>
    </row>
    <row r="137" spans="1:11" s="14" customFormat="1" ht="45" x14ac:dyDescent="0.25">
      <c r="A137" s="131" t="s">
        <v>1015</v>
      </c>
      <c r="B137" s="132" t="s">
        <v>471</v>
      </c>
      <c r="C137" s="132" t="s">
        <v>495</v>
      </c>
      <c r="D137" s="132" t="s">
        <v>30</v>
      </c>
      <c r="E137" s="132" t="s">
        <v>31</v>
      </c>
      <c r="F137" s="132" t="s">
        <v>32</v>
      </c>
      <c r="G137" s="132" t="s">
        <v>53</v>
      </c>
      <c r="H137" s="132" t="s">
        <v>44</v>
      </c>
      <c r="I137" s="133">
        <v>6.2013999999999996</v>
      </c>
      <c r="J137" s="133">
        <v>11.536</v>
      </c>
      <c r="K137" s="134">
        <v>6.2013999999999996</v>
      </c>
    </row>
    <row r="138" spans="1:11" s="14" customFormat="1" ht="75" x14ac:dyDescent="0.25">
      <c r="A138" s="131" t="s">
        <v>1015</v>
      </c>
      <c r="B138" s="132" t="s">
        <v>471</v>
      </c>
      <c r="C138" s="132" t="s">
        <v>496</v>
      </c>
      <c r="D138" s="132" t="s">
        <v>30</v>
      </c>
      <c r="E138" s="132" t="s">
        <v>31</v>
      </c>
      <c r="F138" s="132" t="s">
        <v>42</v>
      </c>
      <c r="G138" s="132" t="s">
        <v>1006</v>
      </c>
      <c r="H138" s="132" t="s">
        <v>44</v>
      </c>
      <c r="I138" s="133">
        <v>7.2164000000000001</v>
      </c>
      <c r="J138" s="133">
        <v>28.797999999999998</v>
      </c>
      <c r="K138" s="134">
        <v>7.2164000000000001</v>
      </c>
    </row>
    <row r="139" spans="1:11" s="14" customFormat="1" ht="45" x14ac:dyDescent="0.25">
      <c r="A139" s="131" t="s">
        <v>1015</v>
      </c>
      <c r="B139" s="132" t="s">
        <v>471</v>
      </c>
      <c r="C139" s="132" t="s">
        <v>496</v>
      </c>
      <c r="D139" s="132" t="s">
        <v>30</v>
      </c>
      <c r="E139" s="132" t="s">
        <v>31</v>
      </c>
      <c r="F139" s="132" t="s">
        <v>32</v>
      </c>
      <c r="G139" s="132" t="s">
        <v>53</v>
      </c>
      <c r="H139" s="132" t="s">
        <v>44</v>
      </c>
      <c r="I139" s="133">
        <v>7.4943999999999997</v>
      </c>
      <c r="J139" s="133">
        <v>17.794</v>
      </c>
      <c r="K139" s="134">
        <v>7.4943999999999997</v>
      </c>
    </row>
    <row r="140" spans="1:11" s="14" customFormat="1" ht="30" x14ac:dyDescent="0.25">
      <c r="A140" s="131" t="s">
        <v>1015</v>
      </c>
      <c r="B140" s="132" t="s">
        <v>471</v>
      </c>
      <c r="C140" s="132" t="s">
        <v>495</v>
      </c>
      <c r="D140" s="132" t="s">
        <v>30</v>
      </c>
      <c r="E140" s="132" t="s">
        <v>31</v>
      </c>
      <c r="F140" s="132" t="s">
        <v>32</v>
      </c>
      <c r="G140" s="132" t="s">
        <v>53</v>
      </c>
      <c r="H140" s="132" t="s">
        <v>1011</v>
      </c>
      <c r="I140" s="133">
        <v>7.8856999999999999</v>
      </c>
      <c r="J140" s="133">
        <v>8.7639999999999993</v>
      </c>
      <c r="K140" s="134">
        <v>7.8856999999999999</v>
      </c>
    </row>
    <row r="141" spans="1:11" s="14" customFormat="1" ht="90" x14ac:dyDescent="0.25">
      <c r="A141" s="131" t="s">
        <v>1015</v>
      </c>
      <c r="B141" s="132" t="s">
        <v>471</v>
      </c>
      <c r="C141" s="132" t="s">
        <v>495</v>
      </c>
      <c r="D141" s="132" t="s">
        <v>30</v>
      </c>
      <c r="E141" s="132" t="s">
        <v>31</v>
      </c>
      <c r="F141" s="132" t="s">
        <v>32</v>
      </c>
      <c r="G141" s="132" t="s">
        <v>96</v>
      </c>
      <c r="H141" s="132" t="s">
        <v>1017</v>
      </c>
      <c r="I141" s="133">
        <v>9.2742000000000004</v>
      </c>
      <c r="J141" s="133">
        <v>16.506</v>
      </c>
      <c r="K141" s="134">
        <v>9.2742000000000004</v>
      </c>
    </row>
    <row r="142" spans="1:11" s="14" customFormat="1" ht="30" x14ac:dyDescent="0.25">
      <c r="A142" s="131" t="s">
        <v>1015</v>
      </c>
      <c r="B142" s="132" t="s">
        <v>471</v>
      </c>
      <c r="C142" s="132" t="s">
        <v>496</v>
      </c>
      <c r="D142" s="132" t="s">
        <v>30</v>
      </c>
      <c r="E142" s="132" t="s">
        <v>31</v>
      </c>
      <c r="F142" s="132" t="s">
        <v>32</v>
      </c>
      <c r="G142" s="132" t="s">
        <v>53</v>
      </c>
      <c r="H142" s="132" t="s">
        <v>1011</v>
      </c>
      <c r="I142" s="133">
        <v>9.5106999999999999</v>
      </c>
      <c r="J142" s="133">
        <v>14.756</v>
      </c>
      <c r="K142" s="134">
        <v>9.5106999999999999</v>
      </c>
    </row>
    <row r="143" spans="1:11" s="14" customFormat="1" ht="45" x14ac:dyDescent="0.25">
      <c r="A143" s="131" t="s">
        <v>1015</v>
      </c>
      <c r="B143" s="132" t="s">
        <v>491</v>
      </c>
      <c r="C143" s="132" t="s">
        <v>472</v>
      </c>
      <c r="D143" s="132" t="s">
        <v>30</v>
      </c>
      <c r="E143" s="132" t="s">
        <v>46</v>
      </c>
      <c r="F143" s="132" t="s">
        <v>47</v>
      </c>
      <c r="G143" s="132" t="s">
        <v>1016</v>
      </c>
      <c r="H143" s="132" t="s">
        <v>44</v>
      </c>
      <c r="I143" s="133">
        <v>10.090400000000001</v>
      </c>
      <c r="J143" s="133">
        <v>22.96</v>
      </c>
      <c r="K143" s="134">
        <v>10.090400000000001</v>
      </c>
    </row>
    <row r="144" spans="1:11" s="14" customFormat="1" ht="45" x14ac:dyDescent="0.25">
      <c r="A144" s="131" t="s">
        <v>1015</v>
      </c>
      <c r="B144" s="132" t="s">
        <v>491</v>
      </c>
      <c r="C144" s="132" t="s">
        <v>472</v>
      </c>
      <c r="D144" s="132" t="s">
        <v>30</v>
      </c>
      <c r="E144" s="132" t="s">
        <v>46</v>
      </c>
      <c r="F144" s="132" t="s">
        <v>47</v>
      </c>
      <c r="G144" s="132" t="s">
        <v>89</v>
      </c>
      <c r="H144" s="132" t="s">
        <v>44</v>
      </c>
      <c r="I144" s="133">
        <v>10.342499999999999</v>
      </c>
      <c r="J144" s="133">
        <v>23.044</v>
      </c>
      <c r="K144" s="134">
        <v>10.342499999999999</v>
      </c>
    </row>
    <row r="145" spans="1:11" s="14" customFormat="1" ht="75" x14ac:dyDescent="0.25">
      <c r="A145" s="131" t="s">
        <v>1015</v>
      </c>
      <c r="B145" s="132" t="s">
        <v>491</v>
      </c>
      <c r="C145" s="132" t="s">
        <v>496</v>
      </c>
      <c r="D145" s="132" t="s">
        <v>30</v>
      </c>
      <c r="E145" s="132" t="s">
        <v>31</v>
      </c>
      <c r="F145" s="132" t="s">
        <v>42</v>
      </c>
      <c r="G145" s="132" t="s">
        <v>1006</v>
      </c>
      <c r="H145" s="132" t="s">
        <v>44</v>
      </c>
      <c r="I145" s="133">
        <v>10.821400000000001</v>
      </c>
      <c r="J145" s="133">
        <v>24.92</v>
      </c>
      <c r="K145" s="134">
        <v>10.821400000000001</v>
      </c>
    </row>
    <row r="146" spans="1:11" s="14" customFormat="1" ht="45" x14ac:dyDescent="0.25">
      <c r="A146" s="131" t="s">
        <v>1015</v>
      </c>
      <c r="B146" s="132" t="s">
        <v>471</v>
      </c>
      <c r="C146" s="132" t="s">
        <v>495</v>
      </c>
      <c r="D146" s="132" t="s">
        <v>30</v>
      </c>
      <c r="E146" s="132" t="s">
        <v>31</v>
      </c>
      <c r="F146" s="132" t="s">
        <v>32</v>
      </c>
      <c r="G146" s="132" t="s">
        <v>53</v>
      </c>
      <c r="H146" s="132" t="s">
        <v>44</v>
      </c>
      <c r="I146" s="133">
        <v>10.853400000000001</v>
      </c>
      <c r="J146" s="133">
        <v>13.552</v>
      </c>
      <c r="K146" s="134">
        <v>10.853400000000001</v>
      </c>
    </row>
    <row r="147" spans="1:11" s="14" customFormat="1" ht="30" x14ac:dyDescent="0.25">
      <c r="A147" s="131" t="s">
        <v>1015</v>
      </c>
      <c r="B147" s="132" t="s">
        <v>491</v>
      </c>
      <c r="C147" s="132" t="s">
        <v>496</v>
      </c>
      <c r="D147" s="132" t="s">
        <v>30</v>
      </c>
      <c r="E147" s="132" t="s">
        <v>31</v>
      </c>
      <c r="F147" s="132" t="s">
        <v>32</v>
      </c>
      <c r="G147" s="132" t="s">
        <v>53</v>
      </c>
      <c r="H147" s="132" t="s">
        <v>1011</v>
      </c>
      <c r="I147" s="133">
        <v>13.258699999999999</v>
      </c>
      <c r="J147" s="133">
        <v>11.032</v>
      </c>
      <c r="K147" s="134">
        <v>11.032</v>
      </c>
    </row>
    <row r="148" spans="1:11" s="14" customFormat="1" ht="45" x14ac:dyDescent="0.25">
      <c r="A148" s="131" t="s">
        <v>1015</v>
      </c>
      <c r="B148" s="132" t="s">
        <v>491</v>
      </c>
      <c r="C148" s="132" t="s">
        <v>496</v>
      </c>
      <c r="D148" s="132" t="s">
        <v>30</v>
      </c>
      <c r="E148" s="132" t="s">
        <v>31</v>
      </c>
      <c r="F148" s="132" t="s">
        <v>32</v>
      </c>
      <c r="G148" s="132" t="s">
        <v>53</v>
      </c>
      <c r="H148" s="132" t="s">
        <v>44</v>
      </c>
      <c r="I148" s="133">
        <v>11.099399999999999</v>
      </c>
      <c r="J148" s="133">
        <v>14.196</v>
      </c>
      <c r="K148" s="134">
        <v>11.099399999999999</v>
      </c>
    </row>
    <row r="149" spans="1:11" s="14" customFormat="1" ht="90" x14ac:dyDescent="0.25">
      <c r="A149" s="131" t="s">
        <v>1015</v>
      </c>
      <c r="B149" s="132" t="s">
        <v>471</v>
      </c>
      <c r="C149" s="132" t="s">
        <v>496</v>
      </c>
      <c r="D149" s="132" t="s">
        <v>30</v>
      </c>
      <c r="E149" s="132" t="s">
        <v>31</v>
      </c>
      <c r="F149" s="132" t="s">
        <v>32</v>
      </c>
      <c r="G149" s="132" t="s">
        <v>96</v>
      </c>
      <c r="H149" s="132" t="s">
        <v>1017</v>
      </c>
      <c r="I149" s="133">
        <v>11.198700000000001</v>
      </c>
      <c r="J149" s="133">
        <v>23.155999999999999</v>
      </c>
      <c r="K149" s="134">
        <v>11.198700000000001</v>
      </c>
    </row>
    <row r="150" spans="1:11" s="14" customFormat="1" ht="30" x14ac:dyDescent="0.25">
      <c r="A150" s="131" t="s">
        <v>1015</v>
      </c>
      <c r="B150" s="132" t="s">
        <v>491</v>
      </c>
      <c r="C150" s="132" t="s">
        <v>492</v>
      </c>
      <c r="D150" s="132" t="s">
        <v>30</v>
      </c>
      <c r="E150" s="132" t="s">
        <v>31</v>
      </c>
      <c r="F150" s="132" t="s">
        <v>32</v>
      </c>
      <c r="G150" s="132" t="s">
        <v>53</v>
      </c>
      <c r="H150" s="132" t="s">
        <v>1011</v>
      </c>
      <c r="I150" s="133">
        <v>15.794700000000001</v>
      </c>
      <c r="J150" s="133">
        <v>11.83</v>
      </c>
      <c r="K150" s="134">
        <v>11.83</v>
      </c>
    </row>
    <row r="151" spans="1:11" s="14" customFormat="1" ht="45" x14ac:dyDescent="0.25">
      <c r="A151" s="131" t="s">
        <v>1015</v>
      </c>
      <c r="B151" s="132" t="s">
        <v>471</v>
      </c>
      <c r="C151" s="132" t="s">
        <v>496</v>
      </c>
      <c r="D151" s="132" t="s">
        <v>30</v>
      </c>
      <c r="E151" s="132" t="s">
        <v>31</v>
      </c>
      <c r="F151" s="132" t="s">
        <v>32</v>
      </c>
      <c r="G151" s="132" t="s">
        <v>53</v>
      </c>
      <c r="H151" s="132" t="s">
        <v>44</v>
      </c>
      <c r="I151" s="133">
        <v>12.702400000000001</v>
      </c>
      <c r="J151" s="133">
        <v>19.641999999999999</v>
      </c>
      <c r="K151" s="134">
        <v>12.702400000000001</v>
      </c>
    </row>
    <row r="152" spans="1:11" s="14" customFormat="1" ht="75" x14ac:dyDescent="0.25">
      <c r="A152" s="131" t="s">
        <v>1015</v>
      </c>
      <c r="B152" s="132" t="s">
        <v>491</v>
      </c>
      <c r="C152" s="132" t="s">
        <v>492</v>
      </c>
      <c r="D152" s="132" t="s">
        <v>30</v>
      </c>
      <c r="E152" s="132" t="s">
        <v>31</v>
      </c>
      <c r="F152" s="132" t="s">
        <v>42</v>
      </c>
      <c r="G152" s="132" t="s">
        <v>1006</v>
      </c>
      <c r="H152" s="132" t="s">
        <v>44</v>
      </c>
      <c r="I152" s="133">
        <v>12.9574</v>
      </c>
      <c r="J152" s="133">
        <v>24.206</v>
      </c>
      <c r="K152" s="134">
        <v>12.9574</v>
      </c>
    </row>
    <row r="153" spans="1:11" s="14" customFormat="1" ht="45" x14ac:dyDescent="0.25">
      <c r="A153" s="131" t="s">
        <v>1015</v>
      </c>
      <c r="B153" s="132" t="s">
        <v>491</v>
      </c>
      <c r="C153" s="132" t="s">
        <v>492</v>
      </c>
      <c r="D153" s="132" t="s">
        <v>30</v>
      </c>
      <c r="E153" s="132" t="s">
        <v>31</v>
      </c>
      <c r="F153" s="132" t="s">
        <v>32</v>
      </c>
      <c r="G153" s="132" t="s">
        <v>53</v>
      </c>
      <c r="H153" s="132" t="s">
        <v>44</v>
      </c>
      <c r="I153" s="133">
        <v>13.2354</v>
      </c>
      <c r="J153" s="133">
        <v>14.252000000000001</v>
      </c>
      <c r="K153" s="134">
        <v>13.2354</v>
      </c>
    </row>
    <row r="154" spans="1:11" s="14" customFormat="1" ht="75" x14ac:dyDescent="0.25">
      <c r="A154" s="131" t="s">
        <v>1015</v>
      </c>
      <c r="B154" s="132" t="s">
        <v>471</v>
      </c>
      <c r="C154" s="132" t="s">
        <v>472</v>
      </c>
      <c r="D154" s="132" t="s">
        <v>30</v>
      </c>
      <c r="E154" s="132" t="s">
        <v>31</v>
      </c>
      <c r="F154" s="132" t="s">
        <v>42</v>
      </c>
      <c r="G154" s="132" t="s">
        <v>1006</v>
      </c>
      <c r="H154" s="132" t="s">
        <v>44</v>
      </c>
      <c r="I154" s="133">
        <v>13.673299999999999</v>
      </c>
      <c r="J154" s="133">
        <v>51.688000000000002</v>
      </c>
      <c r="K154" s="134">
        <v>13.673299999999999</v>
      </c>
    </row>
    <row r="155" spans="1:11" s="14" customFormat="1" ht="30" x14ac:dyDescent="0.25">
      <c r="A155" s="131" t="s">
        <v>1015</v>
      </c>
      <c r="B155" s="132" t="s">
        <v>471</v>
      </c>
      <c r="C155" s="132" t="s">
        <v>495</v>
      </c>
      <c r="D155" s="132" t="s">
        <v>30</v>
      </c>
      <c r="E155" s="132" t="s">
        <v>36</v>
      </c>
      <c r="F155" s="132" t="s">
        <v>32</v>
      </c>
      <c r="G155" s="132" t="s">
        <v>28</v>
      </c>
      <c r="H155" s="132" t="s">
        <v>74</v>
      </c>
      <c r="I155" s="133">
        <v>15.5989</v>
      </c>
      <c r="J155" s="133">
        <v>17.905999999999999</v>
      </c>
      <c r="K155" s="134">
        <v>15.5989</v>
      </c>
    </row>
    <row r="156" spans="1:11" s="14" customFormat="1" ht="60" x14ac:dyDescent="0.25">
      <c r="A156" s="131" t="s">
        <v>1015</v>
      </c>
      <c r="B156" s="132" t="s">
        <v>471</v>
      </c>
      <c r="C156" s="132" t="s">
        <v>496</v>
      </c>
      <c r="D156" s="132" t="s">
        <v>30</v>
      </c>
      <c r="E156" s="132" t="s">
        <v>31</v>
      </c>
      <c r="F156" s="132" t="s">
        <v>32</v>
      </c>
      <c r="G156" s="132" t="s">
        <v>53</v>
      </c>
      <c r="H156" s="132" t="s">
        <v>66</v>
      </c>
      <c r="I156" s="133">
        <v>16.0579</v>
      </c>
      <c r="J156" s="133">
        <v>21.181999999999999</v>
      </c>
      <c r="K156" s="134">
        <v>16.0579</v>
      </c>
    </row>
    <row r="157" spans="1:11" s="14" customFormat="1" ht="60" x14ac:dyDescent="0.25">
      <c r="A157" s="131" t="s">
        <v>1015</v>
      </c>
      <c r="B157" s="132" t="s">
        <v>471</v>
      </c>
      <c r="C157" s="132" t="s">
        <v>496</v>
      </c>
      <c r="D157" s="132" t="s">
        <v>30</v>
      </c>
      <c r="E157" s="132" t="s">
        <v>36</v>
      </c>
      <c r="F157" s="132" t="s">
        <v>42</v>
      </c>
      <c r="G157" s="132" t="s">
        <v>53</v>
      </c>
      <c r="H157" s="132" t="s">
        <v>726</v>
      </c>
      <c r="I157" s="133">
        <v>17.110600000000002</v>
      </c>
      <c r="J157" s="133">
        <v>29.638000000000002</v>
      </c>
      <c r="K157" s="134">
        <v>17.110600000000002</v>
      </c>
    </row>
    <row r="158" spans="1:11" s="14" customFormat="1" ht="30" x14ac:dyDescent="0.25">
      <c r="A158" s="131" t="s">
        <v>1015</v>
      </c>
      <c r="B158" s="132" t="s">
        <v>471</v>
      </c>
      <c r="C158" s="132" t="s">
        <v>496</v>
      </c>
      <c r="D158" s="132" t="s">
        <v>30</v>
      </c>
      <c r="E158" s="132" t="s">
        <v>31</v>
      </c>
      <c r="F158" s="132" t="s">
        <v>32</v>
      </c>
      <c r="G158" s="132" t="s">
        <v>53</v>
      </c>
      <c r="H158" s="132" t="s">
        <v>1011</v>
      </c>
      <c r="I158" s="133">
        <v>17.417000000000002</v>
      </c>
      <c r="J158" s="133">
        <v>19.292000000000002</v>
      </c>
      <c r="K158" s="134">
        <v>17.417000000000002</v>
      </c>
    </row>
    <row r="159" spans="1:11" s="14" customFormat="1" ht="30" x14ac:dyDescent="0.25">
      <c r="A159" s="131" t="s">
        <v>1015</v>
      </c>
      <c r="B159" s="132" t="s">
        <v>471</v>
      </c>
      <c r="C159" s="132" t="s">
        <v>496</v>
      </c>
      <c r="D159" s="132" t="s">
        <v>30</v>
      </c>
      <c r="E159" s="132" t="s">
        <v>36</v>
      </c>
      <c r="F159" s="132" t="s">
        <v>32</v>
      </c>
      <c r="G159" s="132" t="s">
        <v>28</v>
      </c>
      <c r="H159" s="132" t="s">
        <v>74</v>
      </c>
      <c r="I159" s="133">
        <v>17.532299999999999</v>
      </c>
      <c r="J159" s="133">
        <v>21.574000000000002</v>
      </c>
      <c r="K159" s="134">
        <v>17.532299999999999</v>
      </c>
    </row>
    <row r="160" spans="1:11" s="14" customFormat="1" ht="60" x14ac:dyDescent="0.25">
      <c r="A160" s="131" t="s">
        <v>1015</v>
      </c>
      <c r="B160" s="132" t="s">
        <v>491</v>
      </c>
      <c r="C160" s="132" t="s">
        <v>492</v>
      </c>
      <c r="D160" s="132" t="s">
        <v>30</v>
      </c>
      <c r="E160" s="132" t="s">
        <v>31</v>
      </c>
      <c r="F160" s="132" t="s">
        <v>32</v>
      </c>
      <c r="G160" s="132" t="s">
        <v>53</v>
      </c>
      <c r="H160" s="132" t="s">
        <v>66</v>
      </c>
      <c r="I160" s="133">
        <v>22.8141</v>
      </c>
      <c r="J160" s="133">
        <v>17.738</v>
      </c>
      <c r="K160" s="134">
        <v>17.738</v>
      </c>
    </row>
    <row r="161" spans="1:11" s="14" customFormat="1" ht="30" x14ac:dyDescent="0.25">
      <c r="A161" s="131" t="s">
        <v>1015</v>
      </c>
      <c r="B161" s="132" t="s">
        <v>491</v>
      </c>
      <c r="C161" s="132" t="s">
        <v>492</v>
      </c>
      <c r="D161" s="132" t="s">
        <v>30</v>
      </c>
      <c r="E161" s="132" t="s">
        <v>31</v>
      </c>
      <c r="F161" s="132" t="s">
        <v>32</v>
      </c>
      <c r="G161" s="132" t="s">
        <v>53</v>
      </c>
      <c r="H161" s="132" t="s">
        <v>1011</v>
      </c>
      <c r="I161" s="133">
        <v>24.065000000000001</v>
      </c>
      <c r="J161" s="133">
        <v>19.992000000000001</v>
      </c>
      <c r="K161" s="134">
        <v>19.992000000000001</v>
      </c>
    </row>
    <row r="162" spans="1:11" s="14" customFormat="1" ht="60" x14ac:dyDescent="0.25">
      <c r="A162" s="131" t="s">
        <v>1015</v>
      </c>
      <c r="B162" s="132" t="s">
        <v>471</v>
      </c>
      <c r="C162" s="132" t="s">
        <v>496</v>
      </c>
      <c r="D162" s="132" t="s">
        <v>30</v>
      </c>
      <c r="E162" s="132" t="s">
        <v>36</v>
      </c>
      <c r="F162" s="132" t="s">
        <v>42</v>
      </c>
      <c r="G162" s="132" t="s">
        <v>1002</v>
      </c>
      <c r="H162" s="132" t="s">
        <v>657</v>
      </c>
      <c r="I162" s="133">
        <v>21.776599999999998</v>
      </c>
      <c r="J162" s="133">
        <v>77.293999999999997</v>
      </c>
      <c r="K162" s="134">
        <v>21.776599999999998</v>
      </c>
    </row>
    <row r="163" spans="1:11" s="14" customFormat="1" ht="60" x14ac:dyDescent="0.25">
      <c r="A163" s="131" t="s">
        <v>1015</v>
      </c>
      <c r="B163" s="132" t="s">
        <v>491</v>
      </c>
      <c r="C163" s="132" t="s">
        <v>492</v>
      </c>
      <c r="D163" s="132" t="s">
        <v>30</v>
      </c>
      <c r="E163" s="132" t="s">
        <v>36</v>
      </c>
      <c r="F163" s="132" t="s">
        <v>42</v>
      </c>
      <c r="G163" s="132" t="s">
        <v>53</v>
      </c>
      <c r="H163" s="132" t="s">
        <v>726</v>
      </c>
      <c r="I163" s="133">
        <v>24.0899</v>
      </c>
      <c r="J163" s="133">
        <v>22.596</v>
      </c>
      <c r="K163" s="134">
        <v>22.596</v>
      </c>
    </row>
    <row r="164" spans="1:11" s="14" customFormat="1" ht="60" x14ac:dyDescent="0.25">
      <c r="A164" s="131" t="s">
        <v>1015</v>
      </c>
      <c r="B164" s="132" t="s">
        <v>491</v>
      </c>
      <c r="C164" s="132" t="s">
        <v>492</v>
      </c>
      <c r="D164" s="132" t="s">
        <v>30</v>
      </c>
      <c r="E164" s="132" t="s">
        <v>36</v>
      </c>
      <c r="F164" s="132" t="s">
        <v>42</v>
      </c>
      <c r="G164" s="132" t="s">
        <v>1002</v>
      </c>
      <c r="H164" s="132" t="s">
        <v>657</v>
      </c>
      <c r="I164" s="133">
        <v>29.9224</v>
      </c>
      <c r="J164" s="133">
        <v>62.747999999999998</v>
      </c>
      <c r="K164" s="134">
        <v>29.9224</v>
      </c>
    </row>
    <row r="165" spans="1:11" s="14" customFormat="1" ht="30" x14ac:dyDescent="0.25">
      <c r="A165" s="131" t="s">
        <v>1018</v>
      </c>
      <c r="B165" s="132" t="s">
        <v>491</v>
      </c>
      <c r="C165" s="132" t="s">
        <v>472</v>
      </c>
      <c r="D165" s="132" t="s">
        <v>30</v>
      </c>
      <c r="E165" s="132" t="s">
        <v>31</v>
      </c>
      <c r="F165" s="132" t="s">
        <v>42</v>
      </c>
      <c r="G165" s="132" t="s">
        <v>52</v>
      </c>
      <c r="H165" s="132" t="s">
        <v>678</v>
      </c>
      <c r="I165" s="133">
        <v>18.670000000000002</v>
      </c>
      <c r="J165" s="133">
        <v>53.326000000000001</v>
      </c>
      <c r="K165" s="134">
        <v>18.670000000000002</v>
      </c>
    </row>
    <row r="166" spans="1:11" s="14" customFormat="1" ht="30" x14ac:dyDescent="0.25">
      <c r="A166" s="131" t="s">
        <v>1018</v>
      </c>
      <c r="B166" s="132" t="s">
        <v>491</v>
      </c>
      <c r="C166" s="132" t="s">
        <v>472</v>
      </c>
      <c r="D166" s="132" t="s">
        <v>30</v>
      </c>
      <c r="E166" s="132" t="s">
        <v>31</v>
      </c>
      <c r="F166" s="132" t="s">
        <v>32</v>
      </c>
      <c r="G166" s="132" t="s">
        <v>60</v>
      </c>
      <c r="H166" s="135" t="s">
        <v>1019</v>
      </c>
      <c r="I166" s="133">
        <v>18.670000000000002</v>
      </c>
      <c r="J166" s="135">
        <v>30.1</v>
      </c>
      <c r="K166" s="136">
        <v>18.7</v>
      </c>
    </row>
  </sheetData>
  <autoFilter ref="A3:K166"/>
  <pageMargins left="0.70866141732283472" right="0.70866141732283472" top="0.78740157480314965" bottom="0.78740157480314965" header="0.31496062992125984" footer="0.31496062992125984"/>
  <pageSetup paperSize="9" scale="10" orientation="portrait" r:id="rId1"/>
  <headerFooter>
    <oddFooter>&amp;LARGE StickstoffBW [Hrsg.] (2014)&amp;CBlatt &amp;A, Seite &amp;P von &amp;N&amp;REntwurf, Stand Oktober 2014</oddFooter>
  </headerFooter>
  <pictur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545"/>
  <sheetViews>
    <sheetView workbookViewId="0">
      <pane ySplit="2" topLeftCell="A3" activePane="bottomLeft" state="frozen"/>
      <selection activeCell="C32" sqref="C32"/>
      <selection pane="bottomLeft" activeCell="C32" sqref="C32"/>
    </sheetView>
  </sheetViews>
  <sheetFormatPr baseColWidth="10" defaultColWidth="11.42578125" defaultRowHeight="15" x14ac:dyDescent="0.25"/>
  <cols>
    <col min="1" max="1" width="55.140625" style="12" customWidth="1"/>
    <col min="2" max="2" width="26.140625" style="12" customWidth="1"/>
    <col min="3" max="3" width="20.7109375" style="12" customWidth="1"/>
    <col min="4" max="5" width="10.28515625" style="12" customWidth="1"/>
    <col min="6" max="16384" width="11.42578125" style="12"/>
  </cols>
  <sheetData>
    <row r="1" spans="1:5" ht="36" customHeight="1" x14ac:dyDescent="0.25">
      <c r="A1" s="458" t="s">
        <v>2363</v>
      </c>
      <c r="B1" s="459"/>
      <c r="C1" s="459"/>
      <c r="D1" s="459"/>
      <c r="E1" s="459"/>
    </row>
    <row r="2" spans="1:5" ht="30" x14ac:dyDescent="0.25">
      <c r="A2" s="95" t="s">
        <v>1020</v>
      </c>
      <c r="B2" s="95" t="s">
        <v>1021</v>
      </c>
      <c r="C2" s="117" t="s">
        <v>1022</v>
      </c>
      <c r="D2" s="118" t="s">
        <v>1023</v>
      </c>
      <c r="E2" s="118" t="s">
        <v>1024</v>
      </c>
    </row>
    <row r="3" spans="1:5" x14ac:dyDescent="0.25">
      <c r="A3" s="119" t="s">
        <v>877</v>
      </c>
      <c r="B3" s="120" t="s">
        <v>1025</v>
      </c>
      <c r="C3" s="119" t="s">
        <v>1026</v>
      </c>
      <c r="D3" s="121">
        <v>7</v>
      </c>
      <c r="E3" s="121" t="s">
        <v>1027</v>
      </c>
    </row>
    <row r="4" spans="1:5" x14ac:dyDescent="0.25">
      <c r="A4" s="119" t="s">
        <v>877</v>
      </c>
      <c r="B4" s="120" t="s">
        <v>1028</v>
      </c>
      <c r="C4" s="119" t="s">
        <v>1029</v>
      </c>
      <c r="D4" s="121">
        <v>8</v>
      </c>
      <c r="E4" s="121" t="s">
        <v>1027</v>
      </c>
    </row>
    <row r="5" spans="1:5" x14ac:dyDescent="0.25">
      <c r="A5" s="119" t="s">
        <v>877</v>
      </c>
      <c r="B5" s="120" t="s">
        <v>1030</v>
      </c>
      <c r="C5" s="119" t="s">
        <v>1029</v>
      </c>
      <c r="D5" s="121">
        <v>7</v>
      </c>
      <c r="E5" s="121">
        <v>6</v>
      </c>
    </row>
    <row r="6" spans="1:5" x14ac:dyDescent="0.25">
      <c r="A6" s="119" t="s">
        <v>877</v>
      </c>
      <c r="B6" s="120" t="s">
        <v>1031</v>
      </c>
      <c r="C6" s="119" t="s">
        <v>1029</v>
      </c>
      <c r="D6" s="121">
        <v>8</v>
      </c>
      <c r="E6" s="121">
        <v>6</v>
      </c>
    </row>
    <row r="7" spans="1:5" x14ac:dyDescent="0.25">
      <c r="A7" s="119" t="s">
        <v>877</v>
      </c>
      <c r="B7" s="120" t="s">
        <v>1032</v>
      </c>
      <c r="C7" s="119" t="s">
        <v>1026</v>
      </c>
      <c r="D7" s="121" t="s">
        <v>1027</v>
      </c>
      <c r="E7" s="121" t="s">
        <v>1027</v>
      </c>
    </row>
    <row r="8" spans="1:5" x14ac:dyDescent="0.25">
      <c r="A8" s="119" t="s">
        <v>877</v>
      </c>
      <c r="B8" s="120" t="s">
        <v>1033</v>
      </c>
      <c r="C8" s="119" t="s">
        <v>1029</v>
      </c>
      <c r="D8" s="121">
        <v>5</v>
      </c>
      <c r="E8" s="121" t="s">
        <v>1027</v>
      </c>
    </row>
    <row r="9" spans="1:5" x14ac:dyDescent="0.25">
      <c r="A9" s="119" t="s">
        <v>877</v>
      </c>
      <c r="B9" s="120" t="s">
        <v>1034</v>
      </c>
      <c r="C9" s="119" t="s">
        <v>1026</v>
      </c>
      <c r="D9" s="121" t="s">
        <v>1027</v>
      </c>
      <c r="E9" s="121" t="s">
        <v>1027</v>
      </c>
    </row>
    <row r="10" spans="1:5" x14ac:dyDescent="0.25">
      <c r="A10" s="119" t="s">
        <v>877</v>
      </c>
      <c r="B10" s="120" t="s">
        <v>1035</v>
      </c>
      <c r="C10" s="119" t="s">
        <v>1029</v>
      </c>
      <c r="D10" s="121">
        <v>6</v>
      </c>
      <c r="E10" s="121">
        <v>8</v>
      </c>
    </row>
    <row r="11" spans="1:5" x14ac:dyDescent="0.25">
      <c r="A11" s="119" t="s">
        <v>877</v>
      </c>
      <c r="B11" s="120" t="s">
        <v>1036</v>
      </c>
      <c r="C11" s="119" t="s">
        <v>1026</v>
      </c>
      <c r="D11" s="121" t="s">
        <v>1027</v>
      </c>
      <c r="E11" s="121">
        <v>4</v>
      </c>
    </row>
    <row r="12" spans="1:5" x14ac:dyDescent="0.25">
      <c r="A12" s="119" t="s">
        <v>888</v>
      </c>
      <c r="B12" s="120" t="s">
        <v>1037</v>
      </c>
      <c r="C12" s="119" t="s">
        <v>1026</v>
      </c>
      <c r="D12" s="121">
        <v>6</v>
      </c>
      <c r="E12" s="121">
        <v>7</v>
      </c>
    </row>
    <row r="13" spans="1:5" x14ac:dyDescent="0.25">
      <c r="A13" s="119" t="s">
        <v>888</v>
      </c>
      <c r="B13" s="120" t="s">
        <v>1038</v>
      </c>
      <c r="C13" s="119" t="s">
        <v>1029</v>
      </c>
      <c r="D13" s="121">
        <v>8</v>
      </c>
      <c r="E13" s="121">
        <v>7</v>
      </c>
    </row>
    <row r="14" spans="1:5" x14ac:dyDescent="0.25">
      <c r="A14" s="119" t="s">
        <v>888</v>
      </c>
      <c r="B14" s="120" t="s">
        <v>1039</v>
      </c>
      <c r="C14" s="119" t="s">
        <v>1026</v>
      </c>
      <c r="D14" s="121">
        <v>9</v>
      </c>
      <c r="E14" s="121">
        <v>7</v>
      </c>
    </row>
    <row r="15" spans="1:5" x14ac:dyDescent="0.25">
      <c r="A15" s="119" t="s">
        <v>888</v>
      </c>
      <c r="B15" s="120" t="s">
        <v>1040</v>
      </c>
      <c r="C15" s="119" t="s">
        <v>1029</v>
      </c>
      <c r="D15" s="121">
        <v>8</v>
      </c>
      <c r="E15" s="121">
        <v>8</v>
      </c>
    </row>
    <row r="16" spans="1:5" x14ac:dyDescent="0.25">
      <c r="A16" s="119" t="s">
        <v>888</v>
      </c>
      <c r="B16" s="120" t="s">
        <v>1041</v>
      </c>
      <c r="C16" s="119" t="s">
        <v>1026</v>
      </c>
      <c r="D16" s="121">
        <v>6</v>
      </c>
      <c r="E16" s="121">
        <v>6</v>
      </c>
    </row>
    <row r="17" spans="1:5" x14ac:dyDescent="0.25">
      <c r="A17" s="119" t="s">
        <v>888</v>
      </c>
      <c r="B17" s="120" t="s">
        <v>1042</v>
      </c>
      <c r="C17" s="119" t="s">
        <v>1026</v>
      </c>
      <c r="D17" s="121" t="s">
        <v>1027</v>
      </c>
      <c r="E17" s="121" t="s">
        <v>1027</v>
      </c>
    </row>
    <row r="18" spans="1:5" x14ac:dyDescent="0.25">
      <c r="A18" s="119" t="s">
        <v>888</v>
      </c>
      <c r="B18" s="120" t="s">
        <v>1043</v>
      </c>
      <c r="C18" s="119" t="s">
        <v>1026</v>
      </c>
      <c r="D18" s="121">
        <v>7</v>
      </c>
      <c r="E18" s="121">
        <v>7</v>
      </c>
    </row>
    <row r="19" spans="1:5" x14ac:dyDescent="0.25">
      <c r="A19" s="119" t="s">
        <v>888</v>
      </c>
      <c r="B19" s="120" t="s">
        <v>1044</v>
      </c>
      <c r="C19" s="119" t="s">
        <v>1026</v>
      </c>
      <c r="D19" s="124"/>
      <c r="E19" s="121">
        <v>6</v>
      </c>
    </row>
    <row r="20" spans="1:5" x14ac:dyDescent="0.25">
      <c r="A20" s="119" t="s">
        <v>888</v>
      </c>
      <c r="B20" s="120" t="s">
        <v>1045</v>
      </c>
      <c r="C20" s="119" t="s">
        <v>1026</v>
      </c>
      <c r="D20" s="124"/>
      <c r="E20" s="121">
        <v>7</v>
      </c>
    </row>
    <row r="21" spans="1:5" x14ac:dyDescent="0.25">
      <c r="A21" s="119" t="s">
        <v>888</v>
      </c>
      <c r="B21" s="120" t="s">
        <v>1046</v>
      </c>
      <c r="C21" s="119" t="s">
        <v>1026</v>
      </c>
      <c r="D21" s="121">
        <v>6</v>
      </c>
      <c r="E21" s="121">
        <v>6</v>
      </c>
    </row>
    <row r="22" spans="1:5" x14ac:dyDescent="0.25">
      <c r="A22" s="119" t="s">
        <v>888</v>
      </c>
      <c r="B22" s="120" t="s">
        <v>1047</v>
      </c>
      <c r="C22" s="119" t="s">
        <v>1026</v>
      </c>
      <c r="D22" s="121">
        <v>7</v>
      </c>
      <c r="E22" s="121">
        <v>8</v>
      </c>
    </row>
    <row r="23" spans="1:5" x14ac:dyDescent="0.25">
      <c r="A23" s="119" t="s">
        <v>888</v>
      </c>
      <c r="B23" s="120" t="s">
        <v>1048</v>
      </c>
      <c r="C23" s="119" t="s">
        <v>1026</v>
      </c>
      <c r="D23" s="121">
        <v>8</v>
      </c>
      <c r="E23" s="121">
        <v>6</v>
      </c>
    </row>
    <row r="24" spans="1:5" x14ac:dyDescent="0.25">
      <c r="A24" s="119" t="s">
        <v>888</v>
      </c>
      <c r="B24" s="120" t="s">
        <v>1049</v>
      </c>
      <c r="C24" s="119" t="s">
        <v>1026</v>
      </c>
      <c r="D24" s="121">
        <v>5</v>
      </c>
      <c r="E24" s="121">
        <v>6</v>
      </c>
    </row>
    <row r="25" spans="1:5" x14ac:dyDescent="0.25">
      <c r="A25" s="119" t="s">
        <v>888</v>
      </c>
      <c r="B25" s="120" t="s">
        <v>1050</v>
      </c>
      <c r="C25" s="119" t="s">
        <v>1026</v>
      </c>
      <c r="D25" s="121">
        <v>7</v>
      </c>
      <c r="E25" s="121" t="s">
        <v>1027</v>
      </c>
    </row>
    <row r="26" spans="1:5" x14ac:dyDescent="0.25">
      <c r="A26" s="119" t="s">
        <v>888</v>
      </c>
      <c r="B26" s="120" t="s">
        <v>1051</v>
      </c>
      <c r="C26" s="119" t="s">
        <v>1026</v>
      </c>
      <c r="D26" s="121">
        <v>7</v>
      </c>
      <c r="E26" s="121" t="s">
        <v>1027</v>
      </c>
    </row>
    <row r="27" spans="1:5" x14ac:dyDescent="0.25">
      <c r="A27" s="119" t="s">
        <v>888</v>
      </c>
      <c r="B27" s="120" t="s">
        <v>1052</v>
      </c>
      <c r="C27" s="119" t="s">
        <v>1026</v>
      </c>
      <c r="D27" s="121">
        <v>8</v>
      </c>
      <c r="E27" s="121">
        <v>7</v>
      </c>
    </row>
    <row r="28" spans="1:5" x14ac:dyDescent="0.25">
      <c r="A28" s="119" t="s">
        <v>888</v>
      </c>
      <c r="B28" s="120" t="s">
        <v>1053</v>
      </c>
      <c r="C28" s="119" t="s">
        <v>1026</v>
      </c>
      <c r="D28" s="121">
        <v>4</v>
      </c>
      <c r="E28" s="121">
        <v>5</v>
      </c>
    </row>
    <row r="29" spans="1:5" x14ac:dyDescent="0.25">
      <c r="A29" s="119" t="s">
        <v>888</v>
      </c>
      <c r="B29" s="120" t="s">
        <v>1054</v>
      </c>
      <c r="C29" s="119" t="s">
        <v>1026</v>
      </c>
      <c r="D29" s="121">
        <v>6</v>
      </c>
      <c r="E29" s="121">
        <v>8</v>
      </c>
    </row>
    <row r="30" spans="1:5" x14ac:dyDescent="0.25">
      <c r="A30" s="119" t="s">
        <v>888</v>
      </c>
      <c r="B30" s="120" t="s">
        <v>1055</v>
      </c>
      <c r="C30" s="119" t="s">
        <v>1029</v>
      </c>
      <c r="D30" s="121">
        <v>7</v>
      </c>
      <c r="E30" s="121">
        <v>7</v>
      </c>
    </row>
    <row r="31" spans="1:5" x14ac:dyDescent="0.25">
      <c r="A31" s="119" t="s">
        <v>888</v>
      </c>
      <c r="B31" s="120" t="s">
        <v>1056</v>
      </c>
      <c r="C31" s="119" t="s">
        <v>1026</v>
      </c>
      <c r="D31" s="121">
        <v>9</v>
      </c>
      <c r="E31" s="121" t="s">
        <v>1027</v>
      </c>
    </row>
    <row r="32" spans="1:5" x14ac:dyDescent="0.25">
      <c r="A32" s="119" t="s">
        <v>888</v>
      </c>
      <c r="B32" s="120" t="s">
        <v>1057</v>
      </c>
      <c r="C32" s="119" t="s">
        <v>1026</v>
      </c>
      <c r="D32" s="121">
        <v>7</v>
      </c>
      <c r="E32" s="121">
        <v>7</v>
      </c>
    </row>
    <row r="33" spans="1:5" x14ac:dyDescent="0.25">
      <c r="A33" s="119" t="s">
        <v>888</v>
      </c>
      <c r="B33" s="120" t="s">
        <v>1058</v>
      </c>
      <c r="C33" s="119" t="s">
        <v>1026</v>
      </c>
      <c r="D33" s="121">
        <v>7</v>
      </c>
      <c r="E33" s="121" t="s">
        <v>1027</v>
      </c>
    </row>
    <row r="34" spans="1:5" x14ac:dyDescent="0.25">
      <c r="A34" s="119" t="s">
        <v>888</v>
      </c>
      <c r="B34" s="120" t="s">
        <v>1059</v>
      </c>
      <c r="C34" s="119" t="s">
        <v>1026</v>
      </c>
      <c r="D34" s="121">
        <v>7</v>
      </c>
      <c r="E34" s="121">
        <v>7</v>
      </c>
    </row>
    <row r="35" spans="1:5" x14ac:dyDescent="0.25">
      <c r="A35" s="119" t="s">
        <v>888</v>
      </c>
      <c r="B35" s="120" t="s">
        <v>1060</v>
      </c>
      <c r="C35" s="119" t="s">
        <v>1026</v>
      </c>
      <c r="D35" s="121">
        <v>8</v>
      </c>
      <c r="E35" s="121">
        <v>7</v>
      </c>
    </row>
    <row r="36" spans="1:5" x14ac:dyDescent="0.25">
      <c r="A36" s="119" t="s">
        <v>888</v>
      </c>
      <c r="B36" s="120" t="s">
        <v>1061</v>
      </c>
      <c r="C36" s="119" t="s">
        <v>1026</v>
      </c>
      <c r="D36" s="121">
        <v>7</v>
      </c>
      <c r="E36" s="121">
        <v>7</v>
      </c>
    </row>
    <row r="37" spans="1:5" x14ac:dyDescent="0.25">
      <c r="A37" s="119" t="s">
        <v>888</v>
      </c>
      <c r="B37" s="120" t="s">
        <v>1062</v>
      </c>
      <c r="C37" s="119" t="s">
        <v>1026</v>
      </c>
      <c r="D37" s="121">
        <v>8</v>
      </c>
      <c r="E37" s="121" t="s">
        <v>1027</v>
      </c>
    </row>
    <row r="38" spans="1:5" x14ac:dyDescent="0.25">
      <c r="A38" s="119" t="s">
        <v>959</v>
      </c>
      <c r="B38" s="120" t="s">
        <v>1063</v>
      </c>
      <c r="C38" s="119" t="s">
        <v>1026</v>
      </c>
      <c r="D38" s="121" t="s">
        <v>1027</v>
      </c>
      <c r="E38" s="121" t="s">
        <v>1027</v>
      </c>
    </row>
    <row r="39" spans="1:5" x14ac:dyDescent="0.25">
      <c r="A39" s="119" t="s">
        <v>959</v>
      </c>
      <c r="B39" s="120" t="s">
        <v>1064</v>
      </c>
      <c r="C39" s="119" t="s">
        <v>1026</v>
      </c>
      <c r="D39" s="121">
        <v>3</v>
      </c>
      <c r="E39" s="121">
        <v>8</v>
      </c>
    </row>
    <row r="40" spans="1:5" x14ac:dyDescent="0.25">
      <c r="A40" s="119" t="s">
        <v>959</v>
      </c>
      <c r="B40" s="120" t="s">
        <v>1065</v>
      </c>
      <c r="C40" s="119" t="s">
        <v>1026</v>
      </c>
      <c r="D40" s="121">
        <v>5</v>
      </c>
      <c r="E40" s="121">
        <v>7</v>
      </c>
    </row>
    <row r="41" spans="1:5" x14ac:dyDescent="0.25">
      <c r="A41" s="119" t="s">
        <v>959</v>
      </c>
      <c r="B41" s="120" t="s">
        <v>1066</v>
      </c>
      <c r="C41" s="119" t="s">
        <v>1026</v>
      </c>
      <c r="D41" s="124"/>
      <c r="E41" s="121">
        <v>4</v>
      </c>
    </row>
    <row r="42" spans="1:5" x14ac:dyDescent="0.25">
      <c r="A42" s="119" t="s">
        <v>959</v>
      </c>
      <c r="B42" s="120" t="s">
        <v>1067</v>
      </c>
      <c r="C42" s="119" t="s">
        <v>1026</v>
      </c>
      <c r="D42" s="121">
        <v>4</v>
      </c>
      <c r="E42" s="121">
        <v>5</v>
      </c>
    </row>
    <row r="43" spans="1:5" x14ac:dyDescent="0.25">
      <c r="A43" s="119" t="s">
        <v>959</v>
      </c>
      <c r="B43" s="120" t="s">
        <v>1068</v>
      </c>
      <c r="C43" s="119" t="s">
        <v>1026</v>
      </c>
      <c r="D43" s="121">
        <v>2</v>
      </c>
      <c r="E43" s="121">
        <v>4</v>
      </c>
    </row>
    <row r="44" spans="1:5" x14ac:dyDescent="0.25">
      <c r="A44" s="119" t="s">
        <v>959</v>
      </c>
      <c r="B44" s="120" t="s">
        <v>1069</v>
      </c>
      <c r="C44" s="119" t="s">
        <v>1026</v>
      </c>
      <c r="D44" s="124"/>
      <c r="E44" s="121">
        <v>5</v>
      </c>
    </row>
    <row r="45" spans="1:5" x14ac:dyDescent="0.25">
      <c r="A45" s="119" t="s">
        <v>959</v>
      </c>
      <c r="B45" s="120" t="s">
        <v>1070</v>
      </c>
      <c r="C45" s="119" t="s">
        <v>1026</v>
      </c>
      <c r="D45" s="121">
        <v>4</v>
      </c>
      <c r="E45" s="121">
        <v>4</v>
      </c>
    </row>
    <row r="46" spans="1:5" x14ac:dyDescent="0.25">
      <c r="A46" s="119" t="s">
        <v>959</v>
      </c>
      <c r="B46" s="120" t="s">
        <v>1071</v>
      </c>
      <c r="C46" s="119" t="s">
        <v>1026</v>
      </c>
      <c r="D46" s="121">
        <v>6</v>
      </c>
      <c r="E46" s="121">
        <v>4</v>
      </c>
    </row>
    <row r="47" spans="1:5" x14ac:dyDescent="0.25">
      <c r="A47" s="119" t="s">
        <v>959</v>
      </c>
      <c r="B47" s="120" t="s">
        <v>1034</v>
      </c>
      <c r="C47" s="119" t="s">
        <v>1026</v>
      </c>
      <c r="D47" s="121" t="s">
        <v>1027</v>
      </c>
      <c r="E47" s="121" t="s">
        <v>1027</v>
      </c>
    </row>
    <row r="48" spans="1:5" x14ac:dyDescent="0.25">
      <c r="A48" s="119" t="s">
        <v>959</v>
      </c>
      <c r="B48" s="120" t="s">
        <v>1072</v>
      </c>
      <c r="C48" s="119" t="s">
        <v>1026</v>
      </c>
      <c r="D48" s="124"/>
      <c r="E48" s="121">
        <v>2</v>
      </c>
    </row>
    <row r="49" spans="1:5" x14ac:dyDescent="0.25">
      <c r="A49" s="119" t="s">
        <v>959</v>
      </c>
      <c r="B49" s="120" t="s">
        <v>1073</v>
      </c>
      <c r="C49" s="119" t="s">
        <v>1026</v>
      </c>
      <c r="D49" s="121">
        <v>5</v>
      </c>
      <c r="E49" s="121">
        <v>5</v>
      </c>
    </row>
    <row r="50" spans="1:5" x14ac:dyDescent="0.25">
      <c r="A50" s="119" t="s">
        <v>959</v>
      </c>
      <c r="B50" s="120" t="s">
        <v>1074</v>
      </c>
      <c r="C50" s="119" t="s">
        <v>1026</v>
      </c>
      <c r="D50" s="121">
        <v>3</v>
      </c>
      <c r="E50" s="121">
        <v>2</v>
      </c>
    </row>
    <row r="51" spans="1:5" x14ac:dyDescent="0.25">
      <c r="A51" s="119" t="s">
        <v>959</v>
      </c>
      <c r="B51" s="120" t="s">
        <v>1075</v>
      </c>
      <c r="C51" s="119" t="s">
        <v>1026</v>
      </c>
      <c r="D51" s="121">
        <v>7</v>
      </c>
      <c r="E51" s="121">
        <v>7</v>
      </c>
    </row>
    <row r="52" spans="1:5" x14ac:dyDescent="0.25">
      <c r="A52" s="119" t="s">
        <v>960</v>
      </c>
      <c r="B52" s="120" t="s">
        <v>1025</v>
      </c>
      <c r="C52" s="119" t="s">
        <v>1026</v>
      </c>
      <c r="D52" s="121">
        <v>7</v>
      </c>
      <c r="E52" s="121" t="s">
        <v>1027</v>
      </c>
    </row>
    <row r="53" spans="1:5" x14ac:dyDescent="0.25">
      <c r="A53" s="119" t="s">
        <v>960</v>
      </c>
      <c r="B53" s="120" t="s">
        <v>1076</v>
      </c>
      <c r="C53" s="119" t="s">
        <v>1029</v>
      </c>
      <c r="D53" s="121">
        <v>4</v>
      </c>
      <c r="E53" s="121">
        <v>8</v>
      </c>
    </row>
    <row r="54" spans="1:5" x14ac:dyDescent="0.25">
      <c r="A54" s="119" t="s">
        <v>960</v>
      </c>
      <c r="B54" s="120" t="s">
        <v>1077</v>
      </c>
      <c r="C54" s="119" t="s">
        <v>1026</v>
      </c>
      <c r="D54" s="121">
        <v>4</v>
      </c>
      <c r="E54" s="121">
        <v>8</v>
      </c>
    </row>
    <row r="55" spans="1:5" x14ac:dyDescent="0.25">
      <c r="A55" s="119" t="s">
        <v>960</v>
      </c>
      <c r="B55" s="120" t="s">
        <v>1078</v>
      </c>
      <c r="C55" s="119" t="s">
        <v>1026</v>
      </c>
      <c r="D55" s="121">
        <v>3</v>
      </c>
      <c r="E55" s="121" t="s">
        <v>1027</v>
      </c>
    </row>
    <row r="56" spans="1:5" x14ac:dyDescent="0.25">
      <c r="A56" s="119" t="s">
        <v>960</v>
      </c>
      <c r="B56" s="120" t="s">
        <v>1079</v>
      </c>
      <c r="C56" s="119" t="s">
        <v>1026</v>
      </c>
      <c r="D56" s="121">
        <v>4</v>
      </c>
      <c r="E56" s="121">
        <v>8</v>
      </c>
    </row>
    <row r="57" spans="1:5" x14ac:dyDescent="0.25">
      <c r="A57" s="119" t="s">
        <v>960</v>
      </c>
      <c r="B57" s="120" t="s">
        <v>1080</v>
      </c>
      <c r="C57" s="119" t="s">
        <v>1026</v>
      </c>
      <c r="D57" s="124"/>
      <c r="E57" s="121">
        <v>8</v>
      </c>
    </row>
    <row r="58" spans="1:5" x14ac:dyDescent="0.25">
      <c r="A58" s="119" t="s">
        <v>960</v>
      </c>
      <c r="B58" s="120" t="s">
        <v>1065</v>
      </c>
      <c r="C58" s="119" t="s">
        <v>1026</v>
      </c>
      <c r="D58" s="121">
        <v>5</v>
      </c>
      <c r="E58" s="121">
        <v>7</v>
      </c>
    </row>
    <row r="59" spans="1:5" x14ac:dyDescent="0.25">
      <c r="A59" s="119" t="s">
        <v>960</v>
      </c>
      <c r="B59" s="120" t="s">
        <v>1081</v>
      </c>
      <c r="C59" s="119" t="s">
        <v>1026</v>
      </c>
      <c r="D59" s="121">
        <v>3</v>
      </c>
      <c r="E59" s="121" t="s">
        <v>1027</v>
      </c>
    </row>
    <row r="60" spans="1:5" x14ac:dyDescent="0.25">
      <c r="A60" s="119" t="s">
        <v>960</v>
      </c>
      <c r="B60" s="120" t="s">
        <v>1066</v>
      </c>
      <c r="C60" s="119" t="s">
        <v>1026</v>
      </c>
      <c r="D60" s="124"/>
      <c r="E60" s="121">
        <v>4</v>
      </c>
    </row>
    <row r="61" spans="1:5" x14ac:dyDescent="0.25">
      <c r="A61" s="119" t="s">
        <v>960</v>
      </c>
      <c r="B61" s="120" t="s">
        <v>1082</v>
      </c>
      <c r="C61" s="119" t="s">
        <v>1026</v>
      </c>
      <c r="D61" s="121">
        <v>3</v>
      </c>
      <c r="E61" s="121">
        <v>8</v>
      </c>
    </row>
    <row r="62" spans="1:5" x14ac:dyDescent="0.25">
      <c r="A62" s="119" t="s">
        <v>960</v>
      </c>
      <c r="B62" s="120" t="s">
        <v>1067</v>
      </c>
      <c r="C62" s="119" t="s">
        <v>1026</v>
      </c>
      <c r="D62" s="121">
        <v>4</v>
      </c>
      <c r="E62" s="121">
        <v>5</v>
      </c>
    </row>
    <row r="63" spans="1:5" x14ac:dyDescent="0.25">
      <c r="A63" s="119" t="s">
        <v>960</v>
      </c>
      <c r="B63" s="120" t="s">
        <v>1068</v>
      </c>
      <c r="C63" s="119" t="s">
        <v>1026</v>
      </c>
      <c r="D63" s="121">
        <v>2</v>
      </c>
      <c r="E63" s="121">
        <v>4</v>
      </c>
    </row>
    <row r="64" spans="1:5" x14ac:dyDescent="0.25">
      <c r="A64" s="119" t="s">
        <v>960</v>
      </c>
      <c r="B64" s="120" t="s">
        <v>1083</v>
      </c>
      <c r="C64" s="119" t="s">
        <v>1026</v>
      </c>
      <c r="D64" s="121">
        <v>2</v>
      </c>
      <c r="E64" s="121">
        <v>5</v>
      </c>
    </row>
    <row r="65" spans="1:5" x14ac:dyDescent="0.25">
      <c r="A65" s="119" t="s">
        <v>960</v>
      </c>
      <c r="B65" s="120" t="s">
        <v>1084</v>
      </c>
      <c r="C65" s="119" t="s">
        <v>1026</v>
      </c>
      <c r="D65" s="124"/>
      <c r="E65" s="121">
        <v>6</v>
      </c>
    </row>
    <row r="66" spans="1:5" x14ac:dyDescent="0.25">
      <c r="A66" s="119" t="s">
        <v>960</v>
      </c>
      <c r="B66" s="120" t="s">
        <v>1071</v>
      </c>
      <c r="C66" s="119" t="s">
        <v>1026</v>
      </c>
      <c r="D66" s="121">
        <v>6</v>
      </c>
      <c r="E66" s="121">
        <v>4</v>
      </c>
    </row>
    <row r="67" spans="1:5" x14ac:dyDescent="0.25">
      <c r="A67" s="119" t="s">
        <v>960</v>
      </c>
      <c r="B67" s="120" t="s">
        <v>1085</v>
      </c>
      <c r="C67" s="119" t="s">
        <v>1026</v>
      </c>
      <c r="D67" s="121">
        <v>5</v>
      </c>
      <c r="E67" s="121">
        <v>6</v>
      </c>
    </row>
    <row r="68" spans="1:5" x14ac:dyDescent="0.25">
      <c r="A68" s="119" t="s">
        <v>960</v>
      </c>
      <c r="B68" s="120" t="s">
        <v>1034</v>
      </c>
      <c r="C68" s="119" t="s">
        <v>1026</v>
      </c>
      <c r="D68" s="121" t="s">
        <v>1027</v>
      </c>
      <c r="E68" s="121" t="s">
        <v>1027</v>
      </c>
    </row>
    <row r="69" spans="1:5" x14ac:dyDescent="0.25">
      <c r="A69" s="119" t="s">
        <v>960</v>
      </c>
      <c r="B69" s="120" t="s">
        <v>1086</v>
      </c>
      <c r="C69" s="119" t="s">
        <v>1026</v>
      </c>
      <c r="D69" s="124"/>
      <c r="E69" s="121">
        <v>6</v>
      </c>
    </row>
    <row r="70" spans="1:5" x14ac:dyDescent="0.25">
      <c r="A70" s="119" t="s">
        <v>960</v>
      </c>
      <c r="B70" s="120" t="s">
        <v>1087</v>
      </c>
      <c r="C70" s="119" t="s">
        <v>1026</v>
      </c>
      <c r="D70" s="121">
        <v>5</v>
      </c>
      <c r="E70" s="121">
        <v>4</v>
      </c>
    </row>
    <row r="71" spans="1:5" x14ac:dyDescent="0.25">
      <c r="A71" s="119" t="s">
        <v>960</v>
      </c>
      <c r="B71" s="120" t="s">
        <v>1072</v>
      </c>
      <c r="C71" s="119" t="s">
        <v>1026</v>
      </c>
      <c r="D71" s="124"/>
      <c r="E71" s="121">
        <v>2</v>
      </c>
    </row>
    <row r="72" spans="1:5" x14ac:dyDescent="0.25">
      <c r="A72" s="119" t="s">
        <v>960</v>
      </c>
      <c r="B72" s="120" t="s">
        <v>1088</v>
      </c>
      <c r="C72" s="119" t="s">
        <v>1026</v>
      </c>
      <c r="D72" s="121">
        <v>6</v>
      </c>
      <c r="E72" s="121">
        <v>8</v>
      </c>
    </row>
    <row r="73" spans="1:5" x14ac:dyDescent="0.25">
      <c r="A73" s="119" t="s">
        <v>960</v>
      </c>
      <c r="B73" s="120" t="s">
        <v>1089</v>
      </c>
      <c r="C73" s="119" t="s">
        <v>1026</v>
      </c>
      <c r="D73" s="121" t="s">
        <v>1027</v>
      </c>
      <c r="E73" s="121">
        <v>6</v>
      </c>
    </row>
    <row r="74" spans="1:5" x14ac:dyDescent="0.25">
      <c r="A74" s="119" t="s">
        <v>960</v>
      </c>
      <c r="B74" s="120" t="s">
        <v>1090</v>
      </c>
      <c r="C74" s="119" t="s">
        <v>1026</v>
      </c>
      <c r="D74" s="121">
        <v>4</v>
      </c>
      <c r="E74" s="121" t="s">
        <v>1027</v>
      </c>
    </row>
    <row r="75" spans="1:5" x14ac:dyDescent="0.25">
      <c r="A75" s="119" t="s">
        <v>960</v>
      </c>
      <c r="B75" s="120" t="s">
        <v>1036</v>
      </c>
      <c r="C75" s="119" t="s">
        <v>1026</v>
      </c>
      <c r="D75" s="121" t="s">
        <v>1027</v>
      </c>
      <c r="E75" s="121">
        <v>4</v>
      </c>
    </row>
    <row r="76" spans="1:5" x14ac:dyDescent="0.25">
      <c r="A76" s="119" t="s">
        <v>960</v>
      </c>
      <c r="B76" s="120" t="s">
        <v>1074</v>
      </c>
      <c r="C76" s="119" t="s">
        <v>1026</v>
      </c>
      <c r="D76" s="121">
        <v>3</v>
      </c>
      <c r="E76" s="121">
        <v>2</v>
      </c>
    </row>
    <row r="77" spans="1:5" x14ac:dyDescent="0.25">
      <c r="A77" s="119" t="s">
        <v>960</v>
      </c>
      <c r="B77" s="120" t="s">
        <v>1091</v>
      </c>
      <c r="C77" s="119" t="s">
        <v>1026</v>
      </c>
      <c r="D77" s="121">
        <v>2</v>
      </c>
      <c r="E77" s="121">
        <v>9</v>
      </c>
    </row>
    <row r="78" spans="1:5" x14ac:dyDescent="0.25">
      <c r="A78" s="119" t="s">
        <v>960</v>
      </c>
      <c r="B78" s="120" t="s">
        <v>1075</v>
      </c>
      <c r="C78" s="119" t="s">
        <v>1026</v>
      </c>
      <c r="D78" s="121">
        <v>7</v>
      </c>
      <c r="E78" s="121">
        <v>7</v>
      </c>
    </row>
    <row r="79" spans="1:5" x14ac:dyDescent="0.25">
      <c r="A79" s="119" t="s">
        <v>960</v>
      </c>
      <c r="B79" s="120" t="s">
        <v>1092</v>
      </c>
      <c r="C79" s="119" t="s">
        <v>1026</v>
      </c>
      <c r="D79" s="121">
        <v>6</v>
      </c>
      <c r="E79" s="121">
        <v>7</v>
      </c>
    </row>
    <row r="80" spans="1:5" ht="30" x14ac:dyDescent="0.25">
      <c r="A80" s="119" t="s">
        <v>737</v>
      </c>
      <c r="B80" s="120" t="s">
        <v>1093</v>
      </c>
      <c r="C80" s="119" t="s">
        <v>1026</v>
      </c>
      <c r="D80" s="121">
        <v>5</v>
      </c>
      <c r="E80" s="121" t="s">
        <v>1027</v>
      </c>
    </row>
    <row r="81" spans="1:5" ht="30" x14ac:dyDescent="0.25">
      <c r="A81" s="119" t="s">
        <v>737</v>
      </c>
      <c r="B81" s="120" t="s">
        <v>1094</v>
      </c>
      <c r="C81" s="119" t="s">
        <v>1029</v>
      </c>
      <c r="D81" s="121">
        <v>2</v>
      </c>
      <c r="E81" s="121">
        <v>7</v>
      </c>
    </row>
    <row r="82" spans="1:5" ht="30" x14ac:dyDescent="0.25">
      <c r="A82" s="119" t="s">
        <v>737</v>
      </c>
      <c r="B82" s="120" t="s">
        <v>1095</v>
      </c>
      <c r="C82" s="119" t="s">
        <v>1026</v>
      </c>
      <c r="D82" s="121">
        <v>2</v>
      </c>
      <c r="E82" s="121">
        <v>7</v>
      </c>
    </row>
    <row r="83" spans="1:5" ht="30" x14ac:dyDescent="0.25">
      <c r="A83" s="119" t="s">
        <v>737</v>
      </c>
      <c r="B83" s="120" t="s">
        <v>1096</v>
      </c>
      <c r="C83" s="119" t="s">
        <v>1026</v>
      </c>
      <c r="D83" s="121">
        <v>4</v>
      </c>
      <c r="E83" s="121">
        <v>7</v>
      </c>
    </row>
    <row r="84" spans="1:5" ht="30" x14ac:dyDescent="0.25">
      <c r="A84" s="119" t="s">
        <v>737</v>
      </c>
      <c r="B84" s="120" t="s">
        <v>1097</v>
      </c>
      <c r="C84" s="119" t="s">
        <v>1026</v>
      </c>
      <c r="D84" s="121">
        <v>2</v>
      </c>
      <c r="E84" s="121" t="s">
        <v>1027</v>
      </c>
    </row>
    <row r="85" spans="1:5" ht="30" x14ac:dyDescent="0.25">
      <c r="A85" s="119" t="s">
        <v>737</v>
      </c>
      <c r="B85" s="120" t="s">
        <v>1098</v>
      </c>
      <c r="C85" s="119" t="s">
        <v>1026</v>
      </c>
      <c r="D85" s="121">
        <v>3</v>
      </c>
      <c r="E85" s="121">
        <v>8</v>
      </c>
    </row>
    <row r="86" spans="1:5" ht="30" x14ac:dyDescent="0.25">
      <c r="A86" s="119" t="s">
        <v>737</v>
      </c>
      <c r="B86" s="120" t="s">
        <v>1099</v>
      </c>
      <c r="C86" s="119" t="s">
        <v>1026</v>
      </c>
      <c r="D86" s="121">
        <v>3</v>
      </c>
      <c r="E86" s="121">
        <v>7</v>
      </c>
    </row>
    <row r="87" spans="1:5" ht="30" x14ac:dyDescent="0.25">
      <c r="A87" s="119" t="s">
        <v>737</v>
      </c>
      <c r="B87" s="120" t="s">
        <v>1100</v>
      </c>
      <c r="C87" s="119" t="s">
        <v>1026</v>
      </c>
      <c r="D87" s="121">
        <v>4</v>
      </c>
      <c r="E87" s="121">
        <v>8</v>
      </c>
    </row>
    <row r="88" spans="1:5" ht="30" x14ac:dyDescent="0.25">
      <c r="A88" s="119" t="s">
        <v>737</v>
      </c>
      <c r="B88" s="120" t="s">
        <v>1101</v>
      </c>
      <c r="C88" s="119" t="s">
        <v>1026</v>
      </c>
      <c r="D88" s="121">
        <v>2</v>
      </c>
      <c r="E88" s="121">
        <v>7</v>
      </c>
    </row>
    <row r="89" spans="1:5" ht="30" x14ac:dyDescent="0.25">
      <c r="A89" s="119" t="s">
        <v>737</v>
      </c>
      <c r="B89" s="120" t="s">
        <v>1102</v>
      </c>
      <c r="C89" s="119" t="s">
        <v>1026</v>
      </c>
      <c r="D89" s="121">
        <v>2</v>
      </c>
      <c r="E89" s="121" t="s">
        <v>1027</v>
      </c>
    </row>
    <row r="90" spans="1:5" ht="30" x14ac:dyDescent="0.25">
      <c r="A90" s="119" t="s">
        <v>737</v>
      </c>
      <c r="B90" s="120" t="s">
        <v>1103</v>
      </c>
      <c r="C90" s="119" t="s">
        <v>1026</v>
      </c>
      <c r="D90" s="121">
        <v>2</v>
      </c>
      <c r="E90" s="121">
        <v>8</v>
      </c>
    </row>
    <row r="91" spans="1:5" ht="30" x14ac:dyDescent="0.25">
      <c r="A91" s="119" t="s">
        <v>737</v>
      </c>
      <c r="B91" s="120" t="s">
        <v>1104</v>
      </c>
      <c r="C91" s="119" t="s">
        <v>1026</v>
      </c>
      <c r="D91" s="121">
        <v>3</v>
      </c>
      <c r="E91" s="121">
        <v>7</v>
      </c>
    </row>
    <row r="92" spans="1:5" ht="30" x14ac:dyDescent="0.25">
      <c r="A92" s="119" t="s">
        <v>737</v>
      </c>
      <c r="B92" s="120" t="s">
        <v>1105</v>
      </c>
      <c r="C92" s="119" t="s">
        <v>1026</v>
      </c>
      <c r="D92" s="121">
        <v>2</v>
      </c>
      <c r="E92" s="121">
        <v>8</v>
      </c>
    </row>
    <row r="93" spans="1:5" ht="30" x14ac:dyDescent="0.25">
      <c r="A93" s="119" t="s">
        <v>737</v>
      </c>
      <c r="B93" s="120" t="s">
        <v>1106</v>
      </c>
      <c r="C93" s="119" t="s">
        <v>1026</v>
      </c>
      <c r="D93" s="121">
        <v>3</v>
      </c>
      <c r="E93" s="121">
        <v>9</v>
      </c>
    </row>
    <row r="94" spans="1:5" ht="30" x14ac:dyDescent="0.25">
      <c r="A94" s="119" t="s">
        <v>737</v>
      </c>
      <c r="B94" s="120" t="s">
        <v>1107</v>
      </c>
      <c r="C94" s="119" t="s">
        <v>1026</v>
      </c>
      <c r="D94" s="121">
        <v>2</v>
      </c>
      <c r="E94" s="121">
        <v>6</v>
      </c>
    </row>
    <row r="95" spans="1:5" ht="30" x14ac:dyDescent="0.25">
      <c r="A95" s="119" t="s">
        <v>737</v>
      </c>
      <c r="B95" s="120" t="s">
        <v>1108</v>
      </c>
      <c r="C95" s="119" t="s">
        <v>1026</v>
      </c>
      <c r="D95" s="121">
        <v>2</v>
      </c>
      <c r="E95" s="121">
        <v>8</v>
      </c>
    </row>
    <row r="96" spans="1:5" ht="30" x14ac:dyDescent="0.25">
      <c r="A96" s="119" t="s">
        <v>737</v>
      </c>
      <c r="B96" s="120" t="s">
        <v>1109</v>
      </c>
      <c r="C96" s="119" t="s">
        <v>1026</v>
      </c>
      <c r="D96" s="121">
        <v>2</v>
      </c>
      <c r="E96" s="121" t="s">
        <v>1027</v>
      </c>
    </row>
    <row r="97" spans="1:5" ht="30" x14ac:dyDescent="0.25">
      <c r="A97" s="119" t="s">
        <v>737</v>
      </c>
      <c r="B97" s="120" t="s">
        <v>1110</v>
      </c>
      <c r="C97" s="119" t="s">
        <v>1026</v>
      </c>
      <c r="D97" s="121">
        <v>3</v>
      </c>
      <c r="E97" s="121">
        <v>7</v>
      </c>
    </row>
    <row r="98" spans="1:5" ht="30" x14ac:dyDescent="0.25">
      <c r="A98" s="119" t="s">
        <v>737</v>
      </c>
      <c r="B98" s="120" t="s">
        <v>1111</v>
      </c>
      <c r="C98" s="119" t="s">
        <v>1026</v>
      </c>
      <c r="D98" s="121">
        <v>3</v>
      </c>
      <c r="E98" s="121" t="s">
        <v>1027</v>
      </c>
    </row>
    <row r="99" spans="1:5" ht="30" x14ac:dyDescent="0.25">
      <c r="A99" s="119" t="s">
        <v>737</v>
      </c>
      <c r="B99" s="120" t="s">
        <v>1112</v>
      </c>
      <c r="C99" s="119" t="s">
        <v>1026</v>
      </c>
      <c r="D99" s="121">
        <v>3</v>
      </c>
      <c r="E99" s="121">
        <v>8</v>
      </c>
    </row>
    <row r="100" spans="1:5" ht="30" x14ac:dyDescent="0.25">
      <c r="A100" s="119" t="s">
        <v>737</v>
      </c>
      <c r="B100" s="120" t="s">
        <v>1113</v>
      </c>
      <c r="C100" s="119" t="s">
        <v>1026</v>
      </c>
      <c r="D100" s="121">
        <v>2</v>
      </c>
      <c r="E100" s="121">
        <v>7</v>
      </c>
    </row>
    <row r="101" spans="1:5" ht="30" x14ac:dyDescent="0.25">
      <c r="A101" s="119" t="s">
        <v>737</v>
      </c>
      <c r="B101" s="120" t="s">
        <v>1114</v>
      </c>
      <c r="C101" s="119" t="s">
        <v>1026</v>
      </c>
      <c r="D101" s="121">
        <v>4</v>
      </c>
      <c r="E101" s="121">
        <v>8</v>
      </c>
    </row>
    <row r="102" spans="1:5" ht="30" x14ac:dyDescent="0.25">
      <c r="A102" s="119" t="s">
        <v>737</v>
      </c>
      <c r="B102" s="120" t="s">
        <v>1115</v>
      </c>
      <c r="C102" s="119" t="s">
        <v>1026</v>
      </c>
      <c r="D102" s="121">
        <v>2</v>
      </c>
      <c r="E102" s="121">
        <v>8</v>
      </c>
    </row>
    <row r="103" spans="1:5" ht="30" x14ac:dyDescent="0.25">
      <c r="A103" s="119" t="s">
        <v>737</v>
      </c>
      <c r="B103" s="120" t="s">
        <v>1116</v>
      </c>
      <c r="C103" s="119" t="s">
        <v>1026</v>
      </c>
      <c r="D103" s="121">
        <v>2</v>
      </c>
      <c r="E103" s="121">
        <v>7</v>
      </c>
    </row>
    <row r="104" spans="1:5" ht="30" x14ac:dyDescent="0.25">
      <c r="A104" s="119" t="s">
        <v>658</v>
      </c>
      <c r="B104" s="120" t="s">
        <v>1117</v>
      </c>
      <c r="C104" s="119" t="s">
        <v>1029</v>
      </c>
      <c r="D104" s="121">
        <v>3</v>
      </c>
      <c r="E104" s="121">
        <v>4</v>
      </c>
    </row>
    <row r="105" spans="1:5" ht="30" x14ac:dyDescent="0.25">
      <c r="A105" s="119" t="s">
        <v>658</v>
      </c>
      <c r="B105" s="120" t="s">
        <v>1118</v>
      </c>
      <c r="C105" s="119" t="s">
        <v>1026</v>
      </c>
      <c r="D105" s="121">
        <v>2</v>
      </c>
      <c r="E105" s="121" t="s">
        <v>1027</v>
      </c>
    </row>
    <row r="106" spans="1:5" ht="30" x14ac:dyDescent="0.25">
      <c r="A106" s="119" t="s">
        <v>658</v>
      </c>
      <c r="B106" s="120" t="s">
        <v>1119</v>
      </c>
      <c r="C106" s="119" t="s">
        <v>1026</v>
      </c>
      <c r="D106" s="121">
        <v>1</v>
      </c>
      <c r="E106" s="121" t="s">
        <v>1027</v>
      </c>
    </row>
    <row r="107" spans="1:5" ht="30" x14ac:dyDescent="0.25">
      <c r="A107" s="119" t="s">
        <v>658</v>
      </c>
      <c r="B107" s="120" t="s">
        <v>1120</v>
      </c>
      <c r="C107" s="119" t="s">
        <v>1026</v>
      </c>
      <c r="D107" s="121">
        <v>2</v>
      </c>
      <c r="E107" s="121" t="s">
        <v>1027</v>
      </c>
    </row>
    <row r="108" spans="1:5" ht="30" x14ac:dyDescent="0.25">
      <c r="A108" s="119" t="s">
        <v>658</v>
      </c>
      <c r="B108" s="120" t="s">
        <v>1121</v>
      </c>
      <c r="C108" s="119" t="s">
        <v>1026</v>
      </c>
      <c r="D108" s="121">
        <v>2</v>
      </c>
      <c r="E108" s="121">
        <v>3</v>
      </c>
    </row>
    <row r="109" spans="1:5" ht="30" x14ac:dyDescent="0.25">
      <c r="A109" s="119" t="s">
        <v>658</v>
      </c>
      <c r="B109" s="120" t="s">
        <v>1122</v>
      </c>
      <c r="C109" s="119" t="s">
        <v>1026</v>
      </c>
      <c r="D109" s="124"/>
      <c r="E109" s="121">
        <v>2</v>
      </c>
    </row>
    <row r="110" spans="1:5" x14ac:dyDescent="0.25">
      <c r="A110" s="119" t="s">
        <v>902</v>
      </c>
      <c r="B110" s="120" t="s">
        <v>1123</v>
      </c>
      <c r="C110" s="119" t="s">
        <v>1026</v>
      </c>
      <c r="D110" s="121">
        <v>4</v>
      </c>
      <c r="E110" s="121">
        <v>4</v>
      </c>
    </row>
    <row r="111" spans="1:5" x14ac:dyDescent="0.25">
      <c r="A111" s="119" t="s">
        <v>902</v>
      </c>
      <c r="B111" s="120" t="s">
        <v>1124</v>
      </c>
      <c r="C111" s="119" t="s">
        <v>1026</v>
      </c>
      <c r="D111" s="121" t="s">
        <v>1027</v>
      </c>
      <c r="E111" s="121" t="s">
        <v>1027</v>
      </c>
    </row>
    <row r="112" spans="1:5" x14ac:dyDescent="0.25">
      <c r="A112" s="119" t="s">
        <v>902</v>
      </c>
      <c r="B112" s="120" t="s">
        <v>1125</v>
      </c>
      <c r="C112" s="119" t="s">
        <v>1026</v>
      </c>
      <c r="D112" s="121">
        <v>3</v>
      </c>
      <c r="E112" s="121">
        <v>2</v>
      </c>
    </row>
    <row r="113" spans="1:5" x14ac:dyDescent="0.25">
      <c r="A113" s="119" t="s">
        <v>902</v>
      </c>
      <c r="B113" s="120" t="s">
        <v>1126</v>
      </c>
      <c r="C113" s="119" t="s">
        <v>1026</v>
      </c>
      <c r="D113" s="121" t="s">
        <v>1027</v>
      </c>
      <c r="E113" s="121" t="s">
        <v>1027</v>
      </c>
    </row>
    <row r="114" spans="1:5" x14ac:dyDescent="0.25">
      <c r="A114" s="119" t="s">
        <v>902</v>
      </c>
      <c r="B114" s="120" t="s">
        <v>1127</v>
      </c>
      <c r="C114" s="119" t="s">
        <v>1026</v>
      </c>
      <c r="D114" s="121">
        <v>1</v>
      </c>
      <c r="E114" s="121">
        <v>3</v>
      </c>
    </row>
    <row r="115" spans="1:5" x14ac:dyDescent="0.25">
      <c r="A115" s="119" t="s">
        <v>902</v>
      </c>
      <c r="B115" s="120" t="s">
        <v>1128</v>
      </c>
      <c r="C115" s="119" t="s">
        <v>1029</v>
      </c>
      <c r="D115" s="121">
        <v>2</v>
      </c>
      <c r="E115" s="121">
        <v>3</v>
      </c>
    </row>
    <row r="116" spans="1:5" x14ac:dyDescent="0.25">
      <c r="A116" s="119" t="s">
        <v>902</v>
      </c>
      <c r="B116" s="120" t="s">
        <v>1129</v>
      </c>
      <c r="C116" s="119" t="s">
        <v>1026</v>
      </c>
      <c r="D116" s="121" t="s">
        <v>1027</v>
      </c>
      <c r="E116" s="121" t="s">
        <v>1027</v>
      </c>
    </row>
    <row r="117" spans="1:5" x14ac:dyDescent="0.25">
      <c r="A117" s="119" t="s">
        <v>902</v>
      </c>
      <c r="B117" s="120" t="s">
        <v>1130</v>
      </c>
      <c r="C117" s="119" t="s">
        <v>1026</v>
      </c>
      <c r="D117" s="121">
        <v>6</v>
      </c>
      <c r="E117" s="121" t="s">
        <v>1027</v>
      </c>
    </row>
    <row r="118" spans="1:5" x14ac:dyDescent="0.25">
      <c r="A118" s="119" t="s">
        <v>902</v>
      </c>
      <c r="B118" s="120" t="s">
        <v>1131</v>
      </c>
      <c r="C118" s="119" t="s">
        <v>1026</v>
      </c>
      <c r="D118" s="121" t="s">
        <v>1027</v>
      </c>
      <c r="E118" s="121" t="s">
        <v>1027</v>
      </c>
    </row>
    <row r="119" spans="1:5" x14ac:dyDescent="0.25">
      <c r="A119" s="119" t="s">
        <v>902</v>
      </c>
      <c r="B119" s="120" t="s">
        <v>1132</v>
      </c>
      <c r="C119" s="119" t="s">
        <v>1026</v>
      </c>
      <c r="D119" s="121">
        <v>2</v>
      </c>
      <c r="E119" s="121">
        <v>2</v>
      </c>
    </row>
    <row r="120" spans="1:5" x14ac:dyDescent="0.25">
      <c r="A120" s="119" t="s">
        <v>902</v>
      </c>
      <c r="B120" s="120" t="s">
        <v>1036</v>
      </c>
      <c r="C120" s="119" t="s">
        <v>1026</v>
      </c>
      <c r="D120" s="121" t="s">
        <v>1027</v>
      </c>
      <c r="E120" s="121">
        <v>4</v>
      </c>
    </row>
    <row r="121" spans="1:5" x14ac:dyDescent="0.25">
      <c r="A121" s="119" t="s">
        <v>902</v>
      </c>
      <c r="B121" s="120" t="s">
        <v>1133</v>
      </c>
      <c r="C121" s="119" t="s">
        <v>1026</v>
      </c>
      <c r="D121" s="121">
        <v>4</v>
      </c>
      <c r="E121" s="121">
        <v>3</v>
      </c>
    </row>
    <row r="122" spans="1:5" x14ac:dyDescent="0.25">
      <c r="A122" s="119" t="s">
        <v>623</v>
      </c>
      <c r="B122" s="120" t="s">
        <v>1093</v>
      </c>
      <c r="C122" s="119" t="s">
        <v>1026</v>
      </c>
      <c r="D122" s="121">
        <v>5</v>
      </c>
      <c r="E122" s="121" t="s">
        <v>1027</v>
      </c>
    </row>
    <row r="123" spans="1:5" x14ac:dyDescent="0.25">
      <c r="A123" s="119" t="s">
        <v>623</v>
      </c>
      <c r="B123" s="120" t="s">
        <v>1123</v>
      </c>
      <c r="C123" s="119" t="s">
        <v>1029</v>
      </c>
      <c r="D123" s="121">
        <v>4</v>
      </c>
      <c r="E123" s="121">
        <v>4</v>
      </c>
    </row>
    <row r="124" spans="1:5" x14ac:dyDescent="0.25">
      <c r="A124" s="119" t="s">
        <v>623</v>
      </c>
      <c r="B124" s="120" t="s">
        <v>1134</v>
      </c>
      <c r="C124" s="119" t="s">
        <v>1026</v>
      </c>
      <c r="D124" s="121">
        <v>2</v>
      </c>
      <c r="E124" s="121">
        <v>6</v>
      </c>
    </row>
    <row r="125" spans="1:5" x14ac:dyDescent="0.25">
      <c r="A125" s="119" t="s">
        <v>623</v>
      </c>
      <c r="B125" s="120" t="s">
        <v>1127</v>
      </c>
      <c r="C125" s="119" t="s">
        <v>1026</v>
      </c>
      <c r="D125" s="121">
        <v>1</v>
      </c>
      <c r="E125" s="121">
        <v>3</v>
      </c>
    </row>
    <row r="126" spans="1:5" x14ac:dyDescent="0.25">
      <c r="A126" s="119" t="s">
        <v>623</v>
      </c>
      <c r="B126" s="120" t="s">
        <v>1104</v>
      </c>
      <c r="C126" s="119" t="s">
        <v>1026</v>
      </c>
      <c r="D126" s="121">
        <v>3</v>
      </c>
      <c r="E126" s="121">
        <v>7</v>
      </c>
    </row>
    <row r="127" spans="1:5" x14ac:dyDescent="0.25">
      <c r="A127" s="119" t="s">
        <v>623</v>
      </c>
      <c r="B127" s="120" t="s">
        <v>1135</v>
      </c>
      <c r="C127" s="119" t="s">
        <v>1026</v>
      </c>
      <c r="D127" s="121">
        <v>2</v>
      </c>
      <c r="E127" s="121" t="s">
        <v>1027</v>
      </c>
    </row>
    <row r="128" spans="1:5" x14ac:dyDescent="0.25">
      <c r="A128" s="119" t="s">
        <v>623</v>
      </c>
      <c r="B128" s="120" t="s">
        <v>1121</v>
      </c>
      <c r="C128" s="119" t="s">
        <v>1026</v>
      </c>
      <c r="D128" s="121">
        <v>2</v>
      </c>
      <c r="E128" s="121">
        <v>3</v>
      </c>
    </row>
    <row r="129" spans="1:5" x14ac:dyDescent="0.25">
      <c r="A129" s="119" t="s">
        <v>623</v>
      </c>
      <c r="B129" s="120" t="s">
        <v>1136</v>
      </c>
      <c r="C129" s="119" t="s">
        <v>1026</v>
      </c>
      <c r="D129" s="121" t="s">
        <v>1027</v>
      </c>
      <c r="E129" s="121" t="s">
        <v>1027</v>
      </c>
    </row>
    <row r="130" spans="1:5" x14ac:dyDescent="0.25">
      <c r="A130" s="119" t="s">
        <v>623</v>
      </c>
      <c r="B130" s="120" t="s">
        <v>1132</v>
      </c>
      <c r="C130" s="119" t="s">
        <v>1026</v>
      </c>
      <c r="D130" s="121">
        <v>2</v>
      </c>
      <c r="E130" s="121">
        <v>2</v>
      </c>
    </row>
    <row r="131" spans="1:5" x14ac:dyDescent="0.25">
      <c r="A131" s="119" t="s">
        <v>625</v>
      </c>
      <c r="B131" s="120" t="s">
        <v>1123</v>
      </c>
      <c r="C131" s="119" t="s">
        <v>1026</v>
      </c>
      <c r="D131" s="121">
        <v>4</v>
      </c>
      <c r="E131" s="121">
        <v>4</v>
      </c>
    </row>
    <row r="132" spans="1:5" x14ac:dyDescent="0.25">
      <c r="A132" s="119" t="s">
        <v>625</v>
      </c>
      <c r="B132" s="120" t="s">
        <v>1137</v>
      </c>
      <c r="C132" s="119" t="s">
        <v>1029</v>
      </c>
      <c r="D132" s="121">
        <v>1</v>
      </c>
      <c r="E132" s="121">
        <v>2</v>
      </c>
    </row>
    <row r="133" spans="1:5" x14ac:dyDescent="0.25">
      <c r="A133" s="119" t="s">
        <v>625</v>
      </c>
      <c r="B133" s="120" t="s">
        <v>1132</v>
      </c>
      <c r="C133" s="119" t="s">
        <v>1026</v>
      </c>
      <c r="D133" s="121">
        <v>2</v>
      </c>
      <c r="E133" s="121">
        <v>2</v>
      </c>
    </row>
    <row r="134" spans="1:5" x14ac:dyDescent="0.25">
      <c r="A134" s="119" t="s">
        <v>660</v>
      </c>
      <c r="B134" s="120" t="s">
        <v>1138</v>
      </c>
      <c r="C134" s="119" t="s">
        <v>1029</v>
      </c>
      <c r="D134" s="121">
        <v>1</v>
      </c>
      <c r="E134" s="121">
        <v>4</v>
      </c>
    </row>
    <row r="135" spans="1:5" x14ac:dyDescent="0.25">
      <c r="A135" s="119" t="s">
        <v>660</v>
      </c>
      <c r="B135" s="120" t="s">
        <v>1139</v>
      </c>
      <c r="C135" s="119" t="s">
        <v>1026</v>
      </c>
      <c r="D135" s="124"/>
      <c r="E135" s="121" t="s">
        <v>1027</v>
      </c>
    </row>
    <row r="136" spans="1:5" x14ac:dyDescent="0.25">
      <c r="A136" s="119" t="s">
        <v>660</v>
      </c>
      <c r="B136" s="120" t="s">
        <v>1140</v>
      </c>
      <c r="C136" s="119" t="s">
        <v>1026</v>
      </c>
      <c r="D136" s="124"/>
      <c r="E136" s="124"/>
    </row>
    <row r="137" spans="1:5" x14ac:dyDescent="0.25">
      <c r="A137" s="119" t="s">
        <v>660</v>
      </c>
      <c r="B137" s="120" t="s">
        <v>1122</v>
      </c>
      <c r="C137" s="119" t="s">
        <v>1026</v>
      </c>
      <c r="D137" s="124"/>
      <c r="E137" s="121">
        <v>2</v>
      </c>
    </row>
    <row r="138" spans="1:5" x14ac:dyDescent="0.25">
      <c r="A138" s="119" t="s">
        <v>660</v>
      </c>
      <c r="B138" s="120" t="s">
        <v>1132</v>
      </c>
      <c r="C138" s="119" t="s">
        <v>1026</v>
      </c>
      <c r="D138" s="121">
        <v>2</v>
      </c>
      <c r="E138" s="121">
        <v>2</v>
      </c>
    </row>
    <row r="139" spans="1:5" ht="30" x14ac:dyDescent="0.25">
      <c r="A139" s="119" t="s">
        <v>779</v>
      </c>
      <c r="B139" s="120" t="s">
        <v>1093</v>
      </c>
      <c r="C139" s="119" t="s">
        <v>1026</v>
      </c>
      <c r="D139" s="121">
        <v>5</v>
      </c>
      <c r="E139" s="121" t="s">
        <v>1027</v>
      </c>
    </row>
    <row r="140" spans="1:5" ht="30" x14ac:dyDescent="0.25">
      <c r="A140" s="119" t="s">
        <v>779</v>
      </c>
      <c r="B140" s="120" t="s">
        <v>1141</v>
      </c>
      <c r="C140" s="119" t="s">
        <v>1026</v>
      </c>
      <c r="D140" s="121">
        <v>2</v>
      </c>
      <c r="E140" s="121">
        <v>2</v>
      </c>
    </row>
    <row r="141" spans="1:5" ht="30" x14ac:dyDescent="0.25">
      <c r="A141" s="119" t="s">
        <v>779</v>
      </c>
      <c r="B141" s="120" t="s">
        <v>1142</v>
      </c>
      <c r="C141" s="119" t="s">
        <v>1026</v>
      </c>
      <c r="D141" s="121">
        <v>8</v>
      </c>
      <c r="E141" s="121" t="s">
        <v>1027</v>
      </c>
    </row>
    <row r="142" spans="1:5" ht="30" x14ac:dyDescent="0.25">
      <c r="A142" s="119" t="s">
        <v>779</v>
      </c>
      <c r="B142" s="120" t="s">
        <v>1143</v>
      </c>
      <c r="C142" s="119" t="s">
        <v>1026</v>
      </c>
      <c r="D142" s="121">
        <v>7</v>
      </c>
      <c r="E142" s="121">
        <v>7</v>
      </c>
    </row>
    <row r="143" spans="1:5" ht="30" x14ac:dyDescent="0.25">
      <c r="A143" s="119" t="s">
        <v>779</v>
      </c>
      <c r="B143" s="120" t="s">
        <v>1144</v>
      </c>
      <c r="C143" s="119" t="s">
        <v>1026</v>
      </c>
      <c r="D143" s="121">
        <v>5</v>
      </c>
      <c r="E143" s="121" t="s">
        <v>1027</v>
      </c>
    </row>
    <row r="144" spans="1:5" ht="30" x14ac:dyDescent="0.25">
      <c r="A144" s="119" t="s">
        <v>779</v>
      </c>
      <c r="B144" s="120" t="s">
        <v>1145</v>
      </c>
      <c r="C144" s="119" t="s">
        <v>1026</v>
      </c>
      <c r="D144" s="121">
        <v>3</v>
      </c>
      <c r="E144" s="121" t="s">
        <v>1027</v>
      </c>
    </row>
    <row r="145" spans="1:5" ht="30" x14ac:dyDescent="0.25">
      <c r="A145" s="119" t="s">
        <v>779</v>
      </c>
      <c r="B145" s="120" t="s">
        <v>1146</v>
      </c>
      <c r="C145" s="119" t="s">
        <v>1026</v>
      </c>
      <c r="D145" s="121">
        <v>6</v>
      </c>
      <c r="E145" s="121" t="s">
        <v>1027</v>
      </c>
    </row>
    <row r="146" spans="1:5" ht="30" x14ac:dyDescent="0.25">
      <c r="A146" s="119" t="s">
        <v>779</v>
      </c>
      <c r="B146" s="120" t="s">
        <v>1147</v>
      </c>
      <c r="C146" s="119" t="s">
        <v>1026</v>
      </c>
      <c r="D146" s="121">
        <v>6</v>
      </c>
      <c r="E146" s="121" t="s">
        <v>1027</v>
      </c>
    </row>
    <row r="147" spans="1:5" ht="30" x14ac:dyDescent="0.25">
      <c r="A147" s="119" t="s">
        <v>779</v>
      </c>
      <c r="B147" s="120" t="s">
        <v>1148</v>
      </c>
      <c r="C147" s="119" t="s">
        <v>1026</v>
      </c>
      <c r="D147" s="121" t="s">
        <v>1027</v>
      </c>
      <c r="E147" s="121">
        <v>6</v>
      </c>
    </row>
    <row r="148" spans="1:5" ht="30" x14ac:dyDescent="0.25">
      <c r="A148" s="119" t="s">
        <v>779</v>
      </c>
      <c r="B148" s="120" t="s">
        <v>1149</v>
      </c>
      <c r="C148" s="119" t="s">
        <v>1029</v>
      </c>
      <c r="D148" s="121">
        <v>5</v>
      </c>
      <c r="E148" s="121">
        <v>7</v>
      </c>
    </row>
    <row r="149" spans="1:5" ht="30" x14ac:dyDescent="0.25">
      <c r="A149" s="119" t="s">
        <v>779</v>
      </c>
      <c r="B149" s="120" t="s">
        <v>1150</v>
      </c>
      <c r="C149" s="119" t="s">
        <v>1026</v>
      </c>
      <c r="D149" s="121">
        <v>8</v>
      </c>
      <c r="E149" s="121" t="s">
        <v>1027</v>
      </c>
    </row>
    <row r="150" spans="1:5" ht="30" x14ac:dyDescent="0.25">
      <c r="A150" s="119" t="s">
        <v>779</v>
      </c>
      <c r="B150" s="120" t="s">
        <v>1151</v>
      </c>
      <c r="C150" s="119" t="s">
        <v>1026</v>
      </c>
      <c r="D150" s="121">
        <v>4</v>
      </c>
      <c r="E150" s="121" t="s">
        <v>1027</v>
      </c>
    </row>
    <row r="151" spans="1:5" ht="30" x14ac:dyDescent="0.25">
      <c r="A151" s="119" t="s">
        <v>779</v>
      </c>
      <c r="B151" s="120" t="s">
        <v>1136</v>
      </c>
      <c r="C151" s="119" t="s">
        <v>1026</v>
      </c>
      <c r="D151" s="121" t="s">
        <v>1027</v>
      </c>
      <c r="E151" s="121" t="s">
        <v>1027</v>
      </c>
    </row>
    <row r="152" spans="1:5" ht="30" x14ac:dyDescent="0.25">
      <c r="A152" s="119" t="s">
        <v>779</v>
      </c>
      <c r="B152" s="120" t="s">
        <v>1130</v>
      </c>
      <c r="C152" s="119" t="s">
        <v>1026</v>
      </c>
      <c r="D152" s="121">
        <v>6</v>
      </c>
      <c r="E152" s="121" t="s">
        <v>1027</v>
      </c>
    </row>
    <row r="153" spans="1:5" ht="30" x14ac:dyDescent="0.25">
      <c r="A153" s="119" t="s">
        <v>779</v>
      </c>
      <c r="B153" s="120" t="s">
        <v>1152</v>
      </c>
      <c r="C153" s="119" t="s">
        <v>1026</v>
      </c>
      <c r="D153" s="121" t="s">
        <v>1027</v>
      </c>
      <c r="E153" s="121" t="s">
        <v>1027</v>
      </c>
    </row>
    <row r="154" spans="1:5" ht="30" x14ac:dyDescent="0.25">
      <c r="A154" s="119" t="s">
        <v>779</v>
      </c>
      <c r="B154" s="120" t="s">
        <v>1153</v>
      </c>
      <c r="C154" s="119" t="s">
        <v>1026</v>
      </c>
      <c r="D154" s="121">
        <v>6</v>
      </c>
      <c r="E154" s="121" t="s">
        <v>1027</v>
      </c>
    </row>
    <row r="155" spans="1:5" ht="30" x14ac:dyDescent="0.25">
      <c r="A155" s="119" t="s">
        <v>779</v>
      </c>
      <c r="B155" s="120" t="s">
        <v>1114</v>
      </c>
      <c r="C155" s="119" t="s">
        <v>1029</v>
      </c>
      <c r="D155" s="121">
        <v>4</v>
      </c>
      <c r="E155" s="121">
        <v>8</v>
      </c>
    </row>
    <row r="156" spans="1:5" ht="30" x14ac:dyDescent="0.25">
      <c r="A156" s="119" t="s">
        <v>779</v>
      </c>
      <c r="B156" s="120" t="s">
        <v>1154</v>
      </c>
      <c r="C156" s="119" t="s">
        <v>1026</v>
      </c>
      <c r="D156" s="121" t="s">
        <v>1027</v>
      </c>
      <c r="E156" s="121" t="s">
        <v>1027</v>
      </c>
    </row>
    <row r="157" spans="1:5" ht="30" x14ac:dyDescent="0.25">
      <c r="A157" s="119" t="s">
        <v>779</v>
      </c>
      <c r="B157" s="120" t="s">
        <v>1155</v>
      </c>
      <c r="C157" s="119" t="s">
        <v>1026</v>
      </c>
      <c r="D157" s="121" t="s">
        <v>1027</v>
      </c>
      <c r="E157" s="121" t="s">
        <v>1027</v>
      </c>
    </row>
    <row r="158" spans="1:5" ht="30" x14ac:dyDescent="0.25">
      <c r="A158" s="119" t="s">
        <v>779</v>
      </c>
      <c r="B158" s="120" t="s">
        <v>1156</v>
      </c>
      <c r="C158" s="119" t="s">
        <v>1026</v>
      </c>
      <c r="D158" s="121">
        <v>5</v>
      </c>
      <c r="E158" s="121" t="s">
        <v>1027</v>
      </c>
    </row>
    <row r="159" spans="1:5" ht="30" x14ac:dyDescent="0.25">
      <c r="A159" s="119" t="s">
        <v>779</v>
      </c>
      <c r="B159" s="120" t="s">
        <v>1157</v>
      </c>
      <c r="C159" s="119" t="s">
        <v>1026</v>
      </c>
      <c r="D159" s="121" t="s">
        <v>1027</v>
      </c>
      <c r="E159" s="121" t="s">
        <v>1027</v>
      </c>
    </row>
    <row r="160" spans="1:5" x14ac:dyDescent="0.25">
      <c r="A160" s="119" t="s">
        <v>1158</v>
      </c>
      <c r="B160" s="120" t="s">
        <v>1093</v>
      </c>
      <c r="C160" s="119" t="s">
        <v>1026</v>
      </c>
      <c r="D160" s="121">
        <v>5</v>
      </c>
      <c r="E160" s="121" t="s">
        <v>1027</v>
      </c>
    </row>
    <row r="161" spans="1:5" x14ac:dyDescent="0.25">
      <c r="A161" s="119" t="s">
        <v>1158</v>
      </c>
      <c r="B161" s="120" t="s">
        <v>1141</v>
      </c>
      <c r="C161" s="119" t="s">
        <v>1026</v>
      </c>
      <c r="D161" s="121">
        <v>2</v>
      </c>
      <c r="E161" s="121">
        <v>2</v>
      </c>
    </row>
    <row r="162" spans="1:5" x14ac:dyDescent="0.25">
      <c r="A162" s="119" t="s">
        <v>1158</v>
      </c>
      <c r="B162" s="120" t="s">
        <v>1142</v>
      </c>
      <c r="C162" s="119" t="s">
        <v>1026</v>
      </c>
      <c r="D162" s="121">
        <v>8</v>
      </c>
      <c r="E162" s="121" t="s">
        <v>1027</v>
      </c>
    </row>
    <row r="163" spans="1:5" x14ac:dyDescent="0.25">
      <c r="A163" s="119" t="s">
        <v>1158</v>
      </c>
      <c r="B163" s="120" t="s">
        <v>1143</v>
      </c>
      <c r="C163" s="119" t="s">
        <v>1029</v>
      </c>
      <c r="D163" s="121">
        <v>7</v>
      </c>
      <c r="E163" s="121">
        <v>7</v>
      </c>
    </row>
    <row r="164" spans="1:5" x14ac:dyDescent="0.25">
      <c r="A164" s="119" t="s">
        <v>1158</v>
      </c>
      <c r="B164" s="120" t="s">
        <v>1144</v>
      </c>
      <c r="C164" s="119" t="s">
        <v>1026</v>
      </c>
      <c r="D164" s="121">
        <v>5</v>
      </c>
      <c r="E164" s="121" t="s">
        <v>1027</v>
      </c>
    </row>
    <row r="165" spans="1:5" ht="30" x14ac:dyDescent="0.25">
      <c r="A165" s="119" t="s">
        <v>1158</v>
      </c>
      <c r="B165" s="120" t="s">
        <v>1145</v>
      </c>
      <c r="C165" s="119" t="s">
        <v>1026</v>
      </c>
      <c r="D165" s="121">
        <v>3</v>
      </c>
      <c r="E165" s="121" t="s">
        <v>1027</v>
      </c>
    </row>
    <row r="166" spans="1:5" x14ac:dyDescent="0.25">
      <c r="A166" s="119" t="s">
        <v>1158</v>
      </c>
      <c r="B166" s="120" t="s">
        <v>1146</v>
      </c>
      <c r="C166" s="119" t="s">
        <v>1026</v>
      </c>
      <c r="D166" s="121">
        <v>6</v>
      </c>
      <c r="E166" s="121" t="s">
        <v>1027</v>
      </c>
    </row>
    <row r="167" spans="1:5" x14ac:dyDescent="0.25">
      <c r="A167" s="119" t="s">
        <v>1158</v>
      </c>
      <c r="B167" s="120" t="s">
        <v>1147</v>
      </c>
      <c r="C167" s="119" t="s">
        <v>1026</v>
      </c>
      <c r="D167" s="121">
        <v>6</v>
      </c>
      <c r="E167" s="121" t="s">
        <v>1027</v>
      </c>
    </row>
    <row r="168" spans="1:5" x14ac:dyDescent="0.25">
      <c r="A168" s="119" t="s">
        <v>1158</v>
      </c>
      <c r="B168" s="120" t="s">
        <v>1148</v>
      </c>
      <c r="C168" s="119" t="s">
        <v>1026</v>
      </c>
      <c r="D168" s="121" t="s">
        <v>1027</v>
      </c>
      <c r="E168" s="121">
        <v>6</v>
      </c>
    </row>
    <row r="169" spans="1:5" x14ac:dyDescent="0.25">
      <c r="A169" s="119" t="s">
        <v>1158</v>
      </c>
      <c r="B169" s="120" t="s">
        <v>1149</v>
      </c>
      <c r="C169" s="119" t="s">
        <v>1029</v>
      </c>
      <c r="D169" s="121">
        <v>5</v>
      </c>
      <c r="E169" s="121">
        <v>7</v>
      </c>
    </row>
    <row r="170" spans="1:5" x14ac:dyDescent="0.25">
      <c r="A170" s="119" t="s">
        <v>1158</v>
      </c>
      <c r="B170" s="120" t="s">
        <v>1159</v>
      </c>
      <c r="C170" s="119" t="s">
        <v>1029</v>
      </c>
      <c r="D170" s="121">
        <v>7</v>
      </c>
      <c r="E170" s="121">
        <v>8</v>
      </c>
    </row>
    <row r="171" spans="1:5" x14ac:dyDescent="0.25">
      <c r="A171" s="119" t="s">
        <v>1158</v>
      </c>
      <c r="B171" s="120" t="s">
        <v>1150</v>
      </c>
      <c r="C171" s="119" t="s">
        <v>1026</v>
      </c>
      <c r="D171" s="121">
        <v>8</v>
      </c>
      <c r="E171" s="121" t="s">
        <v>1027</v>
      </c>
    </row>
    <row r="172" spans="1:5" x14ac:dyDescent="0.25">
      <c r="A172" s="119" t="s">
        <v>1158</v>
      </c>
      <c r="B172" s="120" t="s">
        <v>1136</v>
      </c>
      <c r="C172" s="119" t="s">
        <v>1026</v>
      </c>
      <c r="D172" s="121" t="s">
        <v>1027</v>
      </c>
      <c r="E172" s="121" t="s">
        <v>1027</v>
      </c>
    </row>
    <row r="173" spans="1:5" x14ac:dyDescent="0.25">
      <c r="A173" s="119" t="s">
        <v>1158</v>
      </c>
      <c r="B173" s="120" t="s">
        <v>1130</v>
      </c>
      <c r="C173" s="119" t="s">
        <v>1026</v>
      </c>
      <c r="D173" s="121">
        <v>6</v>
      </c>
      <c r="E173" s="121" t="s">
        <v>1027</v>
      </c>
    </row>
    <row r="174" spans="1:5" x14ac:dyDescent="0.25">
      <c r="A174" s="119" t="s">
        <v>1158</v>
      </c>
      <c r="B174" s="120" t="s">
        <v>1152</v>
      </c>
      <c r="C174" s="119" t="s">
        <v>1026</v>
      </c>
      <c r="D174" s="121" t="s">
        <v>1027</v>
      </c>
      <c r="E174" s="121" t="s">
        <v>1027</v>
      </c>
    </row>
    <row r="175" spans="1:5" x14ac:dyDescent="0.25">
      <c r="A175" s="119" t="s">
        <v>1158</v>
      </c>
      <c r="B175" s="120" t="s">
        <v>1153</v>
      </c>
      <c r="C175" s="119" t="s">
        <v>1026</v>
      </c>
      <c r="D175" s="121">
        <v>6</v>
      </c>
      <c r="E175" s="121" t="s">
        <v>1027</v>
      </c>
    </row>
    <row r="176" spans="1:5" x14ac:dyDescent="0.25">
      <c r="A176" s="119" t="s">
        <v>1158</v>
      </c>
      <c r="B176" s="120" t="s">
        <v>1154</v>
      </c>
      <c r="C176" s="119" t="s">
        <v>1026</v>
      </c>
      <c r="D176" s="121" t="s">
        <v>1027</v>
      </c>
      <c r="E176" s="121" t="s">
        <v>1027</v>
      </c>
    </row>
    <row r="177" spans="1:5" x14ac:dyDescent="0.25">
      <c r="A177" s="119" t="s">
        <v>1158</v>
      </c>
      <c r="B177" s="120" t="s">
        <v>1155</v>
      </c>
      <c r="C177" s="119" t="s">
        <v>1026</v>
      </c>
      <c r="D177" s="121" t="s">
        <v>1027</v>
      </c>
      <c r="E177" s="121" t="s">
        <v>1027</v>
      </c>
    </row>
    <row r="178" spans="1:5" x14ac:dyDescent="0.25">
      <c r="A178" s="119" t="s">
        <v>1158</v>
      </c>
      <c r="B178" s="120" t="s">
        <v>1156</v>
      </c>
      <c r="C178" s="119" t="s">
        <v>1026</v>
      </c>
      <c r="D178" s="121">
        <v>5</v>
      </c>
      <c r="E178" s="121" t="s">
        <v>1027</v>
      </c>
    </row>
    <row r="179" spans="1:5" ht="30" x14ac:dyDescent="0.25">
      <c r="A179" s="119" t="s">
        <v>1160</v>
      </c>
      <c r="B179" s="120" t="s">
        <v>1161</v>
      </c>
      <c r="C179" s="119" t="s">
        <v>1026</v>
      </c>
      <c r="D179" s="124"/>
      <c r="E179" s="121">
        <v>7</v>
      </c>
    </row>
    <row r="180" spans="1:5" ht="30" x14ac:dyDescent="0.25">
      <c r="A180" s="119" t="s">
        <v>1160</v>
      </c>
      <c r="B180" s="120" t="s">
        <v>1162</v>
      </c>
      <c r="C180" s="119" t="s">
        <v>1029</v>
      </c>
      <c r="D180" s="121">
        <v>2</v>
      </c>
      <c r="E180" s="121">
        <v>6</v>
      </c>
    </row>
    <row r="181" spans="1:5" ht="30" x14ac:dyDescent="0.25">
      <c r="A181" s="119" t="s">
        <v>1160</v>
      </c>
      <c r="B181" s="120" t="s">
        <v>1163</v>
      </c>
      <c r="C181" s="119" t="s">
        <v>1026</v>
      </c>
      <c r="D181" s="121">
        <v>2</v>
      </c>
      <c r="E181" s="121" t="s">
        <v>1027</v>
      </c>
    </row>
    <row r="182" spans="1:5" ht="30" x14ac:dyDescent="0.25">
      <c r="A182" s="119" t="s">
        <v>1160</v>
      </c>
      <c r="B182" s="120" t="s">
        <v>1164</v>
      </c>
      <c r="C182" s="119" t="s">
        <v>1026</v>
      </c>
      <c r="D182" s="124"/>
      <c r="E182" s="121">
        <v>6</v>
      </c>
    </row>
    <row r="183" spans="1:5" ht="30" x14ac:dyDescent="0.25">
      <c r="A183" s="119" t="s">
        <v>1160</v>
      </c>
      <c r="B183" s="120" t="s">
        <v>1140</v>
      </c>
      <c r="C183" s="119" t="s">
        <v>1026</v>
      </c>
      <c r="D183" s="124"/>
      <c r="E183" s="124"/>
    </row>
    <row r="184" spans="1:5" ht="30" x14ac:dyDescent="0.25">
      <c r="A184" s="119" t="s">
        <v>1160</v>
      </c>
      <c r="B184" s="120" t="s">
        <v>1165</v>
      </c>
      <c r="C184" s="119" t="s">
        <v>1026</v>
      </c>
      <c r="D184" s="121">
        <v>2</v>
      </c>
      <c r="E184" s="121" t="s">
        <v>1027</v>
      </c>
    </row>
    <row r="185" spans="1:5" ht="30" x14ac:dyDescent="0.25">
      <c r="A185" s="119" t="s">
        <v>1160</v>
      </c>
      <c r="B185" s="120" t="s">
        <v>1166</v>
      </c>
      <c r="C185" s="119" t="s">
        <v>1026</v>
      </c>
      <c r="D185" s="121">
        <v>1</v>
      </c>
      <c r="E185" s="121">
        <v>8</v>
      </c>
    </row>
    <row r="186" spans="1:5" ht="30" x14ac:dyDescent="0.25">
      <c r="A186" s="119" t="s">
        <v>1160</v>
      </c>
      <c r="B186" s="120" t="s">
        <v>1167</v>
      </c>
      <c r="C186" s="119" t="s">
        <v>1026</v>
      </c>
      <c r="D186" s="124"/>
      <c r="E186" s="121">
        <v>4</v>
      </c>
    </row>
    <row r="187" spans="1:5" ht="30" x14ac:dyDescent="0.25">
      <c r="A187" s="119" t="s">
        <v>1160</v>
      </c>
      <c r="B187" s="120" t="s">
        <v>1168</v>
      </c>
      <c r="C187" s="119" t="s">
        <v>1026</v>
      </c>
      <c r="D187" s="124"/>
      <c r="E187" s="121">
        <v>7</v>
      </c>
    </row>
    <row r="188" spans="1:5" ht="30" x14ac:dyDescent="0.25">
      <c r="A188" s="119" t="s">
        <v>1160</v>
      </c>
      <c r="B188" s="120" t="s">
        <v>1169</v>
      </c>
      <c r="C188" s="119" t="s">
        <v>1026</v>
      </c>
      <c r="D188" s="124"/>
      <c r="E188" s="121">
        <v>2</v>
      </c>
    </row>
    <row r="189" spans="1:5" ht="30" x14ac:dyDescent="0.25">
      <c r="A189" s="119" t="s">
        <v>1160</v>
      </c>
      <c r="B189" s="120" t="s">
        <v>1170</v>
      </c>
      <c r="C189" s="119" t="s">
        <v>1026</v>
      </c>
      <c r="D189" s="121">
        <v>2</v>
      </c>
      <c r="E189" s="121">
        <v>6</v>
      </c>
    </row>
    <row r="190" spans="1:5" ht="30" x14ac:dyDescent="0.25">
      <c r="A190" s="119" t="s">
        <v>1160</v>
      </c>
      <c r="B190" s="120" t="s">
        <v>1171</v>
      </c>
      <c r="C190" s="119" t="s">
        <v>1026</v>
      </c>
      <c r="D190" s="121">
        <v>6</v>
      </c>
      <c r="E190" s="121">
        <v>5</v>
      </c>
    </row>
    <row r="191" spans="1:5" ht="30" x14ac:dyDescent="0.25">
      <c r="A191" s="119" t="s">
        <v>1160</v>
      </c>
      <c r="B191" s="120" t="s">
        <v>1172</v>
      </c>
      <c r="C191" s="119" t="s">
        <v>1026</v>
      </c>
      <c r="D191" s="121">
        <v>1</v>
      </c>
      <c r="E191" s="121">
        <v>8</v>
      </c>
    </row>
    <row r="192" spans="1:5" ht="30" x14ac:dyDescent="0.25">
      <c r="A192" s="119" t="s">
        <v>1160</v>
      </c>
      <c r="B192" s="120" t="s">
        <v>1173</v>
      </c>
      <c r="C192" s="119" t="s">
        <v>1026</v>
      </c>
      <c r="D192" s="124"/>
      <c r="E192" s="121">
        <v>6</v>
      </c>
    </row>
    <row r="193" spans="1:5" ht="30" x14ac:dyDescent="0.25">
      <c r="A193" s="119" t="s">
        <v>1160</v>
      </c>
      <c r="B193" s="120" t="s">
        <v>1174</v>
      </c>
      <c r="C193" s="119" t="s">
        <v>1026</v>
      </c>
      <c r="D193" s="124"/>
      <c r="E193" s="121">
        <v>7</v>
      </c>
    </row>
    <row r="194" spans="1:5" ht="30" x14ac:dyDescent="0.25">
      <c r="A194" s="119" t="s">
        <v>1160</v>
      </c>
      <c r="B194" s="120" t="s">
        <v>1175</v>
      </c>
      <c r="C194" s="119" t="s">
        <v>1026</v>
      </c>
      <c r="D194" s="121">
        <v>1</v>
      </c>
      <c r="E194" s="121">
        <v>4</v>
      </c>
    </row>
    <row r="195" spans="1:5" ht="30" x14ac:dyDescent="0.25">
      <c r="A195" s="119" t="s">
        <v>1160</v>
      </c>
      <c r="B195" s="120" t="s">
        <v>1176</v>
      </c>
      <c r="C195" s="119" t="s">
        <v>1026</v>
      </c>
      <c r="D195" s="121">
        <v>1</v>
      </c>
      <c r="E195" s="121" t="s">
        <v>1027</v>
      </c>
    </row>
    <row r="196" spans="1:5" ht="30" x14ac:dyDescent="0.25">
      <c r="A196" s="119" t="s">
        <v>1160</v>
      </c>
      <c r="B196" s="120" t="s">
        <v>1177</v>
      </c>
      <c r="C196" s="119" t="s">
        <v>1026</v>
      </c>
      <c r="D196" s="121">
        <v>1</v>
      </c>
      <c r="E196" s="121" t="s">
        <v>1027</v>
      </c>
    </row>
    <row r="197" spans="1:5" ht="30" x14ac:dyDescent="0.25">
      <c r="A197" s="119" t="s">
        <v>1160</v>
      </c>
      <c r="B197" s="120" t="s">
        <v>1178</v>
      </c>
      <c r="C197" s="119" t="s">
        <v>1026</v>
      </c>
      <c r="D197" s="121">
        <v>1</v>
      </c>
      <c r="E197" s="121">
        <v>5</v>
      </c>
    </row>
    <row r="198" spans="1:5" ht="30" x14ac:dyDescent="0.25">
      <c r="A198" s="119" t="s">
        <v>1160</v>
      </c>
      <c r="B198" s="120" t="s">
        <v>1179</v>
      </c>
      <c r="C198" s="119" t="s">
        <v>1026</v>
      </c>
      <c r="D198" s="124"/>
      <c r="E198" s="124"/>
    </row>
    <row r="199" spans="1:5" ht="30" x14ac:dyDescent="0.25">
      <c r="A199" s="119" t="s">
        <v>1160</v>
      </c>
      <c r="B199" s="120" t="s">
        <v>1180</v>
      </c>
      <c r="C199" s="119" t="s">
        <v>1026</v>
      </c>
      <c r="D199" s="121">
        <v>1</v>
      </c>
      <c r="E199" s="121">
        <v>2</v>
      </c>
    </row>
    <row r="200" spans="1:5" ht="30" x14ac:dyDescent="0.25">
      <c r="A200" s="119" t="s">
        <v>1160</v>
      </c>
      <c r="B200" s="120" t="s">
        <v>1181</v>
      </c>
      <c r="C200" s="119" t="s">
        <v>1026</v>
      </c>
      <c r="D200" s="121" t="s">
        <v>1027</v>
      </c>
      <c r="E200" s="121">
        <v>6</v>
      </c>
    </row>
    <row r="201" spans="1:5" ht="30" x14ac:dyDescent="0.25">
      <c r="A201" s="119" t="s">
        <v>1160</v>
      </c>
      <c r="B201" s="120" t="s">
        <v>1182</v>
      </c>
      <c r="C201" s="119" t="s">
        <v>1026</v>
      </c>
      <c r="D201" s="121">
        <v>1</v>
      </c>
      <c r="E201" s="121">
        <v>4</v>
      </c>
    </row>
    <row r="202" spans="1:5" ht="30" x14ac:dyDescent="0.25">
      <c r="A202" s="119" t="s">
        <v>738</v>
      </c>
      <c r="B202" s="120" t="s">
        <v>1161</v>
      </c>
      <c r="C202" s="119" t="s">
        <v>1026</v>
      </c>
      <c r="D202" s="124"/>
      <c r="E202" s="121">
        <v>7</v>
      </c>
    </row>
    <row r="203" spans="1:5" ht="30" x14ac:dyDescent="0.25">
      <c r="A203" s="119" t="s">
        <v>738</v>
      </c>
      <c r="B203" s="120" t="s">
        <v>1183</v>
      </c>
      <c r="C203" s="119" t="s">
        <v>1029</v>
      </c>
      <c r="D203" s="121">
        <v>2</v>
      </c>
      <c r="E203" s="121">
        <v>8</v>
      </c>
    </row>
    <row r="204" spans="1:5" ht="30" x14ac:dyDescent="0.25">
      <c r="A204" s="119" t="s">
        <v>738</v>
      </c>
      <c r="B204" s="120" t="s">
        <v>1098</v>
      </c>
      <c r="C204" s="119" t="s">
        <v>1026</v>
      </c>
      <c r="D204" s="121">
        <v>3</v>
      </c>
      <c r="E204" s="121">
        <v>8</v>
      </c>
    </row>
    <row r="205" spans="1:5" ht="30" x14ac:dyDescent="0.25">
      <c r="A205" s="119" t="s">
        <v>738</v>
      </c>
      <c r="B205" s="120" t="s">
        <v>1101</v>
      </c>
      <c r="C205" s="119" t="s">
        <v>1026</v>
      </c>
      <c r="D205" s="121">
        <v>2</v>
      </c>
      <c r="E205" s="121">
        <v>7</v>
      </c>
    </row>
    <row r="206" spans="1:5" ht="30" x14ac:dyDescent="0.25">
      <c r="A206" s="119" t="s">
        <v>738</v>
      </c>
      <c r="B206" s="120" t="s">
        <v>1184</v>
      </c>
      <c r="C206" s="119" t="s">
        <v>1026</v>
      </c>
      <c r="D206" s="121">
        <v>3</v>
      </c>
      <c r="E206" s="121" t="s">
        <v>1027</v>
      </c>
    </row>
    <row r="207" spans="1:5" ht="30" x14ac:dyDescent="0.25">
      <c r="A207" s="119" t="s">
        <v>738</v>
      </c>
      <c r="B207" s="120" t="s">
        <v>1185</v>
      </c>
      <c r="C207" s="119" t="s">
        <v>1026</v>
      </c>
      <c r="D207" s="121">
        <v>1</v>
      </c>
      <c r="E207" s="121">
        <v>8</v>
      </c>
    </row>
    <row r="208" spans="1:5" ht="30" x14ac:dyDescent="0.25">
      <c r="A208" s="119" t="s">
        <v>738</v>
      </c>
      <c r="B208" s="120" t="s">
        <v>1186</v>
      </c>
      <c r="C208" s="119" t="s">
        <v>1026</v>
      </c>
      <c r="D208" s="121">
        <v>1</v>
      </c>
      <c r="E208" s="121">
        <v>6</v>
      </c>
    </row>
    <row r="209" spans="1:5" ht="30" x14ac:dyDescent="0.25">
      <c r="A209" s="119" t="s">
        <v>738</v>
      </c>
      <c r="B209" s="120" t="s">
        <v>1187</v>
      </c>
      <c r="C209" s="119" t="s">
        <v>1026</v>
      </c>
      <c r="D209" s="121">
        <v>1</v>
      </c>
      <c r="E209" s="121">
        <v>7</v>
      </c>
    </row>
    <row r="210" spans="1:5" ht="30" x14ac:dyDescent="0.25">
      <c r="A210" s="119" t="s">
        <v>738</v>
      </c>
      <c r="B210" s="120" t="s">
        <v>1105</v>
      </c>
      <c r="C210" s="119" t="s">
        <v>1026</v>
      </c>
      <c r="D210" s="121">
        <v>2</v>
      </c>
      <c r="E210" s="121">
        <v>8</v>
      </c>
    </row>
    <row r="211" spans="1:5" ht="30" x14ac:dyDescent="0.25">
      <c r="A211" s="119" t="s">
        <v>738</v>
      </c>
      <c r="B211" s="120" t="s">
        <v>1108</v>
      </c>
      <c r="C211" s="119" t="s">
        <v>1026</v>
      </c>
      <c r="D211" s="121">
        <v>2</v>
      </c>
      <c r="E211" s="121">
        <v>8</v>
      </c>
    </row>
    <row r="212" spans="1:5" ht="30" x14ac:dyDescent="0.25">
      <c r="A212" s="119" t="s">
        <v>738</v>
      </c>
      <c r="B212" s="120" t="s">
        <v>1172</v>
      </c>
      <c r="C212" s="119" t="s">
        <v>1026</v>
      </c>
      <c r="D212" s="121">
        <v>1</v>
      </c>
      <c r="E212" s="121">
        <v>8</v>
      </c>
    </row>
    <row r="213" spans="1:5" ht="30" x14ac:dyDescent="0.25">
      <c r="A213" s="119" t="s">
        <v>738</v>
      </c>
      <c r="B213" s="120" t="s">
        <v>1188</v>
      </c>
      <c r="C213" s="119" t="s">
        <v>1026</v>
      </c>
      <c r="D213" s="121">
        <v>3</v>
      </c>
      <c r="E213" s="121">
        <v>8</v>
      </c>
    </row>
    <row r="214" spans="1:5" ht="30" x14ac:dyDescent="0.25">
      <c r="A214" s="119" t="s">
        <v>738</v>
      </c>
      <c r="B214" s="120" t="s">
        <v>1189</v>
      </c>
      <c r="C214" s="119" t="s">
        <v>1029</v>
      </c>
      <c r="D214" s="121">
        <v>2</v>
      </c>
      <c r="E214" s="121">
        <v>8</v>
      </c>
    </row>
    <row r="215" spans="1:5" ht="30" x14ac:dyDescent="0.25">
      <c r="A215" s="119" t="s">
        <v>738</v>
      </c>
      <c r="B215" s="120" t="s">
        <v>1190</v>
      </c>
      <c r="C215" s="119" t="s">
        <v>1026</v>
      </c>
      <c r="D215" s="121">
        <v>2</v>
      </c>
      <c r="E215" s="121">
        <v>7</v>
      </c>
    </row>
    <row r="216" spans="1:5" ht="30" x14ac:dyDescent="0.25">
      <c r="A216" s="119" t="s">
        <v>738</v>
      </c>
      <c r="B216" s="120" t="s">
        <v>1191</v>
      </c>
      <c r="C216" s="119" t="s">
        <v>1026</v>
      </c>
      <c r="D216" s="121">
        <v>1</v>
      </c>
      <c r="E216" s="121">
        <v>8</v>
      </c>
    </row>
    <row r="217" spans="1:5" x14ac:dyDescent="0.25">
      <c r="A217" s="119" t="s">
        <v>922</v>
      </c>
      <c r="B217" s="120" t="s">
        <v>1192</v>
      </c>
      <c r="C217" s="119" t="s">
        <v>1029</v>
      </c>
      <c r="D217" s="121" t="s">
        <v>1027</v>
      </c>
      <c r="E217" s="121">
        <v>8</v>
      </c>
    </row>
    <row r="218" spans="1:5" x14ac:dyDescent="0.25">
      <c r="A218" s="119" t="s">
        <v>922</v>
      </c>
      <c r="B218" s="120" t="s">
        <v>1041</v>
      </c>
      <c r="C218" s="119" t="s">
        <v>1026</v>
      </c>
      <c r="D218" s="121">
        <v>6</v>
      </c>
      <c r="E218" s="121">
        <v>6</v>
      </c>
    </row>
    <row r="219" spans="1:5" x14ac:dyDescent="0.25">
      <c r="A219" s="119" t="s">
        <v>922</v>
      </c>
      <c r="B219" s="120" t="s">
        <v>1081</v>
      </c>
      <c r="C219" s="119" t="s">
        <v>1026</v>
      </c>
      <c r="D219" s="121">
        <v>3</v>
      </c>
      <c r="E219" s="121" t="s">
        <v>1027</v>
      </c>
    </row>
    <row r="220" spans="1:5" x14ac:dyDescent="0.25">
      <c r="A220" s="119" t="s">
        <v>922</v>
      </c>
      <c r="B220" s="120" t="s">
        <v>1045</v>
      </c>
      <c r="C220" s="119" t="s">
        <v>1026</v>
      </c>
      <c r="D220" s="124"/>
      <c r="E220" s="121">
        <v>7</v>
      </c>
    </row>
    <row r="221" spans="1:5" x14ac:dyDescent="0.25">
      <c r="A221" s="119" t="s">
        <v>922</v>
      </c>
      <c r="B221" s="120" t="s">
        <v>1193</v>
      </c>
      <c r="C221" s="119" t="s">
        <v>1026</v>
      </c>
      <c r="D221" s="121">
        <v>7</v>
      </c>
      <c r="E221" s="121">
        <v>7</v>
      </c>
    </row>
    <row r="222" spans="1:5" x14ac:dyDescent="0.25">
      <c r="A222" s="119" t="s">
        <v>922</v>
      </c>
      <c r="B222" s="120" t="s">
        <v>1194</v>
      </c>
      <c r="C222" s="119" t="s">
        <v>1026</v>
      </c>
      <c r="D222" s="121">
        <v>7</v>
      </c>
      <c r="E222" s="121">
        <v>8</v>
      </c>
    </row>
    <row r="223" spans="1:5" ht="30" x14ac:dyDescent="0.25">
      <c r="A223" s="119" t="s">
        <v>699</v>
      </c>
      <c r="B223" s="120" t="s">
        <v>1195</v>
      </c>
      <c r="C223" s="119" t="s">
        <v>1026</v>
      </c>
      <c r="D223" s="121">
        <v>1</v>
      </c>
      <c r="E223" s="121">
        <v>5</v>
      </c>
    </row>
    <row r="224" spans="1:5" ht="30" x14ac:dyDescent="0.25">
      <c r="A224" s="119" t="s">
        <v>699</v>
      </c>
      <c r="B224" s="120" t="s">
        <v>1162</v>
      </c>
      <c r="C224" s="119" t="s">
        <v>1029</v>
      </c>
      <c r="D224" s="121">
        <v>2</v>
      </c>
      <c r="E224" s="121">
        <v>6</v>
      </c>
    </row>
    <row r="225" spans="1:5" ht="30" x14ac:dyDescent="0.25">
      <c r="A225" s="119" t="s">
        <v>699</v>
      </c>
      <c r="B225" s="120" t="s">
        <v>1196</v>
      </c>
      <c r="C225" s="119" t="s">
        <v>1029</v>
      </c>
      <c r="D225" s="121">
        <v>1</v>
      </c>
      <c r="E225" s="121">
        <v>8</v>
      </c>
    </row>
    <row r="226" spans="1:5" ht="30" x14ac:dyDescent="0.25">
      <c r="A226" s="119" t="s">
        <v>699</v>
      </c>
      <c r="B226" s="120" t="s">
        <v>1197</v>
      </c>
      <c r="C226" s="119" t="s">
        <v>1026</v>
      </c>
      <c r="D226" s="121" t="s">
        <v>1027</v>
      </c>
      <c r="E226" s="121" t="s">
        <v>1027</v>
      </c>
    </row>
    <row r="227" spans="1:5" ht="30" x14ac:dyDescent="0.25">
      <c r="A227" s="119" t="s">
        <v>699</v>
      </c>
      <c r="B227" s="120" t="s">
        <v>1198</v>
      </c>
      <c r="C227" s="119" t="s">
        <v>1026</v>
      </c>
      <c r="D227" s="121">
        <v>4</v>
      </c>
      <c r="E227" s="121">
        <v>8</v>
      </c>
    </row>
    <row r="228" spans="1:5" ht="30" x14ac:dyDescent="0.25">
      <c r="A228" s="119" t="s">
        <v>699</v>
      </c>
      <c r="B228" s="120" t="s">
        <v>1199</v>
      </c>
      <c r="C228" s="119" t="s">
        <v>1026</v>
      </c>
      <c r="D228" s="121">
        <v>2</v>
      </c>
      <c r="E228" s="121">
        <v>7</v>
      </c>
    </row>
    <row r="229" spans="1:5" ht="30" x14ac:dyDescent="0.25">
      <c r="A229" s="119" t="s">
        <v>699</v>
      </c>
      <c r="B229" s="120" t="s">
        <v>1176</v>
      </c>
      <c r="C229" s="119" t="s">
        <v>1026</v>
      </c>
      <c r="D229" s="121">
        <v>1</v>
      </c>
      <c r="E229" s="121" t="s">
        <v>1027</v>
      </c>
    </row>
    <row r="230" spans="1:5" ht="30" x14ac:dyDescent="0.25">
      <c r="A230" s="119" t="s">
        <v>699</v>
      </c>
      <c r="B230" s="120" t="s">
        <v>1177</v>
      </c>
      <c r="C230" s="119" t="s">
        <v>1026</v>
      </c>
      <c r="D230" s="121">
        <v>1</v>
      </c>
      <c r="E230" s="121" t="s">
        <v>1027</v>
      </c>
    </row>
    <row r="231" spans="1:5" ht="30" x14ac:dyDescent="0.25">
      <c r="A231" s="119" t="s">
        <v>699</v>
      </c>
      <c r="B231" s="120" t="s">
        <v>1200</v>
      </c>
      <c r="C231" s="119" t="s">
        <v>1026</v>
      </c>
      <c r="D231" s="121">
        <v>2</v>
      </c>
      <c r="E231" s="121">
        <v>8</v>
      </c>
    </row>
    <row r="232" spans="1:5" x14ac:dyDescent="0.25">
      <c r="A232" s="119" t="s">
        <v>828</v>
      </c>
      <c r="B232" s="120" t="s">
        <v>1123</v>
      </c>
      <c r="C232" s="119" t="s">
        <v>1026</v>
      </c>
      <c r="D232" s="121">
        <v>4</v>
      </c>
      <c r="E232" s="121">
        <v>4</v>
      </c>
    </row>
    <row r="233" spans="1:5" x14ac:dyDescent="0.25">
      <c r="A233" s="119" t="s">
        <v>828</v>
      </c>
      <c r="B233" s="120" t="s">
        <v>1201</v>
      </c>
      <c r="C233" s="119" t="s">
        <v>1029</v>
      </c>
      <c r="D233" s="121">
        <v>3</v>
      </c>
      <c r="E233" s="121">
        <v>4</v>
      </c>
    </row>
    <row r="234" spans="1:5" x14ac:dyDescent="0.25">
      <c r="A234" s="119" t="s">
        <v>828</v>
      </c>
      <c r="B234" s="120" t="s">
        <v>1139</v>
      </c>
      <c r="C234" s="119" t="s">
        <v>1026</v>
      </c>
      <c r="D234" s="124"/>
      <c r="E234" s="121" t="s">
        <v>1027</v>
      </c>
    </row>
    <row r="235" spans="1:5" x14ac:dyDescent="0.25">
      <c r="A235" s="119" t="s">
        <v>828</v>
      </c>
      <c r="B235" s="120" t="s">
        <v>1202</v>
      </c>
      <c r="C235" s="119" t="s">
        <v>1029</v>
      </c>
      <c r="D235" s="121">
        <v>3</v>
      </c>
      <c r="E235" s="121">
        <v>3</v>
      </c>
    </row>
    <row r="236" spans="1:5" x14ac:dyDescent="0.25">
      <c r="A236" s="119" t="s">
        <v>828</v>
      </c>
      <c r="B236" s="120" t="s">
        <v>1203</v>
      </c>
      <c r="C236" s="119" t="s">
        <v>1029</v>
      </c>
      <c r="D236" s="121">
        <v>3</v>
      </c>
      <c r="E236" s="121">
        <v>3</v>
      </c>
    </row>
    <row r="237" spans="1:5" x14ac:dyDescent="0.25">
      <c r="A237" s="119" t="s">
        <v>828</v>
      </c>
      <c r="B237" s="120" t="s">
        <v>1204</v>
      </c>
      <c r="C237" s="119" t="s">
        <v>1026</v>
      </c>
      <c r="D237" s="121">
        <v>3</v>
      </c>
      <c r="E237" s="121">
        <v>6</v>
      </c>
    </row>
    <row r="238" spans="1:5" x14ac:dyDescent="0.25">
      <c r="A238" s="119" t="s">
        <v>828</v>
      </c>
      <c r="B238" s="120" t="s">
        <v>1205</v>
      </c>
      <c r="C238" s="119" t="s">
        <v>1026</v>
      </c>
      <c r="D238" s="121">
        <v>3</v>
      </c>
      <c r="E238" s="121">
        <v>2</v>
      </c>
    </row>
    <row r="239" spans="1:5" x14ac:dyDescent="0.25">
      <c r="A239" s="119" t="s">
        <v>833</v>
      </c>
      <c r="B239" s="120" t="s">
        <v>1206</v>
      </c>
      <c r="C239" s="119" t="s">
        <v>1029</v>
      </c>
      <c r="D239" s="121">
        <v>2</v>
      </c>
      <c r="E239" s="121">
        <v>8</v>
      </c>
    </row>
    <row r="240" spans="1:5" x14ac:dyDescent="0.25">
      <c r="A240" s="119" t="s">
        <v>833</v>
      </c>
      <c r="B240" s="120" t="s">
        <v>1207</v>
      </c>
      <c r="C240" s="119" t="s">
        <v>1026</v>
      </c>
      <c r="D240" s="121">
        <v>3</v>
      </c>
      <c r="E240" s="121" t="s">
        <v>1027</v>
      </c>
    </row>
    <row r="241" spans="1:5" x14ac:dyDescent="0.25">
      <c r="A241" s="119" t="s">
        <v>833</v>
      </c>
      <c r="B241" s="120" t="s">
        <v>1208</v>
      </c>
      <c r="C241" s="119" t="s">
        <v>1029</v>
      </c>
      <c r="D241" s="121">
        <v>2</v>
      </c>
      <c r="E241" s="121">
        <v>9</v>
      </c>
    </row>
    <row r="242" spans="1:5" x14ac:dyDescent="0.25">
      <c r="A242" s="119" t="s">
        <v>833</v>
      </c>
      <c r="B242" s="120" t="s">
        <v>1209</v>
      </c>
      <c r="C242" s="119" t="s">
        <v>1029</v>
      </c>
      <c r="D242" s="121">
        <v>1</v>
      </c>
      <c r="E242" s="121">
        <v>9</v>
      </c>
    </row>
    <row r="243" spans="1:5" x14ac:dyDescent="0.25">
      <c r="A243" s="119" t="s">
        <v>903</v>
      </c>
      <c r="B243" s="120" t="s">
        <v>1093</v>
      </c>
      <c r="C243" s="119" t="s">
        <v>1029</v>
      </c>
      <c r="D243" s="121">
        <v>5</v>
      </c>
      <c r="E243" s="121" t="s">
        <v>1027</v>
      </c>
    </row>
    <row r="244" spans="1:5" x14ac:dyDescent="0.25">
      <c r="A244" s="119" t="s">
        <v>903</v>
      </c>
      <c r="B244" s="120" t="s">
        <v>1210</v>
      </c>
      <c r="C244" s="119" t="s">
        <v>1029</v>
      </c>
      <c r="D244" s="121">
        <v>3</v>
      </c>
      <c r="E244" s="121">
        <v>7</v>
      </c>
    </row>
    <row r="245" spans="1:5" x14ac:dyDescent="0.25">
      <c r="A245" s="119" t="s">
        <v>903</v>
      </c>
      <c r="B245" s="120" t="s">
        <v>1096</v>
      </c>
      <c r="C245" s="119" t="s">
        <v>1026</v>
      </c>
      <c r="D245" s="121">
        <v>4</v>
      </c>
      <c r="E245" s="121">
        <v>7</v>
      </c>
    </row>
    <row r="246" spans="1:5" x14ac:dyDescent="0.25">
      <c r="A246" s="119" t="s">
        <v>903</v>
      </c>
      <c r="B246" s="120" t="s">
        <v>1211</v>
      </c>
      <c r="C246" s="119" t="s">
        <v>1026</v>
      </c>
      <c r="D246" s="121">
        <v>4</v>
      </c>
      <c r="E246" s="121">
        <v>8</v>
      </c>
    </row>
    <row r="247" spans="1:5" x14ac:dyDescent="0.25">
      <c r="A247" s="119" t="s">
        <v>903</v>
      </c>
      <c r="B247" s="120" t="s">
        <v>1146</v>
      </c>
      <c r="C247" s="119" t="s">
        <v>1026</v>
      </c>
      <c r="D247" s="121">
        <v>6</v>
      </c>
      <c r="E247" s="121" t="s">
        <v>1027</v>
      </c>
    </row>
    <row r="248" spans="1:5" x14ac:dyDescent="0.25">
      <c r="A248" s="119" t="s">
        <v>903</v>
      </c>
      <c r="B248" s="120" t="s">
        <v>1101</v>
      </c>
      <c r="C248" s="119" t="s">
        <v>1026</v>
      </c>
      <c r="D248" s="121">
        <v>2</v>
      </c>
      <c r="E248" s="121">
        <v>7</v>
      </c>
    </row>
    <row r="249" spans="1:5" x14ac:dyDescent="0.25">
      <c r="A249" s="119" t="s">
        <v>903</v>
      </c>
      <c r="B249" s="120" t="s">
        <v>1102</v>
      </c>
      <c r="C249" s="119" t="s">
        <v>1026</v>
      </c>
      <c r="D249" s="121">
        <v>2</v>
      </c>
      <c r="E249" s="121" t="s">
        <v>1027</v>
      </c>
    </row>
    <row r="250" spans="1:5" x14ac:dyDescent="0.25">
      <c r="A250" s="119" t="s">
        <v>903</v>
      </c>
      <c r="B250" s="120" t="s">
        <v>1104</v>
      </c>
      <c r="C250" s="119" t="s">
        <v>1029</v>
      </c>
      <c r="D250" s="121">
        <v>3</v>
      </c>
      <c r="E250" s="121">
        <v>7</v>
      </c>
    </row>
    <row r="251" spans="1:5" x14ac:dyDescent="0.25">
      <c r="A251" s="119" t="s">
        <v>903</v>
      </c>
      <c r="B251" s="120" t="s">
        <v>1106</v>
      </c>
      <c r="C251" s="119" t="s">
        <v>1026</v>
      </c>
      <c r="D251" s="121">
        <v>3</v>
      </c>
      <c r="E251" s="121">
        <v>9</v>
      </c>
    </row>
    <row r="252" spans="1:5" x14ac:dyDescent="0.25">
      <c r="A252" s="119" t="s">
        <v>903</v>
      </c>
      <c r="B252" s="120" t="s">
        <v>1109</v>
      </c>
      <c r="C252" s="119" t="s">
        <v>1026</v>
      </c>
      <c r="D252" s="121">
        <v>2</v>
      </c>
      <c r="E252" s="121" t="s">
        <v>1027</v>
      </c>
    </row>
    <row r="253" spans="1:5" x14ac:dyDescent="0.25">
      <c r="A253" s="119" t="s">
        <v>903</v>
      </c>
      <c r="B253" s="120" t="s">
        <v>1129</v>
      </c>
      <c r="C253" s="119" t="s">
        <v>1026</v>
      </c>
      <c r="D253" s="121" t="s">
        <v>1027</v>
      </c>
      <c r="E253" s="121" t="s">
        <v>1027</v>
      </c>
    </row>
    <row r="254" spans="1:5" x14ac:dyDescent="0.25">
      <c r="A254" s="119" t="s">
        <v>903</v>
      </c>
      <c r="B254" s="120" t="s">
        <v>1110</v>
      </c>
      <c r="C254" s="119" t="s">
        <v>1026</v>
      </c>
      <c r="D254" s="121">
        <v>3</v>
      </c>
      <c r="E254" s="121">
        <v>7</v>
      </c>
    </row>
    <row r="255" spans="1:5" x14ac:dyDescent="0.25">
      <c r="A255" s="119" t="s">
        <v>903</v>
      </c>
      <c r="B255" s="120" t="s">
        <v>1172</v>
      </c>
      <c r="C255" s="119" t="s">
        <v>1026</v>
      </c>
      <c r="D255" s="121">
        <v>1</v>
      </c>
      <c r="E255" s="121">
        <v>8</v>
      </c>
    </row>
    <row r="256" spans="1:5" x14ac:dyDescent="0.25">
      <c r="A256" s="119" t="s">
        <v>903</v>
      </c>
      <c r="B256" s="120" t="s">
        <v>1131</v>
      </c>
      <c r="C256" s="119" t="s">
        <v>1026</v>
      </c>
      <c r="D256" s="121" t="s">
        <v>1027</v>
      </c>
      <c r="E256" s="121" t="s">
        <v>1027</v>
      </c>
    </row>
    <row r="257" spans="1:5" x14ac:dyDescent="0.25">
      <c r="A257" s="119" t="s">
        <v>903</v>
      </c>
      <c r="B257" s="120" t="s">
        <v>1212</v>
      </c>
      <c r="C257" s="119" t="s">
        <v>1026</v>
      </c>
      <c r="D257" s="121">
        <v>4</v>
      </c>
      <c r="E257" s="121">
        <v>8</v>
      </c>
    </row>
    <row r="258" spans="1:5" x14ac:dyDescent="0.25">
      <c r="A258" s="119" t="s">
        <v>903</v>
      </c>
      <c r="B258" s="120" t="s">
        <v>1213</v>
      </c>
      <c r="C258" s="119" t="s">
        <v>1026</v>
      </c>
      <c r="D258" s="121" t="s">
        <v>1027</v>
      </c>
      <c r="E258" s="121" t="s">
        <v>1027</v>
      </c>
    </row>
    <row r="259" spans="1:5" x14ac:dyDescent="0.25">
      <c r="A259" s="119" t="s">
        <v>903</v>
      </c>
      <c r="B259" s="120" t="s">
        <v>1114</v>
      </c>
      <c r="C259" s="119" t="s">
        <v>1026</v>
      </c>
      <c r="D259" s="121">
        <v>4</v>
      </c>
      <c r="E259" s="121">
        <v>8</v>
      </c>
    </row>
    <row r="260" spans="1:5" x14ac:dyDescent="0.25">
      <c r="A260" s="119" t="s">
        <v>903</v>
      </c>
      <c r="B260" s="120" t="s">
        <v>1154</v>
      </c>
      <c r="C260" s="119" t="s">
        <v>1026</v>
      </c>
      <c r="D260" s="121" t="s">
        <v>1027</v>
      </c>
      <c r="E260" s="121" t="s">
        <v>1027</v>
      </c>
    </row>
    <row r="261" spans="1:5" x14ac:dyDescent="0.25">
      <c r="A261" s="119" t="s">
        <v>817</v>
      </c>
      <c r="B261" s="120" t="s">
        <v>1214</v>
      </c>
      <c r="C261" s="119" t="s">
        <v>1026</v>
      </c>
      <c r="D261" s="121">
        <v>4</v>
      </c>
      <c r="E261" s="121">
        <v>6</v>
      </c>
    </row>
    <row r="262" spans="1:5" x14ac:dyDescent="0.25">
      <c r="A262" s="119" t="s">
        <v>817</v>
      </c>
      <c r="B262" s="120" t="s">
        <v>1207</v>
      </c>
      <c r="C262" s="119" t="s">
        <v>1026</v>
      </c>
      <c r="D262" s="121">
        <v>3</v>
      </c>
      <c r="E262" s="121" t="s">
        <v>1027</v>
      </c>
    </row>
    <row r="263" spans="1:5" x14ac:dyDescent="0.25">
      <c r="A263" s="119" t="s">
        <v>817</v>
      </c>
      <c r="B263" s="120" t="s">
        <v>1215</v>
      </c>
      <c r="C263" s="119" t="s">
        <v>1026</v>
      </c>
      <c r="D263" s="121">
        <v>4</v>
      </c>
      <c r="E263" s="121">
        <v>6</v>
      </c>
    </row>
    <row r="264" spans="1:5" x14ac:dyDescent="0.25">
      <c r="A264" s="119" t="s">
        <v>817</v>
      </c>
      <c r="B264" s="120" t="s">
        <v>1216</v>
      </c>
      <c r="C264" s="119" t="s">
        <v>1026</v>
      </c>
      <c r="D264" s="121">
        <v>2</v>
      </c>
      <c r="E264" s="121">
        <v>8</v>
      </c>
    </row>
    <row r="265" spans="1:5" ht="30" x14ac:dyDescent="0.25">
      <c r="A265" s="119" t="s">
        <v>817</v>
      </c>
      <c r="B265" s="120" t="s">
        <v>1217</v>
      </c>
      <c r="C265" s="119" t="s">
        <v>1029</v>
      </c>
      <c r="D265" s="121">
        <v>4</v>
      </c>
      <c r="E265" s="121">
        <v>6</v>
      </c>
    </row>
    <row r="266" spans="1:5" x14ac:dyDescent="0.25">
      <c r="A266" s="119" t="s">
        <v>817</v>
      </c>
      <c r="B266" s="120" t="s">
        <v>1218</v>
      </c>
      <c r="C266" s="119" t="s">
        <v>1026</v>
      </c>
      <c r="D266" s="121">
        <v>4</v>
      </c>
      <c r="E266" s="121">
        <v>6</v>
      </c>
    </row>
    <row r="267" spans="1:5" x14ac:dyDescent="0.25">
      <c r="A267" s="119" t="s">
        <v>817</v>
      </c>
      <c r="B267" s="120" t="s">
        <v>1219</v>
      </c>
      <c r="C267" s="119" t="s">
        <v>1026</v>
      </c>
      <c r="D267" s="121" t="s">
        <v>1027</v>
      </c>
      <c r="E267" s="121">
        <v>8</v>
      </c>
    </row>
    <row r="268" spans="1:5" x14ac:dyDescent="0.25">
      <c r="A268" s="119" t="s">
        <v>1220</v>
      </c>
      <c r="B268" s="120" t="s">
        <v>1063</v>
      </c>
      <c r="C268" s="119" t="s">
        <v>1026</v>
      </c>
      <c r="D268" s="121" t="s">
        <v>1027</v>
      </c>
      <c r="E268" s="121" t="s">
        <v>1027</v>
      </c>
    </row>
    <row r="269" spans="1:5" x14ac:dyDescent="0.25">
      <c r="A269" s="119" t="s">
        <v>1220</v>
      </c>
      <c r="B269" s="120" t="s">
        <v>1028</v>
      </c>
      <c r="C269" s="119" t="s">
        <v>1026</v>
      </c>
      <c r="D269" s="121">
        <v>8</v>
      </c>
      <c r="E269" s="121" t="s">
        <v>1027</v>
      </c>
    </row>
    <row r="270" spans="1:5" x14ac:dyDescent="0.25">
      <c r="A270" s="119" t="s">
        <v>1220</v>
      </c>
      <c r="B270" s="120" t="s">
        <v>1221</v>
      </c>
      <c r="C270" s="119" t="s">
        <v>1029</v>
      </c>
      <c r="D270" s="121">
        <v>5</v>
      </c>
      <c r="E270" s="121">
        <v>6</v>
      </c>
    </row>
    <row r="271" spans="1:5" x14ac:dyDescent="0.25">
      <c r="A271" s="119" t="s">
        <v>1220</v>
      </c>
      <c r="B271" s="120" t="s">
        <v>1222</v>
      </c>
      <c r="C271" s="119" t="s">
        <v>1026</v>
      </c>
      <c r="D271" s="121">
        <v>5</v>
      </c>
      <c r="E271" s="121">
        <v>6</v>
      </c>
    </row>
    <row r="272" spans="1:5" x14ac:dyDescent="0.25">
      <c r="A272" s="119" t="s">
        <v>1220</v>
      </c>
      <c r="B272" s="120" t="s">
        <v>1032</v>
      </c>
      <c r="C272" s="119" t="s">
        <v>1026</v>
      </c>
      <c r="D272" s="121" t="s">
        <v>1027</v>
      </c>
      <c r="E272" s="121" t="s">
        <v>1027</v>
      </c>
    </row>
    <row r="273" spans="1:5" x14ac:dyDescent="0.25">
      <c r="A273" s="119" t="s">
        <v>1220</v>
      </c>
      <c r="B273" s="120" t="s">
        <v>1049</v>
      </c>
      <c r="C273" s="119" t="s">
        <v>1026</v>
      </c>
      <c r="D273" s="121">
        <v>5</v>
      </c>
      <c r="E273" s="121">
        <v>6</v>
      </c>
    </row>
    <row r="274" spans="1:5" x14ac:dyDescent="0.25">
      <c r="A274" s="119" t="s">
        <v>1220</v>
      </c>
      <c r="B274" s="120" t="s">
        <v>1223</v>
      </c>
      <c r="C274" s="119" t="s">
        <v>1026</v>
      </c>
      <c r="D274" s="121">
        <v>6</v>
      </c>
      <c r="E274" s="121">
        <v>7</v>
      </c>
    </row>
    <row r="275" spans="1:5" ht="30" x14ac:dyDescent="0.25">
      <c r="A275" s="119" t="s">
        <v>1220</v>
      </c>
      <c r="B275" s="120" t="s">
        <v>1224</v>
      </c>
      <c r="C275" s="119" t="s">
        <v>1026</v>
      </c>
      <c r="D275" s="121">
        <v>6</v>
      </c>
      <c r="E275" s="121">
        <v>7</v>
      </c>
    </row>
    <row r="276" spans="1:5" x14ac:dyDescent="0.25">
      <c r="A276" s="119" t="s">
        <v>1220</v>
      </c>
      <c r="B276" s="120" t="s">
        <v>1225</v>
      </c>
      <c r="C276" s="119" t="s">
        <v>1026</v>
      </c>
      <c r="D276" s="121">
        <v>6</v>
      </c>
      <c r="E276" s="121">
        <v>7</v>
      </c>
    </row>
    <row r="277" spans="1:5" x14ac:dyDescent="0.25">
      <c r="A277" s="119" t="s">
        <v>1220</v>
      </c>
      <c r="B277" s="120" t="s">
        <v>1226</v>
      </c>
      <c r="C277" s="119" t="s">
        <v>1026</v>
      </c>
      <c r="D277" s="121">
        <v>7</v>
      </c>
      <c r="E277" s="121">
        <v>8</v>
      </c>
    </row>
    <row r="278" spans="1:5" x14ac:dyDescent="0.25">
      <c r="A278" s="119" t="s">
        <v>1220</v>
      </c>
      <c r="B278" s="120" t="s">
        <v>1227</v>
      </c>
      <c r="C278" s="119" t="s">
        <v>1026</v>
      </c>
      <c r="D278" s="121">
        <v>5</v>
      </c>
      <c r="E278" s="121">
        <v>5</v>
      </c>
    </row>
    <row r="279" spans="1:5" x14ac:dyDescent="0.25">
      <c r="A279" s="119" t="s">
        <v>1220</v>
      </c>
      <c r="B279" s="120" t="s">
        <v>1071</v>
      </c>
      <c r="C279" s="119" t="s">
        <v>1026</v>
      </c>
      <c r="D279" s="121">
        <v>6</v>
      </c>
      <c r="E279" s="121">
        <v>4</v>
      </c>
    </row>
    <row r="280" spans="1:5" x14ac:dyDescent="0.25">
      <c r="A280" s="119" t="s">
        <v>1220</v>
      </c>
      <c r="B280" s="120" t="s">
        <v>1085</v>
      </c>
      <c r="C280" s="119" t="s">
        <v>1026</v>
      </c>
      <c r="D280" s="121">
        <v>5</v>
      </c>
      <c r="E280" s="121">
        <v>6</v>
      </c>
    </row>
    <row r="281" spans="1:5" x14ac:dyDescent="0.25">
      <c r="A281" s="119" t="s">
        <v>1220</v>
      </c>
      <c r="B281" s="120" t="s">
        <v>1034</v>
      </c>
      <c r="C281" s="119" t="s">
        <v>1026</v>
      </c>
      <c r="D281" s="121" t="s">
        <v>1027</v>
      </c>
      <c r="E281" s="121" t="s">
        <v>1027</v>
      </c>
    </row>
    <row r="282" spans="1:5" x14ac:dyDescent="0.25">
      <c r="A282" s="119" t="s">
        <v>1220</v>
      </c>
      <c r="B282" s="120" t="s">
        <v>1073</v>
      </c>
      <c r="C282" s="119" t="s">
        <v>1026</v>
      </c>
      <c r="D282" s="121">
        <v>5</v>
      </c>
      <c r="E282" s="121">
        <v>5</v>
      </c>
    </row>
    <row r="283" spans="1:5" x14ac:dyDescent="0.25">
      <c r="A283" s="119" t="s">
        <v>1220</v>
      </c>
      <c r="B283" s="120" t="s">
        <v>1056</v>
      </c>
      <c r="C283" s="119" t="s">
        <v>1026</v>
      </c>
      <c r="D283" s="121">
        <v>9</v>
      </c>
      <c r="E283" s="121" t="s">
        <v>1027</v>
      </c>
    </row>
    <row r="284" spans="1:5" x14ac:dyDescent="0.25">
      <c r="A284" s="119" t="s">
        <v>1220</v>
      </c>
      <c r="B284" s="120" t="s">
        <v>1228</v>
      </c>
      <c r="C284" s="119" t="s">
        <v>1026</v>
      </c>
      <c r="D284" s="121">
        <v>6</v>
      </c>
      <c r="E284" s="121">
        <v>8</v>
      </c>
    </row>
    <row r="285" spans="1:5" x14ac:dyDescent="0.25">
      <c r="A285" s="119" t="s">
        <v>1220</v>
      </c>
      <c r="B285" s="120" t="s">
        <v>1229</v>
      </c>
      <c r="C285" s="119" t="s">
        <v>1026</v>
      </c>
      <c r="D285" s="121">
        <v>6</v>
      </c>
      <c r="E285" s="121">
        <v>7</v>
      </c>
    </row>
    <row r="286" spans="1:5" x14ac:dyDescent="0.25">
      <c r="A286" s="119" t="s">
        <v>661</v>
      </c>
      <c r="B286" s="120" t="s">
        <v>1093</v>
      </c>
      <c r="C286" s="119" t="s">
        <v>1026</v>
      </c>
      <c r="D286" s="121">
        <v>5</v>
      </c>
      <c r="E286" s="121" t="s">
        <v>1027</v>
      </c>
    </row>
    <row r="287" spans="1:5" x14ac:dyDescent="0.25">
      <c r="A287" s="119" t="s">
        <v>661</v>
      </c>
      <c r="B287" s="120" t="s">
        <v>1123</v>
      </c>
      <c r="C287" s="119" t="s">
        <v>1026</v>
      </c>
      <c r="D287" s="121">
        <v>4</v>
      </c>
      <c r="E287" s="121">
        <v>4</v>
      </c>
    </row>
    <row r="288" spans="1:5" x14ac:dyDescent="0.25">
      <c r="A288" s="119" t="s">
        <v>661</v>
      </c>
      <c r="B288" s="120" t="s">
        <v>1124</v>
      </c>
      <c r="C288" s="119" t="s">
        <v>1026</v>
      </c>
      <c r="D288" s="121" t="s">
        <v>1027</v>
      </c>
      <c r="E288" s="121" t="s">
        <v>1027</v>
      </c>
    </row>
    <row r="289" spans="1:5" x14ac:dyDescent="0.25">
      <c r="A289" s="119" t="s">
        <v>661</v>
      </c>
      <c r="B289" s="120" t="s">
        <v>1134</v>
      </c>
      <c r="C289" s="119" t="s">
        <v>1029</v>
      </c>
      <c r="D289" s="121">
        <v>2</v>
      </c>
      <c r="E289" s="121">
        <v>6</v>
      </c>
    </row>
    <row r="290" spans="1:5" x14ac:dyDescent="0.25">
      <c r="A290" s="119" t="s">
        <v>661</v>
      </c>
      <c r="B290" s="120" t="s">
        <v>1127</v>
      </c>
      <c r="C290" s="119" t="s">
        <v>1026</v>
      </c>
      <c r="D290" s="121">
        <v>1</v>
      </c>
      <c r="E290" s="121">
        <v>3</v>
      </c>
    </row>
    <row r="291" spans="1:5" x14ac:dyDescent="0.25">
      <c r="A291" s="119" t="s">
        <v>661</v>
      </c>
      <c r="B291" s="120" t="s">
        <v>1148</v>
      </c>
      <c r="C291" s="119" t="s">
        <v>1026</v>
      </c>
      <c r="D291" s="121" t="s">
        <v>1027</v>
      </c>
      <c r="E291" s="121">
        <v>6</v>
      </c>
    </row>
    <row r="292" spans="1:5" x14ac:dyDescent="0.25">
      <c r="A292" s="119" t="s">
        <v>661</v>
      </c>
      <c r="B292" s="120" t="s">
        <v>1104</v>
      </c>
      <c r="C292" s="119" t="s">
        <v>1026</v>
      </c>
      <c r="D292" s="121">
        <v>3</v>
      </c>
      <c r="E292" s="121">
        <v>7</v>
      </c>
    </row>
    <row r="293" spans="1:5" x14ac:dyDescent="0.25">
      <c r="A293" s="119" t="s">
        <v>661</v>
      </c>
      <c r="B293" s="120" t="s">
        <v>1135</v>
      </c>
      <c r="C293" s="119" t="s">
        <v>1026</v>
      </c>
      <c r="D293" s="121">
        <v>2</v>
      </c>
      <c r="E293" s="121" t="s">
        <v>1027</v>
      </c>
    </row>
    <row r="294" spans="1:5" x14ac:dyDescent="0.25">
      <c r="A294" s="119" t="s">
        <v>661</v>
      </c>
      <c r="B294" s="120" t="s">
        <v>1230</v>
      </c>
      <c r="C294" s="119" t="s">
        <v>1026</v>
      </c>
      <c r="D294" s="121">
        <v>2</v>
      </c>
      <c r="E294" s="121">
        <v>3</v>
      </c>
    </row>
    <row r="295" spans="1:5" x14ac:dyDescent="0.25">
      <c r="A295" s="119" t="s">
        <v>661</v>
      </c>
      <c r="B295" s="120" t="s">
        <v>1136</v>
      </c>
      <c r="C295" s="119" t="s">
        <v>1026</v>
      </c>
      <c r="D295" s="121" t="s">
        <v>1027</v>
      </c>
      <c r="E295" s="121" t="s">
        <v>1027</v>
      </c>
    </row>
    <row r="296" spans="1:5" x14ac:dyDescent="0.25">
      <c r="A296" s="119" t="s">
        <v>661</v>
      </c>
      <c r="B296" s="120" t="s">
        <v>1132</v>
      </c>
      <c r="C296" s="119" t="s">
        <v>1026</v>
      </c>
      <c r="D296" s="121">
        <v>2</v>
      </c>
      <c r="E296" s="121">
        <v>2</v>
      </c>
    </row>
    <row r="297" spans="1:5" x14ac:dyDescent="0.25">
      <c r="A297" s="119" t="s">
        <v>661</v>
      </c>
      <c r="B297" s="120" t="s">
        <v>1231</v>
      </c>
      <c r="C297" s="119" t="s">
        <v>1026</v>
      </c>
      <c r="D297" s="121">
        <v>1</v>
      </c>
      <c r="E297" s="121">
        <v>5</v>
      </c>
    </row>
    <row r="298" spans="1:5" x14ac:dyDescent="0.25">
      <c r="A298" s="119" t="s">
        <v>662</v>
      </c>
      <c r="B298" s="120" t="s">
        <v>1093</v>
      </c>
      <c r="C298" s="119" t="s">
        <v>1026</v>
      </c>
      <c r="D298" s="121">
        <v>5</v>
      </c>
      <c r="E298" s="121" t="s">
        <v>1027</v>
      </c>
    </row>
    <row r="299" spans="1:5" x14ac:dyDescent="0.25">
      <c r="A299" s="119" t="s">
        <v>662</v>
      </c>
      <c r="B299" s="120" t="s">
        <v>1134</v>
      </c>
      <c r="C299" s="119" t="s">
        <v>1026</v>
      </c>
      <c r="D299" s="121">
        <v>2</v>
      </c>
      <c r="E299" s="121">
        <v>6</v>
      </c>
    </row>
    <row r="300" spans="1:5" x14ac:dyDescent="0.25">
      <c r="A300" s="119" t="s">
        <v>662</v>
      </c>
      <c r="B300" s="120" t="s">
        <v>1232</v>
      </c>
      <c r="C300" s="119" t="s">
        <v>1029</v>
      </c>
      <c r="D300" s="121">
        <v>2</v>
      </c>
      <c r="E300" s="121">
        <v>5</v>
      </c>
    </row>
    <row r="301" spans="1:5" x14ac:dyDescent="0.25">
      <c r="A301" s="119" t="s">
        <v>662</v>
      </c>
      <c r="B301" s="120" t="s">
        <v>1233</v>
      </c>
      <c r="C301" s="119" t="s">
        <v>1026</v>
      </c>
      <c r="D301" s="121">
        <v>4</v>
      </c>
      <c r="E301" s="121">
        <v>6</v>
      </c>
    </row>
    <row r="302" spans="1:5" x14ac:dyDescent="0.25">
      <c r="A302" s="119" t="s">
        <v>662</v>
      </c>
      <c r="B302" s="120" t="s">
        <v>1234</v>
      </c>
      <c r="C302" s="119" t="s">
        <v>1026</v>
      </c>
      <c r="D302" s="121">
        <v>2</v>
      </c>
      <c r="E302" s="121">
        <v>3</v>
      </c>
    </row>
    <row r="303" spans="1:5" x14ac:dyDescent="0.25">
      <c r="A303" s="119" t="s">
        <v>662</v>
      </c>
      <c r="B303" s="120" t="s">
        <v>1127</v>
      </c>
      <c r="C303" s="119" t="s">
        <v>1029</v>
      </c>
      <c r="D303" s="121">
        <v>1</v>
      </c>
      <c r="E303" s="121">
        <v>3</v>
      </c>
    </row>
    <row r="304" spans="1:5" x14ac:dyDescent="0.25">
      <c r="A304" s="119" t="s">
        <v>662</v>
      </c>
      <c r="B304" s="120" t="s">
        <v>1235</v>
      </c>
      <c r="C304" s="119" t="s">
        <v>1026</v>
      </c>
      <c r="D304" s="121">
        <v>1</v>
      </c>
      <c r="E304" s="121">
        <v>5</v>
      </c>
    </row>
    <row r="305" spans="1:5" x14ac:dyDescent="0.25">
      <c r="A305" s="119" t="s">
        <v>662</v>
      </c>
      <c r="B305" s="120" t="s">
        <v>1135</v>
      </c>
      <c r="C305" s="119" t="s">
        <v>1026</v>
      </c>
      <c r="D305" s="121">
        <v>2</v>
      </c>
      <c r="E305" s="121" t="s">
        <v>1027</v>
      </c>
    </row>
    <row r="306" spans="1:5" x14ac:dyDescent="0.25">
      <c r="A306" s="119" t="s">
        <v>662</v>
      </c>
      <c r="B306" s="120" t="s">
        <v>1236</v>
      </c>
      <c r="C306" s="119" t="s">
        <v>1026</v>
      </c>
      <c r="D306" s="121">
        <v>1</v>
      </c>
      <c r="E306" s="121">
        <v>3</v>
      </c>
    </row>
    <row r="307" spans="1:5" x14ac:dyDescent="0.25">
      <c r="A307" s="119" t="s">
        <v>662</v>
      </c>
      <c r="B307" s="120" t="s">
        <v>1132</v>
      </c>
      <c r="C307" s="119" t="s">
        <v>1026</v>
      </c>
      <c r="D307" s="121">
        <v>2</v>
      </c>
      <c r="E307" s="121">
        <v>2</v>
      </c>
    </row>
    <row r="308" spans="1:5" x14ac:dyDescent="0.25">
      <c r="A308" s="119" t="s">
        <v>662</v>
      </c>
      <c r="B308" s="120" t="s">
        <v>1180</v>
      </c>
      <c r="C308" s="119" t="s">
        <v>1026</v>
      </c>
      <c r="D308" s="121">
        <v>1</v>
      </c>
      <c r="E308" s="121">
        <v>2</v>
      </c>
    </row>
    <row r="309" spans="1:5" ht="30" x14ac:dyDescent="0.25">
      <c r="A309" s="119" t="s">
        <v>663</v>
      </c>
      <c r="B309" s="120" t="s">
        <v>1093</v>
      </c>
      <c r="C309" s="119" t="s">
        <v>1026</v>
      </c>
      <c r="D309" s="121">
        <v>5</v>
      </c>
      <c r="E309" s="121" t="s">
        <v>1027</v>
      </c>
    </row>
    <row r="310" spans="1:5" ht="30" x14ac:dyDescent="0.25">
      <c r="A310" s="119" t="s">
        <v>663</v>
      </c>
      <c r="B310" s="120" t="s">
        <v>1123</v>
      </c>
      <c r="C310" s="119" t="s">
        <v>1026</v>
      </c>
      <c r="D310" s="121">
        <v>4</v>
      </c>
      <c r="E310" s="121">
        <v>4</v>
      </c>
    </row>
    <row r="311" spans="1:5" ht="30" x14ac:dyDescent="0.25">
      <c r="A311" s="119" t="s">
        <v>663</v>
      </c>
      <c r="B311" s="120" t="s">
        <v>1134</v>
      </c>
      <c r="C311" s="119" t="s">
        <v>1029</v>
      </c>
      <c r="D311" s="121">
        <v>2</v>
      </c>
      <c r="E311" s="121">
        <v>6</v>
      </c>
    </row>
    <row r="312" spans="1:5" ht="30" x14ac:dyDescent="0.25">
      <c r="A312" s="119" t="s">
        <v>663</v>
      </c>
      <c r="B312" s="120" t="s">
        <v>1232</v>
      </c>
      <c r="C312" s="119" t="s">
        <v>1026</v>
      </c>
      <c r="D312" s="121">
        <v>2</v>
      </c>
      <c r="E312" s="121">
        <v>5</v>
      </c>
    </row>
    <row r="313" spans="1:5" ht="30" x14ac:dyDescent="0.25">
      <c r="A313" s="119" t="s">
        <v>663</v>
      </c>
      <c r="B313" s="120" t="s">
        <v>1101</v>
      </c>
      <c r="C313" s="119" t="s">
        <v>1029</v>
      </c>
      <c r="D313" s="121">
        <v>2</v>
      </c>
      <c r="E313" s="121">
        <v>7</v>
      </c>
    </row>
    <row r="314" spans="1:5" ht="30" x14ac:dyDescent="0.25">
      <c r="A314" s="119" t="s">
        <v>663</v>
      </c>
      <c r="B314" s="120" t="s">
        <v>1102</v>
      </c>
      <c r="C314" s="119" t="s">
        <v>1029</v>
      </c>
      <c r="D314" s="121">
        <v>2</v>
      </c>
      <c r="E314" s="121" t="s">
        <v>1027</v>
      </c>
    </row>
    <row r="315" spans="1:5" ht="30" x14ac:dyDescent="0.25">
      <c r="A315" s="119" t="s">
        <v>663</v>
      </c>
      <c r="B315" s="120" t="s">
        <v>1237</v>
      </c>
      <c r="C315" s="119" t="s">
        <v>1026</v>
      </c>
      <c r="D315" s="124"/>
      <c r="E315" s="121">
        <v>4</v>
      </c>
    </row>
    <row r="316" spans="1:5" ht="30" x14ac:dyDescent="0.25">
      <c r="A316" s="119" t="s">
        <v>663</v>
      </c>
      <c r="B316" s="120" t="s">
        <v>1105</v>
      </c>
      <c r="C316" s="119" t="s">
        <v>1026</v>
      </c>
      <c r="D316" s="121">
        <v>2</v>
      </c>
      <c r="E316" s="121">
        <v>8</v>
      </c>
    </row>
    <row r="317" spans="1:5" ht="30" x14ac:dyDescent="0.25">
      <c r="A317" s="119" t="s">
        <v>663</v>
      </c>
      <c r="B317" s="120" t="s">
        <v>1136</v>
      </c>
      <c r="C317" s="119" t="s">
        <v>1026</v>
      </c>
      <c r="D317" s="121" t="s">
        <v>1027</v>
      </c>
      <c r="E317" s="121" t="s">
        <v>1027</v>
      </c>
    </row>
    <row r="318" spans="1:5" ht="30" x14ac:dyDescent="0.25">
      <c r="A318" s="119" t="s">
        <v>663</v>
      </c>
      <c r="B318" s="120" t="s">
        <v>1199</v>
      </c>
      <c r="C318" s="119" t="s">
        <v>1026</v>
      </c>
      <c r="D318" s="121">
        <v>2</v>
      </c>
      <c r="E318" s="121">
        <v>7</v>
      </c>
    </row>
    <row r="319" spans="1:5" ht="30" x14ac:dyDescent="0.25">
      <c r="A319" s="119" t="s">
        <v>663</v>
      </c>
      <c r="B319" s="120" t="s">
        <v>1132</v>
      </c>
      <c r="C319" s="119" t="s">
        <v>1026</v>
      </c>
      <c r="D319" s="121">
        <v>2</v>
      </c>
      <c r="E319" s="121">
        <v>2</v>
      </c>
    </row>
    <row r="320" spans="1:5" ht="30" x14ac:dyDescent="0.25">
      <c r="A320" s="119" t="s">
        <v>663</v>
      </c>
      <c r="B320" s="120" t="s">
        <v>1238</v>
      </c>
      <c r="C320" s="119" t="s">
        <v>1029</v>
      </c>
      <c r="D320" s="121">
        <v>2</v>
      </c>
      <c r="E320" s="121">
        <v>7</v>
      </c>
    </row>
    <row r="321" spans="1:5" x14ac:dyDescent="0.25">
      <c r="A321" s="119" t="s">
        <v>889</v>
      </c>
      <c r="B321" s="120" t="s">
        <v>1025</v>
      </c>
      <c r="C321" s="119" t="s">
        <v>1026</v>
      </c>
      <c r="D321" s="121">
        <v>7</v>
      </c>
      <c r="E321" s="121" t="s">
        <v>1027</v>
      </c>
    </row>
    <row r="322" spans="1:5" x14ac:dyDescent="0.25">
      <c r="A322" s="119" t="s">
        <v>889</v>
      </c>
      <c r="B322" s="120" t="s">
        <v>1239</v>
      </c>
      <c r="C322" s="119" t="s">
        <v>1029</v>
      </c>
      <c r="D322" s="121">
        <v>8</v>
      </c>
      <c r="E322" s="121" t="s">
        <v>1027</v>
      </c>
    </row>
    <row r="323" spans="1:5" x14ac:dyDescent="0.25">
      <c r="A323" s="119" t="s">
        <v>889</v>
      </c>
      <c r="B323" s="120" t="s">
        <v>1240</v>
      </c>
      <c r="C323" s="119" t="s">
        <v>1026</v>
      </c>
      <c r="D323" s="121">
        <v>5</v>
      </c>
      <c r="E323" s="121" t="s">
        <v>1027</v>
      </c>
    </row>
    <row r="324" spans="1:5" x14ac:dyDescent="0.25">
      <c r="A324" s="119" t="s">
        <v>889</v>
      </c>
      <c r="B324" s="120" t="s">
        <v>1241</v>
      </c>
      <c r="C324" s="119" t="s">
        <v>1026</v>
      </c>
      <c r="D324" s="121">
        <v>6</v>
      </c>
      <c r="E324" s="121">
        <v>5</v>
      </c>
    </row>
    <row r="325" spans="1:5" x14ac:dyDescent="0.25">
      <c r="A325" s="119" t="s">
        <v>889</v>
      </c>
      <c r="B325" s="120" t="s">
        <v>1242</v>
      </c>
      <c r="C325" s="119" t="s">
        <v>1026</v>
      </c>
      <c r="D325" s="121">
        <v>6</v>
      </c>
      <c r="E325" s="121">
        <v>6</v>
      </c>
    </row>
    <row r="326" spans="1:5" x14ac:dyDescent="0.25">
      <c r="A326" s="119" t="s">
        <v>889</v>
      </c>
      <c r="B326" s="120" t="s">
        <v>1032</v>
      </c>
      <c r="C326" s="119" t="s">
        <v>1026</v>
      </c>
      <c r="D326" s="121" t="s">
        <v>1027</v>
      </c>
      <c r="E326" s="121" t="s">
        <v>1027</v>
      </c>
    </row>
    <row r="327" spans="1:5" x14ac:dyDescent="0.25">
      <c r="A327" s="119" t="s">
        <v>889</v>
      </c>
      <c r="B327" s="120" t="s">
        <v>1243</v>
      </c>
      <c r="C327" s="119" t="s">
        <v>1026</v>
      </c>
      <c r="D327" s="121">
        <v>6</v>
      </c>
      <c r="E327" s="121">
        <v>4</v>
      </c>
    </row>
    <row r="328" spans="1:5" x14ac:dyDescent="0.25">
      <c r="A328" s="119" t="s">
        <v>889</v>
      </c>
      <c r="B328" s="120" t="s">
        <v>1244</v>
      </c>
      <c r="C328" s="119" t="s">
        <v>1026</v>
      </c>
      <c r="D328" s="121">
        <v>7</v>
      </c>
      <c r="E328" s="121">
        <v>7</v>
      </c>
    </row>
    <row r="329" spans="1:5" x14ac:dyDescent="0.25">
      <c r="A329" s="119" t="s">
        <v>889</v>
      </c>
      <c r="B329" s="120" t="s">
        <v>1050</v>
      </c>
      <c r="C329" s="119" t="s">
        <v>1026</v>
      </c>
      <c r="D329" s="121">
        <v>7</v>
      </c>
      <c r="E329" s="121" t="s">
        <v>1027</v>
      </c>
    </row>
    <row r="330" spans="1:5" ht="30" x14ac:dyDescent="0.25">
      <c r="A330" s="119" t="s">
        <v>889</v>
      </c>
      <c r="B330" s="120" t="s">
        <v>1224</v>
      </c>
      <c r="C330" s="119" t="s">
        <v>1026</v>
      </c>
      <c r="D330" s="121">
        <v>6</v>
      </c>
      <c r="E330" s="121">
        <v>7</v>
      </c>
    </row>
    <row r="331" spans="1:5" x14ac:dyDescent="0.25">
      <c r="A331" s="119" t="s">
        <v>889</v>
      </c>
      <c r="B331" s="120" t="s">
        <v>1226</v>
      </c>
      <c r="C331" s="119" t="s">
        <v>1026</v>
      </c>
      <c r="D331" s="121">
        <v>7</v>
      </c>
      <c r="E331" s="121">
        <v>8</v>
      </c>
    </row>
    <row r="332" spans="1:5" x14ac:dyDescent="0.25">
      <c r="A332" s="119" t="s">
        <v>889</v>
      </c>
      <c r="B332" s="120" t="s">
        <v>1071</v>
      </c>
      <c r="C332" s="119" t="s">
        <v>1026</v>
      </c>
      <c r="D332" s="121">
        <v>6</v>
      </c>
      <c r="E332" s="121">
        <v>4</v>
      </c>
    </row>
    <row r="333" spans="1:5" x14ac:dyDescent="0.25">
      <c r="A333" s="119" t="s">
        <v>889</v>
      </c>
      <c r="B333" s="120" t="s">
        <v>1033</v>
      </c>
      <c r="C333" s="119" t="s">
        <v>1026</v>
      </c>
      <c r="D333" s="121">
        <v>5</v>
      </c>
      <c r="E333" s="121" t="s">
        <v>1027</v>
      </c>
    </row>
    <row r="334" spans="1:5" x14ac:dyDescent="0.25">
      <c r="A334" s="119" t="s">
        <v>889</v>
      </c>
      <c r="B334" s="120" t="s">
        <v>1245</v>
      </c>
      <c r="C334" s="119" t="s">
        <v>1026</v>
      </c>
      <c r="D334" s="121">
        <v>7</v>
      </c>
      <c r="E334" s="121">
        <v>6</v>
      </c>
    </row>
    <row r="335" spans="1:5" x14ac:dyDescent="0.25">
      <c r="A335" s="119" t="s">
        <v>889</v>
      </c>
      <c r="B335" s="120" t="s">
        <v>1073</v>
      </c>
      <c r="C335" s="119" t="s">
        <v>1026</v>
      </c>
      <c r="D335" s="121">
        <v>5</v>
      </c>
      <c r="E335" s="121">
        <v>5</v>
      </c>
    </row>
    <row r="336" spans="1:5" x14ac:dyDescent="0.25">
      <c r="A336" s="119" t="s">
        <v>889</v>
      </c>
      <c r="B336" s="120" t="s">
        <v>1246</v>
      </c>
      <c r="C336" s="119" t="s">
        <v>1026</v>
      </c>
      <c r="D336" s="121">
        <v>7</v>
      </c>
      <c r="E336" s="121">
        <v>7</v>
      </c>
    </row>
    <row r="337" spans="1:5" x14ac:dyDescent="0.25">
      <c r="A337" s="119" t="s">
        <v>889</v>
      </c>
      <c r="B337" s="120" t="s">
        <v>1057</v>
      </c>
      <c r="C337" s="119" t="s">
        <v>1026</v>
      </c>
      <c r="D337" s="121">
        <v>7</v>
      </c>
      <c r="E337" s="121">
        <v>7</v>
      </c>
    </row>
    <row r="338" spans="1:5" x14ac:dyDescent="0.25">
      <c r="A338" s="119" t="s">
        <v>923</v>
      </c>
      <c r="B338" s="120" t="s">
        <v>1247</v>
      </c>
      <c r="C338" s="119" t="s">
        <v>1026</v>
      </c>
      <c r="D338" s="121">
        <v>8</v>
      </c>
      <c r="E338" s="121">
        <v>7</v>
      </c>
    </row>
    <row r="339" spans="1:5" x14ac:dyDescent="0.25">
      <c r="A339" s="119" t="s">
        <v>923</v>
      </c>
      <c r="B339" s="120" t="s">
        <v>1248</v>
      </c>
      <c r="C339" s="119" t="s">
        <v>1026</v>
      </c>
      <c r="D339" s="121" t="s">
        <v>1027</v>
      </c>
      <c r="E339" s="121">
        <v>6</v>
      </c>
    </row>
    <row r="340" spans="1:5" x14ac:dyDescent="0.25">
      <c r="A340" s="119" t="s">
        <v>923</v>
      </c>
      <c r="B340" s="120" t="s">
        <v>1249</v>
      </c>
      <c r="C340" s="119" t="s">
        <v>1026</v>
      </c>
      <c r="D340" s="121">
        <v>7</v>
      </c>
      <c r="E340" s="121" t="s">
        <v>1027</v>
      </c>
    </row>
    <row r="341" spans="1:5" x14ac:dyDescent="0.25">
      <c r="A341" s="119" t="s">
        <v>923</v>
      </c>
      <c r="B341" s="120" t="s">
        <v>1250</v>
      </c>
      <c r="C341" s="119" t="s">
        <v>1026</v>
      </c>
      <c r="D341" s="121">
        <v>5</v>
      </c>
      <c r="E341" s="121">
        <v>8</v>
      </c>
    </row>
    <row r="342" spans="1:5" x14ac:dyDescent="0.25">
      <c r="A342" s="119" t="s">
        <v>923</v>
      </c>
      <c r="B342" s="120" t="s">
        <v>1251</v>
      </c>
      <c r="C342" s="119" t="s">
        <v>1026</v>
      </c>
      <c r="D342" s="121">
        <v>4</v>
      </c>
      <c r="E342" s="121" t="s">
        <v>1027</v>
      </c>
    </row>
    <row r="343" spans="1:5" x14ac:dyDescent="0.25">
      <c r="A343" s="119" t="s">
        <v>923</v>
      </c>
      <c r="B343" s="120" t="s">
        <v>1244</v>
      </c>
      <c r="C343" s="119" t="s">
        <v>1026</v>
      </c>
      <c r="D343" s="121">
        <v>7</v>
      </c>
      <c r="E343" s="121">
        <v>7</v>
      </c>
    </row>
    <row r="344" spans="1:5" x14ac:dyDescent="0.25">
      <c r="A344" s="119" t="s">
        <v>923</v>
      </c>
      <c r="B344" s="120" t="s">
        <v>1252</v>
      </c>
      <c r="C344" s="119" t="s">
        <v>1026</v>
      </c>
      <c r="D344" s="121">
        <v>6</v>
      </c>
      <c r="E344" s="121">
        <v>7</v>
      </c>
    </row>
    <row r="345" spans="1:5" x14ac:dyDescent="0.25">
      <c r="A345" s="119" t="s">
        <v>923</v>
      </c>
      <c r="B345" s="120" t="s">
        <v>1057</v>
      </c>
      <c r="C345" s="119" t="s">
        <v>1026</v>
      </c>
      <c r="D345" s="121">
        <v>7</v>
      </c>
      <c r="E345" s="121">
        <v>7</v>
      </c>
    </row>
    <row r="346" spans="1:5" x14ac:dyDescent="0.25">
      <c r="A346" s="119" t="s">
        <v>923</v>
      </c>
      <c r="B346" s="120" t="s">
        <v>1253</v>
      </c>
      <c r="C346" s="119" t="s">
        <v>1029</v>
      </c>
      <c r="D346" s="121">
        <v>7</v>
      </c>
      <c r="E346" s="121">
        <v>5</v>
      </c>
    </row>
    <row r="347" spans="1:5" x14ac:dyDescent="0.25">
      <c r="A347" s="119" t="s">
        <v>923</v>
      </c>
      <c r="B347" s="120" t="s">
        <v>1060</v>
      </c>
      <c r="C347" s="119" t="s">
        <v>1026</v>
      </c>
      <c r="D347" s="121">
        <v>8</v>
      </c>
      <c r="E347" s="121">
        <v>7</v>
      </c>
    </row>
    <row r="348" spans="1:5" x14ac:dyDescent="0.25">
      <c r="A348" s="119" t="s">
        <v>890</v>
      </c>
      <c r="B348" s="120" t="s">
        <v>1025</v>
      </c>
      <c r="C348" s="119" t="s">
        <v>1026</v>
      </c>
      <c r="D348" s="121">
        <v>7</v>
      </c>
      <c r="E348" s="121" t="s">
        <v>1027</v>
      </c>
    </row>
    <row r="349" spans="1:5" x14ac:dyDescent="0.25">
      <c r="A349" s="119" t="s">
        <v>890</v>
      </c>
      <c r="B349" s="120" t="s">
        <v>1254</v>
      </c>
      <c r="C349" s="119" t="s">
        <v>1026</v>
      </c>
      <c r="D349" s="121">
        <v>8</v>
      </c>
      <c r="E349" s="121">
        <v>7</v>
      </c>
    </row>
    <row r="350" spans="1:5" x14ac:dyDescent="0.25">
      <c r="A350" s="119" t="s">
        <v>890</v>
      </c>
      <c r="B350" s="120" t="s">
        <v>1247</v>
      </c>
      <c r="C350" s="119" t="s">
        <v>1026</v>
      </c>
      <c r="D350" s="121">
        <v>8</v>
      </c>
      <c r="E350" s="121">
        <v>7</v>
      </c>
    </row>
    <row r="351" spans="1:5" x14ac:dyDescent="0.25">
      <c r="A351" s="119" t="s">
        <v>890</v>
      </c>
      <c r="B351" s="120" t="s">
        <v>1255</v>
      </c>
      <c r="C351" s="119" t="s">
        <v>1026</v>
      </c>
      <c r="D351" s="121">
        <v>6</v>
      </c>
      <c r="E351" s="121">
        <v>8</v>
      </c>
    </row>
    <row r="352" spans="1:5" x14ac:dyDescent="0.25">
      <c r="A352" s="119" t="s">
        <v>890</v>
      </c>
      <c r="B352" s="120" t="s">
        <v>1041</v>
      </c>
      <c r="C352" s="119" t="s">
        <v>1026</v>
      </c>
      <c r="D352" s="121">
        <v>6</v>
      </c>
      <c r="E352" s="121">
        <v>6</v>
      </c>
    </row>
    <row r="353" spans="1:5" x14ac:dyDescent="0.25">
      <c r="A353" s="119" t="s">
        <v>890</v>
      </c>
      <c r="B353" s="120" t="s">
        <v>1256</v>
      </c>
      <c r="C353" s="119" t="s">
        <v>1026</v>
      </c>
      <c r="D353" s="121">
        <v>5</v>
      </c>
      <c r="E353" s="121">
        <v>5</v>
      </c>
    </row>
    <row r="354" spans="1:5" x14ac:dyDescent="0.25">
      <c r="A354" s="119" t="s">
        <v>890</v>
      </c>
      <c r="B354" s="120" t="s">
        <v>1257</v>
      </c>
      <c r="C354" s="119" t="s">
        <v>1026</v>
      </c>
      <c r="D354" s="121">
        <v>8</v>
      </c>
      <c r="E354" s="121">
        <v>8</v>
      </c>
    </row>
    <row r="355" spans="1:5" x14ac:dyDescent="0.25">
      <c r="A355" s="119" t="s">
        <v>890</v>
      </c>
      <c r="B355" s="120" t="s">
        <v>1032</v>
      </c>
      <c r="C355" s="119" t="s">
        <v>1026</v>
      </c>
      <c r="D355" s="121" t="s">
        <v>1027</v>
      </c>
      <c r="E355" s="121" t="s">
        <v>1027</v>
      </c>
    </row>
    <row r="356" spans="1:5" x14ac:dyDescent="0.25">
      <c r="A356" s="119" t="s">
        <v>890</v>
      </c>
      <c r="B356" s="120" t="s">
        <v>1244</v>
      </c>
      <c r="C356" s="119" t="s">
        <v>1026</v>
      </c>
      <c r="D356" s="121">
        <v>7</v>
      </c>
      <c r="E356" s="121">
        <v>7</v>
      </c>
    </row>
    <row r="357" spans="1:5" x14ac:dyDescent="0.25">
      <c r="A357" s="119" t="s">
        <v>890</v>
      </c>
      <c r="B357" s="120" t="s">
        <v>1049</v>
      </c>
      <c r="C357" s="119" t="s">
        <v>1026</v>
      </c>
      <c r="D357" s="121">
        <v>5</v>
      </c>
      <c r="E357" s="121">
        <v>6</v>
      </c>
    </row>
    <row r="358" spans="1:5" x14ac:dyDescent="0.25">
      <c r="A358" s="119" t="s">
        <v>890</v>
      </c>
      <c r="B358" s="120" t="s">
        <v>1050</v>
      </c>
      <c r="C358" s="119" t="s">
        <v>1026</v>
      </c>
      <c r="D358" s="121">
        <v>7</v>
      </c>
      <c r="E358" s="121" t="s">
        <v>1027</v>
      </c>
    </row>
    <row r="359" spans="1:5" x14ac:dyDescent="0.25">
      <c r="A359" s="119" t="s">
        <v>890</v>
      </c>
      <c r="B359" s="120" t="s">
        <v>1252</v>
      </c>
      <c r="C359" s="119" t="s">
        <v>1026</v>
      </c>
      <c r="D359" s="121">
        <v>6</v>
      </c>
      <c r="E359" s="121">
        <v>7</v>
      </c>
    </row>
    <row r="360" spans="1:5" x14ac:dyDescent="0.25">
      <c r="A360" s="119" t="s">
        <v>890</v>
      </c>
      <c r="B360" s="120" t="s">
        <v>1226</v>
      </c>
      <c r="C360" s="119" t="s">
        <v>1026</v>
      </c>
      <c r="D360" s="121">
        <v>7</v>
      </c>
      <c r="E360" s="121">
        <v>8</v>
      </c>
    </row>
    <row r="361" spans="1:5" x14ac:dyDescent="0.25">
      <c r="A361" s="119" t="s">
        <v>890</v>
      </c>
      <c r="B361" s="120" t="s">
        <v>1258</v>
      </c>
      <c r="C361" s="119" t="s">
        <v>1026</v>
      </c>
      <c r="D361" s="121">
        <v>6</v>
      </c>
      <c r="E361" s="121" t="s">
        <v>1027</v>
      </c>
    </row>
    <row r="362" spans="1:5" x14ac:dyDescent="0.25">
      <c r="A362" s="119" t="s">
        <v>890</v>
      </c>
      <c r="B362" s="120" t="s">
        <v>1053</v>
      </c>
      <c r="C362" s="119" t="s">
        <v>1026</v>
      </c>
      <c r="D362" s="121">
        <v>4</v>
      </c>
      <c r="E362" s="121">
        <v>5</v>
      </c>
    </row>
    <row r="363" spans="1:5" x14ac:dyDescent="0.25">
      <c r="A363" s="119" t="s">
        <v>890</v>
      </c>
      <c r="B363" s="120" t="s">
        <v>1073</v>
      </c>
      <c r="C363" s="119" t="s">
        <v>1026</v>
      </c>
      <c r="D363" s="121">
        <v>5</v>
      </c>
      <c r="E363" s="121">
        <v>5</v>
      </c>
    </row>
    <row r="364" spans="1:5" x14ac:dyDescent="0.25">
      <c r="A364" s="119" t="s">
        <v>890</v>
      </c>
      <c r="B364" s="120" t="s">
        <v>1259</v>
      </c>
      <c r="C364" s="119" t="s">
        <v>1026</v>
      </c>
      <c r="D364" s="121">
        <v>7</v>
      </c>
      <c r="E364" s="121">
        <v>7</v>
      </c>
    </row>
    <row r="365" spans="1:5" x14ac:dyDescent="0.25">
      <c r="A365" s="119" t="s">
        <v>891</v>
      </c>
      <c r="B365" s="120" t="s">
        <v>1260</v>
      </c>
      <c r="C365" s="119" t="s">
        <v>1026</v>
      </c>
      <c r="D365" s="121" t="s">
        <v>1027</v>
      </c>
      <c r="E365" s="121" t="s">
        <v>1027</v>
      </c>
    </row>
    <row r="366" spans="1:5" x14ac:dyDescent="0.25">
      <c r="A366" s="119" t="s">
        <v>891</v>
      </c>
      <c r="B366" s="120" t="s">
        <v>1247</v>
      </c>
      <c r="C366" s="119" t="s">
        <v>1026</v>
      </c>
      <c r="D366" s="121">
        <v>8</v>
      </c>
      <c r="E366" s="121">
        <v>7</v>
      </c>
    </row>
    <row r="367" spans="1:5" x14ac:dyDescent="0.25">
      <c r="A367" s="119" t="s">
        <v>891</v>
      </c>
      <c r="B367" s="120" t="s">
        <v>1255</v>
      </c>
      <c r="C367" s="119" t="s">
        <v>1029</v>
      </c>
      <c r="D367" s="121">
        <v>6</v>
      </c>
      <c r="E367" s="121">
        <v>8</v>
      </c>
    </row>
    <row r="368" spans="1:5" x14ac:dyDescent="0.25">
      <c r="A368" s="119" t="s">
        <v>891</v>
      </c>
      <c r="B368" s="120" t="s">
        <v>1041</v>
      </c>
      <c r="C368" s="119" t="s">
        <v>1026</v>
      </c>
      <c r="D368" s="121">
        <v>6</v>
      </c>
      <c r="E368" s="121">
        <v>6</v>
      </c>
    </row>
    <row r="369" spans="1:5" x14ac:dyDescent="0.25">
      <c r="A369" s="119" t="s">
        <v>891</v>
      </c>
      <c r="B369" s="120" t="s">
        <v>1261</v>
      </c>
      <c r="C369" s="119" t="s">
        <v>1026</v>
      </c>
      <c r="D369" s="121">
        <v>6</v>
      </c>
      <c r="E369" s="121">
        <v>7</v>
      </c>
    </row>
    <row r="370" spans="1:5" x14ac:dyDescent="0.25">
      <c r="A370" s="119" t="s">
        <v>891</v>
      </c>
      <c r="B370" s="120" t="s">
        <v>1257</v>
      </c>
      <c r="C370" s="119" t="s">
        <v>1026</v>
      </c>
      <c r="D370" s="121">
        <v>8</v>
      </c>
      <c r="E370" s="121">
        <v>8</v>
      </c>
    </row>
    <row r="371" spans="1:5" x14ac:dyDescent="0.25">
      <c r="A371" s="119" t="s">
        <v>891</v>
      </c>
      <c r="B371" s="120" t="s">
        <v>1240</v>
      </c>
      <c r="C371" s="119" t="s">
        <v>1026</v>
      </c>
      <c r="D371" s="121">
        <v>5</v>
      </c>
      <c r="E371" s="121" t="s">
        <v>1027</v>
      </c>
    </row>
    <row r="372" spans="1:5" x14ac:dyDescent="0.25">
      <c r="A372" s="119" t="s">
        <v>891</v>
      </c>
      <c r="B372" s="120" t="s">
        <v>1244</v>
      </c>
      <c r="C372" s="119" t="s">
        <v>1026</v>
      </c>
      <c r="D372" s="121">
        <v>7</v>
      </c>
      <c r="E372" s="121">
        <v>7</v>
      </c>
    </row>
    <row r="373" spans="1:5" x14ac:dyDescent="0.25">
      <c r="A373" s="119" t="s">
        <v>891</v>
      </c>
      <c r="B373" s="120" t="s">
        <v>1049</v>
      </c>
      <c r="C373" s="119" t="s">
        <v>1026</v>
      </c>
      <c r="D373" s="121">
        <v>5</v>
      </c>
      <c r="E373" s="121">
        <v>6</v>
      </c>
    </row>
    <row r="374" spans="1:5" x14ac:dyDescent="0.25">
      <c r="A374" s="119" t="s">
        <v>891</v>
      </c>
      <c r="B374" s="120" t="s">
        <v>1050</v>
      </c>
      <c r="C374" s="119" t="s">
        <v>1026</v>
      </c>
      <c r="D374" s="121">
        <v>7</v>
      </c>
      <c r="E374" s="121" t="s">
        <v>1027</v>
      </c>
    </row>
    <row r="375" spans="1:5" ht="30" x14ac:dyDescent="0.25">
      <c r="A375" s="119" t="s">
        <v>891</v>
      </c>
      <c r="B375" s="120" t="s">
        <v>1224</v>
      </c>
      <c r="C375" s="119" t="s">
        <v>1026</v>
      </c>
      <c r="D375" s="121">
        <v>6</v>
      </c>
      <c r="E375" s="121">
        <v>7</v>
      </c>
    </row>
    <row r="376" spans="1:5" x14ac:dyDescent="0.25">
      <c r="A376" s="119" t="s">
        <v>891</v>
      </c>
      <c r="B376" s="120" t="s">
        <v>1226</v>
      </c>
      <c r="C376" s="119" t="s">
        <v>1026</v>
      </c>
      <c r="D376" s="121">
        <v>7</v>
      </c>
      <c r="E376" s="121">
        <v>8</v>
      </c>
    </row>
    <row r="377" spans="1:5" x14ac:dyDescent="0.25">
      <c r="A377" s="119" t="s">
        <v>891</v>
      </c>
      <c r="B377" s="120" t="s">
        <v>1258</v>
      </c>
      <c r="C377" s="119" t="s">
        <v>1026</v>
      </c>
      <c r="D377" s="121">
        <v>6</v>
      </c>
      <c r="E377" s="121" t="s">
        <v>1027</v>
      </c>
    </row>
    <row r="378" spans="1:5" x14ac:dyDescent="0.25">
      <c r="A378" s="119" t="s">
        <v>891</v>
      </c>
      <c r="B378" s="120" t="s">
        <v>1085</v>
      </c>
      <c r="C378" s="119" t="s">
        <v>1026</v>
      </c>
      <c r="D378" s="121">
        <v>5</v>
      </c>
      <c r="E378" s="121">
        <v>6</v>
      </c>
    </row>
    <row r="379" spans="1:5" x14ac:dyDescent="0.25">
      <c r="A379" s="119" t="s">
        <v>891</v>
      </c>
      <c r="B379" s="120" t="s">
        <v>1259</v>
      </c>
      <c r="C379" s="119" t="s">
        <v>1026</v>
      </c>
      <c r="D379" s="121">
        <v>7</v>
      </c>
      <c r="E379" s="121">
        <v>7</v>
      </c>
    </row>
    <row r="380" spans="1:5" x14ac:dyDescent="0.25">
      <c r="A380" s="119" t="s">
        <v>891</v>
      </c>
      <c r="B380" s="120" t="s">
        <v>1090</v>
      </c>
      <c r="C380" s="119" t="s">
        <v>1026</v>
      </c>
      <c r="D380" s="121">
        <v>4</v>
      </c>
      <c r="E380" s="121" t="s">
        <v>1027</v>
      </c>
    </row>
    <row r="381" spans="1:5" x14ac:dyDescent="0.25">
      <c r="A381" s="119" t="s">
        <v>891</v>
      </c>
      <c r="B381" s="120" t="s">
        <v>1058</v>
      </c>
      <c r="C381" s="119" t="s">
        <v>1026</v>
      </c>
      <c r="D381" s="121">
        <v>7</v>
      </c>
      <c r="E381" s="121" t="s">
        <v>1027</v>
      </c>
    </row>
    <row r="382" spans="1:5" x14ac:dyDescent="0.25">
      <c r="A382" s="119" t="s">
        <v>891</v>
      </c>
      <c r="B382" s="120" t="s">
        <v>1059</v>
      </c>
      <c r="C382" s="119" t="s">
        <v>1026</v>
      </c>
      <c r="D382" s="121">
        <v>7</v>
      </c>
      <c r="E382" s="121">
        <v>7</v>
      </c>
    </row>
    <row r="383" spans="1:5" x14ac:dyDescent="0.25">
      <c r="A383" s="119" t="s">
        <v>891</v>
      </c>
      <c r="B383" s="120" t="s">
        <v>1229</v>
      </c>
      <c r="C383" s="119" t="s">
        <v>1026</v>
      </c>
      <c r="D383" s="121">
        <v>6</v>
      </c>
      <c r="E383" s="121">
        <v>7</v>
      </c>
    </row>
    <row r="384" spans="1:5" x14ac:dyDescent="0.25">
      <c r="A384" s="119" t="s">
        <v>865</v>
      </c>
      <c r="B384" s="120" t="s">
        <v>1063</v>
      </c>
      <c r="C384" s="119" t="s">
        <v>1026</v>
      </c>
      <c r="D384" s="121" t="s">
        <v>1027</v>
      </c>
      <c r="E384" s="121" t="s">
        <v>1027</v>
      </c>
    </row>
    <row r="385" spans="1:5" x14ac:dyDescent="0.25">
      <c r="A385" s="119" t="s">
        <v>865</v>
      </c>
      <c r="B385" s="120" t="s">
        <v>1032</v>
      </c>
      <c r="C385" s="119" t="s">
        <v>1026</v>
      </c>
      <c r="D385" s="121" t="s">
        <v>1027</v>
      </c>
      <c r="E385" s="121" t="s">
        <v>1027</v>
      </c>
    </row>
    <row r="386" spans="1:5" x14ac:dyDescent="0.25">
      <c r="A386" s="119" t="s">
        <v>865</v>
      </c>
      <c r="B386" s="120" t="s">
        <v>1243</v>
      </c>
      <c r="C386" s="119" t="s">
        <v>1029</v>
      </c>
      <c r="D386" s="121">
        <v>6</v>
      </c>
      <c r="E386" s="121">
        <v>4</v>
      </c>
    </row>
    <row r="387" spans="1:5" x14ac:dyDescent="0.25">
      <c r="A387" s="119" t="s">
        <v>865</v>
      </c>
      <c r="B387" s="120" t="s">
        <v>1049</v>
      </c>
      <c r="C387" s="119" t="s">
        <v>1026</v>
      </c>
      <c r="D387" s="121">
        <v>5</v>
      </c>
      <c r="E387" s="121">
        <v>6</v>
      </c>
    </row>
    <row r="388" spans="1:5" x14ac:dyDescent="0.25">
      <c r="A388" s="119" t="s">
        <v>865</v>
      </c>
      <c r="B388" s="120" t="s">
        <v>1223</v>
      </c>
      <c r="C388" s="119" t="s">
        <v>1029</v>
      </c>
      <c r="D388" s="121">
        <v>6</v>
      </c>
      <c r="E388" s="121">
        <v>7</v>
      </c>
    </row>
    <row r="389" spans="1:5" x14ac:dyDescent="0.25">
      <c r="A389" s="119" t="s">
        <v>865</v>
      </c>
      <c r="B389" s="120" t="s">
        <v>1262</v>
      </c>
      <c r="C389" s="119" t="s">
        <v>1029</v>
      </c>
      <c r="D389" s="121">
        <v>4</v>
      </c>
      <c r="E389" s="121">
        <v>8</v>
      </c>
    </row>
    <row r="390" spans="1:5" x14ac:dyDescent="0.25">
      <c r="A390" s="119" t="s">
        <v>865</v>
      </c>
      <c r="B390" s="120" t="s">
        <v>1225</v>
      </c>
      <c r="C390" s="119" t="s">
        <v>1026</v>
      </c>
      <c r="D390" s="121">
        <v>6</v>
      </c>
      <c r="E390" s="121">
        <v>7</v>
      </c>
    </row>
    <row r="391" spans="1:5" x14ac:dyDescent="0.25">
      <c r="A391" s="119" t="s">
        <v>865</v>
      </c>
      <c r="B391" s="120" t="s">
        <v>1263</v>
      </c>
      <c r="C391" s="119" t="s">
        <v>1029</v>
      </c>
      <c r="D391" s="121">
        <v>4</v>
      </c>
      <c r="E391" s="121">
        <v>3</v>
      </c>
    </row>
    <row r="392" spans="1:5" x14ac:dyDescent="0.25">
      <c r="A392" s="119" t="s">
        <v>865</v>
      </c>
      <c r="B392" s="120" t="s">
        <v>1071</v>
      </c>
      <c r="C392" s="119" t="s">
        <v>1026</v>
      </c>
      <c r="D392" s="121">
        <v>6</v>
      </c>
      <c r="E392" s="121">
        <v>4</v>
      </c>
    </row>
    <row r="393" spans="1:5" x14ac:dyDescent="0.25">
      <c r="A393" s="119" t="s">
        <v>865</v>
      </c>
      <c r="B393" s="120" t="s">
        <v>1073</v>
      </c>
      <c r="C393" s="119" t="s">
        <v>1029</v>
      </c>
      <c r="D393" s="121">
        <v>5</v>
      </c>
      <c r="E393" s="121">
        <v>5</v>
      </c>
    </row>
    <row r="394" spans="1:5" x14ac:dyDescent="0.25">
      <c r="A394" s="119" t="s">
        <v>865</v>
      </c>
      <c r="B394" s="120" t="s">
        <v>1264</v>
      </c>
      <c r="C394" s="119" t="s">
        <v>1029</v>
      </c>
      <c r="D394" s="121">
        <v>8</v>
      </c>
      <c r="E394" s="121" t="s">
        <v>1027</v>
      </c>
    </row>
    <row r="395" spans="1:5" ht="30" x14ac:dyDescent="0.25">
      <c r="A395" s="119" t="s">
        <v>843</v>
      </c>
      <c r="B395" s="120" t="s">
        <v>1265</v>
      </c>
      <c r="C395" s="119" t="s">
        <v>1029</v>
      </c>
      <c r="D395" s="121">
        <v>3</v>
      </c>
      <c r="E395" s="121">
        <v>2</v>
      </c>
    </row>
    <row r="396" spans="1:5" x14ac:dyDescent="0.25">
      <c r="A396" s="119" t="s">
        <v>843</v>
      </c>
      <c r="B396" s="120" t="s">
        <v>1266</v>
      </c>
      <c r="C396" s="119" t="s">
        <v>1026</v>
      </c>
      <c r="D396" s="121">
        <v>3</v>
      </c>
      <c r="E396" s="121" t="s">
        <v>1027</v>
      </c>
    </row>
    <row r="397" spans="1:5" ht="30" x14ac:dyDescent="0.25">
      <c r="A397" s="119" t="s">
        <v>844</v>
      </c>
      <c r="B397" s="120" t="s">
        <v>1265</v>
      </c>
      <c r="C397" s="119" t="s">
        <v>1029</v>
      </c>
      <c r="D397" s="121">
        <v>3</v>
      </c>
      <c r="E397" s="121">
        <v>2</v>
      </c>
    </row>
    <row r="398" spans="1:5" x14ac:dyDescent="0.25">
      <c r="A398" s="119" t="s">
        <v>844</v>
      </c>
      <c r="B398" s="120" t="s">
        <v>1267</v>
      </c>
      <c r="C398" s="119" t="s">
        <v>1026</v>
      </c>
      <c r="D398" s="121">
        <v>1</v>
      </c>
      <c r="E398" s="121">
        <v>6</v>
      </c>
    </row>
    <row r="399" spans="1:5" x14ac:dyDescent="0.25">
      <c r="A399" s="119" t="s">
        <v>844</v>
      </c>
      <c r="B399" s="120" t="s">
        <v>1268</v>
      </c>
      <c r="C399" s="119" t="s">
        <v>1026</v>
      </c>
      <c r="D399" s="121">
        <v>2</v>
      </c>
      <c r="E399" s="121" t="s">
        <v>1027</v>
      </c>
    </row>
    <row r="400" spans="1:5" x14ac:dyDescent="0.25">
      <c r="A400" s="119" t="s">
        <v>844</v>
      </c>
      <c r="B400" s="120" t="s">
        <v>1269</v>
      </c>
      <c r="C400" s="119" t="s">
        <v>1026</v>
      </c>
      <c r="D400" s="124"/>
      <c r="E400" s="121">
        <v>7</v>
      </c>
    </row>
    <row r="401" spans="1:5" x14ac:dyDescent="0.25">
      <c r="A401" s="119" t="s">
        <v>844</v>
      </c>
      <c r="B401" s="120" t="s">
        <v>1169</v>
      </c>
      <c r="C401" s="119" t="s">
        <v>1026</v>
      </c>
      <c r="D401" s="124"/>
      <c r="E401" s="121">
        <v>2</v>
      </c>
    </row>
    <row r="402" spans="1:5" x14ac:dyDescent="0.25">
      <c r="A402" s="119" t="s">
        <v>834</v>
      </c>
      <c r="B402" s="120" t="s">
        <v>1270</v>
      </c>
      <c r="C402" s="119" t="s">
        <v>1029</v>
      </c>
      <c r="D402" s="121">
        <v>2</v>
      </c>
      <c r="E402" s="121">
        <v>8</v>
      </c>
    </row>
    <row r="403" spans="1:5" x14ac:dyDescent="0.25">
      <c r="A403" s="119" t="s">
        <v>834</v>
      </c>
      <c r="B403" s="120" t="s">
        <v>1266</v>
      </c>
      <c r="C403" s="119" t="s">
        <v>1026</v>
      </c>
      <c r="D403" s="121">
        <v>3</v>
      </c>
      <c r="E403" s="121" t="s">
        <v>1027</v>
      </c>
    </row>
    <row r="404" spans="1:5" ht="30" x14ac:dyDescent="0.25">
      <c r="A404" s="119" t="s">
        <v>835</v>
      </c>
      <c r="B404" s="120" t="s">
        <v>1271</v>
      </c>
      <c r="C404" s="119" t="s">
        <v>1026</v>
      </c>
      <c r="D404" s="124"/>
      <c r="E404" s="121">
        <v>8</v>
      </c>
    </row>
    <row r="405" spans="1:5" ht="30" x14ac:dyDescent="0.25">
      <c r="A405" s="119" t="s">
        <v>835</v>
      </c>
      <c r="B405" s="120" t="s">
        <v>1272</v>
      </c>
      <c r="C405" s="119" t="s">
        <v>1029</v>
      </c>
      <c r="D405" s="121">
        <v>4</v>
      </c>
      <c r="E405" s="121">
        <v>8</v>
      </c>
    </row>
    <row r="406" spans="1:5" x14ac:dyDescent="0.25">
      <c r="A406" s="119" t="s">
        <v>836</v>
      </c>
      <c r="B406" s="120" t="s">
        <v>1266</v>
      </c>
      <c r="C406" s="119" t="s">
        <v>1026</v>
      </c>
      <c r="D406" s="121">
        <v>3</v>
      </c>
      <c r="E406" s="121" t="s">
        <v>1027</v>
      </c>
    </row>
    <row r="407" spans="1:5" x14ac:dyDescent="0.25">
      <c r="A407" s="119" t="s">
        <v>836</v>
      </c>
      <c r="B407" s="120" t="s">
        <v>1271</v>
      </c>
      <c r="C407" s="119" t="s">
        <v>1026</v>
      </c>
      <c r="D407" s="124"/>
      <c r="E407" s="121">
        <v>8</v>
      </c>
    </row>
    <row r="408" spans="1:5" x14ac:dyDescent="0.25">
      <c r="A408" s="119" t="s">
        <v>836</v>
      </c>
      <c r="B408" s="120" t="s">
        <v>1077</v>
      </c>
      <c r="C408" s="119" t="s">
        <v>1026</v>
      </c>
      <c r="D408" s="121">
        <v>4</v>
      </c>
      <c r="E408" s="121">
        <v>8</v>
      </c>
    </row>
    <row r="409" spans="1:5" x14ac:dyDescent="0.25">
      <c r="A409" s="119" t="s">
        <v>836</v>
      </c>
      <c r="B409" s="120" t="s">
        <v>1207</v>
      </c>
      <c r="C409" s="119" t="s">
        <v>1026</v>
      </c>
      <c r="D409" s="121">
        <v>3</v>
      </c>
      <c r="E409" s="121" t="s">
        <v>1027</v>
      </c>
    </row>
    <row r="410" spans="1:5" x14ac:dyDescent="0.25">
      <c r="A410" s="119" t="s">
        <v>836</v>
      </c>
      <c r="B410" s="120" t="s">
        <v>1273</v>
      </c>
      <c r="C410" s="119" t="s">
        <v>1029</v>
      </c>
      <c r="D410" s="121">
        <v>2</v>
      </c>
      <c r="E410" s="121">
        <v>9</v>
      </c>
    </row>
    <row r="411" spans="1:5" ht="30" x14ac:dyDescent="0.25">
      <c r="A411" s="119" t="s">
        <v>836</v>
      </c>
      <c r="B411" s="120" t="s">
        <v>1274</v>
      </c>
      <c r="C411" s="119" t="s">
        <v>1026</v>
      </c>
      <c r="D411" s="121">
        <v>3</v>
      </c>
      <c r="E411" s="121">
        <v>8</v>
      </c>
    </row>
    <row r="412" spans="1:5" x14ac:dyDescent="0.25">
      <c r="A412" s="119" t="s">
        <v>836</v>
      </c>
      <c r="B412" s="120" t="s">
        <v>1275</v>
      </c>
      <c r="C412" s="119" t="s">
        <v>1026</v>
      </c>
      <c r="D412" s="121">
        <v>2</v>
      </c>
      <c r="E412" s="121">
        <v>9</v>
      </c>
    </row>
    <row r="413" spans="1:5" x14ac:dyDescent="0.25">
      <c r="A413" s="119" t="s">
        <v>836</v>
      </c>
      <c r="B413" s="120" t="s">
        <v>1276</v>
      </c>
      <c r="C413" s="119" t="s">
        <v>1026</v>
      </c>
      <c r="D413" s="121">
        <v>2</v>
      </c>
      <c r="E413" s="121" t="s">
        <v>1027</v>
      </c>
    </row>
    <row r="414" spans="1:5" x14ac:dyDescent="0.25">
      <c r="A414" s="119" t="s">
        <v>961</v>
      </c>
      <c r="B414" s="120" t="s">
        <v>1271</v>
      </c>
      <c r="C414" s="119" t="s">
        <v>1026</v>
      </c>
      <c r="D414" s="124"/>
      <c r="E414" s="121">
        <v>8</v>
      </c>
    </row>
    <row r="415" spans="1:5" x14ac:dyDescent="0.25">
      <c r="A415" s="119" t="s">
        <v>961</v>
      </c>
      <c r="B415" s="120" t="s">
        <v>1277</v>
      </c>
      <c r="C415" s="119" t="s">
        <v>1026</v>
      </c>
      <c r="D415" s="124"/>
      <c r="E415" s="121">
        <v>2</v>
      </c>
    </row>
    <row r="416" spans="1:5" x14ac:dyDescent="0.25">
      <c r="A416" s="119" t="s">
        <v>961</v>
      </c>
      <c r="B416" s="120" t="s">
        <v>1278</v>
      </c>
      <c r="C416" s="119" t="s">
        <v>1026</v>
      </c>
      <c r="D416" s="121">
        <v>4</v>
      </c>
      <c r="E416" s="121" t="s">
        <v>1027</v>
      </c>
    </row>
    <row r="417" spans="1:5" x14ac:dyDescent="0.25">
      <c r="A417" s="119" t="s">
        <v>961</v>
      </c>
      <c r="B417" s="120" t="s">
        <v>1066</v>
      </c>
      <c r="C417" s="119" t="s">
        <v>1026</v>
      </c>
      <c r="D417" s="124"/>
      <c r="E417" s="121">
        <v>4</v>
      </c>
    </row>
    <row r="418" spans="1:5" x14ac:dyDescent="0.25">
      <c r="A418" s="119" t="s">
        <v>961</v>
      </c>
      <c r="B418" s="120" t="s">
        <v>1279</v>
      </c>
      <c r="C418" s="119" t="s">
        <v>1026</v>
      </c>
      <c r="D418" s="121">
        <v>7</v>
      </c>
      <c r="E418" s="121" t="s">
        <v>1027</v>
      </c>
    </row>
    <row r="419" spans="1:5" x14ac:dyDescent="0.25">
      <c r="A419" s="119" t="s">
        <v>961</v>
      </c>
      <c r="B419" s="120" t="s">
        <v>1280</v>
      </c>
      <c r="C419" s="119" t="s">
        <v>1026</v>
      </c>
      <c r="D419" s="121">
        <v>6</v>
      </c>
      <c r="E419" s="121" t="s">
        <v>1027</v>
      </c>
    </row>
    <row r="420" spans="1:5" x14ac:dyDescent="0.25">
      <c r="A420" s="119" t="s">
        <v>961</v>
      </c>
      <c r="B420" s="120" t="s">
        <v>1281</v>
      </c>
      <c r="C420" s="119" t="s">
        <v>1026</v>
      </c>
      <c r="D420" s="121">
        <v>2</v>
      </c>
      <c r="E420" s="121">
        <v>7</v>
      </c>
    </row>
    <row r="421" spans="1:5" x14ac:dyDescent="0.25">
      <c r="A421" s="119" t="s">
        <v>961</v>
      </c>
      <c r="B421" s="120" t="s">
        <v>1067</v>
      </c>
      <c r="C421" s="119" t="s">
        <v>1026</v>
      </c>
      <c r="D421" s="121">
        <v>4</v>
      </c>
      <c r="E421" s="121">
        <v>5</v>
      </c>
    </row>
    <row r="422" spans="1:5" x14ac:dyDescent="0.25">
      <c r="A422" s="119" t="s">
        <v>961</v>
      </c>
      <c r="B422" s="120" t="s">
        <v>1068</v>
      </c>
      <c r="C422" s="119" t="s">
        <v>1026</v>
      </c>
      <c r="D422" s="121">
        <v>2</v>
      </c>
      <c r="E422" s="121">
        <v>4</v>
      </c>
    </row>
    <row r="423" spans="1:5" x14ac:dyDescent="0.25">
      <c r="A423" s="119" t="s">
        <v>961</v>
      </c>
      <c r="B423" s="120" t="s">
        <v>1282</v>
      </c>
      <c r="C423" s="119" t="s">
        <v>1026</v>
      </c>
      <c r="D423" s="121">
        <v>5</v>
      </c>
      <c r="E423" s="121">
        <v>3</v>
      </c>
    </row>
    <row r="424" spans="1:5" x14ac:dyDescent="0.25">
      <c r="A424" s="119" t="s">
        <v>961</v>
      </c>
      <c r="B424" s="120" t="s">
        <v>1069</v>
      </c>
      <c r="C424" s="119" t="s">
        <v>1026</v>
      </c>
      <c r="D424" s="124"/>
      <c r="E424" s="121">
        <v>5</v>
      </c>
    </row>
    <row r="425" spans="1:5" x14ac:dyDescent="0.25">
      <c r="A425" s="119" t="s">
        <v>961</v>
      </c>
      <c r="B425" s="120" t="s">
        <v>1283</v>
      </c>
      <c r="C425" s="119" t="s">
        <v>1026</v>
      </c>
      <c r="D425" s="121">
        <v>3</v>
      </c>
      <c r="E425" s="121">
        <v>3</v>
      </c>
    </row>
    <row r="426" spans="1:5" x14ac:dyDescent="0.25">
      <c r="A426" s="119" t="s">
        <v>961</v>
      </c>
      <c r="B426" s="120" t="s">
        <v>1275</v>
      </c>
      <c r="C426" s="119" t="s">
        <v>1026</v>
      </c>
      <c r="D426" s="121">
        <v>2</v>
      </c>
      <c r="E426" s="121">
        <v>9</v>
      </c>
    </row>
    <row r="427" spans="1:5" x14ac:dyDescent="0.25">
      <c r="A427" s="119" t="s">
        <v>961</v>
      </c>
      <c r="B427" s="120" t="s">
        <v>1071</v>
      </c>
      <c r="C427" s="119" t="s">
        <v>1026</v>
      </c>
      <c r="D427" s="121">
        <v>6</v>
      </c>
      <c r="E427" s="121">
        <v>4</v>
      </c>
    </row>
    <row r="428" spans="1:5" x14ac:dyDescent="0.25">
      <c r="A428" s="119" t="s">
        <v>961</v>
      </c>
      <c r="B428" s="120" t="s">
        <v>1034</v>
      </c>
      <c r="C428" s="119" t="s">
        <v>1026</v>
      </c>
      <c r="D428" s="121" t="s">
        <v>1027</v>
      </c>
      <c r="E428" s="121" t="s">
        <v>1027</v>
      </c>
    </row>
    <row r="429" spans="1:5" x14ac:dyDescent="0.25">
      <c r="A429" s="119" t="s">
        <v>961</v>
      </c>
      <c r="B429" s="120" t="s">
        <v>1086</v>
      </c>
      <c r="C429" s="119" t="s">
        <v>1026</v>
      </c>
      <c r="D429" s="124"/>
      <c r="E429" s="121">
        <v>6</v>
      </c>
    </row>
    <row r="430" spans="1:5" x14ac:dyDescent="0.25">
      <c r="A430" s="119" t="s">
        <v>961</v>
      </c>
      <c r="B430" s="120" t="s">
        <v>1284</v>
      </c>
      <c r="C430" s="119" t="s">
        <v>1026</v>
      </c>
      <c r="D430" s="124"/>
      <c r="E430" s="121">
        <v>2</v>
      </c>
    </row>
    <row r="431" spans="1:5" x14ac:dyDescent="0.25">
      <c r="A431" s="119" t="s">
        <v>961</v>
      </c>
      <c r="B431" s="120" t="s">
        <v>1285</v>
      </c>
      <c r="C431" s="119" t="s">
        <v>1026</v>
      </c>
      <c r="D431" s="124"/>
      <c r="E431" s="121">
        <v>5</v>
      </c>
    </row>
    <row r="432" spans="1:5" x14ac:dyDescent="0.25">
      <c r="A432" s="119" t="s">
        <v>961</v>
      </c>
      <c r="B432" s="120" t="s">
        <v>1286</v>
      </c>
      <c r="C432" s="119" t="s">
        <v>1026</v>
      </c>
      <c r="D432" s="121">
        <v>6</v>
      </c>
      <c r="E432" s="121">
        <v>7</v>
      </c>
    </row>
    <row r="433" spans="1:5" x14ac:dyDescent="0.25">
      <c r="A433" s="119" t="s">
        <v>961</v>
      </c>
      <c r="B433" s="120" t="s">
        <v>1090</v>
      </c>
      <c r="C433" s="119" t="s">
        <v>1026</v>
      </c>
      <c r="D433" s="121">
        <v>4</v>
      </c>
      <c r="E433" s="121" t="s">
        <v>1027</v>
      </c>
    </row>
    <row r="434" spans="1:5" x14ac:dyDescent="0.25">
      <c r="A434" s="119" t="s">
        <v>961</v>
      </c>
      <c r="B434" s="120" t="s">
        <v>1036</v>
      </c>
      <c r="C434" s="119" t="s">
        <v>1026</v>
      </c>
      <c r="D434" s="121" t="s">
        <v>1027</v>
      </c>
      <c r="E434" s="121">
        <v>4</v>
      </c>
    </row>
    <row r="435" spans="1:5" x14ac:dyDescent="0.25">
      <c r="A435" s="119" t="s">
        <v>961</v>
      </c>
      <c r="B435" s="120" t="s">
        <v>1287</v>
      </c>
      <c r="C435" s="119" t="s">
        <v>1026</v>
      </c>
      <c r="D435" s="124"/>
      <c r="E435" s="121">
        <v>8</v>
      </c>
    </row>
    <row r="436" spans="1:5" x14ac:dyDescent="0.25">
      <c r="A436" s="119" t="s">
        <v>961</v>
      </c>
      <c r="B436" s="120" t="s">
        <v>1074</v>
      </c>
      <c r="C436" s="119" t="s">
        <v>1026</v>
      </c>
      <c r="D436" s="121">
        <v>3</v>
      </c>
      <c r="E436" s="121">
        <v>2</v>
      </c>
    </row>
    <row r="437" spans="1:5" ht="30" x14ac:dyDescent="0.25">
      <c r="A437" s="119" t="s">
        <v>1288</v>
      </c>
      <c r="B437" s="120" t="s">
        <v>1123</v>
      </c>
      <c r="C437" s="119" t="s">
        <v>1026</v>
      </c>
      <c r="D437" s="121">
        <v>4</v>
      </c>
      <c r="E437" s="121">
        <v>4</v>
      </c>
    </row>
    <row r="438" spans="1:5" ht="30" x14ac:dyDescent="0.25">
      <c r="A438" s="119" t="s">
        <v>1288</v>
      </c>
      <c r="B438" s="120" t="s">
        <v>1141</v>
      </c>
      <c r="C438" s="119" t="s">
        <v>1026</v>
      </c>
      <c r="D438" s="121">
        <v>2</v>
      </c>
      <c r="E438" s="121">
        <v>2</v>
      </c>
    </row>
    <row r="439" spans="1:5" ht="30" x14ac:dyDescent="0.25">
      <c r="A439" s="119" t="s">
        <v>1288</v>
      </c>
      <c r="B439" s="120" t="s">
        <v>1124</v>
      </c>
      <c r="C439" s="119" t="s">
        <v>1026</v>
      </c>
      <c r="D439" s="121" t="s">
        <v>1027</v>
      </c>
      <c r="E439" s="121" t="s">
        <v>1027</v>
      </c>
    </row>
    <row r="440" spans="1:5" ht="30" x14ac:dyDescent="0.25">
      <c r="A440" s="119" t="s">
        <v>1288</v>
      </c>
      <c r="B440" s="120" t="s">
        <v>1078</v>
      </c>
      <c r="C440" s="119" t="s">
        <v>1026</v>
      </c>
      <c r="D440" s="121">
        <v>3</v>
      </c>
      <c r="E440" s="121" t="s">
        <v>1027</v>
      </c>
    </row>
    <row r="441" spans="1:5" ht="30" x14ac:dyDescent="0.25">
      <c r="A441" s="119" t="s">
        <v>1288</v>
      </c>
      <c r="B441" s="120" t="s">
        <v>1289</v>
      </c>
      <c r="C441" s="119" t="s">
        <v>1026</v>
      </c>
      <c r="D441" s="121">
        <v>4</v>
      </c>
      <c r="E441" s="121">
        <v>5</v>
      </c>
    </row>
    <row r="442" spans="1:5" ht="30" x14ac:dyDescent="0.25">
      <c r="A442" s="119" t="s">
        <v>1288</v>
      </c>
      <c r="B442" s="120" t="s">
        <v>1145</v>
      </c>
      <c r="C442" s="119" t="s">
        <v>1026</v>
      </c>
      <c r="D442" s="121">
        <v>3</v>
      </c>
      <c r="E442" s="121" t="s">
        <v>1027</v>
      </c>
    </row>
    <row r="443" spans="1:5" ht="30" x14ac:dyDescent="0.25">
      <c r="A443" s="119" t="s">
        <v>1288</v>
      </c>
      <c r="B443" s="120" t="s">
        <v>1290</v>
      </c>
      <c r="C443" s="119" t="s">
        <v>1026</v>
      </c>
      <c r="D443" s="121">
        <v>4</v>
      </c>
      <c r="E443" s="121" t="s">
        <v>1027</v>
      </c>
    </row>
    <row r="444" spans="1:5" ht="30" x14ac:dyDescent="0.25">
      <c r="A444" s="119" t="s">
        <v>1288</v>
      </c>
      <c r="B444" s="120" t="s">
        <v>1146</v>
      </c>
      <c r="C444" s="119" t="s">
        <v>1026</v>
      </c>
      <c r="D444" s="121">
        <v>6</v>
      </c>
      <c r="E444" s="121" t="s">
        <v>1027</v>
      </c>
    </row>
    <row r="445" spans="1:5" ht="30" x14ac:dyDescent="0.25">
      <c r="A445" s="119" t="s">
        <v>1288</v>
      </c>
      <c r="B445" s="120" t="s">
        <v>1147</v>
      </c>
      <c r="C445" s="119" t="s">
        <v>1026</v>
      </c>
      <c r="D445" s="121">
        <v>6</v>
      </c>
      <c r="E445" s="121" t="s">
        <v>1027</v>
      </c>
    </row>
    <row r="446" spans="1:5" ht="30" x14ac:dyDescent="0.25">
      <c r="A446" s="119" t="s">
        <v>1288</v>
      </c>
      <c r="B446" s="120" t="s">
        <v>1148</v>
      </c>
      <c r="C446" s="119" t="s">
        <v>1026</v>
      </c>
      <c r="D446" s="121" t="s">
        <v>1027</v>
      </c>
      <c r="E446" s="121">
        <v>6</v>
      </c>
    </row>
    <row r="447" spans="1:5" ht="30" x14ac:dyDescent="0.25">
      <c r="A447" s="119" t="s">
        <v>1288</v>
      </c>
      <c r="B447" s="120" t="s">
        <v>1149</v>
      </c>
      <c r="C447" s="119" t="s">
        <v>1029</v>
      </c>
      <c r="D447" s="121">
        <v>5</v>
      </c>
      <c r="E447" s="121">
        <v>7</v>
      </c>
    </row>
    <row r="448" spans="1:5" ht="30" x14ac:dyDescent="0.25">
      <c r="A448" s="119" t="s">
        <v>1288</v>
      </c>
      <c r="B448" s="120" t="s">
        <v>1291</v>
      </c>
      <c r="C448" s="119" t="s">
        <v>1026</v>
      </c>
      <c r="D448" s="121">
        <v>7</v>
      </c>
      <c r="E448" s="121">
        <v>6</v>
      </c>
    </row>
    <row r="449" spans="1:5" ht="30" x14ac:dyDescent="0.25">
      <c r="A449" s="119" t="s">
        <v>1288</v>
      </c>
      <c r="B449" s="120" t="s">
        <v>1150</v>
      </c>
      <c r="C449" s="119" t="s">
        <v>1026</v>
      </c>
      <c r="D449" s="121">
        <v>8</v>
      </c>
      <c r="E449" s="121" t="s">
        <v>1027</v>
      </c>
    </row>
    <row r="450" spans="1:5" ht="30" x14ac:dyDescent="0.25">
      <c r="A450" s="119" t="s">
        <v>1288</v>
      </c>
      <c r="B450" s="120" t="s">
        <v>1292</v>
      </c>
      <c r="C450" s="119" t="s">
        <v>1026</v>
      </c>
      <c r="D450" s="121">
        <v>6</v>
      </c>
      <c r="E450" s="121">
        <v>7</v>
      </c>
    </row>
    <row r="451" spans="1:5" ht="30" x14ac:dyDescent="0.25">
      <c r="A451" s="119" t="s">
        <v>1288</v>
      </c>
      <c r="B451" s="120" t="s">
        <v>1136</v>
      </c>
      <c r="C451" s="119" t="s">
        <v>1026</v>
      </c>
      <c r="D451" s="121" t="s">
        <v>1027</v>
      </c>
      <c r="E451" s="121" t="s">
        <v>1027</v>
      </c>
    </row>
    <row r="452" spans="1:5" ht="30" x14ac:dyDescent="0.25">
      <c r="A452" s="119" t="s">
        <v>1288</v>
      </c>
      <c r="B452" s="120" t="s">
        <v>1152</v>
      </c>
      <c r="C452" s="119" t="s">
        <v>1026</v>
      </c>
      <c r="D452" s="121" t="s">
        <v>1027</v>
      </c>
      <c r="E452" s="121" t="s">
        <v>1027</v>
      </c>
    </row>
    <row r="453" spans="1:5" ht="30" x14ac:dyDescent="0.25">
      <c r="A453" s="119" t="s">
        <v>1288</v>
      </c>
      <c r="B453" s="120" t="s">
        <v>1293</v>
      </c>
      <c r="C453" s="119" t="s">
        <v>1026</v>
      </c>
      <c r="D453" s="121">
        <v>3</v>
      </c>
      <c r="E453" s="121">
        <v>7</v>
      </c>
    </row>
    <row r="454" spans="1:5" ht="30" x14ac:dyDescent="0.25">
      <c r="A454" s="119" t="s">
        <v>1288</v>
      </c>
      <c r="B454" s="120" t="s">
        <v>1294</v>
      </c>
      <c r="C454" s="119" t="s">
        <v>1026</v>
      </c>
      <c r="D454" s="121">
        <v>6</v>
      </c>
      <c r="E454" s="121">
        <v>8</v>
      </c>
    </row>
    <row r="455" spans="1:5" ht="30" x14ac:dyDescent="0.25">
      <c r="A455" s="119" t="s">
        <v>1288</v>
      </c>
      <c r="B455" s="120" t="s">
        <v>1154</v>
      </c>
      <c r="C455" s="119" t="s">
        <v>1026</v>
      </c>
      <c r="D455" s="121" t="s">
        <v>1027</v>
      </c>
      <c r="E455" s="121" t="s">
        <v>1027</v>
      </c>
    </row>
    <row r="456" spans="1:5" ht="30" x14ac:dyDescent="0.25">
      <c r="A456" s="119" t="s">
        <v>1288</v>
      </c>
      <c r="B456" s="120" t="s">
        <v>1295</v>
      </c>
      <c r="C456" s="119" t="s">
        <v>1026</v>
      </c>
      <c r="D456" s="121">
        <v>6</v>
      </c>
      <c r="E456" s="121">
        <v>7</v>
      </c>
    </row>
    <row r="457" spans="1:5" ht="30" x14ac:dyDescent="0.25">
      <c r="A457" s="119" t="s">
        <v>1288</v>
      </c>
      <c r="B457" s="120" t="s">
        <v>1155</v>
      </c>
      <c r="C457" s="119" t="s">
        <v>1026</v>
      </c>
      <c r="D457" s="121" t="s">
        <v>1027</v>
      </c>
      <c r="E457" s="121" t="s">
        <v>1027</v>
      </c>
    </row>
    <row r="458" spans="1:5" ht="30" x14ac:dyDescent="0.25">
      <c r="A458" s="119" t="s">
        <v>1288</v>
      </c>
      <c r="B458" s="120" t="s">
        <v>1296</v>
      </c>
      <c r="C458" s="119" t="s">
        <v>1026</v>
      </c>
      <c r="D458" s="121">
        <v>6</v>
      </c>
      <c r="E458" s="121">
        <v>6</v>
      </c>
    </row>
    <row r="459" spans="1:5" ht="30" x14ac:dyDescent="0.25">
      <c r="A459" s="119" t="s">
        <v>1288</v>
      </c>
      <c r="B459" s="120" t="s">
        <v>1156</v>
      </c>
      <c r="C459" s="119" t="s">
        <v>1026</v>
      </c>
      <c r="D459" s="121">
        <v>5</v>
      </c>
      <c r="E459" s="121" t="s">
        <v>1027</v>
      </c>
    </row>
    <row r="460" spans="1:5" ht="30" x14ac:dyDescent="0.25">
      <c r="A460" s="119" t="s">
        <v>1288</v>
      </c>
      <c r="B460" s="120" t="s">
        <v>1297</v>
      </c>
      <c r="C460" s="119" t="s">
        <v>1026</v>
      </c>
      <c r="D460" s="121">
        <v>5</v>
      </c>
      <c r="E460" s="121">
        <v>6</v>
      </c>
    </row>
    <row r="461" spans="1:5" x14ac:dyDescent="0.25">
      <c r="A461" s="119" t="s">
        <v>1298</v>
      </c>
      <c r="B461" s="120" t="s">
        <v>1299</v>
      </c>
      <c r="C461" s="119" t="s">
        <v>1029</v>
      </c>
      <c r="D461" s="121">
        <v>2</v>
      </c>
      <c r="E461" s="121">
        <v>9</v>
      </c>
    </row>
    <row r="462" spans="1:5" x14ac:dyDescent="0.25">
      <c r="A462" s="119" t="s">
        <v>1298</v>
      </c>
      <c r="B462" s="120" t="s">
        <v>1300</v>
      </c>
      <c r="C462" s="119" t="s">
        <v>1026</v>
      </c>
      <c r="D462" s="121">
        <v>2</v>
      </c>
      <c r="E462" s="121">
        <v>7</v>
      </c>
    </row>
    <row r="463" spans="1:5" x14ac:dyDescent="0.25">
      <c r="A463" s="119" t="s">
        <v>1298</v>
      </c>
      <c r="B463" s="120" t="s">
        <v>1207</v>
      </c>
      <c r="C463" s="119" t="s">
        <v>1026</v>
      </c>
      <c r="D463" s="121">
        <v>3</v>
      </c>
      <c r="E463" s="121" t="s">
        <v>1027</v>
      </c>
    </row>
    <row r="464" spans="1:5" x14ac:dyDescent="0.25">
      <c r="A464" s="119" t="s">
        <v>1298</v>
      </c>
      <c r="B464" s="120" t="s">
        <v>1216</v>
      </c>
      <c r="C464" s="119" t="s">
        <v>1026</v>
      </c>
      <c r="D464" s="121">
        <v>2</v>
      </c>
      <c r="E464" s="121">
        <v>8</v>
      </c>
    </row>
    <row r="465" spans="1:5" ht="30" x14ac:dyDescent="0.25">
      <c r="A465" s="119" t="s">
        <v>1298</v>
      </c>
      <c r="B465" s="120" t="s">
        <v>1217</v>
      </c>
      <c r="C465" s="119" t="s">
        <v>1029</v>
      </c>
      <c r="D465" s="121">
        <v>4</v>
      </c>
      <c r="E465" s="121">
        <v>6</v>
      </c>
    </row>
    <row r="466" spans="1:5" x14ac:dyDescent="0.25">
      <c r="A466" s="119" t="s">
        <v>1298</v>
      </c>
      <c r="B466" s="120" t="s">
        <v>1301</v>
      </c>
      <c r="C466" s="119" t="s">
        <v>1026</v>
      </c>
      <c r="D466" s="121">
        <v>3</v>
      </c>
      <c r="E466" s="121">
        <v>7</v>
      </c>
    </row>
    <row r="467" spans="1:5" x14ac:dyDescent="0.25">
      <c r="A467" s="119" t="s">
        <v>1298</v>
      </c>
      <c r="B467" s="120" t="s">
        <v>1287</v>
      </c>
      <c r="C467" s="119" t="s">
        <v>1026</v>
      </c>
      <c r="D467" s="124"/>
      <c r="E467" s="121">
        <v>8</v>
      </c>
    </row>
    <row r="468" spans="1:5" x14ac:dyDescent="0.25">
      <c r="A468" s="119" t="s">
        <v>1298</v>
      </c>
      <c r="B468" s="120" t="s">
        <v>1302</v>
      </c>
      <c r="C468" s="119" t="s">
        <v>1029</v>
      </c>
      <c r="D468" s="121">
        <v>2</v>
      </c>
      <c r="E468" s="121">
        <v>9</v>
      </c>
    </row>
    <row r="469" spans="1:5" x14ac:dyDescent="0.25">
      <c r="A469" s="119" t="s">
        <v>769</v>
      </c>
      <c r="B469" s="120" t="s">
        <v>1030</v>
      </c>
      <c r="C469" s="119" t="s">
        <v>1029</v>
      </c>
      <c r="D469" s="121">
        <v>7</v>
      </c>
      <c r="E469" s="121">
        <v>6</v>
      </c>
    </row>
    <row r="470" spans="1:5" x14ac:dyDescent="0.25">
      <c r="A470" s="119" t="s">
        <v>769</v>
      </c>
      <c r="B470" s="120" t="s">
        <v>1303</v>
      </c>
      <c r="C470" s="119" t="s">
        <v>1026</v>
      </c>
      <c r="D470" s="121">
        <v>2</v>
      </c>
      <c r="E470" s="121">
        <v>2</v>
      </c>
    </row>
    <row r="471" spans="1:5" x14ac:dyDescent="0.25">
      <c r="A471" s="119" t="s">
        <v>769</v>
      </c>
      <c r="B471" s="120" t="s">
        <v>1068</v>
      </c>
      <c r="C471" s="119" t="s">
        <v>1026</v>
      </c>
      <c r="D471" s="121">
        <v>2</v>
      </c>
      <c r="E471" s="121">
        <v>4</v>
      </c>
    </row>
    <row r="472" spans="1:5" x14ac:dyDescent="0.25">
      <c r="A472" s="119" t="s">
        <v>769</v>
      </c>
      <c r="B472" s="120" t="s">
        <v>1227</v>
      </c>
      <c r="C472" s="119" t="s">
        <v>1026</v>
      </c>
      <c r="D472" s="121">
        <v>5</v>
      </c>
      <c r="E472" s="121">
        <v>5</v>
      </c>
    </row>
    <row r="473" spans="1:5" x14ac:dyDescent="0.25">
      <c r="A473" s="119" t="s">
        <v>769</v>
      </c>
      <c r="B473" s="120" t="s">
        <v>1304</v>
      </c>
      <c r="C473" s="119" t="s">
        <v>1026</v>
      </c>
      <c r="D473" s="121">
        <v>2</v>
      </c>
      <c r="E473" s="121">
        <v>2</v>
      </c>
    </row>
    <row r="474" spans="1:5" x14ac:dyDescent="0.25">
      <c r="A474" s="119" t="s">
        <v>769</v>
      </c>
      <c r="B474" s="120" t="s">
        <v>1305</v>
      </c>
      <c r="C474" s="119" t="s">
        <v>1026</v>
      </c>
      <c r="D474" s="121">
        <v>6</v>
      </c>
      <c r="E474" s="121" t="s">
        <v>1027</v>
      </c>
    </row>
    <row r="475" spans="1:5" x14ac:dyDescent="0.25">
      <c r="A475" s="119" t="s">
        <v>769</v>
      </c>
      <c r="B475" s="120" t="s">
        <v>1294</v>
      </c>
      <c r="C475" s="119" t="s">
        <v>1026</v>
      </c>
      <c r="D475" s="121">
        <v>6</v>
      </c>
      <c r="E475" s="121">
        <v>8</v>
      </c>
    </row>
    <row r="476" spans="1:5" x14ac:dyDescent="0.25">
      <c r="A476" s="119" t="s">
        <v>769</v>
      </c>
      <c r="B476" s="120" t="s">
        <v>1253</v>
      </c>
      <c r="C476" s="119" t="s">
        <v>1026</v>
      </c>
      <c r="D476" s="121">
        <v>7</v>
      </c>
      <c r="E476" s="121">
        <v>5</v>
      </c>
    </row>
    <row r="477" spans="1:5" x14ac:dyDescent="0.25">
      <c r="A477" s="119" t="s">
        <v>769</v>
      </c>
      <c r="B477" s="120" t="s">
        <v>1306</v>
      </c>
      <c r="C477" s="119" t="s">
        <v>1026</v>
      </c>
      <c r="D477" s="121">
        <v>5</v>
      </c>
      <c r="E477" s="121">
        <v>3</v>
      </c>
    </row>
    <row r="478" spans="1:5" x14ac:dyDescent="0.25">
      <c r="A478" s="119" t="s">
        <v>924</v>
      </c>
      <c r="B478" s="120" t="s">
        <v>1248</v>
      </c>
      <c r="C478" s="119" t="s">
        <v>1026</v>
      </c>
      <c r="D478" s="121" t="s">
        <v>1027</v>
      </c>
      <c r="E478" s="121">
        <v>6</v>
      </c>
    </row>
    <row r="479" spans="1:5" x14ac:dyDescent="0.25">
      <c r="A479" s="119" t="s">
        <v>924</v>
      </c>
      <c r="B479" s="120" t="s">
        <v>1307</v>
      </c>
      <c r="C479" s="119" t="s">
        <v>1029</v>
      </c>
      <c r="D479" s="121">
        <v>6</v>
      </c>
      <c r="E479" s="121" t="s">
        <v>1027</v>
      </c>
    </row>
    <row r="480" spans="1:5" x14ac:dyDescent="0.25">
      <c r="A480" s="119" t="s">
        <v>924</v>
      </c>
      <c r="B480" s="120" t="s">
        <v>1308</v>
      </c>
      <c r="C480" s="119" t="s">
        <v>1026</v>
      </c>
      <c r="D480" s="121">
        <v>5</v>
      </c>
      <c r="E480" s="121">
        <v>6</v>
      </c>
    </row>
    <row r="481" spans="1:5" x14ac:dyDescent="0.25">
      <c r="A481" s="119" t="s">
        <v>924</v>
      </c>
      <c r="B481" s="120" t="s">
        <v>1309</v>
      </c>
      <c r="C481" s="119" t="s">
        <v>1026</v>
      </c>
      <c r="D481" s="121">
        <v>6</v>
      </c>
      <c r="E481" s="121">
        <v>7</v>
      </c>
    </row>
    <row r="482" spans="1:5" x14ac:dyDescent="0.25">
      <c r="A482" s="119" t="s">
        <v>924</v>
      </c>
      <c r="B482" s="120" t="s">
        <v>1310</v>
      </c>
      <c r="C482" s="119" t="s">
        <v>1026</v>
      </c>
      <c r="D482" s="121">
        <v>4</v>
      </c>
      <c r="E482" s="121">
        <v>7</v>
      </c>
    </row>
    <row r="483" spans="1:5" x14ac:dyDescent="0.25">
      <c r="A483" s="119" t="s">
        <v>924</v>
      </c>
      <c r="B483" s="120" t="s">
        <v>1279</v>
      </c>
      <c r="C483" s="119" t="s">
        <v>1026</v>
      </c>
      <c r="D483" s="121">
        <v>7</v>
      </c>
      <c r="E483" s="121" t="s">
        <v>1027</v>
      </c>
    </row>
    <row r="484" spans="1:5" x14ac:dyDescent="0.25">
      <c r="A484" s="119" t="s">
        <v>924</v>
      </c>
      <c r="B484" s="120" t="s">
        <v>1311</v>
      </c>
      <c r="C484" s="119" t="s">
        <v>1026</v>
      </c>
      <c r="D484" s="121">
        <v>4</v>
      </c>
      <c r="E484" s="121" t="s">
        <v>1027</v>
      </c>
    </row>
    <row r="485" spans="1:5" x14ac:dyDescent="0.25">
      <c r="A485" s="119" t="s">
        <v>924</v>
      </c>
      <c r="B485" s="120" t="s">
        <v>1312</v>
      </c>
      <c r="C485" s="119" t="s">
        <v>1026</v>
      </c>
      <c r="D485" s="121" t="s">
        <v>1027</v>
      </c>
      <c r="E485" s="121" t="s">
        <v>1027</v>
      </c>
    </row>
    <row r="486" spans="1:5" x14ac:dyDescent="0.25">
      <c r="A486" s="119" t="s">
        <v>924</v>
      </c>
      <c r="B486" s="120" t="s">
        <v>1071</v>
      </c>
      <c r="C486" s="119" t="s">
        <v>1026</v>
      </c>
      <c r="D486" s="121">
        <v>6</v>
      </c>
      <c r="E486" s="121">
        <v>4</v>
      </c>
    </row>
    <row r="487" spans="1:5" x14ac:dyDescent="0.25">
      <c r="A487" s="119" t="s">
        <v>924</v>
      </c>
      <c r="B487" s="120" t="s">
        <v>1313</v>
      </c>
      <c r="C487" s="119" t="s">
        <v>1026</v>
      </c>
      <c r="D487" s="121">
        <v>4</v>
      </c>
      <c r="E487" s="121" t="s">
        <v>1027</v>
      </c>
    </row>
    <row r="488" spans="1:5" x14ac:dyDescent="0.25">
      <c r="A488" s="119" t="s">
        <v>924</v>
      </c>
      <c r="B488" s="120" t="s">
        <v>1305</v>
      </c>
      <c r="C488" s="119" t="s">
        <v>1026</v>
      </c>
      <c r="D488" s="121">
        <v>6</v>
      </c>
      <c r="E488" s="121" t="s">
        <v>1027</v>
      </c>
    </row>
    <row r="489" spans="1:5" x14ac:dyDescent="0.25">
      <c r="A489" s="119" t="s">
        <v>729</v>
      </c>
      <c r="B489" s="120" t="s">
        <v>1123</v>
      </c>
      <c r="C489" s="119" t="s">
        <v>1026</v>
      </c>
      <c r="D489" s="121">
        <v>4</v>
      </c>
      <c r="E489" s="121">
        <v>4</v>
      </c>
    </row>
    <row r="490" spans="1:5" x14ac:dyDescent="0.25">
      <c r="A490" s="119" t="s">
        <v>729</v>
      </c>
      <c r="B490" s="120" t="s">
        <v>1314</v>
      </c>
      <c r="C490" s="119" t="s">
        <v>1026</v>
      </c>
      <c r="D490" s="121">
        <v>1</v>
      </c>
      <c r="E490" s="121">
        <v>1</v>
      </c>
    </row>
    <row r="491" spans="1:5" x14ac:dyDescent="0.25">
      <c r="A491" s="119" t="s">
        <v>729</v>
      </c>
      <c r="B491" s="120" t="s">
        <v>1315</v>
      </c>
      <c r="C491" s="119" t="s">
        <v>1026</v>
      </c>
      <c r="D491" s="121">
        <v>3</v>
      </c>
      <c r="E491" s="121">
        <v>3</v>
      </c>
    </row>
    <row r="492" spans="1:5" x14ac:dyDescent="0.25">
      <c r="A492" s="119" t="s">
        <v>729</v>
      </c>
      <c r="B492" s="120" t="s">
        <v>1316</v>
      </c>
      <c r="C492" s="119" t="s">
        <v>1026</v>
      </c>
      <c r="D492" s="121">
        <v>2</v>
      </c>
      <c r="E492" s="121">
        <v>3</v>
      </c>
    </row>
    <row r="493" spans="1:5" x14ac:dyDescent="0.25">
      <c r="A493" s="119" t="s">
        <v>729</v>
      </c>
      <c r="B493" s="120" t="s">
        <v>1127</v>
      </c>
      <c r="C493" s="119" t="s">
        <v>1026</v>
      </c>
      <c r="D493" s="121">
        <v>1</v>
      </c>
      <c r="E493" s="121">
        <v>3</v>
      </c>
    </row>
    <row r="494" spans="1:5" x14ac:dyDescent="0.25">
      <c r="A494" s="119" t="s">
        <v>729</v>
      </c>
      <c r="B494" s="120" t="s">
        <v>1135</v>
      </c>
      <c r="C494" s="119" t="s">
        <v>1026</v>
      </c>
      <c r="D494" s="121">
        <v>2</v>
      </c>
      <c r="E494" s="121" t="s">
        <v>1027</v>
      </c>
    </row>
    <row r="495" spans="1:5" x14ac:dyDescent="0.25">
      <c r="A495" s="119" t="s">
        <v>729</v>
      </c>
      <c r="B495" s="120" t="s">
        <v>1317</v>
      </c>
      <c r="C495" s="119" t="s">
        <v>1026</v>
      </c>
      <c r="D495" s="121">
        <v>4</v>
      </c>
      <c r="E495" s="121">
        <v>3</v>
      </c>
    </row>
    <row r="496" spans="1:5" x14ac:dyDescent="0.25">
      <c r="A496" s="119" t="s">
        <v>729</v>
      </c>
      <c r="B496" s="120" t="s">
        <v>1318</v>
      </c>
      <c r="C496" s="119" t="s">
        <v>1026</v>
      </c>
      <c r="D496" s="121">
        <v>1</v>
      </c>
      <c r="E496" s="121">
        <v>1</v>
      </c>
    </row>
    <row r="497" spans="1:5" x14ac:dyDescent="0.25">
      <c r="A497" s="119" t="s">
        <v>729</v>
      </c>
      <c r="B497" s="120" t="s">
        <v>1230</v>
      </c>
      <c r="C497" s="119" t="s">
        <v>1026</v>
      </c>
      <c r="D497" s="121">
        <v>2</v>
      </c>
      <c r="E497" s="121">
        <v>3</v>
      </c>
    </row>
    <row r="498" spans="1:5" x14ac:dyDescent="0.25">
      <c r="A498" s="119" t="s">
        <v>729</v>
      </c>
      <c r="B498" s="120" t="s">
        <v>1319</v>
      </c>
      <c r="C498" s="119" t="s">
        <v>1029</v>
      </c>
      <c r="D498" s="121">
        <v>2</v>
      </c>
      <c r="E498" s="121">
        <v>2</v>
      </c>
    </row>
    <row r="499" spans="1:5" x14ac:dyDescent="0.25">
      <c r="A499" s="119" t="s">
        <v>729</v>
      </c>
      <c r="B499" s="120" t="s">
        <v>1320</v>
      </c>
      <c r="C499" s="119" t="s">
        <v>1026</v>
      </c>
      <c r="D499" s="121">
        <v>2</v>
      </c>
      <c r="E499" s="121" t="s">
        <v>1027</v>
      </c>
    </row>
    <row r="500" spans="1:5" x14ac:dyDescent="0.25">
      <c r="A500" s="119" t="s">
        <v>962</v>
      </c>
      <c r="B500" s="120" t="s">
        <v>1125</v>
      </c>
      <c r="C500" s="119" t="s">
        <v>1026</v>
      </c>
      <c r="D500" s="121">
        <v>3</v>
      </c>
      <c r="E500" s="121">
        <v>2</v>
      </c>
    </row>
    <row r="501" spans="1:5" x14ac:dyDescent="0.25">
      <c r="A501" s="119" t="s">
        <v>962</v>
      </c>
      <c r="B501" s="120" t="s">
        <v>1277</v>
      </c>
      <c r="C501" s="119" t="s">
        <v>1026</v>
      </c>
      <c r="D501" s="124"/>
      <c r="E501" s="121">
        <v>2</v>
      </c>
    </row>
    <row r="502" spans="1:5" x14ac:dyDescent="0.25">
      <c r="A502" s="119" t="s">
        <v>962</v>
      </c>
      <c r="B502" s="120" t="s">
        <v>1321</v>
      </c>
      <c r="C502" s="119" t="s">
        <v>1026</v>
      </c>
      <c r="D502" s="124"/>
      <c r="E502" s="121">
        <v>2</v>
      </c>
    </row>
    <row r="503" spans="1:5" x14ac:dyDescent="0.25">
      <c r="A503" s="119" t="s">
        <v>962</v>
      </c>
      <c r="B503" s="120" t="s">
        <v>1066</v>
      </c>
      <c r="C503" s="119" t="s">
        <v>1026</v>
      </c>
      <c r="D503" s="124"/>
      <c r="E503" s="121">
        <v>4</v>
      </c>
    </row>
    <row r="504" spans="1:5" x14ac:dyDescent="0.25">
      <c r="A504" s="119" t="s">
        <v>962</v>
      </c>
      <c r="B504" s="120" t="s">
        <v>1322</v>
      </c>
      <c r="C504" s="119" t="s">
        <v>1026</v>
      </c>
      <c r="D504" s="124"/>
      <c r="E504" s="121">
        <v>2</v>
      </c>
    </row>
    <row r="505" spans="1:5" x14ac:dyDescent="0.25">
      <c r="A505" s="119" t="s">
        <v>962</v>
      </c>
      <c r="B505" s="120" t="s">
        <v>1323</v>
      </c>
      <c r="C505" s="119" t="s">
        <v>1026</v>
      </c>
      <c r="D505" s="124"/>
      <c r="E505" s="121">
        <v>1</v>
      </c>
    </row>
    <row r="506" spans="1:5" ht="30" x14ac:dyDescent="0.25">
      <c r="A506" s="119" t="s">
        <v>962</v>
      </c>
      <c r="B506" s="120" t="s">
        <v>1324</v>
      </c>
      <c r="C506" s="119" t="s">
        <v>1026</v>
      </c>
      <c r="D506" s="124"/>
      <c r="E506" s="121">
        <v>1</v>
      </c>
    </row>
    <row r="507" spans="1:5" x14ac:dyDescent="0.25">
      <c r="A507" s="119" t="s">
        <v>962</v>
      </c>
      <c r="B507" s="120" t="s">
        <v>1034</v>
      </c>
      <c r="C507" s="119" t="s">
        <v>1026</v>
      </c>
      <c r="D507" s="121" t="s">
        <v>1027</v>
      </c>
      <c r="E507" s="121" t="s">
        <v>1027</v>
      </c>
    </row>
    <row r="508" spans="1:5" x14ac:dyDescent="0.25">
      <c r="A508" s="119" t="s">
        <v>962</v>
      </c>
      <c r="B508" s="120" t="s">
        <v>1072</v>
      </c>
      <c r="C508" s="119" t="s">
        <v>1026</v>
      </c>
      <c r="D508" s="124"/>
      <c r="E508" s="121">
        <v>2</v>
      </c>
    </row>
    <row r="509" spans="1:5" x14ac:dyDescent="0.25">
      <c r="A509" s="119" t="s">
        <v>962</v>
      </c>
      <c r="B509" s="120" t="s">
        <v>1074</v>
      </c>
      <c r="C509" s="119" t="s">
        <v>1026</v>
      </c>
      <c r="D509" s="121">
        <v>3</v>
      </c>
      <c r="E509" s="121">
        <v>2</v>
      </c>
    </row>
    <row r="510" spans="1:5" ht="30" x14ac:dyDescent="0.25">
      <c r="A510" s="119" t="s">
        <v>1325</v>
      </c>
      <c r="B510" s="120" t="s">
        <v>1277</v>
      </c>
      <c r="C510" s="119" t="s">
        <v>1026</v>
      </c>
      <c r="D510" s="124"/>
      <c r="E510" s="121">
        <v>2</v>
      </c>
    </row>
    <row r="511" spans="1:5" ht="30" x14ac:dyDescent="0.25">
      <c r="A511" s="119" t="s">
        <v>1325</v>
      </c>
      <c r="B511" s="120" t="s">
        <v>1303</v>
      </c>
      <c r="C511" s="119" t="s">
        <v>1026</v>
      </c>
      <c r="D511" s="121">
        <v>2</v>
      </c>
      <c r="E511" s="121">
        <v>2</v>
      </c>
    </row>
    <row r="512" spans="1:5" ht="30" x14ac:dyDescent="0.25">
      <c r="A512" s="119" t="s">
        <v>1325</v>
      </c>
      <c r="B512" s="120" t="s">
        <v>1066</v>
      </c>
      <c r="C512" s="119" t="s">
        <v>1026</v>
      </c>
      <c r="D512" s="124"/>
      <c r="E512" s="121">
        <v>4</v>
      </c>
    </row>
    <row r="513" spans="1:5" ht="30" x14ac:dyDescent="0.25">
      <c r="A513" s="119" t="s">
        <v>1325</v>
      </c>
      <c r="B513" s="120" t="s">
        <v>1032</v>
      </c>
      <c r="C513" s="119" t="s">
        <v>1026</v>
      </c>
      <c r="D513" s="121" t="s">
        <v>1027</v>
      </c>
      <c r="E513" s="121" t="s">
        <v>1027</v>
      </c>
    </row>
    <row r="514" spans="1:5" ht="30" x14ac:dyDescent="0.25">
      <c r="A514" s="119" t="s">
        <v>1325</v>
      </c>
      <c r="B514" s="120" t="s">
        <v>1071</v>
      </c>
      <c r="C514" s="119" t="s">
        <v>1026</v>
      </c>
      <c r="D514" s="121">
        <v>6</v>
      </c>
      <c r="E514" s="121">
        <v>4</v>
      </c>
    </row>
    <row r="515" spans="1:5" ht="30" x14ac:dyDescent="0.25">
      <c r="A515" s="119" t="s">
        <v>1325</v>
      </c>
      <c r="B515" s="120" t="s">
        <v>1034</v>
      </c>
      <c r="C515" s="119" t="s">
        <v>1026</v>
      </c>
      <c r="D515" s="121" t="s">
        <v>1027</v>
      </c>
      <c r="E515" s="121" t="s">
        <v>1027</v>
      </c>
    </row>
    <row r="516" spans="1:5" ht="30" x14ac:dyDescent="0.25">
      <c r="A516" s="119" t="s">
        <v>1325</v>
      </c>
      <c r="B516" s="120" t="s">
        <v>1072</v>
      </c>
      <c r="C516" s="119" t="s">
        <v>1026</v>
      </c>
      <c r="D516" s="124"/>
      <c r="E516" s="121">
        <v>2</v>
      </c>
    </row>
    <row r="517" spans="1:5" ht="30" x14ac:dyDescent="0.25">
      <c r="A517" s="119" t="s">
        <v>1325</v>
      </c>
      <c r="B517" s="120" t="s">
        <v>1074</v>
      </c>
      <c r="C517" s="119" t="s">
        <v>1026</v>
      </c>
      <c r="D517" s="121">
        <v>3</v>
      </c>
      <c r="E517" s="121">
        <v>2</v>
      </c>
    </row>
    <row r="518" spans="1:5" x14ac:dyDescent="0.25">
      <c r="A518" s="119" t="s">
        <v>912</v>
      </c>
      <c r="B518" s="120" t="s">
        <v>1326</v>
      </c>
      <c r="C518" s="119" t="s">
        <v>1029</v>
      </c>
      <c r="D518" s="121">
        <v>1</v>
      </c>
      <c r="E518" s="121">
        <v>1</v>
      </c>
    </row>
    <row r="519" spans="1:5" x14ac:dyDescent="0.25">
      <c r="A519" s="119" t="s">
        <v>912</v>
      </c>
      <c r="B519" s="120" t="s">
        <v>1321</v>
      </c>
      <c r="C519" s="119" t="s">
        <v>1026</v>
      </c>
      <c r="D519" s="124"/>
      <c r="E519" s="121">
        <v>2</v>
      </c>
    </row>
    <row r="520" spans="1:5" x14ac:dyDescent="0.25">
      <c r="A520" s="119" t="s">
        <v>912</v>
      </c>
      <c r="B520" s="120" t="s">
        <v>1066</v>
      </c>
      <c r="C520" s="119" t="s">
        <v>1026</v>
      </c>
      <c r="D520" s="124"/>
      <c r="E520" s="121">
        <v>4</v>
      </c>
    </row>
    <row r="521" spans="1:5" x14ac:dyDescent="0.25">
      <c r="A521" s="119" t="s">
        <v>912</v>
      </c>
      <c r="B521" s="120" t="s">
        <v>1279</v>
      </c>
      <c r="C521" s="119" t="s">
        <v>1026</v>
      </c>
      <c r="D521" s="121">
        <v>7</v>
      </c>
      <c r="E521" s="121" t="s">
        <v>1027</v>
      </c>
    </row>
    <row r="522" spans="1:5" x14ac:dyDescent="0.25">
      <c r="A522" s="119" t="s">
        <v>912</v>
      </c>
      <c r="B522" s="120" t="s">
        <v>1069</v>
      </c>
      <c r="C522" s="119" t="s">
        <v>1026</v>
      </c>
      <c r="D522" s="124"/>
      <c r="E522" s="121">
        <v>5</v>
      </c>
    </row>
    <row r="523" spans="1:5" x14ac:dyDescent="0.25">
      <c r="A523" s="119" t="s">
        <v>912</v>
      </c>
      <c r="B523" s="120" t="s">
        <v>1322</v>
      </c>
      <c r="C523" s="119" t="s">
        <v>1026</v>
      </c>
      <c r="D523" s="124"/>
      <c r="E523" s="121">
        <v>2</v>
      </c>
    </row>
    <row r="524" spans="1:5" x14ac:dyDescent="0.25">
      <c r="A524" s="119" t="s">
        <v>912</v>
      </c>
      <c r="B524" s="120" t="s">
        <v>1034</v>
      </c>
      <c r="C524" s="119" t="s">
        <v>1026</v>
      </c>
      <c r="D524" s="121" t="s">
        <v>1027</v>
      </c>
      <c r="E524" s="121" t="s">
        <v>1027</v>
      </c>
    </row>
    <row r="525" spans="1:5" x14ac:dyDescent="0.25">
      <c r="A525" s="119" t="s">
        <v>912</v>
      </c>
      <c r="B525" s="120" t="s">
        <v>1327</v>
      </c>
      <c r="C525" s="119" t="s">
        <v>1026</v>
      </c>
      <c r="D525" s="124"/>
      <c r="E525" s="121">
        <v>2</v>
      </c>
    </row>
    <row r="526" spans="1:5" x14ac:dyDescent="0.25">
      <c r="A526" s="119" t="s">
        <v>912</v>
      </c>
      <c r="B526" s="120" t="s">
        <v>1284</v>
      </c>
      <c r="C526" s="119" t="s">
        <v>1026</v>
      </c>
      <c r="D526" s="124"/>
      <c r="E526" s="121">
        <v>2</v>
      </c>
    </row>
    <row r="527" spans="1:5" x14ac:dyDescent="0.25">
      <c r="A527" s="119" t="s">
        <v>912</v>
      </c>
      <c r="B527" s="120" t="s">
        <v>1328</v>
      </c>
      <c r="C527" s="119" t="s">
        <v>1026</v>
      </c>
      <c r="D527" s="124"/>
      <c r="E527" s="121">
        <v>2</v>
      </c>
    </row>
    <row r="528" spans="1:5" x14ac:dyDescent="0.25">
      <c r="A528" s="119" t="s">
        <v>912</v>
      </c>
      <c r="B528" s="120" t="s">
        <v>1329</v>
      </c>
      <c r="C528" s="119" t="s">
        <v>1026</v>
      </c>
      <c r="D528" s="124"/>
      <c r="E528" s="121">
        <v>2</v>
      </c>
    </row>
    <row r="529" spans="1:5" x14ac:dyDescent="0.25">
      <c r="A529" s="119" t="s">
        <v>912</v>
      </c>
      <c r="B529" s="120" t="s">
        <v>1072</v>
      </c>
      <c r="C529" s="119" t="s">
        <v>1026</v>
      </c>
      <c r="D529" s="124"/>
      <c r="E529" s="121">
        <v>2</v>
      </c>
    </row>
    <row r="530" spans="1:5" x14ac:dyDescent="0.25">
      <c r="A530" s="119" t="s">
        <v>912</v>
      </c>
      <c r="B530" s="120" t="s">
        <v>1330</v>
      </c>
      <c r="C530" s="119" t="s">
        <v>1026</v>
      </c>
      <c r="D530" s="124"/>
      <c r="E530" s="121">
        <v>2</v>
      </c>
    </row>
    <row r="531" spans="1:5" x14ac:dyDescent="0.25">
      <c r="A531" s="119" t="s">
        <v>912</v>
      </c>
      <c r="B531" s="120" t="s">
        <v>1036</v>
      </c>
      <c r="C531" s="119" t="s">
        <v>1026</v>
      </c>
      <c r="D531" s="121" t="s">
        <v>1027</v>
      </c>
      <c r="E531" s="121">
        <v>4</v>
      </c>
    </row>
    <row r="532" spans="1:5" x14ac:dyDescent="0.25">
      <c r="A532" s="119" t="s">
        <v>912</v>
      </c>
      <c r="B532" s="120" t="s">
        <v>1331</v>
      </c>
      <c r="C532" s="119" t="s">
        <v>1029</v>
      </c>
      <c r="D532" s="124"/>
      <c r="E532" s="121">
        <v>1</v>
      </c>
    </row>
    <row r="533" spans="1:5" x14ac:dyDescent="0.25">
      <c r="A533" s="119" t="s">
        <v>912</v>
      </c>
      <c r="B533" s="120" t="s">
        <v>1332</v>
      </c>
      <c r="C533" s="119" t="s">
        <v>1029</v>
      </c>
      <c r="D533" s="124"/>
      <c r="E533" s="121">
        <v>4</v>
      </c>
    </row>
    <row r="534" spans="1:5" x14ac:dyDescent="0.25">
      <c r="A534" s="119" t="s">
        <v>639</v>
      </c>
      <c r="B534" s="120" t="s">
        <v>1125</v>
      </c>
      <c r="C534" s="119" t="s">
        <v>1026</v>
      </c>
      <c r="D534" s="121">
        <v>3</v>
      </c>
      <c r="E534" s="121">
        <v>2</v>
      </c>
    </row>
    <row r="535" spans="1:5" x14ac:dyDescent="0.25">
      <c r="A535" s="119" t="s">
        <v>639</v>
      </c>
      <c r="B535" s="120" t="s">
        <v>1032</v>
      </c>
      <c r="C535" s="119" t="s">
        <v>1026</v>
      </c>
      <c r="D535" s="121" t="s">
        <v>1027</v>
      </c>
      <c r="E535" s="121" t="s">
        <v>1027</v>
      </c>
    </row>
    <row r="536" spans="1:5" x14ac:dyDescent="0.25">
      <c r="A536" s="119" t="s">
        <v>639</v>
      </c>
      <c r="B536" s="120" t="s">
        <v>1333</v>
      </c>
      <c r="C536" s="119" t="s">
        <v>1029</v>
      </c>
      <c r="D536" s="121">
        <v>3</v>
      </c>
      <c r="E536" s="121">
        <v>2</v>
      </c>
    </row>
    <row r="537" spans="1:5" x14ac:dyDescent="0.25">
      <c r="A537" s="119" t="s">
        <v>639</v>
      </c>
      <c r="B537" s="120" t="s">
        <v>1334</v>
      </c>
      <c r="C537" s="119" t="s">
        <v>1026</v>
      </c>
      <c r="D537" s="121">
        <v>4</v>
      </c>
      <c r="E537" s="121">
        <v>3</v>
      </c>
    </row>
    <row r="538" spans="1:5" x14ac:dyDescent="0.25">
      <c r="A538" s="119" t="s">
        <v>639</v>
      </c>
      <c r="B538" s="120" t="s">
        <v>1128</v>
      </c>
      <c r="C538" s="119" t="s">
        <v>1026</v>
      </c>
      <c r="D538" s="121">
        <v>2</v>
      </c>
      <c r="E538" s="121">
        <v>3</v>
      </c>
    </row>
    <row r="539" spans="1:5" x14ac:dyDescent="0.25">
      <c r="A539" s="119" t="s">
        <v>639</v>
      </c>
      <c r="B539" s="120" t="s">
        <v>1072</v>
      </c>
      <c r="C539" s="119" t="s">
        <v>1026</v>
      </c>
      <c r="D539" s="124"/>
      <c r="E539" s="121">
        <v>2</v>
      </c>
    </row>
    <row r="540" spans="1:5" x14ac:dyDescent="0.25">
      <c r="A540" s="119" t="s">
        <v>639</v>
      </c>
      <c r="B540" s="120" t="s">
        <v>1335</v>
      </c>
      <c r="C540" s="119" t="s">
        <v>1029</v>
      </c>
      <c r="D540" s="121">
        <v>3</v>
      </c>
      <c r="E540" s="121">
        <v>3</v>
      </c>
    </row>
    <row r="541" spans="1:5" x14ac:dyDescent="0.25">
      <c r="A541" s="119" t="s">
        <v>639</v>
      </c>
      <c r="B541" s="120" t="s">
        <v>1336</v>
      </c>
      <c r="C541" s="119" t="s">
        <v>1026</v>
      </c>
      <c r="D541" s="121" t="s">
        <v>1027</v>
      </c>
      <c r="E541" s="121" t="s">
        <v>1027</v>
      </c>
    </row>
    <row r="542" spans="1:5" x14ac:dyDescent="0.25">
      <c r="A542" s="119" t="s">
        <v>639</v>
      </c>
      <c r="B542" s="120" t="s">
        <v>1131</v>
      </c>
      <c r="C542" s="119" t="s">
        <v>1026</v>
      </c>
      <c r="D542" s="121" t="s">
        <v>1027</v>
      </c>
      <c r="E542" s="121" t="s">
        <v>1027</v>
      </c>
    </row>
    <row r="543" spans="1:5" x14ac:dyDescent="0.25">
      <c r="A543" s="119" t="s">
        <v>639</v>
      </c>
      <c r="B543" s="120" t="s">
        <v>1205</v>
      </c>
      <c r="C543" s="119" t="s">
        <v>1026</v>
      </c>
      <c r="D543" s="121">
        <v>3</v>
      </c>
      <c r="E543" s="121">
        <v>2</v>
      </c>
    </row>
    <row r="544" spans="1:5" x14ac:dyDescent="0.25">
      <c r="A544" s="119" t="s">
        <v>639</v>
      </c>
      <c r="B544" s="120" t="s">
        <v>1074</v>
      </c>
      <c r="C544" s="119" t="s">
        <v>1026</v>
      </c>
      <c r="D544" s="121">
        <v>3</v>
      </c>
      <c r="E544" s="121">
        <v>2</v>
      </c>
    </row>
    <row r="545" spans="1:5" x14ac:dyDescent="0.25">
      <c r="A545" s="119" t="s">
        <v>845</v>
      </c>
      <c r="B545" s="120" t="s">
        <v>1337</v>
      </c>
      <c r="C545" s="119" t="s">
        <v>1026</v>
      </c>
      <c r="D545" s="121">
        <v>2</v>
      </c>
      <c r="E545" s="121">
        <v>2</v>
      </c>
    </row>
    <row r="546" spans="1:5" x14ac:dyDescent="0.25">
      <c r="A546" s="119" t="s">
        <v>845</v>
      </c>
      <c r="B546" s="120" t="s">
        <v>1266</v>
      </c>
      <c r="C546" s="119" t="s">
        <v>1026</v>
      </c>
      <c r="D546" s="121">
        <v>3</v>
      </c>
      <c r="E546" s="121" t="s">
        <v>1027</v>
      </c>
    </row>
    <row r="547" spans="1:5" x14ac:dyDescent="0.25">
      <c r="A547" s="119" t="s">
        <v>845</v>
      </c>
      <c r="B547" s="120" t="s">
        <v>1300</v>
      </c>
      <c r="C547" s="119" t="s">
        <v>1029</v>
      </c>
      <c r="D547" s="121">
        <v>2</v>
      </c>
      <c r="E547" s="121">
        <v>7</v>
      </c>
    </row>
    <row r="548" spans="1:5" x14ac:dyDescent="0.25">
      <c r="A548" s="119" t="s">
        <v>845</v>
      </c>
      <c r="B548" s="120" t="s">
        <v>1237</v>
      </c>
      <c r="C548" s="119" t="s">
        <v>1026</v>
      </c>
      <c r="D548" s="124"/>
      <c r="E548" s="121">
        <v>4</v>
      </c>
    </row>
    <row r="549" spans="1:5" x14ac:dyDescent="0.25">
      <c r="A549" s="119" t="s">
        <v>952</v>
      </c>
      <c r="B549" s="120" t="s">
        <v>1093</v>
      </c>
      <c r="C549" s="119" t="s">
        <v>1026</v>
      </c>
      <c r="D549" s="121">
        <v>5</v>
      </c>
      <c r="E549" s="121" t="s">
        <v>1027</v>
      </c>
    </row>
    <row r="550" spans="1:5" x14ac:dyDescent="0.25">
      <c r="A550" s="119" t="s">
        <v>952</v>
      </c>
      <c r="B550" s="120" t="s">
        <v>1123</v>
      </c>
      <c r="C550" s="119" t="s">
        <v>1026</v>
      </c>
      <c r="D550" s="121">
        <v>4</v>
      </c>
      <c r="E550" s="121">
        <v>4</v>
      </c>
    </row>
    <row r="551" spans="1:5" x14ac:dyDescent="0.25">
      <c r="A551" s="119" t="s">
        <v>952</v>
      </c>
      <c r="B551" s="120" t="s">
        <v>1125</v>
      </c>
      <c r="C551" s="119" t="s">
        <v>1026</v>
      </c>
      <c r="D551" s="121">
        <v>3</v>
      </c>
      <c r="E551" s="121">
        <v>2</v>
      </c>
    </row>
    <row r="552" spans="1:5" x14ac:dyDescent="0.25">
      <c r="A552" s="119" t="s">
        <v>952</v>
      </c>
      <c r="B552" s="120" t="s">
        <v>1096</v>
      </c>
      <c r="C552" s="119" t="s">
        <v>1026</v>
      </c>
      <c r="D552" s="121">
        <v>4</v>
      </c>
      <c r="E552" s="121">
        <v>7</v>
      </c>
    </row>
    <row r="553" spans="1:5" x14ac:dyDescent="0.25">
      <c r="A553" s="119" t="s">
        <v>952</v>
      </c>
      <c r="B553" s="120" t="s">
        <v>1146</v>
      </c>
      <c r="C553" s="119" t="s">
        <v>1026</v>
      </c>
      <c r="D553" s="121">
        <v>6</v>
      </c>
      <c r="E553" s="121" t="s">
        <v>1027</v>
      </c>
    </row>
    <row r="554" spans="1:5" x14ac:dyDescent="0.25">
      <c r="A554" s="119" t="s">
        <v>952</v>
      </c>
      <c r="B554" s="120" t="s">
        <v>1184</v>
      </c>
      <c r="C554" s="119" t="s">
        <v>1026</v>
      </c>
      <c r="D554" s="121">
        <v>3</v>
      </c>
      <c r="E554" s="121" t="s">
        <v>1027</v>
      </c>
    </row>
    <row r="555" spans="1:5" x14ac:dyDescent="0.25">
      <c r="A555" s="119" t="s">
        <v>952</v>
      </c>
      <c r="B555" s="120" t="s">
        <v>1280</v>
      </c>
      <c r="C555" s="119" t="s">
        <v>1026</v>
      </c>
      <c r="D555" s="121">
        <v>6</v>
      </c>
      <c r="E555" s="121" t="s">
        <v>1027</v>
      </c>
    </row>
    <row r="556" spans="1:5" x14ac:dyDescent="0.25">
      <c r="A556" s="119" t="s">
        <v>952</v>
      </c>
      <c r="B556" s="120" t="s">
        <v>1104</v>
      </c>
      <c r="C556" s="119" t="s">
        <v>1026</v>
      </c>
      <c r="D556" s="121">
        <v>3</v>
      </c>
      <c r="E556" s="121">
        <v>7</v>
      </c>
    </row>
    <row r="557" spans="1:5" x14ac:dyDescent="0.25">
      <c r="A557" s="119" t="s">
        <v>952</v>
      </c>
      <c r="B557" s="120" t="s">
        <v>1204</v>
      </c>
      <c r="C557" s="119" t="s">
        <v>1026</v>
      </c>
      <c r="D557" s="121">
        <v>3</v>
      </c>
      <c r="E557" s="121">
        <v>6</v>
      </c>
    </row>
    <row r="558" spans="1:5" x14ac:dyDescent="0.25">
      <c r="A558" s="119" t="s">
        <v>952</v>
      </c>
      <c r="B558" s="120" t="s">
        <v>1338</v>
      </c>
      <c r="C558" s="119" t="s">
        <v>1026</v>
      </c>
      <c r="D558" s="121">
        <v>3</v>
      </c>
      <c r="E558" s="121" t="s">
        <v>1027</v>
      </c>
    </row>
    <row r="559" spans="1:5" x14ac:dyDescent="0.25">
      <c r="A559" s="119" t="s">
        <v>952</v>
      </c>
      <c r="B559" s="120" t="s">
        <v>1129</v>
      </c>
      <c r="C559" s="119" t="s">
        <v>1026</v>
      </c>
      <c r="D559" s="121" t="s">
        <v>1027</v>
      </c>
      <c r="E559" s="121" t="s">
        <v>1027</v>
      </c>
    </row>
    <row r="560" spans="1:5" x14ac:dyDescent="0.25">
      <c r="A560" s="119" t="s">
        <v>952</v>
      </c>
      <c r="B560" s="120" t="s">
        <v>1131</v>
      </c>
      <c r="C560" s="119" t="s">
        <v>1026</v>
      </c>
      <c r="D560" s="121" t="s">
        <v>1027</v>
      </c>
      <c r="E560" s="121" t="s">
        <v>1027</v>
      </c>
    </row>
    <row r="561" spans="1:5" x14ac:dyDescent="0.25">
      <c r="A561" s="119" t="s">
        <v>952</v>
      </c>
      <c r="B561" s="120" t="s">
        <v>1339</v>
      </c>
      <c r="C561" s="119" t="s">
        <v>1026</v>
      </c>
      <c r="D561" s="121">
        <v>3</v>
      </c>
      <c r="E561" s="121">
        <v>7</v>
      </c>
    </row>
    <row r="562" spans="1:5" x14ac:dyDescent="0.25">
      <c r="A562" s="119" t="s">
        <v>952</v>
      </c>
      <c r="B562" s="120" t="s">
        <v>1340</v>
      </c>
      <c r="C562" s="119" t="s">
        <v>1026</v>
      </c>
      <c r="D562" s="121">
        <v>3</v>
      </c>
      <c r="E562" s="121">
        <v>5</v>
      </c>
    </row>
    <row r="563" spans="1:5" x14ac:dyDescent="0.25">
      <c r="A563" s="119" t="s">
        <v>664</v>
      </c>
      <c r="B563" s="120" t="s">
        <v>1197</v>
      </c>
      <c r="C563" s="119" t="s">
        <v>1026</v>
      </c>
      <c r="D563" s="121" t="s">
        <v>1027</v>
      </c>
      <c r="E563" s="121" t="s">
        <v>1027</v>
      </c>
    </row>
    <row r="564" spans="1:5" x14ac:dyDescent="0.25">
      <c r="A564" s="119" t="s">
        <v>664</v>
      </c>
      <c r="B564" s="120" t="s">
        <v>1232</v>
      </c>
      <c r="C564" s="119" t="s">
        <v>1026</v>
      </c>
      <c r="D564" s="121">
        <v>2</v>
      </c>
      <c r="E564" s="121">
        <v>5</v>
      </c>
    </row>
    <row r="565" spans="1:5" x14ac:dyDescent="0.25">
      <c r="A565" s="119" t="s">
        <v>664</v>
      </c>
      <c r="B565" s="120" t="s">
        <v>1341</v>
      </c>
      <c r="C565" s="119" t="s">
        <v>1026</v>
      </c>
      <c r="D565" s="121">
        <v>4</v>
      </c>
      <c r="E565" s="121">
        <v>8</v>
      </c>
    </row>
    <row r="566" spans="1:5" x14ac:dyDescent="0.25">
      <c r="A566" s="119" t="s">
        <v>664</v>
      </c>
      <c r="B566" s="120" t="s">
        <v>1342</v>
      </c>
      <c r="C566" s="119" t="s">
        <v>1026</v>
      </c>
      <c r="D566" s="121" t="s">
        <v>1027</v>
      </c>
      <c r="E566" s="121">
        <v>6</v>
      </c>
    </row>
    <row r="567" spans="1:5" x14ac:dyDescent="0.25">
      <c r="A567" s="119" t="s">
        <v>664</v>
      </c>
      <c r="B567" s="120" t="s">
        <v>1343</v>
      </c>
      <c r="C567" s="119" t="s">
        <v>1026</v>
      </c>
      <c r="D567" s="121">
        <v>2</v>
      </c>
      <c r="E567" s="121" t="s">
        <v>1027</v>
      </c>
    </row>
    <row r="568" spans="1:5" x14ac:dyDescent="0.25">
      <c r="A568" s="119" t="s">
        <v>664</v>
      </c>
      <c r="B568" s="120" t="s">
        <v>1344</v>
      </c>
      <c r="C568" s="119" t="s">
        <v>1026</v>
      </c>
      <c r="D568" s="121">
        <v>2</v>
      </c>
      <c r="E568" s="121">
        <v>8</v>
      </c>
    </row>
    <row r="569" spans="1:5" x14ac:dyDescent="0.25">
      <c r="A569" s="119" t="s">
        <v>664</v>
      </c>
      <c r="B569" s="120" t="s">
        <v>1345</v>
      </c>
      <c r="C569" s="119" t="s">
        <v>1029</v>
      </c>
      <c r="D569" s="121">
        <v>3</v>
      </c>
      <c r="E569" s="121">
        <v>7</v>
      </c>
    </row>
    <row r="570" spans="1:5" x14ac:dyDescent="0.25">
      <c r="A570" s="119" t="s">
        <v>664</v>
      </c>
      <c r="B570" s="120" t="s">
        <v>1346</v>
      </c>
      <c r="C570" s="119" t="s">
        <v>1026</v>
      </c>
      <c r="D570" s="121">
        <v>2</v>
      </c>
      <c r="E570" s="121">
        <v>5</v>
      </c>
    </row>
    <row r="571" spans="1:5" x14ac:dyDescent="0.25">
      <c r="A571" s="119" t="s">
        <v>884</v>
      </c>
      <c r="B571" s="120" t="s">
        <v>1041</v>
      </c>
      <c r="C571" s="119" t="s">
        <v>1029</v>
      </c>
      <c r="D571" s="121">
        <v>6</v>
      </c>
      <c r="E571" s="121">
        <v>6</v>
      </c>
    </row>
    <row r="572" spans="1:5" x14ac:dyDescent="0.25">
      <c r="A572" s="119" t="s">
        <v>884</v>
      </c>
      <c r="B572" s="120" t="s">
        <v>1261</v>
      </c>
      <c r="C572" s="119" t="s">
        <v>1029</v>
      </c>
      <c r="D572" s="121">
        <v>6</v>
      </c>
      <c r="E572" s="121">
        <v>7</v>
      </c>
    </row>
    <row r="573" spans="1:5" x14ac:dyDescent="0.25">
      <c r="A573" s="119" t="s">
        <v>884</v>
      </c>
      <c r="B573" s="120" t="s">
        <v>1042</v>
      </c>
      <c r="C573" s="119" t="s">
        <v>1026</v>
      </c>
      <c r="D573" s="121" t="s">
        <v>1027</v>
      </c>
      <c r="E573" s="121" t="s">
        <v>1027</v>
      </c>
    </row>
    <row r="574" spans="1:5" x14ac:dyDescent="0.25">
      <c r="A574" s="119" t="s">
        <v>884</v>
      </c>
      <c r="B574" s="120" t="s">
        <v>1146</v>
      </c>
      <c r="C574" s="119" t="s">
        <v>1026</v>
      </c>
      <c r="D574" s="121">
        <v>6</v>
      </c>
      <c r="E574" s="121" t="s">
        <v>1027</v>
      </c>
    </row>
    <row r="575" spans="1:5" x14ac:dyDescent="0.25">
      <c r="A575" s="119" t="s">
        <v>884</v>
      </c>
      <c r="B575" s="120" t="s">
        <v>1241</v>
      </c>
      <c r="C575" s="119" t="s">
        <v>1026</v>
      </c>
      <c r="D575" s="121">
        <v>6</v>
      </c>
      <c r="E575" s="121">
        <v>5</v>
      </c>
    </row>
    <row r="576" spans="1:5" x14ac:dyDescent="0.25">
      <c r="A576" s="119" t="s">
        <v>884</v>
      </c>
      <c r="B576" s="120" t="s">
        <v>1046</v>
      </c>
      <c r="C576" s="119" t="s">
        <v>1026</v>
      </c>
      <c r="D576" s="121">
        <v>6</v>
      </c>
      <c r="E576" s="121">
        <v>6</v>
      </c>
    </row>
    <row r="577" spans="1:5" x14ac:dyDescent="0.25">
      <c r="A577" s="119" t="s">
        <v>884</v>
      </c>
      <c r="B577" s="120" t="s">
        <v>1049</v>
      </c>
      <c r="C577" s="119" t="s">
        <v>1026</v>
      </c>
      <c r="D577" s="121">
        <v>5</v>
      </c>
      <c r="E577" s="121">
        <v>6</v>
      </c>
    </row>
    <row r="578" spans="1:5" x14ac:dyDescent="0.25">
      <c r="A578" s="119" t="s">
        <v>884</v>
      </c>
      <c r="B578" s="120" t="s">
        <v>1338</v>
      </c>
      <c r="C578" s="119" t="s">
        <v>1026</v>
      </c>
      <c r="D578" s="121">
        <v>3</v>
      </c>
      <c r="E578" s="121" t="s">
        <v>1027</v>
      </c>
    </row>
    <row r="579" spans="1:5" x14ac:dyDescent="0.25">
      <c r="A579" s="119" t="s">
        <v>884</v>
      </c>
      <c r="B579" s="120" t="s">
        <v>1227</v>
      </c>
      <c r="C579" s="119" t="s">
        <v>1026</v>
      </c>
      <c r="D579" s="121">
        <v>5</v>
      </c>
      <c r="E579" s="121">
        <v>5</v>
      </c>
    </row>
    <row r="580" spans="1:5" x14ac:dyDescent="0.25">
      <c r="A580" s="119" t="s">
        <v>884</v>
      </c>
      <c r="B580" s="120" t="s">
        <v>1347</v>
      </c>
      <c r="C580" s="119" t="s">
        <v>1026</v>
      </c>
      <c r="D580" s="121">
        <v>7</v>
      </c>
      <c r="E580" s="121">
        <v>6</v>
      </c>
    </row>
    <row r="581" spans="1:5" x14ac:dyDescent="0.25">
      <c r="A581" s="119" t="s">
        <v>884</v>
      </c>
      <c r="B581" s="120" t="s">
        <v>1258</v>
      </c>
      <c r="C581" s="119" t="s">
        <v>1026</v>
      </c>
      <c r="D581" s="121">
        <v>6</v>
      </c>
      <c r="E581" s="121" t="s">
        <v>1027</v>
      </c>
    </row>
    <row r="582" spans="1:5" x14ac:dyDescent="0.25">
      <c r="A582" s="119" t="s">
        <v>884</v>
      </c>
      <c r="B582" s="120" t="s">
        <v>1053</v>
      </c>
      <c r="C582" s="119" t="s">
        <v>1026</v>
      </c>
      <c r="D582" s="121">
        <v>4</v>
      </c>
      <c r="E582" s="121">
        <v>5</v>
      </c>
    </row>
    <row r="583" spans="1:5" x14ac:dyDescent="0.25">
      <c r="A583" s="119" t="s">
        <v>884</v>
      </c>
      <c r="B583" s="120" t="s">
        <v>1336</v>
      </c>
      <c r="C583" s="119" t="s">
        <v>1026</v>
      </c>
      <c r="D583" s="121" t="s">
        <v>1027</v>
      </c>
      <c r="E583" s="121" t="s">
        <v>1027</v>
      </c>
    </row>
    <row r="584" spans="1:5" x14ac:dyDescent="0.25">
      <c r="A584" s="119" t="s">
        <v>884</v>
      </c>
      <c r="B584" s="120" t="s">
        <v>1060</v>
      </c>
      <c r="C584" s="119" t="s">
        <v>1026</v>
      </c>
      <c r="D584" s="121">
        <v>8</v>
      </c>
      <c r="E584" s="121">
        <v>7</v>
      </c>
    </row>
    <row r="585" spans="1:5" x14ac:dyDescent="0.25">
      <c r="A585" s="119" t="s">
        <v>884</v>
      </c>
      <c r="B585" s="120" t="s">
        <v>1229</v>
      </c>
      <c r="C585" s="119" t="s">
        <v>1026</v>
      </c>
      <c r="D585" s="121">
        <v>6</v>
      </c>
      <c r="E585" s="121">
        <v>7</v>
      </c>
    </row>
    <row r="586" spans="1:5" x14ac:dyDescent="0.25">
      <c r="A586" s="119" t="s">
        <v>690</v>
      </c>
      <c r="B586" s="120" t="s">
        <v>1348</v>
      </c>
      <c r="C586" s="119" t="s">
        <v>1026</v>
      </c>
      <c r="D586" s="121">
        <v>4</v>
      </c>
      <c r="E586" s="121">
        <v>8</v>
      </c>
    </row>
    <row r="587" spans="1:5" x14ac:dyDescent="0.25">
      <c r="A587" s="119" t="s">
        <v>690</v>
      </c>
      <c r="B587" s="120" t="s">
        <v>1349</v>
      </c>
      <c r="C587" s="119" t="s">
        <v>1029</v>
      </c>
      <c r="D587" s="121">
        <v>4</v>
      </c>
      <c r="E587" s="121">
        <v>8</v>
      </c>
    </row>
    <row r="588" spans="1:5" x14ac:dyDescent="0.25">
      <c r="A588" s="119" t="s">
        <v>690</v>
      </c>
      <c r="B588" s="120" t="s">
        <v>1350</v>
      </c>
      <c r="C588" s="119" t="s">
        <v>1029</v>
      </c>
      <c r="D588" s="121">
        <v>3</v>
      </c>
      <c r="E588" s="121">
        <v>8</v>
      </c>
    </row>
    <row r="589" spans="1:5" x14ac:dyDescent="0.25">
      <c r="A589" s="119" t="s">
        <v>690</v>
      </c>
      <c r="B589" s="120" t="s">
        <v>1351</v>
      </c>
      <c r="C589" s="119" t="s">
        <v>1029</v>
      </c>
      <c r="D589" s="121">
        <v>2</v>
      </c>
      <c r="E589" s="121">
        <v>8</v>
      </c>
    </row>
    <row r="590" spans="1:5" x14ac:dyDescent="0.25">
      <c r="A590" s="119" t="s">
        <v>690</v>
      </c>
      <c r="B590" s="120" t="s">
        <v>1352</v>
      </c>
      <c r="C590" s="119" t="s">
        <v>1029</v>
      </c>
      <c r="D590" s="121">
        <v>3</v>
      </c>
      <c r="E590" s="121">
        <v>7</v>
      </c>
    </row>
    <row r="591" spans="1:5" x14ac:dyDescent="0.25">
      <c r="A591" s="119" t="s">
        <v>690</v>
      </c>
      <c r="B591" s="120" t="s">
        <v>1353</v>
      </c>
      <c r="C591" s="119" t="s">
        <v>1029</v>
      </c>
      <c r="D591" s="121">
        <v>4</v>
      </c>
      <c r="E591" s="121">
        <v>7</v>
      </c>
    </row>
    <row r="592" spans="1:5" x14ac:dyDescent="0.25">
      <c r="A592" s="119" t="s">
        <v>690</v>
      </c>
      <c r="B592" s="120" t="s">
        <v>1154</v>
      </c>
      <c r="C592" s="119" t="s">
        <v>1026</v>
      </c>
      <c r="D592" s="121" t="s">
        <v>1027</v>
      </c>
      <c r="E592" s="121" t="s">
        <v>1027</v>
      </c>
    </row>
    <row r="593" spans="1:5" x14ac:dyDescent="0.25">
      <c r="A593" s="119" t="s">
        <v>690</v>
      </c>
      <c r="B593" s="120" t="s">
        <v>1205</v>
      </c>
      <c r="C593" s="119" t="s">
        <v>1026</v>
      </c>
      <c r="D593" s="121">
        <v>3</v>
      </c>
      <c r="E593" s="121">
        <v>2</v>
      </c>
    </row>
    <row r="594" spans="1:5" x14ac:dyDescent="0.25">
      <c r="A594" s="119" t="s">
        <v>770</v>
      </c>
      <c r="B594" s="120" t="s">
        <v>1030</v>
      </c>
      <c r="C594" s="119" t="s">
        <v>1026</v>
      </c>
      <c r="D594" s="121">
        <v>7</v>
      </c>
      <c r="E594" s="121">
        <v>6</v>
      </c>
    </row>
    <row r="595" spans="1:5" x14ac:dyDescent="0.25">
      <c r="A595" s="119" t="s">
        <v>770</v>
      </c>
      <c r="B595" s="120" t="s">
        <v>1125</v>
      </c>
      <c r="C595" s="119" t="s">
        <v>1026</v>
      </c>
      <c r="D595" s="121">
        <v>3</v>
      </c>
      <c r="E595" s="121">
        <v>2</v>
      </c>
    </row>
    <row r="596" spans="1:5" x14ac:dyDescent="0.25">
      <c r="A596" s="119" t="s">
        <v>770</v>
      </c>
      <c r="B596" s="120" t="s">
        <v>1303</v>
      </c>
      <c r="C596" s="119" t="s">
        <v>1029</v>
      </c>
      <c r="D596" s="121">
        <v>2</v>
      </c>
      <c r="E596" s="121">
        <v>2</v>
      </c>
    </row>
    <row r="597" spans="1:5" x14ac:dyDescent="0.25">
      <c r="A597" s="119" t="s">
        <v>770</v>
      </c>
      <c r="B597" s="120" t="s">
        <v>1067</v>
      </c>
      <c r="C597" s="119" t="s">
        <v>1026</v>
      </c>
      <c r="D597" s="121">
        <v>4</v>
      </c>
      <c r="E597" s="121">
        <v>5</v>
      </c>
    </row>
    <row r="598" spans="1:5" x14ac:dyDescent="0.25">
      <c r="A598" s="119" t="s">
        <v>770</v>
      </c>
      <c r="B598" s="120" t="s">
        <v>1354</v>
      </c>
      <c r="C598" s="119" t="s">
        <v>1026</v>
      </c>
      <c r="D598" s="121">
        <v>2</v>
      </c>
      <c r="E598" s="121">
        <v>3</v>
      </c>
    </row>
    <row r="599" spans="1:5" x14ac:dyDescent="0.25">
      <c r="A599" s="119" t="s">
        <v>770</v>
      </c>
      <c r="B599" s="120" t="s">
        <v>1074</v>
      </c>
      <c r="C599" s="119" t="s">
        <v>1026</v>
      </c>
      <c r="D599" s="121">
        <v>3</v>
      </c>
      <c r="E599" s="121">
        <v>2</v>
      </c>
    </row>
    <row r="600" spans="1:5" ht="30" x14ac:dyDescent="0.25">
      <c r="A600" s="119" t="s">
        <v>854</v>
      </c>
      <c r="B600" s="120" t="s">
        <v>1125</v>
      </c>
      <c r="C600" s="119" t="s">
        <v>1026</v>
      </c>
      <c r="D600" s="121">
        <v>3</v>
      </c>
      <c r="E600" s="121">
        <v>2</v>
      </c>
    </row>
    <row r="601" spans="1:5" ht="30" x14ac:dyDescent="0.25">
      <c r="A601" s="119" t="s">
        <v>854</v>
      </c>
      <c r="B601" s="120" t="s">
        <v>1355</v>
      </c>
      <c r="C601" s="119" t="s">
        <v>1029</v>
      </c>
      <c r="D601" s="121">
        <v>5</v>
      </c>
      <c r="E601" s="121">
        <v>4</v>
      </c>
    </row>
    <row r="602" spans="1:5" ht="30" x14ac:dyDescent="0.25">
      <c r="A602" s="119" t="s">
        <v>854</v>
      </c>
      <c r="B602" s="120" t="s">
        <v>1032</v>
      </c>
      <c r="C602" s="119" t="s">
        <v>1026</v>
      </c>
      <c r="D602" s="121" t="s">
        <v>1027</v>
      </c>
      <c r="E602" s="121" t="s">
        <v>1027</v>
      </c>
    </row>
    <row r="603" spans="1:5" ht="30" x14ac:dyDescent="0.25">
      <c r="A603" s="119" t="s">
        <v>854</v>
      </c>
      <c r="B603" s="120" t="s">
        <v>1243</v>
      </c>
      <c r="C603" s="119" t="s">
        <v>1029</v>
      </c>
      <c r="D603" s="121">
        <v>6</v>
      </c>
      <c r="E603" s="121">
        <v>4</v>
      </c>
    </row>
    <row r="604" spans="1:5" ht="30" x14ac:dyDescent="0.25">
      <c r="A604" s="119" t="s">
        <v>854</v>
      </c>
      <c r="B604" s="120" t="s">
        <v>1356</v>
      </c>
      <c r="C604" s="119" t="s">
        <v>1029</v>
      </c>
      <c r="D604" s="121">
        <v>4</v>
      </c>
      <c r="E604" s="121">
        <v>5</v>
      </c>
    </row>
    <row r="605" spans="1:5" ht="30" x14ac:dyDescent="0.25">
      <c r="A605" s="119" t="s">
        <v>854</v>
      </c>
      <c r="B605" s="120" t="s">
        <v>1263</v>
      </c>
      <c r="C605" s="119" t="s">
        <v>1029</v>
      </c>
      <c r="D605" s="121">
        <v>4</v>
      </c>
      <c r="E605" s="121">
        <v>3</v>
      </c>
    </row>
    <row r="606" spans="1:5" ht="30" x14ac:dyDescent="0.25">
      <c r="A606" s="119" t="s">
        <v>854</v>
      </c>
      <c r="B606" s="120" t="s">
        <v>1070</v>
      </c>
      <c r="C606" s="119" t="s">
        <v>1029</v>
      </c>
      <c r="D606" s="121">
        <v>4</v>
      </c>
      <c r="E606" s="121">
        <v>4</v>
      </c>
    </row>
    <row r="607" spans="1:5" ht="30" x14ac:dyDescent="0.25">
      <c r="A607" s="119" t="s">
        <v>854</v>
      </c>
      <c r="B607" s="120" t="s">
        <v>1071</v>
      </c>
      <c r="C607" s="119" t="s">
        <v>1026</v>
      </c>
      <c r="D607" s="121">
        <v>6</v>
      </c>
      <c r="E607" s="121">
        <v>4</v>
      </c>
    </row>
    <row r="608" spans="1:5" ht="30" x14ac:dyDescent="0.25">
      <c r="A608" s="119" t="s">
        <v>854</v>
      </c>
      <c r="B608" s="120" t="s">
        <v>1034</v>
      </c>
      <c r="C608" s="119" t="s">
        <v>1026</v>
      </c>
      <c r="D608" s="121" t="s">
        <v>1027</v>
      </c>
      <c r="E608" s="121" t="s">
        <v>1027</v>
      </c>
    </row>
    <row r="609" spans="1:5" ht="30" x14ac:dyDescent="0.25">
      <c r="A609" s="119" t="s">
        <v>854</v>
      </c>
      <c r="B609" s="120" t="s">
        <v>1087</v>
      </c>
      <c r="C609" s="119" t="s">
        <v>1029</v>
      </c>
      <c r="D609" s="121">
        <v>5</v>
      </c>
      <c r="E609" s="121">
        <v>4</v>
      </c>
    </row>
    <row r="610" spans="1:5" ht="30" x14ac:dyDescent="0.25">
      <c r="A610" s="119" t="s">
        <v>854</v>
      </c>
      <c r="B610" s="120" t="s">
        <v>1072</v>
      </c>
      <c r="C610" s="119" t="s">
        <v>1026</v>
      </c>
      <c r="D610" s="124"/>
      <c r="E610" s="121">
        <v>2</v>
      </c>
    </row>
    <row r="611" spans="1:5" ht="30" x14ac:dyDescent="0.25">
      <c r="A611" s="119" t="s">
        <v>854</v>
      </c>
      <c r="B611" s="120" t="s">
        <v>1073</v>
      </c>
      <c r="C611" s="119" t="s">
        <v>1029</v>
      </c>
      <c r="D611" s="121">
        <v>5</v>
      </c>
      <c r="E611" s="121">
        <v>5</v>
      </c>
    </row>
    <row r="612" spans="1:5" ht="30" x14ac:dyDescent="0.25">
      <c r="A612" s="119" t="s">
        <v>854</v>
      </c>
      <c r="B612" s="120" t="s">
        <v>1264</v>
      </c>
      <c r="C612" s="119" t="s">
        <v>1029</v>
      </c>
      <c r="D612" s="121">
        <v>8</v>
      </c>
      <c r="E612" s="121" t="s">
        <v>1027</v>
      </c>
    </row>
    <row r="613" spans="1:5" ht="30" x14ac:dyDescent="0.25">
      <c r="A613" s="119" t="s">
        <v>854</v>
      </c>
      <c r="B613" s="120" t="s">
        <v>1036</v>
      </c>
      <c r="C613" s="119" t="s">
        <v>1026</v>
      </c>
      <c r="D613" s="121" t="s">
        <v>1027</v>
      </c>
      <c r="E613" s="121">
        <v>4</v>
      </c>
    </row>
    <row r="614" spans="1:5" ht="30" x14ac:dyDescent="0.25">
      <c r="A614" s="119" t="s">
        <v>854</v>
      </c>
      <c r="B614" s="120" t="s">
        <v>1332</v>
      </c>
      <c r="C614" s="119" t="s">
        <v>1029</v>
      </c>
      <c r="D614" s="124"/>
      <c r="E614" s="121">
        <v>4</v>
      </c>
    </row>
    <row r="615" spans="1:5" ht="30" x14ac:dyDescent="0.25">
      <c r="A615" s="119" t="s">
        <v>854</v>
      </c>
      <c r="B615" s="120" t="s">
        <v>1074</v>
      </c>
      <c r="C615" s="119" t="s">
        <v>1026</v>
      </c>
      <c r="D615" s="121">
        <v>3</v>
      </c>
      <c r="E615" s="121">
        <v>2</v>
      </c>
    </row>
    <row r="616" spans="1:5" x14ac:dyDescent="0.25">
      <c r="A616" s="119" t="s">
        <v>980</v>
      </c>
      <c r="B616" s="120" t="s">
        <v>1357</v>
      </c>
      <c r="C616" s="119" t="s">
        <v>1026</v>
      </c>
      <c r="D616" s="121">
        <v>3</v>
      </c>
      <c r="E616" s="121">
        <v>7</v>
      </c>
    </row>
    <row r="617" spans="1:5" x14ac:dyDescent="0.25">
      <c r="A617" s="119" t="s">
        <v>980</v>
      </c>
      <c r="B617" s="120" t="s">
        <v>1077</v>
      </c>
      <c r="C617" s="119" t="s">
        <v>1026</v>
      </c>
      <c r="D617" s="121">
        <v>4</v>
      </c>
      <c r="E617" s="121">
        <v>8</v>
      </c>
    </row>
    <row r="618" spans="1:5" x14ac:dyDescent="0.25">
      <c r="A618" s="119" t="s">
        <v>980</v>
      </c>
      <c r="B618" s="120" t="s">
        <v>1358</v>
      </c>
      <c r="C618" s="119" t="s">
        <v>1026</v>
      </c>
      <c r="D618" s="121">
        <v>3</v>
      </c>
      <c r="E618" s="121">
        <v>8</v>
      </c>
    </row>
    <row r="619" spans="1:5" x14ac:dyDescent="0.25">
      <c r="A619" s="119" t="s">
        <v>980</v>
      </c>
      <c r="B619" s="120" t="s">
        <v>1064</v>
      </c>
      <c r="C619" s="119" t="s">
        <v>1029</v>
      </c>
      <c r="D619" s="121">
        <v>3</v>
      </c>
      <c r="E619" s="121">
        <v>8</v>
      </c>
    </row>
    <row r="620" spans="1:5" x14ac:dyDescent="0.25">
      <c r="A620" s="119" t="s">
        <v>980</v>
      </c>
      <c r="B620" s="120" t="s">
        <v>1359</v>
      </c>
      <c r="C620" s="119" t="s">
        <v>1026</v>
      </c>
      <c r="D620" s="121" t="s">
        <v>1027</v>
      </c>
      <c r="E620" s="121">
        <v>8</v>
      </c>
    </row>
    <row r="621" spans="1:5" x14ac:dyDescent="0.25">
      <c r="A621" s="119" t="s">
        <v>980</v>
      </c>
      <c r="B621" s="120" t="s">
        <v>1360</v>
      </c>
      <c r="C621" s="119" t="s">
        <v>1026</v>
      </c>
      <c r="D621" s="121">
        <v>3</v>
      </c>
      <c r="E621" s="121">
        <v>6</v>
      </c>
    </row>
    <row r="622" spans="1:5" x14ac:dyDescent="0.25">
      <c r="A622" s="119" t="s">
        <v>980</v>
      </c>
      <c r="B622" s="120" t="s">
        <v>1361</v>
      </c>
      <c r="C622" s="119" t="s">
        <v>1026</v>
      </c>
      <c r="D622" s="121">
        <v>2</v>
      </c>
      <c r="E622" s="121">
        <v>8</v>
      </c>
    </row>
    <row r="623" spans="1:5" x14ac:dyDescent="0.25">
      <c r="A623" s="119" t="s">
        <v>980</v>
      </c>
      <c r="B623" s="120" t="s">
        <v>1362</v>
      </c>
      <c r="C623" s="119" t="s">
        <v>1026</v>
      </c>
      <c r="D623" s="121">
        <v>3</v>
      </c>
      <c r="E623" s="121">
        <v>9</v>
      </c>
    </row>
    <row r="624" spans="1:5" x14ac:dyDescent="0.25">
      <c r="A624" s="119" t="s">
        <v>980</v>
      </c>
      <c r="B624" s="120" t="s">
        <v>1363</v>
      </c>
      <c r="C624" s="119" t="s">
        <v>1026</v>
      </c>
      <c r="D624" s="121">
        <v>2</v>
      </c>
      <c r="E624" s="121" t="s">
        <v>1027</v>
      </c>
    </row>
    <row r="625" spans="1:5" x14ac:dyDescent="0.25">
      <c r="A625" s="119" t="s">
        <v>980</v>
      </c>
      <c r="B625" s="120" t="s">
        <v>1364</v>
      </c>
      <c r="C625" s="119" t="s">
        <v>1026</v>
      </c>
      <c r="D625" s="121">
        <v>3</v>
      </c>
      <c r="E625" s="121">
        <v>8</v>
      </c>
    </row>
    <row r="626" spans="1:5" x14ac:dyDescent="0.25">
      <c r="A626" s="119" t="s">
        <v>980</v>
      </c>
      <c r="B626" s="120" t="s">
        <v>1365</v>
      </c>
      <c r="C626" s="119" t="s">
        <v>1026</v>
      </c>
      <c r="D626" s="121">
        <v>2</v>
      </c>
      <c r="E626" s="121">
        <v>7</v>
      </c>
    </row>
    <row r="627" spans="1:5" x14ac:dyDescent="0.25">
      <c r="A627" s="119" t="s">
        <v>980</v>
      </c>
      <c r="B627" s="120" t="s">
        <v>1366</v>
      </c>
      <c r="C627" s="119" t="s">
        <v>1026</v>
      </c>
      <c r="D627" s="121">
        <v>6</v>
      </c>
      <c r="E627" s="121">
        <v>6</v>
      </c>
    </row>
    <row r="628" spans="1:5" x14ac:dyDescent="0.25">
      <c r="A628" s="119" t="s">
        <v>980</v>
      </c>
      <c r="B628" s="120" t="s">
        <v>1367</v>
      </c>
      <c r="C628" s="119" t="s">
        <v>1026</v>
      </c>
      <c r="D628" s="121">
        <v>2</v>
      </c>
      <c r="E628" s="121">
        <v>9</v>
      </c>
    </row>
    <row r="629" spans="1:5" x14ac:dyDescent="0.25">
      <c r="A629" s="119" t="s">
        <v>980</v>
      </c>
      <c r="B629" s="120" t="s">
        <v>1368</v>
      </c>
      <c r="C629" s="119" t="s">
        <v>1026</v>
      </c>
      <c r="D629" s="121">
        <v>3</v>
      </c>
      <c r="E629" s="121">
        <v>7</v>
      </c>
    </row>
    <row r="630" spans="1:5" x14ac:dyDescent="0.25">
      <c r="A630" s="119" t="s">
        <v>980</v>
      </c>
      <c r="B630" s="120" t="s">
        <v>1369</v>
      </c>
      <c r="C630" s="119" t="s">
        <v>1026</v>
      </c>
      <c r="D630" s="121">
        <v>2</v>
      </c>
      <c r="E630" s="121" t="s">
        <v>1027</v>
      </c>
    </row>
    <row r="631" spans="1:5" x14ac:dyDescent="0.25">
      <c r="A631" s="119" t="s">
        <v>980</v>
      </c>
      <c r="B631" s="120" t="s">
        <v>1129</v>
      </c>
      <c r="C631" s="119" t="s">
        <v>1026</v>
      </c>
      <c r="D631" s="121" t="s">
        <v>1027</v>
      </c>
      <c r="E631" s="121" t="s">
        <v>1027</v>
      </c>
    </row>
    <row r="632" spans="1:5" x14ac:dyDescent="0.25">
      <c r="A632" s="119" t="s">
        <v>980</v>
      </c>
      <c r="B632" s="120" t="s">
        <v>1370</v>
      </c>
      <c r="C632" s="119" t="s">
        <v>1026</v>
      </c>
      <c r="D632" s="121">
        <v>2</v>
      </c>
      <c r="E632" s="121">
        <v>8</v>
      </c>
    </row>
    <row r="633" spans="1:5" x14ac:dyDescent="0.25">
      <c r="A633" s="119" t="s">
        <v>980</v>
      </c>
      <c r="B633" s="120" t="s">
        <v>1371</v>
      </c>
      <c r="C633" s="119" t="s">
        <v>1026</v>
      </c>
      <c r="D633" s="121">
        <v>3</v>
      </c>
      <c r="E633" s="121">
        <v>9</v>
      </c>
    </row>
    <row r="634" spans="1:5" x14ac:dyDescent="0.25">
      <c r="A634" s="119" t="s">
        <v>980</v>
      </c>
      <c r="B634" s="120" t="s">
        <v>1352</v>
      </c>
      <c r="C634" s="119" t="s">
        <v>1026</v>
      </c>
      <c r="D634" s="121">
        <v>3</v>
      </c>
      <c r="E634" s="121">
        <v>7</v>
      </c>
    </row>
    <row r="635" spans="1:5" x14ac:dyDescent="0.25">
      <c r="A635" s="119" t="s">
        <v>980</v>
      </c>
      <c r="B635" s="120" t="s">
        <v>1372</v>
      </c>
      <c r="C635" s="119" t="s">
        <v>1026</v>
      </c>
      <c r="D635" s="121">
        <v>2</v>
      </c>
      <c r="E635" s="121">
        <v>8</v>
      </c>
    </row>
    <row r="636" spans="1:5" ht="30" x14ac:dyDescent="0.25">
      <c r="A636" s="119" t="s">
        <v>964</v>
      </c>
      <c r="B636" s="120" t="s">
        <v>1373</v>
      </c>
      <c r="C636" s="119" t="s">
        <v>1029</v>
      </c>
      <c r="D636" s="124"/>
      <c r="E636" s="121">
        <v>2</v>
      </c>
    </row>
    <row r="637" spans="1:5" ht="30" x14ac:dyDescent="0.25">
      <c r="A637" s="119" t="s">
        <v>964</v>
      </c>
      <c r="B637" s="120" t="s">
        <v>1374</v>
      </c>
      <c r="C637" s="119" t="s">
        <v>1029</v>
      </c>
      <c r="D637" s="124"/>
      <c r="E637" s="121">
        <v>3</v>
      </c>
    </row>
    <row r="638" spans="1:5" ht="30" x14ac:dyDescent="0.25">
      <c r="A638" s="119" t="s">
        <v>964</v>
      </c>
      <c r="B638" s="120" t="s">
        <v>1303</v>
      </c>
      <c r="C638" s="119" t="s">
        <v>1029</v>
      </c>
      <c r="D638" s="121">
        <v>2</v>
      </c>
      <c r="E638" s="121">
        <v>2</v>
      </c>
    </row>
    <row r="639" spans="1:5" ht="30" x14ac:dyDescent="0.25">
      <c r="A639" s="119" t="s">
        <v>964</v>
      </c>
      <c r="B639" s="120" t="s">
        <v>1066</v>
      </c>
      <c r="C639" s="119" t="s">
        <v>1026</v>
      </c>
      <c r="D639" s="124"/>
      <c r="E639" s="121">
        <v>4</v>
      </c>
    </row>
    <row r="640" spans="1:5" ht="30" x14ac:dyDescent="0.25">
      <c r="A640" s="119" t="s">
        <v>964</v>
      </c>
      <c r="B640" s="120" t="s">
        <v>1279</v>
      </c>
      <c r="C640" s="119" t="s">
        <v>1026</v>
      </c>
      <c r="D640" s="121">
        <v>7</v>
      </c>
      <c r="E640" s="121" t="s">
        <v>1027</v>
      </c>
    </row>
    <row r="641" spans="1:5" ht="30" x14ac:dyDescent="0.25">
      <c r="A641" s="119" t="s">
        <v>964</v>
      </c>
      <c r="B641" s="120" t="s">
        <v>1375</v>
      </c>
      <c r="C641" s="119" t="s">
        <v>1026</v>
      </c>
      <c r="D641" s="121">
        <v>3</v>
      </c>
      <c r="E641" s="121">
        <v>3</v>
      </c>
    </row>
    <row r="642" spans="1:5" ht="30" x14ac:dyDescent="0.25">
      <c r="A642" s="119" t="s">
        <v>964</v>
      </c>
      <c r="B642" s="120" t="s">
        <v>1071</v>
      </c>
      <c r="C642" s="119" t="s">
        <v>1026</v>
      </c>
      <c r="D642" s="121">
        <v>6</v>
      </c>
      <c r="E642" s="121">
        <v>4</v>
      </c>
    </row>
    <row r="643" spans="1:5" ht="30" x14ac:dyDescent="0.25">
      <c r="A643" s="119" t="s">
        <v>964</v>
      </c>
      <c r="B643" s="120" t="s">
        <v>1034</v>
      </c>
      <c r="C643" s="119" t="s">
        <v>1026</v>
      </c>
      <c r="D643" s="121" t="s">
        <v>1027</v>
      </c>
      <c r="E643" s="121" t="s">
        <v>1027</v>
      </c>
    </row>
    <row r="644" spans="1:5" ht="30" x14ac:dyDescent="0.25">
      <c r="A644" s="119" t="s">
        <v>964</v>
      </c>
      <c r="B644" s="120" t="s">
        <v>1284</v>
      </c>
      <c r="C644" s="119" t="s">
        <v>1026</v>
      </c>
      <c r="D644" s="124"/>
      <c r="E644" s="121">
        <v>2</v>
      </c>
    </row>
    <row r="645" spans="1:5" ht="30" x14ac:dyDescent="0.25">
      <c r="A645" s="119" t="s">
        <v>964</v>
      </c>
      <c r="B645" s="120" t="s">
        <v>1072</v>
      </c>
      <c r="C645" s="119" t="s">
        <v>1026</v>
      </c>
      <c r="D645" s="124"/>
      <c r="E645" s="121">
        <v>2</v>
      </c>
    </row>
    <row r="646" spans="1:5" ht="30" x14ac:dyDescent="0.25">
      <c r="A646" s="119" t="s">
        <v>964</v>
      </c>
      <c r="B646" s="120" t="s">
        <v>1036</v>
      </c>
      <c r="C646" s="119" t="s">
        <v>1026</v>
      </c>
      <c r="D646" s="121" t="s">
        <v>1027</v>
      </c>
      <c r="E646" s="121">
        <v>4</v>
      </c>
    </row>
    <row r="647" spans="1:5" x14ac:dyDescent="0.25">
      <c r="A647" s="119" t="s">
        <v>965</v>
      </c>
      <c r="B647" s="120" t="s">
        <v>1125</v>
      </c>
      <c r="C647" s="119" t="s">
        <v>1026</v>
      </c>
      <c r="D647" s="121">
        <v>3</v>
      </c>
      <c r="E647" s="121">
        <v>2</v>
      </c>
    </row>
    <row r="648" spans="1:5" x14ac:dyDescent="0.25">
      <c r="A648" s="119" t="s">
        <v>965</v>
      </c>
      <c r="B648" s="120" t="s">
        <v>1373</v>
      </c>
      <c r="C648" s="119" t="s">
        <v>1029</v>
      </c>
      <c r="D648" s="124"/>
      <c r="E648" s="121">
        <v>2</v>
      </c>
    </row>
    <row r="649" spans="1:5" x14ac:dyDescent="0.25">
      <c r="A649" s="119" t="s">
        <v>965</v>
      </c>
      <c r="B649" s="120" t="s">
        <v>1374</v>
      </c>
      <c r="C649" s="119" t="s">
        <v>1029</v>
      </c>
      <c r="D649" s="124"/>
      <c r="E649" s="121">
        <v>3</v>
      </c>
    </row>
    <row r="650" spans="1:5" x14ac:dyDescent="0.25">
      <c r="A650" s="119" t="s">
        <v>965</v>
      </c>
      <c r="B650" s="120" t="s">
        <v>1303</v>
      </c>
      <c r="C650" s="119" t="s">
        <v>1029</v>
      </c>
      <c r="D650" s="121">
        <v>2</v>
      </c>
      <c r="E650" s="121">
        <v>2</v>
      </c>
    </row>
    <row r="651" spans="1:5" x14ac:dyDescent="0.25">
      <c r="A651" s="119" t="s">
        <v>965</v>
      </c>
      <c r="B651" s="120" t="s">
        <v>1376</v>
      </c>
      <c r="C651" s="119" t="s">
        <v>1029</v>
      </c>
      <c r="D651" s="121">
        <v>2</v>
      </c>
      <c r="E651" s="121">
        <v>2</v>
      </c>
    </row>
    <row r="652" spans="1:5" x14ac:dyDescent="0.25">
      <c r="A652" s="119" t="s">
        <v>965</v>
      </c>
      <c r="B652" s="120" t="s">
        <v>1066</v>
      </c>
      <c r="C652" s="119" t="s">
        <v>1026</v>
      </c>
      <c r="D652" s="124"/>
      <c r="E652" s="121">
        <v>4</v>
      </c>
    </row>
    <row r="653" spans="1:5" x14ac:dyDescent="0.25">
      <c r="A653" s="119" t="s">
        <v>965</v>
      </c>
      <c r="B653" s="120" t="s">
        <v>1279</v>
      </c>
      <c r="C653" s="119" t="s">
        <v>1026</v>
      </c>
      <c r="D653" s="121">
        <v>7</v>
      </c>
      <c r="E653" s="121" t="s">
        <v>1027</v>
      </c>
    </row>
    <row r="654" spans="1:5" x14ac:dyDescent="0.25">
      <c r="A654" s="119" t="s">
        <v>965</v>
      </c>
      <c r="B654" s="120" t="s">
        <v>1282</v>
      </c>
      <c r="C654" s="119" t="s">
        <v>1029</v>
      </c>
      <c r="D654" s="121">
        <v>5</v>
      </c>
      <c r="E654" s="121">
        <v>3</v>
      </c>
    </row>
    <row r="655" spans="1:5" x14ac:dyDescent="0.25">
      <c r="A655" s="119" t="s">
        <v>965</v>
      </c>
      <c r="B655" s="120" t="s">
        <v>1034</v>
      </c>
      <c r="C655" s="119" t="s">
        <v>1026</v>
      </c>
      <c r="D655" s="121" t="s">
        <v>1027</v>
      </c>
      <c r="E655" s="121" t="s">
        <v>1027</v>
      </c>
    </row>
    <row r="656" spans="1:5" x14ac:dyDescent="0.25">
      <c r="A656" s="119" t="s">
        <v>965</v>
      </c>
      <c r="B656" s="120" t="s">
        <v>1072</v>
      </c>
      <c r="C656" s="119" t="s">
        <v>1026</v>
      </c>
      <c r="D656" s="124"/>
      <c r="E656" s="121">
        <v>2</v>
      </c>
    </row>
    <row r="657" spans="1:5" x14ac:dyDescent="0.25">
      <c r="A657" s="119" t="s">
        <v>866</v>
      </c>
      <c r="B657" s="120" t="s">
        <v>1063</v>
      </c>
      <c r="C657" s="119" t="s">
        <v>1026</v>
      </c>
      <c r="D657" s="121" t="s">
        <v>1027</v>
      </c>
      <c r="E657" s="121" t="s">
        <v>1027</v>
      </c>
    </row>
    <row r="658" spans="1:5" x14ac:dyDescent="0.25">
      <c r="A658" s="119" t="s">
        <v>866</v>
      </c>
      <c r="B658" s="120" t="s">
        <v>1307</v>
      </c>
      <c r="C658" s="119" t="s">
        <v>1026</v>
      </c>
      <c r="D658" s="121">
        <v>6</v>
      </c>
      <c r="E658" s="121" t="s">
        <v>1027</v>
      </c>
    </row>
    <row r="659" spans="1:5" x14ac:dyDescent="0.25">
      <c r="A659" s="119" t="s">
        <v>866</v>
      </c>
      <c r="B659" s="120" t="s">
        <v>1377</v>
      </c>
      <c r="C659" s="119" t="s">
        <v>1029</v>
      </c>
      <c r="D659" s="121">
        <v>7</v>
      </c>
      <c r="E659" s="121">
        <v>8</v>
      </c>
    </row>
    <row r="660" spans="1:5" x14ac:dyDescent="0.25">
      <c r="A660" s="119" t="s">
        <v>866</v>
      </c>
      <c r="B660" s="120" t="s">
        <v>1222</v>
      </c>
      <c r="C660" s="119" t="s">
        <v>1026</v>
      </c>
      <c r="D660" s="121">
        <v>5</v>
      </c>
      <c r="E660" s="121">
        <v>6</v>
      </c>
    </row>
    <row r="661" spans="1:5" x14ac:dyDescent="0.25">
      <c r="A661" s="119" t="s">
        <v>866</v>
      </c>
      <c r="B661" s="120" t="s">
        <v>1378</v>
      </c>
      <c r="C661" s="119" t="s">
        <v>1029</v>
      </c>
      <c r="D661" s="121">
        <v>7</v>
      </c>
      <c r="E661" s="121">
        <v>7</v>
      </c>
    </row>
    <row r="662" spans="1:5" x14ac:dyDescent="0.25">
      <c r="A662" s="119" t="s">
        <v>866</v>
      </c>
      <c r="B662" s="120" t="s">
        <v>1032</v>
      </c>
      <c r="C662" s="119" t="s">
        <v>1026</v>
      </c>
      <c r="D662" s="121" t="s">
        <v>1027</v>
      </c>
      <c r="E662" s="121" t="s">
        <v>1027</v>
      </c>
    </row>
    <row r="663" spans="1:5" x14ac:dyDescent="0.25">
      <c r="A663" s="119" t="s">
        <v>866</v>
      </c>
      <c r="B663" s="120" t="s">
        <v>1049</v>
      </c>
      <c r="C663" s="119" t="s">
        <v>1026</v>
      </c>
      <c r="D663" s="121">
        <v>5</v>
      </c>
      <c r="E663" s="121">
        <v>6</v>
      </c>
    </row>
    <row r="664" spans="1:5" x14ac:dyDescent="0.25">
      <c r="A664" s="119" t="s">
        <v>866</v>
      </c>
      <c r="B664" s="120" t="s">
        <v>1379</v>
      </c>
      <c r="C664" s="119" t="s">
        <v>1026</v>
      </c>
      <c r="D664" s="121">
        <v>5</v>
      </c>
      <c r="E664" s="121">
        <v>7</v>
      </c>
    </row>
    <row r="665" spans="1:5" x14ac:dyDescent="0.25">
      <c r="A665" s="119" t="s">
        <v>866</v>
      </c>
      <c r="B665" s="120" t="s">
        <v>1071</v>
      </c>
      <c r="C665" s="119" t="s">
        <v>1026</v>
      </c>
      <c r="D665" s="121">
        <v>6</v>
      </c>
      <c r="E665" s="121">
        <v>4</v>
      </c>
    </row>
    <row r="666" spans="1:5" x14ac:dyDescent="0.25">
      <c r="A666" s="119" t="s">
        <v>866</v>
      </c>
      <c r="B666" s="120" t="s">
        <v>1034</v>
      </c>
      <c r="C666" s="119" t="s">
        <v>1026</v>
      </c>
      <c r="D666" s="121" t="s">
        <v>1027</v>
      </c>
      <c r="E666" s="121" t="s">
        <v>1027</v>
      </c>
    </row>
    <row r="667" spans="1:5" x14ac:dyDescent="0.25">
      <c r="A667" s="119" t="s">
        <v>866</v>
      </c>
      <c r="B667" s="120" t="s">
        <v>1264</v>
      </c>
      <c r="C667" s="119" t="s">
        <v>1026</v>
      </c>
      <c r="D667" s="121">
        <v>8</v>
      </c>
      <c r="E667" s="121" t="s">
        <v>1027</v>
      </c>
    </row>
    <row r="668" spans="1:5" x14ac:dyDescent="0.25">
      <c r="A668" s="119" t="s">
        <v>866</v>
      </c>
      <c r="B668" s="120" t="s">
        <v>1229</v>
      </c>
      <c r="C668" s="119" t="s">
        <v>1026</v>
      </c>
      <c r="D668" s="121">
        <v>6</v>
      </c>
      <c r="E668" s="121">
        <v>7</v>
      </c>
    </row>
    <row r="669" spans="1:5" x14ac:dyDescent="0.25">
      <c r="A669" s="119" t="s">
        <v>837</v>
      </c>
      <c r="B669" s="120" t="s">
        <v>1266</v>
      </c>
      <c r="C669" s="119" t="s">
        <v>1026</v>
      </c>
      <c r="D669" s="121">
        <v>3</v>
      </c>
      <c r="E669" s="121" t="s">
        <v>1027</v>
      </c>
    </row>
    <row r="670" spans="1:5" x14ac:dyDescent="0.25">
      <c r="A670" s="119" t="s">
        <v>837</v>
      </c>
      <c r="B670" s="120" t="s">
        <v>1380</v>
      </c>
      <c r="C670" s="119" t="s">
        <v>1029</v>
      </c>
      <c r="D670" s="121">
        <v>1</v>
      </c>
      <c r="E670" s="121">
        <v>8</v>
      </c>
    </row>
    <row r="671" spans="1:5" x14ac:dyDescent="0.25">
      <c r="A671" s="119" t="s">
        <v>837</v>
      </c>
      <c r="B671" s="120" t="s">
        <v>1381</v>
      </c>
      <c r="C671" s="119" t="s">
        <v>1029</v>
      </c>
      <c r="D671" s="121">
        <v>1</v>
      </c>
      <c r="E671" s="121">
        <v>9</v>
      </c>
    </row>
    <row r="672" spans="1:5" x14ac:dyDescent="0.25">
      <c r="A672" s="119" t="s">
        <v>837</v>
      </c>
      <c r="B672" s="120" t="s">
        <v>1382</v>
      </c>
      <c r="C672" s="119" t="s">
        <v>1026</v>
      </c>
      <c r="D672" s="121">
        <v>3</v>
      </c>
      <c r="E672" s="121">
        <v>9</v>
      </c>
    </row>
    <row r="673" spans="1:5" x14ac:dyDescent="0.25">
      <c r="A673" s="119" t="s">
        <v>730</v>
      </c>
      <c r="B673" s="120" t="s">
        <v>1123</v>
      </c>
      <c r="C673" s="119" t="s">
        <v>1026</v>
      </c>
      <c r="D673" s="121">
        <v>4</v>
      </c>
      <c r="E673" s="121">
        <v>4</v>
      </c>
    </row>
    <row r="674" spans="1:5" x14ac:dyDescent="0.25">
      <c r="A674" s="119" t="s">
        <v>730</v>
      </c>
      <c r="B674" s="120" t="s">
        <v>1141</v>
      </c>
      <c r="C674" s="119" t="s">
        <v>1026</v>
      </c>
      <c r="D674" s="121">
        <v>2</v>
      </c>
      <c r="E674" s="121">
        <v>2</v>
      </c>
    </row>
    <row r="675" spans="1:5" x14ac:dyDescent="0.25">
      <c r="A675" s="119" t="s">
        <v>730</v>
      </c>
      <c r="B675" s="120" t="s">
        <v>1383</v>
      </c>
      <c r="C675" s="119" t="s">
        <v>1026</v>
      </c>
      <c r="D675" s="121">
        <v>6</v>
      </c>
      <c r="E675" s="121" t="s">
        <v>1027</v>
      </c>
    </row>
    <row r="676" spans="1:5" x14ac:dyDescent="0.25">
      <c r="A676" s="119" t="s">
        <v>730</v>
      </c>
      <c r="B676" s="120" t="s">
        <v>1078</v>
      </c>
      <c r="C676" s="119" t="s">
        <v>1026</v>
      </c>
      <c r="D676" s="121">
        <v>3</v>
      </c>
      <c r="E676" s="121" t="s">
        <v>1027</v>
      </c>
    </row>
    <row r="677" spans="1:5" x14ac:dyDescent="0.25">
      <c r="A677" s="119" t="s">
        <v>730</v>
      </c>
      <c r="B677" s="120" t="s">
        <v>1144</v>
      </c>
      <c r="C677" s="119" t="s">
        <v>1026</v>
      </c>
      <c r="D677" s="121">
        <v>5</v>
      </c>
      <c r="E677" s="121" t="s">
        <v>1027</v>
      </c>
    </row>
    <row r="678" spans="1:5" x14ac:dyDescent="0.25">
      <c r="A678" s="119" t="s">
        <v>730</v>
      </c>
      <c r="B678" s="120" t="s">
        <v>1384</v>
      </c>
      <c r="C678" s="119" t="s">
        <v>1026</v>
      </c>
      <c r="D678" s="121">
        <v>7</v>
      </c>
      <c r="E678" s="121">
        <v>5</v>
      </c>
    </row>
    <row r="679" spans="1:5" x14ac:dyDescent="0.25">
      <c r="A679" s="119" t="s">
        <v>730</v>
      </c>
      <c r="B679" s="120" t="s">
        <v>1081</v>
      </c>
      <c r="C679" s="119" t="s">
        <v>1026</v>
      </c>
      <c r="D679" s="121">
        <v>3</v>
      </c>
      <c r="E679" s="121" t="s">
        <v>1027</v>
      </c>
    </row>
    <row r="680" spans="1:5" x14ac:dyDescent="0.25">
      <c r="A680" s="119" t="s">
        <v>730</v>
      </c>
      <c r="B680" s="120" t="s">
        <v>1148</v>
      </c>
      <c r="C680" s="119" t="s">
        <v>1026</v>
      </c>
      <c r="D680" s="121" t="s">
        <v>1027</v>
      </c>
      <c r="E680" s="121">
        <v>6</v>
      </c>
    </row>
    <row r="681" spans="1:5" x14ac:dyDescent="0.25">
      <c r="A681" s="119" t="s">
        <v>730</v>
      </c>
      <c r="B681" s="120" t="s">
        <v>1385</v>
      </c>
      <c r="C681" s="119" t="s">
        <v>1026</v>
      </c>
      <c r="D681" s="121">
        <v>6</v>
      </c>
      <c r="E681" s="121">
        <v>7</v>
      </c>
    </row>
    <row r="682" spans="1:5" x14ac:dyDescent="0.25">
      <c r="A682" s="119" t="s">
        <v>730</v>
      </c>
      <c r="B682" s="120" t="s">
        <v>1386</v>
      </c>
      <c r="C682" s="119" t="s">
        <v>1026</v>
      </c>
      <c r="D682" s="121">
        <v>4</v>
      </c>
      <c r="E682" s="121">
        <v>5</v>
      </c>
    </row>
    <row r="683" spans="1:5" x14ac:dyDescent="0.25">
      <c r="A683" s="119" t="s">
        <v>730</v>
      </c>
      <c r="B683" s="120" t="s">
        <v>1387</v>
      </c>
      <c r="C683" s="119" t="s">
        <v>1026</v>
      </c>
      <c r="D683" s="121">
        <v>7</v>
      </c>
      <c r="E683" s="121">
        <v>6</v>
      </c>
    </row>
    <row r="684" spans="1:5" x14ac:dyDescent="0.25">
      <c r="A684" s="119" t="s">
        <v>730</v>
      </c>
      <c r="B684" s="120" t="s">
        <v>1388</v>
      </c>
      <c r="C684" s="119" t="s">
        <v>1026</v>
      </c>
      <c r="D684" s="121">
        <v>7</v>
      </c>
      <c r="E684" s="121" t="s">
        <v>1027</v>
      </c>
    </row>
    <row r="685" spans="1:5" x14ac:dyDescent="0.25">
      <c r="A685" s="119" t="s">
        <v>730</v>
      </c>
      <c r="B685" s="120" t="s">
        <v>1389</v>
      </c>
      <c r="C685" s="119" t="s">
        <v>1026</v>
      </c>
      <c r="D685" s="121">
        <v>2</v>
      </c>
      <c r="E685" s="121">
        <v>3</v>
      </c>
    </row>
    <row r="686" spans="1:5" x14ac:dyDescent="0.25">
      <c r="A686" s="119" t="s">
        <v>730</v>
      </c>
      <c r="B686" s="120" t="s">
        <v>1390</v>
      </c>
      <c r="C686" s="119" t="s">
        <v>1026</v>
      </c>
      <c r="D686" s="121" t="s">
        <v>1027</v>
      </c>
      <c r="E686" s="121">
        <v>7</v>
      </c>
    </row>
    <row r="687" spans="1:5" x14ac:dyDescent="0.25">
      <c r="A687" s="119" t="s">
        <v>730</v>
      </c>
      <c r="B687" s="120" t="s">
        <v>1154</v>
      </c>
      <c r="C687" s="119" t="s">
        <v>1026</v>
      </c>
      <c r="D687" s="121" t="s">
        <v>1027</v>
      </c>
      <c r="E687" s="121" t="s">
        <v>1027</v>
      </c>
    </row>
    <row r="688" spans="1:5" x14ac:dyDescent="0.25">
      <c r="A688" s="119" t="s">
        <v>730</v>
      </c>
      <c r="B688" s="120" t="s">
        <v>1391</v>
      </c>
      <c r="C688" s="119" t="s">
        <v>1026</v>
      </c>
      <c r="D688" s="121">
        <v>3</v>
      </c>
      <c r="E688" s="121">
        <v>6</v>
      </c>
    </row>
    <row r="689" spans="1:5" x14ac:dyDescent="0.25">
      <c r="A689" s="119" t="s">
        <v>730</v>
      </c>
      <c r="B689" s="120" t="s">
        <v>1155</v>
      </c>
      <c r="C689" s="119" t="s">
        <v>1026</v>
      </c>
      <c r="D689" s="121" t="s">
        <v>1027</v>
      </c>
      <c r="E689" s="121" t="s">
        <v>1027</v>
      </c>
    </row>
    <row r="690" spans="1:5" x14ac:dyDescent="0.25">
      <c r="A690" s="119" t="s">
        <v>730</v>
      </c>
      <c r="B690" s="120" t="s">
        <v>1392</v>
      </c>
      <c r="C690" s="119" t="s">
        <v>1026</v>
      </c>
      <c r="D690" s="121">
        <v>6</v>
      </c>
      <c r="E690" s="121">
        <v>6</v>
      </c>
    </row>
    <row r="691" spans="1:5" x14ac:dyDescent="0.25">
      <c r="A691" s="119" t="s">
        <v>730</v>
      </c>
      <c r="B691" s="120" t="s">
        <v>1296</v>
      </c>
      <c r="C691" s="119" t="s">
        <v>1026</v>
      </c>
      <c r="D691" s="121">
        <v>6</v>
      </c>
      <c r="E691" s="121">
        <v>6</v>
      </c>
    </row>
    <row r="692" spans="1:5" x14ac:dyDescent="0.25">
      <c r="A692" s="119" t="s">
        <v>730</v>
      </c>
      <c r="B692" s="120" t="s">
        <v>1393</v>
      </c>
      <c r="C692" s="119" t="s">
        <v>1026</v>
      </c>
      <c r="D692" s="121" t="s">
        <v>1027</v>
      </c>
      <c r="E692" s="121">
        <v>8</v>
      </c>
    </row>
    <row r="693" spans="1:5" x14ac:dyDescent="0.25">
      <c r="A693" s="119" t="s">
        <v>1394</v>
      </c>
      <c r="B693" s="120" t="s">
        <v>1395</v>
      </c>
      <c r="C693" s="119" t="s">
        <v>1026</v>
      </c>
      <c r="D693" s="124"/>
      <c r="E693" s="121">
        <v>7</v>
      </c>
    </row>
    <row r="694" spans="1:5" x14ac:dyDescent="0.25">
      <c r="A694" s="119" t="s">
        <v>1394</v>
      </c>
      <c r="B694" s="120" t="s">
        <v>1396</v>
      </c>
      <c r="C694" s="119" t="s">
        <v>1029</v>
      </c>
      <c r="D694" s="121">
        <v>3</v>
      </c>
      <c r="E694" s="121">
        <v>6</v>
      </c>
    </row>
    <row r="695" spans="1:5" x14ac:dyDescent="0.25">
      <c r="A695" s="119" t="s">
        <v>1394</v>
      </c>
      <c r="B695" s="120" t="s">
        <v>1397</v>
      </c>
      <c r="C695" s="119" t="s">
        <v>1026</v>
      </c>
      <c r="D695" s="121">
        <v>2</v>
      </c>
      <c r="E695" s="121">
        <v>2</v>
      </c>
    </row>
    <row r="696" spans="1:5" x14ac:dyDescent="0.25">
      <c r="A696" s="119" t="s">
        <v>1394</v>
      </c>
      <c r="B696" s="120" t="s">
        <v>1398</v>
      </c>
      <c r="C696" s="119" t="s">
        <v>1026</v>
      </c>
      <c r="D696" s="121">
        <v>5</v>
      </c>
      <c r="E696" s="121">
        <v>5</v>
      </c>
    </row>
    <row r="697" spans="1:5" x14ac:dyDescent="0.25">
      <c r="A697" s="119" t="s">
        <v>1394</v>
      </c>
      <c r="B697" s="120" t="s">
        <v>1399</v>
      </c>
      <c r="C697" s="119" t="s">
        <v>1026</v>
      </c>
      <c r="D697" s="124"/>
      <c r="E697" s="121">
        <v>5</v>
      </c>
    </row>
    <row r="698" spans="1:5" x14ac:dyDescent="0.25">
      <c r="A698" s="119" t="s">
        <v>1394</v>
      </c>
      <c r="B698" s="120" t="s">
        <v>1400</v>
      </c>
      <c r="C698" s="119" t="s">
        <v>1026</v>
      </c>
      <c r="D698" s="121">
        <v>2</v>
      </c>
      <c r="E698" s="121">
        <v>3</v>
      </c>
    </row>
    <row r="699" spans="1:5" x14ac:dyDescent="0.25">
      <c r="A699" s="119" t="s">
        <v>1394</v>
      </c>
      <c r="B699" s="120" t="s">
        <v>1401</v>
      </c>
      <c r="C699" s="119" t="s">
        <v>1026</v>
      </c>
      <c r="D699" s="124"/>
      <c r="E699" s="121">
        <v>5</v>
      </c>
    </row>
    <row r="700" spans="1:5" x14ac:dyDescent="0.25">
      <c r="A700" s="119" t="s">
        <v>1394</v>
      </c>
      <c r="B700" s="120" t="s">
        <v>1402</v>
      </c>
      <c r="C700" s="119" t="s">
        <v>1026</v>
      </c>
      <c r="D700" s="121">
        <v>4</v>
      </c>
      <c r="E700" s="121" t="s">
        <v>1027</v>
      </c>
    </row>
    <row r="701" spans="1:5" x14ac:dyDescent="0.25">
      <c r="A701" s="119" t="s">
        <v>1394</v>
      </c>
      <c r="B701" s="120" t="s">
        <v>1403</v>
      </c>
      <c r="C701" s="119" t="s">
        <v>1026</v>
      </c>
      <c r="D701" s="121">
        <v>3</v>
      </c>
      <c r="E701" s="121" t="s">
        <v>1027</v>
      </c>
    </row>
    <row r="702" spans="1:5" x14ac:dyDescent="0.25">
      <c r="A702" s="119" t="s">
        <v>1394</v>
      </c>
      <c r="B702" s="120" t="s">
        <v>1404</v>
      </c>
      <c r="C702" s="119" t="s">
        <v>1026</v>
      </c>
      <c r="D702" s="121">
        <v>2</v>
      </c>
      <c r="E702" s="121">
        <v>4</v>
      </c>
    </row>
    <row r="703" spans="1:5" x14ac:dyDescent="0.25">
      <c r="A703" s="119" t="s">
        <v>1394</v>
      </c>
      <c r="B703" s="120" t="s">
        <v>1311</v>
      </c>
      <c r="C703" s="119" t="s">
        <v>1026</v>
      </c>
      <c r="D703" s="121">
        <v>4</v>
      </c>
      <c r="E703" s="121" t="s">
        <v>1027</v>
      </c>
    </row>
    <row r="704" spans="1:5" x14ac:dyDescent="0.25">
      <c r="A704" s="119" t="s">
        <v>1394</v>
      </c>
      <c r="B704" s="120" t="s">
        <v>1405</v>
      </c>
      <c r="C704" s="119" t="s">
        <v>1026</v>
      </c>
      <c r="D704" s="121">
        <v>3</v>
      </c>
      <c r="E704" s="121" t="s">
        <v>1027</v>
      </c>
    </row>
    <row r="705" spans="1:5" x14ac:dyDescent="0.25">
      <c r="A705" s="119" t="s">
        <v>1394</v>
      </c>
      <c r="B705" s="120" t="s">
        <v>1406</v>
      </c>
      <c r="C705" s="119" t="s">
        <v>1026</v>
      </c>
      <c r="D705" s="121">
        <v>2</v>
      </c>
      <c r="E705" s="121">
        <v>7</v>
      </c>
    </row>
    <row r="706" spans="1:5" x14ac:dyDescent="0.25">
      <c r="A706" s="119" t="s">
        <v>1394</v>
      </c>
      <c r="B706" s="120" t="s">
        <v>1313</v>
      </c>
      <c r="C706" s="119" t="s">
        <v>1026</v>
      </c>
      <c r="D706" s="121">
        <v>4</v>
      </c>
      <c r="E706" s="121" t="s">
        <v>1027</v>
      </c>
    </row>
    <row r="707" spans="1:5" x14ac:dyDescent="0.25">
      <c r="A707" s="119" t="s">
        <v>1394</v>
      </c>
      <c r="B707" s="120" t="s">
        <v>1407</v>
      </c>
      <c r="C707" s="119" t="s">
        <v>1029</v>
      </c>
      <c r="D707" s="121">
        <v>3</v>
      </c>
      <c r="E707" s="121" t="s">
        <v>1027</v>
      </c>
    </row>
    <row r="708" spans="1:5" x14ac:dyDescent="0.25">
      <c r="A708" s="119" t="s">
        <v>1394</v>
      </c>
      <c r="B708" s="120" t="s">
        <v>1408</v>
      </c>
      <c r="C708" s="119" t="s">
        <v>1026</v>
      </c>
      <c r="D708" s="121">
        <v>2</v>
      </c>
      <c r="E708" s="121">
        <v>4</v>
      </c>
    </row>
    <row r="709" spans="1:5" x14ac:dyDescent="0.25">
      <c r="A709" s="119" t="s">
        <v>805</v>
      </c>
      <c r="B709" s="120" t="s">
        <v>1409</v>
      </c>
      <c r="C709" s="119" t="s">
        <v>1029</v>
      </c>
      <c r="D709" s="121">
        <v>5</v>
      </c>
      <c r="E709" s="121" t="s">
        <v>1027</v>
      </c>
    </row>
    <row r="710" spans="1:5" x14ac:dyDescent="0.25">
      <c r="A710" s="119" t="s">
        <v>805</v>
      </c>
      <c r="B710" s="120" t="s">
        <v>1400</v>
      </c>
      <c r="C710" s="119" t="s">
        <v>1029</v>
      </c>
      <c r="D710" s="121">
        <v>2</v>
      </c>
      <c r="E710" s="121">
        <v>3</v>
      </c>
    </row>
    <row r="711" spans="1:5" x14ac:dyDescent="0.25">
      <c r="A711" s="119" t="s">
        <v>805</v>
      </c>
      <c r="B711" s="120" t="s">
        <v>1311</v>
      </c>
      <c r="C711" s="119" t="s">
        <v>1026</v>
      </c>
      <c r="D711" s="121">
        <v>4</v>
      </c>
      <c r="E711" s="121" t="s">
        <v>1027</v>
      </c>
    </row>
    <row r="712" spans="1:5" x14ac:dyDescent="0.25">
      <c r="A712" s="119" t="s">
        <v>805</v>
      </c>
      <c r="B712" s="120" t="s">
        <v>1410</v>
      </c>
      <c r="C712" s="119" t="s">
        <v>1026</v>
      </c>
      <c r="D712" s="121">
        <v>7</v>
      </c>
      <c r="E712" s="121" t="s">
        <v>1027</v>
      </c>
    </row>
    <row r="713" spans="1:5" x14ac:dyDescent="0.25">
      <c r="A713" s="119" t="s">
        <v>805</v>
      </c>
      <c r="B713" s="120" t="s">
        <v>1313</v>
      </c>
      <c r="C713" s="119" t="s">
        <v>1026</v>
      </c>
      <c r="D713" s="121">
        <v>4</v>
      </c>
      <c r="E713" s="121" t="s">
        <v>1027</v>
      </c>
    </row>
    <row r="714" spans="1:5" x14ac:dyDescent="0.25">
      <c r="A714" s="119" t="s">
        <v>808</v>
      </c>
      <c r="B714" s="120" t="s">
        <v>1411</v>
      </c>
      <c r="C714" s="119" t="s">
        <v>1029</v>
      </c>
      <c r="D714" s="121">
        <v>2</v>
      </c>
      <c r="E714" s="121">
        <v>4</v>
      </c>
    </row>
    <row r="715" spans="1:5" x14ac:dyDescent="0.25">
      <c r="A715" s="119" t="s">
        <v>808</v>
      </c>
      <c r="B715" s="120" t="s">
        <v>1412</v>
      </c>
      <c r="C715" s="119" t="s">
        <v>1026</v>
      </c>
      <c r="D715" s="121">
        <v>2</v>
      </c>
      <c r="E715" s="121">
        <v>3</v>
      </c>
    </row>
    <row r="716" spans="1:5" x14ac:dyDescent="0.25">
      <c r="A716" s="119" t="s">
        <v>808</v>
      </c>
      <c r="B716" s="120" t="s">
        <v>1319</v>
      </c>
      <c r="C716" s="119" t="s">
        <v>1026</v>
      </c>
      <c r="D716" s="121">
        <v>2</v>
      </c>
      <c r="E716" s="121">
        <v>2</v>
      </c>
    </row>
    <row r="717" spans="1:5" x14ac:dyDescent="0.25">
      <c r="A717" s="119" t="s">
        <v>808</v>
      </c>
      <c r="B717" s="120" t="s">
        <v>1320</v>
      </c>
      <c r="C717" s="119" t="s">
        <v>1026</v>
      </c>
      <c r="D717" s="121">
        <v>2</v>
      </c>
      <c r="E717" s="121" t="s">
        <v>1027</v>
      </c>
    </row>
    <row r="718" spans="1:5" x14ac:dyDescent="0.25">
      <c r="A718" s="119" t="s">
        <v>808</v>
      </c>
      <c r="B718" s="120" t="s">
        <v>1413</v>
      </c>
      <c r="C718" s="119" t="s">
        <v>1026</v>
      </c>
      <c r="D718" s="121">
        <v>1</v>
      </c>
      <c r="E718" s="121">
        <v>1</v>
      </c>
    </row>
    <row r="719" spans="1:5" ht="30" x14ac:dyDescent="0.25">
      <c r="A719" s="119" t="s">
        <v>838</v>
      </c>
      <c r="B719" s="120" t="s">
        <v>1414</v>
      </c>
      <c r="C719" s="119" t="s">
        <v>1026</v>
      </c>
      <c r="D719" s="121">
        <v>2</v>
      </c>
      <c r="E719" s="121">
        <v>8</v>
      </c>
    </row>
    <row r="720" spans="1:5" ht="30" x14ac:dyDescent="0.25">
      <c r="A720" s="119" t="s">
        <v>838</v>
      </c>
      <c r="B720" s="120" t="s">
        <v>1415</v>
      </c>
      <c r="C720" s="119" t="s">
        <v>1029</v>
      </c>
      <c r="D720" s="121">
        <v>1</v>
      </c>
      <c r="E720" s="121">
        <v>9</v>
      </c>
    </row>
    <row r="721" spans="1:5" ht="30" x14ac:dyDescent="0.25">
      <c r="A721" s="119" t="s">
        <v>838</v>
      </c>
      <c r="B721" s="120" t="s">
        <v>1416</v>
      </c>
      <c r="C721" s="119" t="s">
        <v>1026</v>
      </c>
      <c r="D721" s="121">
        <v>3</v>
      </c>
      <c r="E721" s="121">
        <v>9</v>
      </c>
    </row>
    <row r="722" spans="1:5" ht="30" x14ac:dyDescent="0.25">
      <c r="A722" s="119" t="s">
        <v>838</v>
      </c>
      <c r="B722" s="120" t="s">
        <v>1417</v>
      </c>
      <c r="C722" s="119" t="s">
        <v>1026</v>
      </c>
      <c r="D722" s="121">
        <v>3</v>
      </c>
      <c r="E722" s="121">
        <v>9</v>
      </c>
    </row>
    <row r="723" spans="1:5" ht="30" x14ac:dyDescent="0.25">
      <c r="A723" s="119" t="s">
        <v>838</v>
      </c>
      <c r="B723" s="120" t="s">
        <v>1418</v>
      </c>
      <c r="C723" s="119" t="s">
        <v>1026</v>
      </c>
      <c r="D723" s="121">
        <v>4</v>
      </c>
      <c r="E723" s="121">
        <v>8</v>
      </c>
    </row>
    <row r="724" spans="1:5" ht="30" x14ac:dyDescent="0.25">
      <c r="A724" s="119" t="s">
        <v>838</v>
      </c>
      <c r="B724" s="120" t="s">
        <v>1419</v>
      </c>
      <c r="C724" s="119" t="s">
        <v>1026</v>
      </c>
      <c r="D724" s="121">
        <v>2</v>
      </c>
      <c r="E724" s="121">
        <v>9</v>
      </c>
    </row>
    <row r="725" spans="1:5" ht="30" x14ac:dyDescent="0.25">
      <c r="A725" s="119" t="s">
        <v>838</v>
      </c>
      <c r="B725" s="120" t="s">
        <v>1371</v>
      </c>
      <c r="C725" s="119" t="s">
        <v>1026</v>
      </c>
      <c r="D725" s="121">
        <v>3</v>
      </c>
      <c r="E725" s="121">
        <v>9</v>
      </c>
    </row>
    <row r="726" spans="1:5" x14ac:dyDescent="0.25">
      <c r="A726" s="119" t="s">
        <v>925</v>
      </c>
      <c r="B726" s="120" t="s">
        <v>1248</v>
      </c>
      <c r="C726" s="119" t="s">
        <v>1026</v>
      </c>
      <c r="D726" s="121" t="s">
        <v>1027</v>
      </c>
      <c r="E726" s="121">
        <v>6</v>
      </c>
    </row>
    <row r="727" spans="1:5" x14ac:dyDescent="0.25">
      <c r="A727" s="119" t="s">
        <v>925</v>
      </c>
      <c r="B727" s="120" t="s">
        <v>1420</v>
      </c>
      <c r="C727" s="119" t="s">
        <v>1026</v>
      </c>
      <c r="D727" s="121">
        <v>3</v>
      </c>
      <c r="E727" s="121">
        <v>3</v>
      </c>
    </row>
    <row r="728" spans="1:5" x14ac:dyDescent="0.25">
      <c r="A728" s="119" t="s">
        <v>925</v>
      </c>
      <c r="B728" s="120" t="s">
        <v>1308</v>
      </c>
      <c r="C728" s="119" t="s">
        <v>1029</v>
      </c>
      <c r="D728" s="121">
        <v>5</v>
      </c>
      <c r="E728" s="121">
        <v>6</v>
      </c>
    </row>
    <row r="729" spans="1:5" x14ac:dyDescent="0.25">
      <c r="A729" s="119" t="s">
        <v>925</v>
      </c>
      <c r="B729" s="120" t="s">
        <v>1411</v>
      </c>
      <c r="C729" s="119" t="s">
        <v>1026</v>
      </c>
      <c r="D729" s="121">
        <v>2</v>
      </c>
      <c r="E729" s="121">
        <v>4</v>
      </c>
    </row>
    <row r="730" spans="1:5" x14ac:dyDescent="0.25">
      <c r="A730" s="119" t="s">
        <v>925</v>
      </c>
      <c r="B730" s="120" t="s">
        <v>1309</v>
      </c>
      <c r="C730" s="119" t="s">
        <v>1029</v>
      </c>
      <c r="D730" s="121">
        <v>6</v>
      </c>
      <c r="E730" s="121">
        <v>7</v>
      </c>
    </row>
    <row r="731" spans="1:5" x14ac:dyDescent="0.25">
      <c r="A731" s="119" t="s">
        <v>925</v>
      </c>
      <c r="B731" s="120" t="s">
        <v>1279</v>
      </c>
      <c r="C731" s="119" t="s">
        <v>1026</v>
      </c>
      <c r="D731" s="121">
        <v>7</v>
      </c>
      <c r="E731" s="121" t="s">
        <v>1027</v>
      </c>
    </row>
    <row r="732" spans="1:5" x14ac:dyDescent="0.25">
      <c r="A732" s="119" t="s">
        <v>925</v>
      </c>
      <c r="B732" s="120" t="s">
        <v>1317</v>
      </c>
      <c r="C732" s="119" t="s">
        <v>1026</v>
      </c>
      <c r="D732" s="121">
        <v>4</v>
      </c>
      <c r="E732" s="121">
        <v>3</v>
      </c>
    </row>
    <row r="733" spans="1:5" x14ac:dyDescent="0.25">
      <c r="A733" s="119" t="s">
        <v>925</v>
      </c>
      <c r="B733" s="120" t="s">
        <v>1312</v>
      </c>
      <c r="C733" s="119" t="s">
        <v>1026</v>
      </c>
      <c r="D733" s="121" t="s">
        <v>1027</v>
      </c>
      <c r="E733" s="121" t="s">
        <v>1027</v>
      </c>
    </row>
    <row r="734" spans="1:5" x14ac:dyDescent="0.25">
      <c r="A734" s="119" t="s">
        <v>925</v>
      </c>
      <c r="B734" s="120" t="s">
        <v>1313</v>
      </c>
      <c r="C734" s="119" t="s">
        <v>1026</v>
      </c>
      <c r="D734" s="121">
        <v>4</v>
      </c>
      <c r="E734" s="121" t="s">
        <v>1027</v>
      </c>
    </row>
    <row r="735" spans="1:5" x14ac:dyDescent="0.25">
      <c r="A735" s="119" t="s">
        <v>925</v>
      </c>
      <c r="B735" s="120" t="s">
        <v>1421</v>
      </c>
      <c r="C735" s="119" t="s">
        <v>1026</v>
      </c>
      <c r="D735" s="121" t="s">
        <v>1027</v>
      </c>
      <c r="E735" s="121">
        <v>4</v>
      </c>
    </row>
    <row r="736" spans="1:5" x14ac:dyDescent="0.25">
      <c r="A736" s="119" t="s">
        <v>925</v>
      </c>
      <c r="B736" s="120" t="s">
        <v>1422</v>
      </c>
      <c r="C736" s="119" t="s">
        <v>1026</v>
      </c>
      <c r="D736" s="124"/>
      <c r="E736" s="121">
        <v>2</v>
      </c>
    </row>
    <row r="737" spans="1:5" x14ac:dyDescent="0.25">
      <c r="A737" s="119" t="s">
        <v>925</v>
      </c>
      <c r="B737" s="120" t="s">
        <v>1423</v>
      </c>
      <c r="C737" s="119" t="s">
        <v>1026</v>
      </c>
      <c r="D737" s="124"/>
      <c r="E737" s="121">
        <v>2</v>
      </c>
    </row>
    <row r="738" spans="1:5" x14ac:dyDescent="0.25">
      <c r="A738" s="119" t="s">
        <v>925</v>
      </c>
      <c r="B738" s="120" t="s">
        <v>1424</v>
      </c>
      <c r="C738" s="119" t="s">
        <v>1026</v>
      </c>
      <c r="D738" s="124"/>
      <c r="E738" s="121">
        <v>3</v>
      </c>
    </row>
    <row r="739" spans="1:5" ht="30" x14ac:dyDescent="0.25">
      <c r="A739" s="119" t="s">
        <v>981</v>
      </c>
      <c r="B739" s="120" t="s">
        <v>1096</v>
      </c>
      <c r="C739" s="119" t="s">
        <v>1026</v>
      </c>
      <c r="D739" s="121">
        <v>4</v>
      </c>
      <c r="E739" s="121">
        <v>7</v>
      </c>
    </row>
    <row r="740" spans="1:5" ht="30" x14ac:dyDescent="0.25">
      <c r="A740" s="119" t="s">
        <v>981</v>
      </c>
      <c r="B740" s="120" t="s">
        <v>1358</v>
      </c>
      <c r="C740" s="119" t="s">
        <v>1026</v>
      </c>
      <c r="D740" s="121">
        <v>3</v>
      </c>
      <c r="E740" s="121">
        <v>8</v>
      </c>
    </row>
    <row r="741" spans="1:5" ht="30" x14ac:dyDescent="0.25">
      <c r="A741" s="119" t="s">
        <v>981</v>
      </c>
      <c r="B741" s="120" t="s">
        <v>1064</v>
      </c>
      <c r="C741" s="119" t="s">
        <v>1026</v>
      </c>
      <c r="D741" s="121">
        <v>3</v>
      </c>
      <c r="E741" s="121">
        <v>8</v>
      </c>
    </row>
    <row r="742" spans="1:5" ht="30" x14ac:dyDescent="0.25">
      <c r="A742" s="119" t="s">
        <v>981</v>
      </c>
      <c r="B742" s="120" t="s">
        <v>1425</v>
      </c>
      <c r="C742" s="119" t="s">
        <v>1026</v>
      </c>
      <c r="D742" s="121">
        <v>4</v>
      </c>
      <c r="E742" s="121">
        <v>8</v>
      </c>
    </row>
    <row r="743" spans="1:5" ht="30" x14ac:dyDescent="0.25">
      <c r="A743" s="119" t="s">
        <v>981</v>
      </c>
      <c r="B743" s="120" t="s">
        <v>1098</v>
      </c>
      <c r="C743" s="119" t="s">
        <v>1029</v>
      </c>
      <c r="D743" s="121">
        <v>3</v>
      </c>
      <c r="E743" s="121">
        <v>8</v>
      </c>
    </row>
    <row r="744" spans="1:5" ht="30" x14ac:dyDescent="0.25">
      <c r="A744" s="119" t="s">
        <v>981</v>
      </c>
      <c r="B744" s="120" t="s">
        <v>1426</v>
      </c>
      <c r="C744" s="119" t="s">
        <v>1026</v>
      </c>
      <c r="D744" s="121">
        <v>2</v>
      </c>
      <c r="E744" s="121" t="s">
        <v>1027</v>
      </c>
    </row>
    <row r="745" spans="1:5" ht="30" x14ac:dyDescent="0.25">
      <c r="A745" s="119" t="s">
        <v>981</v>
      </c>
      <c r="B745" s="120" t="s">
        <v>1427</v>
      </c>
      <c r="C745" s="119" t="s">
        <v>1026</v>
      </c>
      <c r="D745" s="121">
        <v>1</v>
      </c>
      <c r="E745" s="121">
        <v>9</v>
      </c>
    </row>
    <row r="746" spans="1:5" ht="30" x14ac:dyDescent="0.25">
      <c r="A746" s="119" t="s">
        <v>981</v>
      </c>
      <c r="B746" s="120" t="s">
        <v>1428</v>
      </c>
      <c r="C746" s="119" t="s">
        <v>1026</v>
      </c>
      <c r="D746" s="121">
        <v>2</v>
      </c>
      <c r="E746" s="121">
        <v>8</v>
      </c>
    </row>
    <row r="747" spans="1:5" ht="30" x14ac:dyDescent="0.25">
      <c r="A747" s="119" t="s">
        <v>981</v>
      </c>
      <c r="B747" s="120" t="s">
        <v>1429</v>
      </c>
      <c r="C747" s="119" t="s">
        <v>1026</v>
      </c>
      <c r="D747" s="121">
        <v>2</v>
      </c>
      <c r="E747" s="121" t="s">
        <v>1027</v>
      </c>
    </row>
    <row r="748" spans="1:5" ht="30" x14ac:dyDescent="0.25">
      <c r="A748" s="119" t="s">
        <v>981</v>
      </c>
      <c r="B748" s="120" t="s">
        <v>1430</v>
      </c>
      <c r="C748" s="119" t="s">
        <v>1026</v>
      </c>
      <c r="D748" s="121" t="s">
        <v>1027</v>
      </c>
      <c r="E748" s="121" t="s">
        <v>1027</v>
      </c>
    </row>
    <row r="749" spans="1:5" ht="30" x14ac:dyDescent="0.25">
      <c r="A749" s="119" t="s">
        <v>981</v>
      </c>
      <c r="B749" s="120" t="s">
        <v>1385</v>
      </c>
      <c r="C749" s="119" t="s">
        <v>1026</v>
      </c>
      <c r="D749" s="121">
        <v>6</v>
      </c>
      <c r="E749" s="121">
        <v>7</v>
      </c>
    </row>
    <row r="750" spans="1:5" ht="30" x14ac:dyDescent="0.25">
      <c r="A750" s="119" t="s">
        <v>981</v>
      </c>
      <c r="B750" s="120" t="s">
        <v>1431</v>
      </c>
      <c r="C750" s="119" t="s">
        <v>1026</v>
      </c>
      <c r="D750" s="121">
        <v>2</v>
      </c>
      <c r="E750" s="121">
        <v>9</v>
      </c>
    </row>
    <row r="751" spans="1:5" ht="30" x14ac:dyDescent="0.25">
      <c r="A751" s="119" t="s">
        <v>981</v>
      </c>
      <c r="B751" s="120" t="s">
        <v>1368</v>
      </c>
      <c r="C751" s="119" t="s">
        <v>1026</v>
      </c>
      <c r="D751" s="121">
        <v>3</v>
      </c>
      <c r="E751" s="121">
        <v>7</v>
      </c>
    </row>
    <row r="752" spans="1:5" ht="30" x14ac:dyDescent="0.25">
      <c r="A752" s="119" t="s">
        <v>981</v>
      </c>
      <c r="B752" s="120" t="s">
        <v>1129</v>
      </c>
      <c r="C752" s="119" t="s">
        <v>1026</v>
      </c>
      <c r="D752" s="121" t="s">
        <v>1027</v>
      </c>
      <c r="E752" s="121" t="s">
        <v>1027</v>
      </c>
    </row>
    <row r="753" spans="1:5" ht="30" x14ac:dyDescent="0.25">
      <c r="A753" s="119" t="s">
        <v>981</v>
      </c>
      <c r="B753" s="120" t="s">
        <v>1432</v>
      </c>
      <c r="C753" s="119" t="s">
        <v>1026</v>
      </c>
      <c r="D753" s="121">
        <v>2</v>
      </c>
      <c r="E753" s="121">
        <v>8</v>
      </c>
    </row>
    <row r="754" spans="1:5" ht="30" x14ac:dyDescent="0.25">
      <c r="A754" s="119" t="s">
        <v>981</v>
      </c>
      <c r="B754" s="120" t="s">
        <v>1112</v>
      </c>
      <c r="C754" s="119" t="s">
        <v>1026</v>
      </c>
      <c r="D754" s="121">
        <v>3</v>
      </c>
      <c r="E754" s="121">
        <v>8</v>
      </c>
    </row>
    <row r="755" spans="1:5" ht="30" x14ac:dyDescent="0.25">
      <c r="A755" s="119" t="s">
        <v>981</v>
      </c>
      <c r="B755" s="120" t="s">
        <v>1371</v>
      </c>
      <c r="C755" s="119" t="s">
        <v>1026</v>
      </c>
      <c r="D755" s="121">
        <v>3</v>
      </c>
      <c r="E755" s="121">
        <v>9</v>
      </c>
    </row>
    <row r="756" spans="1:5" ht="30" x14ac:dyDescent="0.25">
      <c r="A756" s="119" t="s">
        <v>981</v>
      </c>
      <c r="B756" s="120" t="s">
        <v>1433</v>
      </c>
      <c r="C756" s="119" t="s">
        <v>1026</v>
      </c>
      <c r="D756" s="121">
        <v>1</v>
      </c>
      <c r="E756" s="121">
        <v>9</v>
      </c>
    </row>
    <row r="757" spans="1:5" ht="30" x14ac:dyDescent="0.25">
      <c r="A757" s="119" t="s">
        <v>981</v>
      </c>
      <c r="B757" s="120" t="s">
        <v>1434</v>
      </c>
      <c r="C757" s="119" t="s">
        <v>1026</v>
      </c>
      <c r="D757" s="121">
        <v>1</v>
      </c>
      <c r="E757" s="121">
        <v>8</v>
      </c>
    </row>
    <row r="758" spans="1:5" ht="30" x14ac:dyDescent="0.25">
      <c r="A758" s="119" t="s">
        <v>981</v>
      </c>
      <c r="B758" s="120" t="s">
        <v>1287</v>
      </c>
      <c r="C758" s="119" t="s">
        <v>1026</v>
      </c>
      <c r="D758" s="124"/>
      <c r="E758" s="121">
        <v>8</v>
      </c>
    </row>
    <row r="759" spans="1:5" ht="30" x14ac:dyDescent="0.25">
      <c r="A759" s="119" t="s">
        <v>981</v>
      </c>
      <c r="B759" s="120" t="s">
        <v>1435</v>
      </c>
      <c r="C759" s="119" t="s">
        <v>1026</v>
      </c>
      <c r="D759" s="121">
        <v>3</v>
      </c>
      <c r="E759" s="121">
        <v>7</v>
      </c>
    </row>
    <row r="760" spans="1:5" x14ac:dyDescent="0.25">
      <c r="A760" s="119" t="s">
        <v>892</v>
      </c>
      <c r="B760" s="120" t="s">
        <v>1025</v>
      </c>
      <c r="C760" s="119" t="s">
        <v>1026</v>
      </c>
      <c r="D760" s="121">
        <v>7</v>
      </c>
      <c r="E760" s="121" t="s">
        <v>1027</v>
      </c>
    </row>
    <row r="761" spans="1:5" x14ac:dyDescent="0.25">
      <c r="A761" s="119" t="s">
        <v>892</v>
      </c>
      <c r="B761" s="120" t="s">
        <v>1247</v>
      </c>
      <c r="C761" s="119" t="s">
        <v>1026</v>
      </c>
      <c r="D761" s="121">
        <v>8</v>
      </c>
      <c r="E761" s="121">
        <v>7</v>
      </c>
    </row>
    <row r="762" spans="1:5" x14ac:dyDescent="0.25">
      <c r="A762" s="119" t="s">
        <v>892</v>
      </c>
      <c r="B762" s="120" t="s">
        <v>1041</v>
      </c>
      <c r="C762" s="119" t="s">
        <v>1026</v>
      </c>
      <c r="D762" s="121">
        <v>6</v>
      </c>
      <c r="E762" s="121">
        <v>6</v>
      </c>
    </row>
    <row r="763" spans="1:5" x14ac:dyDescent="0.25">
      <c r="A763" s="119" t="s">
        <v>892</v>
      </c>
      <c r="B763" s="120" t="s">
        <v>1436</v>
      </c>
      <c r="C763" s="119" t="s">
        <v>1029</v>
      </c>
      <c r="D763" s="121">
        <v>6</v>
      </c>
      <c r="E763" s="121">
        <v>6</v>
      </c>
    </row>
    <row r="764" spans="1:5" x14ac:dyDescent="0.25">
      <c r="A764" s="119" t="s">
        <v>892</v>
      </c>
      <c r="B764" s="120" t="s">
        <v>1222</v>
      </c>
      <c r="C764" s="119" t="s">
        <v>1026</v>
      </c>
      <c r="D764" s="121">
        <v>5</v>
      </c>
      <c r="E764" s="121">
        <v>6</v>
      </c>
    </row>
    <row r="765" spans="1:5" x14ac:dyDescent="0.25">
      <c r="A765" s="119" t="s">
        <v>892</v>
      </c>
      <c r="B765" s="120" t="s">
        <v>1244</v>
      </c>
      <c r="C765" s="119" t="s">
        <v>1026</v>
      </c>
      <c r="D765" s="121">
        <v>7</v>
      </c>
      <c r="E765" s="121">
        <v>7</v>
      </c>
    </row>
    <row r="766" spans="1:5" x14ac:dyDescent="0.25">
      <c r="A766" s="119" t="s">
        <v>892</v>
      </c>
      <c r="B766" s="120" t="s">
        <v>1437</v>
      </c>
      <c r="C766" s="119" t="s">
        <v>1026</v>
      </c>
      <c r="D766" s="124"/>
      <c r="E766" s="121">
        <v>6</v>
      </c>
    </row>
    <row r="767" spans="1:5" x14ac:dyDescent="0.25">
      <c r="A767" s="119" t="s">
        <v>892</v>
      </c>
      <c r="B767" s="120" t="s">
        <v>1438</v>
      </c>
      <c r="C767" s="119" t="s">
        <v>1026</v>
      </c>
      <c r="D767" s="121">
        <v>7</v>
      </c>
      <c r="E767" s="121">
        <v>7</v>
      </c>
    </row>
    <row r="768" spans="1:5" x14ac:dyDescent="0.25">
      <c r="A768" s="119" t="s">
        <v>892</v>
      </c>
      <c r="B768" s="120" t="s">
        <v>1246</v>
      </c>
      <c r="C768" s="119" t="s">
        <v>1026</v>
      </c>
      <c r="D768" s="121">
        <v>7</v>
      </c>
      <c r="E768" s="121">
        <v>7</v>
      </c>
    </row>
    <row r="769" spans="1:5" x14ac:dyDescent="0.25">
      <c r="A769" s="119" t="s">
        <v>892</v>
      </c>
      <c r="B769" s="120" t="s">
        <v>1057</v>
      </c>
      <c r="C769" s="119" t="s">
        <v>1026</v>
      </c>
      <c r="D769" s="121">
        <v>7</v>
      </c>
      <c r="E769" s="121">
        <v>7</v>
      </c>
    </row>
    <row r="770" spans="1:5" ht="30" x14ac:dyDescent="0.25">
      <c r="A770" s="119" t="s">
        <v>940</v>
      </c>
      <c r="B770" s="120" t="s">
        <v>1439</v>
      </c>
      <c r="C770" s="119" t="s">
        <v>1026</v>
      </c>
      <c r="D770" s="121">
        <v>6</v>
      </c>
      <c r="E770" s="121">
        <v>6</v>
      </c>
    </row>
    <row r="771" spans="1:5" ht="30" x14ac:dyDescent="0.25">
      <c r="A771" s="119" t="s">
        <v>940</v>
      </c>
      <c r="B771" s="120" t="s">
        <v>1210</v>
      </c>
      <c r="C771" s="119" t="s">
        <v>1026</v>
      </c>
      <c r="D771" s="121">
        <v>3</v>
      </c>
      <c r="E771" s="121">
        <v>7</v>
      </c>
    </row>
    <row r="772" spans="1:5" ht="30" x14ac:dyDescent="0.25">
      <c r="A772" s="119" t="s">
        <v>940</v>
      </c>
      <c r="B772" s="120" t="s">
        <v>1278</v>
      </c>
      <c r="C772" s="119" t="s">
        <v>1026</v>
      </c>
      <c r="D772" s="121">
        <v>4</v>
      </c>
      <c r="E772" s="121" t="s">
        <v>1027</v>
      </c>
    </row>
    <row r="773" spans="1:5" ht="30" x14ac:dyDescent="0.25">
      <c r="A773" s="119" t="s">
        <v>940</v>
      </c>
      <c r="B773" s="120" t="s">
        <v>1440</v>
      </c>
      <c r="C773" s="119" t="s">
        <v>1029</v>
      </c>
      <c r="D773" s="121">
        <v>5</v>
      </c>
      <c r="E773" s="121">
        <v>5</v>
      </c>
    </row>
    <row r="774" spans="1:5" ht="30" x14ac:dyDescent="0.25">
      <c r="A774" s="119" t="s">
        <v>940</v>
      </c>
      <c r="B774" s="120" t="s">
        <v>1042</v>
      </c>
      <c r="C774" s="119" t="s">
        <v>1029</v>
      </c>
      <c r="D774" s="121" t="s">
        <v>1027</v>
      </c>
      <c r="E774" s="121" t="s">
        <v>1027</v>
      </c>
    </row>
    <row r="775" spans="1:5" ht="30" x14ac:dyDescent="0.25">
      <c r="A775" s="119" t="s">
        <v>940</v>
      </c>
      <c r="B775" s="120" t="s">
        <v>1441</v>
      </c>
      <c r="C775" s="119" t="s">
        <v>1026</v>
      </c>
      <c r="D775" s="121">
        <v>4</v>
      </c>
      <c r="E775" s="121">
        <v>8</v>
      </c>
    </row>
    <row r="776" spans="1:5" ht="30" x14ac:dyDescent="0.25">
      <c r="A776" s="119" t="s">
        <v>940</v>
      </c>
      <c r="B776" s="120" t="s">
        <v>1240</v>
      </c>
      <c r="C776" s="119" t="s">
        <v>1026</v>
      </c>
      <c r="D776" s="121">
        <v>5</v>
      </c>
      <c r="E776" s="121" t="s">
        <v>1027</v>
      </c>
    </row>
    <row r="777" spans="1:5" ht="30" x14ac:dyDescent="0.25">
      <c r="A777" s="119" t="s">
        <v>940</v>
      </c>
      <c r="B777" s="120" t="s">
        <v>1280</v>
      </c>
      <c r="C777" s="119" t="s">
        <v>1026</v>
      </c>
      <c r="D777" s="121">
        <v>6</v>
      </c>
      <c r="E777" s="121" t="s">
        <v>1027</v>
      </c>
    </row>
    <row r="778" spans="1:5" ht="30" x14ac:dyDescent="0.25">
      <c r="A778" s="119" t="s">
        <v>940</v>
      </c>
      <c r="B778" s="120" t="s">
        <v>1049</v>
      </c>
      <c r="C778" s="119" t="s">
        <v>1026</v>
      </c>
      <c r="D778" s="121">
        <v>5</v>
      </c>
      <c r="E778" s="121">
        <v>6</v>
      </c>
    </row>
    <row r="779" spans="1:5" ht="30" x14ac:dyDescent="0.25">
      <c r="A779" s="119" t="s">
        <v>940</v>
      </c>
      <c r="B779" s="120" t="s">
        <v>1442</v>
      </c>
      <c r="C779" s="119" t="s">
        <v>1026</v>
      </c>
      <c r="D779" s="121" t="s">
        <v>1027</v>
      </c>
      <c r="E779" s="121" t="s">
        <v>1027</v>
      </c>
    </row>
    <row r="780" spans="1:5" ht="30" x14ac:dyDescent="0.25">
      <c r="A780" s="119" t="s">
        <v>940</v>
      </c>
      <c r="B780" s="120" t="s">
        <v>1262</v>
      </c>
      <c r="C780" s="119" t="s">
        <v>1026</v>
      </c>
      <c r="D780" s="121">
        <v>4</v>
      </c>
      <c r="E780" s="121">
        <v>8</v>
      </c>
    </row>
    <row r="781" spans="1:5" ht="30" x14ac:dyDescent="0.25">
      <c r="A781" s="119" t="s">
        <v>940</v>
      </c>
      <c r="B781" s="120" t="s">
        <v>1375</v>
      </c>
      <c r="C781" s="119" t="s">
        <v>1026</v>
      </c>
      <c r="D781" s="121">
        <v>3</v>
      </c>
      <c r="E781" s="121">
        <v>3</v>
      </c>
    </row>
    <row r="782" spans="1:5" ht="30" x14ac:dyDescent="0.25">
      <c r="A782" s="119" t="s">
        <v>940</v>
      </c>
      <c r="B782" s="120" t="s">
        <v>1338</v>
      </c>
      <c r="C782" s="119" t="s">
        <v>1026</v>
      </c>
      <c r="D782" s="121">
        <v>3</v>
      </c>
      <c r="E782" s="121" t="s">
        <v>1027</v>
      </c>
    </row>
    <row r="783" spans="1:5" ht="30" x14ac:dyDescent="0.25">
      <c r="A783" s="119" t="s">
        <v>940</v>
      </c>
      <c r="B783" s="120" t="s">
        <v>1053</v>
      </c>
      <c r="C783" s="119" t="s">
        <v>1026</v>
      </c>
      <c r="D783" s="121">
        <v>4</v>
      </c>
      <c r="E783" s="121">
        <v>5</v>
      </c>
    </row>
    <row r="784" spans="1:5" ht="30" x14ac:dyDescent="0.25">
      <c r="A784" s="119" t="s">
        <v>940</v>
      </c>
      <c r="B784" s="120" t="s">
        <v>1443</v>
      </c>
      <c r="C784" s="119" t="s">
        <v>1026</v>
      </c>
      <c r="D784" s="121">
        <v>5</v>
      </c>
      <c r="E784" s="121">
        <v>6</v>
      </c>
    </row>
    <row r="785" spans="1:5" ht="30" x14ac:dyDescent="0.25">
      <c r="A785" s="119" t="s">
        <v>940</v>
      </c>
      <c r="B785" s="120" t="s">
        <v>1444</v>
      </c>
      <c r="C785" s="119" t="s">
        <v>1026</v>
      </c>
      <c r="D785" s="121">
        <v>6</v>
      </c>
      <c r="E785" s="121">
        <v>7</v>
      </c>
    </row>
    <row r="786" spans="1:5" ht="30" x14ac:dyDescent="0.25">
      <c r="A786" s="119" t="s">
        <v>940</v>
      </c>
      <c r="B786" s="120" t="s">
        <v>1054</v>
      </c>
      <c r="C786" s="119" t="s">
        <v>1026</v>
      </c>
      <c r="D786" s="121">
        <v>6</v>
      </c>
      <c r="E786" s="121">
        <v>8</v>
      </c>
    </row>
    <row r="787" spans="1:5" ht="30" x14ac:dyDescent="0.25">
      <c r="A787" s="119" t="s">
        <v>940</v>
      </c>
      <c r="B787" s="120" t="s">
        <v>1212</v>
      </c>
      <c r="C787" s="119" t="s">
        <v>1026</v>
      </c>
      <c r="D787" s="121">
        <v>4</v>
      </c>
      <c r="E787" s="121">
        <v>8</v>
      </c>
    </row>
    <row r="788" spans="1:5" ht="30" x14ac:dyDescent="0.25">
      <c r="A788" s="119" t="s">
        <v>940</v>
      </c>
      <c r="B788" s="120" t="s">
        <v>1445</v>
      </c>
      <c r="C788" s="119" t="s">
        <v>1026</v>
      </c>
      <c r="D788" s="121">
        <v>5</v>
      </c>
      <c r="E788" s="121" t="s">
        <v>1027</v>
      </c>
    </row>
    <row r="789" spans="1:5" ht="30" x14ac:dyDescent="0.25">
      <c r="A789" s="119" t="s">
        <v>940</v>
      </c>
      <c r="B789" s="120" t="s">
        <v>1229</v>
      </c>
      <c r="C789" s="119" t="s">
        <v>1026</v>
      </c>
      <c r="D789" s="121">
        <v>6</v>
      </c>
      <c r="E789" s="121">
        <v>7</v>
      </c>
    </row>
    <row r="790" spans="1:5" x14ac:dyDescent="0.25">
      <c r="A790" s="119" t="s">
        <v>926</v>
      </c>
      <c r="B790" s="120" t="s">
        <v>1248</v>
      </c>
      <c r="C790" s="119" t="s">
        <v>1026</v>
      </c>
      <c r="D790" s="121" t="s">
        <v>1027</v>
      </c>
      <c r="E790" s="121">
        <v>6</v>
      </c>
    </row>
    <row r="791" spans="1:5" x14ac:dyDescent="0.25">
      <c r="A791" s="119" t="s">
        <v>926</v>
      </c>
      <c r="B791" s="120" t="s">
        <v>1446</v>
      </c>
      <c r="C791" s="119" t="s">
        <v>1029</v>
      </c>
      <c r="D791" s="121" t="s">
        <v>1027</v>
      </c>
      <c r="E791" s="121" t="s">
        <v>1027</v>
      </c>
    </row>
    <row r="792" spans="1:5" ht="30" x14ac:dyDescent="0.25">
      <c r="A792" s="119" t="s">
        <v>926</v>
      </c>
      <c r="B792" s="120" t="s">
        <v>1447</v>
      </c>
      <c r="C792" s="119" t="s">
        <v>1026</v>
      </c>
      <c r="D792" s="121">
        <v>5</v>
      </c>
      <c r="E792" s="121">
        <v>5</v>
      </c>
    </row>
    <row r="793" spans="1:5" x14ac:dyDescent="0.25">
      <c r="A793" s="119" t="s">
        <v>926</v>
      </c>
      <c r="B793" s="120" t="s">
        <v>1244</v>
      </c>
      <c r="C793" s="119" t="s">
        <v>1026</v>
      </c>
      <c r="D793" s="121">
        <v>7</v>
      </c>
      <c r="E793" s="121">
        <v>7</v>
      </c>
    </row>
    <row r="794" spans="1:5" x14ac:dyDescent="0.25">
      <c r="A794" s="119" t="s">
        <v>926</v>
      </c>
      <c r="B794" s="120" t="s">
        <v>1448</v>
      </c>
      <c r="C794" s="119" t="s">
        <v>1026</v>
      </c>
      <c r="D794" s="121">
        <v>7</v>
      </c>
      <c r="E794" s="121" t="s">
        <v>1027</v>
      </c>
    </row>
    <row r="795" spans="1:5" x14ac:dyDescent="0.25">
      <c r="A795" s="119" t="s">
        <v>926</v>
      </c>
      <c r="B795" s="120" t="s">
        <v>1055</v>
      </c>
      <c r="C795" s="119" t="s">
        <v>1026</v>
      </c>
      <c r="D795" s="121">
        <v>7</v>
      </c>
      <c r="E795" s="121">
        <v>7</v>
      </c>
    </row>
    <row r="796" spans="1:5" x14ac:dyDescent="0.25">
      <c r="A796" s="119" t="s">
        <v>926</v>
      </c>
      <c r="B796" s="120" t="s">
        <v>1449</v>
      </c>
      <c r="C796" s="119" t="s">
        <v>1026</v>
      </c>
      <c r="D796" s="121" t="s">
        <v>1027</v>
      </c>
      <c r="E796" s="121" t="s">
        <v>1027</v>
      </c>
    </row>
    <row r="797" spans="1:5" x14ac:dyDescent="0.25">
      <c r="A797" s="119" t="s">
        <v>926</v>
      </c>
      <c r="B797" s="120" t="s">
        <v>1060</v>
      </c>
      <c r="C797" s="119" t="s">
        <v>1026</v>
      </c>
      <c r="D797" s="121">
        <v>8</v>
      </c>
      <c r="E797" s="121">
        <v>7</v>
      </c>
    </row>
    <row r="798" spans="1:5" x14ac:dyDescent="0.25">
      <c r="A798" s="119" t="s">
        <v>879</v>
      </c>
      <c r="B798" s="120" t="s">
        <v>1278</v>
      </c>
      <c r="C798" s="119" t="s">
        <v>1029</v>
      </c>
      <c r="D798" s="121">
        <v>4</v>
      </c>
      <c r="E798" s="121" t="s">
        <v>1027</v>
      </c>
    </row>
    <row r="799" spans="1:5" x14ac:dyDescent="0.25">
      <c r="A799" s="119" t="s">
        <v>879</v>
      </c>
      <c r="B799" s="120" t="s">
        <v>1359</v>
      </c>
      <c r="C799" s="119" t="s">
        <v>1029</v>
      </c>
      <c r="D799" s="121" t="s">
        <v>1027</v>
      </c>
      <c r="E799" s="121">
        <v>8</v>
      </c>
    </row>
    <row r="800" spans="1:5" x14ac:dyDescent="0.25">
      <c r="A800" s="119" t="s">
        <v>879</v>
      </c>
      <c r="B800" s="120" t="s">
        <v>1450</v>
      </c>
      <c r="C800" s="119" t="s">
        <v>1029</v>
      </c>
      <c r="D800" s="121">
        <v>4</v>
      </c>
      <c r="E800" s="121">
        <v>7</v>
      </c>
    </row>
    <row r="801" spans="1:5" x14ac:dyDescent="0.25">
      <c r="A801" s="119" t="s">
        <v>879</v>
      </c>
      <c r="B801" s="120" t="s">
        <v>1451</v>
      </c>
      <c r="C801" s="119" t="s">
        <v>1029</v>
      </c>
      <c r="D801" s="121">
        <v>4</v>
      </c>
      <c r="E801" s="121">
        <v>8</v>
      </c>
    </row>
    <row r="802" spans="1:5" x14ac:dyDescent="0.25">
      <c r="A802" s="119" t="s">
        <v>879</v>
      </c>
      <c r="B802" s="120" t="s">
        <v>1032</v>
      </c>
      <c r="C802" s="119" t="s">
        <v>1026</v>
      </c>
      <c r="D802" s="121" t="s">
        <v>1027</v>
      </c>
      <c r="E802" s="121" t="s">
        <v>1027</v>
      </c>
    </row>
    <row r="803" spans="1:5" x14ac:dyDescent="0.25">
      <c r="A803" s="119" t="s">
        <v>879</v>
      </c>
      <c r="B803" s="120" t="s">
        <v>1452</v>
      </c>
      <c r="C803" s="119" t="s">
        <v>1026</v>
      </c>
      <c r="D803" s="121">
        <v>5</v>
      </c>
      <c r="E803" s="121">
        <v>6</v>
      </c>
    </row>
    <row r="804" spans="1:5" x14ac:dyDescent="0.25">
      <c r="A804" s="119" t="s">
        <v>879</v>
      </c>
      <c r="B804" s="120" t="s">
        <v>1453</v>
      </c>
      <c r="C804" s="119" t="s">
        <v>1029</v>
      </c>
      <c r="D804" s="121">
        <v>5</v>
      </c>
      <c r="E804" s="121">
        <v>7</v>
      </c>
    </row>
    <row r="805" spans="1:5" x14ac:dyDescent="0.25">
      <c r="A805" s="119" t="s">
        <v>879</v>
      </c>
      <c r="B805" s="120" t="s">
        <v>1262</v>
      </c>
      <c r="C805" s="119" t="s">
        <v>1029</v>
      </c>
      <c r="D805" s="121">
        <v>4</v>
      </c>
      <c r="E805" s="121">
        <v>8</v>
      </c>
    </row>
    <row r="806" spans="1:5" x14ac:dyDescent="0.25">
      <c r="A806" s="119" t="s">
        <v>879</v>
      </c>
      <c r="B806" s="120" t="s">
        <v>1154</v>
      </c>
      <c r="C806" s="119" t="s">
        <v>1026</v>
      </c>
      <c r="D806" s="121" t="s">
        <v>1027</v>
      </c>
      <c r="E806" s="121" t="s">
        <v>1027</v>
      </c>
    </row>
    <row r="807" spans="1:5" x14ac:dyDescent="0.25">
      <c r="A807" s="119" t="s">
        <v>1454</v>
      </c>
      <c r="B807" s="120" t="s">
        <v>1455</v>
      </c>
      <c r="C807" s="119" t="s">
        <v>1029</v>
      </c>
      <c r="D807" s="121">
        <v>3</v>
      </c>
      <c r="E807" s="121">
        <v>8</v>
      </c>
    </row>
    <row r="808" spans="1:5" x14ac:dyDescent="0.25">
      <c r="A808" s="119" t="s">
        <v>1454</v>
      </c>
      <c r="B808" s="120" t="s">
        <v>1414</v>
      </c>
      <c r="C808" s="119" t="s">
        <v>1026</v>
      </c>
      <c r="D808" s="121">
        <v>2</v>
      </c>
      <c r="E808" s="121">
        <v>8</v>
      </c>
    </row>
    <row r="809" spans="1:5" x14ac:dyDescent="0.25">
      <c r="A809" s="119" t="s">
        <v>1454</v>
      </c>
      <c r="B809" s="120" t="s">
        <v>1078</v>
      </c>
      <c r="C809" s="119" t="s">
        <v>1026</v>
      </c>
      <c r="D809" s="121">
        <v>3</v>
      </c>
      <c r="E809" s="121" t="s">
        <v>1027</v>
      </c>
    </row>
    <row r="810" spans="1:5" x14ac:dyDescent="0.25">
      <c r="A810" s="119" t="s">
        <v>1454</v>
      </c>
      <c r="B810" s="120" t="s">
        <v>1456</v>
      </c>
      <c r="C810" s="119" t="s">
        <v>1026</v>
      </c>
      <c r="D810" s="121">
        <v>3</v>
      </c>
      <c r="E810" s="121">
        <v>7</v>
      </c>
    </row>
    <row r="811" spans="1:5" x14ac:dyDescent="0.25">
      <c r="A811" s="119" t="s">
        <v>1454</v>
      </c>
      <c r="B811" s="120" t="s">
        <v>1082</v>
      </c>
      <c r="C811" s="119" t="s">
        <v>1026</v>
      </c>
      <c r="D811" s="121">
        <v>3</v>
      </c>
      <c r="E811" s="121">
        <v>8</v>
      </c>
    </row>
    <row r="812" spans="1:5" x14ac:dyDescent="0.25">
      <c r="A812" s="119" t="s">
        <v>1454</v>
      </c>
      <c r="B812" s="120" t="s">
        <v>1457</v>
      </c>
      <c r="C812" s="119" t="s">
        <v>1029</v>
      </c>
      <c r="D812" s="121">
        <v>2</v>
      </c>
      <c r="E812" s="121">
        <v>9</v>
      </c>
    </row>
    <row r="813" spans="1:5" x14ac:dyDescent="0.25">
      <c r="A813" s="119" t="s">
        <v>1454</v>
      </c>
      <c r="B813" s="120" t="s">
        <v>1458</v>
      </c>
      <c r="C813" s="119" t="s">
        <v>1029</v>
      </c>
      <c r="D813" s="121">
        <v>2</v>
      </c>
      <c r="E813" s="121">
        <v>9</v>
      </c>
    </row>
    <row r="814" spans="1:5" x14ac:dyDescent="0.25">
      <c r="A814" s="119" t="s">
        <v>1454</v>
      </c>
      <c r="B814" s="120" t="s">
        <v>1459</v>
      </c>
      <c r="C814" s="119" t="s">
        <v>1029</v>
      </c>
      <c r="D814" s="121">
        <v>2</v>
      </c>
      <c r="E814" s="121">
        <v>6</v>
      </c>
    </row>
    <row r="815" spans="1:5" x14ac:dyDescent="0.25">
      <c r="A815" s="119" t="s">
        <v>1454</v>
      </c>
      <c r="B815" s="120" t="s">
        <v>1460</v>
      </c>
      <c r="C815" s="119" t="s">
        <v>1026</v>
      </c>
      <c r="D815" s="121">
        <v>3</v>
      </c>
      <c r="E815" s="121">
        <v>8</v>
      </c>
    </row>
    <row r="816" spans="1:5" x14ac:dyDescent="0.25">
      <c r="A816" s="119" t="s">
        <v>1454</v>
      </c>
      <c r="B816" s="120" t="s">
        <v>1461</v>
      </c>
      <c r="C816" s="119" t="s">
        <v>1029</v>
      </c>
      <c r="D816" s="121">
        <v>3</v>
      </c>
      <c r="E816" s="121">
        <v>8</v>
      </c>
    </row>
    <row r="817" spans="1:5" x14ac:dyDescent="0.25">
      <c r="A817" s="119" t="s">
        <v>1454</v>
      </c>
      <c r="B817" s="120" t="s">
        <v>1382</v>
      </c>
      <c r="C817" s="119" t="s">
        <v>1026</v>
      </c>
      <c r="D817" s="121">
        <v>3</v>
      </c>
      <c r="E817" s="121">
        <v>9</v>
      </c>
    </row>
    <row r="818" spans="1:5" x14ac:dyDescent="0.25">
      <c r="A818" s="119" t="s">
        <v>1454</v>
      </c>
      <c r="B818" s="120" t="s">
        <v>1462</v>
      </c>
      <c r="C818" s="119" t="s">
        <v>1026</v>
      </c>
      <c r="D818" s="121">
        <v>4</v>
      </c>
      <c r="E818" s="121">
        <v>8</v>
      </c>
    </row>
    <row r="819" spans="1:5" x14ac:dyDescent="0.25">
      <c r="A819" s="119" t="s">
        <v>893</v>
      </c>
      <c r="B819" s="120" t="s">
        <v>1037</v>
      </c>
      <c r="C819" s="119" t="s">
        <v>1026</v>
      </c>
      <c r="D819" s="121">
        <v>6</v>
      </c>
      <c r="E819" s="121">
        <v>7</v>
      </c>
    </row>
    <row r="820" spans="1:5" x14ac:dyDescent="0.25">
      <c r="A820" s="119" t="s">
        <v>893</v>
      </c>
      <c r="B820" s="120" t="s">
        <v>1039</v>
      </c>
      <c r="C820" s="119" t="s">
        <v>1026</v>
      </c>
      <c r="D820" s="121">
        <v>9</v>
      </c>
      <c r="E820" s="121">
        <v>7</v>
      </c>
    </row>
    <row r="821" spans="1:5" x14ac:dyDescent="0.25">
      <c r="A821" s="119" t="s">
        <v>893</v>
      </c>
      <c r="B821" s="120" t="s">
        <v>1042</v>
      </c>
      <c r="C821" s="119" t="s">
        <v>1026</v>
      </c>
      <c r="D821" s="121" t="s">
        <v>1027</v>
      </c>
      <c r="E821" s="121" t="s">
        <v>1027</v>
      </c>
    </row>
    <row r="822" spans="1:5" x14ac:dyDescent="0.25">
      <c r="A822" s="119" t="s">
        <v>893</v>
      </c>
      <c r="B822" s="120" t="s">
        <v>1211</v>
      </c>
      <c r="C822" s="119" t="s">
        <v>1026</v>
      </c>
      <c r="D822" s="121">
        <v>4</v>
      </c>
      <c r="E822" s="121">
        <v>8</v>
      </c>
    </row>
    <row r="823" spans="1:5" x14ac:dyDescent="0.25">
      <c r="A823" s="119" t="s">
        <v>893</v>
      </c>
      <c r="B823" s="120" t="s">
        <v>1463</v>
      </c>
      <c r="C823" s="119" t="s">
        <v>1026</v>
      </c>
      <c r="D823" s="121">
        <v>5</v>
      </c>
      <c r="E823" s="121">
        <v>8</v>
      </c>
    </row>
    <row r="824" spans="1:5" x14ac:dyDescent="0.25">
      <c r="A824" s="119" t="s">
        <v>893</v>
      </c>
      <c r="B824" s="120" t="s">
        <v>1048</v>
      </c>
      <c r="C824" s="119" t="s">
        <v>1026</v>
      </c>
      <c r="D824" s="121">
        <v>8</v>
      </c>
      <c r="E824" s="121">
        <v>6</v>
      </c>
    </row>
    <row r="825" spans="1:5" x14ac:dyDescent="0.25">
      <c r="A825" s="119" t="s">
        <v>893</v>
      </c>
      <c r="B825" s="120" t="s">
        <v>1051</v>
      </c>
      <c r="C825" s="119" t="s">
        <v>1026</v>
      </c>
      <c r="D825" s="121">
        <v>7</v>
      </c>
      <c r="E825" s="121" t="s">
        <v>1027</v>
      </c>
    </row>
    <row r="826" spans="1:5" x14ac:dyDescent="0.25">
      <c r="A826" s="119" t="s">
        <v>893</v>
      </c>
      <c r="B826" s="120" t="s">
        <v>1053</v>
      </c>
      <c r="C826" s="119" t="s">
        <v>1026</v>
      </c>
      <c r="D826" s="121">
        <v>4</v>
      </c>
      <c r="E826" s="121">
        <v>5</v>
      </c>
    </row>
    <row r="827" spans="1:5" x14ac:dyDescent="0.25">
      <c r="A827" s="119" t="s">
        <v>893</v>
      </c>
      <c r="B827" s="120" t="s">
        <v>1131</v>
      </c>
      <c r="C827" s="119" t="s">
        <v>1026</v>
      </c>
      <c r="D827" s="121" t="s">
        <v>1027</v>
      </c>
      <c r="E827" s="121" t="s">
        <v>1027</v>
      </c>
    </row>
    <row r="828" spans="1:5" x14ac:dyDescent="0.25">
      <c r="A828" s="119" t="s">
        <v>893</v>
      </c>
      <c r="B828" s="120" t="s">
        <v>1055</v>
      </c>
      <c r="C828" s="119" t="s">
        <v>1026</v>
      </c>
      <c r="D828" s="121">
        <v>7</v>
      </c>
      <c r="E828" s="121">
        <v>7</v>
      </c>
    </row>
    <row r="829" spans="1:5" x14ac:dyDescent="0.25">
      <c r="A829" s="119" t="s">
        <v>893</v>
      </c>
      <c r="B829" s="120" t="s">
        <v>1056</v>
      </c>
      <c r="C829" s="119" t="s">
        <v>1026</v>
      </c>
      <c r="D829" s="121">
        <v>9</v>
      </c>
      <c r="E829" s="121" t="s">
        <v>1027</v>
      </c>
    </row>
    <row r="830" spans="1:5" x14ac:dyDescent="0.25">
      <c r="A830" s="119" t="s">
        <v>893</v>
      </c>
      <c r="B830" s="120" t="s">
        <v>1464</v>
      </c>
      <c r="C830" s="119" t="s">
        <v>1029</v>
      </c>
      <c r="D830" s="121" t="s">
        <v>1027</v>
      </c>
      <c r="E830" s="121">
        <v>8</v>
      </c>
    </row>
    <row r="831" spans="1:5" x14ac:dyDescent="0.25">
      <c r="A831" s="119" t="s">
        <v>893</v>
      </c>
      <c r="B831" s="120" t="s">
        <v>1061</v>
      </c>
      <c r="C831" s="119" t="s">
        <v>1026</v>
      </c>
      <c r="D831" s="121">
        <v>7</v>
      </c>
      <c r="E831" s="121">
        <v>7</v>
      </c>
    </row>
    <row r="832" spans="1:5" x14ac:dyDescent="0.25">
      <c r="A832" s="119" t="s">
        <v>893</v>
      </c>
      <c r="B832" s="120" t="s">
        <v>1062</v>
      </c>
      <c r="C832" s="119" t="s">
        <v>1026</v>
      </c>
      <c r="D832" s="121">
        <v>8</v>
      </c>
      <c r="E832" s="121" t="s">
        <v>1027</v>
      </c>
    </row>
    <row r="833" spans="1:5" ht="30" x14ac:dyDescent="0.25">
      <c r="A833" s="119" t="s">
        <v>771</v>
      </c>
      <c r="B833" s="120" t="s">
        <v>1123</v>
      </c>
      <c r="C833" s="119" t="s">
        <v>1026</v>
      </c>
      <c r="D833" s="121">
        <v>4</v>
      </c>
      <c r="E833" s="121">
        <v>4</v>
      </c>
    </row>
    <row r="834" spans="1:5" ht="30" x14ac:dyDescent="0.25">
      <c r="A834" s="119" t="s">
        <v>771</v>
      </c>
      <c r="B834" s="120" t="s">
        <v>1355</v>
      </c>
      <c r="C834" s="119" t="s">
        <v>1029</v>
      </c>
      <c r="D834" s="121">
        <v>5</v>
      </c>
      <c r="E834" s="121">
        <v>4</v>
      </c>
    </row>
    <row r="835" spans="1:5" ht="30" x14ac:dyDescent="0.25">
      <c r="A835" s="119" t="s">
        <v>771</v>
      </c>
      <c r="B835" s="120" t="s">
        <v>1465</v>
      </c>
      <c r="C835" s="119" t="s">
        <v>1029</v>
      </c>
      <c r="D835" s="121">
        <v>6</v>
      </c>
      <c r="E835" s="121">
        <v>7</v>
      </c>
    </row>
    <row r="836" spans="1:5" ht="30" x14ac:dyDescent="0.25">
      <c r="A836" s="119" t="s">
        <v>771</v>
      </c>
      <c r="B836" s="120" t="s">
        <v>1145</v>
      </c>
      <c r="C836" s="119" t="s">
        <v>1026</v>
      </c>
      <c r="D836" s="121">
        <v>3</v>
      </c>
      <c r="E836" s="121" t="s">
        <v>1027</v>
      </c>
    </row>
    <row r="837" spans="1:5" ht="30" x14ac:dyDescent="0.25">
      <c r="A837" s="119" t="s">
        <v>771</v>
      </c>
      <c r="B837" s="120" t="s">
        <v>1466</v>
      </c>
      <c r="C837" s="119" t="s">
        <v>1026</v>
      </c>
      <c r="D837" s="121">
        <v>5</v>
      </c>
      <c r="E837" s="121">
        <v>5</v>
      </c>
    </row>
    <row r="838" spans="1:5" ht="30" x14ac:dyDescent="0.25">
      <c r="A838" s="119" t="s">
        <v>771</v>
      </c>
      <c r="B838" s="120" t="s">
        <v>1467</v>
      </c>
      <c r="C838" s="119" t="s">
        <v>1026</v>
      </c>
      <c r="D838" s="121">
        <v>8</v>
      </c>
      <c r="E838" s="121">
        <v>5</v>
      </c>
    </row>
    <row r="839" spans="1:5" ht="30" x14ac:dyDescent="0.25">
      <c r="A839" s="119" t="s">
        <v>771</v>
      </c>
      <c r="B839" s="120" t="s">
        <v>1291</v>
      </c>
      <c r="C839" s="119" t="s">
        <v>1026</v>
      </c>
      <c r="D839" s="121">
        <v>7</v>
      </c>
      <c r="E839" s="121">
        <v>6</v>
      </c>
    </row>
    <row r="840" spans="1:5" ht="30" x14ac:dyDescent="0.25">
      <c r="A840" s="119" t="s">
        <v>771</v>
      </c>
      <c r="B840" s="120" t="s">
        <v>1468</v>
      </c>
      <c r="C840" s="119" t="s">
        <v>1026</v>
      </c>
      <c r="D840" s="121">
        <v>5</v>
      </c>
      <c r="E840" s="121">
        <v>7</v>
      </c>
    </row>
    <row r="841" spans="1:5" ht="30" x14ac:dyDescent="0.25">
      <c r="A841" s="119" t="s">
        <v>771</v>
      </c>
      <c r="B841" s="120" t="s">
        <v>1263</v>
      </c>
      <c r="C841" s="119" t="s">
        <v>1026</v>
      </c>
      <c r="D841" s="121">
        <v>4</v>
      </c>
      <c r="E841" s="121">
        <v>3</v>
      </c>
    </row>
    <row r="842" spans="1:5" ht="30" x14ac:dyDescent="0.25">
      <c r="A842" s="119" t="s">
        <v>771</v>
      </c>
      <c r="B842" s="120" t="s">
        <v>1085</v>
      </c>
      <c r="C842" s="119" t="s">
        <v>1026</v>
      </c>
      <c r="D842" s="121">
        <v>5</v>
      </c>
      <c r="E842" s="121">
        <v>6</v>
      </c>
    </row>
    <row r="843" spans="1:5" ht="30" x14ac:dyDescent="0.25">
      <c r="A843" s="119" t="s">
        <v>771</v>
      </c>
      <c r="B843" s="120" t="s">
        <v>1320</v>
      </c>
      <c r="C843" s="119" t="s">
        <v>1026</v>
      </c>
      <c r="D843" s="121">
        <v>2</v>
      </c>
      <c r="E843" s="121" t="s">
        <v>1027</v>
      </c>
    </row>
    <row r="844" spans="1:5" ht="30" x14ac:dyDescent="0.25">
      <c r="A844" s="119" t="s">
        <v>771</v>
      </c>
      <c r="B844" s="120" t="s">
        <v>1073</v>
      </c>
      <c r="C844" s="119" t="s">
        <v>1026</v>
      </c>
      <c r="D844" s="121">
        <v>5</v>
      </c>
      <c r="E844" s="121">
        <v>5</v>
      </c>
    </row>
    <row r="845" spans="1:5" ht="30" x14ac:dyDescent="0.25">
      <c r="A845" s="119" t="s">
        <v>771</v>
      </c>
      <c r="B845" s="120" t="s">
        <v>1469</v>
      </c>
      <c r="C845" s="119" t="s">
        <v>1026</v>
      </c>
      <c r="D845" s="121">
        <v>7</v>
      </c>
      <c r="E845" s="121" t="s">
        <v>1027</v>
      </c>
    </row>
    <row r="846" spans="1:5" ht="30" x14ac:dyDescent="0.25">
      <c r="A846" s="119" t="s">
        <v>771</v>
      </c>
      <c r="B846" s="120" t="s">
        <v>1286</v>
      </c>
      <c r="C846" s="119" t="s">
        <v>1029</v>
      </c>
      <c r="D846" s="121">
        <v>6</v>
      </c>
      <c r="E846" s="121">
        <v>7</v>
      </c>
    </row>
    <row r="847" spans="1:5" ht="30" x14ac:dyDescent="0.25">
      <c r="A847" s="119" t="s">
        <v>771</v>
      </c>
      <c r="B847" s="120" t="s">
        <v>1470</v>
      </c>
      <c r="C847" s="119" t="s">
        <v>1026</v>
      </c>
      <c r="D847" s="121">
        <v>8</v>
      </c>
      <c r="E847" s="121" t="s">
        <v>1027</v>
      </c>
    </row>
    <row r="848" spans="1:5" ht="30" x14ac:dyDescent="0.25">
      <c r="A848" s="119" t="s">
        <v>771</v>
      </c>
      <c r="B848" s="120" t="s">
        <v>1090</v>
      </c>
      <c r="C848" s="119" t="s">
        <v>1026</v>
      </c>
      <c r="D848" s="121">
        <v>4</v>
      </c>
      <c r="E848" s="121" t="s">
        <v>1027</v>
      </c>
    </row>
    <row r="849" spans="1:5" ht="30" x14ac:dyDescent="0.25">
      <c r="A849" s="119" t="s">
        <v>771</v>
      </c>
      <c r="B849" s="120" t="s">
        <v>1036</v>
      </c>
      <c r="C849" s="119" t="s">
        <v>1026</v>
      </c>
      <c r="D849" s="121" t="s">
        <v>1027</v>
      </c>
      <c r="E849" s="121">
        <v>4</v>
      </c>
    </row>
    <row r="850" spans="1:5" ht="30" x14ac:dyDescent="0.25">
      <c r="A850" s="119" t="s">
        <v>771</v>
      </c>
      <c r="B850" s="120" t="s">
        <v>1471</v>
      </c>
      <c r="C850" s="119" t="s">
        <v>1029</v>
      </c>
      <c r="D850" s="121">
        <v>3</v>
      </c>
      <c r="E850" s="121">
        <v>8</v>
      </c>
    </row>
    <row r="851" spans="1:5" x14ac:dyDescent="0.25">
      <c r="A851" s="119" t="s">
        <v>880</v>
      </c>
      <c r="B851" s="120" t="s">
        <v>1278</v>
      </c>
      <c r="C851" s="119" t="s">
        <v>1029</v>
      </c>
      <c r="D851" s="121">
        <v>4</v>
      </c>
      <c r="E851" s="121" t="s">
        <v>1027</v>
      </c>
    </row>
    <row r="852" spans="1:5" x14ac:dyDescent="0.25">
      <c r="A852" s="119" t="s">
        <v>880</v>
      </c>
      <c r="B852" s="120" t="s">
        <v>1450</v>
      </c>
      <c r="C852" s="119" t="s">
        <v>1029</v>
      </c>
      <c r="D852" s="121">
        <v>4</v>
      </c>
      <c r="E852" s="121">
        <v>7</v>
      </c>
    </row>
    <row r="853" spans="1:5" x14ac:dyDescent="0.25">
      <c r="A853" s="119" t="s">
        <v>880</v>
      </c>
      <c r="B853" s="120" t="s">
        <v>1032</v>
      </c>
      <c r="C853" s="119" t="s">
        <v>1026</v>
      </c>
      <c r="D853" s="121" t="s">
        <v>1027</v>
      </c>
      <c r="E853" s="121" t="s">
        <v>1027</v>
      </c>
    </row>
    <row r="854" spans="1:5" x14ac:dyDescent="0.25">
      <c r="A854" s="119" t="s">
        <v>880</v>
      </c>
      <c r="B854" s="120" t="s">
        <v>1280</v>
      </c>
      <c r="C854" s="119" t="s">
        <v>1026</v>
      </c>
      <c r="D854" s="121">
        <v>6</v>
      </c>
      <c r="E854" s="121" t="s">
        <v>1027</v>
      </c>
    </row>
    <row r="855" spans="1:5" x14ac:dyDescent="0.25">
      <c r="A855" s="119" t="s">
        <v>880</v>
      </c>
      <c r="B855" s="120" t="s">
        <v>1452</v>
      </c>
      <c r="C855" s="119" t="s">
        <v>1026</v>
      </c>
      <c r="D855" s="121">
        <v>5</v>
      </c>
      <c r="E855" s="121">
        <v>6</v>
      </c>
    </row>
    <row r="856" spans="1:5" x14ac:dyDescent="0.25">
      <c r="A856" s="119" t="s">
        <v>880</v>
      </c>
      <c r="B856" s="120" t="s">
        <v>1453</v>
      </c>
      <c r="C856" s="119" t="s">
        <v>1029</v>
      </c>
      <c r="D856" s="121">
        <v>5</v>
      </c>
      <c r="E856" s="121">
        <v>7</v>
      </c>
    </row>
    <row r="857" spans="1:5" x14ac:dyDescent="0.25">
      <c r="A857" s="119" t="s">
        <v>880</v>
      </c>
      <c r="B857" s="120" t="s">
        <v>1262</v>
      </c>
      <c r="C857" s="119" t="s">
        <v>1029</v>
      </c>
      <c r="D857" s="121">
        <v>4</v>
      </c>
      <c r="E857" s="121">
        <v>8</v>
      </c>
    </row>
    <row r="858" spans="1:5" x14ac:dyDescent="0.25">
      <c r="A858" s="119" t="s">
        <v>880</v>
      </c>
      <c r="B858" s="120" t="s">
        <v>1468</v>
      </c>
      <c r="C858" s="119" t="s">
        <v>1029</v>
      </c>
      <c r="D858" s="121">
        <v>5</v>
      </c>
      <c r="E858" s="121">
        <v>7</v>
      </c>
    </row>
    <row r="859" spans="1:5" x14ac:dyDescent="0.25">
      <c r="A859" s="119" t="s">
        <v>880</v>
      </c>
      <c r="B859" s="120" t="s">
        <v>1472</v>
      </c>
      <c r="C859" s="119" t="s">
        <v>1026</v>
      </c>
      <c r="D859" s="121">
        <v>3</v>
      </c>
      <c r="E859" s="121">
        <v>8</v>
      </c>
    </row>
    <row r="860" spans="1:5" x14ac:dyDescent="0.25">
      <c r="A860" s="119" t="s">
        <v>880</v>
      </c>
      <c r="B860" s="120" t="s">
        <v>1353</v>
      </c>
      <c r="C860" s="119" t="s">
        <v>1029</v>
      </c>
      <c r="D860" s="121">
        <v>4</v>
      </c>
      <c r="E860" s="121">
        <v>7</v>
      </c>
    </row>
    <row r="861" spans="1:5" x14ac:dyDescent="0.25">
      <c r="A861" s="119" t="s">
        <v>880</v>
      </c>
      <c r="B861" s="120" t="s">
        <v>1154</v>
      </c>
      <c r="C861" s="119" t="s">
        <v>1026</v>
      </c>
      <c r="D861" s="121" t="s">
        <v>1027</v>
      </c>
      <c r="E861" s="121" t="s">
        <v>1027</v>
      </c>
    </row>
    <row r="862" spans="1:5" x14ac:dyDescent="0.25">
      <c r="A862" s="119" t="s">
        <v>700</v>
      </c>
      <c r="B862" s="120" t="s">
        <v>1197</v>
      </c>
      <c r="C862" s="119" t="s">
        <v>1026</v>
      </c>
      <c r="D862" s="121" t="s">
        <v>1027</v>
      </c>
      <c r="E862" s="121" t="s">
        <v>1027</v>
      </c>
    </row>
    <row r="863" spans="1:5" x14ac:dyDescent="0.25">
      <c r="A863" s="119" t="s">
        <v>700</v>
      </c>
      <c r="B863" s="120" t="s">
        <v>1473</v>
      </c>
      <c r="C863" s="119" t="s">
        <v>1029</v>
      </c>
      <c r="D863" s="121">
        <v>2</v>
      </c>
      <c r="E863" s="121">
        <v>8</v>
      </c>
    </row>
    <row r="864" spans="1:5" x14ac:dyDescent="0.25">
      <c r="A864" s="119" t="s">
        <v>700</v>
      </c>
      <c r="B864" s="120" t="s">
        <v>1343</v>
      </c>
      <c r="C864" s="119" t="s">
        <v>1026</v>
      </c>
      <c r="D864" s="121">
        <v>2</v>
      </c>
      <c r="E864" s="121" t="s">
        <v>1027</v>
      </c>
    </row>
    <row r="865" spans="1:5" x14ac:dyDescent="0.25">
      <c r="A865" s="119" t="s">
        <v>700</v>
      </c>
      <c r="B865" s="120" t="s">
        <v>1474</v>
      </c>
      <c r="C865" s="119" t="s">
        <v>1029</v>
      </c>
      <c r="D865" s="121">
        <v>1</v>
      </c>
      <c r="E865" s="121">
        <v>9</v>
      </c>
    </row>
    <row r="866" spans="1:5" x14ac:dyDescent="0.25">
      <c r="A866" s="119" t="s">
        <v>700</v>
      </c>
      <c r="B866" s="120" t="s">
        <v>1475</v>
      </c>
      <c r="C866" s="119" t="s">
        <v>1026</v>
      </c>
      <c r="D866" s="121">
        <v>1</v>
      </c>
      <c r="E866" s="121">
        <v>7</v>
      </c>
    </row>
    <row r="867" spans="1:5" x14ac:dyDescent="0.25">
      <c r="A867" s="119" t="s">
        <v>700</v>
      </c>
      <c r="B867" s="120" t="s">
        <v>1176</v>
      </c>
      <c r="C867" s="119" t="s">
        <v>1026</v>
      </c>
      <c r="D867" s="121">
        <v>1</v>
      </c>
      <c r="E867" s="121" t="s">
        <v>1027</v>
      </c>
    </row>
    <row r="868" spans="1:5" x14ac:dyDescent="0.25">
      <c r="A868" s="119" t="s">
        <v>700</v>
      </c>
      <c r="B868" s="120" t="s">
        <v>1179</v>
      </c>
      <c r="C868" s="119" t="s">
        <v>1026</v>
      </c>
      <c r="D868" s="124"/>
      <c r="E868" s="124"/>
    </row>
    <row r="869" spans="1:5" x14ac:dyDescent="0.25">
      <c r="A869" s="119" t="s">
        <v>700</v>
      </c>
      <c r="B869" s="120" t="s">
        <v>1476</v>
      </c>
      <c r="C869" s="119" t="s">
        <v>1026</v>
      </c>
      <c r="D869" s="124"/>
      <c r="E869" s="121">
        <v>8</v>
      </c>
    </row>
    <row r="870" spans="1:5" x14ac:dyDescent="0.25">
      <c r="A870" s="119" t="s">
        <v>679</v>
      </c>
      <c r="B870" s="120" t="s">
        <v>1477</v>
      </c>
      <c r="C870" s="119" t="s">
        <v>1029</v>
      </c>
      <c r="D870" s="121">
        <v>1</v>
      </c>
      <c r="E870" s="121">
        <v>2</v>
      </c>
    </row>
    <row r="871" spans="1:5" x14ac:dyDescent="0.25">
      <c r="A871" s="119" t="s">
        <v>679</v>
      </c>
      <c r="B871" s="120" t="s">
        <v>1478</v>
      </c>
      <c r="C871" s="119" t="s">
        <v>1026</v>
      </c>
      <c r="D871" s="121">
        <v>1</v>
      </c>
      <c r="E871" s="121" t="s">
        <v>1027</v>
      </c>
    </row>
    <row r="872" spans="1:5" x14ac:dyDescent="0.25">
      <c r="A872" s="119" t="s">
        <v>679</v>
      </c>
      <c r="B872" s="120" t="s">
        <v>1479</v>
      </c>
      <c r="C872" s="119" t="s">
        <v>1026</v>
      </c>
      <c r="D872" s="121">
        <v>1</v>
      </c>
      <c r="E872" s="121" t="s">
        <v>1027</v>
      </c>
    </row>
    <row r="873" spans="1:5" x14ac:dyDescent="0.25">
      <c r="A873" s="119" t="s">
        <v>679</v>
      </c>
      <c r="B873" s="120" t="s">
        <v>1480</v>
      </c>
      <c r="C873" s="119" t="s">
        <v>1029</v>
      </c>
      <c r="D873" s="121">
        <v>2</v>
      </c>
      <c r="E873" s="121">
        <v>2</v>
      </c>
    </row>
    <row r="874" spans="1:5" x14ac:dyDescent="0.25">
      <c r="A874" s="119" t="s">
        <v>679</v>
      </c>
      <c r="B874" s="120" t="s">
        <v>1481</v>
      </c>
      <c r="C874" s="119" t="s">
        <v>1026</v>
      </c>
      <c r="D874" s="121">
        <v>2</v>
      </c>
      <c r="E874" s="121" t="s">
        <v>1027</v>
      </c>
    </row>
    <row r="875" spans="1:5" x14ac:dyDescent="0.25">
      <c r="A875" s="119" t="s">
        <v>679</v>
      </c>
      <c r="B875" s="120" t="s">
        <v>1482</v>
      </c>
      <c r="C875" s="119" t="s">
        <v>1026</v>
      </c>
      <c r="D875" s="121">
        <v>2</v>
      </c>
      <c r="E875" s="121">
        <v>2</v>
      </c>
    </row>
    <row r="876" spans="1:5" x14ac:dyDescent="0.25">
      <c r="A876" s="119" t="s">
        <v>679</v>
      </c>
      <c r="B876" s="120" t="s">
        <v>1483</v>
      </c>
      <c r="C876" s="119" t="s">
        <v>1029</v>
      </c>
      <c r="D876" s="121">
        <v>1</v>
      </c>
      <c r="E876" s="121">
        <v>1</v>
      </c>
    </row>
    <row r="877" spans="1:5" x14ac:dyDescent="0.25">
      <c r="A877" s="119" t="s">
        <v>679</v>
      </c>
      <c r="B877" s="120" t="s">
        <v>1484</v>
      </c>
      <c r="C877" s="119" t="s">
        <v>1026</v>
      </c>
      <c r="D877" s="121">
        <v>2</v>
      </c>
      <c r="E877" s="121">
        <v>2</v>
      </c>
    </row>
    <row r="878" spans="1:5" x14ac:dyDescent="0.25">
      <c r="A878" s="119" t="s">
        <v>679</v>
      </c>
      <c r="B878" s="120" t="s">
        <v>1485</v>
      </c>
      <c r="C878" s="119" t="s">
        <v>1026</v>
      </c>
      <c r="D878" s="121">
        <v>2</v>
      </c>
      <c r="E878" s="121">
        <v>2</v>
      </c>
    </row>
    <row r="879" spans="1:5" x14ac:dyDescent="0.25">
      <c r="A879" s="119" t="s">
        <v>679</v>
      </c>
      <c r="B879" s="120" t="s">
        <v>1486</v>
      </c>
      <c r="C879" s="119" t="s">
        <v>1026</v>
      </c>
      <c r="D879" s="121">
        <v>2</v>
      </c>
      <c r="E879" s="121">
        <v>2</v>
      </c>
    </row>
    <row r="880" spans="1:5" x14ac:dyDescent="0.25">
      <c r="A880" s="119" t="s">
        <v>679</v>
      </c>
      <c r="B880" s="120" t="s">
        <v>1487</v>
      </c>
      <c r="C880" s="119" t="s">
        <v>1026</v>
      </c>
      <c r="D880" s="121">
        <v>1</v>
      </c>
      <c r="E880" s="121">
        <v>2</v>
      </c>
    </row>
    <row r="881" spans="1:5" x14ac:dyDescent="0.25">
      <c r="A881" s="119" t="s">
        <v>679</v>
      </c>
      <c r="B881" s="120" t="s">
        <v>1488</v>
      </c>
      <c r="C881" s="119" t="s">
        <v>1026</v>
      </c>
      <c r="D881" s="121">
        <v>2</v>
      </c>
      <c r="E881" s="121">
        <v>2</v>
      </c>
    </row>
    <row r="882" spans="1:5" x14ac:dyDescent="0.25">
      <c r="A882" s="119" t="s">
        <v>679</v>
      </c>
      <c r="B882" s="120" t="s">
        <v>1074</v>
      </c>
      <c r="C882" s="119" t="s">
        <v>1026</v>
      </c>
      <c r="D882" s="121">
        <v>3</v>
      </c>
      <c r="E882" s="121">
        <v>2</v>
      </c>
    </row>
    <row r="883" spans="1:5" x14ac:dyDescent="0.25">
      <c r="A883" s="119" t="s">
        <v>679</v>
      </c>
      <c r="B883" s="120" t="s">
        <v>1489</v>
      </c>
      <c r="C883" s="119" t="s">
        <v>1026</v>
      </c>
      <c r="D883" s="121">
        <v>1</v>
      </c>
      <c r="E883" s="121">
        <v>2</v>
      </c>
    </row>
    <row r="884" spans="1:5" x14ac:dyDescent="0.25">
      <c r="A884" s="119" t="s">
        <v>772</v>
      </c>
      <c r="B884" s="120" t="s">
        <v>1028</v>
      </c>
      <c r="C884" s="119" t="s">
        <v>1026</v>
      </c>
      <c r="D884" s="121">
        <v>8</v>
      </c>
      <c r="E884" s="121" t="s">
        <v>1027</v>
      </c>
    </row>
    <row r="885" spans="1:5" x14ac:dyDescent="0.25">
      <c r="A885" s="119" t="s">
        <v>772</v>
      </c>
      <c r="B885" s="120" t="s">
        <v>1079</v>
      </c>
      <c r="C885" s="119" t="s">
        <v>1026</v>
      </c>
      <c r="D885" s="121">
        <v>4</v>
      </c>
      <c r="E885" s="121">
        <v>8</v>
      </c>
    </row>
    <row r="886" spans="1:5" x14ac:dyDescent="0.25">
      <c r="A886" s="119" t="s">
        <v>772</v>
      </c>
      <c r="B886" s="120" t="s">
        <v>1249</v>
      </c>
      <c r="C886" s="119" t="s">
        <v>1026</v>
      </c>
      <c r="D886" s="121">
        <v>7</v>
      </c>
      <c r="E886" s="121" t="s">
        <v>1027</v>
      </c>
    </row>
    <row r="887" spans="1:5" x14ac:dyDescent="0.25">
      <c r="A887" s="119" t="s">
        <v>772</v>
      </c>
      <c r="B887" s="120" t="s">
        <v>1031</v>
      </c>
      <c r="C887" s="119" t="s">
        <v>1029</v>
      </c>
      <c r="D887" s="121">
        <v>8</v>
      </c>
      <c r="E887" s="121">
        <v>6</v>
      </c>
    </row>
    <row r="888" spans="1:5" x14ac:dyDescent="0.25">
      <c r="A888" s="119" t="s">
        <v>772</v>
      </c>
      <c r="B888" s="120" t="s">
        <v>1490</v>
      </c>
      <c r="C888" s="119" t="s">
        <v>1026</v>
      </c>
      <c r="D888" s="121">
        <v>6</v>
      </c>
      <c r="E888" s="121">
        <v>8</v>
      </c>
    </row>
    <row r="889" spans="1:5" x14ac:dyDescent="0.25">
      <c r="A889" s="119" t="s">
        <v>772</v>
      </c>
      <c r="B889" s="120" t="s">
        <v>1291</v>
      </c>
      <c r="C889" s="119" t="s">
        <v>1026</v>
      </c>
      <c r="D889" s="121">
        <v>7</v>
      </c>
      <c r="E889" s="121">
        <v>6</v>
      </c>
    </row>
    <row r="890" spans="1:5" x14ac:dyDescent="0.25">
      <c r="A890" s="119" t="s">
        <v>772</v>
      </c>
      <c r="B890" s="120" t="s">
        <v>1354</v>
      </c>
      <c r="C890" s="119" t="s">
        <v>1026</v>
      </c>
      <c r="D890" s="121">
        <v>2</v>
      </c>
      <c r="E890" s="121">
        <v>3</v>
      </c>
    </row>
    <row r="891" spans="1:5" ht="30" x14ac:dyDescent="0.25">
      <c r="A891" s="119" t="s">
        <v>772</v>
      </c>
      <c r="B891" s="120" t="s">
        <v>1224</v>
      </c>
      <c r="C891" s="119" t="s">
        <v>1026</v>
      </c>
      <c r="D891" s="121">
        <v>6</v>
      </c>
      <c r="E891" s="121">
        <v>7</v>
      </c>
    </row>
    <row r="892" spans="1:5" x14ac:dyDescent="0.25">
      <c r="A892" s="119" t="s">
        <v>772</v>
      </c>
      <c r="B892" s="120" t="s">
        <v>1387</v>
      </c>
      <c r="C892" s="119" t="s">
        <v>1026</v>
      </c>
      <c r="D892" s="121">
        <v>7</v>
      </c>
      <c r="E892" s="121">
        <v>6</v>
      </c>
    </row>
    <row r="893" spans="1:5" x14ac:dyDescent="0.25">
      <c r="A893" s="119" t="s">
        <v>772</v>
      </c>
      <c r="B893" s="120" t="s">
        <v>1491</v>
      </c>
      <c r="C893" s="119" t="s">
        <v>1026</v>
      </c>
      <c r="D893" s="121">
        <v>7</v>
      </c>
      <c r="E893" s="121">
        <v>6</v>
      </c>
    </row>
    <row r="894" spans="1:5" x14ac:dyDescent="0.25">
      <c r="A894" s="119" t="s">
        <v>772</v>
      </c>
      <c r="B894" s="120" t="s">
        <v>1470</v>
      </c>
      <c r="C894" s="119" t="s">
        <v>1026</v>
      </c>
      <c r="D894" s="121">
        <v>8</v>
      </c>
      <c r="E894" s="121" t="s">
        <v>1027</v>
      </c>
    </row>
    <row r="895" spans="1:5" ht="30" x14ac:dyDescent="0.25">
      <c r="A895" s="119" t="s">
        <v>745</v>
      </c>
      <c r="B895" s="120" t="s">
        <v>1492</v>
      </c>
      <c r="C895" s="119" t="s">
        <v>1029</v>
      </c>
      <c r="D895" s="121">
        <v>3</v>
      </c>
      <c r="E895" s="121">
        <v>8</v>
      </c>
    </row>
    <row r="896" spans="1:5" ht="30" x14ac:dyDescent="0.25">
      <c r="A896" s="119" t="s">
        <v>745</v>
      </c>
      <c r="B896" s="120" t="s">
        <v>1493</v>
      </c>
      <c r="C896" s="119" t="s">
        <v>1029</v>
      </c>
      <c r="D896" s="121">
        <v>2</v>
      </c>
      <c r="E896" s="121">
        <v>8</v>
      </c>
    </row>
    <row r="897" spans="1:5" ht="30" x14ac:dyDescent="0.25">
      <c r="A897" s="119" t="s">
        <v>745</v>
      </c>
      <c r="B897" s="120" t="s">
        <v>1494</v>
      </c>
      <c r="C897" s="119" t="s">
        <v>1026</v>
      </c>
      <c r="D897" s="121">
        <v>1</v>
      </c>
      <c r="E897" s="121" t="s">
        <v>1027</v>
      </c>
    </row>
    <row r="898" spans="1:5" ht="30" x14ac:dyDescent="0.25">
      <c r="A898" s="119" t="s">
        <v>745</v>
      </c>
      <c r="B898" s="120" t="s">
        <v>1495</v>
      </c>
      <c r="C898" s="119" t="s">
        <v>1026</v>
      </c>
      <c r="D898" s="121" t="s">
        <v>1027</v>
      </c>
      <c r="E898" s="121" t="s">
        <v>1027</v>
      </c>
    </row>
    <row r="899" spans="1:5" x14ac:dyDescent="0.25">
      <c r="A899" s="119" t="s">
        <v>677</v>
      </c>
      <c r="B899" s="120" t="s">
        <v>1314</v>
      </c>
      <c r="C899" s="119" t="s">
        <v>1026</v>
      </c>
      <c r="D899" s="121">
        <v>1</v>
      </c>
      <c r="E899" s="121">
        <v>1</v>
      </c>
    </row>
    <row r="900" spans="1:5" x14ac:dyDescent="0.25">
      <c r="A900" s="119" t="s">
        <v>677</v>
      </c>
      <c r="B900" s="120" t="s">
        <v>1478</v>
      </c>
      <c r="C900" s="119" t="s">
        <v>1026</v>
      </c>
      <c r="D900" s="121">
        <v>1</v>
      </c>
      <c r="E900" s="121" t="s">
        <v>1027</v>
      </c>
    </row>
    <row r="901" spans="1:5" x14ac:dyDescent="0.25">
      <c r="A901" s="119" t="s">
        <v>677</v>
      </c>
      <c r="B901" s="120" t="s">
        <v>1118</v>
      </c>
      <c r="C901" s="119" t="s">
        <v>1029</v>
      </c>
      <c r="D901" s="121">
        <v>2</v>
      </c>
      <c r="E901" s="121" t="s">
        <v>1027</v>
      </c>
    </row>
    <row r="902" spans="1:5" x14ac:dyDescent="0.25">
      <c r="A902" s="119" t="s">
        <v>677</v>
      </c>
      <c r="B902" s="120" t="s">
        <v>1496</v>
      </c>
      <c r="C902" s="119" t="s">
        <v>1026</v>
      </c>
      <c r="D902" s="121">
        <v>3</v>
      </c>
      <c r="E902" s="121">
        <v>4</v>
      </c>
    </row>
    <row r="903" spans="1:5" x14ac:dyDescent="0.25">
      <c r="A903" s="119" t="s">
        <v>677</v>
      </c>
      <c r="B903" s="120" t="s">
        <v>1497</v>
      </c>
      <c r="C903" s="119" t="s">
        <v>1029</v>
      </c>
      <c r="D903" s="121">
        <v>1</v>
      </c>
      <c r="E903" s="121">
        <v>3</v>
      </c>
    </row>
    <row r="904" spans="1:5" x14ac:dyDescent="0.25">
      <c r="A904" s="119" t="s">
        <v>677</v>
      </c>
      <c r="B904" s="120" t="s">
        <v>1119</v>
      </c>
      <c r="C904" s="119" t="s">
        <v>1026</v>
      </c>
      <c r="D904" s="121">
        <v>1</v>
      </c>
      <c r="E904" s="121" t="s">
        <v>1027</v>
      </c>
    </row>
    <row r="905" spans="1:5" x14ac:dyDescent="0.25">
      <c r="A905" s="119" t="s">
        <v>677</v>
      </c>
      <c r="B905" s="120" t="s">
        <v>1479</v>
      </c>
      <c r="C905" s="119" t="s">
        <v>1026</v>
      </c>
      <c r="D905" s="121">
        <v>1</v>
      </c>
      <c r="E905" s="121" t="s">
        <v>1027</v>
      </c>
    </row>
    <row r="906" spans="1:5" x14ac:dyDescent="0.25">
      <c r="A906" s="119" t="s">
        <v>677</v>
      </c>
      <c r="B906" s="120" t="s">
        <v>1498</v>
      </c>
      <c r="C906" s="119" t="s">
        <v>1029</v>
      </c>
      <c r="D906" s="121">
        <v>2</v>
      </c>
      <c r="E906" s="121">
        <v>2</v>
      </c>
    </row>
    <row r="907" spans="1:5" x14ac:dyDescent="0.25">
      <c r="A907" s="119" t="s">
        <v>677</v>
      </c>
      <c r="B907" s="120" t="s">
        <v>1498</v>
      </c>
      <c r="C907" s="119" t="s">
        <v>1026</v>
      </c>
      <c r="D907" s="121">
        <v>2</v>
      </c>
      <c r="E907" s="121">
        <v>2</v>
      </c>
    </row>
    <row r="908" spans="1:5" x14ac:dyDescent="0.25">
      <c r="A908" s="119" t="s">
        <v>677</v>
      </c>
      <c r="B908" s="120" t="s">
        <v>1499</v>
      </c>
      <c r="C908" s="119" t="s">
        <v>1026</v>
      </c>
      <c r="D908" s="121">
        <v>1</v>
      </c>
      <c r="E908" s="121" t="s">
        <v>1027</v>
      </c>
    </row>
    <row r="909" spans="1:5" x14ac:dyDescent="0.25">
      <c r="A909" s="119" t="s">
        <v>677</v>
      </c>
      <c r="B909" s="120" t="s">
        <v>1480</v>
      </c>
      <c r="C909" s="119" t="s">
        <v>1026</v>
      </c>
      <c r="D909" s="121">
        <v>2</v>
      </c>
      <c r="E909" s="121">
        <v>2</v>
      </c>
    </row>
    <row r="910" spans="1:5" x14ac:dyDescent="0.25">
      <c r="A910" s="119" t="s">
        <v>677</v>
      </c>
      <c r="B910" s="120" t="s">
        <v>1120</v>
      </c>
      <c r="C910" s="119" t="s">
        <v>1026</v>
      </c>
      <c r="D910" s="121">
        <v>2</v>
      </c>
      <c r="E910" s="121" t="s">
        <v>1027</v>
      </c>
    </row>
    <row r="911" spans="1:5" x14ac:dyDescent="0.25">
      <c r="A911" s="119" t="s">
        <v>677</v>
      </c>
      <c r="B911" s="120" t="s">
        <v>1237</v>
      </c>
      <c r="C911" s="119" t="s">
        <v>1026</v>
      </c>
      <c r="D911" s="124"/>
      <c r="E911" s="121">
        <v>4</v>
      </c>
    </row>
    <row r="912" spans="1:5" x14ac:dyDescent="0.25">
      <c r="A912" s="119" t="s">
        <v>677</v>
      </c>
      <c r="B912" s="120" t="s">
        <v>1122</v>
      </c>
      <c r="C912" s="119" t="s">
        <v>1026</v>
      </c>
      <c r="D912" s="124"/>
      <c r="E912" s="121">
        <v>2</v>
      </c>
    </row>
    <row r="913" spans="1:5" x14ac:dyDescent="0.25">
      <c r="A913" s="119" t="s">
        <v>943</v>
      </c>
      <c r="B913" s="120" t="s">
        <v>1125</v>
      </c>
      <c r="C913" s="119" t="s">
        <v>1026</v>
      </c>
      <c r="D913" s="121">
        <v>3</v>
      </c>
      <c r="E913" s="121">
        <v>2</v>
      </c>
    </row>
    <row r="914" spans="1:5" x14ac:dyDescent="0.25">
      <c r="A914" s="119" t="s">
        <v>943</v>
      </c>
      <c r="B914" s="120" t="s">
        <v>1314</v>
      </c>
      <c r="C914" s="119" t="s">
        <v>1026</v>
      </c>
      <c r="D914" s="121">
        <v>1</v>
      </c>
      <c r="E914" s="121">
        <v>1</v>
      </c>
    </row>
    <row r="915" spans="1:5" x14ac:dyDescent="0.25">
      <c r="A915" s="119" t="s">
        <v>943</v>
      </c>
      <c r="B915" s="120" t="s">
        <v>1119</v>
      </c>
      <c r="C915" s="119" t="s">
        <v>1029</v>
      </c>
      <c r="D915" s="121">
        <v>1</v>
      </c>
      <c r="E915" s="121" t="s">
        <v>1027</v>
      </c>
    </row>
    <row r="916" spans="1:5" x14ac:dyDescent="0.25">
      <c r="A916" s="119" t="s">
        <v>943</v>
      </c>
      <c r="B916" s="120" t="s">
        <v>1479</v>
      </c>
      <c r="C916" s="119" t="s">
        <v>1029</v>
      </c>
      <c r="D916" s="121">
        <v>1</v>
      </c>
      <c r="E916" s="121" t="s">
        <v>1027</v>
      </c>
    </row>
    <row r="917" spans="1:5" x14ac:dyDescent="0.25">
      <c r="A917" s="119" t="s">
        <v>943</v>
      </c>
      <c r="B917" s="120" t="s">
        <v>1498</v>
      </c>
      <c r="C917" s="119" t="s">
        <v>1026</v>
      </c>
      <c r="D917" s="121">
        <v>2</v>
      </c>
      <c r="E917" s="121">
        <v>2</v>
      </c>
    </row>
    <row r="918" spans="1:5" x14ac:dyDescent="0.25">
      <c r="A918" s="119" t="s">
        <v>943</v>
      </c>
      <c r="B918" s="120" t="s">
        <v>1499</v>
      </c>
      <c r="C918" s="119" t="s">
        <v>1029</v>
      </c>
      <c r="D918" s="121">
        <v>1</v>
      </c>
      <c r="E918" s="121" t="s">
        <v>1027</v>
      </c>
    </row>
    <row r="919" spans="1:5" x14ac:dyDescent="0.25">
      <c r="A919" s="119" t="s">
        <v>943</v>
      </c>
      <c r="B919" s="120" t="s">
        <v>1480</v>
      </c>
      <c r="C919" s="119" t="s">
        <v>1026</v>
      </c>
      <c r="D919" s="121">
        <v>2</v>
      </c>
      <c r="E919" s="121">
        <v>2</v>
      </c>
    </row>
    <row r="920" spans="1:5" x14ac:dyDescent="0.25">
      <c r="A920" s="119" t="s">
        <v>943</v>
      </c>
      <c r="B920" s="120" t="s">
        <v>1066</v>
      </c>
      <c r="C920" s="119" t="s">
        <v>1026</v>
      </c>
      <c r="D920" s="124"/>
      <c r="E920" s="121">
        <v>4</v>
      </c>
    </row>
    <row r="921" spans="1:5" x14ac:dyDescent="0.25">
      <c r="A921" s="119" t="s">
        <v>943</v>
      </c>
      <c r="B921" s="120" t="s">
        <v>1500</v>
      </c>
      <c r="C921" s="119" t="s">
        <v>1026</v>
      </c>
      <c r="D921" s="124"/>
      <c r="E921" s="121">
        <v>1</v>
      </c>
    </row>
    <row r="922" spans="1:5" x14ac:dyDescent="0.25">
      <c r="A922" s="119" t="s">
        <v>943</v>
      </c>
      <c r="B922" s="120" t="s">
        <v>1501</v>
      </c>
      <c r="C922" s="119" t="s">
        <v>1029</v>
      </c>
      <c r="D922" s="121">
        <v>1</v>
      </c>
      <c r="E922" s="121" t="s">
        <v>1027</v>
      </c>
    </row>
    <row r="923" spans="1:5" x14ac:dyDescent="0.25">
      <c r="A923" s="119" t="s">
        <v>943</v>
      </c>
      <c r="B923" s="120" t="s">
        <v>1237</v>
      </c>
      <c r="C923" s="119" t="s">
        <v>1026</v>
      </c>
      <c r="D923" s="124"/>
      <c r="E923" s="121">
        <v>4</v>
      </c>
    </row>
    <row r="924" spans="1:5" x14ac:dyDescent="0.25">
      <c r="A924" s="119" t="s">
        <v>943</v>
      </c>
      <c r="B924" s="120" t="s">
        <v>1129</v>
      </c>
      <c r="C924" s="119" t="s">
        <v>1026</v>
      </c>
      <c r="D924" s="121" t="s">
        <v>1027</v>
      </c>
      <c r="E924" s="121" t="s">
        <v>1027</v>
      </c>
    </row>
    <row r="925" spans="1:5" x14ac:dyDescent="0.25">
      <c r="A925" s="119" t="s">
        <v>943</v>
      </c>
      <c r="B925" s="120" t="s">
        <v>1284</v>
      </c>
      <c r="C925" s="119" t="s">
        <v>1026</v>
      </c>
      <c r="D925" s="124"/>
      <c r="E925" s="121">
        <v>2</v>
      </c>
    </row>
    <row r="926" spans="1:5" x14ac:dyDescent="0.25">
      <c r="A926" s="119" t="s">
        <v>943</v>
      </c>
      <c r="B926" s="120" t="s">
        <v>1330</v>
      </c>
      <c r="C926" s="119" t="s">
        <v>1026</v>
      </c>
      <c r="D926" s="124"/>
      <c r="E926" s="121">
        <v>2</v>
      </c>
    </row>
    <row r="927" spans="1:5" x14ac:dyDescent="0.25">
      <c r="A927" s="119" t="s">
        <v>943</v>
      </c>
      <c r="B927" s="120" t="s">
        <v>1074</v>
      </c>
      <c r="C927" s="119" t="s">
        <v>1029</v>
      </c>
      <c r="D927" s="121">
        <v>3</v>
      </c>
      <c r="E927" s="121">
        <v>2</v>
      </c>
    </row>
    <row r="928" spans="1:5" ht="30" x14ac:dyDescent="0.25">
      <c r="A928" s="119" t="s">
        <v>773</v>
      </c>
      <c r="B928" s="120" t="s">
        <v>1502</v>
      </c>
      <c r="C928" s="119" t="s">
        <v>1026</v>
      </c>
      <c r="D928" s="121">
        <v>7</v>
      </c>
      <c r="E928" s="121" t="s">
        <v>1027</v>
      </c>
    </row>
    <row r="929" spans="1:5" ht="30" x14ac:dyDescent="0.25">
      <c r="A929" s="119" t="s">
        <v>773</v>
      </c>
      <c r="B929" s="120" t="s">
        <v>1503</v>
      </c>
      <c r="C929" s="119" t="s">
        <v>1026</v>
      </c>
      <c r="D929" s="121">
        <v>7</v>
      </c>
      <c r="E929" s="121">
        <v>6</v>
      </c>
    </row>
    <row r="930" spans="1:5" ht="30" x14ac:dyDescent="0.25">
      <c r="A930" s="119" t="s">
        <v>773</v>
      </c>
      <c r="B930" s="120" t="s">
        <v>1504</v>
      </c>
      <c r="C930" s="119" t="s">
        <v>1026</v>
      </c>
      <c r="D930" s="121">
        <v>4</v>
      </c>
      <c r="E930" s="121" t="s">
        <v>1027</v>
      </c>
    </row>
    <row r="931" spans="1:5" ht="30" x14ac:dyDescent="0.25">
      <c r="A931" s="119" t="s">
        <v>773</v>
      </c>
      <c r="B931" s="120" t="s">
        <v>1505</v>
      </c>
      <c r="C931" s="119" t="s">
        <v>1026</v>
      </c>
      <c r="D931" s="124"/>
      <c r="E931" s="121">
        <v>6</v>
      </c>
    </row>
    <row r="932" spans="1:5" ht="30" x14ac:dyDescent="0.25">
      <c r="A932" s="119" t="s">
        <v>773</v>
      </c>
      <c r="B932" s="120" t="s">
        <v>1506</v>
      </c>
      <c r="C932" s="119" t="s">
        <v>1026</v>
      </c>
      <c r="D932" s="121" t="s">
        <v>1027</v>
      </c>
      <c r="E932" s="121" t="s">
        <v>1027</v>
      </c>
    </row>
    <row r="933" spans="1:5" ht="30" x14ac:dyDescent="0.25">
      <c r="A933" s="119" t="s">
        <v>773</v>
      </c>
      <c r="B933" s="120" t="s">
        <v>1507</v>
      </c>
      <c r="C933" s="119" t="s">
        <v>1026</v>
      </c>
      <c r="D933" s="121" t="s">
        <v>1027</v>
      </c>
      <c r="E933" s="121" t="s">
        <v>1027</v>
      </c>
    </row>
    <row r="934" spans="1:5" ht="30" x14ac:dyDescent="0.25">
      <c r="A934" s="119" t="s">
        <v>773</v>
      </c>
      <c r="B934" s="120" t="s">
        <v>1130</v>
      </c>
      <c r="C934" s="119" t="s">
        <v>1026</v>
      </c>
      <c r="D934" s="121">
        <v>6</v>
      </c>
      <c r="E934" s="121" t="s">
        <v>1027</v>
      </c>
    </row>
    <row r="935" spans="1:5" ht="30" x14ac:dyDescent="0.25">
      <c r="A935" s="119" t="s">
        <v>773</v>
      </c>
      <c r="B935" s="120" t="s">
        <v>1508</v>
      </c>
      <c r="C935" s="119" t="s">
        <v>1026</v>
      </c>
      <c r="D935" s="121">
        <v>5</v>
      </c>
      <c r="E935" s="121">
        <v>7</v>
      </c>
    </row>
    <row r="936" spans="1:5" ht="30" x14ac:dyDescent="0.25">
      <c r="A936" s="119" t="s">
        <v>773</v>
      </c>
      <c r="B936" s="120" t="s">
        <v>1152</v>
      </c>
      <c r="C936" s="119" t="s">
        <v>1026</v>
      </c>
      <c r="D936" s="121" t="s">
        <v>1027</v>
      </c>
      <c r="E936" s="121" t="s">
        <v>1027</v>
      </c>
    </row>
    <row r="937" spans="1:5" ht="30" x14ac:dyDescent="0.25">
      <c r="A937" s="119" t="s">
        <v>773</v>
      </c>
      <c r="B937" s="120" t="s">
        <v>1449</v>
      </c>
      <c r="C937" s="119" t="s">
        <v>1026</v>
      </c>
      <c r="D937" s="121" t="s">
        <v>1027</v>
      </c>
      <c r="E937" s="121" t="s">
        <v>1027</v>
      </c>
    </row>
    <row r="938" spans="1:5" ht="30" x14ac:dyDescent="0.25">
      <c r="A938" s="119" t="s">
        <v>773</v>
      </c>
      <c r="B938" s="120" t="s">
        <v>1509</v>
      </c>
      <c r="C938" s="119" t="s">
        <v>1026</v>
      </c>
      <c r="D938" s="121">
        <v>3</v>
      </c>
      <c r="E938" s="121">
        <v>7</v>
      </c>
    </row>
    <row r="939" spans="1:5" ht="30" x14ac:dyDescent="0.25">
      <c r="A939" s="119" t="s">
        <v>773</v>
      </c>
      <c r="B939" s="120" t="s">
        <v>1510</v>
      </c>
      <c r="C939" s="119" t="s">
        <v>1026</v>
      </c>
      <c r="D939" s="121">
        <v>8</v>
      </c>
      <c r="E939" s="121" t="s">
        <v>1027</v>
      </c>
    </row>
    <row r="940" spans="1:5" ht="30" x14ac:dyDescent="0.25">
      <c r="A940" s="119" t="s">
        <v>773</v>
      </c>
      <c r="B940" s="120" t="s">
        <v>1154</v>
      </c>
      <c r="C940" s="119" t="s">
        <v>1026</v>
      </c>
      <c r="D940" s="121" t="s">
        <v>1027</v>
      </c>
      <c r="E940" s="121" t="s">
        <v>1027</v>
      </c>
    </row>
    <row r="941" spans="1:5" ht="30" x14ac:dyDescent="0.25">
      <c r="A941" s="119" t="s">
        <v>773</v>
      </c>
      <c r="B941" s="120" t="s">
        <v>1511</v>
      </c>
      <c r="C941" s="119" t="s">
        <v>1029</v>
      </c>
      <c r="D941" s="121">
        <v>4</v>
      </c>
      <c r="E941" s="121">
        <v>6</v>
      </c>
    </row>
    <row r="942" spans="1:5" ht="30" x14ac:dyDescent="0.25">
      <c r="A942" s="119" t="s">
        <v>774</v>
      </c>
      <c r="B942" s="120" t="s">
        <v>1505</v>
      </c>
      <c r="C942" s="119" t="s">
        <v>1029</v>
      </c>
      <c r="D942" s="124"/>
      <c r="E942" s="121">
        <v>6</v>
      </c>
    </row>
    <row r="943" spans="1:5" ht="30" x14ac:dyDescent="0.25">
      <c r="A943" s="119" t="s">
        <v>774</v>
      </c>
      <c r="B943" s="120" t="s">
        <v>1081</v>
      </c>
      <c r="C943" s="119" t="s">
        <v>1026</v>
      </c>
      <c r="D943" s="121">
        <v>3</v>
      </c>
      <c r="E943" s="121" t="s">
        <v>1027</v>
      </c>
    </row>
    <row r="944" spans="1:5" ht="30" x14ac:dyDescent="0.25">
      <c r="A944" s="119" t="s">
        <v>774</v>
      </c>
      <c r="B944" s="120" t="s">
        <v>1312</v>
      </c>
      <c r="C944" s="119" t="s">
        <v>1026</v>
      </c>
      <c r="D944" s="121" t="s">
        <v>1027</v>
      </c>
      <c r="E944" s="121" t="s">
        <v>1027</v>
      </c>
    </row>
    <row r="945" spans="1:5" ht="30" x14ac:dyDescent="0.25">
      <c r="A945" s="119" t="s">
        <v>774</v>
      </c>
      <c r="B945" s="120" t="s">
        <v>1494</v>
      </c>
      <c r="C945" s="119" t="s">
        <v>1026</v>
      </c>
      <c r="D945" s="121">
        <v>1</v>
      </c>
      <c r="E945" s="121" t="s">
        <v>1027</v>
      </c>
    </row>
    <row r="946" spans="1:5" ht="30" x14ac:dyDescent="0.25">
      <c r="A946" s="119" t="s">
        <v>774</v>
      </c>
      <c r="B946" s="120" t="s">
        <v>1449</v>
      </c>
      <c r="C946" s="119" t="s">
        <v>1026</v>
      </c>
      <c r="D946" s="121" t="s">
        <v>1027</v>
      </c>
      <c r="E946" s="121" t="s">
        <v>1027</v>
      </c>
    </row>
    <row r="947" spans="1:5" ht="30" x14ac:dyDescent="0.25">
      <c r="A947" s="119" t="s">
        <v>774</v>
      </c>
      <c r="B947" s="120" t="s">
        <v>1495</v>
      </c>
      <c r="C947" s="119" t="s">
        <v>1026</v>
      </c>
      <c r="D947" s="121" t="s">
        <v>1027</v>
      </c>
      <c r="E947" s="121" t="s">
        <v>1027</v>
      </c>
    </row>
    <row r="948" spans="1:5" ht="30" x14ac:dyDescent="0.25">
      <c r="A948" s="119" t="s">
        <v>774</v>
      </c>
      <c r="B948" s="120" t="s">
        <v>1512</v>
      </c>
      <c r="C948" s="119" t="s">
        <v>1026</v>
      </c>
      <c r="D948" s="121">
        <v>3</v>
      </c>
      <c r="E948" s="121">
        <v>6</v>
      </c>
    </row>
    <row r="949" spans="1:5" ht="30" x14ac:dyDescent="0.25">
      <c r="A949" s="119" t="s">
        <v>775</v>
      </c>
      <c r="B949" s="120" t="s">
        <v>1513</v>
      </c>
      <c r="C949" s="119" t="s">
        <v>1026</v>
      </c>
      <c r="D949" s="121">
        <v>6</v>
      </c>
      <c r="E949" s="121">
        <v>7</v>
      </c>
    </row>
    <row r="950" spans="1:5" ht="30" x14ac:dyDescent="0.25">
      <c r="A950" s="119" t="s">
        <v>775</v>
      </c>
      <c r="B950" s="120" t="s">
        <v>1503</v>
      </c>
      <c r="C950" s="119" t="s">
        <v>1026</v>
      </c>
      <c r="D950" s="121">
        <v>7</v>
      </c>
      <c r="E950" s="121">
        <v>6</v>
      </c>
    </row>
    <row r="951" spans="1:5" ht="30" x14ac:dyDescent="0.25">
      <c r="A951" s="119" t="s">
        <v>775</v>
      </c>
      <c r="B951" s="120" t="s">
        <v>1504</v>
      </c>
      <c r="C951" s="119" t="s">
        <v>1026</v>
      </c>
      <c r="D951" s="121">
        <v>4</v>
      </c>
      <c r="E951" s="121" t="s">
        <v>1027</v>
      </c>
    </row>
    <row r="952" spans="1:5" ht="30" x14ac:dyDescent="0.25">
      <c r="A952" s="119" t="s">
        <v>775</v>
      </c>
      <c r="B952" s="120" t="s">
        <v>1145</v>
      </c>
      <c r="C952" s="119" t="s">
        <v>1026</v>
      </c>
      <c r="D952" s="121">
        <v>3</v>
      </c>
      <c r="E952" s="121" t="s">
        <v>1027</v>
      </c>
    </row>
    <row r="953" spans="1:5" ht="30" x14ac:dyDescent="0.25">
      <c r="A953" s="119" t="s">
        <v>775</v>
      </c>
      <c r="B953" s="120" t="s">
        <v>1505</v>
      </c>
      <c r="C953" s="119" t="s">
        <v>1026</v>
      </c>
      <c r="D953" s="124"/>
      <c r="E953" s="121">
        <v>6</v>
      </c>
    </row>
    <row r="954" spans="1:5" ht="30" x14ac:dyDescent="0.25">
      <c r="A954" s="119" t="s">
        <v>775</v>
      </c>
      <c r="B954" s="120" t="s">
        <v>1081</v>
      </c>
      <c r="C954" s="119" t="s">
        <v>1026</v>
      </c>
      <c r="D954" s="121">
        <v>3</v>
      </c>
      <c r="E954" s="121" t="s">
        <v>1027</v>
      </c>
    </row>
    <row r="955" spans="1:5" ht="30" x14ac:dyDescent="0.25">
      <c r="A955" s="119" t="s">
        <v>775</v>
      </c>
      <c r="B955" s="120" t="s">
        <v>1151</v>
      </c>
      <c r="C955" s="119" t="s">
        <v>1026</v>
      </c>
      <c r="D955" s="121">
        <v>4</v>
      </c>
      <c r="E955" s="121" t="s">
        <v>1027</v>
      </c>
    </row>
    <row r="956" spans="1:5" ht="30" x14ac:dyDescent="0.25">
      <c r="A956" s="119" t="s">
        <v>775</v>
      </c>
      <c r="B956" s="120" t="s">
        <v>1506</v>
      </c>
      <c r="C956" s="119" t="s">
        <v>1029</v>
      </c>
      <c r="D956" s="121" t="s">
        <v>1027</v>
      </c>
      <c r="E956" s="121" t="s">
        <v>1027</v>
      </c>
    </row>
    <row r="957" spans="1:5" ht="30" x14ac:dyDescent="0.25">
      <c r="A957" s="119" t="s">
        <v>775</v>
      </c>
      <c r="B957" s="120" t="s">
        <v>1507</v>
      </c>
      <c r="C957" s="119" t="s">
        <v>1026</v>
      </c>
      <c r="D957" s="121" t="s">
        <v>1027</v>
      </c>
      <c r="E957" s="121" t="s">
        <v>1027</v>
      </c>
    </row>
    <row r="958" spans="1:5" ht="30" x14ac:dyDescent="0.25">
      <c r="A958" s="119" t="s">
        <v>775</v>
      </c>
      <c r="B958" s="120" t="s">
        <v>1130</v>
      </c>
      <c r="C958" s="119" t="s">
        <v>1026</v>
      </c>
      <c r="D958" s="121">
        <v>6</v>
      </c>
      <c r="E958" s="121" t="s">
        <v>1027</v>
      </c>
    </row>
    <row r="959" spans="1:5" ht="30" x14ac:dyDescent="0.25">
      <c r="A959" s="119" t="s">
        <v>775</v>
      </c>
      <c r="B959" s="120" t="s">
        <v>1448</v>
      </c>
      <c r="C959" s="119" t="s">
        <v>1026</v>
      </c>
      <c r="D959" s="121">
        <v>7</v>
      </c>
      <c r="E959" s="121" t="s">
        <v>1027</v>
      </c>
    </row>
    <row r="960" spans="1:5" ht="30" x14ac:dyDescent="0.25">
      <c r="A960" s="119" t="s">
        <v>775</v>
      </c>
      <c r="B960" s="120" t="s">
        <v>1508</v>
      </c>
      <c r="C960" s="119" t="s">
        <v>1026</v>
      </c>
      <c r="D960" s="121">
        <v>5</v>
      </c>
      <c r="E960" s="121">
        <v>7</v>
      </c>
    </row>
    <row r="961" spans="1:5" ht="30" x14ac:dyDescent="0.25">
      <c r="A961" s="119" t="s">
        <v>775</v>
      </c>
      <c r="B961" s="120" t="s">
        <v>1514</v>
      </c>
      <c r="C961" s="119" t="s">
        <v>1029</v>
      </c>
      <c r="D961" s="121" t="s">
        <v>1027</v>
      </c>
      <c r="E961" s="121">
        <v>7</v>
      </c>
    </row>
    <row r="962" spans="1:5" ht="30" x14ac:dyDescent="0.25">
      <c r="A962" s="119" t="s">
        <v>775</v>
      </c>
      <c r="B962" s="120" t="s">
        <v>1449</v>
      </c>
      <c r="C962" s="119" t="s">
        <v>1026</v>
      </c>
      <c r="D962" s="121" t="s">
        <v>1027</v>
      </c>
      <c r="E962" s="121" t="s">
        <v>1027</v>
      </c>
    </row>
    <row r="963" spans="1:5" ht="30" x14ac:dyDescent="0.25">
      <c r="A963" s="119" t="s">
        <v>775</v>
      </c>
      <c r="B963" s="120" t="s">
        <v>1153</v>
      </c>
      <c r="C963" s="119" t="s">
        <v>1026</v>
      </c>
      <c r="D963" s="121">
        <v>6</v>
      </c>
      <c r="E963" s="121" t="s">
        <v>1027</v>
      </c>
    </row>
    <row r="964" spans="1:5" ht="30" x14ac:dyDescent="0.25">
      <c r="A964" s="119" t="s">
        <v>775</v>
      </c>
      <c r="B964" s="120" t="s">
        <v>1515</v>
      </c>
      <c r="C964" s="119" t="s">
        <v>1026</v>
      </c>
      <c r="D964" s="121">
        <v>5</v>
      </c>
      <c r="E964" s="121" t="s">
        <v>1027</v>
      </c>
    </row>
    <row r="965" spans="1:5" ht="30" x14ac:dyDescent="0.25">
      <c r="A965" s="119" t="s">
        <v>775</v>
      </c>
      <c r="B965" s="120" t="s">
        <v>1495</v>
      </c>
      <c r="C965" s="119" t="s">
        <v>1026</v>
      </c>
      <c r="D965" s="121" t="s">
        <v>1027</v>
      </c>
      <c r="E965" s="121" t="s">
        <v>1027</v>
      </c>
    </row>
    <row r="966" spans="1:5" ht="30" x14ac:dyDescent="0.25">
      <c r="A966" s="119" t="s">
        <v>775</v>
      </c>
      <c r="B966" s="120" t="s">
        <v>1516</v>
      </c>
      <c r="C966" s="119" t="s">
        <v>1026</v>
      </c>
      <c r="D966" s="121">
        <v>2</v>
      </c>
      <c r="E966" s="121">
        <v>7</v>
      </c>
    </row>
    <row r="967" spans="1:5" ht="30" x14ac:dyDescent="0.25">
      <c r="A967" s="119" t="s">
        <v>775</v>
      </c>
      <c r="B967" s="120" t="s">
        <v>1408</v>
      </c>
      <c r="C967" s="119" t="s">
        <v>1026</v>
      </c>
      <c r="D967" s="121">
        <v>2</v>
      </c>
      <c r="E967" s="121">
        <v>4</v>
      </c>
    </row>
    <row r="968" spans="1:5" ht="30" x14ac:dyDescent="0.25">
      <c r="A968" s="119" t="s">
        <v>775</v>
      </c>
      <c r="B968" s="120" t="s">
        <v>1154</v>
      </c>
      <c r="C968" s="119" t="s">
        <v>1026</v>
      </c>
      <c r="D968" s="121" t="s">
        <v>1027</v>
      </c>
      <c r="E968" s="121" t="s">
        <v>1027</v>
      </c>
    </row>
    <row r="969" spans="1:5" ht="30" x14ac:dyDescent="0.25">
      <c r="A969" s="119" t="s">
        <v>775</v>
      </c>
      <c r="B969" s="120" t="s">
        <v>1517</v>
      </c>
      <c r="C969" s="119" t="s">
        <v>1026</v>
      </c>
      <c r="D969" s="121">
        <v>5</v>
      </c>
      <c r="E969" s="121">
        <v>6</v>
      </c>
    </row>
    <row r="970" spans="1:5" ht="30" x14ac:dyDescent="0.25">
      <c r="A970" s="119" t="s">
        <v>775</v>
      </c>
      <c r="B970" s="120" t="s">
        <v>1518</v>
      </c>
      <c r="C970" s="119" t="s">
        <v>1029</v>
      </c>
      <c r="D970" s="121">
        <v>5</v>
      </c>
      <c r="E970" s="121">
        <v>7</v>
      </c>
    </row>
    <row r="971" spans="1:5" ht="30" x14ac:dyDescent="0.25">
      <c r="A971" s="119" t="s">
        <v>775</v>
      </c>
      <c r="B971" s="120" t="s">
        <v>1155</v>
      </c>
      <c r="C971" s="119" t="s">
        <v>1026</v>
      </c>
      <c r="D971" s="121" t="s">
        <v>1027</v>
      </c>
      <c r="E971" s="121" t="s">
        <v>1027</v>
      </c>
    </row>
    <row r="972" spans="1:5" ht="30" x14ac:dyDescent="0.25">
      <c r="A972" s="119" t="s">
        <v>775</v>
      </c>
      <c r="B972" s="120" t="s">
        <v>1519</v>
      </c>
      <c r="C972" s="119" t="s">
        <v>1026</v>
      </c>
      <c r="D972" s="121" t="s">
        <v>1027</v>
      </c>
      <c r="E972" s="121" t="s">
        <v>1027</v>
      </c>
    </row>
    <row r="973" spans="1:5" x14ac:dyDescent="0.25">
      <c r="A973" s="119" t="s">
        <v>757</v>
      </c>
      <c r="B973" s="120" t="s">
        <v>1520</v>
      </c>
      <c r="C973" s="119" t="s">
        <v>1029</v>
      </c>
      <c r="D973" s="121">
        <v>9</v>
      </c>
      <c r="E973" s="121" t="s">
        <v>1027</v>
      </c>
    </row>
    <row r="974" spans="1:5" x14ac:dyDescent="0.25">
      <c r="A974" s="119" t="s">
        <v>757</v>
      </c>
      <c r="B974" s="120" t="s">
        <v>1521</v>
      </c>
      <c r="C974" s="119" t="s">
        <v>1029</v>
      </c>
      <c r="D974" s="121">
        <v>9</v>
      </c>
      <c r="E974" s="121">
        <v>7</v>
      </c>
    </row>
    <row r="975" spans="1:5" x14ac:dyDescent="0.25">
      <c r="A975" s="119" t="s">
        <v>757</v>
      </c>
      <c r="B975" s="120" t="s">
        <v>1048</v>
      </c>
      <c r="C975" s="119" t="s">
        <v>1026</v>
      </c>
      <c r="D975" s="121">
        <v>8</v>
      </c>
      <c r="E975" s="121">
        <v>6</v>
      </c>
    </row>
    <row r="976" spans="1:5" x14ac:dyDescent="0.25">
      <c r="A976" s="119" t="s">
        <v>757</v>
      </c>
      <c r="B976" s="120" t="s">
        <v>1193</v>
      </c>
      <c r="C976" s="119" t="s">
        <v>1026</v>
      </c>
      <c r="D976" s="121">
        <v>7</v>
      </c>
      <c r="E976" s="121">
        <v>7</v>
      </c>
    </row>
    <row r="977" spans="1:5" x14ac:dyDescent="0.25">
      <c r="A977" s="119" t="s">
        <v>757</v>
      </c>
      <c r="B977" s="120" t="s">
        <v>1522</v>
      </c>
      <c r="C977" s="119" t="s">
        <v>1026</v>
      </c>
      <c r="D977" s="121" t="s">
        <v>1027</v>
      </c>
      <c r="E977" s="121">
        <v>7</v>
      </c>
    </row>
    <row r="978" spans="1:5" x14ac:dyDescent="0.25">
      <c r="A978" s="119" t="s">
        <v>757</v>
      </c>
      <c r="B978" s="120" t="s">
        <v>1510</v>
      </c>
      <c r="C978" s="119" t="s">
        <v>1026</v>
      </c>
      <c r="D978" s="121">
        <v>8</v>
      </c>
      <c r="E978" s="121" t="s">
        <v>1027</v>
      </c>
    </row>
    <row r="979" spans="1:5" x14ac:dyDescent="0.25">
      <c r="A979" s="119" t="s">
        <v>757</v>
      </c>
      <c r="B979" s="120" t="s">
        <v>1060</v>
      </c>
      <c r="C979" s="119" t="s">
        <v>1026</v>
      </c>
      <c r="D979" s="121">
        <v>8</v>
      </c>
      <c r="E979" s="121">
        <v>7</v>
      </c>
    </row>
    <row r="980" spans="1:5" x14ac:dyDescent="0.25">
      <c r="A980" s="119" t="s">
        <v>758</v>
      </c>
      <c r="B980" s="120" t="s">
        <v>1523</v>
      </c>
      <c r="C980" s="119" t="s">
        <v>1029</v>
      </c>
      <c r="D980" s="121">
        <v>8</v>
      </c>
      <c r="E980" s="121">
        <v>8</v>
      </c>
    </row>
    <row r="981" spans="1:5" x14ac:dyDescent="0.25">
      <c r="A981" s="119" t="s">
        <v>758</v>
      </c>
      <c r="B981" s="120" t="s">
        <v>1524</v>
      </c>
      <c r="C981" s="119" t="s">
        <v>1029</v>
      </c>
      <c r="D981" s="121">
        <v>6</v>
      </c>
      <c r="E981" s="121">
        <v>8</v>
      </c>
    </row>
    <row r="982" spans="1:5" x14ac:dyDescent="0.25">
      <c r="A982" s="119" t="s">
        <v>758</v>
      </c>
      <c r="B982" s="120" t="s">
        <v>1193</v>
      </c>
      <c r="C982" s="119" t="s">
        <v>1026</v>
      </c>
      <c r="D982" s="121">
        <v>7</v>
      </c>
      <c r="E982" s="121">
        <v>7</v>
      </c>
    </row>
    <row r="983" spans="1:5" x14ac:dyDescent="0.25">
      <c r="A983" s="119" t="s">
        <v>758</v>
      </c>
      <c r="B983" s="120" t="s">
        <v>1525</v>
      </c>
      <c r="C983" s="119" t="s">
        <v>1029</v>
      </c>
      <c r="D983" s="121">
        <v>7</v>
      </c>
      <c r="E983" s="121">
        <v>8</v>
      </c>
    </row>
    <row r="984" spans="1:5" x14ac:dyDescent="0.25">
      <c r="A984" s="119" t="s">
        <v>758</v>
      </c>
      <c r="B984" s="120" t="s">
        <v>1060</v>
      </c>
      <c r="C984" s="119" t="s">
        <v>1026</v>
      </c>
      <c r="D984" s="121">
        <v>8</v>
      </c>
      <c r="E984" s="121">
        <v>7</v>
      </c>
    </row>
    <row r="985" spans="1:5" ht="30" x14ac:dyDescent="0.25">
      <c r="A985" s="119" t="s">
        <v>759</v>
      </c>
      <c r="B985" s="120" t="s">
        <v>1521</v>
      </c>
      <c r="C985" s="119" t="s">
        <v>1026</v>
      </c>
      <c r="D985" s="121">
        <v>9</v>
      </c>
      <c r="E985" s="121">
        <v>7</v>
      </c>
    </row>
    <row r="986" spans="1:5" ht="30" x14ac:dyDescent="0.25">
      <c r="A986" s="119" t="s">
        <v>759</v>
      </c>
      <c r="B986" s="120" t="s">
        <v>1526</v>
      </c>
      <c r="C986" s="119" t="s">
        <v>1026</v>
      </c>
      <c r="D986" s="121">
        <v>7</v>
      </c>
      <c r="E986" s="121" t="s">
        <v>1027</v>
      </c>
    </row>
    <row r="987" spans="1:5" ht="30" x14ac:dyDescent="0.25">
      <c r="A987" s="119" t="s">
        <v>759</v>
      </c>
      <c r="B987" s="120" t="s">
        <v>1527</v>
      </c>
      <c r="C987" s="119" t="s">
        <v>1029</v>
      </c>
      <c r="D987" s="121">
        <v>8</v>
      </c>
      <c r="E987" s="121">
        <v>7</v>
      </c>
    </row>
    <row r="988" spans="1:5" ht="30" x14ac:dyDescent="0.25">
      <c r="A988" s="119" t="s">
        <v>759</v>
      </c>
      <c r="B988" s="120" t="s">
        <v>1194</v>
      </c>
      <c r="C988" s="119" t="s">
        <v>1026</v>
      </c>
      <c r="D988" s="121">
        <v>7</v>
      </c>
      <c r="E988" s="121">
        <v>8</v>
      </c>
    </row>
    <row r="989" spans="1:5" ht="30" x14ac:dyDescent="0.25">
      <c r="A989" s="119" t="s">
        <v>759</v>
      </c>
      <c r="B989" s="120" t="s">
        <v>1060</v>
      </c>
      <c r="C989" s="119" t="s">
        <v>1026</v>
      </c>
      <c r="D989" s="121">
        <v>8</v>
      </c>
      <c r="E989" s="121">
        <v>7</v>
      </c>
    </row>
    <row r="990" spans="1:5" x14ac:dyDescent="0.25">
      <c r="A990" s="119" t="s">
        <v>982</v>
      </c>
      <c r="B990" s="120" t="s">
        <v>1357</v>
      </c>
      <c r="C990" s="119" t="s">
        <v>1026</v>
      </c>
      <c r="D990" s="121">
        <v>3</v>
      </c>
      <c r="E990" s="121">
        <v>7</v>
      </c>
    </row>
    <row r="991" spans="1:5" x14ac:dyDescent="0.25">
      <c r="A991" s="119" t="s">
        <v>982</v>
      </c>
      <c r="B991" s="120" t="s">
        <v>1528</v>
      </c>
      <c r="C991" s="119" t="s">
        <v>1026</v>
      </c>
      <c r="D991" s="121">
        <v>3</v>
      </c>
      <c r="E991" s="121">
        <v>9</v>
      </c>
    </row>
    <row r="992" spans="1:5" x14ac:dyDescent="0.25">
      <c r="A992" s="119" t="s">
        <v>982</v>
      </c>
      <c r="B992" s="120" t="s">
        <v>1098</v>
      </c>
      <c r="C992" s="119" t="s">
        <v>1026</v>
      </c>
      <c r="D992" s="121">
        <v>3</v>
      </c>
      <c r="E992" s="121">
        <v>8</v>
      </c>
    </row>
    <row r="993" spans="1:5" x14ac:dyDescent="0.25">
      <c r="A993" s="119" t="s">
        <v>982</v>
      </c>
      <c r="B993" s="120" t="s">
        <v>1529</v>
      </c>
      <c r="C993" s="119" t="s">
        <v>1029</v>
      </c>
      <c r="D993" s="121">
        <v>2</v>
      </c>
      <c r="E993" s="121">
        <v>9</v>
      </c>
    </row>
    <row r="994" spans="1:5" x14ac:dyDescent="0.25">
      <c r="A994" s="119" t="s">
        <v>982</v>
      </c>
      <c r="B994" s="120" t="s">
        <v>1428</v>
      </c>
      <c r="C994" s="119" t="s">
        <v>1026</v>
      </c>
      <c r="D994" s="121">
        <v>2</v>
      </c>
      <c r="E994" s="121">
        <v>8</v>
      </c>
    </row>
    <row r="995" spans="1:5" x14ac:dyDescent="0.25">
      <c r="A995" s="119" t="s">
        <v>982</v>
      </c>
      <c r="B995" s="120" t="s">
        <v>1365</v>
      </c>
      <c r="C995" s="119" t="s">
        <v>1026</v>
      </c>
      <c r="D995" s="121">
        <v>2</v>
      </c>
      <c r="E995" s="121">
        <v>7</v>
      </c>
    </row>
    <row r="996" spans="1:5" x14ac:dyDescent="0.25">
      <c r="A996" s="119" t="s">
        <v>982</v>
      </c>
      <c r="B996" s="120" t="s">
        <v>1129</v>
      </c>
      <c r="C996" s="119" t="s">
        <v>1026</v>
      </c>
      <c r="D996" s="121" t="s">
        <v>1027</v>
      </c>
      <c r="E996" s="121" t="s">
        <v>1027</v>
      </c>
    </row>
    <row r="997" spans="1:5" x14ac:dyDescent="0.25">
      <c r="A997" s="119" t="s">
        <v>982</v>
      </c>
      <c r="B997" s="120" t="s">
        <v>1174</v>
      </c>
      <c r="C997" s="119" t="s">
        <v>1026</v>
      </c>
      <c r="D997" s="124"/>
      <c r="E997" s="121">
        <v>7</v>
      </c>
    </row>
    <row r="998" spans="1:5" x14ac:dyDescent="0.25">
      <c r="A998" s="119" t="s">
        <v>982</v>
      </c>
      <c r="B998" s="120" t="s">
        <v>1371</v>
      </c>
      <c r="C998" s="119" t="s">
        <v>1026</v>
      </c>
      <c r="D998" s="121">
        <v>3</v>
      </c>
      <c r="E998" s="121">
        <v>9</v>
      </c>
    </row>
    <row r="999" spans="1:5" x14ac:dyDescent="0.25">
      <c r="A999" s="119" t="s">
        <v>982</v>
      </c>
      <c r="B999" s="120" t="s">
        <v>1372</v>
      </c>
      <c r="C999" s="119" t="s">
        <v>1026</v>
      </c>
      <c r="D999" s="121">
        <v>2</v>
      </c>
      <c r="E999" s="121">
        <v>8</v>
      </c>
    </row>
    <row r="1000" spans="1:5" x14ac:dyDescent="0.25">
      <c r="A1000" s="119" t="s">
        <v>982</v>
      </c>
      <c r="B1000" s="120" t="s">
        <v>1530</v>
      </c>
      <c r="C1000" s="119" t="s">
        <v>1026</v>
      </c>
      <c r="D1000" s="121">
        <v>2</v>
      </c>
      <c r="E1000" s="121">
        <v>9</v>
      </c>
    </row>
    <row r="1001" spans="1:5" x14ac:dyDescent="0.25">
      <c r="A1001" s="119" t="s">
        <v>982</v>
      </c>
      <c r="B1001" s="120" t="s">
        <v>1434</v>
      </c>
      <c r="C1001" s="119" t="s">
        <v>1026</v>
      </c>
      <c r="D1001" s="121">
        <v>1</v>
      </c>
      <c r="E1001" s="121">
        <v>8</v>
      </c>
    </row>
    <row r="1002" spans="1:5" x14ac:dyDescent="0.25">
      <c r="A1002" s="119" t="s">
        <v>894</v>
      </c>
      <c r="B1002" s="120" t="s">
        <v>1037</v>
      </c>
      <c r="C1002" s="119" t="s">
        <v>1026</v>
      </c>
      <c r="D1002" s="121">
        <v>6</v>
      </c>
      <c r="E1002" s="121">
        <v>7</v>
      </c>
    </row>
    <row r="1003" spans="1:5" x14ac:dyDescent="0.25">
      <c r="A1003" s="119" t="s">
        <v>894</v>
      </c>
      <c r="B1003" s="120" t="s">
        <v>1260</v>
      </c>
      <c r="C1003" s="119" t="s">
        <v>1026</v>
      </c>
      <c r="D1003" s="121" t="s">
        <v>1027</v>
      </c>
      <c r="E1003" s="121" t="s">
        <v>1027</v>
      </c>
    </row>
    <row r="1004" spans="1:5" x14ac:dyDescent="0.25">
      <c r="A1004" s="119" t="s">
        <v>894</v>
      </c>
      <c r="B1004" s="120" t="s">
        <v>1025</v>
      </c>
      <c r="C1004" s="119" t="s">
        <v>1026</v>
      </c>
      <c r="D1004" s="121">
        <v>7</v>
      </c>
      <c r="E1004" s="121" t="s">
        <v>1027</v>
      </c>
    </row>
    <row r="1005" spans="1:5" x14ac:dyDescent="0.25">
      <c r="A1005" s="119" t="s">
        <v>894</v>
      </c>
      <c r="B1005" s="120" t="s">
        <v>1531</v>
      </c>
      <c r="C1005" s="119" t="s">
        <v>1026</v>
      </c>
      <c r="D1005" s="121">
        <v>8</v>
      </c>
      <c r="E1005" s="121">
        <v>7</v>
      </c>
    </row>
    <row r="1006" spans="1:5" x14ac:dyDescent="0.25">
      <c r="A1006" s="119" t="s">
        <v>894</v>
      </c>
      <c r="B1006" s="120" t="s">
        <v>1532</v>
      </c>
      <c r="C1006" s="119" t="s">
        <v>1029</v>
      </c>
      <c r="D1006" s="121">
        <v>8</v>
      </c>
      <c r="E1006" s="121">
        <v>8</v>
      </c>
    </row>
    <row r="1007" spans="1:5" x14ac:dyDescent="0.25">
      <c r="A1007" s="119" t="s">
        <v>894</v>
      </c>
      <c r="B1007" s="120" t="s">
        <v>1240</v>
      </c>
      <c r="C1007" s="119" t="s">
        <v>1026</v>
      </c>
      <c r="D1007" s="121">
        <v>5</v>
      </c>
      <c r="E1007" s="121" t="s">
        <v>1027</v>
      </c>
    </row>
    <row r="1008" spans="1:5" x14ac:dyDescent="0.25">
      <c r="A1008" s="119" t="s">
        <v>894</v>
      </c>
      <c r="B1008" s="120" t="s">
        <v>1241</v>
      </c>
      <c r="C1008" s="119" t="s">
        <v>1026</v>
      </c>
      <c r="D1008" s="121">
        <v>6</v>
      </c>
      <c r="E1008" s="121">
        <v>5</v>
      </c>
    </row>
    <row r="1009" spans="1:5" x14ac:dyDescent="0.25">
      <c r="A1009" s="119" t="s">
        <v>894</v>
      </c>
      <c r="B1009" s="120" t="s">
        <v>1533</v>
      </c>
      <c r="C1009" s="119" t="s">
        <v>1026</v>
      </c>
      <c r="D1009" s="121">
        <v>3</v>
      </c>
      <c r="E1009" s="121">
        <v>7</v>
      </c>
    </row>
    <row r="1010" spans="1:5" x14ac:dyDescent="0.25">
      <c r="A1010" s="119" t="s">
        <v>894</v>
      </c>
      <c r="B1010" s="120" t="s">
        <v>1032</v>
      </c>
      <c r="C1010" s="119" t="s">
        <v>1026</v>
      </c>
      <c r="D1010" s="121" t="s">
        <v>1027</v>
      </c>
      <c r="E1010" s="121" t="s">
        <v>1027</v>
      </c>
    </row>
    <row r="1011" spans="1:5" x14ac:dyDescent="0.25">
      <c r="A1011" s="119" t="s">
        <v>894</v>
      </c>
      <c r="B1011" s="120" t="s">
        <v>1244</v>
      </c>
      <c r="C1011" s="119" t="s">
        <v>1026</v>
      </c>
      <c r="D1011" s="121">
        <v>7</v>
      </c>
      <c r="E1011" s="121">
        <v>7</v>
      </c>
    </row>
    <row r="1012" spans="1:5" x14ac:dyDescent="0.25">
      <c r="A1012" s="119" t="s">
        <v>894</v>
      </c>
      <c r="B1012" s="120" t="s">
        <v>1049</v>
      </c>
      <c r="C1012" s="119" t="s">
        <v>1026</v>
      </c>
      <c r="D1012" s="121">
        <v>5</v>
      </c>
      <c r="E1012" s="121">
        <v>6</v>
      </c>
    </row>
    <row r="1013" spans="1:5" x14ac:dyDescent="0.25">
      <c r="A1013" s="119" t="s">
        <v>894</v>
      </c>
      <c r="B1013" s="120" t="s">
        <v>1442</v>
      </c>
      <c r="C1013" s="119" t="s">
        <v>1026</v>
      </c>
      <c r="D1013" s="121" t="s">
        <v>1027</v>
      </c>
      <c r="E1013" s="121" t="s">
        <v>1027</v>
      </c>
    </row>
    <row r="1014" spans="1:5" x14ac:dyDescent="0.25">
      <c r="A1014" s="119" t="s">
        <v>894</v>
      </c>
      <c r="B1014" s="120" t="s">
        <v>1453</v>
      </c>
      <c r="C1014" s="119" t="s">
        <v>1026</v>
      </c>
      <c r="D1014" s="121">
        <v>5</v>
      </c>
      <c r="E1014" s="121">
        <v>7</v>
      </c>
    </row>
    <row r="1015" spans="1:5" x14ac:dyDescent="0.25">
      <c r="A1015" s="119" t="s">
        <v>894</v>
      </c>
      <c r="B1015" s="120" t="s">
        <v>1150</v>
      </c>
      <c r="C1015" s="119" t="s">
        <v>1026</v>
      </c>
      <c r="D1015" s="121">
        <v>8</v>
      </c>
      <c r="E1015" s="121" t="s">
        <v>1027</v>
      </c>
    </row>
    <row r="1016" spans="1:5" ht="30" x14ac:dyDescent="0.25">
      <c r="A1016" s="119" t="s">
        <v>894</v>
      </c>
      <c r="B1016" s="120" t="s">
        <v>1224</v>
      </c>
      <c r="C1016" s="119" t="s">
        <v>1026</v>
      </c>
      <c r="D1016" s="121">
        <v>6</v>
      </c>
      <c r="E1016" s="121">
        <v>7</v>
      </c>
    </row>
    <row r="1017" spans="1:5" x14ac:dyDescent="0.25">
      <c r="A1017" s="119" t="s">
        <v>894</v>
      </c>
      <c r="B1017" s="120" t="s">
        <v>1225</v>
      </c>
      <c r="C1017" s="119" t="s">
        <v>1026</v>
      </c>
      <c r="D1017" s="121">
        <v>6</v>
      </c>
      <c r="E1017" s="121">
        <v>7</v>
      </c>
    </row>
    <row r="1018" spans="1:5" x14ac:dyDescent="0.25">
      <c r="A1018" s="119" t="s">
        <v>894</v>
      </c>
      <c r="B1018" s="120" t="s">
        <v>1534</v>
      </c>
      <c r="C1018" s="119" t="s">
        <v>1026</v>
      </c>
      <c r="D1018" s="121">
        <v>6</v>
      </c>
      <c r="E1018" s="121">
        <v>6</v>
      </c>
    </row>
    <row r="1019" spans="1:5" x14ac:dyDescent="0.25">
      <c r="A1019" s="119" t="s">
        <v>894</v>
      </c>
      <c r="B1019" s="120" t="s">
        <v>1226</v>
      </c>
      <c r="C1019" s="119" t="s">
        <v>1026</v>
      </c>
      <c r="D1019" s="121">
        <v>7</v>
      </c>
      <c r="E1019" s="121">
        <v>8</v>
      </c>
    </row>
    <row r="1020" spans="1:5" x14ac:dyDescent="0.25">
      <c r="A1020" s="119" t="s">
        <v>894</v>
      </c>
      <c r="B1020" s="120" t="s">
        <v>1443</v>
      </c>
      <c r="C1020" s="119" t="s">
        <v>1026</v>
      </c>
      <c r="D1020" s="121">
        <v>5</v>
      </c>
      <c r="E1020" s="121">
        <v>6</v>
      </c>
    </row>
    <row r="1021" spans="1:5" x14ac:dyDescent="0.25">
      <c r="A1021" s="119" t="s">
        <v>894</v>
      </c>
      <c r="B1021" s="120" t="s">
        <v>1056</v>
      </c>
      <c r="C1021" s="119" t="s">
        <v>1026</v>
      </c>
      <c r="D1021" s="121">
        <v>9</v>
      </c>
      <c r="E1021" s="121" t="s">
        <v>1027</v>
      </c>
    </row>
    <row r="1022" spans="1:5" ht="30" x14ac:dyDescent="0.25">
      <c r="A1022" s="119" t="s">
        <v>894</v>
      </c>
      <c r="B1022" s="120" t="s">
        <v>1535</v>
      </c>
      <c r="C1022" s="119" t="s">
        <v>1026</v>
      </c>
      <c r="D1022" s="121">
        <v>5</v>
      </c>
      <c r="E1022" s="121">
        <v>7</v>
      </c>
    </row>
    <row r="1023" spans="1:5" x14ac:dyDescent="0.25">
      <c r="A1023" s="119" t="s">
        <v>894</v>
      </c>
      <c r="B1023" s="120" t="s">
        <v>1445</v>
      </c>
      <c r="C1023" s="119" t="s">
        <v>1026</v>
      </c>
      <c r="D1023" s="121">
        <v>5</v>
      </c>
      <c r="E1023" s="121" t="s">
        <v>1027</v>
      </c>
    </row>
    <row r="1024" spans="1:5" x14ac:dyDescent="0.25">
      <c r="A1024" s="119" t="s">
        <v>894</v>
      </c>
      <c r="B1024" s="120" t="s">
        <v>1059</v>
      </c>
      <c r="C1024" s="119" t="s">
        <v>1026</v>
      </c>
      <c r="D1024" s="121">
        <v>7</v>
      </c>
      <c r="E1024" s="121">
        <v>7</v>
      </c>
    </row>
    <row r="1025" spans="1:5" x14ac:dyDescent="0.25">
      <c r="A1025" s="119" t="s">
        <v>894</v>
      </c>
      <c r="B1025" s="120" t="s">
        <v>1229</v>
      </c>
      <c r="C1025" s="119" t="s">
        <v>1026</v>
      </c>
      <c r="D1025" s="121">
        <v>6</v>
      </c>
      <c r="E1025" s="121">
        <v>7</v>
      </c>
    </row>
    <row r="1026" spans="1:5" ht="30" x14ac:dyDescent="0.25">
      <c r="A1026" s="119" t="s">
        <v>953</v>
      </c>
      <c r="B1026" s="120" t="s">
        <v>1125</v>
      </c>
      <c r="C1026" s="119" t="s">
        <v>1026</v>
      </c>
      <c r="D1026" s="121">
        <v>3</v>
      </c>
      <c r="E1026" s="121">
        <v>2</v>
      </c>
    </row>
    <row r="1027" spans="1:5" ht="30" x14ac:dyDescent="0.25">
      <c r="A1027" s="119" t="s">
        <v>953</v>
      </c>
      <c r="B1027" s="120" t="s">
        <v>1478</v>
      </c>
      <c r="C1027" s="119" t="s">
        <v>1026</v>
      </c>
      <c r="D1027" s="121">
        <v>1</v>
      </c>
      <c r="E1027" s="121" t="s">
        <v>1027</v>
      </c>
    </row>
    <row r="1028" spans="1:5" ht="30" x14ac:dyDescent="0.25">
      <c r="A1028" s="119" t="s">
        <v>953</v>
      </c>
      <c r="B1028" s="120" t="s">
        <v>1479</v>
      </c>
      <c r="C1028" s="119" t="s">
        <v>1026</v>
      </c>
      <c r="D1028" s="121">
        <v>1</v>
      </c>
      <c r="E1028" s="121" t="s">
        <v>1027</v>
      </c>
    </row>
    <row r="1029" spans="1:5" ht="30" x14ac:dyDescent="0.25">
      <c r="A1029" s="119" t="s">
        <v>953</v>
      </c>
      <c r="B1029" s="120" t="s">
        <v>1234</v>
      </c>
      <c r="C1029" s="119" t="s">
        <v>1029</v>
      </c>
      <c r="D1029" s="121">
        <v>2</v>
      </c>
      <c r="E1029" s="121">
        <v>3</v>
      </c>
    </row>
    <row r="1030" spans="1:5" ht="30" x14ac:dyDescent="0.25">
      <c r="A1030" s="119" t="s">
        <v>953</v>
      </c>
      <c r="B1030" s="120" t="s">
        <v>1129</v>
      </c>
      <c r="C1030" s="119" t="s">
        <v>1026</v>
      </c>
      <c r="D1030" s="121" t="s">
        <v>1027</v>
      </c>
      <c r="E1030" s="121" t="s">
        <v>1027</v>
      </c>
    </row>
    <row r="1031" spans="1:5" ht="30" x14ac:dyDescent="0.25">
      <c r="A1031" s="119" t="s">
        <v>953</v>
      </c>
      <c r="B1031" s="120" t="s">
        <v>1122</v>
      </c>
      <c r="C1031" s="119" t="s">
        <v>1026</v>
      </c>
      <c r="D1031" s="124"/>
      <c r="E1031" s="121">
        <v>2</v>
      </c>
    </row>
    <row r="1032" spans="1:5" ht="30" x14ac:dyDescent="0.25">
      <c r="A1032" s="119" t="s">
        <v>953</v>
      </c>
      <c r="B1032" s="120" t="s">
        <v>1536</v>
      </c>
      <c r="C1032" s="119" t="s">
        <v>1026</v>
      </c>
      <c r="D1032" s="121">
        <v>2</v>
      </c>
      <c r="E1032" s="121" t="s">
        <v>1027</v>
      </c>
    </row>
    <row r="1033" spans="1:5" x14ac:dyDescent="0.25">
      <c r="A1033" s="119" t="s">
        <v>819</v>
      </c>
      <c r="B1033" s="120" t="s">
        <v>1537</v>
      </c>
      <c r="C1033" s="119" t="s">
        <v>1026</v>
      </c>
      <c r="D1033" s="121">
        <v>2</v>
      </c>
      <c r="E1033" s="121">
        <v>9</v>
      </c>
    </row>
    <row r="1034" spans="1:5" x14ac:dyDescent="0.25">
      <c r="A1034" s="119" t="s">
        <v>819</v>
      </c>
      <c r="B1034" s="120" t="s">
        <v>1538</v>
      </c>
      <c r="C1034" s="119" t="s">
        <v>1026</v>
      </c>
      <c r="D1034" s="121">
        <v>3</v>
      </c>
      <c r="E1034" s="121" t="s">
        <v>1027</v>
      </c>
    </row>
    <row r="1035" spans="1:5" x14ac:dyDescent="0.25">
      <c r="A1035" s="119" t="s">
        <v>819</v>
      </c>
      <c r="B1035" s="120" t="s">
        <v>1539</v>
      </c>
      <c r="C1035" s="119" t="s">
        <v>1029</v>
      </c>
      <c r="D1035" s="121">
        <v>3</v>
      </c>
      <c r="E1035" s="121">
        <v>9</v>
      </c>
    </row>
    <row r="1036" spans="1:5" x14ac:dyDescent="0.25">
      <c r="A1036" s="119" t="s">
        <v>819</v>
      </c>
      <c r="B1036" s="120" t="s">
        <v>1540</v>
      </c>
      <c r="C1036" s="119" t="s">
        <v>1026</v>
      </c>
      <c r="D1036" s="124"/>
      <c r="E1036" s="124"/>
    </row>
    <row r="1037" spans="1:5" x14ac:dyDescent="0.25">
      <c r="A1037" s="119" t="s">
        <v>819</v>
      </c>
      <c r="B1037" s="120" t="s">
        <v>1541</v>
      </c>
      <c r="C1037" s="119" t="s">
        <v>1026</v>
      </c>
      <c r="D1037" s="121">
        <v>4</v>
      </c>
      <c r="E1037" s="121">
        <v>6</v>
      </c>
    </row>
    <row r="1038" spans="1:5" x14ac:dyDescent="0.25">
      <c r="A1038" s="119" t="s">
        <v>819</v>
      </c>
      <c r="B1038" s="120" t="s">
        <v>1542</v>
      </c>
      <c r="C1038" s="119" t="s">
        <v>1026</v>
      </c>
      <c r="D1038" s="121">
        <v>2</v>
      </c>
      <c r="E1038" s="121">
        <v>8</v>
      </c>
    </row>
    <row r="1039" spans="1:5" x14ac:dyDescent="0.25">
      <c r="A1039" s="119" t="s">
        <v>819</v>
      </c>
      <c r="B1039" s="120" t="s">
        <v>1543</v>
      </c>
      <c r="C1039" s="119" t="s">
        <v>1026</v>
      </c>
      <c r="D1039" s="121">
        <v>2</v>
      </c>
      <c r="E1039" s="121">
        <v>7</v>
      </c>
    </row>
    <row r="1040" spans="1:5" x14ac:dyDescent="0.25">
      <c r="A1040" s="119" t="s">
        <v>819</v>
      </c>
      <c r="B1040" s="120" t="s">
        <v>1544</v>
      </c>
      <c r="C1040" s="119" t="s">
        <v>1026</v>
      </c>
      <c r="D1040" s="121">
        <v>3</v>
      </c>
      <c r="E1040" s="121">
        <v>8</v>
      </c>
    </row>
    <row r="1041" spans="1:5" x14ac:dyDescent="0.25">
      <c r="A1041" s="119" t="s">
        <v>819</v>
      </c>
      <c r="B1041" s="120" t="s">
        <v>1545</v>
      </c>
      <c r="C1041" s="119" t="s">
        <v>1026</v>
      </c>
      <c r="D1041" s="121">
        <v>4</v>
      </c>
      <c r="E1041" s="121">
        <v>6</v>
      </c>
    </row>
    <row r="1042" spans="1:5" x14ac:dyDescent="0.25">
      <c r="A1042" s="119" t="s">
        <v>819</v>
      </c>
      <c r="B1042" s="120" t="s">
        <v>1546</v>
      </c>
      <c r="C1042" s="119" t="s">
        <v>1026</v>
      </c>
      <c r="D1042" s="121">
        <v>2</v>
      </c>
      <c r="E1042" s="121">
        <v>8</v>
      </c>
    </row>
    <row r="1043" spans="1:5" x14ac:dyDescent="0.25">
      <c r="A1043" s="119" t="s">
        <v>819</v>
      </c>
      <c r="B1043" s="120" t="s">
        <v>1547</v>
      </c>
      <c r="C1043" s="119" t="s">
        <v>1026</v>
      </c>
      <c r="D1043" s="121">
        <v>3</v>
      </c>
      <c r="E1043" s="121">
        <v>9</v>
      </c>
    </row>
    <row r="1044" spans="1:5" x14ac:dyDescent="0.25">
      <c r="A1044" s="119" t="s">
        <v>796</v>
      </c>
      <c r="B1044" s="120" t="s">
        <v>1123</v>
      </c>
      <c r="C1044" s="119" t="s">
        <v>1026</v>
      </c>
      <c r="D1044" s="121">
        <v>4</v>
      </c>
      <c r="E1044" s="121">
        <v>4</v>
      </c>
    </row>
    <row r="1045" spans="1:5" x14ac:dyDescent="0.25">
      <c r="A1045" s="119" t="s">
        <v>796</v>
      </c>
      <c r="B1045" s="120" t="s">
        <v>1124</v>
      </c>
      <c r="C1045" s="119" t="s">
        <v>1026</v>
      </c>
      <c r="D1045" s="121" t="s">
        <v>1027</v>
      </c>
      <c r="E1045" s="121" t="s">
        <v>1027</v>
      </c>
    </row>
    <row r="1046" spans="1:5" x14ac:dyDescent="0.25">
      <c r="A1046" s="119" t="s">
        <v>796</v>
      </c>
      <c r="B1046" s="120" t="s">
        <v>1148</v>
      </c>
      <c r="C1046" s="119" t="s">
        <v>1026</v>
      </c>
      <c r="D1046" s="121" t="s">
        <v>1027</v>
      </c>
      <c r="E1046" s="121">
        <v>6</v>
      </c>
    </row>
    <row r="1047" spans="1:5" x14ac:dyDescent="0.25">
      <c r="A1047" s="119" t="s">
        <v>796</v>
      </c>
      <c r="B1047" s="120" t="s">
        <v>1548</v>
      </c>
      <c r="C1047" s="119" t="s">
        <v>1029</v>
      </c>
      <c r="D1047" s="121">
        <v>2</v>
      </c>
      <c r="E1047" s="121">
        <v>4</v>
      </c>
    </row>
    <row r="1048" spans="1:5" x14ac:dyDescent="0.25">
      <c r="A1048" s="119" t="s">
        <v>796</v>
      </c>
      <c r="B1048" s="120" t="s">
        <v>1135</v>
      </c>
      <c r="C1048" s="119" t="s">
        <v>1026</v>
      </c>
      <c r="D1048" s="121">
        <v>2</v>
      </c>
      <c r="E1048" s="121" t="s">
        <v>1027</v>
      </c>
    </row>
    <row r="1049" spans="1:5" x14ac:dyDescent="0.25">
      <c r="A1049" s="119" t="s">
        <v>796</v>
      </c>
      <c r="B1049" s="120" t="s">
        <v>1320</v>
      </c>
      <c r="C1049" s="119" t="s">
        <v>1026</v>
      </c>
      <c r="D1049" s="121">
        <v>2</v>
      </c>
      <c r="E1049" s="121" t="s">
        <v>1027</v>
      </c>
    </row>
    <row r="1050" spans="1:5" x14ac:dyDescent="0.25">
      <c r="A1050" s="119" t="s">
        <v>846</v>
      </c>
      <c r="B1050" s="120" t="s">
        <v>1549</v>
      </c>
      <c r="C1050" s="119" t="s">
        <v>1029</v>
      </c>
      <c r="D1050" s="121">
        <v>3</v>
      </c>
      <c r="E1050" s="121">
        <v>2</v>
      </c>
    </row>
    <row r="1051" spans="1:5" x14ac:dyDescent="0.25">
      <c r="A1051" s="119" t="s">
        <v>846</v>
      </c>
      <c r="B1051" s="120" t="s">
        <v>1550</v>
      </c>
      <c r="C1051" s="119" t="s">
        <v>1029</v>
      </c>
      <c r="D1051" s="124"/>
      <c r="E1051" s="124"/>
    </row>
    <row r="1052" spans="1:5" x14ac:dyDescent="0.25">
      <c r="A1052" s="119" t="s">
        <v>815</v>
      </c>
      <c r="B1052" s="120" t="s">
        <v>1125</v>
      </c>
      <c r="C1052" s="119" t="s">
        <v>1026</v>
      </c>
      <c r="D1052" s="121">
        <v>3</v>
      </c>
      <c r="E1052" s="121">
        <v>2</v>
      </c>
    </row>
    <row r="1053" spans="1:5" x14ac:dyDescent="0.25">
      <c r="A1053" s="119" t="s">
        <v>815</v>
      </c>
      <c r="B1053" s="120" t="s">
        <v>1551</v>
      </c>
      <c r="C1053" s="119" t="s">
        <v>1029</v>
      </c>
      <c r="D1053" s="121">
        <v>1</v>
      </c>
      <c r="E1053" s="121">
        <v>3</v>
      </c>
    </row>
    <row r="1054" spans="1:5" x14ac:dyDescent="0.25">
      <c r="A1054" s="119" t="s">
        <v>815</v>
      </c>
      <c r="B1054" s="120" t="s">
        <v>1552</v>
      </c>
      <c r="C1054" s="119" t="s">
        <v>1026</v>
      </c>
      <c r="D1054" s="121">
        <v>1</v>
      </c>
      <c r="E1054" s="121">
        <v>3</v>
      </c>
    </row>
    <row r="1055" spans="1:5" x14ac:dyDescent="0.25">
      <c r="A1055" s="119" t="s">
        <v>815</v>
      </c>
      <c r="B1055" s="120" t="s">
        <v>1205</v>
      </c>
      <c r="C1055" s="119" t="s">
        <v>1026</v>
      </c>
      <c r="D1055" s="121">
        <v>3</v>
      </c>
      <c r="E1055" s="121">
        <v>2</v>
      </c>
    </row>
    <row r="1056" spans="1:5" ht="30" x14ac:dyDescent="0.25">
      <c r="A1056" s="119" t="s">
        <v>760</v>
      </c>
      <c r="B1056" s="120" t="s">
        <v>1521</v>
      </c>
      <c r="C1056" s="119" t="s">
        <v>1026</v>
      </c>
      <c r="D1056" s="121">
        <v>9</v>
      </c>
      <c r="E1056" s="121">
        <v>7</v>
      </c>
    </row>
    <row r="1057" spans="1:5" ht="30" x14ac:dyDescent="0.25">
      <c r="A1057" s="119" t="s">
        <v>760</v>
      </c>
      <c r="B1057" s="120" t="s">
        <v>1553</v>
      </c>
      <c r="C1057" s="119" t="s">
        <v>1029</v>
      </c>
      <c r="D1057" s="121">
        <v>9</v>
      </c>
      <c r="E1057" s="121">
        <v>7</v>
      </c>
    </row>
    <row r="1058" spans="1:5" ht="30" x14ac:dyDescent="0.25">
      <c r="A1058" s="119" t="s">
        <v>760</v>
      </c>
      <c r="B1058" s="120" t="s">
        <v>1048</v>
      </c>
      <c r="C1058" s="119" t="s">
        <v>1026</v>
      </c>
      <c r="D1058" s="121">
        <v>8</v>
      </c>
      <c r="E1058" s="121">
        <v>6</v>
      </c>
    </row>
    <row r="1059" spans="1:5" ht="30" x14ac:dyDescent="0.25">
      <c r="A1059" s="119" t="s">
        <v>760</v>
      </c>
      <c r="B1059" s="120" t="s">
        <v>1193</v>
      </c>
      <c r="C1059" s="119" t="s">
        <v>1026</v>
      </c>
      <c r="D1059" s="121">
        <v>7</v>
      </c>
      <c r="E1059" s="121">
        <v>7</v>
      </c>
    </row>
    <row r="1060" spans="1:5" ht="30" x14ac:dyDescent="0.25">
      <c r="A1060" s="119" t="s">
        <v>760</v>
      </c>
      <c r="B1060" s="120" t="s">
        <v>1194</v>
      </c>
      <c r="C1060" s="119" t="s">
        <v>1026</v>
      </c>
      <c r="D1060" s="121">
        <v>7</v>
      </c>
      <c r="E1060" s="121">
        <v>8</v>
      </c>
    </row>
    <row r="1061" spans="1:5" ht="30" x14ac:dyDescent="0.25">
      <c r="A1061" s="119" t="s">
        <v>760</v>
      </c>
      <c r="B1061" s="120" t="s">
        <v>1060</v>
      </c>
      <c r="C1061" s="119" t="s">
        <v>1026</v>
      </c>
      <c r="D1061" s="121">
        <v>8</v>
      </c>
      <c r="E1061" s="121">
        <v>7</v>
      </c>
    </row>
    <row r="1062" spans="1:5" x14ac:dyDescent="0.25">
      <c r="A1062" s="119" t="s">
        <v>895</v>
      </c>
      <c r="B1062" s="120" t="s">
        <v>1025</v>
      </c>
      <c r="C1062" s="119" t="s">
        <v>1026</v>
      </c>
      <c r="D1062" s="121">
        <v>7</v>
      </c>
      <c r="E1062" s="121" t="s">
        <v>1027</v>
      </c>
    </row>
    <row r="1063" spans="1:5" x14ac:dyDescent="0.25">
      <c r="A1063" s="119" t="s">
        <v>895</v>
      </c>
      <c r="B1063" s="120" t="s">
        <v>1554</v>
      </c>
      <c r="C1063" s="119" t="s">
        <v>1029</v>
      </c>
      <c r="D1063" s="121">
        <v>7</v>
      </c>
      <c r="E1063" s="121">
        <v>6</v>
      </c>
    </row>
    <row r="1064" spans="1:5" x14ac:dyDescent="0.25">
      <c r="A1064" s="119" t="s">
        <v>895</v>
      </c>
      <c r="B1064" s="120" t="s">
        <v>1226</v>
      </c>
      <c r="C1064" s="119" t="s">
        <v>1029</v>
      </c>
      <c r="D1064" s="121">
        <v>7</v>
      </c>
      <c r="E1064" s="121">
        <v>8</v>
      </c>
    </row>
    <row r="1065" spans="1:5" x14ac:dyDescent="0.25">
      <c r="A1065" s="119" t="s">
        <v>895</v>
      </c>
      <c r="B1065" s="120" t="s">
        <v>1264</v>
      </c>
      <c r="C1065" s="119" t="s">
        <v>1029</v>
      </c>
      <c r="D1065" s="121">
        <v>8</v>
      </c>
      <c r="E1065" s="121" t="s">
        <v>1027</v>
      </c>
    </row>
    <row r="1066" spans="1:5" x14ac:dyDescent="0.25">
      <c r="A1066" s="119" t="s">
        <v>895</v>
      </c>
      <c r="B1066" s="120" t="s">
        <v>1058</v>
      </c>
      <c r="C1066" s="119" t="s">
        <v>1026</v>
      </c>
      <c r="D1066" s="121">
        <v>7</v>
      </c>
      <c r="E1066" s="121" t="s">
        <v>1027</v>
      </c>
    </row>
    <row r="1067" spans="1:5" x14ac:dyDescent="0.25">
      <c r="A1067" s="119" t="s">
        <v>895</v>
      </c>
      <c r="B1067" s="120" t="s">
        <v>1059</v>
      </c>
      <c r="C1067" s="119" t="s">
        <v>1026</v>
      </c>
      <c r="D1067" s="121">
        <v>7</v>
      </c>
      <c r="E1067" s="121">
        <v>7</v>
      </c>
    </row>
    <row r="1068" spans="1:5" ht="30" x14ac:dyDescent="0.25">
      <c r="A1068" s="119" t="s">
        <v>820</v>
      </c>
      <c r="B1068" s="120" t="s">
        <v>1266</v>
      </c>
      <c r="C1068" s="119" t="s">
        <v>1026</v>
      </c>
      <c r="D1068" s="121">
        <v>3</v>
      </c>
      <c r="E1068" s="121" t="s">
        <v>1027</v>
      </c>
    </row>
    <row r="1069" spans="1:5" ht="30" x14ac:dyDescent="0.25">
      <c r="A1069" s="119" t="s">
        <v>820</v>
      </c>
      <c r="B1069" s="120" t="s">
        <v>1271</v>
      </c>
      <c r="C1069" s="119" t="s">
        <v>1026</v>
      </c>
      <c r="D1069" s="124"/>
      <c r="E1069" s="121">
        <v>8</v>
      </c>
    </row>
    <row r="1070" spans="1:5" ht="30" x14ac:dyDescent="0.25">
      <c r="A1070" s="119" t="s">
        <v>820</v>
      </c>
      <c r="B1070" s="120" t="s">
        <v>1207</v>
      </c>
      <c r="C1070" s="119" t="s">
        <v>1026</v>
      </c>
      <c r="D1070" s="121">
        <v>3</v>
      </c>
      <c r="E1070" s="121" t="s">
        <v>1027</v>
      </c>
    </row>
    <row r="1071" spans="1:5" ht="30" x14ac:dyDescent="0.25">
      <c r="A1071" s="119" t="s">
        <v>820</v>
      </c>
      <c r="B1071" s="120" t="s">
        <v>1555</v>
      </c>
      <c r="C1071" s="119" t="s">
        <v>1026</v>
      </c>
      <c r="D1071" s="121">
        <v>7</v>
      </c>
      <c r="E1071" s="121">
        <v>5</v>
      </c>
    </row>
    <row r="1072" spans="1:5" ht="30" x14ac:dyDescent="0.25">
      <c r="A1072" s="119" t="s">
        <v>820</v>
      </c>
      <c r="B1072" s="120" t="s">
        <v>1249</v>
      </c>
      <c r="C1072" s="119" t="s">
        <v>1026</v>
      </c>
      <c r="D1072" s="121">
        <v>7</v>
      </c>
      <c r="E1072" s="121" t="s">
        <v>1027</v>
      </c>
    </row>
    <row r="1073" spans="1:5" ht="30" x14ac:dyDescent="0.25">
      <c r="A1073" s="119" t="s">
        <v>820</v>
      </c>
      <c r="B1073" s="120" t="s">
        <v>1556</v>
      </c>
      <c r="C1073" s="119" t="s">
        <v>1026</v>
      </c>
      <c r="D1073" s="121">
        <v>5</v>
      </c>
      <c r="E1073" s="121">
        <v>7</v>
      </c>
    </row>
    <row r="1074" spans="1:5" ht="30" x14ac:dyDescent="0.25">
      <c r="A1074" s="119" t="s">
        <v>820</v>
      </c>
      <c r="B1074" s="120" t="s">
        <v>1557</v>
      </c>
      <c r="C1074" s="119" t="s">
        <v>1026</v>
      </c>
      <c r="D1074" s="121">
        <v>3</v>
      </c>
      <c r="E1074" s="121">
        <v>8</v>
      </c>
    </row>
    <row r="1075" spans="1:5" ht="30" x14ac:dyDescent="0.25">
      <c r="A1075" s="119" t="s">
        <v>820</v>
      </c>
      <c r="B1075" s="120" t="s">
        <v>1272</v>
      </c>
      <c r="C1075" s="119" t="s">
        <v>1026</v>
      </c>
      <c r="D1075" s="121">
        <v>4</v>
      </c>
      <c r="E1075" s="121">
        <v>8</v>
      </c>
    </row>
    <row r="1076" spans="1:5" ht="30" x14ac:dyDescent="0.25">
      <c r="A1076" s="119" t="s">
        <v>820</v>
      </c>
      <c r="B1076" s="120" t="s">
        <v>1558</v>
      </c>
      <c r="C1076" s="119" t="s">
        <v>1029</v>
      </c>
      <c r="D1076" s="121">
        <v>2</v>
      </c>
      <c r="E1076" s="121">
        <v>9</v>
      </c>
    </row>
    <row r="1077" spans="1:5" ht="30" x14ac:dyDescent="0.25">
      <c r="A1077" s="119" t="s">
        <v>820</v>
      </c>
      <c r="B1077" s="120" t="s">
        <v>1050</v>
      </c>
      <c r="C1077" s="119" t="s">
        <v>1026</v>
      </c>
      <c r="D1077" s="121">
        <v>7</v>
      </c>
      <c r="E1077" s="121" t="s">
        <v>1027</v>
      </c>
    </row>
    <row r="1078" spans="1:5" ht="30" x14ac:dyDescent="0.25">
      <c r="A1078" s="119" t="s">
        <v>820</v>
      </c>
      <c r="B1078" s="120" t="s">
        <v>1559</v>
      </c>
      <c r="C1078" s="119" t="s">
        <v>1026</v>
      </c>
      <c r="D1078" s="121">
        <v>2</v>
      </c>
      <c r="E1078" s="121">
        <v>9</v>
      </c>
    </row>
    <row r="1079" spans="1:5" ht="30" x14ac:dyDescent="0.25">
      <c r="A1079" s="119" t="s">
        <v>820</v>
      </c>
      <c r="B1079" s="120" t="s">
        <v>1560</v>
      </c>
      <c r="C1079" s="119" t="s">
        <v>1026</v>
      </c>
      <c r="D1079" s="121">
        <v>8</v>
      </c>
      <c r="E1079" s="121">
        <v>7</v>
      </c>
    </row>
    <row r="1080" spans="1:5" ht="30" x14ac:dyDescent="0.25">
      <c r="A1080" s="119" t="s">
        <v>820</v>
      </c>
      <c r="B1080" s="120" t="s">
        <v>1561</v>
      </c>
      <c r="C1080" s="119" t="s">
        <v>1026</v>
      </c>
      <c r="D1080" s="124"/>
      <c r="E1080" s="121">
        <v>5</v>
      </c>
    </row>
    <row r="1081" spans="1:5" ht="30" x14ac:dyDescent="0.25">
      <c r="A1081" s="119" t="s">
        <v>820</v>
      </c>
      <c r="B1081" s="120" t="s">
        <v>1226</v>
      </c>
      <c r="C1081" s="119" t="s">
        <v>1026</v>
      </c>
      <c r="D1081" s="121">
        <v>7</v>
      </c>
      <c r="E1081" s="121">
        <v>8</v>
      </c>
    </row>
    <row r="1082" spans="1:5" ht="30" x14ac:dyDescent="0.25">
      <c r="A1082" s="119" t="s">
        <v>820</v>
      </c>
      <c r="B1082" s="120" t="s">
        <v>1275</v>
      </c>
      <c r="C1082" s="119" t="s">
        <v>1026</v>
      </c>
      <c r="D1082" s="121">
        <v>2</v>
      </c>
      <c r="E1082" s="121">
        <v>9</v>
      </c>
    </row>
    <row r="1083" spans="1:5" ht="30" x14ac:dyDescent="0.25">
      <c r="A1083" s="119" t="s">
        <v>820</v>
      </c>
      <c r="B1083" s="120" t="s">
        <v>1258</v>
      </c>
      <c r="C1083" s="119" t="s">
        <v>1026</v>
      </c>
      <c r="D1083" s="121">
        <v>6</v>
      </c>
      <c r="E1083" s="121" t="s">
        <v>1027</v>
      </c>
    </row>
    <row r="1084" spans="1:5" ht="30" x14ac:dyDescent="0.25">
      <c r="A1084" s="119" t="s">
        <v>820</v>
      </c>
      <c r="B1084" s="120" t="s">
        <v>1562</v>
      </c>
      <c r="C1084" s="119" t="s">
        <v>1026</v>
      </c>
      <c r="D1084" s="124"/>
      <c r="E1084" s="121">
        <v>7</v>
      </c>
    </row>
    <row r="1085" spans="1:5" ht="30" x14ac:dyDescent="0.25">
      <c r="A1085" s="119" t="s">
        <v>820</v>
      </c>
      <c r="B1085" s="120" t="s">
        <v>1563</v>
      </c>
      <c r="C1085" s="119" t="s">
        <v>1026</v>
      </c>
      <c r="D1085" s="121">
        <v>4</v>
      </c>
      <c r="E1085" s="121">
        <v>8</v>
      </c>
    </row>
    <row r="1086" spans="1:5" ht="30" x14ac:dyDescent="0.25">
      <c r="A1086" s="119" t="s">
        <v>820</v>
      </c>
      <c r="B1086" s="120" t="s">
        <v>1086</v>
      </c>
      <c r="C1086" s="119" t="s">
        <v>1026</v>
      </c>
      <c r="D1086" s="124"/>
      <c r="E1086" s="121">
        <v>6</v>
      </c>
    </row>
    <row r="1087" spans="1:5" ht="30" x14ac:dyDescent="0.25">
      <c r="A1087" s="119" t="s">
        <v>820</v>
      </c>
      <c r="B1087" s="120" t="s">
        <v>1245</v>
      </c>
      <c r="C1087" s="119" t="s">
        <v>1026</v>
      </c>
      <c r="D1087" s="121">
        <v>7</v>
      </c>
      <c r="E1087" s="121">
        <v>6</v>
      </c>
    </row>
    <row r="1088" spans="1:5" ht="30" x14ac:dyDescent="0.25">
      <c r="A1088" s="119" t="s">
        <v>820</v>
      </c>
      <c r="B1088" s="120" t="s">
        <v>1564</v>
      </c>
      <c r="C1088" s="119" t="s">
        <v>1026</v>
      </c>
      <c r="D1088" s="121">
        <v>3</v>
      </c>
      <c r="E1088" s="121">
        <v>8</v>
      </c>
    </row>
    <row r="1089" spans="1:5" x14ac:dyDescent="0.25">
      <c r="A1089" s="119" t="s">
        <v>983</v>
      </c>
      <c r="B1089" s="120" t="s">
        <v>1357</v>
      </c>
      <c r="C1089" s="119" t="s">
        <v>1026</v>
      </c>
      <c r="D1089" s="121">
        <v>3</v>
      </c>
      <c r="E1089" s="121">
        <v>7</v>
      </c>
    </row>
    <row r="1090" spans="1:5" x14ac:dyDescent="0.25">
      <c r="A1090" s="119" t="s">
        <v>983</v>
      </c>
      <c r="B1090" s="120" t="s">
        <v>1096</v>
      </c>
      <c r="C1090" s="119" t="s">
        <v>1026</v>
      </c>
      <c r="D1090" s="121">
        <v>4</v>
      </c>
      <c r="E1090" s="121">
        <v>7</v>
      </c>
    </row>
    <row r="1091" spans="1:5" x14ac:dyDescent="0.25">
      <c r="A1091" s="119" t="s">
        <v>983</v>
      </c>
      <c r="B1091" s="120" t="s">
        <v>1268</v>
      </c>
      <c r="C1091" s="119" t="s">
        <v>1026</v>
      </c>
      <c r="D1091" s="121">
        <v>2</v>
      </c>
      <c r="E1091" s="121" t="s">
        <v>1027</v>
      </c>
    </row>
    <row r="1092" spans="1:5" x14ac:dyDescent="0.25">
      <c r="A1092" s="119" t="s">
        <v>983</v>
      </c>
      <c r="B1092" s="120" t="s">
        <v>1098</v>
      </c>
      <c r="C1092" s="119" t="s">
        <v>1026</v>
      </c>
      <c r="D1092" s="121">
        <v>3</v>
      </c>
      <c r="E1092" s="121">
        <v>8</v>
      </c>
    </row>
    <row r="1093" spans="1:5" ht="30" x14ac:dyDescent="0.25">
      <c r="A1093" s="119" t="s">
        <v>983</v>
      </c>
      <c r="B1093" s="120" t="s">
        <v>1565</v>
      </c>
      <c r="C1093" s="119" t="s">
        <v>1026</v>
      </c>
      <c r="D1093" s="121">
        <v>4</v>
      </c>
      <c r="E1093" s="121">
        <v>7</v>
      </c>
    </row>
    <row r="1094" spans="1:5" x14ac:dyDescent="0.25">
      <c r="A1094" s="119" t="s">
        <v>983</v>
      </c>
      <c r="B1094" s="120" t="s">
        <v>1566</v>
      </c>
      <c r="C1094" s="119" t="s">
        <v>1029</v>
      </c>
      <c r="D1094" s="121">
        <v>2</v>
      </c>
      <c r="E1094" s="121">
        <v>6</v>
      </c>
    </row>
    <row r="1095" spans="1:5" x14ac:dyDescent="0.25">
      <c r="A1095" s="119" t="s">
        <v>983</v>
      </c>
      <c r="B1095" s="120" t="s">
        <v>1184</v>
      </c>
      <c r="C1095" s="119" t="s">
        <v>1026</v>
      </c>
      <c r="D1095" s="121">
        <v>3</v>
      </c>
      <c r="E1095" s="121" t="s">
        <v>1027</v>
      </c>
    </row>
    <row r="1096" spans="1:5" x14ac:dyDescent="0.25">
      <c r="A1096" s="119" t="s">
        <v>983</v>
      </c>
      <c r="B1096" s="120" t="s">
        <v>1567</v>
      </c>
      <c r="C1096" s="119" t="s">
        <v>1026</v>
      </c>
      <c r="D1096" s="121" t="s">
        <v>1027</v>
      </c>
      <c r="E1096" s="121">
        <v>7</v>
      </c>
    </row>
    <row r="1097" spans="1:5" x14ac:dyDescent="0.25">
      <c r="A1097" s="119" t="s">
        <v>983</v>
      </c>
      <c r="B1097" s="120" t="s">
        <v>1568</v>
      </c>
      <c r="C1097" s="119" t="s">
        <v>1026</v>
      </c>
      <c r="D1097" s="121">
        <v>2</v>
      </c>
      <c r="E1097" s="121">
        <v>9</v>
      </c>
    </row>
    <row r="1098" spans="1:5" x14ac:dyDescent="0.25">
      <c r="A1098" s="119" t="s">
        <v>983</v>
      </c>
      <c r="B1098" s="120" t="s">
        <v>1365</v>
      </c>
      <c r="C1098" s="119" t="s">
        <v>1026</v>
      </c>
      <c r="D1098" s="121">
        <v>2</v>
      </c>
      <c r="E1098" s="121">
        <v>7</v>
      </c>
    </row>
    <row r="1099" spans="1:5" x14ac:dyDescent="0.25">
      <c r="A1099" s="119" t="s">
        <v>983</v>
      </c>
      <c r="B1099" s="120" t="s">
        <v>1430</v>
      </c>
      <c r="C1099" s="119" t="s">
        <v>1026</v>
      </c>
      <c r="D1099" s="121" t="s">
        <v>1027</v>
      </c>
      <c r="E1099" s="121" t="s">
        <v>1027</v>
      </c>
    </row>
    <row r="1100" spans="1:5" x14ac:dyDescent="0.25">
      <c r="A1100" s="119" t="s">
        <v>983</v>
      </c>
      <c r="B1100" s="120" t="s">
        <v>1107</v>
      </c>
      <c r="C1100" s="119" t="s">
        <v>1026</v>
      </c>
      <c r="D1100" s="121">
        <v>2</v>
      </c>
      <c r="E1100" s="121">
        <v>6</v>
      </c>
    </row>
    <row r="1101" spans="1:5" x14ac:dyDescent="0.25">
      <c r="A1101" s="119" t="s">
        <v>983</v>
      </c>
      <c r="B1101" s="120" t="s">
        <v>1129</v>
      </c>
      <c r="C1101" s="119" t="s">
        <v>1026</v>
      </c>
      <c r="D1101" s="121" t="s">
        <v>1027</v>
      </c>
      <c r="E1101" s="121" t="s">
        <v>1027</v>
      </c>
    </row>
    <row r="1102" spans="1:5" x14ac:dyDescent="0.25">
      <c r="A1102" s="119" t="s">
        <v>983</v>
      </c>
      <c r="B1102" s="120" t="s">
        <v>1284</v>
      </c>
      <c r="C1102" s="119" t="s">
        <v>1026</v>
      </c>
      <c r="D1102" s="124"/>
      <c r="E1102" s="121">
        <v>2</v>
      </c>
    </row>
    <row r="1103" spans="1:5" x14ac:dyDescent="0.25">
      <c r="A1103" s="119" t="s">
        <v>983</v>
      </c>
      <c r="B1103" s="120" t="s">
        <v>1432</v>
      </c>
      <c r="C1103" s="119" t="s">
        <v>1026</v>
      </c>
      <c r="D1103" s="121">
        <v>2</v>
      </c>
      <c r="E1103" s="121">
        <v>8</v>
      </c>
    </row>
    <row r="1104" spans="1:5" x14ac:dyDescent="0.25">
      <c r="A1104" s="119" t="s">
        <v>983</v>
      </c>
      <c r="B1104" s="120" t="s">
        <v>1113</v>
      </c>
      <c r="C1104" s="119" t="s">
        <v>1026</v>
      </c>
      <c r="D1104" s="121">
        <v>2</v>
      </c>
      <c r="E1104" s="121">
        <v>7</v>
      </c>
    </row>
    <row r="1105" spans="1:5" x14ac:dyDescent="0.25">
      <c r="A1105" s="119" t="s">
        <v>983</v>
      </c>
      <c r="B1105" s="120" t="s">
        <v>1131</v>
      </c>
      <c r="C1105" s="119" t="s">
        <v>1026</v>
      </c>
      <c r="D1105" s="121" t="s">
        <v>1027</v>
      </c>
      <c r="E1105" s="121" t="s">
        <v>1027</v>
      </c>
    </row>
    <row r="1106" spans="1:5" x14ac:dyDescent="0.25">
      <c r="A1106" s="119" t="s">
        <v>983</v>
      </c>
      <c r="B1106" s="120" t="s">
        <v>1174</v>
      </c>
      <c r="C1106" s="119" t="s">
        <v>1026</v>
      </c>
      <c r="D1106" s="124"/>
      <c r="E1106" s="121">
        <v>7</v>
      </c>
    </row>
    <row r="1107" spans="1:5" x14ac:dyDescent="0.25">
      <c r="A1107" s="119" t="s">
        <v>983</v>
      </c>
      <c r="B1107" s="120" t="s">
        <v>1382</v>
      </c>
      <c r="C1107" s="119" t="s">
        <v>1026</v>
      </c>
      <c r="D1107" s="121">
        <v>3</v>
      </c>
      <c r="E1107" s="121">
        <v>9</v>
      </c>
    </row>
    <row r="1108" spans="1:5" x14ac:dyDescent="0.25">
      <c r="A1108" s="119" t="s">
        <v>983</v>
      </c>
      <c r="B1108" s="120" t="s">
        <v>1569</v>
      </c>
      <c r="C1108" s="119" t="s">
        <v>1026</v>
      </c>
      <c r="D1108" s="121">
        <v>1</v>
      </c>
      <c r="E1108" s="121">
        <v>8</v>
      </c>
    </row>
    <row r="1109" spans="1:5" x14ac:dyDescent="0.25">
      <c r="A1109" s="119" t="s">
        <v>983</v>
      </c>
      <c r="B1109" s="120" t="s">
        <v>1391</v>
      </c>
      <c r="C1109" s="119" t="s">
        <v>1026</v>
      </c>
      <c r="D1109" s="121">
        <v>3</v>
      </c>
      <c r="E1109" s="121">
        <v>6</v>
      </c>
    </row>
    <row r="1110" spans="1:5" x14ac:dyDescent="0.25">
      <c r="A1110" s="119" t="s">
        <v>983</v>
      </c>
      <c r="B1110" s="120" t="s">
        <v>1570</v>
      </c>
      <c r="C1110" s="119" t="s">
        <v>1026</v>
      </c>
      <c r="D1110" s="121">
        <v>4</v>
      </c>
      <c r="E1110" s="121">
        <v>8</v>
      </c>
    </row>
    <row r="1111" spans="1:5" x14ac:dyDescent="0.25">
      <c r="A1111" s="119" t="s">
        <v>983</v>
      </c>
      <c r="B1111" s="120" t="s">
        <v>1571</v>
      </c>
      <c r="C1111" s="119" t="s">
        <v>1026</v>
      </c>
      <c r="D1111" s="121">
        <v>2</v>
      </c>
      <c r="E1111" s="121">
        <v>8</v>
      </c>
    </row>
    <row r="1112" spans="1:5" x14ac:dyDescent="0.25">
      <c r="A1112" s="119" t="s">
        <v>1572</v>
      </c>
      <c r="B1112" s="120" t="s">
        <v>1093</v>
      </c>
      <c r="C1112" s="119" t="s">
        <v>1026</v>
      </c>
      <c r="D1112" s="121">
        <v>5</v>
      </c>
      <c r="E1112" s="121" t="s">
        <v>1027</v>
      </c>
    </row>
    <row r="1113" spans="1:5" x14ac:dyDescent="0.25">
      <c r="A1113" s="119" t="s">
        <v>1572</v>
      </c>
      <c r="B1113" s="120" t="s">
        <v>1503</v>
      </c>
      <c r="C1113" s="119" t="s">
        <v>1026</v>
      </c>
      <c r="D1113" s="121">
        <v>7</v>
      </c>
      <c r="E1113" s="121">
        <v>6</v>
      </c>
    </row>
    <row r="1114" spans="1:5" x14ac:dyDescent="0.25">
      <c r="A1114" s="119" t="s">
        <v>1572</v>
      </c>
      <c r="B1114" s="120" t="s">
        <v>1143</v>
      </c>
      <c r="C1114" s="119" t="s">
        <v>1029</v>
      </c>
      <c r="D1114" s="121">
        <v>7</v>
      </c>
      <c r="E1114" s="121">
        <v>7</v>
      </c>
    </row>
    <row r="1115" spans="1:5" x14ac:dyDescent="0.25">
      <c r="A1115" s="119" t="s">
        <v>1572</v>
      </c>
      <c r="B1115" s="120" t="s">
        <v>1383</v>
      </c>
      <c r="C1115" s="119" t="s">
        <v>1026</v>
      </c>
      <c r="D1115" s="121">
        <v>6</v>
      </c>
      <c r="E1115" s="121" t="s">
        <v>1027</v>
      </c>
    </row>
    <row r="1116" spans="1:5" x14ac:dyDescent="0.25">
      <c r="A1116" s="119" t="s">
        <v>1572</v>
      </c>
      <c r="B1116" s="120" t="s">
        <v>1573</v>
      </c>
      <c r="C1116" s="119" t="s">
        <v>1026</v>
      </c>
      <c r="D1116" s="121">
        <v>5</v>
      </c>
      <c r="E1116" s="121" t="s">
        <v>1027</v>
      </c>
    </row>
    <row r="1117" spans="1:5" ht="30" x14ac:dyDescent="0.25">
      <c r="A1117" s="119" t="s">
        <v>1572</v>
      </c>
      <c r="B1117" s="120" t="s">
        <v>1145</v>
      </c>
      <c r="C1117" s="119" t="s">
        <v>1026</v>
      </c>
      <c r="D1117" s="121">
        <v>3</v>
      </c>
      <c r="E1117" s="121" t="s">
        <v>1027</v>
      </c>
    </row>
    <row r="1118" spans="1:5" x14ac:dyDescent="0.25">
      <c r="A1118" s="119" t="s">
        <v>1572</v>
      </c>
      <c r="B1118" s="120" t="s">
        <v>1574</v>
      </c>
      <c r="C1118" s="119" t="s">
        <v>1026</v>
      </c>
      <c r="D1118" s="121">
        <v>5</v>
      </c>
      <c r="E1118" s="121">
        <v>6</v>
      </c>
    </row>
    <row r="1119" spans="1:5" x14ac:dyDescent="0.25">
      <c r="A1119" s="119" t="s">
        <v>1572</v>
      </c>
      <c r="B1119" s="120" t="s">
        <v>1146</v>
      </c>
      <c r="C1119" s="119" t="s">
        <v>1026</v>
      </c>
      <c r="D1119" s="121">
        <v>6</v>
      </c>
      <c r="E1119" s="121" t="s">
        <v>1027</v>
      </c>
    </row>
    <row r="1120" spans="1:5" x14ac:dyDescent="0.25">
      <c r="A1120" s="119" t="s">
        <v>1572</v>
      </c>
      <c r="B1120" s="120" t="s">
        <v>1575</v>
      </c>
      <c r="C1120" s="119" t="s">
        <v>1026</v>
      </c>
      <c r="D1120" s="121">
        <v>4</v>
      </c>
      <c r="E1120" s="121" t="s">
        <v>1027</v>
      </c>
    </row>
    <row r="1121" spans="1:5" x14ac:dyDescent="0.25">
      <c r="A1121" s="119" t="s">
        <v>1572</v>
      </c>
      <c r="B1121" s="120" t="s">
        <v>1147</v>
      </c>
      <c r="C1121" s="119" t="s">
        <v>1026</v>
      </c>
      <c r="D1121" s="121">
        <v>6</v>
      </c>
      <c r="E1121" s="121" t="s">
        <v>1027</v>
      </c>
    </row>
    <row r="1122" spans="1:5" x14ac:dyDescent="0.25">
      <c r="A1122" s="119" t="s">
        <v>1572</v>
      </c>
      <c r="B1122" s="120" t="s">
        <v>1148</v>
      </c>
      <c r="C1122" s="119" t="s">
        <v>1026</v>
      </c>
      <c r="D1122" s="121" t="s">
        <v>1027</v>
      </c>
      <c r="E1122" s="121">
        <v>6</v>
      </c>
    </row>
    <row r="1123" spans="1:5" x14ac:dyDescent="0.25">
      <c r="A1123" s="119" t="s">
        <v>1572</v>
      </c>
      <c r="B1123" s="120" t="s">
        <v>1149</v>
      </c>
      <c r="C1123" s="119" t="s">
        <v>1029</v>
      </c>
      <c r="D1123" s="121">
        <v>5</v>
      </c>
      <c r="E1123" s="121">
        <v>7</v>
      </c>
    </row>
    <row r="1124" spans="1:5" x14ac:dyDescent="0.25">
      <c r="A1124" s="119" t="s">
        <v>1572</v>
      </c>
      <c r="B1124" s="120" t="s">
        <v>1151</v>
      </c>
      <c r="C1124" s="119" t="s">
        <v>1026</v>
      </c>
      <c r="D1124" s="121">
        <v>4</v>
      </c>
      <c r="E1124" s="121" t="s">
        <v>1027</v>
      </c>
    </row>
    <row r="1125" spans="1:5" x14ac:dyDescent="0.25">
      <c r="A1125" s="119" t="s">
        <v>1572</v>
      </c>
      <c r="B1125" s="120" t="s">
        <v>1136</v>
      </c>
      <c r="C1125" s="119" t="s">
        <v>1026</v>
      </c>
      <c r="D1125" s="121" t="s">
        <v>1027</v>
      </c>
      <c r="E1125" s="121" t="s">
        <v>1027</v>
      </c>
    </row>
    <row r="1126" spans="1:5" x14ac:dyDescent="0.25">
      <c r="A1126" s="119" t="s">
        <v>1572</v>
      </c>
      <c r="B1126" s="120" t="s">
        <v>1152</v>
      </c>
      <c r="C1126" s="119" t="s">
        <v>1026</v>
      </c>
      <c r="D1126" s="121" t="s">
        <v>1027</v>
      </c>
      <c r="E1126" s="121" t="s">
        <v>1027</v>
      </c>
    </row>
    <row r="1127" spans="1:5" x14ac:dyDescent="0.25">
      <c r="A1127" s="119" t="s">
        <v>1572</v>
      </c>
      <c r="B1127" s="120" t="s">
        <v>1153</v>
      </c>
      <c r="C1127" s="119" t="s">
        <v>1026</v>
      </c>
      <c r="D1127" s="121">
        <v>6</v>
      </c>
      <c r="E1127" s="121" t="s">
        <v>1027</v>
      </c>
    </row>
    <row r="1128" spans="1:5" x14ac:dyDescent="0.25">
      <c r="A1128" s="119" t="s">
        <v>1572</v>
      </c>
      <c r="B1128" s="120" t="s">
        <v>1154</v>
      </c>
      <c r="C1128" s="119" t="s">
        <v>1026</v>
      </c>
      <c r="D1128" s="121" t="s">
        <v>1027</v>
      </c>
      <c r="E1128" s="121" t="s">
        <v>1027</v>
      </c>
    </row>
    <row r="1129" spans="1:5" x14ac:dyDescent="0.25">
      <c r="A1129" s="119" t="s">
        <v>1572</v>
      </c>
      <c r="B1129" s="120" t="s">
        <v>1155</v>
      </c>
      <c r="C1129" s="119" t="s">
        <v>1026</v>
      </c>
      <c r="D1129" s="121" t="s">
        <v>1027</v>
      </c>
      <c r="E1129" s="121" t="s">
        <v>1027</v>
      </c>
    </row>
    <row r="1130" spans="1:5" ht="30" x14ac:dyDescent="0.25">
      <c r="A1130" s="119" t="s">
        <v>785</v>
      </c>
      <c r="B1130" s="120" t="s">
        <v>1093</v>
      </c>
      <c r="C1130" s="119" t="s">
        <v>1026</v>
      </c>
      <c r="D1130" s="121">
        <v>5</v>
      </c>
      <c r="E1130" s="121" t="s">
        <v>1027</v>
      </c>
    </row>
    <row r="1131" spans="1:5" ht="30" x14ac:dyDescent="0.25">
      <c r="A1131" s="119" t="s">
        <v>785</v>
      </c>
      <c r="B1131" s="120" t="s">
        <v>1124</v>
      </c>
      <c r="C1131" s="119" t="s">
        <v>1026</v>
      </c>
      <c r="D1131" s="121" t="s">
        <v>1027</v>
      </c>
      <c r="E1131" s="121" t="s">
        <v>1027</v>
      </c>
    </row>
    <row r="1132" spans="1:5" ht="30" x14ac:dyDescent="0.25">
      <c r="A1132" s="119" t="s">
        <v>785</v>
      </c>
      <c r="B1132" s="120" t="s">
        <v>1143</v>
      </c>
      <c r="C1132" s="119" t="s">
        <v>1029</v>
      </c>
      <c r="D1132" s="121">
        <v>7</v>
      </c>
      <c r="E1132" s="121">
        <v>7</v>
      </c>
    </row>
    <row r="1133" spans="1:5" ht="30" x14ac:dyDescent="0.25">
      <c r="A1133" s="119" t="s">
        <v>785</v>
      </c>
      <c r="B1133" s="120" t="s">
        <v>1576</v>
      </c>
      <c r="C1133" s="119" t="s">
        <v>1026</v>
      </c>
      <c r="D1133" s="121">
        <v>4</v>
      </c>
      <c r="E1133" s="121" t="s">
        <v>1027</v>
      </c>
    </row>
    <row r="1134" spans="1:5" ht="30" x14ac:dyDescent="0.25">
      <c r="A1134" s="119" t="s">
        <v>785</v>
      </c>
      <c r="B1134" s="120" t="s">
        <v>1383</v>
      </c>
      <c r="C1134" s="119" t="s">
        <v>1026</v>
      </c>
      <c r="D1134" s="121">
        <v>6</v>
      </c>
      <c r="E1134" s="121" t="s">
        <v>1027</v>
      </c>
    </row>
    <row r="1135" spans="1:5" ht="30" x14ac:dyDescent="0.25">
      <c r="A1135" s="119" t="s">
        <v>785</v>
      </c>
      <c r="B1135" s="120" t="s">
        <v>1097</v>
      </c>
      <c r="C1135" s="119" t="s">
        <v>1026</v>
      </c>
      <c r="D1135" s="121">
        <v>2</v>
      </c>
      <c r="E1135" s="121" t="s">
        <v>1027</v>
      </c>
    </row>
    <row r="1136" spans="1:5" ht="30" x14ac:dyDescent="0.25">
      <c r="A1136" s="119" t="s">
        <v>785</v>
      </c>
      <c r="B1136" s="120" t="s">
        <v>1577</v>
      </c>
      <c r="C1136" s="119" t="s">
        <v>1026</v>
      </c>
      <c r="D1136" s="121">
        <v>3</v>
      </c>
      <c r="E1136" s="121">
        <v>8</v>
      </c>
    </row>
    <row r="1137" spans="1:5" ht="30" x14ac:dyDescent="0.25">
      <c r="A1137" s="119" t="s">
        <v>785</v>
      </c>
      <c r="B1137" s="120" t="s">
        <v>1578</v>
      </c>
      <c r="C1137" s="119" t="s">
        <v>1026</v>
      </c>
      <c r="D1137" s="121" t="s">
        <v>1027</v>
      </c>
      <c r="E1137" s="121" t="s">
        <v>1027</v>
      </c>
    </row>
    <row r="1138" spans="1:5" ht="30" x14ac:dyDescent="0.25">
      <c r="A1138" s="119" t="s">
        <v>785</v>
      </c>
      <c r="B1138" s="120" t="s">
        <v>1144</v>
      </c>
      <c r="C1138" s="119" t="s">
        <v>1026</v>
      </c>
      <c r="D1138" s="121">
        <v>5</v>
      </c>
      <c r="E1138" s="121" t="s">
        <v>1027</v>
      </c>
    </row>
    <row r="1139" spans="1:5" ht="30" x14ac:dyDescent="0.25">
      <c r="A1139" s="119" t="s">
        <v>785</v>
      </c>
      <c r="B1139" s="120" t="s">
        <v>1145</v>
      </c>
      <c r="C1139" s="119" t="s">
        <v>1026</v>
      </c>
      <c r="D1139" s="121">
        <v>3</v>
      </c>
      <c r="E1139" s="121" t="s">
        <v>1027</v>
      </c>
    </row>
    <row r="1140" spans="1:5" ht="30" x14ac:dyDescent="0.25">
      <c r="A1140" s="119" t="s">
        <v>785</v>
      </c>
      <c r="B1140" s="120" t="s">
        <v>1146</v>
      </c>
      <c r="C1140" s="119" t="s">
        <v>1026</v>
      </c>
      <c r="D1140" s="121">
        <v>6</v>
      </c>
      <c r="E1140" s="121" t="s">
        <v>1027</v>
      </c>
    </row>
    <row r="1141" spans="1:5" ht="30" x14ac:dyDescent="0.25">
      <c r="A1141" s="119" t="s">
        <v>785</v>
      </c>
      <c r="B1141" s="120" t="s">
        <v>1575</v>
      </c>
      <c r="C1141" s="119" t="s">
        <v>1026</v>
      </c>
      <c r="D1141" s="121">
        <v>4</v>
      </c>
      <c r="E1141" s="121" t="s">
        <v>1027</v>
      </c>
    </row>
    <row r="1142" spans="1:5" ht="30" x14ac:dyDescent="0.25">
      <c r="A1142" s="119" t="s">
        <v>785</v>
      </c>
      <c r="B1142" s="120" t="s">
        <v>1147</v>
      </c>
      <c r="C1142" s="119" t="s">
        <v>1026</v>
      </c>
      <c r="D1142" s="121">
        <v>6</v>
      </c>
      <c r="E1142" s="121" t="s">
        <v>1027</v>
      </c>
    </row>
    <row r="1143" spans="1:5" ht="30" x14ac:dyDescent="0.25">
      <c r="A1143" s="119" t="s">
        <v>785</v>
      </c>
      <c r="B1143" s="120" t="s">
        <v>1148</v>
      </c>
      <c r="C1143" s="119" t="s">
        <v>1026</v>
      </c>
      <c r="D1143" s="121" t="s">
        <v>1027</v>
      </c>
      <c r="E1143" s="121">
        <v>6</v>
      </c>
    </row>
    <row r="1144" spans="1:5" ht="30" x14ac:dyDescent="0.25">
      <c r="A1144" s="119" t="s">
        <v>785</v>
      </c>
      <c r="B1144" s="120" t="s">
        <v>1149</v>
      </c>
      <c r="C1144" s="119" t="s">
        <v>1029</v>
      </c>
      <c r="D1144" s="121">
        <v>5</v>
      </c>
      <c r="E1144" s="121">
        <v>7</v>
      </c>
    </row>
    <row r="1145" spans="1:5" ht="30" x14ac:dyDescent="0.25">
      <c r="A1145" s="119" t="s">
        <v>785</v>
      </c>
      <c r="B1145" s="120" t="s">
        <v>1151</v>
      </c>
      <c r="C1145" s="119" t="s">
        <v>1026</v>
      </c>
      <c r="D1145" s="121">
        <v>4</v>
      </c>
      <c r="E1145" s="121" t="s">
        <v>1027</v>
      </c>
    </row>
    <row r="1146" spans="1:5" ht="30" x14ac:dyDescent="0.25">
      <c r="A1146" s="119" t="s">
        <v>785</v>
      </c>
      <c r="B1146" s="120" t="s">
        <v>1385</v>
      </c>
      <c r="C1146" s="119" t="s">
        <v>1026</v>
      </c>
      <c r="D1146" s="121">
        <v>6</v>
      </c>
      <c r="E1146" s="121">
        <v>7</v>
      </c>
    </row>
    <row r="1147" spans="1:5" ht="30" x14ac:dyDescent="0.25">
      <c r="A1147" s="119" t="s">
        <v>785</v>
      </c>
      <c r="B1147" s="120" t="s">
        <v>1368</v>
      </c>
      <c r="C1147" s="119" t="s">
        <v>1026</v>
      </c>
      <c r="D1147" s="121">
        <v>3</v>
      </c>
      <c r="E1147" s="121">
        <v>7</v>
      </c>
    </row>
    <row r="1148" spans="1:5" ht="30" x14ac:dyDescent="0.25">
      <c r="A1148" s="119" t="s">
        <v>785</v>
      </c>
      <c r="B1148" s="120" t="s">
        <v>1136</v>
      </c>
      <c r="C1148" s="119" t="s">
        <v>1026</v>
      </c>
      <c r="D1148" s="121" t="s">
        <v>1027</v>
      </c>
      <c r="E1148" s="121" t="s">
        <v>1027</v>
      </c>
    </row>
    <row r="1149" spans="1:5" ht="30" x14ac:dyDescent="0.25">
      <c r="A1149" s="119" t="s">
        <v>785</v>
      </c>
      <c r="B1149" s="120" t="s">
        <v>1110</v>
      </c>
      <c r="C1149" s="119" t="s">
        <v>1026</v>
      </c>
      <c r="D1149" s="121">
        <v>3</v>
      </c>
      <c r="E1149" s="121">
        <v>7</v>
      </c>
    </row>
    <row r="1150" spans="1:5" ht="30" x14ac:dyDescent="0.25">
      <c r="A1150" s="119" t="s">
        <v>785</v>
      </c>
      <c r="B1150" s="120" t="s">
        <v>1130</v>
      </c>
      <c r="C1150" s="119" t="s">
        <v>1026</v>
      </c>
      <c r="D1150" s="121">
        <v>6</v>
      </c>
      <c r="E1150" s="121" t="s">
        <v>1027</v>
      </c>
    </row>
    <row r="1151" spans="1:5" ht="30" x14ac:dyDescent="0.25">
      <c r="A1151" s="119" t="s">
        <v>785</v>
      </c>
      <c r="B1151" s="120" t="s">
        <v>1153</v>
      </c>
      <c r="C1151" s="119" t="s">
        <v>1026</v>
      </c>
      <c r="D1151" s="121">
        <v>6</v>
      </c>
      <c r="E1151" s="121" t="s">
        <v>1027</v>
      </c>
    </row>
    <row r="1152" spans="1:5" ht="30" x14ac:dyDescent="0.25">
      <c r="A1152" s="119" t="s">
        <v>785</v>
      </c>
      <c r="B1152" s="120" t="s">
        <v>1114</v>
      </c>
      <c r="C1152" s="119" t="s">
        <v>1026</v>
      </c>
      <c r="D1152" s="121">
        <v>4</v>
      </c>
      <c r="E1152" s="121">
        <v>8</v>
      </c>
    </row>
    <row r="1153" spans="1:5" ht="30" x14ac:dyDescent="0.25">
      <c r="A1153" s="119" t="s">
        <v>785</v>
      </c>
      <c r="B1153" s="120" t="s">
        <v>1155</v>
      </c>
      <c r="C1153" s="119" t="s">
        <v>1026</v>
      </c>
      <c r="D1153" s="121" t="s">
        <v>1027</v>
      </c>
      <c r="E1153" s="121" t="s">
        <v>1027</v>
      </c>
    </row>
    <row r="1154" spans="1:5" ht="30" x14ac:dyDescent="0.25">
      <c r="A1154" s="119" t="s">
        <v>785</v>
      </c>
      <c r="B1154" s="120" t="s">
        <v>1296</v>
      </c>
      <c r="C1154" s="119" t="s">
        <v>1026</v>
      </c>
      <c r="D1154" s="121">
        <v>6</v>
      </c>
      <c r="E1154" s="121">
        <v>6</v>
      </c>
    </row>
    <row r="1155" spans="1:5" ht="30" x14ac:dyDescent="0.25">
      <c r="A1155" s="119" t="s">
        <v>785</v>
      </c>
      <c r="B1155" s="120" t="s">
        <v>1156</v>
      </c>
      <c r="C1155" s="119" t="s">
        <v>1026</v>
      </c>
      <c r="D1155" s="121">
        <v>5</v>
      </c>
      <c r="E1155" s="121" t="s">
        <v>1027</v>
      </c>
    </row>
    <row r="1156" spans="1:5" ht="30" x14ac:dyDescent="0.25">
      <c r="A1156" s="119" t="s">
        <v>785</v>
      </c>
      <c r="B1156" s="120" t="s">
        <v>1579</v>
      </c>
      <c r="C1156" s="119" t="s">
        <v>1026</v>
      </c>
      <c r="D1156" s="121" t="s">
        <v>1027</v>
      </c>
      <c r="E1156" s="121" t="s">
        <v>1027</v>
      </c>
    </row>
    <row r="1157" spans="1:5" ht="30" x14ac:dyDescent="0.25">
      <c r="A1157" s="119" t="s">
        <v>786</v>
      </c>
      <c r="B1157" s="120" t="s">
        <v>1093</v>
      </c>
      <c r="C1157" s="119" t="s">
        <v>1026</v>
      </c>
      <c r="D1157" s="121">
        <v>5</v>
      </c>
      <c r="E1157" s="121" t="s">
        <v>1027</v>
      </c>
    </row>
    <row r="1158" spans="1:5" ht="30" x14ac:dyDescent="0.25">
      <c r="A1158" s="119" t="s">
        <v>786</v>
      </c>
      <c r="B1158" s="120" t="s">
        <v>1124</v>
      </c>
      <c r="C1158" s="119" t="s">
        <v>1026</v>
      </c>
      <c r="D1158" s="121" t="s">
        <v>1027</v>
      </c>
      <c r="E1158" s="121" t="s">
        <v>1027</v>
      </c>
    </row>
    <row r="1159" spans="1:5" ht="30" x14ac:dyDescent="0.25">
      <c r="A1159" s="119" t="s">
        <v>786</v>
      </c>
      <c r="B1159" s="120" t="s">
        <v>1143</v>
      </c>
      <c r="C1159" s="119" t="s">
        <v>1029</v>
      </c>
      <c r="D1159" s="121">
        <v>7</v>
      </c>
      <c r="E1159" s="121">
        <v>7</v>
      </c>
    </row>
    <row r="1160" spans="1:5" ht="30" x14ac:dyDescent="0.25">
      <c r="A1160" s="119" t="s">
        <v>786</v>
      </c>
      <c r="B1160" s="120" t="s">
        <v>1576</v>
      </c>
      <c r="C1160" s="119" t="s">
        <v>1026</v>
      </c>
      <c r="D1160" s="121">
        <v>4</v>
      </c>
      <c r="E1160" s="121" t="s">
        <v>1027</v>
      </c>
    </row>
    <row r="1161" spans="1:5" ht="30" x14ac:dyDescent="0.25">
      <c r="A1161" s="119" t="s">
        <v>786</v>
      </c>
      <c r="B1161" s="120" t="s">
        <v>1578</v>
      </c>
      <c r="C1161" s="119" t="s">
        <v>1026</v>
      </c>
      <c r="D1161" s="121" t="s">
        <v>1027</v>
      </c>
      <c r="E1161" s="121" t="s">
        <v>1027</v>
      </c>
    </row>
    <row r="1162" spans="1:5" ht="30" x14ac:dyDescent="0.25">
      <c r="A1162" s="119" t="s">
        <v>786</v>
      </c>
      <c r="B1162" s="120" t="s">
        <v>1145</v>
      </c>
      <c r="C1162" s="119" t="s">
        <v>1026</v>
      </c>
      <c r="D1162" s="121">
        <v>3</v>
      </c>
      <c r="E1162" s="121" t="s">
        <v>1027</v>
      </c>
    </row>
    <row r="1163" spans="1:5" ht="30" x14ac:dyDescent="0.25">
      <c r="A1163" s="119" t="s">
        <v>786</v>
      </c>
      <c r="B1163" s="120" t="s">
        <v>1574</v>
      </c>
      <c r="C1163" s="119" t="s">
        <v>1026</v>
      </c>
      <c r="D1163" s="121">
        <v>5</v>
      </c>
      <c r="E1163" s="121">
        <v>6</v>
      </c>
    </row>
    <row r="1164" spans="1:5" ht="30" x14ac:dyDescent="0.25">
      <c r="A1164" s="119" t="s">
        <v>786</v>
      </c>
      <c r="B1164" s="120" t="s">
        <v>1146</v>
      </c>
      <c r="C1164" s="119" t="s">
        <v>1026</v>
      </c>
      <c r="D1164" s="121">
        <v>6</v>
      </c>
      <c r="E1164" s="121" t="s">
        <v>1027</v>
      </c>
    </row>
    <row r="1165" spans="1:5" ht="30" x14ac:dyDescent="0.25">
      <c r="A1165" s="119" t="s">
        <v>786</v>
      </c>
      <c r="B1165" s="120" t="s">
        <v>1575</v>
      </c>
      <c r="C1165" s="119" t="s">
        <v>1026</v>
      </c>
      <c r="D1165" s="121">
        <v>4</v>
      </c>
      <c r="E1165" s="121" t="s">
        <v>1027</v>
      </c>
    </row>
    <row r="1166" spans="1:5" ht="30" x14ac:dyDescent="0.25">
      <c r="A1166" s="119" t="s">
        <v>786</v>
      </c>
      <c r="B1166" s="120" t="s">
        <v>1147</v>
      </c>
      <c r="C1166" s="119" t="s">
        <v>1026</v>
      </c>
      <c r="D1166" s="121">
        <v>6</v>
      </c>
      <c r="E1166" s="121" t="s">
        <v>1027</v>
      </c>
    </row>
    <row r="1167" spans="1:5" ht="30" x14ac:dyDescent="0.25">
      <c r="A1167" s="119" t="s">
        <v>786</v>
      </c>
      <c r="B1167" s="120" t="s">
        <v>1148</v>
      </c>
      <c r="C1167" s="119" t="s">
        <v>1026</v>
      </c>
      <c r="D1167" s="121" t="s">
        <v>1027</v>
      </c>
      <c r="E1167" s="121">
        <v>6</v>
      </c>
    </row>
    <row r="1168" spans="1:5" ht="30" x14ac:dyDescent="0.25">
      <c r="A1168" s="119" t="s">
        <v>786</v>
      </c>
      <c r="B1168" s="120" t="s">
        <v>1149</v>
      </c>
      <c r="C1168" s="119" t="s">
        <v>1029</v>
      </c>
      <c r="D1168" s="121">
        <v>5</v>
      </c>
      <c r="E1168" s="121">
        <v>7</v>
      </c>
    </row>
    <row r="1169" spans="1:5" ht="30" x14ac:dyDescent="0.25">
      <c r="A1169" s="119" t="s">
        <v>786</v>
      </c>
      <c r="B1169" s="120" t="s">
        <v>1150</v>
      </c>
      <c r="C1169" s="119" t="s">
        <v>1026</v>
      </c>
      <c r="D1169" s="121">
        <v>8</v>
      </c>
      <c r="E1169" s="121" t="s">
        <v>1027</v>
      </c>
    </row>
    <row r="1170" spans="1:5" ht="30" x14ac:dyDescent="0.25">
      <c r="A1170" s="119" t="s">
        <v>786</v>
      </c>
      <c r="B1170" s="120" t="s">
        <v>1151</v>
      </c>
      <c r="C1170" s="119" t="s">
        <v>1026</v>
      </c>
      <c r="D1170" s="121">
        <v>4</v>
      </c>
      <c r="E1170" s="121" t="s">
        <v>1027</v>
      </c>
    </row>
    <row r="1171" spans="1:5" ht="30" x14ac:dyDescent="0.25">
      <c r="A1171" s="119" t="s">
        <v>786</v>
      </c>
      <c r="B1171" s="120" t="s">
        <v>1580</v>
      </c>
      <c r="C1171" s="119" t="s">
        <v>1026</v>
      </c>
      <c r="D1171" s="121">
        <v>4</v>
      </c>
      <c r="E1171" s="121" t="s">
        <v>1027</v>
      </c>
    </row>
    <row r="1172" spans="1:5" ht="30" x14ac:dyDescent="0.25">
      <c r="A1172" s="119" t="s">
        <v>786</v>
      </c>
      <c r="B1172" s="120" t="s">
        <v>1385</v>
      </c>
      <c r="C1172" s="119" t="s">
        <v>1026</v>
      </c>
      <c r="D1172" s="121">
        <v>6</v>
      </c>
      <c r="E1172" s="121">
        <v>7</v>
      </c>
    </row>
    <row r="1173" spans="1:5" ht="30" x14ac:dyDescent="0.25">
      <c r="A1173" s="119" t="s">
        <v>786</v>
      </c>
      <c r="B1173" s="120" t="s">
        <v>1581</v>
      </c>
      <c r="C1173" s="119" t="s">
        <v>1026</v>
      </c>
      <c r="D1173" s="121">
        <v>7</v>
      </c>
      <c r="E1173" s="121">
        <v>7</v>
      </c>
    </row>
    <row r="1174" spans="1:5" ht="30" x14ac:dyDescent="0.25">
      <c r="A1174" s="119" t="s">
        <v>786</v>
      </c>
      <c r="B1174" s="120" t="s">
        <v>1368</v>
      </c>
      <c r="C1174" s="119" t="s">
        <v>1026</v>
      </c>
      <c r="D1174" s="121">
        <v>3</v>
      </c>
      <c r="E1174" s="121">
        <v>7</v>
      </c>
    </row>
    <row r="1175" spans="1:5" ht="30" x14ac:dyDescent="0.25">
      <c r="A1175" s="119" t="s">
        <v>786</v>
      </c>
      <c r="B1175" s="120" t="s">
        <v>1136</v>
      </c>
      <c r="C1175" s="119" t="s">
        <v>1026</v>
      </c>
      <c r="D1175" s="121" t="s">
        <v>1027</v>
      </c>
      <c r="E1175" s="121" t="s">
        <v>1027</v>
      </c>
    </row>
    <row r="1176" spans="1:5" ht="30" x14ac:dyDescent="0.25">
      <c r="A1176" s="119" t="s">
        <v>786</v>
      </c>
      <c r="B1176" s="120" t="s">
        <v>1130</v>
      </c>
      <c r="C1176" s="119" t="s">
        <v>1026</v>
      </c>
      <c r="D1176" s="121">
        <v>6</v>
      </c>
      <c r="E1176" s="121" t="s">
        <v>1027</v>
      </c>
    </row>
    <row r="1177" spans="1:5" ht="30" x14ac:dyDescent="0.25">
      <c r="A1177" s="119" t="s">
        <v>786</v>
      </c>
      <c r="B1177" s="120" t="s">
        <v>1152</v>
      </c>
      <c r="C1177" s="119" t="s">
        <v>1026</v>
      </c>
      <c r="D1177" s="121" t="s">
        <v>1027</v>
      </c>
      <c r="E1177" s="121" t="s">
        <v>1027</v>
      </c>
    </row>
    <row r="1178" spans="1:5" ht="30" x14ac:dyDescent="0.25">
      <c r="A1178" s="119" t="s">
        <v>786</v>
      </c>
      <c r="B1178" s="120" t="s">
        <v>1153</v>
      </c>
      <c r="C1178" s="119" t="s">
        <v>1026</v>
      </c>
      <c r="D1178" s="121">
        <v>6</v>
      </c>
      <c r="E1178" s="121" t="s">
        <v>1027</v>
      </c>
    </row>
    <row r="1179" spans="1:5" ht="30" x14ac:dyDescent="0.25">
      <c r="A1179" s="119" t="s">
        <v>786</v>
      </c>
      <c r="B1179" s="120" t="s">
        <v>1114</v>
      </c>
      <c r="C1179" s="119" t="s">
        <v>1026</v>
      </c>
      <c r="D1179" s="121">
        <v>4</v>
      </c>
      <c r="E1179" s="121">
        <v>8</v>
      </c>
    </row>
    <row r="1180" spans="1:5" ht="30" x14ac:dyDescent="0.25">
      <c r="A1180" s="119" t="s">
        <v>786</v>
      </c>
      <c r="B1180" s="120" t="s">
        <v>1154</v>
      </c>
      <c r="C1180" s="119" t="s">
        <v>1026</v>
      </c>
      <c r="D1180" s="121" t="s">
        <v>1027</v>
      </c>
      <c r="E1180" s="121" t="s">
        <v>1027</v>
      </c>
    </row>
    <row r="1181" spans="1:5" ht="30" x14ac:dyDescent="0.25">
      <c r="A1181" s="119" t="s">
        <v>786</v>
      </c>
      <c r="B1181" s="120" t="s">
        <v>1517</v>
      </c>
      <c r="C1181" s="119" t="s">
        <v>1026</v>
      </c>
      <c r="D1181" s="121">
        <v>5</v>
      </c>
      <c r="E1181" s="121">
        <v>6</v>
      </c>
    </row>
    <row r="1182" spans="1:5" ht="30" x14ac:dyDescent="0.25">
      <c r="A1182" s="119" t="s">
        <v>786</v>
      </c>
      <c r="B1182" s="120" t="s">
        <v>1155</v>
      </c>
      <c r="C1182" s="119" t="s">
        <v>1026</v>
      </c>
      <c r="D1182" s="121" t="s">
        <v>1027</v>
      </c>
      <c r="E1182" s="121" t="s">
        <v>1027</v>
      </c>
    </row>
    <row r="1183" spans="1:5" ht="30" x14ac:dyDescent="0.25">
      <c r="A1183" s="119" t="s">
        <v>786</v>
      </c>
      <c r="B1183" s="120" t="s">
        <v>1296</v>
      </c>
      <c r="C1183" s="119" t="s">
        <v>1026</v>
      </c>
      <c r="D1183" s="121">
        <v>6</v>
      </c>
      <c r="E1183" s="121">
        <v>6</v>
      </c>
    </row>
    <row r="1184" spans="1:5" ht="30" x14ac:dyDescent="0.25">
      <c r="A1184" s="119" t="s">
        <v>786</v>
      </c>
      <c r="B1184" s="120" t="s">
        <v>1156</v>
      </c>
      <c r="C1184" s="119" t="s">
        <v>1026</v>
      </c>
      <c r="D1184" s="121">
        <v>5</v>
      </c>
      <c r="E1184" s="121" t="s">
        <v>1027</v>
      </c>
    </row>
    <row r="1185" spans="1:5" x14ac:dyDescent="0.25">
      <c r="A1185" s="119" t="s">
        <v>787</v>
      </c>
      <c r="B1185" s="120" t="s">
        <v>1093</v>
      </c>
      <c r="C1185" s="119" t="s">
        <v>1026</v>
      </c>
      <c r="D1185" s="121">
        <v>5</v>
      </c>
      <c r="E1185" s="121" t="s">
        <v>1027</v>
      </c>
    </row>
    <row r="1186" spans="1:5" x14ac:dyDescent="0.25">
      <c r="A1186" s="119" t="s">
        <v>787</v>
      </c>
      <c r="B1186" s="120" t="s">
        <v>1124</v>
      </c>
      <c r="C1186" s="119" t="s">
        <v>1026</v>
      </c>
      <c r="D1186" s="121" t="s">
        <v>1027</v>
      </c>
      <c r="E1186" s="121" t="s">
        <v>1027</v>
      </c>
    </row>
    <row r="1187" spans="1:5" x14ac:dyDescent="0.25">
      <c r="A1187" s="119" t="s">
        <v>787</v>
      </c>
      <c r="B1187" s="120" t="s">
        <v>1142</v>
      </c>
      <c r="C1187" s="119" t="s">
        <v>1026</v>
      </c>
      <c r="D1187" s="121">
        <v>8</v>
      </c>
      <c r="E1187" s="121" t="s">
        <v>1027</v>
      </c>
    </row>
    <row r="1188" spans="1:5" x14ac:dyDescent="0.25">
      <c r="A1188" s="119" t="s">
        <v>787</v>
      </c>
      <c r="B1188" s="120" t="s">
        <v>1143</v>
      </c>
      <c r="C1188" s="119" t="s">
        <v>1026</v>
      </c>
      <c r="D1188" s="121">
        <v>7</v>
      </c>
      <c r="E1188" s="121">
        <v>7</v>
      </c>
    </row>
    <row r="1189" spans="1:5" x14ac:dyDescent="0.25">
      <c r="A1189" s="119" t="s">
        <v>787</v>
      </c>
      <c r="B1189" s="120" t="s">
        <v>1576</v>
      </c>
      <c r="C1189" s="119" t="s">
        <v>1026</v>
      </c>
      <c r="D1189" s="121">
        <v>4</v>
      </c>
      <c r="E1189" s="121" t="s">
        <v>1027</v>
      </c>
    </row>
    <row r="1190" spans="1:5" x14ac:dyDescent="0.25">
      <c r="A1190" s="119" t="s">
        <v>787</v>
      </c>
      <c r="B1190" s="120" t="s">
        <v>1146</v>
      </c>
      <c r="C1190" s="119" t="s">
        <v>1026</v>
      </c>
      <c r="D1190" s="121">
        <v>6</v>
      </c>
      <c r="E1190" s="121" t="s">
        <v>1027</v>
      </c>
    </row>
    <row r="1191" spans="1:5" x14ac:dyDescent="0.25">
      <c r="A1191" s="119" t="s">
        <v>787</v>
      </c>
      <c r="B1191" s="120" t="s">
        <v>1575</v>
      </c>
      <c r="C1191" s="119" t="s">
        <v>1029</v>
      </c>
      <c r="D1191" s="121">
        <v>4</v>
      </c>
      <c r="E1191" s="121" t="s">
        <v>1027</v>
      </c>
    </row>
    <row r="1192" spans="1:5" x14ac:dyDescent="0.25">
      <c r="A1192" s="119" t="s">
        <v>787</v>
      </c>
      <c r="B1192" s="120" t="s">
        <v>1148</v>
      </c>
      <c r="C1192" s="119" t="s">
        <v>1026</v>
      </c>
      <c r="D1192" s="121" t="s">
        <v>1027</v>
      </c>
      <c r="E1192" s="121">
        <v>6</v>
      </c>
    </row>
    <row r="1193" spans="1:5" x14ac:dyDescent="0.25">
      <c r="A1193" s="119" t="s">
        <v>787</v>
      </c>
      <c r="B1193" s="120" t="s">
        <v>1149</v>
      </c>
      <c r="C1193" s="119" t="s">
        <v>1026</v>
      </c>
      <c r="D1193" s="121">
        <v>5</v>
      </c>
      <c r="E1193" s="121">
        <v>7</v>
      </c>
    </row>
    <row r="1194" spans="1:5" x14ac:dyDescent="0.25">
      <c r="A1194" s="119" t="s">
        <v>787</v>
      </c>
      <c r="B1194" s="120" t="s">
        <v>1150</v>
      </c>
      <c r="C1194" s="119" t="s">
        <v>1026</v>
      </c>
      <c r="D1194" s="121">
        <v>8</v>
      </c>
      <c r="E1194" s="121" t="s">
        <v>1027</v>
      </c>
    </row>
    <row r="1195" spans="1:5" x14ac:dyDescent="0.25">
      <c r="A1195" s="119" t="s">
        <v>787</v>
      </c>
      <c r="B1195" s="120" t="s">
        <v>1151</v>
      </c>
      <c r="C1195" s="119" t="s">
        <v>1026</v>
      </c>
      <c r="D1195" s="121">
        <v>4</v>
      </c>
      <c r="E1195" s="121" t="s">
        <v>1027</v>
      </c>
    </row>
    <row r="1196" spans="1:5" x14ac:dyDescent="0.25">
      <c r="A1196" s="119" t="s">
        <v>787</v>
      </c>
      <c r="B1196" s="120" t="s">
        <v>1136</v>
      </c>
      <c r="C1196" s="119" t="s">
        <v>1026</v>
      </c>
      <c r="D1196" s="121" t="s">
        <v>1027</v>
      </c>
      <c r="E1196" s="121" t="s">
        <v>1027</v>
      </c>
    </row>
    <row r="1197" spans="1:5" x14ac:dyDescent="0.25">
      <c r="A1197" s="119" t="s">
        <v>787</v>
      </c>
      <c r="B1197" s="120" t="s">
        <v>1130</v>
      </c>
      <c r="C1197" s="119" t="s">
        <v>1026</v>
      </c>
      <c r="D1197" s="121">
        <v>6</v>
      </c>
      <c r="E1197" s="121" t="s">
        <v>1027</v>
      </c>
    </row>
    <row r="1198" spans="1:5" x14ac:dyDescent="0.25">
      <c r="A1198" s="119" t="s">
        <v>787</v>
      </c>
      <c r="B1198" s="120" t="s">
        <v>1152</v>
      </c>
      <c r="C1198" s="119" t="s">
        <v>1026</v>
      </c>
      <c r="D1198" s="121" t="s">
        <v>1027</v>
      </c>
      <c r="E1198" s="121" t="s">
        <v>1027</v>
      </c>
    </row>
    <row r="1199" spans="1:5" x14ac:dyDescent="0.25">
      <c r="A1199" s="119" t="s">
        <v>787</v>
      </c>
      <c r="B1199" s="120" t="s">
        <v>1153</v>
      </c>
      <c r="C1199" s="119" t="s">
        <v>1026</v>
      </c>
      <c r="D1199" s="121">
        <v>6</v>
      </c>
      <c r="E1199" s="121" t="s">
        <v>1027</v>
      </c>
    </row>
    <row r="1200" spans="1:5" x14ac:dyDescent="0.25">
      <c r="A1200" s="119" t="s">
        <v>787</v>
      </c>
      <c r="B1200" s="120" t="s">
        <v>1154</v>
      </c>
      <c r="C1200" s="119" t="s">
        <v>1026</v>
      </c>
      <c r="D1200" s="121" t="s">
        <v>1027</v>
      </c>
      <c r="E1200" s="121" t="s">
        <v>1027</v>
      </c>
    </row>
    <row r="1201" spans="1:5" x14ac:dyDescent="0.25">
      <c r="A1201" s="119" t="s">
        <v>787</v>
      </c>
      <c r="B1201" s="120" t="s">
        <v>1157</v>
      </c>
      <c r="C1201" s="119" t="s">
        <v>1026</v>
      </c>
      <c r="D1201" s="121" t="s">
        <v>1027</v>
      </c>
      <c r="E1201" s="121" t="s">
        <v>1027</v>
      </c>
    </row>
    <row r="1202" spans="1:5" x14ac:dyDescent="0.25">
      <c r="A1202" s="119" t="s">
        <v>787</v>
      </c>
      <c r="B1202" s="120" t="s">
        <v>1519</v>
      </c>
      <c r="C1202" s="119" t="s">
        <v>1026</v>
      </c>
      <c r="D1202" s="121" t="s">
        <v>1027</v>
      </c>
      <c r="E1202" s="121" t="s">
        <v>1027</v>
      </c>
    </row>
    <row r="1203" spans="1:5" x14ac:dyDescent="0.25">
      <c r="A1203" s="119" t="s">
        <v>867</v>
      </c>
      <c r="B1203" s="120" t="s">
        <v>1025</v>
      </c>
      <c r="C1203" s="119" t="s">
        <v>1026</v>
      </c>
      <c r="D1203" s="121">
        <v>7</v>
      </c>
      <c r="E1203" s="121" t="s">
        <v>1027</v>
      </c>
    </row>
    <row r="1204" spans="1:5" x14ac:dyDescent="0.25">
      <c r="A1204" s="119" t="s">
        <v>867</v>
      </c>
      <c r="B1204" s="120" t="s">
        <v>1554</v>
      </c>
      <c r="C1204" s="119" t="s">
        <v>1029</v>
      </c>
      <c r="D1204" s="121">
        <v>7</v>
      </c>
      <c r="E1204" s="121">
        <v>6</v>
      </c>
    </row>
    <row r="1205" spans="1:5" x14ac:dyDescent="0.25">
      <c r="A1205" s="119" t="s">
        <v>867</v>
      </c>
      <c r="B1205" s="120" t="s">
        <v>1582</v>
      </c>
      <c r="C1205" s="119" t="s">
        <v>1029</v>
      </c>
      <c r="D1205" s="121">
        <v>6</v>
      </c>
      <c r="E1205" s="121">
        <v>7</v>
      </c>
    </row>
    <row r="1206" spans="1:5" x14ac:dyDescent="0.25">
      <c r="A1206" s="119" t="s">
        <v>867</v>
      </c>
      <c r="B1206" s="120" t="s">
        <v>1032</v>
      </c>
      <c r="C1206" s="119" t="s">
        <v>1026</v>
      </c>
      <c r="D1206" s="121" t="s">
        <v>1027</v>
      </c>
      <c r="E1206" s="121" t="s">
        <v>1027</v>
      </c>
    </row>
    <row r="1207" spans="1:5" x14ac:dyDescent="0.25">
      <c r="A1207" s="119" t="s">
        <v>867</v>
      </c>
      <c r="B1207" s="120" t="s">
        <v>1243</v>
      </c>
      <c r="C1207" s="119" t="s">
        <v>1029</v>
      </c>
      <c r="D1207" s="121">
        <v>6</v>
      </c>
      <c r="E1207" s="121">
        <v>4</v>
      </c>
    </row>
    <row r="1208" spans="1:5" x14ac:dyDescent="0.25">
      <c r="A1208" s="119" t="s">
        <v>867</v>
      </c>
      <c r="B1208" s="120" t="s">
        <v>1049</v>
      </c>
      <c r="C1208" s="119" t="s">
        <v>1026</v>
      </c>
      <c r="D1208" s="121">
        <v>5</v>
      </c>
      <c r="E1208" s="121">
        <v>6</v>
      </c>
    </row>
    <row r="1209" spans="1:5" x14ac:dyDescent="0.25">
      <c r="A1209" s="119" t="s">
        <v>867</v>
      </c>
      <c r="B1209" s="120" t="s">
        <v>1263</v>
      </c>
      <c r="C1209" s="119" t="s">
        <v>1029</v>
      </c>
      <c r="D1209" s="121">
        <v>4</v>
      </c>
      <c r="E1209" s="121">
        <v>3</v>
      </c>
    </row>
    <row r="1210" spans="1:5" x14ac:dyDescent="0.25">
      <c r="A1210" s="119" t="s">
        <v>867</v>
      </c>
      <c r="B1210" s="120" t="s">
        <v>1226</v>
      </c>
      <c r="C1210" s="119" t="s">
        <v>1029</v>
      </c>
      <c r="D1210" s="121">
        <v>7</v>
      </c>
      <c r="E1210" s="121">
        <v>8</v>
      </c>
    </row>
    <row r="1211" spans="1:5" x14ac:dyDescent="0.25">
      <c r="A1211" s="119" t="s">
        <v>867</v>
      </c>
      <c r="B1211" s="120" t="s">
        <v>1087</v>
      </c>
      <c r="C1211" s="119" t="s">
        <v>1029</v>
      </c>
      <c r="D1211" s="121">
        <v>5</v>
      </c>
      <c r="E1211" s="121">
        <v>4</v>
      </c>
    </row>
    <row r="1212" spans="1:5" x14ac:dyDescent="0.25">
      <c r="A1212" s="119" t="s">
        <v>867</v>
      </c>
      <c r="B1212" s="120" t="s">
        <v>1264</v>
      </c>
      <c r="C1212" s="119" t="s">
        <v>1029</v>
      </c>
      <c r="D1212" s="121">
        <v>8</v>
      </c>
      <c r="E1212" s="121" t="s">
        <v>1027</v>
      </c>
    </row>
    <row r="1213" spans="1:5" ht="30" x14ac:dyDescent="0.25">
      <c r="A1213" s="119" t="s">
        <v>869</v>
      </c>
      <c r="B1213" s="120" t="s">
        <v>1025</v>
      </c>
      <c r="C1213" s="119" t="s">
        <v>1026</v>
      </c>
      <c r="D1213" s="121">
        <v>7</v>
      </c>
      <c r="E1213" s="121" t="s">
        <v>1027</v>
      </c>
    </row>
    <row r="1214" spans="1:5" ht="30" x14ac:dyDescent="0.25">
      <c r="A1214" s="119" t="s">
        <v>869</v>
      </c>
      <c r="B1214" s="120" t="s">
        <v>1554</v>
      </c>
      <c r="C1214" s="119" t="s">
        <v>1029</v>
      </c>
      <c r="D1214" s="121">
        <v>7</v>
      </c>
      <c r="E1214" s="121">
        <v>6</v>
      </c>
    </row>
    <row r="1215" spans="1:5" ht="30" x14ac:dyDescent="0.25">
      <c r="A1215" s="119" t="s">
        <v>869</v>
      </c>
      <c r="B1215" s="120" t="s">
        <v>1307</v>
      </c>
      <c r="C1215" s="119" t="s">
        <v>1026</v>
      </c>
      <c r="D1215" s="121">
        <v>6</v>
      </c>
      <c r="E1215" s="121" t="s">
        <v>1027</v>
      </c>
    </row>
    <row r="1216" spans="1:5" ht="30" x14ac:dyDescent="0.25">
      <c r="A1216" s="119" t="s">
        <v>869</v>
      </c>
      <c r="B1216" s="120" t="s">
        <v>1582</v>
      </c>
      <c r="C1216" s="119" t="s">
        <v>1029</v>
      </c>
      <c r="D1216" s="121">
        <v>6</v>
      </c>
      <c r="E1216" s="121">
        <v>7</v>
      </c>
    </row>
    <row r="1217" spans="1:5" ht="30" x14ac:dyDescent="0.25">
      <c r="A1217" s="119" t="s">
        <v>869</v>
      </c>
      <c r="B1217" s="120" t="s">
        <v>1378</v>
      </c>
      <c r="C1217" s="119" t="s">
        <v>1029</v>
      </c>
      <c r="D1217" s="121">
        <v>7</v>
      </c>
      <c r="E1217" s="121">
        <v>7</v>
      </c>
    </row>
    <row r="1218" spans="1:5" ht="30" x14ac:dyDescent="0.25">
      <c r="A1218" s="119" t="s">
        <v>869</v>
      </c>
      <c r="B1218" s="120" t="s">
        <v>1032</v>
      </c>
      <c r="C1218" s="119" t="s">
        <v>1026</v>
      </c>
      <c r="D1218" s="121" t="s">
        <v>1027</v>
      </c>
      <c r="E1218" s="121" t="s">
        <v>1027</v>
      </c>
    </row>
    <row r="1219" spans="1:5" ht="30" x14ac:dyDescent="0.25">
      <c r="A1219" s="119" t="s">
        <v>869</v>
      </c>
      <c r="B1219" s="120" t="s">
        <v>1243</v>
      </c>
      <c r="C1219" s="119" t="s">
        <v>1029</v>
      </c>
      <c r="D1219" s="121">
        <v>6</v>
      </c>
      <c r="E1219" s="121">
        <v>4</v>
      </c>
    </row>
    <row r="1220" spans="1:5" ht="30" x14ac:dyDescent="0.25">
      <c r="A1220" s="119" t="s">
        <v>869</v>
      </c>
      <c r="B1220" s="120" t="s">
        <v>1049</v>
      </c>
      <c r="C1220" s="119" t="s">
        <v>1026</v>
      </c>
      <c r="D1220" s="121">
        <v>5</v>
      </c>
      <c r="E1220" s="121">
        <v>6</v>
      </c>
    </row>
    <row r="1221" spans="1:5" ht="30" x14ac:dyDescent="0.25">
      <c r="A1221" s="119" t="s">
        <v>869</v>
      </c>
      <c r="B1221" s="120" t="s">
        <v>1223</v>
      </c>
      <c r="C1221" s="119" t="s">
        <v>1029</v>
      </c>
      <c r="D1221" s="121">
        <v>6</v>
      </c>
      <c r="E1221" s="121">
        <v>7</v>
      </c>
    </row>
    <row r="1222" spans="1:5" ht="30" x14ac:dyDescent="0.25">
      <c r="A1222" s="119" t="s">
        <v>869</v>
      </c>
      <c r="B1222" s="120" t="s">
        <v>1252</v>
      </c>
      <c r="C1222" s="119" t="s">
        <v>1026</v>
      </c>
      <c r="D1222" s="121">
        <v>6</v>
      </c>
      <c r="E1222" s="121">
        <v>7</v>
      </c>
    </row>
    <row r="1223" spans="1:5" ht="30" x14ac:dyDescent="0.25">
      <c r="A1223" s="119" t="s">
        <v>869</v>
      </c>
      <c r="B1223" s="120" t="s">
        <v>1468</v>
      </c>
      <c r="C1223" s="119" t="s">
        <v>1029</v>
      </c>
      <c r="D1223" s="121">
        <v>5</v>
      </c>
      <c r="E1223" s="121">
        <v>7</v>
      </c>
    </row>
    <row r="1224" spans="1:5" ht="30" x14ac:dyDescent="0.25">
      <c r="A1224" s="119" t="s">
        <v>869</v>
      </c>
      <c r="B1224" s="120" t="s">
        <v>1226</v>
      </c>
      <c r="C1224" s="119" t="s">
        <v>1029</v>
      </c>
      <c r="D1224" s="121">
        <v>7</v>
      </c>
      <c r="E1224" s="121">
        <v>8</v>
      </c>
    </row>
    <row r="1225" spans="1:5" ht="30" x14ac:dyDescent="0.25">
      <c r="A1225" s="119" t="s">
        <v>869</v>
      </c>
      <c r="B1225" s="120" t="s">
        <v>1583</v>
      </c>
      <c r="C1225" s="119" t="s">
        <v>1026</v>
      </c>
      <c r="D1225" s="121">
        <v>6</v>
      </c>
      <c r="E1225" s="121">
        <v>4</v>
      </c>
    </row>
    <row r="1226" spans="1:5" ht="30" x14ac:dyDescent="0.25">
      <c r="A1226" s="119" t="s">
        <v>869</v>
      </c>
      <c r="B1226" s="120" t="s">
        <v>1087</v>
      </c>
      <c r="C1226" s="119" t="s">
        <v>1029</v>
      </c>
      <c r="D1226" s="121">
        <v>5</v>
      </c>
      <c r="E1226" s="121">
        <v>4</v>
      </c>
    </row>
    <row r="1227" spans="1:5" ht="30" x14ac:dyDescent="0.25">
      <c r="A1227" s="119" t="s">
        <v>869</v>
      </c>
      <c r="B1227" s="120" t="s">
        <v>1073</v>
      </c>
      <c r="C1227" s="119" t="s">
        <v>1029</v>
      </c>
      <c r="D1227" s="121">
        <v>5</v>
      </c>
      <c r="E1227" s="121">
        <v>5</v>
      </c>
    </row>
    <row r="1228" spans="1:5" ht="30" x14ac:dyDescent="0.25">
      <c r="A1228" s="119" t="s">
        <v>869</v>
      </c>
      <c r="B1228" s="120" t="s">
        <v>1305</v>
      </c>
      <c r="C1228" s="119" t="s">
        <v>1026</v>
      </c>
      <c r="D1228" s="121">
        <v>6</v>
      </c>
      <c r="E1228" s="121" t="s">
        <v>1027</v>
      </c>
    </row>
    <row r="1229" spans="1:5" ht="30" x14ac:dyDescent="0.25">
      <c r="A1229" s="119" t="s">
        <v>869</v>
      </c>
      <c r="B1229" s="120" t="s">
        <v>1264</v>
      </c>
      <c r="C1229" s="119" t="s">
        <v>1029</v>
      </c>
      <c r="D1229" s="121">
        <v>8</v>
      </c>
      <c r="E1229" s="121" t="s">
        <v>1027</v>
      </c>
    </row>
    <row r="1230" spans="1:5" x14ac:dyDescent="0.25">
      <c r="A1230" s="119" t="s">
        <v>870</v>
      </c>
      <c r="B1230" s="120" t="s">
        <v>1063</v>
      </c>
      <c r="C1230" s="119" t="s">
        <v>1026</v>
      </c>
      <c r="D1230" s="121" t="s">
        <v>1027</v>
      </c>
      <c r="E1230" s="121" t="s">
        <v>1027</v>
      </c>
    </row>
    <row r="1231" spans="1:5" x14ac:dyDescent="0.25">
      <c r="A1231" s="119" t="s">
        <v>870</v>
      </c>
      <c r="B1231" s="120" t="s">
        <v>1025</v>
      </c>
      <c r="C1231" s="119" t="s">
        <v>1026</v>
      </c>
      <c r="D1231" s="121">
        <v>7</v>
      </c>
      <c r="E1231" s="121" t="s">
        <v>1027</v>
      </c>
    </row>
    <row r="1232" spans="1:5" x14ac:dyDescent="0.25">
      <c r="A1232" s="119" t="s">
        <v>870</v>
      </c>
      <c r="B1232" s="120" t="s">
        <v>1028</v>
      </c>
      <c r="C1232" s="119" t="s">
        <v>1029</v>
      </c>
      <c r="D1232" s="121">
        <v>8</v>
      </c>
      <c r="E1232" s="121" t="s">
        <v>1027</v>
      </c>
    </row>
    <row r="1233" spans="1:5" x14ac:dyDescent="0.25">
      <c r="A1233" s="119" t="s">
        <v>870</v>
      </c>
      <c r="B1233" s="120" t="s">
        <v>1076</v>
      </c>
      <c r="C1233" s="119" t="s">
        <v>1029</v>
      </c>
      <c r="D1233" s="121">
        <v>4</v>
      </c>
      <c r="E1233" s="121">
        <v>8</v>
      </c>
    </row>
    <row r="1234" spans="1:5" x14ac:dyDescent="0.25">
      <c r="A1234" s="119" t="s">
        <v>870</v>
      </c>
      <c r="B1234" s="120" t="s">
        <v>1584</v>
      </c>
      <c r="C1234" s="119" t="s">
        <v>1029</v>
      </c>
      <c r="D1234" s="121">
        <v>6</v>
      </c>
      <c r="E1234" s="121">
        <v>8</v>
      </c>
    </row>
    <row r="1235" spans="1:5" x14ac:dyDescent="0.25">
      <c r="A1235" s="119" t="s">
        <v>870</v>
      </c>
      <c r="B1235" s="120" t="s">
        <v>1585</v>
      </c>
      <c r="C1235" s="119" t="s">
        <v>1029</v>
      </c>
      <c r="D1235" s="121">
        <v>6</v>
      </c>
      <c r="E1235" s="121">
        <v>7</v>
      </c>
    </row>
    <row r="1236" spans="1:5" x14ac:dyDescent="0.25">
      <c r="A1236" s="119" t="s">
        <v>870</v>
      </c>
      <c r="B1236" s="120" t="s">
        <v>1032</v>
      </c>
      <c r="C1236" s="119" t="s">
        <v>1026</v>
      </c>
      <c r="D1236" s="121" t="s">
        <v>1027</v>
      </c>
      <c r="E1236" s="121" t="s">
        <v>1027</v>
      </c>
    </row>
    <row r="1237" spans="1:5" x14ac:dyDescent="0.25">
      <c r="A1237" s="119" t="s">
        <v>870</v>
      </c>
      <c r="B1237" s="120" t="s">
        <v>1071</v>
      </c>
      <c r="C1237" s="119" t="s">
        <v>1026</v>
      </c>
      <c r="D1237" s="121">
        <v>6</v>
      </c>
      <c r="E1237" s="121">
        <v>4</v>
      </c>
    </row>
    <row r="1238" spans="1:5" x14ac:dyDescent="0.25">
      <c r="A1238" s="119" t="s">
        <v>870</v>
      </c>
      <c r="B1238" s="120" t="s">
        <v>1034</v>
      </c>
      <c r="C1238" s="119" t="s">
        <v>1026</v>
      </c>
      <c r="D1238" s="121" t="s">
        <v>1027</v>
      </c>
      <c r="E1238" s="121" t="s">
        <v>1027</v>
      </c>
    </row>
    <row r="1239" spans="1:5" ht="30" x14ac:dyDescent="0.25">
      <c r="A1239" s="119" t="s">
        <v>855</v>
      </c>
      <c r="B1239" s="120" t="s">
        <v>1125</v>
      </c>
      <c r="C1239" s="119" t="s">
        <v>1026</v>
      </c>
      <c r="D1239" s="121">
        <v>3</v>
      </c>
      <c r="E1239" s="121">
        <v>2</v>
      </c>
    </row>
    <row r="1240" spans="1:5" ht="30" x14ac:dyDescent="0.25">
      <c r="A1240" s="119" t="s">
        <v>855</v>
      </c>
      <c r="B1240" s="120" t="s">
        <v>1315</v>
      </c>
      <c r="C1240" s="119" t="s">
        <v>1029</v>
      </c>
      <c r="D1240" s="121">
        <v>3</v>
      </c>
      <c r="E1240" s="121">
        <v>3</v>
      </c>
    </row>
    <row r="1241" spans="1:5" ht="30" x14ac:dyDescent="0.25">
      <c r="A1241" s="119" t="s">
        <v>855</v>
      </c>
      <c r="B1241" s="120" t="s">
        <v>1032</v>
      </c>
      <c r="C1241" s="119" t="s">
        <v>1026</v>
      </c>
      <c r="D1241" s="121" t="s">
        <v>1027</v>
      </c>
      <c r="E1241" s="121" t="s">
        <v>1027</v>
      </c>
    </row>
    <row r="1242" spans="1:5" ht="30" x14ac:dyDescent="0.25">
      <c r="A1242" s="119" t="s">
        <v>855</v>
      </c>
      <c r="B1242" s="120" t="s">
        <v>1586</v>
      </c>
      <c r="C1242" s="119" t="s">
        <v>1026</v>
      </c>
      <c r="D1242" s="121">
        <v>4</v>
      </c>
      <c r="E1242" s="121">
        <v>5</v>
      </c>
    </row>
    <row r="1243" spans="1:5" ht="30" x14ac:dyDescent="0.25">
      <c r="A1243" s="119" t="s">
        <v>855</v>
      </c>
      <c r="B1243" s="120" t="s">
        <v>1375</v>
      </c>
      <c r="C1243" s="119" t="s">
        <v>1026</v>
      </c>
      <c r="D1243" s="121">
        <v>3</v>
      </c>
      <c r="E1243" s="121">
        <v>3</v>
      </c>
    </row>
    <row r="1244" spans="1:5" ht="30" x14ac:dyDescent="0.25">
      <c r="A1244" s="119" t="s">
        <v>855</v>
      </c>
      <c r="B1244" s="120" t="s">
        <v>1227</v>
      </c>
      <c r="C1244" s="119" t="s">
        <v>1026</v>
      </c>
      <c r="D1244" s="121">
        <v>5</v>
      </c>
      <c r="E1244" s="121">
        <v>5</v>
      </c>
    </row>
    <row r="1245" spans="1:5" ht="30" x14ac:dyDescent="0.25">
      <c r="A1245" s="119" t="s">
        <v>855</v>
      </c>
      <c r="B1245" s="120" t="s">
        <v>1129</v>
      </c>
      <c r="C1245" s="119" t="s">
        <v>1026</v>
      </c>
      <c r="D1245" s="121" t="s">
        <v>1027</v>
      </c>
      <c r="E1245" s="121" t="s">
        <v>1027</v>
      </c>
    </row>
    <row r="1246" spans="1:5" ht="30" x14ac:dyDescent="0.25">
      <c r="A1246" s="119" t="s">
        <v>855</v>
      </c>
      <c r="B1246" s="120" t="s">
        <v>1072</v>
      </c>
      <c r="C1246" s="119" t="s">
        <v>1026</v>
      </c>
      <c r="D1246" s="124"/>
      <c r="E1246" s="121">
        <v>2</v>
      </c>
    </row>
    <row r="1247" spans="1:5" ht="30" x14ac:dyDescent="0.25">
      <c r="A1247" s="119" t="s">
        <v>855</v>
      </c>
      <c r="B1247" s="120" t="s">
        <v>1336</v>
      </c>
      <c r="C1247" s="119" t="s">
        <v>1026</v>
      </c>
      <c r="D1247" s="121" t="s">
        <v>1027</v>
      </c>
      <c r="E1247" s="121" t="s">
        <v>1027</v>
      </c>
    </row>
    <row r="1248" spans="1:5" ht="30" x14ac:dyDescent="0.25">
      <c r="A1248" s="119" t="s">
        <v>855</v>
      </c>
      <c r="B1248" s="120" t="s">
        <v>1036</v>
      </c>
      <c r="C1248" s="119" t="s">
        <v>1026</v>
      </c>
      <c r="D1248" s="121" t="s">
        <v>1027</v>
      </c>
      <c r="E1248" s="121">
        <v>4</v>
      </c>
    </row>
    <row r="1249" spans="1:5" ht="30" x14ac:dyDescent="0.25">
      <c r="A1249" s="119" t="s">
        <v>855</v>
      </c>
      <c r="B1249" s="120" t="s">
        <v>1074</v>
      </c>
      <c r="C1249" s="119" t="s">
        <v>1026</v>
      </c>
      <c r="D1249" s="121">
        <v>3</v>
      </c>
      <c r="E1249" s="121">
        <v>2</v>
      </c>
    </row>
    <row r="1250" spans="1:5" x14ac:dyDescent="0.25">
      <c r="A1250" s="119" t="s">
        <v>856</v>
      </c>
      <c r="B1250" s="120" t="s">
        <v>1125</v>
      </c>
      <c r="C1250" s="119" t="s">
        <v>1026</v>
      </c>
      <c r="D1250" s="121">
        <v>3</v>
      </c>
      <c r="E1250" s="121">
        <v>2</v>
      </c>
    </row>
    <row r="1251" spans="1:5" x14ac:dyDescent="0.25">
      <c r="A1251" s="119" t="s">
        <v>856</v>
      </c>
      <c r="B1251" s="120" t="s">
        <v>1315</v>
      </c>
      <c r="C1251" s="119" t="s">
        <v>1029</v>
      </c>
      <c r="D1251" s="121">
        <v>3</v>
      </c>
      <c r="E1251" s="121">
        <v>3</v>
      </c>
    </row>
    <row r="1252" spans="1:5" x14ac:dyDescent="0.25">
      <c r="A1252" s="119" t="s">
        <v>856</v>
      </c>
      <c r="B1252" s="120" t="s">
        <v>1032</v>
      </c>
      <c r="C1252" s="119" t="s">
        <v>1026</v>
      </c>
      <c r="D1252" s="121" t="s">
        <v>1027</v>
      </c>
      <c r="E1252" s="121" t="s">
        <v>1027</v>
      </c>
    </row>
    <row r="1253" spans="1:5" x14ac:dyDescent="0.25">
      <c r="A1253" s="119" t="s">
        <v>856</v>
      </c>
      <c r="B1253" s="120" t="s">
        <v>1586</v>
      </c>
      <c r="C1253" s="119" t="s">
        <v>1026</v>
      </c>
      <c r="D1253" s="121">
        <v>4</v>
      </c>
      <c r="E1253" s="121">
        <v>5</v>
      </c>
    </row>
    <row r="1254" spans="1:5" x14ac:dyDescent="0.25">
      <c r="A1254" s="119" t="s">
        <v>856</v>
      </c>
      <c r="B1254" s="120" t="s">
        <v>1074</v>
      </c>
      <c r="C1254" s="119" t="s">
        <v>1026</v>
      </c>
      <c r="D1254" s="121">
        <v>3</v>
      </c>
      <c r="E1254" s="121">
        <v>2</v>
      </c>
    </row>
    <row r="1255" spans="1:5" x14ac:dyDescent="0.25">
      <c r="A1255" s="119" t="s">
        <v>708</v>
      </c>
      <c r="B1255" s="120" t="s">
        <v>1093</v>
      </c>
      <c r="C1255" s="119" t="s">
        <v>1026</v>
      </c>
      <c r="D1255" s="121">
        <v>5</v>
      </c>
      <c r="E1255" s="121" t="s">
        <v>1027</v>
      </c>
    </row>
    <row r="1256" spans="1:5" x14ac:dyDescent="0.25">
      <c r="A1256" s="119" t="s">
        <v>708</v>
      </c>
      <c r="B1256" s="120" t="s">
        <v>1123</v>
      </c>
      <c r="C1256" s="119" t="s">
        <v>1026</v>
      </c>
      <c r="D1256" s="121">
        <v>4</v>
      </c>
      <c r="E1256" s="121">
        <v>4</v>
      </c>
    </row>
    <row r="1257" spans="1:5" x14ac:dyDescent="0.25">
      <c r="A1257" s="119" t="s">
        <v>708</v>
      </c>
      <c r="B1257" s="120" t="s">
        <v>1233</v>
      </c>
      <c r="C1257" s="119" t="s">
        <v>1026</v>
      </c>
      <c r="D1257" s="121">
        <v>4</v>
      </c>
      <c r="E1257" s="121">
        <v>6</v>
      </c>
    </row>
    <row r="1258" spans="1:5" x14ac:dyDescent="0.25">
      <c r="A1258" s="119" t="s">
        <v>708</v>
      </c>
      <c r="B1258" s="120" t="s">
        <v>1587</v>
      </c>
      <c r="C1258" s="119" t="s">
        <v>1029</v>
      </c>
      <c r="D1258" s="121">
        <v>2</v>
      </c>
      <c r="E1258" s="121">
        <v>3</v>
      </c>
    </row>
    <row r="1259" spans="1:5" x14ac:dyDescent="0.25">
      <c r="A1259" s="119" t="s">
        <v>708</v>
      </c>
      <c r="B1259" s="120" t="s">
        <v>1104</v>
      </c>
      <c r="C1259" s="119" t="s">
        <v>1026</v>
      </c>
      <c r="D1259" s="121">
        <v>3</v>
      </c>
      <c r="E1259" s="121">
        <v>7</v>
      </c>
    </row>
    <row r="1260" spans="1:5" x14ac:dyDescent="0.25">
      <c r="A1260" s="119" t="s">
        <v>708</v>
      </c>
      <c r="B1260" s="120" t="s">
        <v>1135</v>
      </c>
      <c r="C1260" s="119" t="s">
        <v>1026</v>
      </c>
      <c r="D1260" s="121">
        <v>2</v>
      </c>
      <c r="E1260" s="121" t="s">
        <v>1027</v>
      </c>
    </row>
    <row r="1261" spans="1:5" x14ac:dyDescent="0.25">
      <c r="A1261" s="119" t="s">
        <v>708</v>
      </c>
      <c r="B1261" s="120" t="s">
        <v>1130</v>
      </c>
      <c r="C1261" s="119" t="s">
        <v>1026</v>
      </c>
      <c r="D1261" s="121">
        <v>6</v>
      </c>
      <c r="E1261" s="121" t="s">
        <v>1027</v>
      </c>
    </row>
    <row r="1262" spans="1:5" x14ac:dyDescent="0.25">
      <c r="A1262" s="119" t="s">
        <v>708</v>
      </c>
      <c r="B1262" s="120" t="s">
        <v>1588</v>
      </c>
      <c r="C1262" s="119" t="s">
        <v>1026</v>
      </c>
      <c r="D1262" s="121">
        <v>1</v>
      </c>
      <c r="E1262" s="121" t="s">
        <v>1027</v>
      </c>
    </row>
    <row r="1263" spans="1:5" x14ac:dyDescent="0.25">
      <c r="A1263" s="119" t="s">
        <v>665</v>
      </c>
      <c r="B1263" s="120" t="s">
        <v>1093</v>
      </c>
      <c r="C1263" s="119" t="s">
        <v>1026</v>
      </c>
      <c r="D1263" s="121">
        <v>5</v>
      </c>
      <c r="E1263" s="121" t="s">
        <v>1027</v>
      </c>
    </row>
    <row r="1264" spans="1:5" x14ac:dyDescent="0.25">
      <c r="A1264" s="119" t="s">
        <v>665</v>
      </c>
      <c r="B1264" s="120" t="s">
        <v>1123</v>
      </c>
      <c r="C1264" s="119" t="s">
        <v>1026</v>
      </c>
      <c r="D1264" s="121">
        <v>4</v>
      </c>
      <c r="E1264" s="121">
        <v>4</v>
      </c>
    </row>
    <row r="1265" spans="1:5" x14ac:dyDescent="0.25">
      <c r="A1265" s="119" t="s">
        <v>665</v>
      </c>
      <c r="B1265" s="120" t="s">
        <v>1134</v>
      </c>
      <c r="C1265" s="119" t="s">
        <v>1029</v>
      </c>
      <c r="D1265" s="121">
        <v>2</v>
      </c>
      <c r="E1265" s="121">
        <v>6</v>
      </c>
    </row>
    <row r="1266" spans="1:5" x14ac:dyDescent="0.25">
      <c r="A1266" s="119" t="s">
        <v>665</v>
      </c>
      <c r="B1266" s="120" t="s">
        <v>1232</v>
      </c>
      <c r="C1266" s="119" t="s">
        <v>1026</v>
      </c>
      <c r="D1266" s="121">
        <v>2</v>
      </c>
      <c r="E1266" s="121">
        <v>5</v>
      </c>
    </row>
    <row r="1267" spans="1:5" x14ac:dyDescent="0.25">
      <c r="A1267" s="119" t="s">
        <v>665</v>
      </c>
      <c r="B1267" s="120" t="s">
        <v>1233</v>
      </c>
      <c r="C1267" s="119" t="s">
        <v>1026</v>
      </c>
      <c r="D1267" s="121">
        <v>4</v>
      </c>
      <c r="E1267" s="121">
        <v>6</v>
      </c>
    </row>
    <row r="1268" spans="1:5" x14ac:dyDescent="0.25">
      <c r="A1268" s="119" t="s">
        <v>665</v>
      </c>
      <c r="B1268" s="120" t="s">
        <v>1587</v>
      </c>
      <c r="C1268" s="119" t="s">
        <v>1026</v>
      </c>
      <c r="D1268" s="121">
        <v>2</v>
      </c>
      <c r="E1268" s="121">
        <v>3</v>
      </c>
    </row>
    <row r="1269" spans="1:5" x14ac:dyDescent="0.25">
      <c r="A1269" s="119" t="s">
        <v>665</v>
      </c>
      <c r="B1269" s="120" t="s">
        <v>1104</v>
      </c>
      <c r="C1269" s="119" t="s">
        <v>1026</v>
      </c>
      <c r="D1269" s="121">
        <v>3</v>
      </c>
      <c r="E1269" s="121">
        <v>7</v>
      </c>
    </row>
    <row r="1270" spans="1:5" x14ac:dyDescent="0.25">
      <c r="A1270" s="119" t="s">
        <v>665</v>
      </c>
      <c r="B1270" s="120" t="s">
        <v>1109</v>
      </c>
      <c r="C1270" s="119" t="s">
        <v>1026</v>
      </c>
      <c r="D1270" s="121">
        <v>2</v>
      </c>
      <c r="E1270" s="121" t="s">
        <v>1027</v>
      </c>
    </row>
    <row r="1271" spans="1:5" x14ac:dyDescent="0.25">
      <c r="A1271" s="119" t="s">
        <v>665</v>
      </c>
      <c r="B1271" s="120" t="s">
        <v>1136</v>
      </c>
      <c r="C1271" s="119" t="s">
        <v>1026</v>
      </c>
      <c r="D1271" s="121" t="s">
        <v>1027</v>
      </c>
      <c r="E1271" s="121" t="s">
        <v>1027</v>
      </c>
    </row>
    <row r="1272" spans="1:5" x14ac:dyDescent="0.25">
      <c r="A1272" s="119" t="s">
        <v>665</v>
      </c>
      <c r="B1272" s="120" t="s">
        <v>1199</v>
      </c>
      <c r="C1272" s="119" t="s">
        <v>1026</v>
      </c>
      <c r="D1272" s="121">
        <v>2</v>
      </c>
      <c r="E1272" s="121">
        <v>7</v>
      </c>
    </row>
    <row r="1273" spans="1:5" x14ac:dyDescent="0.25">
      <c r="A1273" s="119" t="s">
        <v>665</v>
      </c>
      <c r="B1273" s="120" t="s">
        <v>1132</v>
      </c>
      <c r="C1273" s="119" t="s">
        <v>1026</v>
      </c>
      <c r="D1273" s="121">
        <v>2</v>
      </c>
      <c r="E1273" s="121">
        <v>2</v>
      </c>
    </row>
    <row r="1274" spans="1:5" ht="30" x14ac:dyDescent="0.25">
      <c r="A1274" s="119" t="s">
        <v>739</v>
      </c>
      <c r="B1274" s="120" t="s">
        <v>1162</v>
      </c>
      <c r="C1274" s="119" t="s">
        <v>1026</v>
      </c>
      <c r="D1274" s="121">
        <v>2</v>
      </c>
      <c r="E1274" s="121">
        <v>6</v>
      </c>
    </row>
    <row r="1275" spans="1:5" ht="30" x14ac:dyDescent="0.25">
      <c r="A1275" s="119" t="s">
        <v>739</v>
      </c>
      <c r="B1275" s="120" t="s">
        <v>1589</v>
      </c>
      <c r="C1275" s="119" t="s">
        <v>1029</v>
      </c>
      <c r="D1275" s="121">
        <v>1</v>
      </c>
      <c r="E1275" s="121">
        <v>8</v>
      </c>
    </row>
    <row r="1276" spans="1:5" ht="30" x14ac:dyDescent="0.25">
      <c r="A1276" s="119" t="s">
        <v>739</v>
      </c>
      <c r="B1276" s="120" t="s">
        <v>1590</v>
      </c>
      <c r="C1276" s="119" t="s">
        <v>1029</v>
      </c>
      <c r="D1276" s="121">
        <v>1</v>
      </c>
      <c r="E1276" s="121">
        <v>7</v>
      </c>
    </row>
    <row r="1277" spans="1:5" ht="30" x14ac:dyDescent="0.25">
      <c r="A1277" s="119" t="s">
        <v>739</v>
      </c>
      <c r="B1277" s="120" t="s">
        <v>1591</v>
      </c>
      <c r="C1277" s="119" t="s">
        <v>1026</v>
      </c>
      <c r="D1277" s="121">
        <v>1</v>
      </c>
      <c r="E1277" s="121">
        <v>8</v>
      </c>
    </row>
    <row r="1278" spans="1:5" ht="30" x14ac:dyDescent="0.25">
      <c r="A1278" s="119" t="s">
        <v>739</v>
      </c>
      <c r="B1278" s="120" t="s">
        <v>1592</v>
      </c>
      <c r="C1278" s="119" t="s">
        <v>1029</v>
      </c>
      <c r="D1278" s="121">
        <v>1</v>
      </c>
      <c r="E1278" s="121">
        <v>7</v>
      </c>
    </row>
    <row r="1279" spans="1:5" ht="30" x14ac:dyDescent="0.25">
      <c r="A1279" s="119" t="s">
        <v>739</v>
      </c>
      <c r="B1279" s="120" t="s">
        <v>1177</v>
      </c>
      <c r="C1279" s="119" t="s">
        <v>1026</v>
      </c>
      <c r="D1279" s="121">
        <v>1</v>
      </c>
      <c r="E1279" s="121" t="s">
        <v>1027</v>
      </c>
    </row>
    <row r="1280" spans="1:5" ht="30" x14ac:dyDescent="0.25">
      <c r="A1280" s="119" t="s">
        <v>739</v>
      </c>
      <c r="B1280" s="120" t="s">
        <v>1287</v>
      </c>
      <c r="C1280" s="119" t="s">
        <v>1026</v>
      </c>
      <c r="D1280" s="124"/>
      <c r="E1280" s="121">
        <v>8</v>
      </c>
    </row>
    <row r="1281" spans="1:5" x14ac:dyDescent="0.25">
      <c r="A1281" s="119" t="s">
        <v>746</v>
      </c>
      <c r="B1281" s="120" t="s">
        <v>1124</v>
      </c>
      <c r="C1281" s="119" t="s">
        <v>1026</v>
      </c>
      <c r="D1281" s="121" t="s">
        <v>1027</v>
      </c>
      <c r="E1281" s="121" t="s">
        <v>1027</v>
      </c>
    </row>
    <row r="1282" spans="1:5" x14ac:dyDescent="0.25">
      <c r="A1282" s="119" t="s">
        <v>746</v>
      </c>
      <c r="B1282" s="120" t="s">
        <v>1593</v>
      </c>
      <c r="C1282" s="119" t="s">
        <v>1026</v>
      </c>
      <c r="D1282" s="121">
        <v>4</v>
      </c>
      <c r="E1282" s="121" t="s">
        <v>1027</v>
      </c>
    </row>
    <row r="1283" spans="1:5" x14ac:dyDescent="0.25">
      <c r="A1283" s="119" t="s">
        <v>746</v>
      </c>
      <c r="B1283" s="120" t="s">
        <v>1594</v>
      </c>
      <c r="C1283" s="119" t="s">
        <v>1026</v>
      </c>
      <c r="D1283" s="121">
        <v>3</v>
      </c>
      <c r="E1283" s="121">
        <v>4</v>
      </c>
    </row>
    <row r="1284" spans="1:5" x14ac:dyDescent="0.25">
      <c r="A1284" s="119" t="s">
        <v>746</v>
      </c>
      <c r="B1284" s="120" t="s">
        <v>1081</v>
      </c>
      <c r="C1284" s="119" t="s">
        <v>1026</v>
      </c>
      <c r="D1284" s="121">
        <v>3</v>
      </c>
      <c r="E1284" s="121" t="s">
        <v>1027</v>
      </c>
    </row>
    <row r="1285" spans="1:5" x14ac:dyDescent="0.25">
      <c r="A1285" s="119" t="s">
        <v>746</v>
      </c>
      <c r="B1285" s="120" t="s">
        <v>1493</v>
      </c>
      <c r="C1285" s="119" t="s">
        <v>1029</v>
      </c>
      <c r="D1285" s="121">
        <v>2</v>
      </c>
      <c r="E1285" s="121">
        <v>8</v>
      </c>
    </row>
    <row r="1286" spans="1:5" x14ac:dyDescent="0.25">
      <c r="A1286" s="119" t="s">
        <v>746</v>
      </c>
      <c r="B1286" s="120" t="s">
        <v>1148</v>
      </c>
      <c r="C1286" s="119" t="s">
        <v>1026</v>
      </c>
      <c r="D1286" s="121" t="s">
        <v>1027</v>
      </c>
      <c r="E1286" s="121">
        <v>6</v>
      </c>
    </row>
    <row r="1287" spans="1:5" x14ac:dyDescent="0.25">
      <c r="A1287" s="119" t="s">
        <v>746</v>
      </c>
      <c r="B1287" s="120" t="s">
        <v>1595</v>
      </c>
      <c r="C1287" s="119" t="s">
        <v>1026</v>
      </c>
      <c r="D1287" s="121" t="s">
        <v>1027</v>
      </c>
      <c r="E1287" s="121" t="s">
        <v>1027</v>
      </c>
    </row>
    <row r="1288" spans="1:5" x14ac:dyDescent="0.25">
      <c r="A1288" s="119" t="s">
        <v>746</v>
      </c>
      <c r="B1288" s="120" t="s">
        <v>1151</v>
      </c>
      <c r="C1288" s="119" t="s">
        <v>1026</v>
      </c>
      <c r="D1288" s="121">
        <v>4</v>
      </c>
      <c r="E1288" s="121" t="s">
        <v>1027</v>
      </c>
    </row>
    <row r="1289" spans="1:5" x14ac:dyDescent="0.25">
      <c r="A1289" s="119" t="s">
        <v>746</v>
      </c>
      <c r="B1289" s="120" t="s">
        <v>1596</v>
      </c>
      <c r="C1289" s="119" t="s">
        <v>1029</v>
      </c>
      <c r="D1289" s="121">
        <v>2</v>
      </c>
      <c r="E1289" s="121">
        <v>7</v>
      </c>
    </row>
    <row r="1290" spans="1:5" x14ac:dyDescent="0.25">
      <c r="A1290" s="119" t="s">
        <v>746</v>
      </c>
      <c r="B1290" s="120" t="s">
        <v>1597</v>
      </c>
      <c r="C1290" s="119" t="s">
        <v>1026</v>
      </c>
      <c r="D1290" s="121" t="s">
        <v>1027</v>
      </c>
      <c r="E1290" s="121">
        <v>6</v>
      </c>
    </row>
    <row r="1291" spans="1:5" x14ac:dyDescent="0.25">
      <c r="A1291" s="119" t="s">
        <v>746</v>
      </c>
      <c r="B1291" s="120" t="s">
        <v>1598</v>
      </c>
      <c r="C1291" s="119" t="s">
        <v>1026</v>
      </c>
      <c r="D1291" s="121">
        <v>5</v>
      </c>
      <c r="E1291" s="121">
        <v>7</v>
      </c>
    </row>
    <row r="1292" spans="1:5" x14ac:dyDescent="0.25">
      <c r="A1292" s="119" t="s">
        <v>746</v>
      </c>
      <c r="B1292" s="120" t="s">
        <v>1494</v>
      </c>
      <c r="C1292" s="119" t="s">
        <v>1026</v>
      </c>
      <c r="D1292" s="121">
        <v>1</v>
      </c>
      <c r="E1292" s="121" t="s">
        <v>1027</v>
      </c>
    </row>
    <row r="1293" spans="1:5" x14ac:dyDescent="0.25">
      <c r="A1293" s="119" t="s">
        <v>746</v>
      </c>
      <c r="B1293" s="120" t="s">
        <v>1136</v>
      </c>
      <c r="C1293" s="119" t="s">
        <v>1026</v>
      </c>
      <c r="D1293" s="121" t="s">
        <v>1027</v>
      </c>
      <c r="E1293" s="121" t="s">
        <v>1027</v>
      </c>
    </row>
    <row r="1294" spans="1:5" x14ac:dyDescent="0.25">
      <c r="A1294" s="119" t="s">
        <v>746</v>
      </c>
      <c r="B1294" s="120" t="s">
        <v>1130</v>
      </c>
      <c r="C1294" s="119" t="s">
        <v>1026</v>
      </c>
      <c r="D1294" s="121">
        <v>6</v>
      </c>
      <c r="E1294" s="121" t="s">
        <v>1027</v>
      </c>
    </row>
    <row r="1295" spans="1:5" x14ac:dyDescent="0.25">
      <c r="A1295" s="119" t="s">
        <v>746</v>
      </c>
      <c r="B1295" s="120" t="s">
        <v>1320</v>
      </c>
      <c r="C1295" s="119" t="s">
        <v>1026</v>
      </c>
      <c r="D1295" s="121">
        <v>2</v>
      </c>
      <c r="E1295" s="121" t="s">
        <v>1027</v>
      </c>
    </row>
    <row r="1296" spans="1:5" x14ac:dyDescent="0.25">
      <c r="A1296" s="119" t="s">
        <v>746</v>
      </c>
      <c r="B1296" s="120" t="s">
        <v>1152</v>
      </c>
      <c r="C1296" s="119" t="s">
        <v>1026</v>
      </c>
      <c r="D1296" s="121" t="s">
        <v>1027</v>
      </c>
      <c r="E1296" s="121" t="s">
        <v>1027</v>
      </c>
    </row>
    <row r="1297" spans="1:5" x14ac:dyDescent="0.25">
      <c r="A1297" s="119" t="s">
        <v>746</v>
      </c>
      <c r="B1297" s="120" t="s">
        <v>1153</v>
      </c>
      <c r="C1297" s="119" t="s">
        <v>1026</v>
      </c>
      <c r="D1297" s="121">
        <v>6</v>
      </c>
      <c r="E1297" s="121" t="s">
        <v>1027</v>
      </c>
    </row>
    <row r="1298" spans="1:5" x14ac:dyDescent="0.25">
      <c r="A1298" s="119" t="s">
        <v>746</v>
      </c>
      <c r="B1298" s="120" t="s">
        <v>1509</v>
      </c>
      <c r="C1298" s="119" t="s">
        <v>1029</v>
      </c>
      <c r="D1298" s="121">
        <v>3</v>
      </c>
      <c r="E1298" s="121">
        <v>7</v>
      </c>
    </row>
    <row r="1299" spans="1:5" x14ac:dyDescent="0.25">
      <c r="A1299" s="119" t="s">
        <v>746</v>
      </c>
      <c r="B1299" s="120" t="s">
        <v>1599</v>
      </c>
      <c r="C1299" s="119" t="s">
        <v>1026</v>
      </c>
      <c r="D1299" s="121">
        <v>2</v>
      </c>
      <c r="E1299" s="121" t="s">
        <v>1027</v>
      </c>
    </row>
    <row r="1300" spans="1:5" ht="45" x14ac:dyDescent="0.25">
      <c r="A1300" s="119" t="s">
        <v>954</v>
      </c>
      <c r="B1300" s="120" t="s">
        <v>1234</v>
      </c>
      <c r="C1300" s="119" t="s">
        <v>1026</v>
      </c>
      <c r="D1300" s="121">
        <v>2</v>
      </c>
      <c r="E1300" s="121">
        <v>3</v>
      </c>
    </row>
    <row r="1301" spans="1:5" ht="45" x14ac:dyDescent="0.25">
      <c r="A1301" s="119" t="s">
        <v>954</v>
      </c>
      <c r="B1301" s="120" t="s">
        <v>1600</v>
      </c>
      <c r="C1301" s="119" t="s">
        <v>1029</v>
      </c>
      <c r="D1301" s="124"/>
      <c r="E1301" s="124"/>
    </row>
    <row r="1302" spans="1:5" ht="45" x14ac:dyDescent="0.25">
      <c r="A1302" s="119" t="s">
        <v>954</v>
      </c>
      <c r="B1302" s="120" t="s">
        <v>1066</v>
      </c>
      <c r="C1302" s="119" t="s">
        <v>1026</v>
      </c>
      <c r="D1302" s="124"/>
      <c r="E1302" s="121">
        <v>4</v>
      </c>
    </row>
    <row r="1303" spans="1:5" ht="45" x14ac:dyDescent="0.25">
      <c r="A1303" s="119" t="s">
        <v>954</v>
      </c>
      <c r="B1303" s="120" t="s">
        <v>1102</v>
      </c>
      <c r="C1303" s="119" t="s">
        <v>1026</v>
      </c>
      <c r="D1303" s="121">
        <v>2</v>
      </c>
      <c r="E1303" s="121" t="s">
        <v>1027</v>
      </c>
    </row>
    <row r="1304" spans="1:5" ht="45" x14ac:dyDescent="0.25">
      <c r="A1304" s="119" t="s">
        <v>954</v>
      </c>
      <c r="B1304" s="120" t="s">
        <v>1601</v>
      </c>
      <c r="C1304" s="119" t="s">
        <v>1026</v>
      </c>
      <c r="D1304" s="121">
        <v>1</v>
      </c>
      <c r="E1304" s="121">
        <v>8</v>
      </c>
    </row>
    <row r="1305" spans="1:5" ht="45" x14ac:dyDescent="0.25">
      <c r="A1305" s="119" t="s">
        <v>954</v>
      </c>
      <c r="B1305" s="120" t="s">
        <v>1129</v>
      </c>
      <c r="C1305" s="119" t="s">
        <v>1026</v>
      </c>
      <c r="D1305" s="121" t="s">
        <v>1027</v>
      </c>
      <c r="E1305" s="121" t="s">
        <v>1027</v>
      </c>
    </row>
    <row r="1306" spans="1:5" ht="45" x14ac:dyDescent="0.25">
      <c r="A1306" s="119" t="s">
        <v>954</v>
      </c>
      <c r="B1306" s="120" t="s">
        <v>1231</v>
      </c>
      <c r="C1306" s="119" t="s">
        <v>1026</v>
      </c>
      <c r="D1306" s="121">
        <v>1</v>
      </c>
      <c r="E1306" s="121">
        <v>5</v>
      </c>
    </row>
    <row r="1307" spans="1:5" x14ac:dyDescent="0.25">
      <c r="A1307" s="119" t="s">
        <v>966</v>
      </c>
      <c r="B1307" s="120" t="s">
        <v>1125</v>
      </c>
      <c r="C1307" s="119" t="s">
        <v>1026</v>
      </c>
      <c r="D1307" s="121">
        <v>3</v>
      </c>
      <c r="E1307" s="121">
        <v>2</v>
      </c>
    </row>
    <row r="1308" spans="1:5" x14ac:dyDescent="0.25">
      <c r="A1308" s="119" t="s">
        <v>966</v>
      </c>
      <c r="B1308" s="120" t="s">
        <v>1066</v>
      </c>
      <c r="C1308" s="119" t="s">
        <v>1029</v>
      </c>
      <c r="D1308" s="124"/>
      <c r="E1308" s="121">
        <v>4</v>
      </c>
    </row>
    <row r="1309" spans="1:5" x14ac:dyDescent="0.25">
      <c r="A1309" s="119" t="s">
        <v>966</v>
      </c>
      <c r="B1309" s="120" t="s">
        <v>1323</v>
      </c>
      <c r="C1309" s="119" t="s">
        <v>1026</v>
      </c>
      <c r="D1309" s="124"/>
      <c r="E1309" s="121">
        <v>1</v>
      </c>
    </row>
    <row r="1310" spans="1:5" x14ac:dyDescent="0.25">
      <c r="A1310" s="119" t="s">
        <v>966</v>
      </c>
      <c r="B1310" s="120" t="s">
        <v>1034</v>
      </c>
      <c r="C1310" s="119" t="s">
        <v>1026</v>
      </c>
      <c r="D1310" s="121" t="s">
        <v>1027</v>
      </c>
      <c r="E1310" s="121" t="s">
        <v>1027</v>
      </c>
    </row>
    <row r="1311" spans="1:5" x14ac:dyDescent="0.25">
      <c r="A1311" s="119" t="s">
        <v>966</v>
      </c>
      <c r="B1311" s="120" t="s">
        <v>1072</v>
      </c>
      <c r="C1311" s="119" t="s">
        <v>1026</v>
      </c>
      <c r="D1311" s="124"/>
      <c r="E1311" s="121">
        <v>2</v>
      </c>
    </row>
    <row r="1312" spans="1:5" x14ac:dyDescent="0.25">
      <c r="A1312" s="119" t="s">
        <v>944</v>
      </c>
      <c r="B1312" s="120" t="s">
        <v>1125</v>
      </c>
      <c r="C1312" s="119" t="s">
        <v>1026</v>
      </c>
      <c r="D1312" s="121">
        <v>3</v>
      </c>
      <c r="E1312" s="121">
        <v>2</v>
      </c>
    </row>
    <row r="1313" spans="1:5" x14ac:dyDescent="0.25">
      <c r="A1313" s="119" t="s">
        <v>944</v>
      </c>
      <c r="B1313" s="120" t="s">
        <v>1126</v>
      </c>
      <c r="C1313" s="119" t="s">
        <v>1026</v>
      </c>
      <c r="D1313" s="121" t="s">
        <v>1027</v>
      </c>
      <c r="E1313" s="121" t="s">
        <v>1027</v>
      </c>
    </row>
    <row r="1314" spans="1:5" x14ac:dyDescent="0.25">
      <c r="A1314" s="119" t="s">
        <v>944</v>
      </c>
      <c r="B1314" s="120" t="s">
        <v>1602</v>
      </c>
      <c r="C1314" s="119" t="s">
        <v>1029</v>
      </c>
      <c r="D1314" s="124"/>
      <c r="E1314" s="121">
        <v>5</v>
      </c>
    </row>
    <row r="1315" spans="1:5" x14ac:dyDescent="0.25">
      <c r="A1315" s="119" t="s">
        <v>944</v>
      </c>
      <c r="B1315" s="120" t="s">
        <v>1066</v>
      </c>
      <c r="C1315" s="119" t="s">
        <v>1029</v>
      </c>
      <c r="D1315" s="124"/>
      <c r="E1315" s="121">
        <v>4</v>
      </c>
    </row>
    <row r="1316" spans="1:5" x14ac:dyDescent="0.25">
      <c r="A1316" s="119" t="s">
        <v>944</v>
      </c>
      <c r="B1316" s="120" t="s">
        <v>1237</v>
      </c>
      <c r="C1316" s="119" t="s">
        <v>1026</v>
      </c>
      <c r="D1316" s="124"/>
      <c r="E1316" s="121">
        <v>4</v>
      </c>
    </row>
    <row r="1317" spans="1:5" x14ac:dyDescent="0.25">
      <c r="A1317" s="119" t="s">
        <v>944</v>
      </c>
      <c r="B1317" s="120" t="s">
        <v>1323</v>
      </c>
      <c r="C1317" s="119" t="s">
        <v>1026</v>
      </c>
      <c r="D1317" s="124"/>
      <c r="E1317" s="121">
        <v>1</v>
      </c>
    </row>
    <row r="1318" spans="1:5" x14ac:dyDescent="0.25">
      <c r="A1318" s="119" t="s">
        <v>944</v>
      </c>
      <c r="B1318" s="120" t="s">
        <v>1129</v>
      </c>
      <c r="C1318" s="119" t="s">
        <v>1026</v>
      </c>
      <c r="D1318" s="121" t="s">
        <v>1027</v>
      </c>
      <c r="E1318" s="121" t="s">
        <v>1027</v>
      </c>
    </row>
    <row r="1319" spans="1:5" x14ac:dyDescent="0.25">
      <c r="A1319" s="119" t="s">
        <v>944</v>
      </c>
      <c r="B1319" s="120" t="s">
        <v>1284</v>
      </c>
      <c r="C1319" s="119" t="s">
        <v>1026</v>
      </c>
      <c r="D1319" s="124"/>
      <c r="E1319" s="121">
        <v>2</v>
      </c>
    </row>
    <row r="1320" spans="1:5" x14ac:dyDescent="0.25">
      <c r="A1320" s="119" t="s">
        <v>944</v>
      </c>
      <c r="B1320" s="120" t="s">
        <v>1328</v>
      </c>
      <c r="C1320" s="119" t="s">
        <v>1026</v>
      </c>
      <c r="D1320" s="124"/>
      <c r="E1320" s="121">
        <v>2</v>
      </c>
    </row>
    <row r="1321" spans="1:5" x14ac:dyDescent="0.25">
      <c r="A1321" s="119" t="s">
        <v>944</v>
      </c>
      <c r="B1321" s="120" t="s">
        <v>1336</v>
      </c>
      <c r="C1321" s="119" t="s">
        <v>1026</v>
      </c>
      <c r="D1321" s="121" t="s">
        <v>1027</v>
      </c>
      <c r="E1321" s="121" t="s">
        <v>1027</v>
      </c>
    </row>
    <row r="1322" spans="1:5" x14ac:dyDescent="0.25">
      <c r="A1322" s="119" t="s">
        <v>944</v>
      </c>
      <c r="B1322" s="120" t="s">
        <v>1131</v>
      </c>
      <c r="C1322" s="119" t="s">
        <v>1026</v>
      </c>
      <c r="D1322" s="121" t="s">
        <v>1027</v>
      </c>
      <c r="E1322" s="121" t="s">
        <v>1027</v>
      </c>
    </row>
    <row r="1323" spans="1:5" x14ac:dyDescent="0.25">
      <c r="A1323" s="119" t="s">
        <v>857</v>
      </c>
      <c r="B1323" s="120" t="s">
        <v>1125</v>
      </c>
      <c r="C1323" s="119" t="s">
        <v>1026</v>
      </c>
      <c r="D1323" s="121">
        <v>3</v>
      </c>
      <c r="E1323" s="121">
        <v>2</v>
      </c>
    </row>
    <row r="1324" spans="1:5" x14ac:dyDescent="0.25">
      <c r="A1324" s="119" t="s">
        <v>857</v>
      </c>
      <c r="B1324" s="120" t="s">
        <v>1315</v>
      </c>
      <c r="C1324" s="119" t="s">
        <v>1026</v>
      </c>
      <c r="D1324" s="121">
        <v>3</v>
      </c>
      <c r="E1324" s="121">
        <v>3</v>
      </c>
    </row>
    <row r="1325" spans="1:5" x14ac:dyDescent="0.25">
      <c r="A1325" s="119" t="s">
        <v>857</v>
      </c>
      <c r="B1325" s="120" t="s">
        <v>1066</v>
      </c>
      <c r="C1325" s="119" t="s">
        <v>1029</v>
      </c>
      <c r="D1325" s="124"/>
      <c r="E1325" s="121">
        <v>4</v>
      </c>
    </row>
    <row r="1326" spans="1:5" x14ac:dyDescent="0.25">
      <c r="A1326" s="119" t="s">
        <v>857</v>
      </c>
      <c r="B1326" s="120" t="s">
        <v>1032</v>
      </c>
      <c r="C1326" s="119" t="s">
        <v>1026</v>
      </c>
      <c r="D1326" s="121" t="s">
        <v>1027</v>
      </c>
      <c r="E1326" s="121" t="s">
        <v>1027</v>
      </c>
    </row>
    <row r="1327" spans="1:5" x14ac:dyDescent="0.25">
      <c r="A1327" s="119" t="s">
        <v>857</v>
      </c>
      <c r="B1327" s="120" t="s">
        <v>1323</v>
      </c>
      <c r="C1327" s="119" t="s">
        <v>1029</v>
      </c>
      <c r="D1327" s="124"/>
      <c r="E1327" s="121">
        <v>1</v>
      </c>
    </row>
    <row r="1328" spans="1:5" x14ac:dyDescent="0.25">
      <c r="A1328" s="119" t="s">
        <v>857</v>
      </c>
      <c r="B1328" s="120" t="s">
        <v>1603</v>
      </c>
      <c r="C1328" s="119" t="s">
        <v>1026</v>
      </c>
      <c r="D1328" s="124"/>
      <c r="E1328" s="121">
        <v>3</v>
      </c>
    </row>
    <row r="1329" spans="1:5" x14ac:dyDescent="0.25">
      <c r="A1329" s="119" t="s">
        <v>857</v>
      </c>
      <c r="B1329" s="120" t="s">
        <v>1072</v>
      </c>
      <c r="C1329" s="119" t="s">
        <v>1026</v>
      </c>
      <c r="D1329" s="124"/>
      <c r="E1329" s="121">
        <v>2</v>
      </c>
    </row>
    <row r="1330" spans="1:5" ht="30" x14ac:dyDescent="0.25">
      <c r="A1330" s="119" t="s">
        <v>693</v>
      </c>
      <c r="B1330" s="120" t="s">
        <v>1125</v>
      </c>
      <c r="C1330" s="119" t="s">
        <v>1026</v>
      </c>
      <c r="D1330" s="121">
        <v>3</v>
      </c>
      <c r="E1330" s="121">
        <v>2</v>
      </c>
    </row>
    <row r="1331" spans="1:5" ht="30" x14ac:dyDescent="0.25">
      <c r="A1331" s="119" t="s">
        <v>693</v>
      </c>
      <c r="B1331" s="120" t="s">
        <v>1066</v>
      </c>
      <c r="C1331" s="119" t="s">
        <v>1029</v>
      </c>
      <c r="D1331" s="124"/>
      <c r="E1331" s="121">
        <v>4</v>
      </c>
    </row>
    <row r="1332" spans="1:5" ht="30" x14ac:dyDescent="0.25">
      <c r="A1332" s="119" t="s">
        <v>693</v>
      </c>
      <c r="B1332" s="120" t="s">
        <v>1279</v>
      </c>
      <c r="C1332" s="119" t="s">
        <v>1026</v>
      </c>
      <c r="D1332" s="121">
        <v>7</v>
      </c>
      <c r="E1332" s="121" t="s">
        <v>1027</v>
      </c>
    </row>
    <row r="1333" spans="1:5" ht="30" x14ac:dyDescent="0.25">
      <c r="A1333" s="119" t="s">
        <v>693</v>
      </c>
      <c r="B1333" s="120" t="s">
        <v>1430</v>
      </c>
      <c r="C1333" s="119" t="s">
        <v>1029</v>
      </c>
      <c r="D1333" s="121" t="s">
        <v>1027</v>
      </c>
      <c r="E1333" s="121" t="s">
        <v>1027</v>
      </c>
    </row>
    <row r="1334" spans="1:5" ht="30" x14ac:dyDescent="0.25">
      <c r="A1334" s="119" t="s">
        <v>693</v>
      </c>
      <c r="B1334" s="120" t="s">
        <v>1129</v>
      </c>
      <c r="C1334" s="119" t="s">
        <v>1026</v>
      </c>
      <c r="D1334" s="121" t="s">
        <v>1027</v>
      </c>
      <c r="E1334" s="121" t="s">
        <v>1027</v>
      </c>
    </row>
    <row r="1335" spans="1:5" ht="30" x14ac:dyDescent="0.25">
      <c r="A1335" s="119" t="s">
        <v>693</v>
      </c>
      <c r="B1335" s="120" t="s">
        <v>1284</v>
      </c>
      <c r="C1335" s="119" t="s">
        <v>1026</v>
      </c>
      <c r="D1335" s="124"/>
      <c r="E1335" s="121">
        <v>2</v>
      </c>
    </row>
    <row r="1336" spans="1:5" ht="30" x14ac:dyDescent="0.25">
      <c r="A1336" s="119" t="s">
        <v>693</v>
      </c>
      <c r="B1336" s="120" t="s">
        <v>1604</v>
      </c>
      <c r="C1336" s="119" t="s">
        <v>1026</v>
      </c>
      <c r="D1336" s="121" t="s">
        <v>1027</v>
      </c>
      <c r="E1336" s="121">
        <v>7</v>
      </c>
    </row>
    <row r="1337" spans="1:5" ht="30" x14ac:dyDescent="0.25">
      <c r="A1337" s="119" t="s">
        <v>693</v>
      </c>
      <c r="B1337" s="120" t="s">
        <v>1213</v>
      </c>
      <c r="C1337" s="119" t="s">
        <v>1026</v>
      </c>
      <c r="D1337" s="121" t="s">
        <v>1027</v>
      </c>
      <c r="E1337" s="121" t="s">
        <v>1027</v>
      </c>
    </row>
    <row r="1338" spans="1:5" ht="30" x14ac:dyDescent="0.25">
      <c r="A1338" s="119" t="s">
        <v>693</v>
      </c>
      <c r="B1338" s="120" t="s">
        <v>1605</v>
      </c>
      <c r="C1338" s="119" t="s">
        <v>1026</v>
      </c>
      <c r="D1338" s="121">
        <v>8</v>
      </c>
      <c r="E1338" s="121">
        <v>7</v>
      </c>
    </row>
    <row r="1339" spans="1:5" x14ac:dyDescent="0.25">
      <c r="A1339" s="119" t="s">
        <v>905</v>
      </c>
      <c r="B1339" s="120" t="s">
        <v>1125</v>
      </c>
      <c r="C1339" s="119" t="s">
        <v>1026</v>
      </c>
      <c r="D1339" s="121">
        <v>3</v>
      </c>
      <c r="E1339" s="121">
        <v>2</v>
      </c>
    </row>
    <row r="1340" spans="1:5" x14ac:dyDescent="0.25">
      <c r="A1340" s="119" t="s">
        <v>905</v>
      </c>
      <c r="B1340" s="120" t="s">
        <v>1126</v>
      </c>
      <c r="C1340" s="119" t="s">
        <v>1026</v>
      </c>
      <c r="D1340" s="121" t="s">
        <v>1027</v>
      </c>
      <c r="E1340" s="121" t="s">
        <v>1027</v>
      </c>
    </row>
    <row r="1341" spans="1:5" x14ac:dyDescent="0.25">
      <c r="A1341" s="119" t="s">
        <v>905</v>
      </c>
      <c r="B1341" s="120" t="s">
        <v>1314</v>
      </c>
      <c r="C1341" s="119" t="s">
        <v>1026</v>
      </c>
      <c r="D1341" s="121">
        <v>1</v>
      </c>
      <c r="E1341" s="121">
        <v>1</v>
      </c>
    </row>
    <row r="1342" spans="1:5" x14ac:dyDescent="0.25">
      <c r="A1342" s="119" t="s">
        <v>905</v>
      </c>
      <c r="B1342" s="120" t="s">
        <v>1066</v>
      </c>
      <c r="C1342" s="119" t="s">
        <v>1029</v>
      </c>
      <c r="D1342" s="124"/>
      <c r="E1342" s="121">
        <v>4</v>
      </c>
    </row>
    <row r="1343" spans="1:5" x14ac:dyDescent="0.25">
      <c r="A1343" s="119" t="s">
        <v>905</v>
      </c>
      <c r="B1343" s="120" t="s">
        <v>1127</v>
      </c>
      <c r="C1343" s="119" t="s">
        <v>1026</v>
      </c>
      <c r="D1343" s="121">
        <v>1</v>
      </c>
      <c r="E1343" s="121">
        <v>3</v>
      </c>
    </row>
    <row r="1344" spans="1:5" x14ac:dyDescent="0.25">
      <c r="A1344" s="119" t="s">
        <v>905</v>
      </c>
      <c r="B1344" s="120" t="s">
        <v>1237</v>
      </c>
      <c r="C1344" s="119" t="s">
        <v>1026</v>
      </c>
      <c r="D1344" s="124"/>
      <c r="E1344" s="121">
        <v>4</v>
      </c>
    </row>
    <row r="1345" spans="1:5" x14ac:dyDescent="0.25">
      <c r="A1345" s="119" t="s">
        <v>905</v>
      </c>
      <c r="B1345" s="120" t="s">
        <v>1323</v>
      </c>
      <c r="C1345" s="119" t="s">
        <v>1026</v>
      </c>
      <c r="D1345" s="124"/>
      <c r="E1345" s="121">
        <v>1</v>
      </c>
    </row>
    <row r="1346" spans="1:5" x14ac:dyDescent="0.25">
      <c r="A1346" s="119" t="s">
        <v>905</v>
      </c>
      <c r="B1346" s="120" t="s">
        <v>1129</v>
      </c>
      <c r="C1346" s="119" t="s">
        <v>1026</v>
      </c>
      <c r="D1346" s="121" t="s">
        <v>1027</v>
      </c>
      <c r="E1346" s="121" t="s">
        <v>1027</v>
      </c>
    </row>
    <row r="1347" spans="1:5" x14ac:dyDescent="0.25">
      <c r="A1347" s="119" t="s">
        <v>905</v>
      </c>
      <c r="B1347" s="120" t="s">
        <v>1328</v>
      </c>
      <c r="C1347" s="119" t="s">
        <v>1026</v>
      </c>
      <c r="D1347" s="124"/>
      <c r="E1347" s="121">
        <v>2</v>
      </c>
    </row>
    <row r="1348" spans="1:5" x14ac:dyDescent="0.25">
      <c r="A1348" s="119" t="s">
        <v>905</v>
      </c>
      <c r="B1348" s="120" t="s">
        <v>1131</v>
      </c>
      <c r="C1348" s="119" t="s">
        <v>1026</v>
      </c>
      <c r="D1348" s="121" t="s">
        <v>1027</v>
      </c>
      <c r="E1348" s="121" t="s">
        <v>1027</v>
      </c>
    </row>
    <row r="1349" spans="1:5" x14ac:dyDescent="0.25">
      <c r="A1349" s="119" t="s">
        <v>905</v>
      </c>
      <c r="B1349" s="120" t="s">
        <v>1036</v>
      </c>
      <c r="C1349" s="119" t="s">
        <v>1026</v>
      </c>
      <c r="D1349" s="121" t="s">
        <v>1027</v>
      </c>
      <c r="E1349" s="121">
        <v>4</v>
      </c>
    </row>
    <row r="1350" spans="1:5" x14ac:dyDescent="0.25">
      <c r="A1350" s="119" t="s">
        <v>905</v>
      </c>
      <c r="B1350" s="120" t="s">
        <v>1074</v>
      </c>
      <c r="C1350" s="119" t="s">
        <v>1026</v>
      </c>
      <c r="D1350" s="121">
        <v>3</v>
      </c>
      <c r="E1350" s="121">
        <v>2</v>
      </c>
    </row>
    <row r="1351" spans="1:5" x14ac:dyDescent="0.25">
      <c r="A1351" s="119" t="s">
        <v>984</v>
      </c>
      <c r="B1351" s="120" t="s">
        <v>1358</v>
      </c>
      <c r="C1351" s="119" t="s">
        <v>1026</v>
      </c>
      <c r="D1351" s="121">
        <v>3</v>
      </c>
      <c r="E1351" s="121">
        <v>8</v>
      </c>
    </row>
    <row r="1352" spans="1:5" x14ac:dyDescent="0.25">
      <c r="A1352" s="119" t="s">
        <v>984</v>
      </c>
      <c r="B1352" s="120" t="s">
        <v>1427</v>
      </c>
      <c r="C1352" s="119" t="s">
        <v>1029</v>
      </c>
      <c r="D1352" s="121">
        <v>1</v>
      </c>
      <c r="E1352" s="121">
        <v>9</v>
      </c>
    </row>
    <row r="1353" spans="1:5" x14ac:dyDescent="0.25">
      <c r="A1353" s="119" t="s">
        <v>984</v>
      </c>
      <c r="B1353" s="120" t="s">
        <v>1429</v>
      </c>
      <c r="C1353" s="119" t="s">
        <v>1026</v>
      </c>
      <c r="D1353" s="121">
        <v>2</v>
      </c>
      <c r="E1353" s="121" t="s">
        <v>1027</v>
      </c>
    </row>
    <row r="1354" spans="1:5" x14ac:dyDescent="0.25">
      <c r="A1354" s="119" t="s">
        <v>984</v>
      </c>
      <c r="B1354" s="120" t="s">
        <v>1430</v>
      </c>
      <c r="C1354" s="119" t="s">
        <v>1026</v>
      </c>
      <c r="D1354" s="121" t="s">
        <v>1027</v>
      </c>
      <c r="E1354" s="121" t="s">
        <v>1027</v>
      </c>
    </row>
    <row r="1355" spans="1:5" x14ac:dyDescent="0.25">
      <c r="A1355" s="119" t="s">
        <v>984</v>
      </c>
      <c r="B1355" s="120" t="s">
        <v>1129</v>
      </c>
      <c r="C1355" s="119" t="s">
        <v>1026</v>
      </c>
      <c r="D1355" s="121" t="s">
        <v>1027</v>
      </c>
      <c r="E1355" s="121" t="s">
        <v>1027</v>
      </c>
    </row>
    <row r="1356" spans="1:5" x14ac:dyDescent="0.25">
      <c r="A1356" s="119" t="s">
        <v>984</v>
      </c>
      <c r="B1356" s="120" t="s">
        <v>1112</v>
      </c>
      <c r="C1356" s="119" t="s">
        <v>1026</v>
      </c>
      <c r="D1356" s="121">
        <v>3</v>
      </c>
      <c r="E1356" s="121">
        <v>8</v>
      </c>
    </row>
    <row r="1357" spans="1:5" x14ac:dyDescent="0.25">
      <c r="A1357" s="119" t="s">
        <v>984</v>
      </c>
      <c r="B1357" s="120" t="s">
        <v>1371</v>
      </c>
      <c r="C1357" s="119" t="s">
        <v>1026</v>
      </c>
      <c r="D1357" s="121">
        <v>3</v>
      </c>
      <c r="E1357" s="121">
        <v>9</v>
      </c>
    </row>
    <row r="1358" spans="1:5" x14ac:dyDescent="0.25">
      <c r="A1358" s="119" t="s">
        <v>984</v>
      </c>
      <c r="B1358" s="120" t="s">
        <v>1433</v>
      </c>
      <c r="C1358" s="119" t="s">
        <v>1026</v>
      </c>
      <c r="D1358" s="121">
        <v>1</v>
      </c>
      <c r="E1358" s="121">
        <v>9</v>
      </c>
    </row>
    <row r="1359" spans="1:5" x14ac:dyDescent="0.25">
      <c r="A1359" s="119" t="s">
        <v>984</v>
      </c>
      <c r="B1359" s="120" t="s">
        <v>1434</v>
      </c>
      <c r="C1359" s="119" t="s">
        <v>1026</v>
      </c>
      <c r="D1359" s="121">
        <v>1</v>
      </c>
      <c r="E1359" s="121">
        <v>8</v>
      </c>
    </row>
    <row r="1360" spans="1:5" x14ac:dyDescent="0.25">
      <c r="A1360" s="119" t="s">
        <v>1606</v>
      </c>
      <c r="B1360" s="120" t="s">
        <v>1270</v>
      </c>
      <c r="C1360" s="119" t="s">
        <v>1026</v>
      </c>
      <c r="D1360" s="121">
        <v>2</v>
      </c>
      <c r="E1360" s="121">
        <v>8</v>
      </c>
    </row>
    <row r="1361" spans="1:5" x14ac:dyDescent="0.25">
      <c r="A1361" s="119" t="s">
        <v>1606</v>
      </c>
      <c r="B1361" s="120" t="s">
        <v>1381</v>
      </c>
      <c r="C1361" s="119" t="s">
        <v>1029</v>
      </c>
      <c r="D1361" s="121">
        <v>1</v>
      </c>
      <c r="E1361" s="121">
        <v>9</v>
      </c>
    </row>
    <row r="1362" spans="1:5" x14ac:dyDescent="0.25">
      <c r="A1362" s="119" t="s">
        <v>1606</v>
      </c>
      <c r="B1362" s="120" t="s">
        <v>1050</v>
      </c>
      <c r="C1362" s="119" t="s">
        <v>1026</v>
      </c>
      <c r="D1362" s="121">
        <v>7</v>
      </c>
      <c r="E1362" s="121" t="s">
        <v>1027</v>
      </c>
    </row>
    <row r="1363" spans="1:5" x14ac:dyDescent="0.25">
      <c r="A1363" s="119" t="s">
        <v>1606</v>
      </c>
      <c r="B1363" s="120" t="s">
        <v>1607</v>
      </c>
      <c r="C1363" s="119" t="s">
        <v>1029</v>
      </c>
      <c r="D1363" s="121">
        <v>1</v>
      </c>
      <c r="E1363" s="121">
        <v>7</v>
      </c>
    </row>
    <row r="1364" spans="1:5" x14ac:dyDescent="0.25">
      <c r="A1364" s="119" t="s">
        <v>1606</v>
      </c>
      <c r="B1364" s="120" t="s">
        <v>1608</v>
      </c>
      <c r="C1364" s="119" t="s">
        <v>1026</v>
      </c>
      <c r="D1364" s="124"/>
      <c r="E1364" s="121">
        <v>7</v>
      </c>
    </row>
    <row r="1365" spans="1:5" x14ac:dyDescent="0.25">
      <c r="A1365" s="119" t="s">
        <v>1606</v>
      </c>
      <c r="B1365" s="120" t="s">
        <v>1609</v>
      </c>
      <c r="C1365" s="119" t="s">
        <v>1029</v>
      </c>
      <c r="D1365" s="121">
        <v>2</v>
      </c>
      <c r="E1365" s="121">
        <v>8</v>
      </c>
    </row>
    <row r="1366" spans="1:5" ht="30" x14ac:dyDescent="0.25">
      <c r="A1366" s="119" t="s">
        <v>1610</v>
      </c>
      <c r="B1366" s="120" t="s">
        <v>1611</v>
      </c>
      <c r="C1366" s="119" t="s">
        <v>1029</v>
      </c>
      <c r="D1366" s="121">
        <v>7</v>
      </c>
      <c r="E1366" s="121">
        <v>7</v>
      </c>
    </row>
    <row r="1367" spans="1:5" ht="30" x14ac:dyDescent="0.25">
      <c r="A1367" s="119" t="s">
        <v>1610</v>
      </c>
      <c r="B1367" s="120" t="s">
        <v>1612</v>
      </c>
      <c r="C1367" s="119" t="s">
        <v>1026</v>
      </c>
      <c r="D1367" s="121">
        <v>2</v>
      </c>
      <c r="E1367" s="121" t="s">
        <v>1027</v>
      </c>
    </row>
    <row r="1368" spans="1:5" ht="30" x14ac:dyDescent="0.25">
      <c r="A1368" s="119" t="s">
        <v>1610</v>
      </c>
      <c r="B1368" s="120" t="s">
        <v>1613</v>
      </c>
      <c r="C1368" s="119" t="s">
        <v>1026</v>
      </c>
      <c r="D1368" s="121">
        <v>5</v>
      </c>
      <c r="E1368" s="121">
        <v>7</v>
      </c>
    </row>
    <row r="1369" spans="1:5" ht="30" x14ac:dyDescent="0.25">
      <c r="A1369" s="119" t="s">
        <v>1610</v>
      </c>
      <c r="B1369" s="120" t="s">
        <v>1614</v>
      </c>
      <c r="C1369" s="119" t="s">
        <v>1026</v>
      </c>
      <c r="D1369" s="121">
        <v>7</v>
      </c>
      <c r="E1369" s="121">
        <v>7</v>
      </c>
    </row>
    <row r="1370" spans="1:5" ht="30" x14ac:dyDescent="0.25">
      <c r="A1370" s="119" t="s">
        <v>1615</v>
      </c>
      <c r="B1370" s="120" t="s">
        <v>1613</v>
      </c>
      <c r="C1370" s="119" t="s">
        <v>1029</v>
      </c>
      <c r="D1370" s="121">
        <v>5</v>
      </c>
      <c r="E1370" s="121">
        <v>7</v>
      </c>
    </row>
    <row r="1371" spans="1:5" ht="30" x14ac:dyDescent="0.25">
      <c r="A1371" s="119" t="s">
        <v>1615</v>
      </c>
      <c r="B1371" s="120" t="s">
        <v>1616</v>
      </c>
      <c r="C1371" s="119" t="s">
        <v>1029</v>
      </c>
      <c r="D1371" s="121">
        <v>6</v>
      </c>
      <c r="E1371" s="121">
        <v>7</v>
      </c>
    </row>
    <row r="1372" spans="1:5" x14ac:dyDescent="0.25">
      <c r="A1372" s="119" t="s">
        <v>622</v>
      </c>
      <c r="B1372" s="120" t="s">
        <v>1613</v>
      </c>
      <c r="C1372" s="119" t="s">
        <v>1029</v>
      </c>
      <c r="D1372" s="121">
        <v>5</v>
      </c>
      <c r="E1372" s="121">
        <v>7</v>
      </c>
    </row>
    <row r="1373" spans="1:5" x14ac:dyDescent="0.25">
      <c r="A1373" s="119" t="s">
        <v>622</v>
      </c>
      <c r="B1373" s="120" t="s">
        <v>1617</v>
      </c>
      <c r="C1373" s="119" t="s">
        <v>1026</v>
      </c>
      <c r="D1373" s="121">
        <v>2</v>
      </c>
      <c r="E1373" s="121">
        <v>2</v>
      </c>
    </row>
    <row r="1374" spans="1:5" x14ac:dyDescent="0.25">
      <c r="A1374" s="119" t="s">
        <v>622</v>
      </c>
      <c r="B1374" s="120" t="s">
        <v>1616</v>
      </c>
      <c r="C1374" s="119" t="s">
        <v>1029</v>
      </c>
      <c r="D1374" s="121">
        <v>6</v>
      </c>
      <c r="E1374" s="121">
        <v>7</v>
      </c>
    </row>
    <row r="1375" spans="1:5" x14ac:dyDescent="0.25">
      <c r="A1375" s="119" t="s">
        <v>622</v>
      </c>
      <c r="B1375" s="120" t="s">
        <v>1618</v>
      </c>
      <c r="C1375" s="119" t="s">
        <v>1026</v>
      </c>
      <c r="D1375" s="121">
        <v>3</v>
      </c>
      <c r="E1375" s="121">
        <v>5</v>
      </c>
    </row>
    <row r="1376" spans="1:5" x14ac:dyDescent="0.25">
      <c r="A1376" s="119" t="s">
        <v>622</v>
      </c>
      <c r="B1376" s="120" t="s">
        <v>1619</v>
      </c>
      <c r="C1376" s="119" t="s">
        <v>1026</v>
      </c>
      <c r="D1376" s="121">
        <v>2</v>
      </c>
      <c r="E1376" s="121">
        <v>4</v>
      </c>
    </row>
    <row r="1377" spans="1:5" ht="30" x14ac:dyDescent="0.25">
      <c r="A1377" s="119" t="s">
        <v>680</v>
      </c>
      <c r="B1377" s="120" t="s">
        <v>1314</v>
      </c>
      <c r="C1377" s="119" t="s">
        <v>1026</v>
      </c>
      <c r="D1377" s="121">
        <v>1</v>
      </c>
      <c r="E1377" s="121">
        <v>1</v>
      </c>
    </row>
    <row r="1378" spans="1:5" ht="30" x14ac:dyDescent="0.25">
      <c r="A1378" s="119" t="s">
        <v>680</v>
      </c>
      <c r="B1378" s="120" t="s">
        <v>1620</v>
      </c>
      <c r="C1378" s="119" t="s">
        <v>1029</v>
      </c>
      <c r="D1378" s="121">
        <v>1</v>
      </c>
      <c r="E1378" s="121" t="s">
        <v>1027</v>
      </c>
    </row>
    <row r="1379" spans="1:5" ht="30" x14ac:dyDescent="0.25">
      <c r="A1379" s="119" t="s">
        <v>680</v>
      </c>
      <c r="B1379" s="120" t="s">
        <v>1478</v>
      </c>
      <c r="C1379" s="119" t="s">
        <v>1029</v>
      </c>
      <c r="D1379" s="121">
        <v>1</v>
      </c>
      <c r="E1379" s="121" t="s">
        <v>1027</v>
      </c>
    </row>
    <row r="1380" spans="1:5" ht="30" x14ac:dyDescent="0.25">
      <c r="A1380" s="119" t="s">
        <v>680</v>
      </c>
      <c r="B1380" s="120" t="s">
        <v>1497</v>
      </c>
      <c r="C1380" s="119" t="s">
        <v>1029</v>
      </c>
      <c r="D1380" s="121">
        <v>1</v>
      </c>
      <c r="E1380" s="121">
        <v>3</v>
      </c>
    </row>
    <row r="1381" spans="1:5" ht="30" x14ac:dyDescent="0.25">
      <c r="A1381" s="119" t="s">
        <v>680</v>
      </c>
      <c r="B1381" s="120" t="s">
        <v>1479</v>
      </c>
      <c r="C1381" s="119" t="s">
        <v>1029</v>
      </c>
      <c r="D1381" s="121">
        <v>1</v>
      </c>
      <c r="E1381" s="121" t="s">
        <v>1027</v>
      </c>
    </row>
    <row r="1382" spans="1:5" ht="30" x14ac:dyDescent="0.25">
      <c r="A1382" s="119" t="s">
        <v>680</v>
      </c>
      <c r="B1382" s="120" t="s">
        <v>1481</v>
      </c>
      <c r="C1382" s="119" t="s">
        <v>1026</v>
      </c>
      <c r="D1382" s="121">
        <v>2</v>
      </c>
      <c r="E1382" s="121" t="s">
        <v>1027</v>
      </c>
    </row>
    <row r="1383" spans="1:5" ht="30" x14ac:dyDescent="0.25">
      <c r="A1383" s="119" t="s">
        <v>680</v>
      </c>
      <c r="B1383" s="120" t="s">
        <v>1484</v>
      </c>
      <c r="C1383" s="119" t="s">
        <v>1026</v>
      </c>
      <c r="D1383" s="121">
        <v>2</v>
      </c>
      <c r="E1383" s="121">
        <v>2</v>
      </c>
    </row>
    <row r="1384" spans="1:5" ht="30" x14ac:dyDescent="0.25">
      <c r="A1384" s="119" t="s">
        <v>680</v>
      </c>
      <c r="B1384" s="120" t="s">
        <v>1488</v>
      </c>
      <c r="C1384" s="119" t="s">
        <v>1026</v>
      </c>
      <c r="D1384" s="121">
        <v>2</v>
      </c>
      <c r="E1384" s="121">
        <v>2</v>
      </c>
    </row>
    <row r="1385" spans="1:5" ht="30" x14ac:dyDescent="0.25">
      <c r="A1385" s="119" t="s">
        <v>680</v>
      </c>
      <c r="B1385" s="120" t="s">
        <v>1074</v>
      </c>
      <c r="C1385" s="119" t="s">
        <v>1026</v>
      </c>
      <c r="D1385" s="121">
        <v>3</v>
      </c>
      <c r="E1385" s="121">
        <v>2</v>
      </c>
    </row>
    <row r="1386" spans="1:5" ht="30" x14ac:dyDescent="0.25">
      <c r="A1386" s="119" t="s">
        <v>680</v>
      </c>
      <c r="B1386" s="120" t="s">
        <v>1489</v>
      </c>
      <c r="C1386" s="119" t="s">
        <v>1026</v>
      </c>
      <c r="D1386" s="121">
        <v>1</v>
      </c>
      <c r="E1386" s="121">
        <v>2</v>
      </c>
    </row>
    <row r="1387" spans="1:5" x14ac:dyDescent="0.25">
      <c r="A1387" s="119" t="s">
        <v>641</v>
      </c>
      <c r="B1387" s="120" t="s">
        <v>1125</v>
      </c>
      <c r="C1387" s="119" t="s">
        <v>1026</v>
      </c>
      <c r="D1387" s="121">
        <v>3</v>
      </c>
      <c r="E1387" s="121">
        <v>2</v>
      </c>
    </row>
    <row r="1388" spans="1:5" x14ac:dyDescent="0.25">
      <c r="A1388" s="119" t="s">
        <v>641</v>
      </c>
      <c r="B1388" s="120" t="s">
        <v>1314</v>
      </c>
      <c r="C1388" s="119" t="s">
        <v>1026</v>
      </c>
      <c r="D1388" s="121">
        <v>1</v>
      </c>
      <c r="E1388" s="121">
        <v>1</v>
      </c>
    </row>
    <row r="1389" spans="1:5" x14ac:dyDescent="0.25">
      <c r="A1389" s="119" t="s">
        <v>641</v>
      </c>
      <c r="B1389" s="120" t="s">
        <v>1500</v>
      </c>
      <c r="C1389" s="119" t="s">
        <v>1026</v>
      </c>
      <c r="D1389" s="124"/>
      <c r="E1389" s="121">
        <v>1</v>
      </c>
    </row>
    <row r="1390" spans="1:5" x14ac:dyDescent="0.25">
      <c r="A1390" s="119" t="s">
        <v>641</v>
      </c>
      <c r="B1390" s="120" t="s">
        <v>1481</v>
      </c>
      <c r="C1390" s="119" t="s">
        <v>1026</v>
      </c>
      <c r="D1390" s="121">
        <v>2</v>
      </c>
      <c r="E1390" s="121" t="s">
        <v>1027</v>
      </c>
    </row>
    <row r="1391" spans="1:5" x14ac:dyDescent="0.25">
      <c r="A1391" s="119" t="s">
        <v>641</v>
      </c>
      <c r="B1391" s="120" t="s">
        <v>1430</v>
      </c>
      <c r="C1391" s="119" t="s">
        <v>1026</v>
      </c>
      <c r="D1391" s="121" t="s">
        <v>1027</v>
      </c>
      <c r="E1391" s="121" t="s">
        <v>1027</v>
      </c>
    </row>
    <row r="1392" spans="1:5" x14ac:dyDescent="0.25">
      <c r="A1392" s="119" t="s">
        <v>641</v>
      </c>
      <c r="B1392" s="120" t="s">
        <v>1128</v>
      </c>
      <c r="C1392" s="119" t="s">
        <v>1026</v>
      </c>
      <c r="D1392" s="121">
        <v>2</v>
      </c>
      <c r="E1392" s="121">
        <v>3</v>
      </c>
    </row>
    <row r="1393" spans="1:5" x14ac:dyDescent="0.25">
      <c r="A1393" s="119" t="s">
        <v>641</v>
      </c>
      <c r="B1393" s="120" t="s">
        <v>1129</v>
      </c>
      <c r="C1393" s="119" t="s">
        <v>1026</v>
      </c>
      <c r="D1393" s="121" t="s">
        <v>1027</v>
      </c>
      <c r="E1393" s="121" t="s">
        <v>1027</v>
      </c>
    </row>
    <row r="1394" spans="1:5" x14ac:dyDescent="0.25">
      <c r="A1394" s="119" t="s">
        <v>641</v>
      </c>
      <c r="B1394" s="120" t="s">
        <v>1284</v>
      </c>
      <c r="C1394" s="119" t="s">
        <v>1026</v>
      </c>
      <c r="D1394" s="124"/>
      <c r="E1394" s="121">
        <v>2</v>
      </c>
    </row>
    <row r="1395" spans="1:5" x14ac:dyDescent="0.25">
      <c r="A1395" s="119" t="s">
        <v>641</v>
      </c>
      <c r="B1395" s="120" t="s">
        <v>1074</v>
      </c>
      <c r="C1395" s="119" t="s">
        <v>1026</v>
      </c>
      <c r="D1395" s="121">
        <v>3</v>
      </c>
      <c r="E1395" s="121">
        <v>2</v>
      </c>
    </row>
    <row r="1396" spans="1:5" x14ac:dyDescent="0.25">
      <c r="A1396" s="119" t="s">
        <v>641</v>
      </c>
      <c r="B1396" s="120" t="s">
        <v>1489</v>
      </c>
      <c r="C1396" s="119" t="s">
        <v>1026</v>
      </c>
      <c r="D1396" s="121">
        <v>1</v>
      </c>
      <c r="E1396" s="121">
        <v>2</v>
      </c>
    </row>
    <row r="1397" spans="1:5" ht="30" x14ac:dyDescent="0.25">
      <c r="A1397" s="119" t="s">
        <v>671</v>
      </c>
      <c r="B1397" s="120" t="s">
        <v>1481</v>
      </c>
      <c r="C1397" s="119" t="s">
        <v>1026</v>
      </c>
      <c r="D1397" s="121">
        <v>2</v>
      </c>
      <c r="E1397" s="121" t="s">
        <v>1027</v>
      </c>
    </row>
    <row r="1398" spans="1:5" ht="30" x14ac:dyDescent="0.25">
      <c r="A1398" s="119" t="s">
        <v>671</v>
      </c>
      <c r="B1398" s="120" t="s">
        <v>1621</v>
      </c>
      <c r="C1398" s="119" t="s">
        <v>1029</v>
      </c>
      <c r="D1398" s="121">
        <v>2</v>
      </c>
      <c r="E1398" s="121">
        <v>1</v>
      </c>
    </row>
    <row r="1399" spans="1:5" ht="30" x14ac:dyDescent="0.25">
      <c r="A1399" s="119" t="s">
        <v>671</v>
      </c>
      <c r="B1399" s="120" t="s">
        <v>1622</v>
      </c>
      <c r="C1399" s="119" t="s">
        <v>1026</v>
      </c>
      <c r="D1399" s="121">
        <v>1</v>
      </c>
      <c r="E1399" s="121">
        <v>2</v>
      </c>
    </row>
    <row r="1400" spans="1:5" ht="30" x14ac:dyDescent="0.25">
      <c r="A1400" s="119" t="s">
        <v>671</v>
      </c>
      <c r="B1400" s="120" t="s">
        <v>1623</v>
      </c>
      <c r="C1400" s="119" t="s">
        <v>1026</v>
      </c>
      <c r="D1400" s="121">
        <v>2</v>
      </c>
      <c r="E1400" s="121" t="s">
        <v>1027</v>
      </c>
    </row>
    <row r="1401" spans="1:5" ht="30" x14ac:dyDescent="0.25">
      <c r="A1401" s="119" t="s">
        <v>831</v>
      </c>
      <c r="B1401" s="120" t="s">
        <v>1197</v>
      </c>
      <c r="C1401" s="119" t="s">
        <v>1026</v>
      </c>
      <c r="D1401" s="121" t="s">
        <v>1027</v>
      </c>
      <c r="E1401" s="121" t="s">
        <v>1027</v>
      </c>
    </row>
    <row r="1402" spans="1:5" ht="30" x14ac:dyDescent="0.25">
      <c r="A1402" s="119" t="s">
        <v>831</v>
      </c>
      <c r="B1402" s="120" t="s">
        <v>1198</v>
      </c>
      <c r="C1402" s="119" t="s">
        <v>1026</v>
      </c>
      <c r="D1402" s="121">
        <v>4</v>
      </c>
      <c r="E1402" s="121">
        <v>8</v>
      </c>
    </row>
    <row r="1403" spans="1:5" ht="30" x14ac:dyDescent="0.25">
      <c r="A1403" s="119" t="s">
        <v>831</v>
      </c>
      <c r="B1403" s="120" t="s">
        <v>1624</v>
      </c>
      <c r="C1403" s="119" t="s">
        <v>1029</v>
      </c>
      <c r="D1403" s="121">
        <v>2</v>
      </c>
      <c r="E1403" s="121">
        <v>9</v>
      </c>
    </row>
    <row r="1404" spans="1:5" ht="30" x14ac:dyDescent="0.25">
      <c r="A1404" s="119" t="s">
        <v>831</v>
      </c>
      <c r="B1404" s="120" t="s">
        <v>1625</v>
      </c>
      <c r="C1404" s="119" t="s">
        <v>1026</v>
      </c>
      <c r="D1404" s="121">
        <v>2</v>
      </c>
      <c r="E1404" s="121">
        <v>8</v>
      </c>
    </row>
    <row r="1405" spans="1:5" ht="30" x14ac:dyDescent="0.25">
      <c r="A1405" s="119" t="s">
        <v>831</v>
      </c>
      <c r="B1405" s="120" t="s">
        <v>1204</v>
      </c>
      <c r="C1405" s="119" t="s">
        <v>1026</v>
      </c>
      <c r="D1405" s="121">
        <v>3</v>
      </c>
      <c r="E1405" s="121">
        <v>6</v>
      </c>
    </row>
    <row r="1406" spans="1:5" ht="30" x14ac:dyDescent="0.25">
      <c r="A1406" s="119" t="s">
        <v>831</v>
      </c>
      <c r="B1406" s="120" t="s">
        <v>1626</v>
      </c>
      <c r="C1406" s="119" t="s">
        <v>1026</v>
      </c>
      <c r="D1406" s="121">
        <v>3</v>
      </c>
      <c r="E1406" s="121">
        <v>7</v>
      </c>
    </row>
    <row r="1407" spans="1:5" ht="30" x14ac:dyDescent="0.25">
      <c r="A1407" s="119" t="s">
        <v>831</v>
      </c>
      <c r="B1407" s="120" t="s">
        <v>1627</v>
      </c>
      <c r="C1407" s="119" t="s">
        <v>1026</v>
      </c>
      <c r="D1407" s="121">
        <v>3</v>
      </c>
      <c r="E1407" s="121">
        <v>9</v>
      </c>
    </row>
    <row r="1408" spans="1:5" ht="30" x14ac:dyDescent="0.25">
      <c r="A1408" s="119" t="s">
        <v>831</v>
      </c>
      <c r="B1408" s="120" t="s">
        <v>1628</v>
      </c>
      <c r="C1408" s="119" t="s">
        <v>1026</v>
      </c>
      <c r="D1408" s="121">
        <v>6</v>
      </c>
      <c r="E1408" s="121">
        <v>8</v>
      </c>
    </row>
    <row r="1409" spans="1:5" ht="30" x14ac:dyDescent="0.25">
      <c r="A1409" s="119" t="s">
        <v>831</v>
      </c>
      <c r="B1409" s="120" t="s">
        <v>1629</v>
      </c>
      <c r="C1409" s="119" t="s">
        <v>1026</v>
      </c>
      <c r="D1409" s="121">
        <v>4</v>
      </c>
      <c r="E1409" s="121">
        <v>8</v>
      </c>
    </row>
    <row r="1410" spans="1:5" ht="30" x14ac:dyDescent="0.25">
      <c r="A1410" s="119" t="s">
        <v>831</v>
      </c>
      <c r="B1410" s="120" t="s">
        <v>1630</v>
      </c>
      <c r="C1410" s="119" t="s">
        <v>1026</v>
      </c>
      <c r="D1410" s="121" t="s">
        <v>1027</v>
      </c>
      <c r="E1410" s="121">
        <v>8</v>
      </c>
    </row>
    <row r="1411" spans="1:5" ht="30" x14ac:dyDescent="0.25">
      <c r="A1411" s="119" t="s">
        <v>831</v>
      </c>
      <c r="B1411" s="120" t="s">
        <v>1631</v>
      </c>
      <c r="C1411" s="119" t="s">
        <v>1029</v>
      </c>
      <c r="D1411" s="121">
        <v>3</v>
      </c>
      <c r="E1411" s="121">
        <v>8</v>
      </c>
    </row>
    <row r="1412" spans="1:5" ht="30" x14ac:dyDescent="0.25">
      <c r="A1412" s="119" t="s">
        <v>831</v>
      </c>
      <c r="B1412" s="120" t="s">
        <v>1632</v>
      </c>
      <c r="C1412" s="119" t="s">
        <v>1026</v>
      </c>
      <c r="D1412" s="121">
        <v>4</v>
      </c>
      <c r="E1412" s="121">
        <v>7</v>
      </c>
    </row>
    <row r="1413" spans="1:5" ht="30" x14ac:dyDescent="0.25">
      <c r="A1413" s="119" t="s">
        <v>831</v>
      </c>
      <c r="B1413" s="120" t="s">
        <v>1154</v>
      </c>
      <c r="C1413" s="119" t="s">
        <v>1026</v>
      </c>
      <c r="D1413" s="121" t="s">
        <v>1027</v>
      </c>
      <c r="E1413" s="121" t="s">
        <v>1027</v>
      </c>
    </row>
    <row r="1414" spans="1:5" ht="30" x14ac:dyDescent="0.25">
      <c r="A1414" s="119" t="s">
        <v>829</v>
      </c>
      <c r="B1414" s="120" t="s">
        <v>1202</v>
      </c>
      <c r="C1414" s="119" t="s">
        <v>1029</v>
      </c>
      <c r="D1414" s="121">
        <v>3</v>
      </c>
      <c r="E1414" s="121">
        <v>3</v>
      </c>
    </row>
    <row r="1415" spans="1:5" ht="30" x14ac:dyDescent="0.25">
      <c r="A1415" s="119" t="s">
        <v>829</v>
      </c>
      <c r="B1415" s="120" t="s">
        <v>1203</v>
      </c>
      <c r="C1415" s="119" t="s">
        <v>1029</v>
      </c>
      <c r="D1415" s="121">
        <v>3</v>
      </c>
      <c r="E1415" s="121">
        <v>3</v>
      </c>
    </row>
    <row r="1416" spans="1:5" ht="30" x14ac:dyDescent="0.25">
      <c r="A1416" s="119" t="s">
        <v>829</v>
      </c>
      <c r="B1416" s="120" t="s">
        <v>1205</v>
      </c>
      <c r="C1416" s="119" t="s">
        <v>1026</v>
      </c>
      <c r="D1416" s="121">
        <v>3</v>
      </c>
      <c r="E1416" s="121">
        <v>2</v>
      </c>
    </row>
    <row r="1417" spans="1:5" x14ac:dyDescent="0.25">
      <c r="A1417" s="119" t="s">
        <v>682</v>
      </c>
      <c r="B1417" s="120" t="s">
        <v>1633</v>
      </c>
      <c r="C1417" s="119" t="s">
        <v>1026</v>
      </c>
      <c r="D1417" s="121">
        <v>2</v>
      </c>
      <c r="E1417" s="121">
        <v>9</v>
      </c>
    </row>
    <row r="1418" spans="1:5" x14ac:dyDescent="0.25">
      <c r="A1418" s="119" t="s">
        <v>682</v>
      </c>
      <c r="B1418" s="120" t="s">
        <v>1414</v>
      </c>
      <c r="C1418" s="119" t="s">
        <v>1026</v>
      </c>
      <c r="D1418" s="121">
        <v>2</v>
      </c>
      <c r="E1418" s="121">
        <v>8</v>
      </c>
    </row>
    <row r="1419" spans="1:5" x14ac:dyDescent="0.25">
      <c r="A1419" s="119" t="s">
        <v>682</v>
      </c>
      <c r="B1419" s="120" t="s">
        <v>1358</v>
      </c>
      <c r="C1419" s="119" t="s">
        <v>1026</v>
      </c>
      <c r="D1419" s="121">
        <v>3</v>
      </c>
      <c r="E1419" s="121">
        <v>8</v>
      </c>
    </row>
    <row r="1420" spans="1:5" x14ac:dyDescent="0.25">
      <c r="A1420" s="119" t="s">
        <v>682</v>
      </c>
      <c r="B1420" s="120" t="s">
        <v>1064</v>
      </c>
      <c r="C1420" s="119" t="s">
        <v>1026</v>
      </c>
      <c r="D1420" s="121">
        <v>3</v>
      </c>
      <c r="E1420" s="121">
        <v>8</v>
      </c>
    </row>
    <row r="1421" spans="1:5" x14ac:dyDescent="0.25">
      <c r="A1421" s="119" t="s">
        <v>682</v>
      </c>
      <c r="B1421" s="120" t="s">
        <v>1425</v>
      </c>
      <c r="C1421" s="119" t="s">
        <v>1026</v>
      </c>
      <c r="D1421" s="121">
        <v>4</v>
      </c>
      <c r="E1421" s="121">
        <v>8</v>
      </c>
    </row>
    <row r="1422" spans="1:5" x14ac:dyDescent="0.25">
      <c r="A1422" s="119" t="s">
        <v>682</v>
      </c>
      <c r="B1422" s="120" t="s">
        <v>1634</v>
      </c>
      <c r="C1422" s="119" t="s">
        <v>1026</v>
      </c>
      <c r="D1422" s="121">
        <v>2</v>
      </c>
      <c r="E1422" s="121">
        <v>8</v>
      </c>
    </row>
    <row r="1423" spans="1:5" x14ac:dyDescent="0.25">
      <c r="A1423" s="119" t="s">
        <v>682</v>
      </c>
      <c r="B1423" s="120" t="s">
        <v>1429</v>
      </c>
      <c r="C1423" s="119" t="s">
        <v>1026</v>
      </c>
      <c r="D1423" s="121">
        <v>2</v>
      </c>
      <c r="E1423" s="121" t="s">
        <v>1027</v>
      </c>
    </row>
    <row r="1424" spans="1:5" x14ac:dyDescent="0.25">
      <c r="A1424" s="119" t="s">
        <v>682</v>
      </c>
      <c r="B1424" s="120" t="s">
        <v>1635</v>
      </c>
      <c r="C1424" s="119" t="s">
        <v>1026</v>
      </c>
      <c r="D1424" s="121">
        <v>2</v>
      </c>
      <c r="E1424" s="121">
        <v>9</v>
      </c>
    </row>
    <row r="1425" spans="1:5" x14ac:dyDescent="0.25">
      <c r="A1425" s="119" t="s">
        <v>682</v>
      </c>
      <c r="B1425" s="120" t="s">
        <v>1636</v>
      </c>
      <c r="C1425" s="119" t="s">
        <v>1026</v>
      </c>
      <c r="D1425" s="121">
        <v>3</v>
      </c>
      <c r="E1425" s="121">
        <v>8</v>
      </c>
    </row>
    <row r="1426" spans="1:5" ht="30" x14ac:dyDescent="0.25">
      <c r="A1426" s="119" t="s">
        <v>682</v>
      </c>
      <c r="B1426" s="120" t="s">
        <v>1637</v>
      </c>
      <c r="C1426" s="119" t="s">
        <v>1026</v>
      </c>
      <c r="D1426" s="121">
        <v>3</v>
      </c>
      <c r="E1426" s="121">
        <v>8</v>
      </c>
    </row>
    <row r="1427" spans="1:5" x14ac:dyDescent="0.25">
      <c r="A1427" s="119" t="s">
        <v>682</v>
      </c>
      <c r="B1427" s="120" t="s">
        <v>1365</v>
      </c>
      <c r="C1427" s="119" t="s">
        <v>1026</v>
      </c>
      <c r="D1427" s="121">
        <v>2</v>
      </c>
      <c r="E1427" s="121">
        <v>7</v>
      </c>
    </row>
    <row r="1428" spans="1:5" x14ac:dyDescent="0.25">
      <c r="A1428" s="119" t="s">
        <v>682</v>
      </c>
      <c r="B1428" s="120" t="s">
        <v>1432</v>
      </c>
      <c r="C1428" s="119" t="s">
        <v>1026</v>
      </c>
      <c r="D1428" s="121">
        <v>2</v>
      </c>
      <c r="E1428" s="121">
        <v>8</v>
      </c>
    </row>
    <row r="1429" spans="1:5" x14ac:dyDescent="0.25">
      <c r="A1429" s="119" t="s">
        <v>682</v>
      </c>
      <c r="B1429" s="120" t="s">
        <v>1638</v>
      </c>
      <c r="C1429" s="119" t="s">
        <v>1026</v>
      </c>
      <c r="D1429" s="121">
        <v>3</v>
      </c>
      <c r="E1429" s="121">
        <v>8</v>
      </c>
    </row>
    <row r="1430" spans="1:5" x14ac:dyDescent="0.25">
      <c r="A1430" s="119" t="s">
        <v>682</v>
      </c>
      <c r="B1430" s="120" t="s">
        <v>1371</v>
      </c>
      <c r="C1430" s="119" t="s">
        <v>1026</v>
      </c>
      <c r="D1430" s="121">
        <v>3</v>
      </c>
      <c r="E1430" s="121">
        <v>9</v>
      </c>
    </row>
    <row r="1431" spans="1:5" ht="30" x14ac:dyDescent="0.25">
      <c r="A1431" s="119" t="s">
        <v>672</v>
      </c>
      <c r="B1431" s="120" t="s">
        <v>1639</v>
      </c>
      <c r="C1431" s="119" t="s">
        <v>1026</v>
      </c>
      <c r="D1431" s="121">
        <v>1</v>
      </c>
      <c r="E1431" s="121">
        <v>1</v>
      </c>
    </row>
    <row r="1432" spans="1:5" ht="30" x14ac:dyDescent="0.25">
      <c r="A1432" s="119" t="s">
        <v>672</v>
      </c>
      <c r="B1432" s="120" t="s">
        <v>1621</v>
      </c>
      <c r="C1432" s="119" t="s">
        <v>1026</v>
      </c>
      <c r="D1432" s="121">
        <v>2</v>
      </c>
      <c r="E1432" s="121">
        <v>1</v>
      </c>
    </row>
    <row r="1433" spans="1:5" ht="30" x14ac:dyDescent="0.25">
      <c r="A1433" s="119" t="s">
        <v>672</v>
      </c>
      <c r="B1433" s="120" t="s">
        <v>1622</v>
      </c>
      <c r="C1433" s="119" t="s">
        <v>1026</v>
      </c>
      <c r="D1433" s="121">
        <v>1</v>
      </c>
      <c r="E1433" s="121">
        <v>2</v>
      </c>
    </row>
    <row r="1434" spans="1:5" ht="30" x14ac:dyDescent="0.25">
      <c r="A1434" s="119" t="s">
        <v>672</v>
      </c>
      <c r="B1434" s="120" t="s">
        <v>1494</v>
      </c>
      <c r="C1434" s="119" t="s">
        <v>1026</v>
      </c>
      <c r="D1434" s="121">
        <v>1</v>
      </c>
      <c r="E1434" s="121" t="s">
        <v>1027</v>
      </c>
    </row>
    <row r="1435" spans="1:5" ht="30" x14ac:dyDescent="0.25">
      <c r="A1435" s="119" t="s">
        <v>672</v>
      </c>
      <c r="B1435" s="120" t="s">
        <v>1640</v>
      </c>
      <c r="C1435" s="119" t="s">
        <v>1029</v>
      </c>
      <c r="D1435" s="124"/>
      <c r="E1435" s="121">
        <v>2</v>
      </c>
    </row>
    <row r="1436" spans="1:5" ht="30" x14ac:dyDescent="0.25">
      <c r="A1436" s="119" t="s">
        <v>672</v>
      </c>
      <c r="B1436" s="120" t="s">
        <v>1641</v>
      </c>
      <c r="C1436" s="119" t="s">
        <v>1029</v>
      </c>
      <c r="D1436" s="124"/>
      <c r="E1436" s="121">
        <v>2</v>
      </c>
    </row>
    <row r="1437" spans="1:5" ht="30" x14ac:dyDescent="0.25">
      <c r="A1437" s="119" t="s">
        <v>672</v>
      </c>
      <c r="B1437" s="120" t="s">
        <v>1413</v>
      </c>
      <c r="C1437" s="119" t="s">
        <v>1029</v>
      </c>
      <c r="D1437" s="121">
        <v>1</v>
      </c>
      <c r="E1437" s="121">
        <v>1</v>
      </c>
    </row>
    <row r="1438" spans="1:5" x14ac:dyDescent="0.25">
      <c r="A1438" s="119" t="s">
        <v>687</v>
      </c>
      <c r="B1438" s="120" t="s">
        <v>1064</v>
      </c>
      <c r="C1438" s="119" t="s">
        <v>1026</v>
      </c>
      <c r="D1438" s="121">
        <v>3</v>
      </c>
      <c r="E1438" s="121">
        <v>8</v>
      </c>
    </row>
    <row r="1439" spans="1:5" x14ac:dyDescent="0.25">
      <c r="A1439" s="119" t="s">
        <v>687</v>
      </c>
      <c r="B1439" s="120" t="s">
        <v>1429</v>
      </c>
      <c r="C1439" s="119" t="s">
        <v>1026</v>
      </c>
      <c r="D1439" s="121">
        <v>2</v>
      </c>
      <c r="E1439" s="121" t="s">
        <v>1027</v>
      </c>
    </row>
    <row r="1440" spans="1:5" x14ac:dyDescent="0.25">
      <c r="A1440" s="119" t="s">
        <v>687</v>
      </c>
      <c r="B1440" s="120" t="s">
        <v>1430</v>
      </c>
      <c r="C1440" s="119" t="s">
        <v>1026</v>
      </c>
      <c r="D1440" s="121" t="s">
        <v>1027</v>
      </c>
      <c r="E1440" s="121" t="s">
        <v>1027</v>
      </c>
    </row>
    <row r="1441" spans="1:5" x14ac:dyDescent="0.25">
      <c r="A1441" s="119" t="s">
        <v>687</v>
      </c>
      <c r="B1441" s="120" t="s">
        <v>1642</v>
      </c>
      <c r="C1441" s="119" t="s">
        <v>1026</v>
      </c>
      <c r="D1441" s="121">
        <v>3</v>
      </c>
      <c r="E1441" s="121" t="s">
        <v>1027</v>
      </c>
    </row>
    <row r="1442" spans="1:5" x14ac:dyDescent="0.25">
      <c r="A1442" s="119" t="s">
        <v>687</v>
      </c>
      <c r="B1442" s="120" t="s">
        <v>1432</v>
      </c>
      <c r="C1442" s="119" t="s">
        <v>1026</v>
      </c>
      <c r="D1442" s="121">
        <v>2</v>
      </c>
      <c r="E1442" s="121">
        <v>8</v>
      </c>
    </row>
    <row r="1443" spans="1:5" x14ac:dyDescent="0.25">
      <c r="A1443" s="119" t="s">
        <v>687</v>
      </c>
      <c r="B1443" s="120" t="s">
        <v>1643</v>
      </c>
      <c r="C1443" s="119" t="s">
        <v>1026</v>
      </c>
      <c r="D1443" s="121">
        <v>4</v>
      </c>
      <c r="E1443" s="121">
        <v>7</v>
      </c>
    </row>
    <row r="1444" spans="1:5" x14ac:dyDescent="0.25">
      <c r="A1444" s="119" t="s">
        <v>687</v>
      </c>
      <c r="B1444" s="120" t="s">
        <v>1036</v>
      </c>
      <c r="C1444" s="119" t="s">
        <v>1026</v>
      </c>
      <c r="D1444" s="121" t="s">
        <v>1027</v>
      </c>
      <c r="E1444" s="121">
        <v>4</v>
      </c>
    </row>
    <row r="1445" spans="1:5" x14ac:dyDescent="0.25">
      <c r="A1445" s="119" t="s">
        <v>687</v>
      </c>
      <c r="B1445" s="120" t="s">
        <v>1471</v>
      </c>
      <c r="C1445" s="119" t="s">
        <v>1026</v>
      </c>
      <c r="D1445" s="121">
        <v>3</v>
      </c>
      <c r="E1445" s="121">
        <v>8</v>
      </c>
    </row>
    <row r="1446" spans="1:5" ht="30" x14ac:dyDescent="0.25">
      <c r="A1446" s="119" t="s">
        <v>985</v>
      </c>
      <c r="B1446" s="120" t="s">
        <v>1064</v>
      </c>
      <c r="C1446" s="119" t="s">
        <v>1026</v>
      </c>
      <c r="D1446" s="121">
        <v>3</v>
      </c>
      <c r="E1446" s="121">
        <v>8</v>
      </c>
    </row>
    <row r="1447" spans="1:5" ht="30" x14ac:dyDescent="0.25">
      <c r="A1447" s="119" t="s">
        <v>985</v>
      </c>
      <c r="B1447" s="120" t="s">
        <v>1456</v>
      </c>
      <c r="C1447" s="119" t="s">
        <v>1026</v>
      </c>
      <c r="D1447" s="121">
        <v>3</v>
      </c>
      <c r="E1447" s="121">
        <v>7</v>
      </c>
    </row>
    <row r="1448" spans="1:5" ht="30" x14ac:dyDescent="0.25">
      <c r="A1448" s="119" t="s">
        <v>985</v>
      </c>
      <c r="B1448" s="120" t="s">
        <v>1634</v>
      </c>
      <c r="C1448" s="119" t="s">
        <v>1026</v>
      </c>
      <c r="D1448" s="121">
        <v>2</v>
      </c>
      <c r="E1448" s="121">
        <v>8</v>
      </c>
    </row>
    <row r="1449" spans="1:5" ht="30" x14ac:dyDescent="0.25">
      <c r="A1449" s="119" t="s">
        <v>985</v>
      </c>
      <c r="B1449" s="120" t="s">
        <v>1428</v>
      </c>
      <c r="C1449" s="119" t="s">
        <v>1026</v>
      </c>
      <c r="D1449" s="121">
        <v>2</v>
      </c>
      <c r="E1449" s="121">
        <v>8</v>
      </c>
    </row>
    <row r="1450" spans="1:5" ht="30" x14ac:dyDescent="0.25">
      <c r="A1450" s="119" t="s">
        <v>985</v>
      </c>
      <c r="B1450" s="120" t="s">
        <v>1429</v>
      </c>
      <c r="C1450" s="119" t="s">
        <v>1029</v>
      </c>
      <c r="D1450" s="121">
        <v>2</v>
      </c>
      <c r="E1450" s="121" t="s">
        <v>1027</v>
      </c>
    </row>
    <row r="1451" spans="1:5" ht="30" x14ac:dyDescent="0.25">
      <c r="A1451" s="119" t="s">
        <v>985</v>
      </c>
      <c r="B1451" s="120" t="s">
        <v>1368</v>
      </c>
      <c r="C1451" s="119" t="s">
        <v>1026</v>
      </c>
      <c r="D1451" s="121">
        <v>3</v>
      </c>
      <c r="E1451" s="121">
        <v>7</v>
      </c>
    </row>
    <row r="1452" spans="1:5" ht="30" x14ac:dyDescent="0.25">
      <c r="A1452" s="119" t="s">
        <v>985</v>
      </c>
      <c r="B1452" s="120" t="s">
        <v>1644</v>
      </c>
      <c r="C1452" s="119" t="s">
        <v>1029</v>
      </c>
      <c r="D1452" s="124"/>
      <c r="E1452" s="124"/>
    </row>
    <row r="1453" spans="1:5" ht="30" x14ac:dyDescent="0.25">
      <c r="A1453" s="119" t="s">
        <v>985</v>
      </c>
      <c r="B1453" s="120" t="s">
        <v>1432</v>
      </c>
      <c r="C1453" s="119" t="s">
        <v>1026</v>
      </c>
      <c r="D1453" s="121">
        <v>2</v>
      </c>
      <c r="E1453" s="121">
        <v>8</v>
      </c>
    </row>
    <row r="1454" spans="1:5" ht="30" x14ac:dyDescent="0.25">
      <c r="A1454" s="119" t="s">
        <v>985</v>
      </c>
      <c r="B1454" s="120" t="s">
        <v>1320</v>
      </c>
      <c r="C1454" s="119" t="s">
        <v>1026</v>
      </c>
      <c r="D1454" s="121">
        <v>2</v>
      </c>
      <c r="E1454" s="121" t="s">
        <v>1027</v>
      </c>
    </row>
    <row r="1455" spans="1:5" ht="30" x14ac:dyDescent="0.25">
      <c r="A1455" s="119" t="s">
        <v>985</v>
      </c>
      <c r="B1455" s="120" t="s">
        <v>1371</v>
      </c>
      <c r="C1455" s="119" t="s">
        <v>1026</v>
      </c>
      <c r="D1455" s="121">
        <v>3</v>
      </c>
      <c r="E1455" s="121">
        <v>9</v>
      </c>
    </row>
    <row r="1456" spans="1:5" ht="30" x14ac:dyDescent="0.25">
      <c r="A1456" s="119" t="s">
        <v>985</v>
      </c>
      <c r="B1456" s="120" t="s">
        <v>1276</v>
      </c>
      <c r="C1456" s="119" t="s">
        <v>1026</v>
      </c>
      <c r="D1456" s="121">
        <v>2</v>
      </c>
      <c r="E1456" s="121" t="s">
        <v>1027</v>
      </c>
    </row>
    <row r="1457" spans="1:5" x14ac:dyDescent="0.25">
      <c r="A1457" s="119" t="s">
        <v>986</v>
      </c>
      <c r="B1457" s="120" t="s">
        <v>1097</v>
      </c>
      <c r="C1457" s="119" t="s">
        <v>1026</v>
      </c>
      <c r="D1457" s="121">
        <v>2</v>
      </c>
      <c r="E1457" s="121" t="s">
        <v>1027</v>
      </c>
    </row>
    <row r="1458" spans="1:5" x14ac:dyDescent="0.25">
      <c r="A1458" s="119" t="s">
        <v>986</v>
      </c>
      <c r="B1458" s="120" t="s">
        <v>1064</v>
      </c>
      <c r="C1458" s="119" t="s">
        <v>1026</v>
      </c>
      <c r="D1458" s="121">
        <v>3</v>
      </c>
      <c r="E1458" s="121">
        <v>8</v>
      </c>
    </row>
    <row r="1459" spans="1:5" x14ac:dyDescent="0.25">
      <c r="A1459" s="119" t="s">
        <v>986</v>
      </c>
      <c r="B1459" s="120" t="s">
        <v>1098</v>
      </c>
      <c r="C1459" s="119" t="s">
        <v>1026</v>
      </c>
      <c r="D1459" s="121">
        <v>3</v>
      </c>
      <c r="E1459" s="121">
        <v>8</v>
      </c>
    </row>
    <row r="1460" spans="1:5" x14ac:dyDescent="0.25">
      <c r="A1460" s="119" t="s">
        <v>986</v>
      </c>
      <c r="B1460" s="120" t="s">
        <v>1099</v>
      </c>
      <c r="C1460" s="119" t="s">
        <v>1026</v>
      </c>
      <c r="D1460" s="121">
        <v>3</v>
      </c>
      <c r="E1460" s="121">
        <v>7</v>
      </c>
    </row>
    <row r="1461" spans="1:5" x14ac:dyDescent="0.25">
      <c r="A1461" s="119" t="s">
        <v>986</v>
      </c>
      <c r="B1461" s="120" t="s">
        <v>1165</v>
      </c>
      <c r="C1461" s="119" t="s">
        <v>1026</v>
      </c>
      <c r="D1461" s="121">
        <v>2</v>
      </c>
      <c r="E1461" s="121" t="s">
        <v>1027</v>
      </c>
    </row>
    <row r="1462" spans="1:5" x14ac:dyDescent="0.25">
      <c r="A1462" s="119" t="s">
        <v>986</v>
      </c>
      <c r="B1462" s="120" t="s">
        <v>1427</v>
      </c>
      <c r="C1462" s="119" t="s">
        <v>1026</v>
      </c>
      <c r="D1462" s="121">
        <v>1</v>
      </c>
      <c r="E1462" s="121">
        <v>9</v>
      </c>
    </row>
    <row r="1463" spans="1:5" x14ac:dyDescent="0.25">
      <c r="A1463" s="119" t="s">
        <v>986</v>
      </c>
      <c r="B1463" s="120" t="s">
        <v>1418</v>
      </c>
      <c r="C1463" s="119" t="s">
        <v>1026</v>
      </c>
      <c r="D1463" s="121">
        <v>4</v>
      </c>
      <c r="E1463" s="121">
        <v>8</v>
      </c>
    </row>
    <row r="1464" spans="1:5" x14ac:dyDescent="0.25">
      <c r="A1464" s="119" t="s">
        <v>986</v>
      </c>
      <c r="B1464" s="120" t="s">
        <v>1428</v>
      </c>
      <c r="C1464" s="119" t="s">
        <v>1026</v>
      </c>
      <c r="D1464" s="121">
        <v>2</v>
      </c>
      <c r="E1464" s="121">
        <v>8</v>
      </c>
    </row>
    <row r="1465" spans="1:5" x14ac:dyDescent="0.25">
      <c r="A1465" s="119" t="s">
        <v>986</v>
      </c>
      <c r="B1465" s="120" t="s">
        <v>1429</v>
      </c>
      <c r="C1465" s="119" t="s">
        <v>1026</v>
      </c>
      <c r="D1465" s="121">
        <v>2</v>
      </c>
      <c r="E1465" s="121" t="s">
        <v>1027</v>
      </c>
    </row>
    <row r="1466" spans="1:5" x14ac:dyDescent="0.25">
      <c r="A1466" s="119" t="s">
        <v>986</v>
      </c>
      <c r="B1466" s="120" t="s">
        <v>1365</v>
      </c>
      <c r="C1466" s="119" t="s">
        <v>1026</v>
      </c>
      <c r="D1466" s="121">
        <v>2</v>
      </c>
      <c r="E1466" s="121">
        <v>7</v>
      </c>
    </row>
    <row r="1467" spans="1:5" x14ac:dyDescent="0.25">
      <c r="A1467" s="119" t="s">
        <v>986</v>
      </c>
      <c r="B1467" s="120" t="s">
        <v>1430</v>
      </c>
      <c r="C1467" s="119" t="s">
        <v>1026</v>
      </c>
      <c r="D1467" s="121" t="s">
        <v>1027</v>
      </c>
      <c r="E1467" s="121" t="s">
        <v>1027</v>
      </c>
    </row>
    <row r="1468" spans="1:5" x14ac:dyDescent="0.25">
      <c r="A1468" s="119" t="s">
        <v>986</v>
      </c>
      <c r="B1468" s="120" t="s">
        <v>1431</v>
      </c>
      <c r="C1468" s="119" t="s">
        <v>1026</v>
      </c>
      <c r="D1468" s="121">
        <v>2</v>
      </c>
      <c r="E1468" s="121">
        <v>9</v>
      </c>
    </row>
    <row r="1469" spans="1:5" x14ac:dyDescent="0.25">
      <c r="A1469" s="119" t="s">
        <v>986</v>
      </c>
      <c r="B1469" s="120" t="s">
        <v>1596</v>
      </c>
      <c r="C1469" s="119" t="s">
        <v>1026</v>
      </c>
      <c r="D1469" s="121">
        <v>2</v>
      </c>
      <c r="E1469" s="121">
        <v>7</v>
      </c>
    </row>
    <row r="1470" spans="1:5" x14ac:dyDescent="0.25">
      <c r="A1470" s="119" t="s">
        <v>986</v>
      </c>
      <c r="B1470" s="120" t="s">
        <v>1129</v>
      </c>
      <c r="C1470" s="119" t="s">
        <v>1026</v>
      </c>
      <c r="D1470" s="121" t="s">
        <v>1027</v>
      </c>
      <c r="E1470" s="121" t="s">
        <v>1027</v>
      </c>
    </row>
    <row r="1471" spans="1:5" x14ac:dyDescent="0.25">
      <c r="A1471" s="119" t="s">
        <v>986</v>
      </c>
      <c r="B1471" s="120" t="s">
        <v>1112</v>
      </c>
      <c r="C1471" s="119" t="s">
        <v>1026</v>
      </c>
      <c r="D1471" s="121">
        <v>3</v>
      </c>
      <c r="E1471" s="121">
        <v>8</v>
      </c>
    </row>
    <row r="1472" spans="1:5" x14ac:dyDescent="0.25">
      <c r="A1472" s="119" t="s">
        <v>986</v>
      </c>
      <c r="B1472" s="120" t="s">
        <v>1629</v>
      </c>
      <c r="C1472" s="119" t="s">
        <v>1026</v>
      </c>
      <c r="D1472" s="121">
        <v>4</v>
      </c>
      <c r="E1472" s="121">
        <v>8</v>
      </c>
    </row>
    <row r="1473" spans="1:5" x14ac:dyDescent="0.25">
      <c r="A1473" s="119" t="s">
        <v>986</v>
      </c>
      <c r="B1473" s="120" t="s">
        <v>1371</v>
      </c>
      <c r="C1473" s="119" t="s">
        <v>1026</v>
      </c>
      <c r="D1473" s="121">
        <v>3</v>
      </c>
      <c r="E1473" s="121">
        <v>9</v>
      </c>
    </row>
    <row r="1474" spans="1:5" x14ac:dyDescent="0.25">
      <c r="A1474" s="119" t="s">
        <v>986</v>
      </c>
      <c r="B1474" s="120" t="s">
        <v>1645</v>
      </c>
      <c r="C1474" s="119" t="s">
        <v>1026</v>
      </c>
      <c r="D1474" s="121">
        <v>2</v>
      </c>
      <c r="E1474" s="121">
        <v>9</v>
      </c>
    </row>
    <row r="1475" spans="1:5" x14ac:dyDescent="0.25">
      <c r="A1475" s="119" t="s">
        <v>986</v>
      </c>
      <c r="B1475" s="120" t="s">
        <v>1231</v>
      </c>
      <c r="C1475" s="119" t="s">
        <v>1026</v>
      </c>
      <c r="D1475" s="121">
        <v>1</v>
      </c>
      <c r="E1475" s="121">
        <v>5</v>
      </c>
    </row>
    <row r="1476" spans="1:5" x14ac:dyDescent="0.25">
      <c r="A1476" s="119" t="s">
        <v>986</v>
      </c>
      <c r="B1476" s="120" t="s">
        <v>1476</v>
      </c>
      <c r="C1476" s="119" t="s">
        <v>1026</v>
      </c>
      <c r="D1476" s="124"/>
      <c r="E1476" s="121">
        <v>8</v>
      </c>
    </row>
    <row r="1477" spans="1:5" x14ac:dyDescent="0.25">
      <c r="A1477" s="119" t="s">
        <v>986</v>
      </c>
      <c r="B1477" s="120" t="s">
        <v>1287</v>
      </c>
      <c r="C1477" s="119" t="s">
        <v>1026</v>
      </c>
      <c r="D1477" s="124"/>
      <c r="E1477" s="121">
        <v>8</v>
      </c>
    </row>
    <row r="1478" spans="1:5" x14ac:dyDescent="0.25">
      <c r="A1478" s="119" t="s">
        <v>986</v>
      </c>
      <c r="B1478" s="120" t="s">
        <v>1570</v>
      </c>
      <c r="C1478" s="119" t="s">
        <v>1026</v>
      </c>
      <c r="D1478" s="121">
        <v>4</v>
      </c>
      <c r="E1478" s="121">
        <v>8</v>
      </c>
    </row>
    <row r="1479" spans="1:5" x14ac:dyDescent="0.25">
      <c r="A1479" s="119" t="s">
        <v>800</v>
      </c>
      <c r="B1479" s="120" t="s">
        <v>1646</v>
      </c>
      <c r="C1479" s="119" t="s">
        <v>1029</v>
      </c>
      <c r="D1479" s="121">
        <v>1</v>
      </c>
      <c r="E1479" s="121">
        <v>1</v>
      </c>
    </row>
    <row r="1480" spans="1:5" x14ac:dyDescent="0.25">
      <c r="A1480" s="119" t="s">
        <v>800</v>
      </c>
      <c r="B1480" s="120" t="s">
        <v>1314</v>
      </c>
      <c r="C1480" s="119" t="s">
        <v>1026</v>
      </c>
      <c r="D1480" s="121">
        <v>1</v>
      </c>
      <c r="E1480" s="121">
        <v>1</v>
      </c>
    </row>
    <row r="1481" spans="1:5" x14ac:dyDescent="0.25">
      <c r="A1481" s="119" t="s">
        <v>800</v>
      </c>
      <c r="B1481" s="120" t="s">
        <v>1639</v>
      </c>
      <c r="C1481" s="119" t="s">
        <v>1026</v>
      </c>
      <c r="D1481" s="121">
        <v>1</v>
      </c>
      <c r="E1481" s="121">
        <v>1</v>
      </c>
    </row>
    <row r="1482" spans="1:5" x14ac:dyDescent="0.25">
      <c r="A1482" s="119" t="s">
        <v>800</v>
      </c>
      <c r="B1482" s="120" t="s">
        <v>1622</v>
      </c>
      <c r="C1482" s="119" t="s">
        <v>1026</v>
      </c>
      <c r="D1482" s="121">
        <v>1</v>
      </c>
      <c r="E1482" s="121">
        <v>2</v>
      </c>
    </row>
    <row r="1483" spans="1:5" x14ac:dyDescent="0.25">
      <c r="A1483" s="119" t="s">
        <v>800</v>
      </c>
      <c r="B1483" s="120" t="s">
        <v>1647</v>
      </c>
      <c r="C1483" s="119" t="s">
        <v>1026</v>
      </c>
      <c r="D1483" s="124"/>
      <c r="E1483" s="121">
        <v>1</v>
      </c>
    </row>
    <row r="1484" spans="1:5" x14ac:dyDescent="0.25">
      <c r="A1484" s="119" t="s">
        <v>800</v>
      </c>
      <c r="B1484" s="120" t="s">
        <v>1423</v>
      </c>
      <c r="C1484" s="119" t="s">
        <v>1026</v>
      </c>
      <c r="D1484" s="124"/>
      <c r="E1484" s="121">
        <v>2</v>
      </c>
    </row>
    <row r="1485" spans="1:5" x14ac:dyDescent="0.25">
      <c r="A1485" s="119" t="s">
        <v>800</v>
      </c>
      <c r="B1485" s="120" t="s">
        <v>1648</v>
      </c>
      <c r="C1485" s="119" t="s">
        <v>1029</v>
      </c>
      <c r="D1485" s="121">
        <v>1</v>
      </c>
      <c r="E1485" s="121" t="s">
        <v>1027</v>
      </c>
    </row>
    <row r="1486" spans="1:5" ht="30" x14ac:dyDescent="0.25">
      <c r="A1486" s="119" t="s">
        <v>1649</v>
      </c>
      <c r="B1486" s="120" t="s">
        <v>1650</v>
      </c>
      <c r="C1486" s="119" t="s">
        <v>1026</v>
      </c>
      <c r="D1486" s="124"/>
      <c r="E1486" s="121">
        <v>3</v>
      </c>
    </row>
    <row r="1487" spans="1:5" ht="30" x14ac:dyDescent="0.25">
      <c r="A1487" s="119" t="s">
        <v>1649</v>
      </c>
      <c r="B1487" s="120" t="s">
        <v>1420</v>
      </c>
      <c r="C1487" s="119" t="s">
        <v>1026</v>
      </c>
      <c r="D1487" s="121">
        <v>3</v>
      </c>
      <c r="E1487" s="121">
        <v>3</v>
      </c>
    </row>
    <row r="1488" spans="1:5" ht="30" x14ac:dyDescent="0.25">
      <c r="A1488" s="119" t="s">
        <v>1649</v>
      </c>
      <c r="B1488" s="120" t="s">
        <v>1622</v>
      </c>
      <c r="C1488" s="119" t="s">
        <v>1029</v>
      </c>
      <c r="D1488" s="121">
        <v>1</v>
      </c>
      <c r="E1488" s="121">
        <v>2</v>
      </c>
    </row>
    <row r="1489" spans="1:5" ht="30" x14ac:dyDescent="0.25">
      <c r="A1489" s="119" t="s">
        <v>1649</v>
      </c>
      <c r="B1489" s="120" t="s">
        <v>1423</v>
      </c>
      <c r="C1489" s="119" t="s">
        <v>1026</v>
      </c>
      <c r="D1489" s="124"/>
      <c r="E1489" s="121">
        <v>2</v>
      </c>
    </row>
    <row r="1490" spans="1:5" ht="30" x14ac:dyDescent="0.25">
      <c r="A1490" s="119" t="s">
        <v>1649</v>
      </c>
      <c r="B1490" s="120" t="s">
        <v>1648</v>
      </c>
      <c r="C1490" s="119" t="s">
        <v>1026</v>
      </c>
      <c r="D1490" s="121">
        <v>1</v>
      </c>
      <c r="E1490" s="121" t="s">
        <v>1027</v>
      </c>
    </row>
    <row r="1491" spans="1:5" x14ac:dyDescent="0.25">
      <c r="A1491" s="119" t="s">
        <v>914</v>
      </c>
      <c r="B1491" s="120" t="s">
        <v>1650</v>
      </c>
      <c r="C1491" s="119" t="s">
        <v>1026</v>
      </c>
      <c r="D1491" s="124"/>
      <c r="E1491" s="121">
        <v>3</v>
      </c>
    </row>
    <row r="1492" spans="1:5" x14ac:dyDescent="0.25">
      <c r="A1492" s="119" t="s">
        <v>914</v>
      </c>
      <c r="B1492" s="120" t="s">
        <v>1639</v>
      </c>
      <c r="C1492" s="119" t="s">
        <v>1029</v>
      </c>
      <c r="D1492" s="121">
        <v>1</v>
      </c>
      <c r="E1492" s="121">
        <v>1</v>
      </c>
    </row>
    <row r="1493" spans="1:5" x14ac:dyDescent="0.25">
      <c r="A1493" s="119" t="s">
        <v>914</v>
      </c>
      <c r="B1493" s="120" t="s">
        <v>1622</v>
      </c>
      <c r="C1493" s="119" t="s">
        <v>1026</v>
      </c>
      <c r="D1493" s="121">
        <v>1</v>
      </c>
      <c r="E1493" s="121">
        <v>2</v>
      </c>
    </row>
    <row r="1494" spans="1:5" x14ac:dyDescent="0.25">
      <c r="A1494" s="119" t="s">
        <v>914</v>
      </c>
      <c r="B1494" s="120" t="s">
        <v>1651</v>
      </c>
      <c r="C1494" s="119" t="s">
        <v>1026</v>
      </c>
      <c r="D1494" s="121">
        <v>2</v>
      </c>
      <c r="E1494" s="121">
        <v>2</v>
      </c>
    </row>
    <row r="1495" spans="1:5" x14ac:dyDescent="0.25">
      <c r="A1495" s="119" t="s">
        <v>914</v>
      </c>
      <c r="B1495" s="120" t="s">
        <v>1129</v>
      </c>
      <c r="C1495" s="119" t="s">
        <v>1026</v>
      </c>
      <c r="D1495" s="121" t="s">
        <v>1027</v>
      </c>
      <c r="E1495" s="121" t="s">
        <v>1027</v>
      </c>
    </row>
    <row r="1496" spans="1:5" x14ac:dyDescent="0.25">
      <c r="A1496" s="119" t="s">
        <v>914</v>
      </c>
      <c r="B1496" s="120" t="s">
        <v>1423</v>
      </c>
      <c r="C1496" s="119" t="s">
        <v>1026</v>
      </c>
      <c r="D1496" s="124"/>
      <c r="E1496" s="121">
        <v>2</v>
      </c>
    </row>
    <row r="1497" spans="1:5" x14ac:dyDescent="0.25">
      <c r="A1497" s="119" t="s">
        <v>914</v>
      </c>
      <c r="B1497" s="120" t="s">
        <v>1648</v>
      </c>
      <c r="C1497" s="119" t="s">
        <v>1026</v>
      </c>
      <c r="D1497" s="121">
        <v>1</v>
      </c>
      <c r="E1497" s="121" t="s">
        <v>1027</v>
      </c>
    </row>
    <row r="1498" spans="1:5" ht="30" x14ac:dyDescent="0.25">
      <c r="A1498" s="119" t="s">
        <v>1652</v>
      </c>
      <c r="B1498" s="120" t="s">
        <v>1653</v>
      </c>
      <c r="C1498" s="119" t="s">
        <v>1029</v>
      </c>
      <c r="D1498" s="121">
        <v>1</v>
      </c>
      <c r="E1498" s="121">
        <v>1</v>
      </c>
    </row>
    <row r="1499" spans="1:5" ht="30" x14ac:dyDescent="0.25">
      <c r="A1499" s="119" t="s">
        <v>1652</v>
      </c>
      <c r="B1499" s="120" t="s">
        <v>1654</v>
      </c>
      <c r="C1499" s="119" t="s">
        <v>1026</v>
      </c>
      <c r="D1499" s="124"/>
      <c r="E1499" s="121">
        <v>1</v>
      </c>
    </row>
    <row r="1500" spans="1:5" ht="30" x14ac:dyDescent="0.25">
      <c r="A1500" s="119" t="s">
        <v>1652</v>
      </c>
      <c r="B1500" s="120" t="s">
        <v>1655</v>
      </c>
      <c r="C1500" s="119" t="s">
        <v>1029</v>
      </c>
      <c r="D1500" s="124"/>
      <c r="E1500" s="121">
        <v>1</v>
      </c>
    </row>
    <row r="1501" spans="1:5" ht="30" x14ac:dyDescent="0.25">
      <c r="A1501" s="119" t="s">
        <v>1652</v>
      </c>
      <c r="B1501" s="120" t="s">
        <v>1656</v>
      </c>
      <c r="C1501" s="119" t="s">
        <v>1026</v>
      </c>
      <c r="D1501" s="124"/>
      <c r="E1501" s="121">
        <v>2</v>
      </c>
    </row>
    <row r="1502" spans="1:5" ht="30" x14ac:dyDescent="0.25">
      <c r="A1502" s="119" t="s">
        <v>1652</v>
      </c>
      <c r="B1502" s="120" t="s">
        <v>1413</v>
      </c>
      <c r="C1502" s="119" t="s">
        <v>1029</v>
      </c>
      <c r="D1502" s="121">
        <v>1</v>
      </c>
      <c r="E1502" s="121">
        <v>1</v>
      </c>
    </row>
    <row r="1503" spans="1:5" x14ac:dyDescent="0.25">
      <c r="A1503" s="119" t="s">
        <v>646</v>
      </c>
      <c r="B1503" s="120" t="s">
        <v>1123</v>
      </c>
      <c r="C1503" s="119" t="s">
        <v>1029</v>
      </c>
      <c r="D1503" s="121">
        <v>4</v>
      </c>
      <c r="E1503" s="121">
        <v>4</v>
      </c>
    </row>
    <row r="1504" spans="1:5" x14ac:dyDescent="0.25">
      <c r="A1504" s="119" t="s">
        <v>646</v>
      </c>
      <c r="B1504" s="120" t="s">
        <v>1314</v>
      </c>
      <c r="C1504" s="119" t="s">
        <v>1026</v>
      </c>
      <c r="D1504" s="121">
        <v>1</v>
      </c>
      <c r="E1504" s="121">
        <v>1</v>
      </c>
    </row>
    <row r="1505" spans="1:5" x14ac:dyDescent="0.25">
      <c r="A1505" s="119" t="s">
        <v>646</v>
      </c>
      <c r="B1505" s="120" t="s">
        <v>1139</v>
      </c>
      <c r="C1505" s="119" t="s">
        <v>1026</v>
      </c>
      <c r="D1505" s="124"/>
      <c r="E1505" s="121" t="s">
        <v>1027</v>
      </c>
    </row>
    <row r="1506" spans="1:5" x14ac:dyDescent="0.25">
      <c r="A1506" s="119" t="s">
        <v>646</v>
      </c>
      <c r="B1506" s="120" t="s">
        <v>1140</v>
      </c>
      <c r="C1506" s="119" t="s">
        <v>1026</v>
      </c>
      <c r="D1506" s="124"/>
      <c r="E1506" s="124"/>
    </row>
    <row r="1507" spans="1:5" x14ac:dyDescent="0.25">
      <c r="A1507" s="119" t="s">
        <v>646</v>
      </c>
      <c r="B1507" s="120" t="s">
        <v>1184</v>
      </c>
      <c r="C1507" s="119" t="s">
        <v>1029</v>
      </c>
      <c r="D1507" s="121">
        <v>3</v>
      </c>
      <c r="E1507" s="121" t="s">
        <v>1027</v>
      </c>
    </row>
    <row r="1508" spans="1:5" x14ac:dyDescent="0.25">
      <c r="A1508" s="119" t="s">
        <v>646</v>
      </c>
      <c r="B1508" s="120" t="s">
        <v>1127</v>
      </c>
      <c r="C1508" s="119" t="s">
        <v>1026</v>
      </c>
      <c r="D1508" s="121">
        <v>1</v>
      </c>
      <c r="E1508" s="121">
        <v>3</v>
      </c>
    </row>
    <row r="1509" spans="1:5" x14ac:dyDescent="0.25">
      <c r="A1509" s="119" t="s">
        <v>646</v>
      </c>
      <c r="B1509" s="120" t="s">
        <v>1135</v>
      </c>
      <c r="C1509" s="119" t="s">
        <v>1026</v>
      </c>
      <c r="D1509" s="121">
        <v>2</v>
      </c>
      <c r="E1509" s="121" t="s">
        <v>1027</v>
      </c>
    </row>
    <row r="1510" spans="1:5" x14ac:dyDescent="0.25">
      <c r="A1510" s="119" t="s">
        <v>646</v>
      </c>
      <c r="B1510" s="120" t="s">
        <v>1122</v>
      </c>
      <c r="C1510" s="119" t="s">
        <v>1026</v>
      </c>
      <c r="D1510" s="124"/>
      <c r="E1510" s="121">
        <v>2</v>
      </c>
    </row>
    <row r="1511" spans="1:5" x14ac:dyDescent="0.25">
      <c r="A1511" s="119" t="s">
        <v>646</v>
      </c>
      <c r="B1511" s="120" t="s">
        <v>1132</v>
      </c>
      <c r="C1511" s="119" t="s">
        <v>1029</v>
      </c>
      <c r="D1511" s="121">
        <v>2</v>
      </c>
      <c r="E1511" s="121">
        <v>2</v>
      </c>
    </row>
    <row r="1512" spans="1:5" x14ac:dyDescent="0.25">
      <c r="A1512" s="119" t="s">
        <v>709</v>
      </c>
      <c r="B1512" s="120" t="s">
        <v>1232</v>
      </c>
      <c r="C1512" s="119" t="s">
        <v>1026</v>
      </c>
      <c r="D1512" s="121">
        <v>2</v>
      </c>
      <c r="E1512" s="121">
        <v>5</v>
      </c>
    </row>
    <row r="1513" spans="1:5" x14ac:dyDescent="0.25">
      <c r="A1513" s="119" t="s">
        <v>709</v>
      </c>
      <c r="B1513" s="120" t="s">
        <v>1657</v>
      </c>
      <c r="C1513" s="119" t="s">
        <v>1026</v>
      </c>
      <c r="D1513" s="124"/>
      <c r="E1513" s="124"/>
    </row>
    <row r="1514" spans="1:5" x14ac:dyDescent="0.25">
      <c r="A1514" s="119" t="s">
        <v>709</v>
      </c>
      <c r="B1514" s="120" t="s">
        <v>1139</v>
      </c>
      <c r="C1514" s="119" t="s">
        <v>1026</v>
      </c>
      <c r="D1514" s="124"/>
      <c r="E1514" s="121" t="s">
        <v>1027</v>
      </c>
    </row>
    <row r="1515" spans="1:5" x14ac:dyDescent="0.25">
      <c r="A1515" s="119" t="s">
        <v>709</v>
      </c>
      <c r="B1515" s="120" t="s">
        <v>1658</v>
      </c>
      <c r="C1515" s="119" t="s">
        <v>1026</v>
      </c>
      <c r="D1515" s="121" t="s">
        <v>1027</v>
      </c>
      <c r="E1515" s="121">
        <v>6</v>
      </c>
    </row>
    <row r="1516" spans="1:5" x14ac:dyDescent="0.25">
      <c r="A1516" s="119" t="s">
        <v>709</v>
      </c>
      <c r="B1516" s="120" t="s">
        <v>1101</v>
      </c>
      <c r="C1516" s="119" t="s">
        <v>1026</v>
      </c>
      <c r="D1516" s="121">
        <v>2</v>
      </c>
      <c r="E1516" s="121">
        <v>7</v>
      </c>
    </row>
    <row r="1517" spans="1:5" x14ac:dyDescent="0.25">
      <c r="A1517" s="119" t="s">
        <v>709</v>
      </c>
      <c r="B1517" s="120" t="s">
        <v>1184</v>
      </c>
      <c r="C1517" s="119" t="s">
        <v>1026</v>
      </c>
      <c r="D1517" s="121">
        <v>3</v>
      </c>
      <c r="E1517" s="121" t="s">
        <v>1027</v>
      </c>
    </row>
    <row r="1518" spans="1:5" x14ac:dyDescent="0.25">
      <c r="A1518" s="119" t="s">
        <v>709</v>
      </c>
      <c r="B1518" s="120" t="s">
        <v>1659</v>
      </c>
      <c r="C1518" s="119" t="s">
        <v>1029</v>
      </c>
      <c r="D1518" s="121">
        <v>2</v>
      </c>
      <c r="E1518" s="121">
        <v>8</v>
      </c>
    </row>
    <row r="1519" spans="1:5" x14ac:dyDescent="0.25">
      <c r="A1519" s="119" t="s">
        <v>709</v>
      </c>
      <c r="B1519" s="120" t="s">
        <v>1235</v>
      </c>
      <c r="C1519" s="119" t="s">
        <v>1026</v>
      </c>
      <c r="D1519" s="121">
        <v>1</v>
      </c>
      <c r="E1519" s="121">
        <v>5</v>
      </c>
    </row>
    <row r="1520" spans="1:5" x14ac:dyDescent="0.25">
      <c r="A1520" s="119" t="s">
        <v>709</v>
      </c>
      <c r="B1520" s="120" t="s">
        <v>1121</v>
      </c>
      <c r="C1520" s="119" t="s">
        <v>1026</v>
      </c>
      <c r="D1520" s="121">
        <v>2</v>
      </c>
      <c r="E1520" s="121">
        <v>3</v>
      </c>
    </row>
    <row r="1521" spans="1:5" x14ac:dyDescent="0.25">
      <c r="A1521" s="119" t="s">
        <v>709</v>
      </c>
      <c r="B1521" s="120" t="s">
        <v>1601</v>
      </c>
      <c r="C1521" s="119" t="s">
        <v>1026</v>
      </c>
      <c r="D1521" s="121">
        <v>1</v>
      </c>
      <c r="E1521" s="121">
        <v>8</v>
      </c>
    </row>
    <row r="1522" spans="1:5" x14ac:dyDescent="0.25">
      <c r="A1522" s="119" t="s">
        <v>709</v>
      </c>
      <c r="B1522" s="120" t="s">
        <v>1660</v>
      </c>
      <c r="C1522" s="119" t="s">
        <v>1026</v>
      </c>
      <c r="D1522" s="121">
        <v>1</v>
      </c>
      <c r="E1522" s="121">
        <v>6</v>
      </c>
    </row>
    <row r="1523" spans="1:5" x14ac:dyDescent="0.25">
      <c r="A1523" s="119" t="s">
        <v>709</v>
      </c>
      <c r="B1523" s="120" t="s">
        <v>1238</v>
      </c>
      <c r="C1523" s="119" t="s">
        <v>1026</v>
      </c>
      <c r="D1523" s="121">
        <v>2</v>
      </c>
      <c r="E1523" s="121">
        <v>7</v>
      </c>
    </row>
    <row r="1524" spans="1:5" x14ac:dyDescent="0.25">
      <c r="A1524" s="119" t="s">
        <v>709</v>
      </c>
      <c r="B1524" s="120" t="s">
        <v>1231</v>
      </c>
      <c r="C1524" s="119" t="s">
        <v>1026</v>
      </c>
      <c r="D1524" s="121">
        <v>1</v>
      </c>
      <c r="E1524" s="121">
        <v>5</v>
      </c>
    </row>
    <row r="1525" spans="1:5" x14ac:dyDescent="0.25">
      <c r="A1525" s="119" t="s">
        <v>709</v>
      </c>
      <c r="B1525" s="120" t="s">
        <v>1180</v>
      </c>
      <c r="C1525" s="119" t="s">
        <v>1026</v>
      </c>
      <c r="D1525" s="121">
        <v>1</v>
      </c>
      <c r="E1525" s="121">
        <v>2</v>
      </c>
    </row>
    <row r="1526" spans="1:5" x14ac:dyDescent="0.25">
      <c r="A1526" s="119" t="s">
        <v>740</v>
      </c>
      <c r="B1526" s="120" t="s">
        <v>1093</v>
      </c>
      <c r="C1526" s="119" t="s">
        <v>1026</v>
      </c>
      <c r="D1526" s="121">
        <v>5</v>
      </c>
      <c r="E1526" s="121" t="s">
        <v>1027</v>
      </c>
    </row>
    <row r="1527" spans="1:5" x14ac:dyDescent="0.25">
      <c r="A1527" s="119" t="s">
        <v>740</v>
      </c>
      <c r="B1527" s="120" t="s">
        <v>1096</v>
      </c>
      <c r="C1527" s="119" t="s">
        <v>1026</v>
      </c>
      <c r="D1527" s="121">
        <v>4</v>
      </c>
      <c r="E1527" s="121">
        <v>7</v>
      </c>
    </row>
    <row r="1528" spans="1:5" x14ac:dyDescent="0.25">
      <c r="A1528" s="119" t="s">
        <v>740</v>
      </c>
      <c r="B1528" s="120" t="s">
        <v>1661</v>
      </c>
      <c r="C1528" s="119" t="s">
        <v>1026</v>
      </c>
      <c r="D1528" s="121">
        <v>2</v>
      </c>
      <c r="E1528" s="121">
        <v>8</v>
      </c>
    </row>
    <row r="1529" spans="1:5" x14ac:dyDescent="0.25">
      <c r="A1529" s="119" t="s">
        <v>740</v>
      </c>
      <c r="B1529" s="120" t="s">
        <v>1101</v>
      </c>
      <c r="C1529" s="119" t="s">
        <v>1026</v>
      </c>
      <c r="D1529" s="121">
        <v>2</v>
      </c>
      <c r="E1529" s="121">
        <v>7</v>
      </c>
    </row>
    <row r="1530" spans="1:5" x14ac:dyDescent="0.25">
      <c r="A1530" s="119" t="s">
        <v>740</v>
      </c>
      <c r="B1530" s="120" t="s">
        <v>1662</v>
      </c>
      <c r="C1530" s="119" t="s">
        <v>1026</v>
      </c>
      <c r="D1530" s="121">
        <v>3</v>
      </c>
      <c r="E1530" s="121">
        <v>8</v>
      </c>
    </row>
    <row r="1531" spans="1:5" x14ac:dyDescent="0.25">
      <c r="A1531" s="119" t="s">
        <v>740</v>
      </c>
      <c r="B1531" s="120" t="s">
        <v>1184</v>
      </c>
      <c r="C1531" s="119" t="s">
        <v>1026</v>
      </c>
      <c r="D1531" s="121">
        <v>3</v>
      </c>
      <c r="E1531" s="121" t="s">
        <v>1027</v>
      </c>
    </row>
    <row r="1532" spans="1:5" x14ac:dyDescent="0.25">
      <c r="A1532" s="119" t="s">
        <v>740</v>
      </c>
      <c r="B1532" s="120" t="s">
        <v>1663</v>
      </c>
      <c r="C1532" s="119" t="s">
        <v>1029</v>
      </c>
      <c r="D1532" s="121">
        <v>2</v>
      </c>
      <c r="E1532" s="121">
        <v>8</v>
      </c>
    </row>
    <row r="1533" spans="1:5" x14ac:dyDescent="0.25">
      <c r="A1533" s="119" t="s">
        <v>740</v>
      </c>
      <c r="B1533" s="120" t="s">
        <v>1104</v>
      </c>
      <c r="C1533" s="119" t="s">
        <v>1026</v>
      </c>
      <c r="D1533" s="121">
        <v>3</v>
      </c>
      <c r="E1533" s="121">
        <v>7</v>
      </c>
    </row>
    <row r="1534" spans="1:5" x14ac:dyDescent="0.25">
      <c r="A1534" s="119" t="s">
        <v>740</v>
      </c>
      <c r="B1534" s="120" t="s">
        <v>1135</v>
      </c>
      <c r="C1534" s="119" t="s">
        <v>1026</v>
      </c>
      <c r="D1534" s="121">
        <v>2</v>
      </c>
      <c r="E1534" s="121" t="s">
        <v>1027</v>
      </c>
    </row>
    <row r="1535" spans="1:5" x14ac:dyDescent="0.25">
      <c r="A1535" s="119" t="s">
        <v>740</v>
      </c>
      <c r="B1535" s="120" t="s">
        <v>1105</v>
      </c>
      <c r="C1535" s="119" t="s">
        <v>1026</v>
      </c>
      <c r="D1535" s="121">
        <v>2</v>
      </c>
      <c r="E1535" s="121">
        <v>8</v>
      </c>
    </row>
    <row r="1536" spans="1:5" x14ac:dyDescent="0.25">
      <c r="A1536" s="119" t="s">
        <v>740</v>
      </c>
      <c r="B1536" s="120" t="s">
        <v>1596</v>
      </c>
      <c r="C1536" s="119" t="s">
        <v>1026</v>
      </c>
      <c r="D1536" s="121">
        <v>2</v>
      </c>
      <c r="E1536" s="121">
        <v>7</v>
      </c>
    </row>
    <row r="1537" spans="1:5" x14ac:dyDescent="0.25">
      <c r="A1537" s="119" t="s">
        <v>740</v>
      </c>
      <c r="B1537" s="120" t="s">
        <v>1106</v>
      </c>
      <c r="C1537" s="119" t="s">
        <v>1026</v>
      </c>
      <c r="D1537" s="121">
        <v>3</v>
      </c>
      <c r="E1537" s="121">
        <v>9</v>
      </c>
    </row>
    <row r="1538" spans="1:5" x14ac:dyDescent="0.25">
      <c r="A1538" s="119" t="s">
        <v>740</v>
      </c>
      <c r="B1538" s="120" t="s">
        <v>1664</v>
      </c>
      <c r="C1538" s="119" t="s">
        <v>1026</v>
      </c>
      <c r="D1538" s="121" t="s">
        <v>1027</v>
      </c>
      <c r="E1538" s="121">
        <v>8</v>
      </c>
    </row>
    <row r="1539" spans="1:5" x14ac:dyDescent="0.25">
      <c r="A1539" s="119" t="s">
        <v>740</v>
      </c>
      <c r="B1539" s="120" t="s">
        <v>1110</v>
      </c>
      <c r="C1539" s="119" t="s">
        <v>1026</v>
      </c>
      <c r="D1539" s="121">
        <v>3</v>
      </c>
      <c r="E1539" s="121">
        <v>7</v>
      </c>
    </row>
    <row r="1540" spans="1:5" x14ac:dyDescent="0.25">
      <c r="A1540" s="119" t="s">
        <v>740</v>
      </c>
      <c r="B1540" s="120" t="s">
        <v>1111</v>
      </c>
      <c r="C1540" s="119" t="s">
        <v>1026</v>
      </c>
      <c r="D1540" s="121">
        <v>3</v>
      </c>
      <c r="E1540" s="121" t="s">
        <v>1027</v>
      </c>
    </row>
    <row r="1541" spans="1:5" x14ac:dyDescent="0.25">
      <c r="A1541" s="119" t="s">
        <v>740</v>
      </c>
      <c r="B1541" s="120" t="s">
        <v>1114</v>
      </c>
      <c r="C1541" s="119" t="s">
        <v>1026</v>
      </c>
      <c r="D1541" s="121">
        <v>4</v>
      </c>
      <c r="E1541" s="121">
        <v>8</v>
      </c>
    </row>
    <row r="1542" spans="1:5" x14ac:dyDescent="0.25">
      <c r="A1542" s="119" t="s">
        <v>740</v>
      </c>
      <c r="B1542" s="120" t="s">
        <v>1665</v>
      </c>
      <c r="C1542" s="119" t="s">
        <v>1026</v>
      </c>
      <c r="D1542" s="121">
        <v>2</v>
      </c>
      <c r="E1542" s="121">
        <v>8</v>
      </c>
    </row>
    <row r="1543" spans="1:5" x14ac:dyDescent="0.25">
      <c r="A1543" s="119" t="s">
        <v>741</v>
      </c>
      <c r="B1543" s="120" t="s">
        <v>1666</v>
      </c>
      <c r="C1543" s="119" t="s">
        <v>1026</v>
      </c>
      <c r="D1543" s="121">
        <v>1</v>
      </c>
      <c r="E1543" s="121">
        <v>7</v>
      </c>
    </row>
    <row r="1544" spans="1:5" x14ac:dyDescent="0.25">
      <c r="A1544" s="119" t="s">
        <v>741</v>
      </c>
      <c r="B1544" s="120" t="s">
        <v>1197</v>
      </c>
      <c r="C1544" s="119" t="s">
        <v>1026</v>
      </c>
      <c r="D1544" s="121" t="s">
        <v>1027</v>
      </c>
      <c r="E1544" s="121" t="s">
        <v>1027</v>
      </c>
    </row>
    <row r="1545" spans="1:5" x14ac:dyDescent="0.25">
      <c r="A1545" s="119" t="s">
        <v>741</v>
      </c>
      <c r="B1545" s="120" t="s">
        <v>1232</v>
      </c>
      <c r="C1545" s="119" t="s">
        <v>1029</v>
      </c>
      <c r="D1545" s="121">
        <v>2</v>
      </c>
      <c r="E1545" s="121">
        <v>5</v>
      </c>
    </row>
    <row r="1546" spans="1:5" x14ac:dyDescent="0.25">
      <c r="A1546" s="119" t="s">
        <v>741</v>
      </c>
      <c r="B1546" s="120" t="s">
        <v>1667</v>
      </c>
      <c r="C1546" s="119" t="s">
        <v>1026</v>
      </c>
      <c r="D1546" s="121">
        <v>2</v>
      </c>
      <c r="E1546" s="121">
        <v>9</v>
      </c>
    </row>
    <row r="1547" spans="1:5" x14ac:dyDescent="0.25">
      <c r="A1547" s="119" t="s">
        <v>741</v>
      </c>
      <c r="B1547" s="120" t="s">
        <v>1662</v>
      </c>
      <c r="C1547" s="119" t="s">
        <v>1026</v>
      </c>
      <c r="D1547" s="121">
        <v>3</v>
      </c>
      <c r="E1547" s="121">
        <v>8</v>
      </c>
    </row>
    <row r="1548" spans="1:5" x14ac:dyDescent="0.25">
      <c r="A1548" s="119" t="s">
        <v>741</v>
      </c>
      <c r="B1548" s="120" t="s">
        <v>1663</v>
      </c>
      <c r="C1548" s="119" t="s">
        <v>1026</v>
      </c>
      <c r="D1548" s="121">
        <v>2</v>
      </c>
      <c r="E1548" s="121">
        <v>8</v>
      </c>
    </row>
    <row r="1549" spans="1:5" x14ac:dyDescent="0.25">
      <c r="A1549" s="119" t="s">
        <v>741</v>
      </c>
      <c r="B1549" s="120" t="s">
        <v>1668</v>
      </c>
      <c r="C1549" s="119" t="s">
        <v>1029</v>
      </c>
      <c r="D1549" s="121">
        <v>2</v>
      </c>
      <c r="E1549" s="121">
        <v>7</v>
      </c>
    </row>
    <row r="1550" spans="1:5" x14ac:dyDescent="0.25">
      <c r="A1550" s="119" t="s">
        <v>741</v>
      </c>
      <c r="B1550" s="120" t="s">
        <v>1105</v>
      </c>
      <c r="C1550" s="119" t="s">
        <v>1026</v>
      </c>
      <c r="D1550" s="121">
        <v>2</v>
      </c>
      <c r="E1550" s="121">
        <v>8</v>
      </c>
    </row>
    <row r="1551" spans="1:5" x14ac:dyDescent="0.25">
      <c r="A1551" s="119" t="s">
        <v>741</v>
      </c>
      <c r="B1551" s="120" t="s">
        <v>1172</v>
      </c>
      <c r="C1551" s="119" t="s">
        <v>1026</v>
      </c>
      <c r="D1551" s="121">
        <v>1</v>
      </c>
      <c r="E1551" s="121">
        <v>8</v>
      </c>
    </row>
    <row r="1552" spans="1:5" x14ac:dyDescent="0.25">
      <c r="A1552" s="119" t="s">
        <v>741</v>
      </c>
      <c r="B1552" s="120" t="s">
        <v>1114</v>
      </c>
      <c r="C1552" s="119" t="s">
        <v>1026</v>
      </c>
      <c r="D1552" s="121">
        <v>4</v>
      </c>
      <c r="E1552" s="121">
        <v>8</v>
      </c>
    </row>
    <row r="1553" spans="1:5" x14ac:dyDescent="0.25">
      <c r="A1553" s="119" t="s">
        <v>741</v>
      </c>
      <c r="B1553" s="120" t="s">
        <v>1665</v>
      </c>
      <c r="C1553" s="119" t="s">
        <v>1026</v>
      </c>
      <c r="D1553" s="121">
        <v>2</v>
      </c>
      <c r="E1553" s="121">
        <v>8</v>
      </c>
    </row>
    <row r="1554" spans="1:5" x14ac:dyDescent="0.25">
      <c r="A1554" s="119" t="s">
        <v>741</v>
      </c>
      <c r="B1554" s="120" t="s">
        <v>1238</v>
      </c>
      <c r="C1554" s="119" t="s">
        <v>1026</v>
      </c>
      <c r="D1554" s="121">
        <v>2</v>
      </c>
      <c r="E1554" s="121">
        <v>7</v>
      </c>
    </row>
    <row r="1555" spans="1:5" x14ac:dyDescent="0.25">
      <c r="A1555" s="119" t="s">
        <v>741</v>
      </c>
      <c r="B1555" s="120" t="s">
        <v>1189</v>
      </c>
      <c r="C1555" s="119" t="s">
        <v>1029</v>
      </c>
      <c r="D1555" s="121">
        <v>2</v>
      </c>
      <c r="E1555" s="121">
        <v>8</v>
      </c>
    </row>
    <row r="1556" spans="1:5" ht="30" x14ac:dyDescent="0.25">
      <c r="A1556" s="119" t="s">
        <v>626</v>
      </c>
      <c r="B1556" s="120" t="s">
        <v>1617</v>
      </c>
      <c r="C1556" s="119" t="s">
        <v>1026</v>
      </c>
      <c r="D1556" s="121">
        <v>2</v>
      </c>
      <c r="E1556" s="121">
        <v>2</v>
      </c>
    </row>
    <row r="1557" spans="1:5" ht="30" x14ac:dyDescent="0.25">
      <c r="A1557" s="119" t="s">
        <v>626</v>
      </c>
      <c r="B1557" s="120" t="s">
        <v>1066</v>
      </c>
      <c r="C1557" s="119" t="s">
        <v>1026</v>
      </c>
      <c r="D1557" s="124"/>
      <c r="E1557" s="121">
        <v>4</v>
      </c>
    </row>
    <row r="1558" spans="1:5" ht="30" x14ac:dyDescent="0.25">
      <c r="A1558" s="119" t="s">
        <v>626</v>
      </c>
      <c r="B1558" s="120" t="s">
        <v>1127</v>
      </c>
      <c r="C1558" s="119" t="s">
        <v>1026</v>
      </c>
      <c r="D1558" s="121">
        <v>1</v>
      </c>
      <c r="E1558" s="121">
        <v>3</v>
      </c>
    </row>
    <row r="1559" spans="1:5" ht="30" x14ac:dyDescent="0.25">
      <c r="A1559" s="119" t="s">
        <v>626</v>
      </c>
      <c r="B1559" s="120" t="s">
        <v>1104</v>
      </c>
      <c r="C1559" s="119" t="s">
        <v>1029</v>
      </c>
      <c r="D1559" s="121">
        <v>3</v>
      </c>
      <c r="E1559" s="121">
        <v>7</v>
      </c>
    </row>
    <row r="1560" spans="1:5" ht="30" x14ac:dyDescent="0.25">
      <c r="A1560" s="119" t="s">
        <v>626</v>
      </c>
      <c r="B1560" s="120" t="s">
        <v>1237</v>
      </c>
      <c r="C1560" s="119" t="s">
        <v>1026</v>
      </c>
      <c r="D1560" s="124"/>
      <c r="E1560" s="121">
        <v>4</v>
      </c>
    </row>
    <row r="1561" spans="1:5" ht="30" x14ac:dyDescent="0.25">
      <c r="A1561" s="119" t="s">
        <v>626</v>
      </c>
      <c r="B1561" s="120" t="s">
        <v>1121</v>
      </c>
      <c r="C1561" s="119" t="s">
        <v>1026</v>
      </c>
      <c r="D1561" s="121">
        <v>2</v>
      </c>
      <c r="E1561" s="121">
        <v>3</v>
      </c>
    </row>
    <row r="1562" spans="1:5" ht="30" x14ac:dyDescent="0.25">
      <c r="A1562" s="119" t="s">
        <v>626</v>
      </c>
      <c r="B1562" s="120" t="s">
        <v>1132</v>
      </c>
      <c r="C1562" s="119" t="s">
        <v>1026</v>
      </c>
      <c r="D1562" s="121">
        <v>2</v>
      </c>
      <c r="E1562" s="121">
        <v>2</v>
      </c>
    </row>
    <row r="1563" spans="1:5" ht="30" x14ac:dyDescent="0.25">
      <c r="A1563" s="119" t="s">
        <v>626</v>
      </c>
      <c r="B1563" s="120" t="s">
        <v>1180</v>
      </c>
      <c r="C1563" s="119" t="s">
        <v>1026</v>
      </c>
      <c r="D1563" s="121">
        <v>1</v>
      </c>
      <c r="E1563" s="121">
        <v>2</v>
      </c>
    </row>
    <row r="1564" spans="1:5" ht="30" x14ac:dyDescent="0.25">
      <c r="A1564" s="119" t="s">
        <v>626</v>
      </c>
      <c r="B1564" s="120" t="s">
        <v>1669</v>
      </c>
      <c r="C1564" s="119" t="s">
        <v>1026</v>
      </c>
      <c r="D1564" s="121">
        <v>3</v>
      </c>
      <c r="E1564" s="121">
        <v>6</v>
      </c>
    </row>
    <row r="1565" spans="1:5" x14ac:dyDescent="0.25">
      <c r="A1565" s="119" t="s">
        <v>731</v>
      </c>
      <c r="B1565" s="120" t="s">
        <v>1124</v>
      </c>
      <c r="C1565" s="119" t="s">
        <v>1026</v>
      </c>
      <c r="D1565" s="121" t="s">
        <v>1027</v>
      </c>
      <c r="E1565" s="121" t="s">
        <v>1027</v>
      </c>
    </row>
    <row r="1566" spans="1:5" x14ac:dyDescent="0.25">
      <c r="A1566" s="119" t="s">
        <v>731</v>
      </c>
      <c r="B1566" s="120" t="s">
        <v>1314</v>
      </c>
      <c r="C1566" s="119" t="s">
        <v>1026</v>
      </c>
      <c r="D1566" s="121">
        <v>1</v>
      </c>
      <c r="E1566" s="121">
        <v>1</v>
      </c>
    </row>
    <row r="1567" spans="1:5" x14ac:dyDescent="0.25">
      <c r="A1567" s="119" t="s">
        <v>731</v>
      </c>
      <c r="B1567" s="120" t="s">
        <v>1593</v>
      </c>
      <c r="C1567" s="119" t="s">
        <v>1026</v>
      </c>
      <c r="D1567" s="121">
        <v>4</v>
      </c>
      <c r="E1567" s="121" t="s">
        <v>1027</v>
      </c>
    </row>
    <row r="1568" spans="1:5" x14ac:dyDescent="0.25">
      <c r="A1568" s="119" t="s">
        <v>731</v>
      </c>
      <c r="B1568" s="120" t="s">
        <v>1315</v>
      </c>
      <c r="C1568" s="119" t="s">
        <v>1026</v>
      </c>
      <c r="D1568" s="121">
        <v>3</v>
      </c>
      <c r="E1568" s="121">
        <v>3</v>
      </c>
    </row>
    <row r="1569" spans="1:5" x14ac:dyDescent="0.25">
      <c r="A1569" s="119" t="s">
        <v>731</v>
      </c>
      <c r="B1569" s="120" t="s">
        <v>1670</v>
      </c>
      <c r="C1569" s="119" t="s">
        <v>1026</v>
      </c>
      <c r="D1569" s="121">
        <v>2</v>
      </c>
      <c r="E1569" s="121">
        <v>2</v>
      </c>
    </row>
    <row r="1570" spans="1:5" x14ac:dyDescent="0.25">
      <c r="A1570" s="119" t="s">
        <v>731</v>
      </c>
      <c r="B1570" s="120" t="s">
        <v>1671</v>
      </c>
      <c r="C1570" s="119" t="s">
        <v>1029</v>
      </c>
      <c r="D1570" s="121">
        <v>1</v>
      </c>
      <c r="E1570" s="121" t="s">
        <v>1027</v>
      </c>
    </row>
    <row r="1571" spans="1:5" x14ac:dyDescent="0.25">
      <c r="A1571" s="119" t="s">
        <v>731</v>
      </c>
      <c r="B1571" s="120" t="s">
        <v>1151</v>
      </c>
      <c r="C1571" s="119" t="s">
        <v>1026</v>
      </c>
      <c r="D1571" s="121">
        <v>4</v>
      </c>
      <c r="E1571" s="121" t="s">
        <v>1027</v>
      </c>
    </row>
    <row r="1572" spans="1:5" x14ac:dyDescent="0.25">
      <c r="A1572" s="119" t="s">
        <v>731</v>
      </c>
      <c r="B1572" s="120" t="s">
        <v>1672</v>
      </c>
      <c r="C1572" s="119" t="s">
        <v>1026</v>
      </c>
      <c r="D1572" s="121">
        <v>2</v>
      </c>
      <c r="E1572" s="121">
        <v>3</v>
      </c>
    </row>
    <row r="1573" spans="1:5" x14ac:dyDescent="0.25">
      <c r="A1573" s="119" t="s">
        <v>731</v>
      </c>
      <c r="B1573" s="120" t="s">
        <v>1318</v>
      </c>
      <c r="C1573" s="119" t="s">
        <v>1029</v>
      </c>
      <c r="D1573" s="121">
        <v>1</v>
      </c>
      <c r="E1573" s="121">
        <v>1</v>
      </c>
    </row>
    <row r="1574" spans="1:5" x14ac:dyDescent="0.25">
      <c r="A1574" s="119" t="s">
        <v>731</v>
      </c>
      <c r="B1574" s="120" t="s">
        <v>1230</v>
      </c>
      <c r="C1574" s="119" t="s">
        <v>1026</v>
      </c>
      <c r="D1574" s="121">
        <v>2</v>
      </c>
      <c r="E1574" s="121">
        <v>3</v>
      </c>
    </row>
    <row r="1575" spans="1:5" x14ac:dyDescent="0.25">
      <c r="A1575" s="119" t="s">
        <v>731</v>
      </c>
      <c r="B1575" s="120" t="s">
        <v>1494</v>
      </c>
      <c r="C1575" s="119" t="s">
        <v>1026</v>
      </c>
      <c r="D1575" s="121">
        <v>1</v>
      </c>
      <c r="E1575" s="121" t="s">
        <v>1027</v>
      </c>
    </row>
    <row r="1576" spans="1:5" x14ac:dyDescent="0.25">
      <c r="A1576" s="119" t="s">
        <v>731</v>
      </c>
      <c r="B1576" s="120" t="s">
        <v>1319</v>
      </c>
      <c r="C1576" s="119" t="s">
        <v>1026</v>
      </c>
      <c r="D1576" s="121">
        <v>2</v>
      </c>
      <c r="E1576" s="121">
        <v>2</v>
      </c>
    </row>
    <row r="1577" spans="1:5" x14ac:dyDescent="0.25">
      <c r="A1577" s="119" t="s">
        <v>731</v>
      </c>
      <c r="B1577" s="120" t="s">
        <v>1673</v>
      </c>
      <c r="C1577" s="119" t="s">
        <v>1026</v>
      </c>
      <c r="D1577" s="121">
        <v>2</v>
      </c>
      <c r="E1577" s="121">
        <v>1</v>
      </c>
    </row>
    <row r="1578" spans="1:5" x14ac:dyDescent="0.25">
      <c r="A1578" s="119" t="s">
        <v>731</v>
      </c>
      <c r="B1578" s="120" t="s">
        <v>1320</v>
      </c>
      <c r="C1578" s="119" t="s">
        <v>1026</v>
      </c>
      <c r="D1578" s="121">
        <v>2</v>
      </c>
      <c r="E1578" s="121" t="s">
        <v>1027</v>
      </c>
    </row>
    <row r="1579" spans="1:5" x14ac:dyDescent="0.25">
      <c r="A1579" s="119" t="s">
        <v>731</v>
      </c>
      <c r="B1579" s="120" t="s">
        <v>1674</v>
      </c>
      <c r="C1579" s="119" t="s">
        <v>1026</v>
      </c>
      <c r="D1579" s="121" t="s">
        <v>1027</v>
      </c>
      <c r="E1579" s="121" t="s">
        <v>1027</v>
      </c>
    </row>
    <row r="1580" spans="1:5" x14ac:dyDescent="0.25">
      <c r="A1580" s="119" t="s">
        <v>731</v>
      </c>
      <c r="B1580" s="120" t="s">
        <v>1599</v>
      </c>
      <c r="C1580" s="119" t="s">
        <v>1026</v>
      </c>
      <c r="D1580" s="121">
        <v>2</v>
      </c>
      <c r="E1580" s="121" t="s">
        <v>1027</v>
      </c>
    </row>
    <row r="1581" spans="1:5" x14ac:dyDescent="0.25">
      <c r="A1581" s="119" t="s">
        <v>945</v>
      </c>
      <c r="B1581" s="120" t="s">
        <v>1125</v>
      </c>
      <c r="C1581" s="119" t="s">
        <v>1026</v>
      </c>
      <c r="D1581" s="121">
        <v>3</v>
      </c>
      <c r="E1581" s="121">
        <v>2</v>
      </c>
    </row>
    <row r="1582" spans="1:5" x14ac:dyDescent="0.25">
      <c r="A1582" s="119" t="s">
        <v>945</v>
      </c>
      <c r="B1582" s="120" t="s">
        <v>1496</v>
      </c>
      <c r="C1582" s="119" t="s">
        <v>1029</v>
      </c>
      <c r="D1582" s="121">
        <v>3</v>
      </c>
      <c r="E1582" s="121">
        <v>4</v>
      </c>
    </row>
    <row r="1583" spans="1:5" x14ac:dyDescent="0.25">
      <c r="A1583" s="119" t="s">
        <v>945</v>
      </c>
      <c r="B1583" s="120" t="s">
        <v>1066</v>
      </c>
      <c r="C1583" s="119" t="s">
        <v>1026</v>
      </c>
      <c r="D1583" s="124"/>
      <c r="E1583" s="121">
        <v>4</v>
      </c>
    </row>
    <row r="1584" spans="1:5" x14ac:dyDescent="0.25">
      <c r="A1584" s="119" t="s">
        <v>945</v>
      </c>
      <c r="B1584" s="120" t="s">
        <v>1127</v>
      </c>
      <c r="C1584" s="119" t="s">
        <v>1026</v>
      </c>
      <c r="D1584" s="121">
        <v>1</v>
      </c>
      <c r="E1584" s="121">
        <v>3</v>
      </c>
    </row>
    <row r="1585" spans="1:5" x14ac:dyDescent="0.25">
      <c r="A1585" s="119" t="s">
        <v>945</v>
      </c>
      <c r="B1585" s="120" t="s">
        <v>1237</v>
      </c>
      <c r="C1585" s="119" t="s">
        <v>1026</v>
      </c>
      <c r="D1585" s="124"/>
      <c r="E1585" s="121">
        <v>4</v>
      </c>
    </row>
    <row r="1586" spans="1:5" x14ac:dyDescent="0.25">
      <c r="A1586" s="119" t="s">
        <v>945</v>
      </c>
      <c r="B1586" s="120" t="s">
        <v>1129</v>
      </c>
      <c r="C1586" s="119" t="s">
        <v>1026</v>
      </c>
      <c r="D1586" s="121" t="s">
        <v>1027</v>
      </c>
      <c r="E1586" s="121" t="s">
        <v>1027</v>
      </c>
    </row>
    <row r="1587" spans="1:5" x14ac:dyDescent="0.25">
      <c r="A1587" s="119" t="s">
        <v>945</v>
      </c>
      <c r="B1587" s="120" t="s">
        <v>1132</v>
      </c>
      <c r="C1587" s="119" t="s">
        <v>1026</v>
      </c>
      <c r="D1587" s="121">
        <v>2</v>
      </c>
      <c r="E1587" s="121">
        <v>2</v>
      </c>
    </row>
    <row r="1588" spans="1:5" x14ac:dyDescent="0.25">
      <c r="A1588" s="119" t="s">
        <v>666</v>
      </c>
      <c r="B1588" s="120" t="s">
        <v>1140</v>
      </c>
      <c r="C1588" s="119" t="s">
        <v>1029</v>
      </c>
      <c r="D1588" s="124"/>
      <c r="E1588" s="124"/>
    </row>
    <row r="1589" spans="1:5" x14ac:dyDescent="0.25">
      <c r="A1589" s="119" t="s">
        <v>666</v>
      </c>
      <c r="B1589" s="120" t="s">
        <v>1120</v>
      </c>
      <c r="C1589" s="119" t="s">
        <v>1026</v>
      </c>
      <c r="D1589" s="121">
        <v>2</v>
      </c>
      <c r="E1589" s="121" t="s">
        <v>1027</v>
      </c>
    </row>
    <row r="1590" spans="1:5" x14ac:dyDescent="0.25">
      <c r="A1590" s="119" t="s">
        <v>666</v>
      </c>
      <c r="B1590" s="120" t="s">
        <v>1234</v>
      </c>
      <c r="C1590" s="119" t="s">
        <v>1026</v>
      </c>
      <c r="D1590" s="121">
        <v>2</v>
      </c>
      <c r="E1590" s="121">
        <v>3</v>
      </c>
    </row>
    <row r="1591" spans="1:5" x14ac:dyDescent="0.25">
      <c r="A1591" s="119" t="s">
        <v>666</v>
      </c>
      <c r="B1591" s="120" t="s">
        <v>1659</v>
      </c>
      <c r="C1591" s="119" t="s">
        <v>1029</v>
      </c>
      <c r="D1591" s="121">
        <v>2</v>
      </c>
      <c r="E1591" s="121">
        <v>8</v>
      </c>
    </row>
    <row r="1592" spans="1:5" x14ac:dyDescent="0.25">
      <c r="A1592" s="119" t="s">
        <v>666</v>
      </c>
      <c r="B1592" s="120" t="s">
        <v>1122</v>
      </c>
      <c r="C1592" s="119" t="s">
        <v>1026</v>
      </c>
      <c r="D1592" s="124"/>
      <c r="E1592" s="121">
        <v>2</v>
      </c>
    </row>
    <row r="1593" spans="1:5" x14ac:dyDescent="0.25">
      <c r="A1593" s="119" t="s">
        <v>666</v>
      </c>
      <c r="B1593" s="120" t="s">
        <v>1132</v>
      </c>
      <c r="C1593" s="119" t="s">
        <v>1026</v>
      </c>
      <c r="D1593" s="121">
        <v>2</v>
      </c>
      <c r="E1593" s="121">
        <v>2</v>
      </c>
    </row>
    <row r="1594" spans="1:5" x14ac:dyDescent="0.25">
      <c r="A1594" s="119" t="s">
        <v>666</v>
      </c>
      <c r="B1594" s="120" t="s">
        <v>1675</v>
      </c>
      <c r="C1594" s="119" t="s">
        <v>1026</v>
      </c>
      <c r="D1594" s="121">
        <v>2</v>
      </c>
      <c r="E1594" s="121" t="s">
        <v>1027</v>
      </c>
    </row>
    <row r="1595" spans="1:5" x14ac:dyDescent="0.25">
      <c r="A1595" s="119" t="s">
        <v>667</v>
      </c>
      <c r="B1595" s="120" t="s">
        <v>1123</v>
      </c>
      <c r="C1595" s="119" t="s">
        <v>1026</v>
      </c>
      <c r="D1595" s="121">
        <v>4</v>
      </c>
      <c r="E1595" s="121">
        <v>4</v>
      </c>
    </row>
    <row r="1596" spans="1:5" x14ac:dyDescent="0.25">
      <c r="A1596" s="119" t="s">
        <v>667</v>
      </c>
      <c r="B1596" s="120" t="s">
        <v>1132</v>
      </c>
      <c r="C1596" s="119" t="s">
        <v>1026</v>
      </c>
      <c r="D1596" s="121">
        <v>2</v>
      </c>
      <c r="E1596" s="121">
        <v>2</v>
      </c>
    </row>
    <row r="1597" spans="1:5" x14ac:dyDescent="0.25">
      <c r="A1597" s="119" t="s">
        <v>667</v>
      </c>
      <c r="B1597" s="120" t="s">
        <v>1676</v>
      </c>
      <c r="C1597" s="119" t="s">
        <v>1029</v>
      </c>
      <c r="D1597" s="121">
        <v>1</v>
      </c>
      <c r="E1597" s="121">
        <v>5</v>
      </c>
    </row>
    <row r="1598" spans="1:5" x14ac:dyDescent="0.25">
      <c r="A1598" s="119" t="s">
        <v>761</v>
      </c>
      <c r="B1598" s="120" t="s">
        <v>1677</v>
      </c>
      <c r="C1598" s="119" t="s">
        <v>1029</v>
      </c>
      <c r="D1598" s="121" t="s">
        <v>1027</v>
      </c>
      <c r="E1598" s="121" t="s">
        <v>1027</v>
      </c>
    </row>
    <row r="1599" spans="1:5" x14ac:dyDescent="0.25">
      <c r="A1599" s="119" t="s">
        <v>761</v>
      </c>
      <c r="B1599" s="120" t="s">
        <v>1250</v>
      </c>
      <c r="C1599" s="119" t="s">
        <v>1026</v>
      </c>
      <c r="D1599" s="121">
        <v>5</v>
      </c>
      <c r="E1599" s="121">
        <v>8</v>
      </c>
    </row>
    <row r="1600" spans="1:5" x14ac:dyDescent="0.25">
      <c r="A1600" s="119" t="s">
        <v>761</v>
      </c>
      <c r="B1600" s="120" t="s">
        <v>1251</v>
      </c>
      <c r="C1600" s="119" t="s">
        <v>1026</v>
      </c>
      <c r="D1600" s="121">
        <v>4</v>
      </c>
      <c r="E1600" s="121" t="s">
        <v>1027</v>
      </c>
    </row>
    <row r="1601" spans="1:5" x14ac:dyDescent="0.25">
      <c r="A1601" s="119" t="s">
        <v>761</v>
      </c>
      <c r="B1601" s="120" t="s">
        <v>1678</v>
      </c>
      <c r="C1601" s="119" t="s">
        <v>1026</v>
      </c>
      <c r="D1601" s="121">
        <v>6</v>
      </c>
      <c r="E1601" s="121">
        <v>6</v>
      </c>
    </row>
    <row r="1602" spans="1:5" x14ac:dyDescent="0.25">
      <c r="A1602" s="119" t="s">
        <v>761</v>
      </c>
      <c r="B1602" s="120" t="s">
        <v>1597</v>
      </c>
      <c r="C1602" s="119" t="s">
        <v>1026</v>
      </c>
      <c r="D1602" s="121" t="s">
        <v>1027</v>
      </c>
      <c r="E1602" s="121">
        <v>6</v>
      </c>
    </row>
    <row r="1603" spans="1:5" x14ac:dyDescent="0.25">
      <c r="A1603" s="119" t="s">
        <v>761</v>
      </c>
      <c r="B1603" s="120" t="s">
        <v>1679</v>
      </c>
      <c r="C1603" s="119" t="s">
        <v>1029</v>
      </c>
      <c r="D1603" s="121">
        <v>6</v>
      </c>
      <c r="E1603" s="121">
        <v>6</v>
      </c>
    </row>
    <row r="1604" spans="1:5" x14ac:dyDescent="0.25">
      <c r="A1604" s="119" t="s">
        <v>928</v>
      </c>
      <c r="B1604" s="120" t="s">
        <v>1248</v>
      </c>
      <c r="C1604" s="119" t="s">
        <v>1026</v>
      </c>
      <c r="D1604" s="121" t="s">
        <v>1027</v>
      </c>
      <c r="E1604" s="121">
        <v>6</v>
      </c>
    </row>
    <row r="1605" spans="1:5" x14ac:dyDescent="0.25">
      <c r="A1605" s="119" t="s">
        <v>928</v>
      </c>
      <c r="B1605" s="120" t="s">
        <v>1308</v>
      </c>
      <c r="C1605" s="119" t="s">
        <v>1026</v>
      </c>
      <c r="D1605" s="121">
        <v>5</v>
      </c>
      <c r="E1605" s="121">
        <v>6</v>
      </c>
    </row>
    <row r="1606" spans="1:5" x14ac:dyDescent="0.25">
      <c r="A1606" s="119" t="s">
        <v>928</v>
      </c>
      <c r="B1606" s="120" t="s">
        <v>1680</v>
      </c>
      <c r="C1606" s="119" t="s">
        <v>1026</v>
      </c>
      <c r="D1606" s="121">
        <v>5</v>
      </c>
      <c r="E1606" s="121">
        <v>7</v>
      </c>
    </row>
    <row r="1607" spans="1:5" x14ac:dyDescent="0.25">
      <c r="A1607" s="119" t="s">
        <v>928</v>
      </c>
      <c r="B1607" s="120" t="s">
        <v>1681</v>
      </c>
      <c r="C1607" s="119" t="s">
        <v>1026</v>
      </c>
      <c r="D1607" s="121">
        <v>7</v>
      </c>
      <c r="E1607" s="121">
        <v>7</v>
      </c>
    </row>
    <row r="1608" spans="1:5" x14ac:dyDescent="0.25">
      <c r="A1608" s="119" t="s">
        <v>928</v>
      </c>
      <c r="B1608" s="120" t="s">
        <v>1081</v>
      </c>
      <c r="C1608" s="119" t="s">
        <v>1026</v>
      </c>
      <c r="D1608" s="121">
        <v>3</v>
      </c>
      <c r="E1608" s="121" t="s">
        <v>1027</v>
      </c>
    </row>
    <row r="1609" spans="1:5" x14ac:dyDescent="0.25">
      <c r="A1609" s="119" t="s">
        <v>928</v>
      </c>
      <c r="B1609" s="120" t="s">
        <v>1251</v>
      </c>
      <c r="C1609" s="119" t="s">
        <v>1029</v>
      </c>
      <c r="D1609" s="121">
        <v>4</v>
      </c>
      <c r="E1609" s="121" t="s">
        <v>1027</v>
      </c>
    </row>
    <row r="1610" spans="1:5" x14ac:dyDescent="0.25">
      <c r="A1610" s="119" t="s">
        <v>928</v>
      </c>
      <c r="B1610" s="120" t="s">
        <v>1244</v>
      </c>
      <c r="C1610" s="119" t="s">
        <v>1026</v>
      </c>
      <c r="D1610" s="121">
        <v>7</v>
      </c>
      <c r="E1610" s="121">
        <v>7</v>
      </c>
    </row>
    <row r="1611" spans="1:5" x14ac:dyDescent="0.25">
      <c r="A1611" s="119" t="s">
        <v>928</v>
      </c>
      <c r="B1611" s="120" t="s">
        <v>1050</v>
      </c>
      <c r="C1611" s="119" t="s">
        <v>1026</v>
      </c>
      <c r="D1611" s="121">
        <v>7</v>
      </c>
      <c r="E1611" s="121" t="s">
        <v>1027</v>
      </c>
    </row>
    <row r="1612" spans="1:5" x14ac:dyDescent="0.25">
      <c r="A1612" s="119" t="s">
        <v>928</v>
      </c>
      <c r="B1612" s="120" t="s">
        <v>1051</v>
      </c>
      <c r="C1612" s="119" t="s">
        <v>1026</v>
      </c>
      <c r="D1612" s="121">
        <v>7</v>
      </c>
      <c r="E1612" s="121" t="s">
        <v>1027</v>
      </c>
    </row>
    <row r="1613" spans="1:5" x14ac:dyDescent="0.25">
      <c r="A1613" s="119" t="s">
        <v>928</v>
      </c>
      <c r="B1613" s="120" t="s">
        <v>1312</v>
      </c>
      <c r="C1613" s="119" t="s">
        <v>1026</v>
      </c>
      <c r="D1613" s="121" t="s">
        <v>1027</v>
      </c>
      <c r="E1613" s="121" t="s">
        <v>1027</v>
      </c>
    </row>
    <row r="1614" spans="1:5" x14ac:dyDescent="0.25">
      <c r="A1614" s="119" t="s">
        <v>928</v>
      </c>
      <c r="B1614" s="120" t="s">
        <v>1448</v>
      </c>
      <c r="C1614" s="119" t="s">
        <v>1026</v>
      </c>
      <c r="D1614" s="121">
        <v>7</v>
      </c>
      <c r="E1614" s="121" t="s">
        <v>1027</v>
      </c>
    </row>
    <row r="1615" spans="1:5" x14ac:dyDescent="0.25">
      <c r="A1615" s="119" t="s">
        <v>928</v>
      </c>
      <c r="B1615" s="120" t="s">
        <v>1421</v>
      </c>
      <c r="C1615" s="119" t="s">
        <v>1026</v>
      </c>
      <c r="D1615" s="121" t="s">
        <v>1027</v>
      </c>
      <c r="E1615" s="121">
        <v>4</v>
      </c>
    </row>
    <row r="1616" spans="1:5" x14ac:dyDescent="0.25">
      <c r="A1616" s="119" t="s">
        <v>928</v>
      </c>
      <c r="B1616" s="120" t="s">
        <v>1305</v>
      </c>
      <c r="C1616" s="119" t="s">
        <v>1026</v>
      </c>
      <c r="D1616" s="121">
        <v>6</v>
      </c>
      <c r="E1616" s="121" t="s">
        <v>1027</v>
      </c>
    </row>
    <row r="1617" spans="1:5" x14ac:dyDescent="0.25">
      <c r="A1617" s="119" t="s">
        <v>928</v>
      </c>
      <c r="B1617" s="120" t="s">
        <v>1060</v>
      </c>
      <c r="C1617" s="119" t="s">
        <v>1026</v>
      </c>
      <c r="D1617" s="121">
        <v>8</v>
      </c>
      <c r="E1617" s="121">
        <v>7</v>
      </c>
    </row>
    <row r="1618" spans="1:5" x14ac:dyDescent="0.25">
      <c r="A1618" s="119" t="s">
        <v>788</v>
      </c>
      <c r="B1618" s="120" t="s">
        <v>1093</v>
      </c>
      <c r="C1618" s="119" t="s">
        <v>1026</v>
      </c>
      <c r="D1618" s="121">
        <v>5</v>
      </c>
      <c r="E1618" s="121" t="s">
        <v>1027</v>
      </c>
    </row>
    <row r="1619" spans="1:5" x14ac:dyDescent="0.25">
      <c r="A1619" s="119" t="s">
        <v>788</v>
      </c>
      <c r="B1619" s="120" t="s">
        <v>1123</v>
      </c>
      <c r="C1619" s="119" t="s">
        <v>1026</v>
      </c>
      <c r="D1619" s="121">
        <v>4</v>
      </c>
      <c r="E1619" s="121">
        <v>4</v>
      </c>
    </row>
    <row r="1620" spans="1:5" x14ac:dyDescent="0.25">
      <c r="A1620" s="119" t="s">
        <v>788</v>
      </c>
      <c r="B1620" s="120" t="s">
        <v>1503</v>
      </c>
      <c r="C1620" s="119" t="s">
        <v>1029</v>
      </c>
      <c r="D1620" s="121">
        <v>7</v>
      </c>
      <c r="E1620" s="121">
        <v>6</v>
      </c>
    </row>
    <row r="1621" spans="1:5" x14ac:dyDescent="0.25">
      <c r="A1621" s="119" t="s">
        <v>788</v>
      </c>
      <c r="B1621" s="120" t="s">
        <v>1383</v>
      </c>
      <c r="C1621" s="119" t="s">
        <v>1026</v>
      </c>
      <c r="D1621" s="121">
        <v>6</v>
      </c>
      <c r="E1621" s="121" t="s">
        <v>1027</v>
      </c>
    </row>
    <row r="1622" spans="1:5" x14ac:dyDescent="0.25">
      <c r="A1622" s="119" t="s">
        <v>788</v>
      </c>
      <c r="B1622" s="120" t="s">
        <v>1578</v>
      </c>
      <c r="C1622" s="119" t="s">
        <v>1026</v>
      </c>
      <c r="D1622" s="121" t="s">
        <v>1027</v>
      </c>
      <c r="E1622" s="121" t="s">
        <v>1027</v>
      </c>
    </row>
    <row r="1623" spans="1:5" x14ac:dyDescent="0.25">
      <c r="A1623" s="119" t="s">
        <v>788</v>
      </c>
      <c r="B1623" s="120" t="s">
        <v>1573</v>
      </c>
      <c r="C1623" s="119" t="s">
        <v>1026</v>
      </c>
      <c r="D1623" s="121">
        <v>5</v>
      </c>
      <c r="E1623" s="121" t="s">
        <v>1027</v>
      </c>
    </row>
    <row r="1624" spans="1:5" ht="30" x14ac:dyDescent="0.25">
      <c r="A1624" s="119" t="s">
        <v>788</v>
      </c>
      <c r="B1624" s="120" t="s">
        <v>1145</v>
      </c>
      <c r="C1624" s="119" t="s">
        <v>1026</v>
      </c>
      <c r="D1624" s="121">
        <v>3</v>
      </c>
      <c r="E1624" s="121" t="s">
        <v>1027</v>
      </c>
    </row>
    <row r="1625" spans="1:5" x14ac:dyDescent="0.25">
      <c r="A1625" s="119" t="s">
        <v>788</v>
      </c>
      <c r="B1625" s="120" t="s">
        <v>1505</v>
      </c>
      <c r="C1625" s="119" t="s">
        <v>1026</v>
      </c>
      <c r="D1625" s="124"/>
      <c r="E1625" s="121">
        <v>6</v>
      </c>
    </row>
    <row r="1626" spans="1:5" x14ac:dyDescent="0.25">
      <c r="A1626" s="119" t="s">
        <v>788</v>
      </c>
      <c r="B1626" s="120" t="s">
        <v>1081</v>
      </c>
      <c r="C1626" s="119" t="s">
        <v>1026</v>
      </c>
      <c r="D1626" s="121">
        <v>3</v>
      </c>
      <c r="E1626" s="121" t="s">
        <v>1027</v>
      </c>
    </row>
    <row r="1627" spans="1:5" x14ac:dyDescent="0.25">
      <c r="A1627" s="119" t="s">
        <v>788</v>
      </c>
      <c r="B1627" s="120" t="s">
        <v>1147</v>
      </c>
      <c r="C1627" s="119" t="s">
        <v>1026</v>
      </c>
      <c r="D1627" s="121">
        <v>6</v>
      </c>
      <c r="E1627" s="121" t="s">
        <v>1027</v>
      </c>
    </row>
    <row r="1628" spans="1:5" x14ac:dyDescent="0.25">
      <c r="A1628" s="119" t="s">
        <v>788</v>
      </c>
      <c r="B1628" s="120" t="s">
        <v>1251</v>
      </c>
      <c r="C1628" s="119" t="s">
        <v>1029</v>
      </c>
      <c r="D1628" s="121">
        <v>4</v>
      </c>
      <c r="E1628" s="121" t="s">
        <v>1027</v>
      </c>
    </row>
    <row r="1629" spans="1:5" x14ac:dyDescent="0.25">
      <c r="A1629" s="119" t="s">
        <v>788</v>
      </c>
      <c r="B1629" s="120" t="s">
        <v>1104</v>
      </c>
      <c r="C1629" s="119" t="s">
        <v>1026</v>
      </c>
      <c r="D1629" s="121">
        <v>3</v>
      </c>
      <c r="E1629" s="121">
        <v>7</v>
      </c>
    </row>
    <row r="1630" spans="1:5" x14ac:dyDescent="0.25">
      <c r="A1630" s="119" t="s">
        <v>788</v>
      </c>
      <c r="B1630" s="120" t="s">
        <v>1368</v>
      </c>
      <c r="C1630" s="119" t="s">
        <v>1026</v>
      </c>
      <c r="D1630" s="121">
        <v>3</v>
      </c>
      <c r="E1630" s="121">
        <v>7</v>
      </c>
    </row>
    <row r="1631" spans="1:5" x14ac:dyDescent="0.25">
      <c r="A1631" s="119" t="s">
        <v>788</v>
      </c>
      <c r="B1631" s="120" t="s">
        <v>1506</v>
      </c>
      <c r="C1631" s="119" t="s">
        <v>1026</v>
      </c>
      <c r="D1631" s="121" t="s">
        <v>1027</v>
      </c>
      <c r="E1631" s="121" t="s">
        <v>1027</v>
      </c>
    </row>
    <row r="1632" spans="1:5" x14ac:dyDescent="0.25">
      <c r="A1632" s="119" t="s">
        <v>788</v>
      </c>
      <c r="B1632" s="120" t="s">
        <v>1136</v>
      </c>
      <c r="C1632" s="119" t="s">
        <v>1026</v>
      </c>
      <c r="D1632" s="121" t="s">
        <v>1027</v>
      </c>
      <c r="E1632" s="121" t="s">
        <v>1027</v>
      </c>
    </row>
    <row r="1633" spans="1:5" x14ac:dyDescent="0.25">
      <c r="A1633" s="119" t="s">
        <v>788</v>
      </c>
      <c r="B1633" s="120" t="s">
        <v>1130</v>
      </c>
      <c r="C1633" s="119" t="s">
        <v>1026</v>
      </c>
      <c r="D1633" s="121">
        <v>6</v>
      </c>
      <c r="E1633" s="121" t="s">
        <v>1027</v>
      </c>
    </row>
    <row r="1634" spans="1:5" x14ac:dyDescent="0.25">
      <c r="A1634" s="119" t="s">
        <v>788</v>
      </c>
      <c r="B1634" s="120" t="s">
        <v>1514</v>
      </c>
      <c r="C1634" s="119" t="s">
        <v>1026</v>
      </c>
      <c r="D1634" s="121" t="s">
        <v>1027</v>
      </c>
      <c r="E1634" s="121">
        <v>7</v>
      </c>
    </row>
    <row r="1635" spans="1:5" x14ac:dyDescent="0.25">
      <c r="A1635" s="119" t="s">
        <v>788</v>
      </c>
      <c r="B1635" s="120" t="s">
        <v>1682</v>
      </c>
      <c r="C1635" s="119" t="s">
        <v>1026</v>
      </c>
      <c r="D1635" s="121">
        <v>2</v>
      </c>
      <c r="E1635" s="121" t="s">
        <v>1027</v>
      </c>
    </row>
    <row r="1636" spans="1:5" x14ac:dyDescent="0.25">
      <c r="A1636" s="119" t="s">
        <v>788</v>
      </c>
      <c r="B1636" s="120" t="s">
        <v>1683</v>
      </c>
      <c r="C1636" s="119" t="s">
        <v>1026</v>
      </c>
      <c r="D1636" s="121">
        <v>3</v>
      </c>
      <c r="E1636" s="121" t="s">
        <v>1027</v>
      </c>
    </row>
    <row r="1637" spans="1:5" x14ac:dyDescent="0.25">
      <c r="A1637" s="119" t="s">
        <v>788</v>
      </c>
      <c r="B1637" s="120" t="s">
        <v>1153</v>
      </c>
      <c r="C1637" s="119" t="s">
        <v>1026</v>
      </c>
      <c r="D1637" s="121">
        <v>6</v>
      </c>
      <c r="E1637" s="121" t="s">
        <v>1027</v>
      </c>
    </row>
    <row r="1638" spans="1:5" x14ac:dyDescent="0.25">
      <c r="A1638" s="119" t="s">
        <v>788</v>
      </c>
      <c r="B1638" s="120" t="s">
        <v>1509</v>
      </c>
      <c r="C1638" s="119" t="s">
        <v>1026</v>
      </c>
      <c r="D1638" s="121">
        <v>3</v>
      </c>
      <c r="E1638" s="121">
        <v>7</v>
      </c>
    </row>
    <row r="1639" spans="1:5" x14ac:dyDescent="0.25">
      <c r="A1639" s="119" t="s">
        <v>788</v>
      </c>
      <c r="B1639" s="120" t="s">
        <v>1154</v>
      </c>
      <c r="C1639" s="119" t="s">
        <v>1026</v>
      </c>
      <c r="D1639" s="121" t="s">
        <v>1027</v>
      </c>
      <c r="E1639" s="121" t="s">
        <v>1027</v>
      </c>
    </row>
    <row r="1640" spans="1:5" x14ac:dyDescent="0.25">
      <c r="A1640" s="119" t="s">
        <v>788</v>
      </c>
      <c r="B1640" s="120" t="s">
        <v>1517</v>
      </c>
      <c r="C1640" s="119" t="s">
        <v>1026</v>
      </c>
      <c r="D1640" s="121">
        <v>5</v>
      </c>
      <c r="E1640" s="121">
        <v>6</v>
      </c>
    </row>
    <row r="1641" spans="1:5" x14ac:dyDescent="0.25">
      <c r="A1641" s="119" t="s">
        <v>788</v>
      </c>
      <c r="B1641" s="120" t="s">
        <v>1519</v>
      </c>
      <c r="C1641" s="119" t="s">
        <v>1026</v>
      </c>
      <c r="D1641" s="121" t="s">
        <v>1027</v>
      </c>
      <c r="E1641" s="121" t="s">
        <v>1027</v>
      </c>
    </row>
    <row r="1642" spans="1:5" x14ac:dyDescent="0.25">
      <c r="A1642" s="119" t="s">
        <v>896</v>
      </c>
      <c r="B1642" s="120" t="s">
        <v>1025</v>
      </c>
      <c r="C1642" s="119" t="s">
        <v>1026</v>
      </c>
      <c r="D1642" s="121">
        <v>7</v>
      </c>
      <c r="E1642" s="121" t="s">
        <v>1027</v>
      </c>
    </row>
    <row r="1643" spans="1:5" x14ac:dyDescent="0.25">
      <c r="A1643" s="119" t="s">
        <v>896</v>
      </c>
      <c r="B1643" s="120" t="s">
        <v>1307</v>
      </c>
      <c r="C1643" s="119" t="s">
        <v>1026</v>
      </c>
      <c r="D1643" s="121">
        <v>6</v>
      </c>
      <c r="E1643" s="121" t="s">
        <v>1027</v>
      </c>
    </row>
    <row r="1644" spans="1:5" x14ac:dyDescent="0.25">
      <c r="A1644" s="119" t="s">
        <v>896</v>
      </c>
      <c r="B1644" s="120" t="s">
        <v>1032</v>
      </c>
      <c r="C1644" s="119" t="s">
        <v>1026</v>
      </c>
      <c r="D1644" s="121" t="s">
        <v>1027</v>
      </c>
      <c r="E1644" s="121" t="s">
        <v>1027</v>
      </c>
    </row>
    <row r="1645" spans="1:5" ht="30" x14ac:dyDescent="0.25">
      <c r="A1645" s="119" t="s">
        <v>896</v>
      </c>
      <c r="B1645" s="120" t="s">
        <v>1224</v>
      </c>
      <c r="C1645" s="119" t="s">
        <v>1026</v>
      </c>
      <c r="D1645" s="121">
        <v>6</v>
      </c>
      <c r="E1645" s="121">
        <v>7</v>
      </c>
    </row>
    <row r="1646" spans="1:5" x14ac:dyDescent="0.25">
      <c r="A1646" s="119" t="s">
        <v>896</v>
      </c>
      <c r="B1646" s="120" t="s">
        <v>1226</v>
      </c>
      <c r="C1646" s="119" t="s">
        <v>1026</v>
      </c>
      <c r="D1646" s="121">
        <v>7</v>
      </c>
      <c r="E1646" s="121">
        <v>8</v>
      </c>
    </row>
    <row r="1647" spans="1:5" x14ac:dyDescent="0.25">
      <c r="A1647" s="119" t="s">
        <v>896</v>
      </c>
      <c r="B1647" s="120" t="s">
        <v>1437</v>
      </c>
      <c r="C1647" s="119" t="s">
        <v>1026</v>
      </c>
      <c r="D1647" s="124"/>
      <c r="E1647" s="121">
        <v>6</v>
      </c>
    </row>
    <row r="1648" spans="1:5" x14ac:dyDescent="0.25">
      <c r="A1648" s="119" t="s">
        <v>896</v>
      </c>
      <c r="B1648" s="120" t="s">
        <v>1071</v>
      </c>
      <c r="C1648" s="119" t="s">
        <v>1026</v>
      </c>
      <c r="D1648" s="121">
        <v>6</v>
      </c>
      <c r="E1648" s="121">
        <v>4</v>
      </c>
    </row>
    <row r="1649" spans="1:5" x14ac:dyDescent="0.25">
      <c r="A1649" s="119" t="s">
        <v>896</v>
      </c>
      <c r="B1649" s="120" t="s">
        <v>1073</v>
      </c>
      <c r="C1649" s="119" t="s">
        <v>1026</v>
      </c>
      <c r="D1649" s="121">
        <v>5</v>
      </c>
      <c r="E1649" s="121">
        <v>5</v>
      </c>
    </row>
    <row r="1650" spans="1:5" x14ac:dyDescent="0.25">
      <c r="A1650" s="119" t="s">
        <v>896</v>
      </c>
      <c r="B1650" s="120" t="s">
        <v>1264</v>
      </c>
      <c r="C1650" s="119" t="s">
        <v>1026</v>
      </c>
      <c r="D1650" s="121">
        <v>8</v>
      </c>
      <c r="E1650" s="121" t="s">
        <v>1027</v>
      </c>
    </row>
    <row r="1651" spans="1:5" ht="30" x14ac:dyDescent="0.25">
      <c r="A1651" s="119" t="s">
        <v>851</v>
      </c>
      <c r="B1651" s="120" t="s">
        <v>1139</v>
      </c>
      <c r="C1651" s="119" t="s">
        <v>1026</v>
      </c>
      <c r="D1651" s="124"/>
      <c r="E1651" s="121" t="s">
        <v>1027</v>
      </c>
    </row>
    <row r="1652" spans="1:5" ht="30" x14ac:dyDescent="0.25">
      <c r="A1652" s="119" t="s">
        <v>851</v>
      </c>
      <c r="B1652" s="120" t="s">
        <v>1140</v>
      </c>
      <c r="C1652" s="119" t="s">
        <v>1026</v>
      </c>
      <c r="D1652" s="124"/>
      <c r="E1652" s="124"/>
    </row>
    <row r="1653" spans="1:5" ht="30" x14ac:dyDescent="0.25">
      <c r="A1653" s="119" t="s">
        <v>851</v>
      </c>
      <c r="B1653" s="120" t="s">
        <v>1496</v>
      </c>
      <c r="C1653" s="119" t="s">
        <v>1026</v>
      </c>
      <c r="D1653" s="121">
        <v>3</v>
      </c>
      <c r="E1653" s="121">
        <v>4</v>
      </c>
    </row>
    <row r="1654" spans="1:5" ht="30" x14ac:dyDescent="0.25">
      <c r="A1654" s="119" t="s">
        <v>851</v>
      </c>
      <c r="B1654" s="120" t="s">
        <v>1166</v>
      </c>
      <c r="C1654" s="119" t="s">
        <v>1026</v>
      </c>
      <c r="D1654" s="121">
        <v>1</v>
      </c>
      <c r="E1654" s="121">
        <v>8</v>
      </c>
    </row>
    <row r="1655" spans="1:5" ht="30" x14ac:dyDescent="0.25">
      <c r="A1655" s="119" t="s">
        <v>851</v>
      </c>
      <c r="B1655" s="120" t="s">
        <v>1684</v>
      </c>
      <c r="C1655" s="119" t="s">
        <v>1029</v>
      </c>
      <c r="D1655" s="121">
        <v>2</v>
      </c>
      <c r="E1655" s="121">
        <v>5</v>
      </c>
    </row>
    <row r="1656" spans="1:5" ht="30" x14ac:dyDescent="0.25">
      <c r="A1656" s="119" t="s">
        <v>851</v>
      </c>
      <c r="B1656" s="120" t="s">
        <v>1170</v>
      </c>
      <c r="C1656" s="119" t="s">
        <v>1026</v>
      </c>
      <c r="D1656" s="121">
        <v>2</v>
      </c>
      <c r="E1656" s="121">
        <v>6</v>
      </c>
    </row>
    <row r="1657" spans="1:5" ht="30" x14ac:dyDescent="0.25">
      <c r="A1657" s="119" t="s">
        <v>851</v>
      </c>
      <c r="B1657" s="120" t="s">
        <v>1122</v>
      </c>
      <c r="C1657" s="119" t="s">
        <v>1026</v>
      </c>
      <c r="D1657" s="124"/>
      <c r="E1657" s="121">
        <v>2</v>
      </c>
    </row>
    <row r="1658" spans="1:5" ht="30" x14ac:dyDescent="0.25">
      <c r="A1658" s="119" t="s">
        <v>851</v>
      </c>
      <c r="B1658" s="120" t="s">
        <v>1175</v>
      </c>
      <c r="C1658" s="119" t="s">
        <v>1026</v>
      </c>
      <c r="D1658" s="121">
        <v>1</v>
      </c>
      <c r="E1658" s="121">
        <v>4</v>
      </c>
    </row>
    <row r="1659" spans="1:5" ht="30" x14ac:dyDescent="0.25">
      <c r="A1659" s="119" t="s">
        <v>851</v>
      </c>
      <c r="B1659" s="120" t="s">
        <v>1177</v>
      </c>
      <c r="C1659" s="119" t="s">
        <v>1026</v>
      </c>
      <c r="D1659" s="121">
        <v>1</v>
      </c>
      <c r="E1659" s="121" t="s">
        <v>1027</v>
      </c>
    </row>
    <row r="1660" spans="1:5" ht="30" x14ac:dyDescent="0.25">
      <c r="A1660" s="119" t="s">
        <v>851</v>
      </c>
      <c r="B1660" s="120" t="s">
        <v>1685</v>
      </c>
      <c r="C1660" s="119" t="s">
        <v>1026</v>
      </c>
      <c r="D1660" s="121">
        <v>2</v>
      </c>
      <c r="E1660" s="121">
        <v>5</v>
      </c>
    </row>
    <row r="1661" spans="1:5" x14ac:dyDescent="0.25">
      <c r="A1661" s="119" t="s">
        <v>830</v>
      </c>
      <c r="B1661" s="120" t="s">
        <v>1195</v>
      </c>
      <c r="C1661" s="119" t="s">
        <v>1026</v>
      </c>
      <c r="D1661" s="121">
        <v>1</v>
      </c>
      <c r="E1661" s="121">
        <v>5</v>
      </c>
    </row>
    <row r="1662" spans="1:5" x14ac:dyDescent="0.25">
      <c r="A1662" s="119" t="s">
        <v>830</v>
      </c>
      <c r="B1662" s="120" t="s">
        <v>1686</v>
      </c>
      <c r="C1662" s="119" t="s">
        <v>1029</v>
      </c>
      <c r="D1662" s="121">
        <v>4</v>
      </c>
      <c r="E1662" s="121">
        <v>8</v>
      </c>
    </row>
    <row r="1663" spans="1:5" x14ac:dyDescent="0.25">
      <c r="A1663" s="119" t="s">
        <v>747</v>
      </c>
      <c r="B1663" s="120" t="s">
        <v>1493</v>
      </c>
      <c r="C1663" s="119" t="s">
        <v>1026</v>
      </c>
      <c r="D1663" s="121">
        <v>2</v>
      </c>
      <c r="E1663" s="121">
        <v>8</v>
      </c>
    </row>
    <row r="1664" spans="1:5" x14ac:dyDescent="0.25">
      <c r="A1664" s="119" t="s">
        <v>747</v>
      </c>
      <c r="B1664" s="120" t="s">
        <v>1687</v>
      </c>
      <c r="C1664" s="119" t="s">
        <v>1029</v>
      </c>
      <c r="D1664" s="121">
        <v>1</v>
      </c>
      <c r="E1664" s="121">
        <v>8</v>
      </c>
    </row>
    <row r="1665" spans="1:5" x14ac:dyDescent="0.25">
      <c r="A1665" s="119" t="s">
        <v>747</v>
      </c>
      <c r="B1665" s="120" t="s">
        <v>1688</v>
      </c>
      <c r="C1665" s="119" t="s">
        <v>1026</v>
      </c>
      <c r="D1665" s="121">
        <v>2</v>
      </c>
      <c r="E1665" s="121">
        <v>9</v>
      </c>
    </row>
    <row r="1666" spans="1:5" x14ac:dyDescent="0.25">
      <c r="A1666" s="119" t="s">
        <v>747</v>
      </c>
      <c r="B1666" s="120" t="s">
        <v>1689</v>
      </c>
      <c r="C1666" s="119" t="s">
        <v>1026</v>
      </c>
      <c r="D1666" s="121">
        <v>2</v>
      </c>
      <c r="E1666" s="121">
        <v>7</v>
      </c>
    </row>
    <row r="1667" spans="1:5" x14ac:dyDescent="0.25">
      <c r="A1667" s="119" t="s">
        <v>747</v>
      </c>
      <c r="B1667" s="120" t="s">
        <v>1596</v>
      </c>
      <c r="C1667" s="119" t="s">
        <v>1026</v>
      </c>
      <c r="D1667" s="121">
        <v>2</v>
      </c>
      <c r="E1667" s="121">
        <v>7</v>
      </c>
    </row>
    <row r="1668" spans="1:5" x14ac:dyDescent="0.25">
      <c r="A1668" s="119" t="s">
        <v>747</v>
      </c>
      <c r="B1668" s="120" t="s">
        <v>1494</v>
      </c>
      <c r="C1668" s="119" t="s">
        <v>1026</v>
      </c>
      <c r="D1668" s="121">
        <v>1</v>
      </c>
      <c r="E1668" s="121" t="s">
        <v>1027</v>
      </c>
    </row>
    <row r="1669" spans="1:5" ht="30" x14ac:dyDescent="0.25">
      <c r="A1669" s="119" t="s">
        <v>871</v>
      </c>
      <c r="B1669" s="120" t="s">
        <v>1690</v>
      </c>
      <c r="C1669" s="119" t="s">
        <v>1026</v>
      </c>
      <c r="D1669" s="121" t="s">
        <v>1027</v>
      </c>
      <c r="E1669" s="121" t="s">
        <v>1027</v>
      </c>
    </row>
    <row r="1670" spans="1:5" ht="30" x14ac:dyDescent="0.25">
      <c r="A1670" s="119" t="s">
        <v>871</v>
      </c>
      <c r="B1670" s="120" t="s">
        <v>1307</v>
      </c>
      <c r="C1670" s="119" t="s">
        <v>1026</v>
      </c>
      <c r="D1670" s="121">
        <v>6</v>
      </c>
      <c r="E1670" s="121" t="s">
        <v>1027</v>
      </c>
    </row>
    <row r="1671" spans="1:5" ht="30" x14ac:dyDescent="0.25">
      <c r="A1671" s="119" t="s">
        <v>871</v>
      </c>
      <c r="B1671" s="120" t="s">
        <v>1241</v>
      </c>
      <c r="C1671" s="119" t="s">
        <v>1026</v>
      </c>
      <c r="D1671" s="121">
        <v>6</v>
      </c>
      <c r="E1671" s="121">
        <v>5</v>
      </c>
    </row>
    <row r="1672" spans="1:5" ht="30" x14ac:dyDescent="0.25">
      <c r="A1672" s="119" t="s">
        <v>871</v>
      </c>
      <c r="B1672" s="120" t="s">
        <v>1032</v>
      </c>
      <c r="C1672" s="119" t="s">
        <v>1026</v>
      </c>
      <c r="D1672" s="121" t="s">
        <v>1027</v>
      </c>
      <c r="E1672" s="121" t="s">
        <v>1027</v>
      </c>
    </row>
    <row r="1673" spans="1:5" ht="30" x14ac:dyDescent="0.25">
      <c r="A1673" s="119" t="s">
        <v>871</v>
      </c>
      <c r="B1673" s="120" t="s">
        <v>1049</v>
      </c>
      <c r="C1673" s="119" t="s">
        <v>1029</v>
      </c>
      <c r="D1673" s="121">
        <v>5</v>
      </c>
      <c r="E1673" s="121">
        <v>6</v>
      </c>
    </row>
    <row r="1674" spans="1:5" ht="30" x14ac:dyDescent="0.25">
      <c r="A1674" s="119" t="s">
        <v>871</v>
      </c>
      <c r="B1674" s="120" t="s">
        <v>1227</v>
      </c>
      <c r="C1674" s="119" t="s">
        <v>1026</v>
      </c>
      <c r="D1674" s="121">
        <v>5</v>
      </c>
      <c r="E1674" s="121">
        <v>5</v>
      </c>
    </row>
    <row r="1675" spans="1:5" ht="30" x14ac:dyDescent="0.25">
      <c r="A1675" s="119" t="s">
        <v>871</v>
      </c>
      <c r="B1675" s="120" t="s">
        <v>1258</v>
      </c>
      <c r="C1675" s="119" t="s">
        <v>1026</v>
      </c>
      <c r="D1675" s="121">
        <v>6</v>
      </c>
      <c r="E1675" s="121" t="s">
        <v>1027</v>
      </c>
    </row>
    <row r="1676" spans="1:5" ht="30" x14ac:dyDescent="0.25">
      <c r="A1676" s="119" t="s">
        <v>871</v>
      </c>
      <c r="B1676" s="120" t="s">
        <v>1071</v>
      </c>
      <c r="C1676" s="119" t="s">
        <v>1026</v>
      </c>
      <c r="D1676" s="121">
        <v>6</v>
      </c>
      <c r="E1676" s="121">
        <v>4</v>
      </c>
    </row>
    <row r="1677" spans="1:5" ht="30" x14ac:dyDescent="0.25">
      <c r="A1677" s="119" t="s">
        <v>871</v>
      </c>
      <c r="B1677" s="120" t="s">
        <v>1085</v>
      </c>
      <c r="C1677" s="119" t="s">
        <v>1029</v>
      </c>
      <c r="D1677" s="121">
        <v>5</v>
      </c>
      <c r="E1677" s="121">
        <v>6</v>
      </c>
    </row>
    <row r="1678" spans="1:5" ht="30" x14ac:dyDescent="0.25">
      <c r="A1678" s="119" t="s">
        <v>871</v>
      </c>
      <c r="B1678" s="120" t="s">
        <v>1053</v>
      </c>
      <c r="C1678" s="119" t="s">
        <v>1026</v>
      </c>
      <c r="D1678" s="121">
        <v>4</v>
      </c>
      <c r="E1678" s="121">
        <v>5</v>
      </c>
    </row>
    <row r="1679" spans="1:5" ht="30" x14ac:dyDescent="0.25">
      <c r="A1679" s="119" t="s">
        <v>871</v>
      </c>
      <c r="B1679" s="120" t="s">
        <v>1443</v>
      </c>
      <c r="C1679" s="119" t="s">
        <v>1029</v>
      </c>
      <c r="D1679" s="121">
        <v>5</v>
      </c>
      <c r="E1679" s="121">
        <v>6</v>
      </c>
    </row>
    <row r="1680" spans="1:5" ht="30" x14ac:dyDescent="0.25">
      <c r="A1680" s="119" t="s">
        <v>871</v>
      </c>
      <c r="B1680" s="120" t="s">
        <v>1691</v>
      </c>
      <c r="C1680" s="119" t="s">
        <v>1026</v>
      </c>
      <c r="D1680" s="121" t="s">
        <v>1027</v>
      </c>
      <c r="E1680" s="121">
        <v>8</v>
      </c>
    </row>
    <row r="1681" spans="1:5" ht="30" x14ac:dyDescent="0.25">
      <c r="A1681" s="119" t="s">
        <v>872</v>
      </c>
      <c r="B1681" s="120" t="s">
        <v>1690</v>
      </c>
      <c r="C1681" s="119" t="s">
        <v>1026</v>
      </c>
      <c r="D1681" s="121" t="s">
        <v>1027</v>
      </c>
      <c r="E1681" s="121" t="s">
        <v>1027</v>
      </c>
    </row>
    <row r="1682" spans="1:5" ht="30" x14ac:dyDescent="0.25">
      <c r="A1682" s="119" t="s">
        <v>872</v>
      </c>
      <c r="B1682" s="120" t="s">
        <v>1032</v>
      </c>
      <c r="C1682" s="119" t="s">
        <v>1026</v>
      </c>
      <c r="D1682" s="121" t="s">
        <v>1027</v>
      </c>
      <c r="E1682" s="121" t="s">
        <v>1027</v>
      </c>
    </row>
    <row r="1683" spans="1:5" ht="30" x14ac:dyDescent="0.25">
      <c r="A1683" s="119" t="s">
        <v>872</v>
      </c>
      <c r="B1683" s="120" t="s">
        <v>1049</v>
      </c>
      <c r="C1683" s="119" t="s">
        <v>1029</v>
      </c>
      <c r="D1683" s="121">
        <v>5</v>
      </c>
      <c r="E1683" s="121">
        <v>6</v>
      </c>
    </row>
    <row r="1684" spans="1:5" ht="30" x14ac:dyDescent="0.25">
      <c r="A1684" s="119" t="s">
        <v>872</v>
      </c>
      <c r="B1684" s="120" t="s">
        <v>1586</v>
      </c>
      <c r="C1684" s="119" t="s">
        <v>1026</v>
      </c>
      <c r="D1684" s="121">
        <v>4</v>
      </c>
      <c r="E1684" s="121">
        <v>5</v>
      </c>
    </row>
    <row r="1685" spans="1:5" ht="30" x14ac:dyDescent="0.25">
      <c r="A1685" s="119" t="s">
        <v>872</v>
      </c>
      <c r="B1685" s="120" t="s">
        <v>1227</v>
      </c>
      <c r="C1685" s="119" t="s">
        <v>1026</v>
      </c>
      <c r="D1685" s="121">
        <v>5</v>
      </c>
      <c r="E1685" s="121">
        <v>5</v>
      </c>
    </row>
    <row r="1686" spans="1:5" ht="30" x14ac:dyDescent="0.25">
      <c r="A1686" s="119" t="s">
        <v>872</v>
      </c>
      <c r="B1686" s="120" t="s">
        <v>1347</v>
      </c>
      <c r="C1686" s="119" t="s">
        <v>1026</v>
      </c>
      <c r="D1686" s="121">
        <v>7</v>
      </c>
      <c r="E1686" s="121">
        <v>6</v>
      </c>
    </row>
    <row r="1687" spans="1:5" ht="30" x14ac:dyDescent="0.25">
      <c r="A1687" s="119" t="s">
        <v>872</v>
      </c>
      <c r="B1687" s="120" t="s">
        <v>1258</v>
      </c>
      <c r="C1687" s="119" t="s">
        <v>1026</v>
      </c>
      <c r="D1687" s="121">
        <v>6</v>
      </c>
      <c r="E1687" s="121" t="s">
        <v>1027</v>
      </c>
    </row>
    <row r="1688" spans="1:5" ht="30" x14ac:dyDescent="0.25">
      <c r="A1688" s="119" t="s">
        <v>872</v>
      </c>
      <c r="B1688" s="120" t="s">
        <v>1071</v>
      </c>
      <c r="C1688" s="119" t="s">
        <v>1026</v>
      </c>
      <c r="D1688" s="121">
        <v>6</v>
      </c>
      <c r="E1688" s="121">
        <v>4</v>
      </c>
    </row>
    <row r="1689" spans="1:5" ht="30" x14ac:dyDescent="0.25">
      <c r="A1689" s="119" t="s">
        <v>872</v>
      </c>
      <c r="B1689" s="120" t="s">
        <v>1085</v>
      </c>
      <c r="C1689" s="119" t="s">
        <v>1029</v>
      </c>
      <c r="D1689" s="121">
        <v>5</v>
      </c>
      <c r="E1689" s="121">
        <v>6</v>
      </c>
    </row>
    <row r="1690" spans="1:5" ht="30" x14ac:dyDescent="0.25">
      <c r="A1690" s="119" t="s">
        <v>872</v>
      </c>
      <c r="B1690" s="120" t="s">
        <v>1053</v>
      </c>
      <c r="C1690" s="119" t="s">
        <v>1026</v>
      </c>
      <c r="D1690" s="121">
        <v>4</v>
      </c>
      <c r="E1690" s="121">
        <v>5</v>
      </c>
    </row>
    <row r="1691" spans="1:5" ht="30" x14ac:dyDescent="0.25">
      <c r="A1691" s="119" t="s">
        <v>872</v>
      </c>
      <c r="B1691" s="120" t="s">
        <v>1443</v>
      </c>
      <c r="C1691" s="119" t="s">
        <v>1029</v>
      </c>
      <c r="D1691" s="121">
        <v>5</v>
      </c>
      <c r="E1691" s="121">
        <v>6</v>
      </c>
    </row>
    <row r="1692" spans="1:5" ht="30" x14ac:dyDescent="0.25">
      <c r="A1692" s="119" t="s">
        <v>872</v>
      </c>
      <c r="B1692" s="120" t="s">
        <v>1229</v>
      </c>
      <c r="C1692" s="119" t="s">
        <v>1026</v>
      </c>
      <c r="D1692" s="121">
        <v>6</v>
      </c>
      <c r="E1692" s="121">
        <v>7</v>
      </c>
    </row>
    <row r="1693" spans="1:5" x14ac:dyDescent="0.25">
      <c r="A1693" s="119" t="s">
        <v>967</v>
      </c>
      <c r="B1693" s="120" t="s">
        <v>1063</v>
      </c>
      <c r="C1693" s="119" t="s">
        <v>1026</v>
      </c>
      <c r="D1693" s="121" t="s">
        <v>1027</v>
      </c>
      <c r="E1693" s="121" t="s">
        <v>1027</v>
      </c>
    </row>
    <row r="1694" spans="1:5" x14ac:dyDescent="0.25">
      <c r="A1694" s="119" t="s">
        <v>967</v>
      </c>
      <c r="B1694" s="120" t="s">
        <v>1307</v>
      </c>
      <c r="C1694" s="119" t="s">
        <v>1026</v>
      </c>
      <c r="D1694" s="121">
        <v>6</v>
      </c>
      <c r="E1694" s="121" t="s">
        <v>1027</v>
      </c>
    </row>
    <row r="1695" spans="1:5" x14ac:dyDescent="0.25">
      <c r="A1695" s="119" t="s">
        <v>967</v>
      </c>
      <c r="B1695" s="120" t="s">
        <v>1222</v>
      </c>
      <c r="C1695" s="119" t="s">
        <v>1026</v>
      </c>
      <c r="D1695" s="121">
        <v>5</v>
      </c>
      <c r="E1695" s="121">
        <v>6</v>
      </c>
    </row>
    <row r="1696" spans="1:5" x14ac:dyDescent="0.25">
      <c r="A1696" s="119" t="s">
        <v>967</v>
      </c>
      <c r="B1696" s="120" t="s">
        <v>1066</v>
      </c>
      <c r="C1696" s="119" t="s">
        <v>1026</v>
      </c>
      <c r="D1696" s="124"/>
      <c r="E1696" s="121">
        <v>4</v>
      </c>
    </row>
    <row r="1697" spans="1:5" x14ac:dyDescent="0.25">
      <c r="A1697" s="119" t="s">
        <v>967</v>
      </c>
      <c r="B1697" s="120" t="s">
        <v>1032</v>
      </c>
      <c r="C1697" s="119" t="s">
        <v>1026</v>
      </c>
      <c r="D1697" s="121" t="s">
        <v>1027</v>
      </c>
      <c r="E1697" s="121" t="s">
        <v>1027</v>
      </c>
    </row>
    <row r="1698" spans="1:5" x14ac:dyDescent="0.25">
      <c r="A1698" s="119" t="s">
        <v>967</v>
      </c>
      <c r="B1698" s="120" t="s">
        <v>1356</v>
      </c>
      <c r="C1698" s="119" t="s">
        <v>1026</v>
      </c>
      <c r="D1698" s="121">
        <v>4</v>
      </c>
      <c r="E1698" s="121">
        <v>5</v>
      </c>
    </row>
    <row r="1699" spans="1:5" x14ac:dyDescent="0.25">
      <c r="A1699" s="119" t="s">
        <v>967</v>
      </c>
      <c r="B1699" s="120" t="s">
        <v>1071</v>
      </c>
      <c r="C1699" s="119" t="s">
        <v>1026</v>
      </c>
      <c r="D1699" s="121">
        <v>6</v>
      </c>
      <c r="E1699" s="121">
        <v>4</v>
      </c>
    </row>
    <row r="1700" spans="1:5" x14ac:dyDescent="0.25">
      <c r="A1700" s="119" t="s">
        <v>967</v>
      </c>
      <c r="B1700" s="120" t="s">
        <v>1034</v>
      </c>
      <c r="C1700" s="119" t="s">
        <v>1026</v>
      </c>
      <c r="D1700" s="121" t="s">
        <v>1027</v>
      </c>
      <c r="E1700" s="121" t="s">
        <v>1027</v>
      </c>
    </row>
    <row r="1701" spans="1:5" x14ac:dyDescent="0.25">
      <c r="A1701" s="119" t="s">
        <v>967</v>
      </c>
      <c r="B1701" s="120" t="s">
        <v>1072</v>
      </c>
      <c r="C1701" s="119" t="s">
        <v>1026</v>
      </c>
      <c r="D1701" s="124"/>
      <c r="E1701" s="121">
        <v>2</v>
      </c>
    </row>
    <row r="1702" spans="1:5" x14ac:dyDescent="0.25">
      <c r="A1702" s="119" t="s">
        <v>967</v>
      </c>
      <c r="B1702" s="120" t="s">
        <v>1036</v>
      </c>
      <c r="C1702" s="119" t="s">
        <v>1026</v>
      </c>
      <c r="D1702" s="121" t="s">
        <v>1027</v>
      </c>
      <c r="E1702" s="121">
        <v>4</v>
      </c>
    </row>
    <row r="1703" spans="1:5" x14ac:dyDescent="0.25">
      <c r="A1703" s="119" t="s">
        <v>967</v>
      </c>
      <c r="B1703" s="120" t="s">
        <v>1229</v>
      </c>
      <c r="C1703" s="119" t="s">
        <v>1026</v>
      </c>
      <c r="D1703" s="121">
        <v>6</v>
      </c>
      <c r="E1703" s="121">
        <v>7</v>
      </c>
    </row>
    <row r="1704" spans="1:5" x14ac:dyDescent="0.25">
      <c r="A1704" s="119" t="s">
        <v>885</v>
      </c>
      <c r="B1704" s="120" t="s">
        <v>1037</v>
      </c>
      <c r="C1704" s="119" t="s">
        <v>1026</v>
      </c>
      <c r="D1704" s="121">
        <v>6</v>
      </c>
      <c r="E1704" s="121">
        <v>7</v>
      </c>
    </row>
    <row r="1705" spans="1:5" x14ac:dyDescent="0.25">
      <c r="A1705" s="119" t="s">
        <v>885</v>
      </c>
      <c r="B1705" s="120" t="s">
        <v>1042</v>
      </c>
      <c r="C1705" s="119" t="s">
        <v>1026</v>
      </c>
      <c r="D1705" s="121" t="s">
        <v>1027</v>
      </c>
      <c r="E1705" s="121" t="s">
        <v>1027</v>
      </c>
    </row>
    <row r="1706" spans="1:5" x14ac:dyDescent="0.25">
      <c r="A1706" s="119" t="s">
        <v>885</v>
      </c>
      <c r="B1706" s="120" t="s">
        <v>1240</v>
      </c>
      <c r="C1706" s="119" t="s">
        <v>1026</v>
      </c>
      <c r="D1706" s="121">
        <v>5</v>
      </c>
      <c r="E1706" s="121" t="s">
        <v>1027</v>
      </c>
    </row>
    <row r="1707" spans="1:5" x14ac:dyDescent="0.25">
      <c r="A1707" s="119" t="s">
        <v>885</v>
      </c>
      <c r="B1707" s="120" t="s">
        <v>1692</v>
      </c>
      <c r="C1707" s="119" t="s">
        <v>1026</v>
      </c>
      <c r="D1707" s="121">
        <v>5</v>
      </c>
      <c r="E1707" s="121">
        <v>7</v>
      </c>
    </row>
    <row r="1708" spans="1:5" x14ac:dyDescent="0.25">
      <c r="A1708" s="119" t="s">
        <v>885</v>
      </c>
      <c r="B1708" s="120" t="s">
        <v>1693</v>
      </c>
      <c r="C1708" s="119" t="s">
        <v>1026</v>
      </c>
      <c r="D1708" s="124"/>
      <c r="E1708" s="124"/>
    </row>
    <row r="1709" spans="1:5" x14ac:dyDescent="0.25">
      <c r="A1709" s="119" t="s">
        <v>885</v>
      </c>
      <c r="B1709" s="120" t="s">
        <v>1032</v>
      </c>
      <c r="C1709" s="119" t="s">
        <v>1026</v>
      </c>
      <c r="D1709" s="121" t="s">
        <v>1027</v>
      </c>
      <c r="E1709" s="121" t="s">
        <v>1027</v>
      </c>
    </row>
    <row r="1710" spans="1:5" x14ac:dyDescent="0.25">
      <c r="A1710" s="119" t="s">
        <v>885</v>
      </c>
      <c r="B1710" s="120" t="s">
        <v>1049</v>
      </c>
      <c r="C1710" s="119" t="s">
        <v>1026</v>
      </c>
      <c r="D1710" s="121">
        <v>5</v>
      </c>
      <c r="E1710" s="121">
        <v>6</v>
      </c>
    </row>
    <row r="1711" spans="1:5" x14ac:dyDescent="0.25">
      <c r="A1711" s="119" t="s">
        <v>885</v>
      </c>
      <c r="B1711" s="120" t="s">
        <v>1452</v>
      </c>
      <c r="C1711" s="119" t="s">
        <v>1029</v>
      </c>
      <c r="D1711" s="121">
        <v>5</v>
      </c>
      <c r="E1711" s="121">
        <v>6</v>
      </c>
    </row>
    <row r="1712" spans="1:5" x14ac:dyDescent="0.25">
      <c r="A1712" s="119" t="s">
        <v>885</v>
      </c>
      <c r="B1712" s="120" t="s">
        <v>1442</v>
      </c>
      <c r="C1712" s="119" t="s">
        <v>1026</v>
      </c>
      <c r="D1712" s="121" t="s">
        <v>1027</v>
      </c>
      <c r="E1712" s="121" t="s">
        <v>1027</v>
      </c>
    </row>
    <row r="1713" spans="1:5" x14ac:dyDescent="0.25">
      <c r="A1713" s="119" t="s">
        <v>885</v>
      </c>
      <c r="B1713" s="120" t="s">
        <v>1379</v>
      </c>
      <c r="C1713" s="119" t="s">
        <v>1026</v>
      </c>
      <c r="D1713" s="121">
        <v>5</v>
      </c>
      <c r="E1713" s="121">
        <v>7</v>
      </c>
    </row>
    <row r="1714" spans="1:5" x14ac:dyDescent="0.25">
      <c r="A1714" s="119" t="s">
        <v>885</v>
      </c>
      <c r="B1714" s="120" t="s">
        <v>1227</v>
      </c>
      <c r="C1714" s="119" t="s">
        <v>1026</v>
      </c>
      <c r="D1714" s="121">
        <v>5</v>
      </c>
      <c r="E1714" s="121">
        <v>5</v>
      </c>
    </row>
    <row r="1715" spans="1:5" x14ac:dyDescent="0.25">
      <c r="A1715" s="119" t="s">
        <v>885</v>
      </c>
      <c r="B1715" s="120" t="s">
        <v>1053</v>
      </c>
      <c r="C1715" s="119" t="s">
        <v>1026</v>
      </c>
      <c r="D1715" s="121">
        <v>4</v>
      </c>
      <c r="E1715" s="121">
        <v>5</v>
      </c>
    </row>
    <row r="1716" spans="1:5" x14ac:dyDescent="0.25">
      <c r="A1716" s="119" t="s">
        <v>885</v>
      </c>
      <c r="B1716" s="120" t="s">
        <v>1443</v>
      </c>
      <c r="C1716" s="119" t="s">
        <v>1026</v>
      </c>
      <c r="D1716" s="121">
        <v>5</v>
      </c>
      <c r="E1716" s="121">
        <v>6</v>
      </c>
    </row>
    <row r="1717" spans="1:5" x14ac:dyDescent="0.25">
      <c r="A1717" s="119" t="s">
        <v>885</v>
      </c>
      <c r="B1717" s="120" t="s">
        <v>1246</v>
      </c>
      <c r="C1717" s="119" t="s">
        <v>1026</v>
      </c>
      <c r="D1717" s="121">
        <v>7</v>
      </c>
      <c r="E1717" s="121">
        <v>7</v>
      </c>
    </row>
    <row r="1718" spans="1:5" x14ac:dyDescent="0.25">
      <c r="A1718" s="119" t="s">
        <v>885</v>
      </c>
      <c r="B1718" s="120" t="s">
        <v>1054</v>
      </c>
      <c r="C1718" s="119" t="s">
        <v>1026</v>
      </c>
      <c r="D1718" s="121">
        <v>6</v>
      </c>
      <c r="E1718" s="121">
        <v>8</v>
      </c>
    </row>
    <row r="1719" spans="1:5" x14ac:dyDescent="0.25">
      <c r="A1719" s="119" t="s">
        <v>885</v>
      </c>
      <c r="B1719" s="120" t="s">
        <v>1131</v>
      </c>
      <c r="C1719" s="119" t="s">
        <v>1026</v>
      </c>
      <c r="D1719" s="121" t="s">
        <v>1027</v>
      </c>
      <c r="E1719" s="121" t="s">
        <v>1027</v>
      </c>
    </row>
    <row r="1720" spans="1:5" x14ac:dyDescent="0.25">
      <c r="A1720" s="119" t="s">
        <v>885</v>
      </c>
      <c r="B1720" s="120" t="s">
        <v>1694</v>
      </c>
      <c r="C1720" s="119" t="s">
        <v>1026</v>
      </c>
      <c r="D1720" s="121">
        <v>5</v>
      </c>
      <c r="E1720" s="121">
        <v>6</v>
      </c>
    </row>
    <row r="1721" spans="1:5" x14ac:dyDescent="0.25">
      <c r="A1721" s="119" t="s">
        <v>885</v>
      </c>
      <c r="B1721" s="120" t="s">
        <v>1695</v>
      </c>
      <c r="C1721" s="119" t="s">
        <v>1026</v>
      </c>
      <c r="D1721" s="121">
        <v>5</v>
      </c>
      <c r="E1721" s="121">
        <v>6</v>
      </c>
    </row>
    <row r="1722" spans="1:5" x14ac:dyDescent="0.25">
      <c r="A1722" s="119" t="s">
        <v>885</v>
      </c>
      <c r="B1722" s="120" t="s">
        <v>1229</v>
      </c>
      <c r="C1722" s="119" t="s">
        <v>1026</v>
      </c>
      <c r="D1722" s="121">
        <v>6</v>
      </c>
      <c r="E1722" s="121">
        <v>7</v>
      </c>
    </row>
    <row r="1723" spans="1:5" x14ac:dyDescent="0.25">
      <c r="A1723" s="119" t="s">
        <v>789</v>
      </c>
      <c r="B1723" s="120" t="s">
        <v>1503</v>
      </c>
      <c r="C1723" s="119" t="s">
        <v>1026</v>
      </c>
      <c r="D1723" s="121">
        <v>7</v>
      </c>
      <c r="E1723" s="121">
        <v>6</v>
      </c>
    </row>
    <row r="1724" spans="1:5" x14ac:dyDescent="0.25">
      <c r="A1724" s="119" t="s">
        <v>789</v>
      </c>
      <c r="B1724" s="120" t="s">
        <v>1573</v>
      </c>
      <c r="C1724" s="119" t="s">
        <v>1026</v>
      </c>
      <c r="D1724" s="121">
        <v>5</v>
      </c>
      <c r="E1724" s="121" t="s">
        <v>1027</v>
      </c>
    </row>
    <row r="1725" spans="1:5" ht="30" x14ac:dyDescent="0.25">
      <c r="A1725" s="119" t="s">
        <v>789</v>
      </c>
      <c r="B1725" s="120" t="s">
        <v>1145</v>
      </c>
      <c r="C1725" s="119" t="s">
        <v>1026</v>
      </c>
      <c r="D1725" s="121">
        <v>3</v>
      </c>
      <c r="E1725" s="121" t="s">
        <v>1027</v>
      </c>
    </row>
    <row r="1726" spans="1:5" x14ac:dyDescent="0.25">
      <c r="A1726" s="119" t="s">
        <v>789</v>
      </c>
      <c r="B1726" s="120" t="s">
        <v>1526</v>
      </c>
      <c r="C1726" s="119" t="s">
        <v>1026</v>
      </c>
      <c r="D1726" s="121">
        <v>7</v>
      </c>
      <c r="E1726" s="121" t="s">
        <v>1027</v>
      </c>
    </row>
    <row r="1727" spans="1:5" x14ac:dyDescent="0.25">
      <c r="A1727" s="119" t="s">
        <v>789</v>
      </c>
      <c r="B1727" s="120" t="s">
        <v>1081</v>
      </c>
      <c r="C1727" s="119" t="s">
        <v>1026</v>
      </c>
      <c r="D1727" s="121">
        <v>3</v>
      </c>
      <c r="E1727" s="121" t="s">
        <v>1027</v>
      </c>
    </row>
    <row r="1728" spans="1:5" x14ac:dyDescent="0.25">
      <c r="A1728" s="119" t="s">
        <v>789</v>
      </c>
      <c r="B1728" s="120" t="s">
        <v>1696</v>
      </c>
      <c r="C1728" s="119" t="s">
        <v>1026</v>
      </c>
      <c r="D1728" s="121">
        <v>3</v>
      </c>
      <c r="E1728" s="121" t="s">
        <v>1027</v>
      </c>
    </row>
    <row r="1729" spans="1:5" x14ac:dyDescent="0.25">
      <c r="A1729" s="119" t="s">
        <v>789</v>
      </c>
      <c r="B1729" s="120" t="s">
        <v>1147</v>
      </c>
      <c r="C1729" s="119" t="s">
        <v>1026</v>
      </c>
      <c r="D1729" s="121">
        <v>6</v>
      </c>
      <c r="E1729" s="121" t="s">
        <v>1027</v>
      </c>
    </row>
    <row r="1730" spans="1:5" x14ac:dyDescent="0.25">
      <c r="A1730" s="119" t="s">
        <v>789</v>
      </c>
      <c r="B1730" s="120" t="s">
        <v>1149</v>
      </c>
      <c r="C1730" s="119" t="s">
        <v>1029</v>
      </c>
      <c r="D1730" s="121">
        <v>5</v>
      </c>
      <c r="E1730" s="121">
        <v>7</v>
      </c>
    </row>
    <row r="1731" spans="1:5" x14ac:dyDescent="0.25">
      <c r="A1731" s="119" t="s">
        <v>789</v>
      </c>
      <c r="B1731" s="120" t="s">
        <v>1697</v>
      </c>
      <c r="C1731" s="119" t="s">
        <v>1026</v>
      </c>
      <c r="D1731" s="121">
        <v>7</v>
      </c>
      <c r="E1731" s="121" t="s">
        <v>1027</v>
      </c>
    </row>
    <row r="1732" spans="1:5" x14ac:dyDescent="0.25">
      <c r="A1732" s="119" t="s">
        <v>789</v>
      </c>
      <c r="B1732" s="120" t="s">
        <v>1506</v>
      </c>
      <c r="C1732" s="119" t="s">
        <v>1026</v>
      </c>
      <c r="D1732" s="121" t="s">
        <v>1027</v>
      </c>
      <c r="E1732" s="121" t="s">
        <v>1027</v>
      </c>
    </row>
    <row r="1733" spans="1:5" x14ac:dyDescent="0.25">
      <c r="A1733" s="119" t="s">
        <v>789</v>
      </c>
      <c r="B1733" s="120" t="s">
        <v>1130</v>
      </c>
      <c r="C1733" s="119" t="s">
        <v>1026</v>
      </c>
      <c r="D1733" s="121">
        <v>6</v>
      </c>
      <c r="E1733" s="121" t="s">
        <v>1027</v>
      </c>
    </row>
    <row r="1734" spans="1:5" x14ac:dyDescent="0.25">
      <c r="A1734" s="119" t="s">
        <v>789</v>
      </c>
      <c r="B1734" s="120" t="s">
        <v>1448</v>
      </c>
      <c r="C1734" s="119" t="s">
        <v>1026</v>
      </c>
      <c r="D1734" s="121">
        <v>7</v>
      </c>
      <c r="E1734" s="121" t="s">
        <v>1027</v>
      </c>
    </row>
    <row r="1735" spans="1:5" x14ac:dyDescent="0.25">
      <c r="A1735" s="119" t="s">
        <v>789</v>
      </c>
      <c r="B1735" s="120" t="s">
        <v>1514</v>
      </c>
      <c r="C1735" s="119" t="s">
        <v>1026</v>
      </c>
      <c r="D1735" s="121" t="s">
        <v>1027</v>
      </c>
      <c r="E1735" s="121">
        <v>7</v>
      </c>
    </row>
    <row r="1736" spans="1:5" x14ac:dyDescent="0.25">
      <c r="A1736" s="119" t="s">
        <v>789</v>
      </c>
      <c r="B1736" s="120" t="s">
        <v>1449</v>
      </c>
      <c r="C1736" s="119" t="s">
        <v>1026</v>
      </c>
      <c r="D1736" s="121" t="s">
        <v>1027</v>
      </c>
      <c r="E1736" s="121" t="s">
        <v>1027</v>
      </c>
    </row>
    <row r="1737" spans="1:5" x14ac:dyDescent="0.25">
      <c r="A1737" s="119" t="s">
        <v>789</v>
      </c>
      <c r="B1737" s="120" t="s">
        <v>1153</v>
      </c>
      <c r="C1737" s="119" t="s">
        <v>1026</v>
      </c>
      <c r="D1737" s="121">
        <v>6</v>
      </c>
      <c r="E1737" s="121" t="s">
        <v>1027</v>
      </c>
    </row>
    <row r="1738" spans="1:5" x14ac:dyDescent="0.25">
      <c r="A1738" s="119" t="s">
        <v>789</v>
      </c>
      <c r="B1738" s="120" t="s">
        <v>1154</v>
      </c>
      <c r="C1738" s="119" t="s">
        <v>1026</v>
      </c>
      <c r="D1738" s="121" t="s">
        <v>1027</v>
      </c>
      <c r="E1738" s="121" t="s">
        <v>1027</v>
      </c>
    </row>
    <row r="1739" spans="1:5" x14ac:dyDescent="0.25">
      <c r="A1739" s="119" t="s">
        <v>789</v>
      </c>
      <c r="B1739" s="120" t="s">
        <v>1519</v>
      </c>
      <c r="C1739" s="119" t="s">
        <v>1026</v>
      </c>
      <c r="D1739" s="121" t="s">
        <v>1027</v>
      </c>
      <c r="E1739" s="121" t="s">
        <v>1027</v>
      </c>
    </row>
    <row r="1740" spans="1:5" x14ac:dyDescent="0.25">
      <c r="A1740" s="119" t="s">
        <v>694</v>
      </c>
      <c r="B1740" s="120" t="s">
        <v>1123</v>
      </c>
      <c r="C1740" s="119" t="s">
        <v>1026</v>
      </c>
      <c r="D1740" s="121">
        <v>4</v>
      </c>
      <c r="E1740" s="121">
        <v>4</v>
      </c>
    </row>
    <row r="1741" spans="1:5" x14ac:dyDescent="0.25">
      <c r="A1741" s="119" t="s">
        <v>694</v>
      </c>
      <c r="B1741" s="120" t="s">
        <v>1125</v>
      </c>
      <c r="C1741" s="119" t="s">
        <v>1026</v>
      </c>
      <c r="D1741" s="121">
        <v>3</v>
      </c>
      <c r="E1741" s="121">
        <v>2</v>
      </c>
    </row>
    <row r="1742" spans="1:5" x14ac:dyDescent="0.25">
      <c r="A1742" s="119" t="s">
        <v>694</v>
      </c>
      <c r="B1742" s="120" t="s">
        <v>1314</v>
      </c>
      <c r="C1742" s="119" t="s">
        <v>1026</v>
      </c>
      <c r="D1742" s="121">
        <v>1</v>
      </c>
      <c r="E1742" s="121">
        <v>1</v>
      </c>
    </row>
    <row r="1743" spans="1:5" x14ac:dyDescent="0.25">
      <c r="A1743" s="119" t="s">
        <v>694</v>
      </c>
      <c r="B1743" s="120" t="s">
        <v>1315</v>
      </c>
      <c r="C1743" s="119" t="s">
        <v>1026</v>
      </c>
      <c r="D1743" s="121">
        <v>3</v>
      </c>
      <c r="E1743" s="121">
        <v>3</v>
      </c>
    </row>
    <row r="1744" spans="1:5" x14ac:dyDescent="0.25">
      <c r="A1744" s="119" t="s">
        <v>694</v>
      </c>
      <c r="B1744" s="120" t="s">
        <v>1316</v>
      </c>
      <c r="C1744" s="119" t="s">
        <v>1029</v>
      </c>
      <c r="D1744" s="121">
        <v>2</v>
      </c>
      <c r="E1744" s="121">
        <v>3</v>
      </c>
    </row>
    <row r="1745" spans="1:5" x14ac:dyDescent="0.25">
      <c r="A1745" s="119" t="s">
        <v>694</v>
      </c>
      <c r="B1745" s="120" t="s">
        <v>1127</v>
      </c>
      <c r="C1745" s="119" t="s">
        <v>1026</v>
      </c>
      <c r="D1745" s="121">
        <v>1</v>
      </c>
      <c r="E1745" s="121">
        <v>3</v>
      </c>
    </row>
    <row r="1746" spans="1:5" x14ac:dyDescent="0.25">
      <c r="A1746" s="119" t="s">
        <v>694</v>
      </c>
      <c r="B1746" s="120" t="s">
        <v>1670</v>
      </c>
      <c r="C1746" s="119" t="s">
        <v>1029</v>
      </c>
      <c r="D1746" s="121">
        <v>2</v>
      </c>
      <c r="E1746" s="121">
        <v>2</v>
      </c>
    </row>
    <row r="1747" spans="1:5" x14ac:dyDescent="0.25">
      <c r="A1747" s="119" t="s">
        <v>694</v>
      </c>
      <c r="B1747" s="120" t="s">
        <v>1204</v>
      </c>
      <c r="C1747" s="119" t="s">
        <v>1026</v>
      </c>
      <c r="D1747" s="121">
        <v>3</v>
      </c>
      <c r="E1747" s="121">
        <v>6</v>
      </c>
    </row>
    <row r="1748" spans="1:5" x14ac:dyDescent="0.25">
      <c r="A1748" s="119" t="s">
        <v>694</v>
      </c>
      <c r="B1748" s="120" t="s">
        <v>1430</v>
      </c>
      <c r="C1748" s="119" t="s">
        <v>1026</v>
      </c>
      <c r="D1748" s="121" t="s">
        <v>1027</v>
      </c>
      <c r="E1748" s="121" t="s">
        <v>1027</v>
      </c>
    </row>
    <row r="1749" spans="1:5" x14ac:dyDescent="0.25">
      <c r="A1749" s="119" t="s">
        <v>694</v>
      </c>
      <c r="B1749" s="120" t="s">
        <v>1230</v>
      </c>
      <c r="C1749" s="119" t="s">
        <v>1029</v>
      </c>
      <c r="D1749" s="121">
        <v>2</v>
      </c>
      <c r="E1749" s="121">
        <v>3</v>
      </c>
    </row>
    <row r="1750" spans="1:5" ht="30" x14ac:dyDescent="0.25">
      <c r="A1750" s="119" t="s">
        <v>649</v>
      </c>
      <c r="B1750" s="120" t="s">
        <v>1123</v>
      </c>
      <c r="C1750" s="119" t="s">
        <v>1026</v>
      </c>
      <c r="D1750" s="121">
        <v>4</v>
      </c>
      <c r="E1750" s="121">
        <v>4</v>
      </c>
    </row>
    <row r="1751" spans="1:5" ht="30" x14ac:dyDescent="0.25">
      <c r="A1751" s="119" t="s">
        <v>649</v>
      </c>
      <c r="B1751" s="120" t="s">
        <v>1125</v>
      </c>
      <c r="C1751" s="119" t="s">
        <v>1026</v>
      </c>
      <c r="D1751" s="121">
        <v>3</v>
      </c>
      <c r="E1751" s="121">
        <v>2</v>
      </c>
    </row>
    <row r="1752" spans="1:5" ht="30" x14ac:dyDescent="0.25">
      <c r="A1752" s="119" t="s">
        <v>649</v>
      </c>
      <c r="B1752" s="120" t="s">
        <v>1314</v>
      </c>
      <c r="C1752" s="119" t="s">
        <v>1026</v>
      </c>
      <c r="D1752" s="121">
        <v>1</v>
      </c>
      <c r="E1752" s="121">
        <v>1</v>
      </c>
    </row>
    <row r="1753" spans="1:5" ht="30" x14ac:dyDescent="0.25">
      <c r="A1753" s="119" t="s">
        <v>649</v>
      </c>
      <c r="B1753" s="120" t="s">
        <v>1315</v>
      </c>
      <c r="C1753" s="119" t="s">
        <v>1026</v>
      </c>
      <c r="D1753" s="121">
        <v>3</v>
      </c>
      <c r="E1753" s="121">
        <v>3</v>
      </c>
    </row>
    <row r="1754" spans="1:5" ht="30" x14ac:dyDescent="0.25">
      <c r="A1754" s="119" t="s">
        <v>649</v>
      </c>
      <c r="B1754" s="120" t="s">
        <v>1316</v>
      </c>
      <c r="C1754" s="119" t="s">
        <v>1029</v>
      </c>
      <c r="D1754" s="121">
        <v>2</v>
      </c>
      <c r="E1754" s="121">
        <v>3</v>
      </c>
    </row>
    <row r="1755" spans="1:5" ht="30" x14ac:dyDescent="0.25">
      <c r="A1755" s="119" t="s">
        <v>649</v>
      </c>
      <c r="B1755" s="120" t="s">
        <v>1127</v>
      </c>
      <c r="C1755" s="119" t="s">
        <v>1026</v>
      </c>
      <c r="D1755" s="121">
        <v>1</v>
      </c>
      <c r="E1755" s="121">
        <v>3</v>
      </c>
    </row>
    <row r="1756" spans="1:5" ht="30" x14ac:dyDescent="0.25">
      <c r="A1756" s="119" t="s">
        <v>649</v>
      </c>
      <c r="B1756" s="120" t="s">
        <v>1670</v>
      </c>
      <c r="C1756" s="119" t="s">
        <v>1029</v>
      </c>
      <c r="D1756" s="121">
        <v>2</v>
      </c>
      <c r="E1756" s="121">
        <v>2</v>
      </c>
    </row>
    <row r="1757" spans="1:5" ht="30" x14ac:dyDescent="0.25">
      <c r="A1757" s="119" t="s">
        <v>649</v>
      </c>
      <c r="B1757" s="120" t="s">
        <v>1204</v>
      </c>
      <c r="C1757" s="119" t="s">
        <v>1026</v>
      </c>
      <c r="D1757" s="121">
        <v>3</v>
      </c>
      <c r="E1757" s="121">
        <v>6</v>
      </c>
    </row>
    <row r="1758" spans="1:5" x14ac:dyDescent="0.25">
      <c r="A1758" s="119" t="s">
        <v>1698</v>
      </c>
      <c r="B1758" s="120" t="s">
        <v>1123</v>
      </c>
      <c r="C1758" s="119" t="s">
        <v>1026</v>
      </c>
      <c r="D1758" s="121">
        <v>4</v>
      </c>
      <c r="E1758" s="121">
        <v>4</v>
      </c>
    </row>
    <row r="1759" spans="1:5" x14ac:dyDescent="0.25">
      <c r="A1759" s="119" t="s">
        <v>1698</v>
      </c>
      <c r="B1759" s="120" t="s">
        <v>1314</v>
      </c>
      <c r="C1759" s="119" t="s">
        <v>1026</v>
      </c>
      <c r="D1759" s="121">
        <v>1</v>
      </c>
      <c r="E1759" s="121">
        <v>1</v>
      </c>
    </row>
    <row r="1760" spans="1:5" x14ac:dyDescent="0.25">
      <c r="A1760" s="119" t="s">
        <v>1698</v>
      </c>
      <c r="B1760" s="120" t="s">
        <v>1699</v>
      </c>
      <c r="C1760" s="119" t="s">
        <v>1026</v>
      </c>
      <c r="D1760" s="121">
        <v>2</v>
      </c>
      <c r="E1760" s="121" t="s">
        <v>1027</v>
      </c>
    </row>
    <row r="1761" spans="1:5" x14ac:dyDescent="0.25">
      <c r="A1761" s="119" t="s">
        <v>1698</v>
      </c>
      <c r="B1761" s="120" t="s">
        <v>1184</v>
      </c>
      <c r="C1761" s="119" t="s">
        <v>1026</v>
      </c>
      <c r="D1761" s="121">
        <v>3</v>
      </c>
      <c r="E1761" s="121" t="s">
        <v>1027</v>
      </c>
    </row>
    <row r="1762" spans="1:5" x14ac:dyDescent="0.25">
      <c r="A1762" s="119" t="s">
        <v>1698</v>
      </c>
      <c r="B1762" s="120" t="s">
        <v>1127</v>
      </c>
      <c r="C1762" s="119" t="s">
        <v>1026</v>
      </c>
      <c r="D1762" s="121">
        <v>1</v>
      </c>
      <c r="E1762" s="121">
        <v>3</v>
      </c>
    </row>
    <row r="1763" spans="1:5" x14ac:dyDescent="0.25">
      <c r="A1763" s="119" t="s">
        <v>1698</v>
      </c>
      <c r="B1763" s="120" t="s">
        <v>1700</v>
      </c>
      <c r="C1763" s="119" t="s">
        <v>1029</v>
      </c>
      <c r="D1763" s="121">
        <v>2</v>
      </c>
      <c r="E1763" s="121">
        <v>2</v>
      </c>
    </row>
    <row r="1764" spans="1:5" x14ac:dyDescent="0.25">
      <c r="A1764" s="119" t="s">
        <v>1698</v>
      </c>
      <c r="B1764" s="120" t="s">
        <v>1135</v>
      </c>
      <c r="C1764" s="119" t="s">
        <v>1026</v>
      </c>
      <c r="D1764" s="121">
        <v>2</v>
      </c>
      <c r="E1764" s="121" t="s">
        <v>1027</v>
      </c>
    </row>
    <row r="1765" spans="1:5" x14ac:dyDescent="0.25">
      <c r="A1765" s="119" t="s">
        <v>1698</v>
      </c>
      <c r="B1765" s="120" t="s">
        <v>1230</v>
      </c>
      <c r="C1765" s="119" t="s">
        <v>1026</v>
      </c>
      <c r="D1765" s="121">
        <v>2</v>
      </c>
      <c r="E1765" s="121">
        <v>3</v>
      </c>
    </row>
    <row r="1766" spans="1:5" x14ac:dyDescent="0.25">
      <c r="A1766" s="119" t="s">
        <v>1698</v>
      </c>
      <c r="B1766" s="120" t="s">
        <v>1129</v>
      </c>
      <c r="C1766" s="119" t="s">
        <v>1026</v>
      </c>
      <c r="D1766" s="121" t="s">
        <v>1027</v>
      </c>
      <c r="E1766" s="121" t="s">
        <v>1027</v>
      </c>
    </row>
    <row r="1767" spans="1:5" x14ac:dyDescent="0.25">
      <c r="A1767" s="119" t="s">
        <v>1698</v>
      </c>
      <c r="B1767" s="120" t="s">
        <v>1284</v>
      </c>
      <c r="C1767" s="119" t="s">
        <v>1026</v>
      </c>
      <c r="D1767" s="124"/>
      <c r="E1767" s="121">
        <v>2</v>
      </c>
    </row>
    <row r="1768" spans="1:5" x14ac:dyDescent="0.25">
      <c r="A1768" s="119" t="s">
        <v>1698</v>
      </c>
      <c r="B1768" s="120" t="s">
        <v>1111</v>
      </c>
      <c r="C1768" s="119" t="s">
        <v>1026</v>
      </c>
      <c r="D1768" s="121">
        <v>3</v>
      </c>
      <c r="E1768" s="121" t="s">
        <v>1027</v>
      </c>
    </row>
    <row r="1769" spans="1:5" x14ac:dyDescent="0.25">
      <c r="A1769" s="119" t="s">
        <v>1698</v>
      </c>
      <c r="B1769" s="120" t="s">
        <v>1231</v>
      </c>
      <c r="C1769" s="119" t="s">
        <v>1026</v>
      </c>
      <c r="D1769" s="121">
        <v>1</v>
      </c>
      <c r="E1769" s="121">
        <v>5</v>
      </c>
    </row>
    <row r="1770" spans="1:5" x14ac:dyDescent="0.25">
      <c r="A1770" s="119" t="s">
        <v>652</v>
      </c>
      <c r="B1770" s="120" t="s">
        <v>1125</v>
      </c>
      <c r="C1770" s="119" t="s">
        <v>1026</v>
      </c>
      <c r="D1770" s="121">
        <v>3</v>
      </c>
      <c r="E1770" s="121">
        <v>2</v>
      </c>
    </row>
    <row r="1771" spans="1:5" x14ac:dyDescent="0.25">
      <c r="A1771" s="119" t="s">
        <v>652</v>
      </c>
      <c r="B1771" s="120" t="s">
        <v>1314</v>
      </c>
      <c r="C1771" s="119" t="s">
        <v>1026</v>
      </c>
      <c r="D1771" s="121">
        <v>1</v>
      </c>
      <c r="E1771" s="121">
        <v>1</v>
      </c>
    </row>
    <row r="1772" spans="1:5" x14ac:dyDescent="0.25">
      <c r="A1772" s="119" t="s">
        <v>652</v>
      </c>
      <c r="B1772" s="120" t="s">
        <v>1501</v>
      </c>
      <c r="C1772" s="119" t="s">
        <v>1029</v>
      </c>
      <c r="D1772" s="121">
        <v>1</v>
      </c>
      <c r="E1772" s="121" t="s">
        <v>1027</v>
      </c>
    </row>
    <row r="1773" spans="1:5" x14ac:dyDescent="0.25">
      <c r="A1773" s="119" t="s">
        <v>652</v>
      </c>
      <c r="B1773" s="120" t="s">
        <v>1135</v>
      </c>
      <c r="C1773" s="119" t="s">
        <v>1026</v>
      </c>
      <c r="D1773" s="121">
        <v>2</v>
      </c>
      <c r="E1773" s="121" t="s">
        <v>1027</v>
      </c>
    </row>
    <row r="1774" spans="1:5" x14ac:dyDescent="0.25">
      <c r="A1774" s="119" t="s">
        <v>652</v>
      </c>
      <c r="B1774" s="120" t="s">
        <v>1619</v>
      </c>
      <c r="C1774" s="119" t="s">
        <v>1026</v>
      </c>
      <c r="D1774" s="121">
        <v>2</v>
      </c>
      <c r="E1774" s="121">
        <v>4</v>
      </c>
    </row>
    <row r="1775" spans="1:5" x14ac:dyDescent="0.25">
      <c r="A1775" s="119" t="s">
        <v>652</v>
      </c>
      <c r="B1775" s="120" t="s">
        <v>1132</v>
      </c>
      <c r="C1775" s="119" t="s">
        <v>1026</v>
      </c>
      <c r="D1775" s="121">
        <v>2</v>
      </c>
      <c r="E1775" s="121">
        <v>2</v>
      </c>
    </row>
    <row r="1776" spans="1:5" x14ac:dyDescent="0.25">
      <c r="A1776" s="119" t="s">
        <v>743</v>
      </c>
      <c r="B1776" s="120" t="s">
        <v>1232</v>
      </c>
      <c r="C1776" s="119" t="s">
        <v>1026</v>
      </c>
      <c r="D1776" s="121">
        <v>2</v>
      </c>
      <c r="E1776" s="121">
        <v>5</v>
      </c>
    </row>
    <row r="1777" spans="1:5" x14ac:dyDescent="0.25">
      <c r="A1777" s="119" t="s">
        <v>743</v>
      </c>
      <c r="B1777" s="120" t="s">
        <v>1701</v>
      </c>
      <c r="C1777" s="119" t="s">
        <v>1026</v>
      </c>
      <c r="D1777" s="121">
        <v>2</v>
      </c>
      <c r="E1777" s="121">
        <v>8</v>
      </c>
    </row>
    <row r="1778" spans="1:5" x14ac:dyDescent="0.25">
      <c r="A1778" s="119" t="s">
        <v>743</v>
      </c>
      <c r="B1778" s="120" t="s">
        <v>1098</v>
      </c>
      <c r="C1778" s="119" t="s">
        <v>1026</v>
      </c>
      <c r="D1778" s="121">
        <v>3</v>
      </c>
      <c r="E1778" s="121">
        <v>8</v>
      </c>
    </row>
    <row r="1779" spans="1:5" x14ac:dyDescent="0.25">
      <c r="A1779" s="119" t="s">
        <v>743</v>
      </c>
      <c r="B1779" s="120" t="s">
        <v>1139</v>
      </c>
      <c r="C1779" s="119" t="s">
        <v>1026</v>
      </c>
      <c r="D1779" s="124"/>
      <c r="E1779" s="121" t="s">
        <v>1027</v>
      </c>
    </row>
    <row r="1780" spans="1:5" x14ac:dyDescent="0.25">
      <c r="A1780" s="119" t="s">
        <v>743</v>
      </c>
      <c r="B1780" s="120" t="s">
        <v>1184</v>
      </c>
      <c r="C1780" s="119" t="s">
        <v>1026</v>
      </c>
      <c r="D1780" s="121">
        <v>3</v>
      </c>
      <c r="E1780" s="121" t="s">
        <v>1027</v>
      </c>
    </row>
    <row r="1781" spans="1:5" x14ac:dyDescent="0.25">
      <c r="A1781" s="119" t="s">
        <v>743</v>
      </c>
      <c r="B1781" s="120" t="s">
        <v>1186</v>
      </c>
      <c r="C1781" s="119" t="s">
        <v>1026</v>
      </c>
      <c r="D1781" s="121">
        <v>1</v>
      </c>
      <c r="E1781" s="121">
        <v>6</v>
      </c>
    </row>
    <row r="1782" spans="1:5" x14ac:dyDescent="0.25">
      <c r="A1782" s="119" t="s">
        <v>743</v>
      </c>
      <c r="B1782" s="120" t="s">
        <v>1702</v>
      </c>
      <c r="C1782" s="119" t="s">
        <v>1026</v>
      </c>
      <c r="D1782" s="124"/>
      <c r="E1782" s="121">
        <v>6</v>
      </c>
    </row>
    <row r="1783" spans="1:5" x14ac:dyDescent="0.25">
      <c r="A1783" s="119" t="s">
        <v>743</v>
      </c>
      <c r="B1783" s="120" t="s">
        <v>1172</v>
      </c>
      <c r="C1783" s="119" t="s">
        <v>1026</v>
      </c>
      <c r="D1783" s="121">
        <v>1</v>
      </c>
      <c r="E1783" s="121">
        <v>8</v>
      </c>
    </row>
    <row r="1784" spans="1:5" x14ac:dyDescent="0.25">
      <c r="A1784" s="119" t="s">
        <v>743</v>
      </c>
      <c r="B1784" s="120" t="s">
        <v>1178</v>
      </c>
      <c r="C1784" s="119" t="s">
        <v>1026</v>
      </c>
      <c r="D1784" s="121">
        <v>1</v>
      </c>
      <c r="E1784" s="121">
        <v>5</v>
      </c>
    </row>
    <row r="1785" spans="1:5" x14ac:dyDescent="0.25">
      <c r="A1785" s="119" t="s">
        <v>743</v>
      </c>
      <c r="B1785" s="120" t="s">
        <v>1703</v>
      </c>
      <c r="C1785" s="119" t="s">
        <v>1026</v>
      </c>
      <c r="D1785" s="121">
        <v>2</v>
      </c>
      <c r="E1785" s="121">
        <v>8</v>
      </c>
    </row>
    <row r="1786" spans="1:5" x14ac:dyDescent="0.25">
      <c r="A1786" s="119" t="s">
        <v>743</v>
      </c>
      <c r="B1786" s="120" t="s">
        <v>1704</v>
      </c>
      <c r="C1786" s="119" t="s">
        <v>1029</v>
      </c>
      <c r="D1786" s="121">
        <v>2</v>
      </c>
      <c r="E1786" s="121">
        <v>6</v>
      </c>
    </row>
    <row r="1787" spans="1:5" x14ac:dyDescent="0.25">
      <c r="A1787" s="119" t="s">
        <v>725</v>
      </c>
      <c r="B1787" s="120" t="s">
        <v>1093</v>
      </c>
      <c r="C1787" s="119" t="s">
        <v>1026</v>
      </c>
      <c r="D1787" s="121">
        <v>5</v>
      </c>
      <c r="E1787" s="121" t="s">
        <v>1027</v>
      </c>
    </row>
    <row r="1788" spans="1:5" x14ac:dyDescent="0.25">
      <c r="A1788" s="119" t="s">
        <v>725</v>
      </c>
      <c r="B1788" s="120" t="s">
        <v>1705</v>
      </c>
      <c r="C1788" s="119" t="s">
        <v>1026</v>
      </c>
      <c r="D1788" s="121">
        <v>3</v>
      </c>
      <c r="E1788" s="121">
        <v>7</v>
      </c>
    </row>
    <row r="1789" spans="1:5" x14ac:dyDescent="0.25">
      <c r="A1789" s="119" t="s">
        <v>725</v>
      </c>
      <c r="B1789" s="120" t="s">
        <v>1706</v>
      </c>
      <c r="C1789" s="119" t="s">
        <v>1029</v>
      </c>
      <c r="D1789" s="121">
        <v>2</v>
      </c>
      <c r="E1789" s="121">
        <v>5</v>
      </c>
    </row>
    <row r="1790" spans="1:5" x14ac:dyDescent="0.25">
      <c r="A1790" s="119" t="s">
        <v>725</v>
      </c>
      <c r="B1790" s="120" t="s">
        <v>1101</v>
      </c>
      <c r="C1790" s="119" t="s">
        <v>1026</v>
      </c>
      <c r="D1790" s="121">
        <v>2</v>
      </c>
      <c r="E1790" s="121">
        <v>7</v>
      </c>
    </row>
    <row r="1791" spans="1:5" x14ac:dyDescent="0.25">
      <c r="A1791" s="119" t="s">
        <v>725</v>
      </c>
      <c r="B1791" s="120" t="s">
        <v>1186</v>
      </c>
      <c r="C1791" s="119" t="s">
        <v>1029</v>
      </c>
      <c r="D1791" s="121">
        <v>1</v>
      </c>
      <c r="E1791" s="121">
        <v>6</v>
      </c>
    </row>
    <row r="1792" spans="1:5" x14ac:dyDescent="0.25">
      <c r="A1792" s="119" t="s">
        <v>725</v>
      </c>
      <c r="B1792" s="120" t="s">
        <v>1548</v>
      </c>
      <c r="C1792" s="119" t="s">
        <v>1026</v>
      </c>
      <c r="D1792" s="121">
        <v>2</v>
      </c>
      <c r="E1792" s="121">
        <v>4</v>
      </c>
    </row>
    <row r="1793" spans="1:5" ht="30" x14ac:dyDescent="0.25">
      <c r="A1793" s="119" t="s">
        <v>725</v>
      </c>
      <c r="B1793" s="120" t="s">
        <v>1187</v>
      </c>
      <c r="C1793" s="119" t="s">
        <v>1026</v>
      </c>
      <c r="D1793" s="121">
        <v>1</v>
      </c>
      <c r="E1793" s="121">
        <v>7</v>
      </c>
    </row>
    <row r="1794" spans="1:5" x14ac:dyDescent="0.25">
      <c r="A1794" s="119" t="s">
        <v>725</v>
      </c>
      <c r="B1794" s="120" t="s">
        <v>1135</v>
      </c>
      <c r="C1794" s="119" t="s">
        <v>1026</v>
      </c>
      <c r="D1794" s="121">
        <v>2</v>
      </c>
      <c r="E1794" s="121" t="s">
        <v>1027</v>
      </c>
    </row>
    <row r="1795" spans="1:5" x14ac:dyDescent="0.25">
      <c r="A1795" s="119" t="s">
        <v>725</v>
      </c>
      <c r="B1795" s="120" t="s">
        <v>1204</v>
      </c>
      <c r="C1795" s="119" t="s">
        <v>1026</v>
      </c>
      <c r="D1795" s="121">
        <v>3</v>
      </c>
      <c r="E1795" s="121">
        <v>6</v>
      </c>
    </row>
    <row r="1796" spans="1:5" x14ac:dyDescent="0.25">
      <c r="A1796" s="119" t="s">
        <v>725</v>
      </c>
      <c r="B1796" s="120" t="s">
        <v>1230</v>
      </c>
      <c r="C1796" s="119" t="s">
        <v>1026</v>
      </c>
      <c r="D1796" s="121">
        <v>2</v>
      </c>
      <c r="E1796" s="121">
        <v>3</v>
      </c>
    </row>
    <row r="1797" spans="1:5" x14ac:dyDescent="0.25">
      <c r="A1797" s="119" t="s">
        <v>725</v>
      </c>
      <c r="B1797" s="120" t="s">
        <v>1108</v>
      </c>
      <c r="C1797" s="119" t="s">
        <v>1026</v>
      </c>
      <c r="D1797" s="121">
        <v>2</v>
      </c>
      <c r="E1797" s="121">
        <v>8</v>
      </c>
    </row>
    <row r="1798" spans="1:5" x14ac:dyDescent="0.25">
      <c r="A1798" s="119" t="s">
        <v>725</v>
      </c>
      <c r="B1798" s="120" t="s">
        <v>1707</v>
      </c>
      <c r="C1798" s="119" t="s">
        <v>1026</v>
      </c>
      <c r="D1798" s="121">
        <v>2</v>
      </c>
      <c r="E1798" s="121">
        <v>8</v>
      </c>
    </row>
    <row r="1799" spans="1:5" x14ac:dyDescent="0.25">
      <c r="A1799" s="119" t="s">
        <v>725</v>
      </c>
      <c r="B1799" s="120" t="s">
        <v>1199</v>
      </c>
      <c r="C1799" s="119" t="s">
        <v>1026</v>
      </c>
      <c r="D1799" s="121">
        <v>2</v>
      </c>
      <c r="E1799" s="121">
        <v>7</v>
      </c>
    </row>
    <row r="1800" spans="1:5" x14ac:dyDescent="0.25">
      <c r="A1800" s="119" t="s">
        <v>725</v>
      </c>
      <c r="B1800" s="120" t="s">
        <v>1708</v>
      </c>
      <c r="C1800" s="119" t="s">
        <v>1026</v>
      </c>
      <c r="D1800" s="121">
        <v>3</v>
      </c>
      <c r="E1800" s="121">
        <v>7</v>
      </c>
    </row>
    <row r="1801" spans="1:5" x14ac:dyDescent="0.25">
      <c r="A1801" s="119" t="s">
        <v>725</v>
      </c>
      <c r="B1801" s="120" t="s">
        <v>1174</v>
      </c>
      <c r="C1801" s="119" t="s">
        <v>1026</v>
      </c>
      <c r="D1801" s="124"/>
      <c r="E1801" s="121">
        <v>7</v>
      </c>
    </row>
    <row r="1802" spans="1:5" x14ac:dyDescent="0.25">
      <c r="A1802" s="119" t="s">
        <v>725</v>
      </c>
      <c r="B1802" s="120" t="s">
        <v>1709</v>
      </c>
      <c r="C1802" s="119" t="s">
        <v>1026</v>
      </c>
      <c r="D1802" s="121">
        <v>3</v>
      </c>
      <c r="E1802" s="121">
        <v>5</v>
      </c>
    </row>
    <row r="1803" spans="1:5" x14ac:dyDescent="0.25">
      <c r="A1803" s="119" t="s">
        <v>725</v>
      </c>
      <c r="B1803" s="120" t="s">
        <v>1710</v>
      </c>
      <c r="C1803" s="119" t="s">
        <v>1026</v>
      </c>
      <c r="D1803" s="121">
        <v>1</v>
      </c>
      <c r="E1803" s="121">
        <v>8</v>
      </c>
    </row>
    <row r="1804" spans="1:5" x14ac:dyDescent="0.25">
      <c r="A1804" s="119" t="s">
        <v>725</v>
      </c>
      <c r="B1804" s="120" t="s">
        <v>1588</v>
      </c>
      <c r="C1804" s="119" t="s">
        <v>1026</v>
      </c>
      <c r="D1804" s="121">
        <v>1</v>
      </c>
      <c r="E1804" s="121" t="s">
        <v>1027</v>
      </c>
    </row>
    <row r="1805" spans="1:5" ht="60" x14ac:dyDescent="0.25">
      <c r="A1805" s="119" t="s">
        <v>1711</v>
      </c>
      <c r="B1805" s="120" t="s">
        <v>1593</v>
      </c>
      <c r="C1805" s="119" t="s">
        <v>1026</v>
      </c>
      <c r="D1805" s="121">
        <v>4</v>
      </c>
      <c r="E1805" s="121" t="s">
        <v>1027</v>
      </c>
    </row>
    <row r="1806" spans="1:5" ht="60" x14ac:dyDescent="0.25">
      <c r="A1806" s="119" t="s">
        <v>1711</v>
      </c>
      <c r="B1806" s="120" t="s">
        <v>1403</v>
      </c>
      <c r="C1806" s="119" t="s">
        <v>1026</v>
      </c>
      <c r="D1806" s="121">
        <v>3</v>
      </c>
      <c r="E1806" s="121" t="s">
        <v>1027</v>
      </c>
    </row>
    <row r="1807" spans="1:5" ht="60" x14ac:dyDescent="0.25">
      <c r="A1807" s="119" t="s">
        <v>1711</v>
      </c>
      <c r="B1807" s="120" t="s">
        <v>1281</v>
      </c>
      <c r="C1807" s="119" t="s">
        <v>1029</v>
      </c>
      <c r="D1807" s="121">
        <v>2</v>
      </c>
      <c r="E1807" s="121">
        <v>7</v>
      </c>
    </row>
    <row r="1808" spans="1:5" ht="60" x14ac:dyDescent="0.25">
      <c r="A1808" s="119" t="s">
        <v>1711</v>
      </c>
      <c r="B1808" s="120" t="s">
        <v>1494</v>
      </c>
      <c r="C1808" s="119" t="s">
        <v>1026</v>
      </c>
      <c r="D1808" s="121">
        <v>1</v>
      </c>
      <c r="E1808" s="121" t="s">
        <v>1027</v>
      </c>
    </row>
    <row r="1809" spans="1:5" ht="60" x14ac:dyDescent="0.25">
      <c r="A1809" s="119" t="s">
        <v>1711</v>
      </c>
      <c r="B1809" s="120" t="s">
        <v>1712</v>
      </c>
      <c r="C1809" s="119" t="s">
        <v>1029</v>
      </c>
      <c r="D1809" s="121">
        <v>2</v>
      </c>
      <c r="E1809" s="121">
        <v>8</v>
      </c>
    </row>
    <row r="1810" spans="1:5" ht="60" x14ac:dyDescent="0.25">
      <c r="A1810" s="119" t="s">
        <v>1711</v>
      </c>
      <c r="B1810" s="120" t="s">
        <v>1599</v>
      </c>
      <c r="C1810" s="119" t="s">
        <v>1026</v>
      </c>
      <c r="D1810" s="121">
        <v>2</v>
      </c>
      <c r="E1810" s="121" t="s">
        <v>1027</v>
      </c>
    </row>
    <row r="1811" spans="1:5" ht="30" x14ac:dyDescent="0.25">
      <c r="A1811" s="119" t="s">
        <v>732</v>
      </c>
      <c r="B1811" s="120" t="s">
        <v>1123</v>
      </c>
      <c r="C1811" s="119" t="s">
        <v>1026</v>
      </c>
      <c r="D1811" s="121">
        <v>4</v>
      </c>
      <c r="E1811" s="121">
        <v>4</v>
      </c>
    </row>
    <row r="1812" spans="1:5" ht="30" x14ac:dyDescent="0.25">
      <c r="A1812" s="119" t="s">
        <v>732</v>
      </c>
      <c r="B1812" s="120" t="s">
        <v>1713</v>
      </c>
      <c r="C1812" s="119" t="s">
        <v>1026</v>
      </c>
      <c r="D1812" s="121">
        <v>2</v>
      </c>
      <c r="E1812" s="121">
        <v>3</v>
      </c>
    </row>
    <row r="1813" spans="1:5" ht="30" x14ac:dyDescent="0.25">
      <c r="A1813" s="119" t="s">
        <v>732</v>
      </c>
      <c r="B1813" s="120" t="s">
        <v>1125</v>
      </c>
      <c r="C1813" s="119" t="s">
        <v>1026</v>
      </c>
      <c r="D1813" s="121">
        <v>3</v>
      </c>
      <c r="E1813" s="121">
        <v>2</v>
      </c>
    </row>
    <row r="1814" spans="1:5" ht="30" x14ac:dyDescent="0.25">
      <c r="A1814" s="119" t="s">
        <v>732</v>
      </c>
      <c r="B1814" s="120" t="s">
        <v>1314</v>
      </c>
      <c r="C1814" s="119" t="s">
        <v>1026</v>
      </c>
      <c r="D1814" s="121">
        <v>1</v>
      </c>
      <c r="E1814" s="121">
        <v>1</v>
      </c>
    </row>
    <row r="1815" spans="1:5" ht="30" x14ac:dyDescent="0.25">
      <c r="A1815" s="119" t="s">
        <v>732</v>
      </c>
      <c r="B1815" s="120" t="s">
        <v>1315</v>
      </c>
      <c r="C1815" s="119" t="s">
        <v>1026</v>
      </c>
      <c r="D1815" s="121">
        <v>3</v>
      </c>
      <c r="E1815" s="121">
        <v>3</v>
      </c>
    </row>
    <row r="1816" spans="1:5" ht="30" x14ac:dyDescent="0.25">
      <c r="A1816" s="119" t="s">
        <v>732</v>
      </c>
      <c r="B1816" s="120" t="s">
        <v>1148</v>
      </c>
      <c r="C1816" s="119" t="s">
        <v>1026</v>
      </c>
      <c r="D1816" s="121" t="s">
        <v>1027</v>
      </c>
      <c r="E1816" s="121">
        <v>6</v>
      </c>
    </row>
    <row r="1817" spans="1:5" ht="30" x14ac:dyDescent="0.25">
      <c r="A1817" s="119" t="s">
        <v>732</v>
      </c>
      <c r="B1817" s="120" t="s">
        <v>1068</v>
      </c>
      <c r="C1817" s="119" t="s">
        <v>1026</v>
      </c>
      <c r="D1817" s="121">
        <v>2</v>
      </c>
      <c r="E1817" s="121">
        <v>4</v>
      </c>
    </row>
    <row r="1818" spans="1:5" ht="30" x14ac:dyDescent="0.25">
      <c r="A1818" s="119" t="s">
        <v>732</v>
      </c>
      <c r="B1818" s="120" t="s">
        <v>1714</v>
      </c>
      <c r="C1818" s="119" t="s">
        <v>1029</v>
      </c>
      <c r="D1818" s="124"/>
      <c r="E1818" s="124"/>
    </row>
    <row r="1819" spans="1:5" ht="30" x14ac:dyDescent="0.25">
      <c r="A1819" s="119" t="s">
        <v>732</v>
      </c>
      <c r="B1819" s="120" t="s">
        <v>1319</v>
      </c>
      <c r="C1819" s="119" t="s">
        <v>1026</v>
      </c>
      <c r="D1819" s="121">
        <v>2</v>
      </c>
      <c r="E1819" s="121">
        <v>2</v>
      </c>
    </row>
    <row r="1820" spans="1:5" ht="30" x14ac:dyDescent="0.25">
      <c r="A1820" s="119" t="s">
        <v>732</v>
      </c>
      <c r="B1820" s="120" t="s">
        <v>1320</v>
      </c>
      <c r="C1820" s="119" t="s">
        <v>1026</v>
      </c>
      <c r="D1820" s="121">
        <v>2</v>
      </c>
      <c r="E1820" s="121" t="s">
        <v>1027</v>
      </c>
    </row>
    <row r="1821" spans="1:5" ht="30" x14ac:dyDescent="0.25">
      <c r="A1821" s="119" t="s">
        <v>732</v>
      </c>
      <c r="B1821" s="120" t="s">
        <v>1715</v>
      </c>
      <c r="C1821" s="119" t="s">
        <v>1029</v>
      </c>
      <c r="D1821" s="121">
        <v>2</v>
      </c>
      <c r="E1821" s="121">
        <v>2</v>
      </c>
    </row>
    <row r="1822" spans="1:5" ht="30" x14ac:dyDescent="0.25">
      <c r="A1822" s="119" t="s">
        <v>732</v>
      </c>
      <c r="B1822" s="120" t="s">
        <v>1716</v>
      </c>
      <c r="C1822" s="119" t="s">
        <v>1026</v>
      </c>
      <c r="D1822" s="121">
        <v>3</v>
      </c>
      <c r="E1822" s="121">
        <v>2</v>
      </c>
    </row>
    <row r="1823" spans="1:5" ht="30" x14ac:dyDescent="0.25">
      <c r="A1823" s="119" t="s">
        <v>732</v>
      </c>
      <c r="B1823" s="120" t="s">
        <v>1717</v>
      </c>
      <c r="C1823" s="119" t="s">
        <v>1026</v>
      </c>
      <c r="D1823" s="121">
        <v>2</v>
      </c>
      <c r="E1823" s="121">
        <v>3</v>
      </c>
    </row>
    <row r="1824" spans="1:5" ht="30" x14ac:dyDescent="0.25">
      <c r="A1824" s="119" t="s">
        <v>732</v>
      </c>
      <c r="B1824" s="120" t="s">
        <v>1074</v>
      </c>
      <c r="C1824" s="119" t="s">
        <v>1026</v>
      </c>
      <c r="D1824" s="121">
        <v>3</v>
      </c>
      <c r="E1824" s="121">
        <v>2</v>
      </c>
    </row>
    <row r="1825" spans="1:5" ht="30" x14ac:dyDescent="0.25">
      <c r="A1825" s="119" t="s">
        <v>732</v>
      </c>
      <c r="B1825" s="120" t="s">
        <v>1489</v>
      </c>
      <c r="C1825" s="119" t="s">
        <v>1026</v>
      </c>
      <c r="D1825" s="121">
        <v>1</v>
      </c>
      <c r="E1825" s="121">
        <v>2</v>
      </c>
    </row>
    <row r="1826" spans="1:5" x14ac:dyDescent="0.25">
      <c r="A1826" s="119" t="s">
        <v>712</v>
      </c>
      <c r="B1826" s="120" t="s">
        <v>1161</v>
      </c>
      <c r="C1826" s="119" t="s">
        <v>1026</v>
      </c>
      <c r="D1826" s="124"/>
      <c r="E1826" s="121">
        <v>7</v>
      </c>
    </row>
    <row r="1827" spans="1:5" x14ac:dyDescent="0.25">
      <c r="A1827" s="119" t="s">
        <v>712</v>
      </c>
      <c r="B1827" s="120" t="s">
        <v>1095</v>
      </c>
      <c r="C1827" s="119" t="s">
        <v>1029</v>
      </c>
      <c r="D1827" s="121">
        <v>2</v>
      </c>
      <c r="E1827" s="121">
        <v>7</v>
      </c>
    </row>
    <row r="1828" spans="1:5" x14ac:dyDescent="0.25">
      <c r="A1828" s="119" t="s">
        <v>712</v>
      </c>
      <c r="B1828" s="120" t="s">
        <v>1577</v>
      </c>
      <c r="C1828" s="119" t="s">
        <v>1026</v>
      </c>
      <c r="D1828" s="121">
        <v>3</v>
      </c>
      <c r="E1828" s="121">
        <v>8</v>
      </c>
    </row>
    <row r="1829" spans="1:5" x14ac:dyDescent="0.25">
      <c r="A1829" s="119" t="s">
        <v>712</v>
      </c>
      <c r="B1829" s="120" t="s">
        <v>1184</v>
      </c>
      <c r="C1829" s="119" t="s">
        <v>1026</v>
      </c>
      <c r="D1829" s="121">
        <v>3</v>
      </c>
      <c r="E1829" s="121" t="s">
        <v>1027</v>
      </c>
    </row>
    <row r="1830" spans="1:5" x14ac:dyDescent="0.25">
      <c r="A1830" s="119" t="s">
        <v>712</v>
      </c>
      <c r="B1830" s="120" t="s">
        <v>1127</v>
      </c>
      <c r="C1830" s="119" t="s">
        <v>1026</v>
      </c>
      <c r="D1830" s="121">
        <v>1</v>
      </c>
      <c r="E1830" s="121">
        <v>3</v>
      </c>
    </row>
    <row r="1831" spans="1:5" x14ac:dyDescent="0.25">
      <c r="A1831" s="119" t="s">
        <v>712</v>
      </c>
      <c r="B1831" s="120" t="s">
        <v>1385</v>
      </c>
      <c r="C1831" s="119" t="s">
        <v>1026</v>
      </c>
      <c r="D1831" s="121">
        <v>6</v>
      </c>
      <c r="E1831" s="121">
        <v>7</v>
      </c>
    </row>
    <row r="1832" spans="1:5" x14ac:dyDescent="0.25">
      <c r="A1832" s="119" t="s">
        <v>712</v>
      </c>
      <c r="B1832" s="120" t="s">
        <v>1596</v>
      </c>
      <c r="C1832" s="119" t="s">
        <v>1026</v>
      </c>
      <c r="D1832" s="121">
        <v>2</v>
      </c>
      <c r="E1832" s="121">
        <v>7</v>
      </c>
    </row>
    <row r="1833" spans="1:5" x14ac:dyDescent="0.25">
      <c r="A1833" s="119" t="s">
        <v>712</v>
      </c>
      <c r="B1833" s="120" t="s">
        <v>1718</v>
      </c>
      <c r="C1833" s="119" t="s">
        <v>1026</v>
      </c>
      <c r="D1833" s="121" t="s">
        <v>1027</v>
      </c>
      <c r="E1833" s="121">
        <v>6</v>
      </c>
    </row>
    <row r="1834" spans="1:5" x14ac:dyDescent="0.25">
      <c r="A1834" s="119" t="s">
        <v>712</v>
      </c>
      <c r="B1834" s="120" t="s">
        <v>1368</v>
      </c>
      <c r="C1834" s="119" t="s">
        <v>1026</v>
      </c>
      <c r="D1834" s="121">
        <v>3</v>
      </c>
      <c r="E1834" s="121">
        <v>7</v>
      </c>
    </row>
    <row r="1835" spans="1:5" x14ac:dyDescent="0.25">
      <c r="A1835" s="119" t="s">
        <v>712</v>
      </c>
      <c r="B1835" s="120" t="s">
        <v>1719</v>
      </c>
      <c r="C1835" s="119" t="s">
        <v>1029</v>
      </c>
      <c r="D1835" s="121">
        <v>3</v>
      </c>
      <c r="E1835" s="121">
        <v>8</v>
      </c>
    </row>
    <row r="1836" spans="1:5" x14ac:dyDescent="0.25">
      <c r="A1836" s="119" t="s">
        <v>712</v>
      </c>
      <c r="B1836" s="120" t="s">
        <v>1720</v>
      </c>
      <c r="C1836" s="119" t="s">
        <v>1029</v>
      </c>
      <c r="D1836" s="121">
        <v>3</v>
      </c>
      <c r="E1836" s="121">
        <v>9</v>
      </c>
    </row>
    <row r="1837" spans="1:5" x14ac:dyDescent="0.25">
      <c r="A1837" s="119" t="s">
        <v>712</v>
      </c>
      <c r="B1837" s="120" t="s">
        <v>1721</v>
      </c>
      <c r="C1837" s="119" t="s">
        <v>1029</v>
      </c>
      <c r="D1837" s="121">
        <v>2</v>
      </c>
      <c r="E1837" s="121">
        <v>9</v>
      </c>
    </row>
    <row r="1838" spans="1:5" x14ac:dyDescent="0.25">
      <c r="A1838" s="119" t="s">
        <v>712</v>
      </c>
      <c r="B1838" s="120" t="s">
        <v>1722</v>
      </c>
      <c r="C1838" s="119" t="s">
        <v>1029</v>
      </c>
      <c r="D1838" s="121">
        <v>3</v>
      </c>
      <c r="E1838" s="121">
        <v>7</v>
      </c>
    </row>
    <row r="1839" spans="1:5" x14ac:dyDescent="0.25">
      <c r="A1839" s="119" t="s">
        <v>712</v>
      </c>
      <c r="B1839" s="120" t="s">
        <v>1723</v>
      </c>
      <c r="C1839" s="119" t="s">
        <v>1029</v>
      </c>
      <c r="D1839" s="121">
        <v>3</v>
      </c>
      <c r="E1839" s="121" t="s">
        <v>1027</v>
      </c>
    </row>
    <row r="1840" spans="1:5" x14ac:dyDescent="0.25">
      <c r="A1840" s="119" t="s">
        <v>712</v>
      </c>
      <c r="B1840" s="120" t="s">
        <v>1109</v>
      </c>
      <c r="C1840" s="119" t="s">
        <v>1026</v>
      </c>
      <c r="D1840" s="121">
        <v>2</v>
      </c>
      <c r="E1840" s="121" t="s">
        <v>1027</v>
      </c>
    </row>
    <row r="1841" spans="1:5" x14ac:dyDescent="0.25">
      <c r="A1841" s="119" t="s">
        <v>712</v>
      </c>
      <c r="B1841" s="120" t="s">
        <v>1110</v>
      </c>
      <c r="C1841" s="119" t="s">
        <v>1026</v>
      </c>
      <c r="D1841" s="121">
        <v>3</v>
      </c>
      <c r="E1841" s="121">
        <v>7</v>
      </c>
    </row>
    <row r="1842" spans="1:5" x14ac:dyDescent="0.25">
      <c r="A1842" s="119" t="s">
        <v>712</v>
      </c>
      <c r="B1842" s="120" t="s">
        <v>1112</v>
      </c>
      <c r="C1842" s="119" t="s">
        <v>1026</v>
      </c>
      <c r="D1842" s="121">
        <v>3</v>
      </c>
      <c r="E1842" s="121">
        <v>8</v>
      </c>
    </row>
    <row r="1843" spans="1:5" x14ac:dyDescent="0.25">
      <c r="A1843" s="119" t="s">
        <v>712</v>
      </c>
      <c r="B1843" s="120" t="s">
        <v>1588</v>
      </c>
      <c r="C1843" s="119" t="s">
        <v>1026</v>
      </c>
      <c r="D1843" s="121">
        <v>1</v>
      </c>
      <c r="E1843" s="121" t="s">
        <v>1027</v>
      </c>
    </row>
    <row r="1844" spans="1:5" ht="30" x14ac:dyDescent="0.25">
      <c r="A1844" s="119" t="s">
        <v>713</v>
      </c>
      <c r="B1844" s="120" t="s">
        <v>1093</v>
      </c>
      <c r="C1844" s="119" t="s">
        <v>1026</v>
      </c>
      <c r="D1844" s="121">
        <v>5</v>
      </c>
      <c r="E1844" s="121" t="s">
        <v>1027</v>
      </c>
    </row>
    <row r="1845" spans="1:5" ht="30" x14ac:dyDescent="0.25">
      <c r="A1845" s="119" t="s">
        <v>713</v>
      </c>
      <c r="B1845" s="120" t="s">
        <v>1724</v>
      </c>
      <c r="C1845" s="119" t="s">
        <v>1026</v>
      </c>
      <c r="D1845" s="121">
        <v>3</v>
      </c>
      <c r="E1845" s="121">
        <v>8</v>
      </c>
    </row>
    <row r="1846" spans="1:5" ht="30" x14ac:dyDescent="0.25">
      <c r="A1846" s="119" t="s">
        <v>713</v>
      </c>
      <c r="B1846" s="120" t="s">
        <v>1096</v>
      </c>
      <c r="C1846" s="119" t="s">
        <v>1026</v>
      </c>
      <c r="D1846" s="121">
        <v>4</v>
      </c>
      <c r="E1846" s="121">
        <v>7</v>
      </c>
    </row>
    <row r="1847" spans="1:5" ht="30" x14ac:dyDescent="0.25">
      <c r="A1847" s="119" t="s">
        <v>713</v>
      </c>
      <c r="B1847" s="120" t="s">
        <v>1097</v>
      </c>
      <c r="C1847" s="119" t="s">
        <v>1026</v>
      </c>
      <c r="D1847" s="121">
        <v>2</v>
      </c>
      <c r="E1847" s="121" t="s">
        <v>1027</v>
      </c>
    </row>
    <row r="1848" spans="1:5" ht="30" x14ac:dyDescent="0.25">
      <c r="A1848" s="119" t="s">
        <v>713</v>
      </c>
      <c r="B1848" s="120" t="s">
        <v>1268</v>
      </c>
      <c r="C1848" s="119" t="s">
        <v>1026</v>
      </c>
      <c r="D1848" s="121">
        <v>2</v>
      </c>
      <c r="E1848" s="121" t="s">
        <v>1027</v>
      </c>
    </row>
    <row r="1849" spans="1:5" ht="30" x14ac:dyDescent="0.25">
      <c r="A1849" s="119" t="s">
        <v>713</v>
      </c>
      <c r="B1849" s="120" t="s">
        <v>1426</v>
      </c>
      <c r="C1849" s="119" t="s">
        <v>1026</v>
      </c>
      <c r="D1849" s="121">
        <v>2</v>
      </c>
      <c r="E1849" s="121" t="s">
        <v>1027</v>
      </c>
    </row>
    <row r="1850" spans="1:5" ht="30" x14ac:dyDescent="0.25">
      <c r="A1850" s="119" t="s">
        <v>713</v>
      </c>
      <c r="B1850" s="120" t="s">
        <v>1661</v>
      </c>
      <c r="C1850" s="119" t="s">
        <v>1029</v>
      </c>
      <c r="D1850" s="121">
        <v>2</v>
      </c>
      <c r="E1850" s="121">
        <v>8</v>
      </c>
    </row>
    <row r="1851" spans="1:5" ht="30" x14ac:dyDescent="0.25">
      <c r="A1851" s="119" t="s">
        <v>713</v>
      </c>
      <c r="B1851" s="120" t="s">
        <v>1184</v>
      </c>
      <c r="C1851" s="119" t="s">
        <v>1026</v>
      </c>
      <c r="D1851" s="121">
        <v>3</v>
      </c>
      <c r="E1851" s="121" t="s">
        <v>1027</v>
      </c>
    </row>
    <row r="1852" spans="1:5" ht="30" x14ac:dyDescent="0.25">
      <c r="A1852" s="119" t="s">
        <v>713</v>
      </c>
      <c r="B1852" s="120" t="s">
        <v>1725</v>
      </c>
      <c r="C1852" s="119" t="s">
        <v>1026</v>
      </c>
      <c r="D1852" s="121">
        <v>2</v>
      </c>
      <c r="E1852" s="121">
        <v>8</v>
      </c>
    </row>
    <row r="1853" spans="1:5" ht="30" x14ac:dyDescent="0.25">
      <c r="A1853" s="119" t="s">
        <v>713</v>
      </c>
      <c r="B1853" s="120" t="s">
        <v>1104</v>
      </c>
      <c r="C1853" s="119" t="s">
        <v>1026</v>
      </c>
      <c r="D1853" s="121">
        <v>3</v>
      </c>
      <c r="E1853" s="121">
        <v>7</v>
      </c>
    </row>
    <row r="1854" spans="1:5" ht="30" x14ac:dyDescent="0.25">
      <c r="A1854" s="119" t="s">
        <v>713</v>
      </c>
      <c r="B1854" s="120" t="s">
        <v>1726</v>
      </c>
      <c r="C1854" s="119" t="s">
        <v>1029</v>
      </c>
      <c r="D1854" s="121">
        <v>2</v>
      </c>
      <c r="E1854" s="121">
        <v>8</v>
      </c>
    </row>
    <row r="1855" spans="1:5" ht="30" x14ac:dyDescent="0.25">
      <c r="A1855" s="119" t="s">
        <v>713</v>
      </c>
      <c r="B1855" s="120" t="s">
        <v>1135</v>
      </c>
      <c r="C1855" s="119" t="s">
        <v>1026</v>
      </c>
      <c r="D1855" s="121">
        <v>2</v>
      </c>
      <c r="E1855" s="121" t="s">
        <v>1027</v>
      </c>
    </row>
    <row r="1856" spans="1:5" ht="30" x14ac:dyDescent="0.25">
      <c r="A1856" s="119" t="s">
        <v>713</v>
      </c>
      <c r="B1856" s="120" t="s">
        <v>1727</v>
      </c>
      <c r="C1856" s="119" t="s">
        <v>1029</v>
      </c>
      <c r="D1856" s="121">
        <v>2</v>
      </c>
      <c r="E1856" s="121">
        <v>7</v>
      </c>
    </row>
    <row r="1857" spans="1:5" ht="30" x14ac:dyDescent="0.25">
      <c r="A1857" s="119" t="s">
        <v>713</v>
      </c>
      <c r="B1857" s="120" t="s">
        <v>1385</v>
      </c>
      <c r="C1857" s="119" t="s">
        <v>1026</v>
      </c>
      <c r="D1857" s="121">
        <v>6</v>
      </c>
      <c r="E1857" s="121">
        <v>7</v>
      </c>
    </row>
    <row r="1858" spans="1:5" ht="30" x14ac:dyDescent="0.25">
      <c r="A1858" s="119" t="s">
        <v>713</v>
      </c>
      <c r="B1858" s="120" t="s">
        <v>1368</v>
      </c>
      <c r="C1858" s="119" t="s">
        <v>1026</v>
      </c>
      <c r="D1858" s="121">
        <v>3</v>
      </c>
      <c r="E1858" s="121">
        <v>7</v>
      </c>
    </row>
    <row r="1859" spans="1:5" ht="30" x14ac:dyDescent="0.25">
      <c r="A1859" s="119" t="s">
        <v>713</v>
      </c>
      <c r="B1859" s="120" t="s">
        <v>1109</v>
      </c>
      <c r="C1859" s="119" t="s">
        <v>1026</v>
      </c>
      <c r="D1859" s="121">
        <v>2</v>
      </c>
      <c r="E1859" s="121" t="s">
        <v>1027</v>
      </c>
    </row>
    <row r="1860" spans="1:5" ht="30" x14ac:dyDescent="0.25">
      <c r="A1860" s="119" t="s">
        <v>713</v>
      </c>
      <c r="B1860" s="120" t="s">
        <v>1136</v>
      </c>
      <c r="C1860" s="119" t="s">
        <v>1026</v>
      </c>
      <c r="D1860" s="121" t="s">
        <v>1027</v>
      </c>
      <c r="E1860" s="121" t="s">
        <v>1027</v>
      </c>
    </row>
    <row r="1861" spans="1:5" ht="30" x14ac:dyDescent="0.25">
      <c r="A1861" s="119" t="s">
        <v>713</v>
      </c>
      <c r="B1861" s="120" t="s">
        <v>1110</v>
      </c>
      <c r="C1861" s="119" t="s">
        <v>1026</v>
      </c>
      <c r="D1861" s="121">
        <v>3</v>
      </c>
      <c r="E1861" s="121">
        <v>7</v>
      </c>
    </row>
    <row r="1862" spans="1:5" ht="30" x14ac:dyDescent="0.25">
      <c r="A1862" s="119" t="s">
        <v>713</v>
      </c>
      <c r="B1862" s="120" t="s">
        <v>1112</v>
      </c>
      <c r="C1862" s="119" t="s">
        <v>1026</v>
      </c>
      <c r="D1862" s="121">
        <v>3</v>
      </c>
      <c r="E1862" s="121">
        <v>8</v>
      </c>
    </row>
    <row r="1863" spans="1:5" ht="30" x14ac:dyDescent="0.25">
      <c r="A1863" s="119" t="s">
        <v>713</v>
      </c>
      <c r="B1863" s="120" t="s">
        <v>1728</v>
      </c>
      <c r="C1863" s="119" t="s">
        <v>1026</v>
      </c>
      <c r="D1863" s="121">
        <v>2</v>
      </c>
      <c r="E1863" s="121">
        <v>8</v>
      </c>
    </row>
    <row r="1864" spans="1:5" ht="30" x14ac:dyDescent="0.25">
      <c r="A1864" s="119" t="s">
        <v>713</v>
      </c>
      <c r="B1864" s="120" t="s">
        <v>1729</v>
      </c>
      <c r="C1864" s="119" t="s">
        <v>1026</v>
      </c>
      <c r="D1864" s="121">
        <v>3</v>
      </c>
      <c r="E1864" s="121">
        <v>8</v>
      </c>
    </row>
    <row r="1865" spans="1:5" ht="30" x14ac:dyDescent="0.25">
      <c r="A1865" s="119" t="s">
        <v>713</v>
      </c>
      <c r="B1865" s="120" t="s">
        <v>1588</v>
      </c>
      <c r="C1865" s="119" t="s">
        <v>1026</v>
      </c>
      <c r="D1865" s="121">
        <v>1</v>
      </c>
      <c r="E1865" s="121" t="s">
        <v>1027</v>
      </c>
    </row>
    <row r="1866" spans="1:5" ht="30" x14ac:dyDescent="0.25">
      <c r="A1866" s="119" t="s">
        <v>797</v>
      </c>
      <c r="B1866" s="120" t="s">
        <v>1093</v>
      </c>
      <c r="C1866" s="119" t="s">
        <v>1026</v>
      </c>
      <c r="D1866" s="121">
        <v>5</v>
      </c>
      <c r="E1866" s="121" t="s">
        <v>1027</v>
      </c>
    </row>
    <row r="1867" spans="1:5" ht="30" x14ac:dyDescent="0.25">
      <c r="A1867" s="119" t="s">
        <v>797</v>
      </c>
      <c r="B1867" s="120" t="s">
        <v>1141</v>
      </c>
      <c r="C1867" s="119" t="s">
        <v>1026</v>
      </c>
      <c r="D1867" s="121">
        <v>2</v>
      </c>
      <c r="E1867" s="121">
        <v>2</v>
      </c>
    </row>
    <row r="1868" spans="1:5" ht="30" x14ac:dyDescent="0.25">
      <c r="A1868" s="119" t="s">
        <v>797</v>
      </c>
      <c r="B1868" s="120" t="s">
        <v>1124</v>
      </c>
      <c r="C1868" s="119" t="s">
        <v>1026</v>
      </c>
      <c r="D1868" s="121" t="s">
        <v>1027</v>
      </c>
      <c r="E1868" s="121" t="s">
        <v>1027</v>
      </c>
    </row>
    <row r="1869" spans="1:5" ht="30" x14ac:dyDescent="0.25">
      <c r="A1869" s="119" t="s">
        <v>797</v>
      </c>
      <c r="B1869" s="120" t="s">
        <v>1144</v>
      </c>
      <c r="C1869" s="119" t="s">
        <v>1026</v>
      </c>
      <c r="D1869" s="121">
        <v>5</v>
      </c>
      <c r="E1869" s="121" t="s">
        <v>1027</v>
      </c>
    </row>
    <row r="1870" spans="1:5" ht="30" x14ac:dyDescent="0.25">
      <c r="A1870" s="119" t="s">
        <v>797</v>
      </c>
      <c r="B1870" s="120" t="s">
        <v>1730</v>
      </c>
      <c r="C1870" s="119" t="s">
        <v>1029</v>
      </c>
      <c r="D1870" s="121">
        <v>5</v>
      </c>
      <c r="E1870" s="121">
        <v>5</v>
      </c>
    </row>
    <row r="1871" spans="1:5" ht="30" x14ac:dyDescent="0.25">
      <c r="A1871" s="119" t="s">
        <v>797</v>
      </c>
      <c r="B1871" s="120" t="s">
        <v>1146</v>
      </c>
      <c r="C1871" s="119" t="s">
        <v>1026</v>
      </c>
      <c r="D1871" s="121">
        <v>6</v>
      </c>
      <c r="E1871" s="121" t="s">
        <v>1027</v>
      </c>
    </row>
    <row r="1872" spans="1:5" ht="30" x14ac:dyDescent="0.25">
      <c r="A1872" s="119" t="s">
        <v>797</v>
      </c>
      <c r="B1872" s="120" t="s">
        <v>1148</v>
      </c>
      <c r="C1872" s="119" t="s">
        <v>1026</v>
      </c>
      <c r="D1872" s="121" t="s">
        <v>1027</v>
      </c>
      <c r="E1872" s="121">
        <v>6</v>
      </c>
    </row>
    <row r="1873" spans="1:5" ht="30" x14ac:dyDescent="0.25">
      <c r="A1873" s="119" t="s">
        <v>797</v>
      </c>
      <c r="B1873" s="120" t="s">
        <v>1149</v>
      </c>
      <c r="C1873" s="119" t="s">
        <v>1029</v>
      </c>
      <c r="D1873" s="121">
        <v>5</v>
      </c>
      <c r="E1873" s="121">
        <v>7</v>
      </c>
    </row>
    <row r="1874" spans="1:5" ht="30" x14ac:dyDescent="0.25">
      <c r="A1874" s="119" t="s">
        <v>797</v>
      </c>
      <c r="B1874" s="120" t="s">
        <v>1150</v>
      </c>
      <c r="C1874" s="119" t="s">
        <v>1026</v>
      </c>
      <c r="D1874" s="121">
        <v>8</v>
      </c>
      <c r="E1874" s="121" t="s">
        <v>1027</v>
      </c>
    </row>
    <row r="1875" spans="1:5" ht="30" x14ac:dyDescent="0.25">
      <c r="A1875" s="119" t="s">
        <v>797</v>
      </c>
      <c r="B1875" s="120" t="s">
        <v>1731</v>
      </c>
      <c r="C1875" s="119" t="s">
        <v>1029</v>
      </c>
      <c r="D1875" s="121">
        <v>4</v>
      </c>
      <c r="E1875" s="121">
        <v>5</v>
      </c>
    </row>
    <row r="1876" spans="1:5" ht="30" x14ac:dyDescent="0.25">
      <c r="A1876" s="119" t="s">
        <v>797</v>
      </c>
      <c r="B1876" s="120" t="s">
        <v>1136</v>
      </c>
      <c r="C1876" s="119" t="s">
        <v>1026</v>
      </c>
      <c r="D1876" s="121" t="s">
        <v>1027</v>
      </c>
      <c r="E1876" s="121" t="s">
        <v>1027</v>
      </c>
    </row>
    <row r="1877" spans="1:5" ht="30" x14ac:dyDescent="0.25">
      <c r="A1877" s="119" t="s">
        <v>797</v>
      </c>
      <c r="B1877" s="120" t="s">
        <v>1152</v>
      </c>
      <c r="C1877" s="119" t="s">
        <v>1026</v>
      </c>
      <c r="D1877" s="121" t="s">
        <v>1027</v>
      </c>
      <c r="E1877" s="121" t="s">
        <v>1027</v>
      </c>
    </row>
    <row r="1878" spans="1:5" ht="30" x14ac:dyDescent="0.25">
      <c r="A1878" s="119" t="s">
        <v>797</v>
      </c>
      <c r="B1878" s="120" t="s">
        <v>1153</v>
      </c>
      <c r="C1878" s="119" t="s">
        <v>1026</v>
      </c>
      <c r="D1878" s="121">
        <v>6</v>
      </c>
      <c r="E1878" s="121" t="s">
        <v>1027</v>
      </c>
    </row>
    <row r="1879" spans="1:5" ht="30" x14ac:dyDescent="0.25">
      <c r="A1879" s="119" t="s">
        <v>797</v>
      </c>
      <c r="B1879" s="120" t="s">
        <v>1154</v>
      </c>
      <c r="C1879" s="119" t="s">
        <v>1026</v>
      </c>
      <c r="D1879" s="121" t="s">
        <v>1027</v>
      </c>
      <c r="E1879" s="121" t="s">
        <v>1027</v>
      </c>
    </row>
    <row r="1880" spans="1:5" ht="30" x14ac:dyDescent="0.25">
      <c r="A1880" s="119" t="s">
        <v>797</v>
      </c>
      <c r="B1880" s="120" t="s">
        <v>1155</v>
      </c>
      <c r="C1880" s="119" t="s">
        <v>1026</v>
      </c>
      <c r="D1880" s="121" t="s">
        <v>1027</v>
      </c>
      <c r="E1880" s="121" t="s">
        <v>1027</v>
      </c>
    </row>
    <row r="1881" spans="1:5" ht="30" x14ac:dyDescent="0.25">
      <c r="A1881" s="119" t="s">
        <v>797</v>
      </c>
      <c r="B1881" s="120" t="s">
        <v>1156</v>
      </c>
      <c r="C1881" s="119" t="s">
        <v>1026</v>
      </c>
      <c r="D1881" s="121">
        <v>5</v>
      </c>
      <c r="E1881" s="121" t="s">
        <v>1027</v>
      </c>
    </row>
    <row r="1882" spans="1:5" ht="30" x14ac:dyDescent="0.25">
      <c r="A1882" s="119" t="s">
        <v>797</v>
      </c>
      <c r="B1882" s="120" t="s">
        <v>1157</v>
      </c>
      <c r="C1882" s="119" t="s">
        <v>1026</v>
      </c>
      <c r="D1882" s="121" t="s">
        <v>1027</v>
      </c>
      <c r="E1882" s="121" t="s">
        <v>1027</v>
      </c>
    </row>
    <row r="1883" spans="1:5" ht="30" x14ac:dyDescent="0.25">
      <c r="A1883" s="119" t="s">
        <v>692</v>
      </c>
      <c r="B1883" s="120" t="s">
        <v>1732</v>
      </c>
      <c r="C1883" s="119" t="s">
        <v>1026</v>
      </c>
      <c r="D1883" s="121">
        <v>3</v>
      </c>
      <c r="E1883" s="121" t="s">
        <v>1027</v>
      </c>
    </row>
    <row r="1884" spans="1:5" ht="30" x14ac:dyDescent="0.25">
      <c r="A1884" s="119" t="s">
        <v>692</v>
      </c>
      <c r="B1884" s="120" t="s">
        <v>1733</v>
      </c>
      <c r="C1884" s="119" t="s">
        <v>1026</v>
      </c>
      <c r="D1884" s="121">
        <v>3</v>
      </c>
      <c r="E1884" s="121">
        <v>8</v>
      </c>
    </row>
    <row r="1885" spans="1:5" ht="30" x14ac:dyDescent="0.25">
      <c r="A1885" s="119" t="s">
        <v>692</v>
      </c>
      <c r="B1885" s="120" t="s">
        <v>1096</v>
      </c>
      <c r="C1885" s="119" t="s">
        <v>1026</v>
      </c>
      <c r="D1885" s="121">
        <v>4</v>
      </c>
      <c r="E1885" s="121">
        <v>7</v>
      </c>
    </row>
    <row r="1886" spans="1:5" ht="30" x14ac:dyDescent="0.25">
      <c r="A1886" s="119" t="s">
        <v>692</v>
      </c>
      <c r="B1886" s="120" t="s">
        <v>1734</v>
      </c>
      <c r="C1886" s="119" t="s">
        <v>1026</v>
      </c>
      <c r="D1886" s="121">
        <v>3</v>
      </c>
      <c r="E1886" s="121">
        <v>9</v>
      </c>
    </row>
    <row r="1887" spans="1:5" ht="30" x14ac:dyDescent="0.25">
      <c r="A1887" s="119" t="s">
        <v>692</v>
      </c>
      <c r="B1887" s="120" t="s">
        <v>1349</v>
      </c>
      <c r="C1887" s="119" t="s">
        <v>1026</v>
      </c>
      <c r="D1887" s="121">
        <v>4</v>
      </c>
      <c r="E1887" s="121">
        <v>8</v>
      </c>
    </row>
    <row r="1888" spans="1:5" ht="30" x14ac:dyDescent="0.25">
      <c r="A1888" s="119" t="s">
        <v>692</v>
      </c>
      <c r="B1888" s="120" t="s">
        <v>1565</v>
      </c>
      <c r="C1888" s="119" t="s">
        <v>1026</v>
      </c>
      <c r="D1888" s="121">
        <v>4</v>
      </c>
      <c r="E1888" s="121">
        <v>7</v>
      </c>
    </row>
    <row r="1889" spans="1:5" ht="30" x14ac:dyDescent="0.25">
      <c r="A1889" s="119" t="s">
        <v>692</v>
      </c>
      <c r="B1889" s="120" t="s">
        <v>1735</v>
      </c>
      <c r="C1889" s="119" t="s">
        <v>1026</v>
      </c>
      <c r="D1889" s="121">
        <v>3</v>
      </c>
      <c r="E1889" s="121">
        <v>8</v>
      </c>
    </row>
    <row r="1890" spans="1:5" ht="30" x14ac:dyDescent="0.25">
      <c r="A1890" s="119" t="s">
        <v>692</v>
      </c>
      <c r="B1890" s="120" t="s">
        <v>1736</v>
      </c>
      <c r="C1890" s="119" t="s">
        <v>1026</v>
      </c>
      <c r="D1890" s="121" t="s">
        <v>1027</v>
      </c>
      <c r="E1890" s="121">
        <v>7</v>
      </c>
    </row>
    <row r="1891" spans="1:5" ht="30" x14ac:dyDescent="0.25">
      <c r="A1891" s="119" t="s">
        <v>692</v>
      </c>
      <c r="B1891" s="120" t="s">
        <v>1737</v>
      </c>
      <c r="C1891" s="119" t="s">
        <v>1029</v>
      </c>
      <c r="D1891" s="121">
        <v>3</v>
      </c>
      <c r="E1891" s="121">
        <v>7</v>
      </c>
    </row>
    <row r="1892" spans="1:5" ht="30" x14ac:dyDescent="0.25">
      <c r="A1892" s="119" t="s">
        <v>692</v>
      </c>
      <c r="B1892" s="120" t="s">
        <v>1738</v>
      </c>
      <c r="C1892" s="119" t="s">
        <v>1026</v>
      </c>
      <c r="D1892" s="124"/>
      <c r="E1892" s="124"/>
    </row>
    <row r="1893" spans="1:5" ht="30" x14ac:dyDescent="0.25">
      <c r="A1893" s="119" t="s">
        <v>692</v>
      </c>
      <c r="B1893" s="120" t="s">
        <v>1533</v>
      </c>
      <c r="C1893" s="119" t="s">
        <v>1026</v>
      </c>
      <c r="D1893" s="121">
        <v>3</v>
      </c>
      <c r="E1893" s="121">
        <v>7</v>
      </c>
    </row>
    <row r="1894" spans="1:5" ht="30" x14ac:dyDescent="0.25">
      <c r="A1894" s="119" t="s">
        <v>692</v>
      </c>
      <c r="B1894" s="120" t="s">
        <v>1739</v>
      </c>
      <c r="C1894" s="119" t="s">
        <v>1029</v>
      </c>
      <c r="D1894" s="121">
        <v>3</v>
      </c>
      <c r="E1894" s="121">
        <v>8</v>
      </c>
    </row>
    <row r="1895" spans="1:5" ht="30" x14ac:dyDescent="0.25">
      <c r="A1895" s="119" t="s">
        <v>692</v>
      </c>
      <c r="B1895" s="120" t="s">
        <v>1740</v>
      </c>
      <c r="C1895" s="119" t="s">
        <v>1026</v>
      </c>
      <c r="D1895" s="121">
        <v>5</v>
      </c>
      <c r="E1895" s="121">
        <v>7</v>
      </c>
    </row>
    <row r="1896" spans="1:5" ht="30" x14ac:dyDescent="0.25">
      <c r="A1896" s="119" t="s">
        <v>692</v>
      </c>
      <c r="B1896" s="120" t="s">
        <v>1741</v>
      </c>
      <c r="C1896" s="119" t="s">
        <v>1026</v>
      </c>
      <c r="D1896" s="121">
        <v>3</v>
      </c>
      <c r="E1896" s="121">
        <v>9</v>
      </c>
    </row>
    <row r="1897" spans="1:5" ht="30" x14ac:dyDescent="0.25">
      <c r="A1897" s="119" t="s">
        <v>692</v>
      </c>
      <c r="B1897" s="120" t="s">
        <v>1742</v>
      </c>
      <c r="C1897" s="119" t="s">
        <v>1026</v>
      </c>
      <c r="D1897" s="121">
        <v>3</v>
      </c>
      <c r="E1897" s="121">
        <v>7</v>
      </c>
    </row>
    <row r="1898" spans="1:5" ht="30" x14ac:dyDescent="0.25">
      <c r="A1898" s="119" t="s">
        <v>692</v>
      </c>
      <c r="B1898" s="120" t="s">
        <v>1743</v>
      </c>
      <c r="C1898" s="119" t="s">
        <v>1026</v>
      </c>
      <c r="D1898" s="121">
        <v>3</v>
      </c>
      <c r="E1898" s="121">
        <v>7</v>
      </c>
    </row>
    <row r="1899" spans="1:5" ht="30" x14ac:dyDescent="0.25">
      <c r="A1899" s="119" t="s">
        <v>692</v>
      </c>
      <c r="B1899" s="120" t="s">
        <v>1744</v>
      </c>
      <c r="C1899" s="119" t="s">
        <v>1026</v>
      </c>
      <c r="D1899" s="121" t="s">
        <v>1027</v>
      </c>
      <c r="E1899" s="121">
        <v>7</v>
      </c>
    </row>
    <row r="1900" spans="1:5" ht="30" x14ac:dyDescent="0.25">
      <c r="A1900" s="119" t="s">
        <v>692</v>
      </c>
      <c r="B1900" s="120" t="s">
        <v>1382</v>
      </c>
      <c r="C1900" s="119" t="s">
        <v>1026</v>
      </c>
      <c r="D1900" s="121">
        <v>3</v>
      </c>
      <c r="E1900" s="121">
        <v>9</v>
      </c>
    </row>
    <row r="1901" spans="1:5" ht="30" x14ac:dyDescent="0.25">
      <c r="A1901" s="119" t="s">
        <v>692</v>
      </c>
      <c r="B1901" s="120" t="s">
        <v>1569</v>
      </c>
      <c r="C1901" s="119" t="s">
        <v>1026</v>
      </c>
      <c r="D1901" s="121">
        <v>1</v>
      </c>
      <c r="E1901" s="121">
        <v>8</v>
      </c>
    </row>
    <row r="1902" spans="1:5" x14ac:dyDescent="0.25">
      <c r="A1902" s="119" t="s">
        <v>840</v>
      </c>
      <c r="B1902" s="120" t="s">
        <v>1271</v>
      </c>
      <c r="C1902" s="119" t="s">
        <v>1026</v>
      </c>
      <c r="D1902" s="124"/>
      <c r="E1902" s="121">
        <v>8</v>
      </c>
    </row>
    <row r="1903" spans="1:5" x14ac:dyDescent="0.25">
      <c r="A1903" s="119" t="s">
        <v>840</v>
      </c>
      <c r="B1903" s="120" t="s">
        <v>1078</v>
      </c>
      <c r="C1903" s="119" t="s">
        <v>1026</v>
      </c>
      <c r="D1903" s="121">
        <v>3</v>
      </c>
      <c r="E1903" s="121" t="s">
        <v>1027</v>
      </c>
    </row>
    <row r="1904" spans="1:5" x14ac:dyDescent="0.25">
      <c r="A1904" s="119" t="s">
        <v>840</v>
      </c>
      <c r="B1904" s="120" t="s">
        <v>1557</v>
      </c>
      <c r="C1904" s="119" t="s">
        <v>1029</v>
      </c>
      <c r="D1904" s="121">
        <v>3</v>
      </c>
      <c r="E1904" s="121">
        <v>8</v>
      </c>
    </row>
    <row r="1905" spans="1:5" x14ac:dyDescent="0.25">
      <c r="A1905" s="119" t="s">
        <v>840</v>
      </c>
      <c r="B1905" s="120" t="s">
        <v>1272</v>
      </c>
      <c r="C1905" s="119" t="s">
        <v>1029</v>
      </c>
      <c r="D1905" s="121">
        <v>4</v>
      </c>
      <c r="E1905" s="121">
        <v>8</v>
      </c>
    </row>
    <row r="1906" spans="1:5" x14ac:dyDescent="0.25">
      <c r="A1906" s="119" t="s">
        <v>840</v>
      </c>
      <c r="B1906" s="120" t="s">
        <v>1745</v>
      </c>
      <c r="C1906" s="119" t="s">
        <v>1026</v>
      </c>
      <c r="D1906" s="121">
        <v>4</v>
      </c>
      <c r="E1906" s="121">
        <v>8</v>
      </c>
    </row>
    <row r="1907" spans="1:5" x14ac:dyDescent="0.25">
      <c r="A1907" s="119" t="s">
        <v>840</v>
      </c>
      <c r="B1907" s="120" t="s">
        <v>1092</v>
      </c>
      <c r="C1907" s="119" t="s">
        <v>1026</v>
      </c>
      <c r="D1907" s="121">
        <v>6</v>
      </c>
      <c r="E1907" s="121">
        <v>7</v>
      </c>
    </row>
    <row r="1908" spans="1:5" ht="30" x14ac:dyDescent="0.25">
      <c r="A1908" s="119" t="s">
        <v>841</v>
      </c>
      <c r="B1908" s="120" t="s">
        <v>1207</v>
      </c>
      <c r="C1908" s="119" t="s">
        <v>1026</v>
      </c>
      <c r="D1908" s="121">
        <v>3</v>
      </c>
      <c r="E1908" s="121" t="s">
        <v>1027</v>
      </c>
    </row>
    <row r="1909" spans="1:5" ht="30" x14ac:dyDescent="0.25">
      <c r="A1909" s="119" t="s">
        <v>841</v>
      </c>
      <c r="B1909" s="120" t="s">
        <v>1415</v>
      </c>
      <c r="C1909" s="119" t="s">
        <v>1026</v>
      </c>
      <c r="D1909" s="121">
        <v>1</v>
      </c>
      <c r="E1909" s="121">
        <v>9</v>
      </c>
    </row>
    <row r="1910" spans="1:5" ht="30" x14ac:dyDescent="0.25">
      <c r="A1910" s="119" t="s">
        <v>841</v>
      </c>
      <c r="B1910" s="120" t="s">
        <v>1746</v>
      </c>
      <c r="C1910" s="119" t="s">
        <v>1026</v>
      </c>
      <c r="D1910" s="121">
        <v>2</v>
      </c>
      <c r="E1910" s="121">
        <v>9</v>
      </c>
    </row>
    <row r="1911" spans="1:5" ht="30" x14ac:dyDescent="0.25">
      <c r="A1911" s="119" t="s">
        <v>841</v>
      </c>
      <c r="B1911" s="120" t="s">
        <v>1747</v>
      </c>
      <c r="C1911" s="119" t="s">
        <v>1029</v>
      </c>
      <c r="D1911" s="121">
        <v>3</v>
      </c>
      <c r="E1911" s="121">
        <v>8</v>
      </c>
    </row>
    <row r="1912" spans="1:5" ht="30" x14ac:dyDescent="0.25">
      <c r="A1912" s="119" t="s">
        <v>841</v>
      </c>
      <c r="B1912" s="120" t="s">
        <v>1748</v>
      </c>
      <c r="C1912" s="119" t="s">
        <v>1026</v>
      </c>
      <c r="D1912" s="121">
        <v>2</v>
      </c>
      <c r="E1912" s="121">
        <v>8</v>
      </c>
    </row>
    <row r="1913" spans="1:5" ht="30" x14ac:dyDescent="0.25">
      <c r="A1913" s="119" t="s">
        <v>841</v>
      </c>
      <c r="B1913" s="120" t="s">
        <v>1287</v>
      </c>
      <c r="C1913" s="119" t="s">
        <v>1026</v>
      </c>
      <c r="D1913" s="124"/>
      <c r="E1913" s="121">
        <v>8</v>
      </c>
    </row>
    <row r="1914" spans="1:5" ht="30" x14ac:dyDescent="0.25">
      <c r="A1914" s="119" t="s">
        <v>841</v>
      </c>
      <c r="B1914" s="120" t="s">
        <v>1749</v>
      </c>
      <c r="C1914" s="119" t="s">
        <v>1029</v>
      </c>
      <c r="D1914" s="121">
        <v>2</v>
      </c>
      <c r="E1914" s="121">
        <v>9</v>
      </c>
    </row>
    <row r="1915" spans="1:5" ht="30" x14ac:dyDescent="0.25">
      <c r="A1915" s="119" t="s">
        <v>631</v>
      </c>
      <c r="B1915" s="120" t="s">
        <v>1613</v>
      </c>
      <c r="C1915" s="119" t="s">
        <v>1026</v>
      </c>
      <c r="D1915" s="121">
        <v>5</v>
      </c>
      <c r="E1915" s="121">
        <v>7</v>
      </c>
    </row>
    <row r="1916" spans="1:5" ht="30" x14ac:dyDescent="0.25">
      <c r="A1916" s="119" t="s">
        <v>631</v>
      </c>
      <c r="B1916" s="120" t="s">
        <v>1124</v>
      </c>
      <c r="C1916" s="119" t="s">
        <v>1026</v>
      </c>
      <c r="D1916" s="121" t="s">
        <v>1027</v>
      </c>
      <c r="E1916" s="121" t="s">
        <v>1027</v>
      </c>
    </row>
    <row r="1917" spans="1:5" ht="30" x14ac:dyDescent="0.25">
      <c r="A1917" s="119" t="s">
        <v>631</v>
      </c>
      <c r="B1917" s="120" t="s">
        <v>1125</v>
      </c>
      <c r="C1917" s="119" t="s">
        <v>1026</v>
      </c>
      <c r="D1917" s="121">
        <v>3</v>
      </c>
      <c r="E1917" s="121">
        <v>2</v>
      </c>
    </row>
    <row r="1918" spans="1:5" ht="30" x14ac:dyDescent="0.25">
      <c r="A1918" s="119" t="s">
        <v>631</v>
      </c>
      <c r="B1918" s="120" t="s">
        <v>1314</v>
      </c>
      <c r="C1918" s="119" t="s">
        <v>1026</v>
      </c>
      <c r="D1918" s="121">
        <v>1</v>
      </c>
      <c r="E1918" s="121">
        <v>1</v>
      </c>
    </row>
    <row r="1919" spans="1:5" ht="30" x14ac:dyDescent="0.25">
      <c r="A1919" s="119" t="s">
        <v>631</v>
      </c>
      <c r="B1919" s="120" t="s">
        <v>1499</v>
      </c>
      <c r="C1919" s="119" t="s">
        <v>1026</v>
      </c>
      <c r="D1919" s="121">
        <v>1</v>
      </c>
      <c r="E1919" s="121" t="s">
        <v>1027</v>
      </c>
    </row>
    <row r="1920" spans="1:5" ht="30" x14ac:dyDescent="0.25">
      <c r="A1920" s="119" t="s">
        <v>631</v>
      </c>
      <c r="B1920" s="120" t="s">
        <v>1234</v>
      </c>
      <c r="C1920" s="119" t="s">
        <v>1026</v>
      </c>
      <c r="D1920" s="121">
        <v>2</v>
      </c>
      <c r="E1920" s="121">
        <v>3</v>
      </c>
    </row>
    <row r="1921" spans="1:5" ht="30" x14ac:dyDescent="0.25">
      <c r="A1921" s="119" t="s">
        <v>631</v>
      </c>
      <c r="B1921" s="120" t="s">
        <v>1066</v>
      </c>
      <c r="C1921" s="119" t="s">
        <v>1026</v>
      </c>
      <c r="D1921" s="124"/>
      <c r="E1921" s="121">
        <v>4</v>
      </c>
    </row>
    <row r="1922" spans="1:5" ht="30" x14ac:dyDescent="0.25">
      <c r="A1922" s="119" t="s">
        <v>631</v>
      </c>
      <c r="B1922" s="120" t="s">
        <v>1616</v>
      </c>
      <c r="C1922" s="119" t="s">
        <v>1026</v>
      </c>
      <c r="D1922" s="121">
        <v>6</v>
      </c>
      <c r="E1922" s="121">
        <v>7</v>
      </c>
    </row>
    <row r="1923" spans="1:5" ht="30" x14ac:dyDescent="0.25">
      <c r="A1923" s="119" t="s">
        <v>631</v>
      </c>
      <c r="B1923" s="120" t="s">
        <v>1481</v>
      </c>
      <c r="C1923" s="119" t="s">
        <v>1029</v>
      </c>
      <c r="D1923" s="121">
        <v>2</v>
      </c>
      <c r="E1923" s="121" t="s">
        <v>1027</v>
      </c>
    </row>
    <row r="1924" spans="1:5" ht="30" x14ac:dyDescent="0.25">
      <c r="A1924" s="119" t="s">
        <v>631</v>
      </c>
      <c r="B1924" s="120" t="s">
        <v>1149</v>
      </c>
      <c r="C1924" s="119" t="s">
        <v>1026</v>
      </c>
      <c r="D1924" s="121">
        <v>5</v>
      </c>
      <c r="E1924" s="121">
        <v>7</v>
      </c>
    </row>
    <row r="1925" spans="1:5" ht="30" x14ac:dyDescent="0.25">
      <c r="A1925" s="119" t="s">
        <v>631</v>
      </c>
      <c r="B1925" s="120" t="s">
        <v>1619</v>
      </c>
      <c r="C1925" s="119" t="s">
        <v>1026</v>
      </c>
      <c r="D1925" s="121">
        <v>2</v>
      </c>
      <c r="E1925" s="121">
        <v>4</v>
      </c>
    </row>
    <row r="1926" spans="1:5" ht="30" x14ac:dyDescent="0.25">
      <c r="A1926" s="119" t="s">
        <v>631</v>
      </c>
      <c r="B1926" s="120" t="s">
        <v>1121</v>
      </c>
      <c r="C1926" s="119" t="s">
        <v>1026</v>
      </c>
      <c r="D1926" s="121">
        <v>2</v>
      </c>
      <c r="E1926" s="121">
        <v>3</v>
      </c>
    </row>
    <row r="1927" spans="1:5" ht="30" x14ac:dyDescent="0.25">
      <c r="A1927" s="119" t="s">
        <v>631</v>
      </c>
      <c r="B1927" s="120" t="s">
        <v>1430</v>
      </c>
      <c r="C1927" s="119" t="s">
        <v>1026</v>
      </c>
      <c r="D1927" s="121" t="s">
        <v>1027</v>
      </c>
      <c r="E1927" s="121" t="s">
        <v>1027</v>
      </c>
    </row>
    <row r="1928" spans="1:5" ht="30" x14ac:dyDescent="0.25">
      <c r="A1928" s="119" t="s">
        <v>631</v>
      </c>
      <c r="B1928" s="120" t="s">
        <v>1284</v>
      </c>
      <c r="C1928" s="119" t="s">
        <v>1026</v>
      </c>
      <c r="D1928" s="124"/>
      <c r="E1928" s="121">
        <v>2</v>
      </c>
    </row>
    <row r="1929" spans="1:5" ht="30" x14ac:dyDescent="0.25">
      <c r="A1929" s="119" t="s">
        <v>631</v>
      </c>
      <c r="B1929" s="120" t="s">
        <v>1674</v>
      </c>
      <c r="C1929" s="119" t="s">
        <v>1029</v>
      </c>
      <c r="D1929" s="121" t="s">
        <v>1027</v>
      </c>
      <c r="E1929" s="121" t="s">
        <v>1027</v>
      </c>
    </row>
    <row r="1930" spans="1:5" ht="30" x14ac:dyDescent="0.25">
      <c r="A1930" s="119" t="s">
        <v>906</v>
      </c>
      <c r="B1930" s="120" t="s">
        <v>1125</v>
      </c>
      <c r="C1930" s="119" t="s">
        <v>1026</v>
      </c>
      <c r="D1930" s="121">
        <v>3</v>
      </c>
      <c r="E1930" s="121">
        <v>2</v>
      </c>
    </row>
    <row r="1931" spans="1:5" ht="30" x14ac:dyDescent="0.25">
      <c r="A1931" s="119" t="s">
        <v>906</v>
      </c>
      <c r="B1931" s="120" t="s">
        <v>1333</v>
      </c>
      <c r="C1931" s="119" t="s">
        <v>1029</v>
      </c>
      <c r="D1931" s="121">
        <v>3</v>
      </c>
      <c r="E1931" s="121">
        <v>2</v>
      </c>
    </row>
    <row r="1932" spans="1:5" ht="30" x14ac:dyDescent="0.25">
      <c r="A1932" s="119" t="s">
        <v>906</v>
      </c>
      <c r="B1932" s="120" t="s">
        <v>1129</v>
      </c>
      <c r="C1932" s="119" t="s">
        <v>1026</v>
      </c>
      <c r="D1932" s="121" t="s">
        <v>1027</v>
      </c>
      <c r="E1932" s="121" t="s">
        <v>1027</v>
      </c>
    </row>
    <row r="1933" spans="1:5" ht="30" x14ac:dyDescent="0.25">
      <c r="A1933" s="119" t="s">
        <v>906</v>
      </c>
      <c r="B1933" s="120" t="s">
        <v>1131</v>
      </c>
      <c r="C1933" s="119" t="s">
        <v>1026</v>
      </c>
      <c r="D1933" s="121" t="s">
        <v>1027</v>
      </c>
      <c r="E1933" s="121" t="s">
        <v>1027</v>
      </c>
    </row>
    <row r="1934" spans="1:5" ht="30" x14ac:dyDescent="0.25">
      <c r="A1934" s="119" t="s">
        <v>906</v>
      </c>
      <c r="B1934" s="120" t="s">
        <v>1205</v>
      </c>
      <c r="C1934" s="119" t="s">
        <v>1026</v>
      </c>
      <c r="D1934" s="121">
        <v>3</v>
      </c>
      <c r="E1934" s="121">
        <v>2</v>
      </c>
    </row>
    <row r="1935" spans="1:5" x14ac:dyDescent="0.25">
      <c r="A1935" s="119" t="s">
        <v>873</v>
      </c>
      <c r="B1935" s="120" t="s">
        <v>1032</v>
      </c>
      <c r="C1935" s="119" t="s">
        <v>1026</v>
      </c>
      <c r="D1935" s="121" t="s">
        <v>1027</v>
      </c>
      <c r="E1935" s="121" t="s">
        <v>1027</v>
      </c>
    </row>
    <row r="1936" spans="1:5" x14ac:dyDescent="0.25">
      <c r="A1936" s="119" t="s">
        <v>873</v>
      </c>
      <c r="B1936" s="120" t="s">
        <v>1049</v>
      </c>
      <c r="C1936" s="119" t="s">
        <v>1026</v>
      </c>
      <c r="D1936" s="121">
        <v>5</v>
      </c>
      <c r="E1936" s="121">
        <v>6</v>
      </c>
    </row>
    <row r="1937" spans="1:5" x14ac:dyDescent="0.25">
      <c r="A1937" s="119" t="s">
        <v>873</v>
      </c>
      <c r="B1937" s="120" t="s">
        <v>1223</v>
      </c>
      <c r="C1937" s="119" t="s">
        <v>1029</v>
      </c>
      <c r="D1937" s="121">
        <v>6</v>
      </c>
      <c r="E1937" s="121">
        <v>7</v>
      </c>
    </row>
    <row r="1938" spans="1:5" x14ac:dyDescent="0.25">
      <c r="A1938" s="119" t="s">
        <v>873</v>
      </c>
      <c r="B1938" s="120" t="s">
        <v>1379</v>
      </c>
      <c r="C1938" s="119" t="s">
        <v>1026</v>
      </c>
      <c r="D1938" s="121">
        <v>5</v>
      </c>
      <c r="E1938" s="121">
        <v>7</v>
      </c>
    </row>
    <row r="1939" spans="1:5" x14ac:dyDescent="0.25">
      <c r="A1939" s="119" t="s">
        <v>873</v>
      </c>
      <c r="B1939" s="120" t="s">
        <v>1226</v>
      </c>
      <c r="C1939" s="119" t="s">
        <v>1026</v>
      </c>
      <c r="D1939" s="121">
        <v>7</v>
      </c>
      <c r="E1939" s="121">
        <v>8</v>
      </c>
    </row>
    <row r="1940" spans="1:5" x14ac:dyDescent="0.25">
      <c r="A1940" s="119" t="s">
        <v>873</v>
      </c>
      <c r="B1940" s="120" t="s">
        <v>1229</v>
      </c>
      <c r="C1940" s="119" t="s">
        <v>1026</v>
      </c>
      <c r="D1940" s="121">
        <v>6</v>
      </c>
      <c r="E1940" s="121">
        <v>7</v>
      </c>
    </row>
    <row r="1941" spans="1:5" x14ac:dyDescent="0.25">
      <c r="A1941" s="119" t="s">
        <v>863</v>
      </c>
      <c r="B1941" s="120" t="s">
        <v>1025</v>
      </c>
      <c r="C1941" s="119" t="s">
        <v>1026</v>
      </c>
      <c r="D1941" s="121">
        <v>7</v>
      </c>
      <c r="E1941" s="121" t="s">
        <v>1027</v>
      </c>
    </row>
    <row r="1942" spans="1:5" x14ac:dyDescent="0.25">
      <c r="A1942" s="119" t="s">
        <v>863</v>
      </c>
      <c r="B1942" s="120" t="s">
        <v>1125</v>
      </c>
      <c r="C1942" s="119" t="s">
        <v>1026</v>
      </c>
      <c r="D1942" s="121">
        <v>3</v>
      </c>
      <c r="E1942" s="121">
        <v>2</v>
      </c>
    </row>
    <row r="1943" spans="1:5" x14ac:dyDescent="0.25">
      <c r="A1943" s="119" t="s">
        <v>863</v>
      </c>
      <c r="B1943" s="120" t="s">
        <v>1032</v>
      </c>
      <c r="C1943" s="119" t="s">
        <v>1026</v>
      </c>
      <c r="D1943" s="121" t="s">
        <v>1027</v>
      </c>
      <c r="E1943" s="121" t="s">
        <v>1027</v>
      </c>
    </row>
    <row r="1944" spans="1:5" x14ac:dyDescent="0.25">
      <c r="A1944" s="119" t="s">
        <v>863</v>
      </c>
      <c r="B1944" s="120" t="s">
        <v>1750</v>
      </c>
      <c r="C1944" s="119" t="s">
        <v>1029</v>
      </c>
      <c r="D1944" s="121">
        <v>5</v>
      </c>
      <c r="E1944" s="121">
        <v>4</v>
      </c>
    </row>
    <row r="1945" spans="1:5" x14ac:dyDescent="0.25">
      <c r="A1945" s="119" t="s">
        <v>863</v>
      </c>
      <c r="B1945" s="120" t="s">
        <v>1379</v>
      </c>
      <c r="C1945" s="119" t="s">
        <v>1026</v>
      </c>
      <c r="D1945" s="121">
        <v>5</v>
      </c>
      <c r="E1945" s="121">
        <v>7</v>
      </c>
    </row>
    <row r="1946" spans="1:5" x14ac:dyDescent="0.25">
      <c r="A1946" s="119" t="s">
        <v>863</v>
      </c>
      <c r="B1946" s="120" t="s">
        <v>1072</v>
      </c>
      <c r="C1946" s="119" t="s">
        <v>1026</v>
      </c>
      <c r="D1946" s="124"/>
      <c r="E1946" s="121">
        <v>2</v>
      </c>
    </row>
    <row r="1947" spans="1:5" x14ac:dyDescent="0.25">
      <c r="A1947" s="119" t="s">
        <v>863</v>
      </c>
      <c r="B1947" s="120" t="s">
        <v>1335</v>
      </c>
      <c r="C1947" s="119" t="s">
        <v>1026</v>
      </c>
      <c r="D1947" s="121">
        <v>3</v>
      </c>
      <c r="E1947" s="121">
        <v>3</v>
      </c>
    </row>
    <row r="1948" spans="1:5" x14ac:dyDescent="0.25">
      <c r="A1948" s="119" t="s">
        <v>863</v>
      </c>
      <c r="B1948" s="120" t="s">
        <v>1336</v>
      </c>
      <c r="C1948" s="119" t="s">
        <v>1029</v>
      </c>
      <c r="D1948" s="121" t="s">
        <v>1027</v>
      </c>
      <c r="E1948" s="121" t="s">
        <v>1027</v>
      </c>
    </row>
    <row r="1949" spans="1:5" x14ac:dyDescent="0.25">
      <c r="A1949" s="119" t="s">
        <v>929</v>
      </c>
      <c r="B1949" s="120" t="s">
        <v>1248</v>
      </c>
      <c r="C1949" s="119" t="s">
        <v>1026</v>
      </c>
      <c r="D1949" s="121" t="s">
        <v>1027</v>
      </c>
      <c r="E1949" s="121">
        <v>6</v>
      </c>
    </row>
    <row r="1950" spans="1:5" x14ac:dyDescent="0.25">
      <c r="A1950" s="119" t="s">
        <v>929</v>
      </c>
      <c r="B1950" s="120" t="s">
        <v>1308</v>
      </c>
      <c r="C1950" s="119" t="s">
        <v>1026</v>
      </c>
      <c r="D1950" s="121">
        <v>5</v>
      </c>
      <c r="E1950" s="121">
        <v>6</v>
      </c>
    </row>
    <row r="1951" spans="1:5" x14ac:dyDescent="0.25">
      <c r="A1951" s="119" t="s">
        <v>929</v>
      </c>
      <c r="B1951" s="120" t="s">
        <v>1521</v>
      </c>
      <c r="C1951" s="119" t="s">
        <v>1026</v>
      </c>
      <c r="D1951" s="121">
        <v>9</v>
      </c>
      <c r="E1951" s="121">
        <v>7</v>
      </c>
    </row>
    <row r="1952" spans="1:5" x14ac:dyDescent="0.25">
      <c r="A1952" s="119" t="s">
        <v>929</v>
      </c>
      <c r="B1952" s="120" t="s">
        <v>1680</v>
      </c>
      <c r="C1952" s="119" t="s">
        <v>1026</v>
      </c>
      <c r="D1952" s="121">
        <v>5</v>
      </c>
      <c r="E1952" s="121">
        <v>7</v>
      </c>
    </row>
    <row r="1953" spans="1:5" x14ac:dyDescent="0.25">
      <c r="A1953" s="119" t="s">
        <v>929</v>
      </c>
      <c r="B1953" s="120" t="s">
        <v>1594</v>
      </c>
      <c r="C1953" s="119" t="s">
        <v>1026</v>
      </c>
      <c r="D1953" s="121">
        <v>3</v>
      </c>
      <c r="E1953" s="121">
        <v>4</v>
      </c>
    </row>
    <row r="1954" spans="1:5" x14ac:dyDescent="0.25">
      <c r="A1954" s="119" t="s">
        <v>929</v>
      </c>
      <c r="B1954" s="120" t="s">
        <v>1527</v>
      </c>
      <c r="C1954" s="119" t="s">
        <v>1026</v>
      </c>
      <c r="D1954" s="121">
        <v>8</v>
      </c>
      <c r="E1954" s="121">
        <v>7</v>
      </c>
    </row>
    <row r="1955" spans="1:5" x14ac:dyDescent="0.25">
      <c r="A1955" s="119" t="s">
        <v>929</v>
      </c>
      <c r="B1955" s="120" t="s">
        <v>1311</v>
      </c>
      <c r="C1955" s="119" t="s">
        <v>1026</v>
      </c>
      <c r="D1955" s="121">
        <v>4</v>
      </c>
      <c r="E1955" s="121" t="s">
        <v>1027</v>
      </c>
    </row>
    <row r="1956" spans="1:5" x14ac:dyDescent="0.25">
      <c r="A1956" s="119" t="s">
        <v>929</v>
      </c>
      <c r="B1956" s="120" t="s">
        <v>1751</v>
      </c>
      <c r="C1956" s="119" t="s">
        <v>1026</v>
      </c>
      <c r="D1956" s="121">
        <v>8</v>
      </c>
      <c r="E1956" s="121">
        <v>6</v>
      </c>
    </row>
    <row r="1957" spans="1:5" x14ac:dyDescent="0.25">
      <c r="A1957" s="119" t="s">
        <v>929</v>
      </c>
      <c r="B1957" s="120" t="s">
        <v>1410</v>
      </c>
      <c r="C1957" s="119" t="s">
        <v>1029</v>
      </c>
      <c r="D1957" s="121">
        <v>7</v>
      </c>
      <c r="E1957" s="121" t="s">
        <v>1027</v>
      </c>
    </row>
    <row r="1958" spans="1:5" x14ac:dyDescent="0.25">
      <c r="A1958" s="119" t="s">
        <v>929</v>
      </c>
      <c r="B1958" s="120" t="s">
        <v>1312</v>
      </c>
      <c r="C1958" s="119" t="s">
        <v>1026</v>
      </c>
      <c r="D1958" s="121" t="s">
        <v>1027</v>
      </c>
      <c r="E1958" s="121" t="s">
        <v>1027</v>
      </c>
    </row>
    <row r="1959" spans="1:5" x14ac:dyDescent="0.25">
      <c r="A1959" s="119" t="s">
        <v>929</v>
      </c>
      <c r="B1959" s="120" t="s">
        <v>1313</v>
      </c>
      <c r="C1959" s="119" t="s">
        <v>1026</v>
      </c>
      <c r="D1959" s="121">
        <v>4</v>
      </c>
      <c r="E1959" s="121" t="s">
        <v>1027</v>
      </c>
    </row>
    <row r="1960" spans="1:5" x14ac:dyDescent="0.25">
      <c r="A1960" s="119" t="s">
        <v>929</v>
      </c>
      <c r="B1960" s="120" t="s">
        <v>1752</v>
      </c>
      <c r="C1960" s="119" t="s">
        <v>1026</v>
      </c>
      <c r="D1960" s="121">
        <v>6</v>
      </c>
      <c r="E1960" s="121">
        <v>4</v>
      </c>
    </row>
    <row r="1961" spans="1:5" x14ac:dyDescent="0.25">
      <c r="A1961" s="119" t="s">
        <v>929</v>
      </c>
      <c r="B1961" s="120" t="s">
        <v>1060</v>
      </c>
      <c r="C1961" s="119" t="s">
        <v>1026</v>
      </c>
      <c r="D1961" s="121">
        <v>8</v>
      </c>
      <c r="E1961" s="121">
        <v>7</v>
      </c>
    </row>
    <row r="1962" spans="1:5" x14ac:dyDescent="0.25">
      <c r="A1962" s="119" t="s">
        <v>695</v>
      </c>
      <c r="B1962" s="120" t="s">
        <v>1314</v>
      </c>
      <c r="C1962" s="119" t="s">
        <v>1026</v>
      </c>
      <c r="D1962" s="121">
        <v>1</v>
      </c>
      <c r="E1962" s="121">
        <v>1</v>
      </c>
    </row>
    <row r="1963" spans="1:5" x14ac:dyDescent="0.25">
      <c r="A1963" s="119" t="s">
        <v>695</v>
      </c>
      <c r="B1963" s="120" t="s">
        <v>1318</v>
      </c>
      <c r="C1963" s="119" t="s">
        <v>1029</v>
      </c>
      <c r="D1963" s="121">
        <v>1</v>
      </c>
      <c r="E1963" s="121">
        <v>1</v>
      </c>
    </row>
    <row r="1964" spans="1:5" x14ac:dyDescent="0.25">
      <c r="A1964" s="119" t="s">
        <v>695</v>
      </c>
      <c r="B1964" s="120" t="s">
        <v>1319</v>
      </c>
      <c r="C1964" s="119" t="s">
        <v>1026</v>
      </c>
      <c r="D1964" s="121">
        <v>2</v>
      </c>
      <c r="E1964" s="121">
        <v>2</v>
      </c>
    </row>
    <row r="1965" spans="1:5" x14ac:dyDescent="0.25">
      <c r="A1965" s="119" t="s">
        <v>695</v>
      </c>
      <c r="B1965" s="120" t="s">
        <v>1673</v>
      </c>
      <c r="C1965" s="119" t="s">
        <v>1029</v>
      </c>
      <c r="D1965" s="121">
        <v>2</v>
      </c>
      <c r="E1965" s="121">
        <v>1</v>
      </c>
    </row>
    <row r="1966" spans="1:5" x14ac:dyDescent="0.25">
      <c r="A1966" s="119" t="s">
        <v>695</v>
      </c>
      <c r="B1966" s="120" t="s">
        <v>1753</v>
      </c>
      <c r="C1966" s="119" t="s">
        <v>1029</v>
      </c>
      <c r="D1966" s="121">
        <v>2</v>
      </c>
      <c r="E1966" s="121">
        <v>2</v>
      </c>
    </row>
    <row r="1967" spans="1:5" x14ac:dyDescent="0.25">
      <c r="A1967" s="119" t="s">
        <v>695</v>
      </c>
      <c r="B1967" s="120" t="s">
        <v>1320</v>
      </c>
      <c r="C1967" s="119" t="s">
        <v>1026</v>
      </c>
      <c r="D1967" s="121">
        <v>2</v>
      </c>
      <c r="E1967" s="121" t="s">
        <v>1027</v>
      </c>
    </row>
    <row r="1968" spans="1:5" ht="45" x14ac:dyDescent="0.25">
      <c r="A1968" s="119" t="s">
        <v>1754</v>
      </c>
      <c r="B1968" s="120" t="s">
        <v>1593</v>
      </c>
      <c r="C1968" s="119" t="s">
        <v>1026</v>
      </c>
      <c r="D1968" s="121">
        <v>4</v>
      </c>
      <c r="E1968" s="121" t="s">
        <v>1027</v>
      </c>
    </row>
    <row r="1969" spans="1:5" ht="45" x14ac:dyDescent="0.25">
      <c r="A1969" s="119" t="s">
        <v>1754</v>
      </c>
      <c r="B1969" s="120" t="s">
        <v>1081</v>
      </c>
      <c r="C1969" s="119" t="s">
        <v>1026</v>
      </c>
      <c r="D1969" s="121">
        <v>3</v>
      </c>
      <c r="E1969" s="121" t="s">
        <v>1027</v>
      </c>
    </row>
    <row r="1970" spans="1:5" ht="45" x14ac:dyDescent="0.25">
      <c r="A1970" s="119" t="s">
        <v>1754</v>
      </c>
      <c r="B1970" s="120" t="s">
        <v>1595</v>
      </c>
      <c r="C1970" s="119" t="s">
        <v>1026</v>
      </c>
      <c r="D1970" s="121" t="s">
        <v>1027</v>
      </c>
      <c r="E1970" s="121" t="s">
        <v>1027</v>
      </c>
    </row>
    <row r="1971" spans="1:5" ht="45" x14ac:dyDescent="0.25">
      <c r="A1971" s="119" t="s">
        <v>1754</v>
      </c>
      <c r="B1971" s="120" t="s">
        <v>1151</v>
      </c>
      <c r="C1971" s="119" t="s">
        <v>1026</v>
      </c>
      <c r="D1971" s="121">
        <v>4</v>
      </c>
      <c r="E1971" s="121" t="s">
        <v>1027</v>
      </c>
    </row>
    <row r="1972" spans="1:5" ht="45" x14ac:dyDescent="0.25">
      <c r="A1972" s="119" t="s">
        <v>1754</v>
      </c>
      <c r="B1972" s="120" t="s">
        <v>1755</v>
      </c>
      <c r="C1972" s="119" t="s">
        <v>1029</v>
      </c>
      <c r="D1972" s="121">
        <v>3</v>
      </c>
      <c r="E1972" s="121">
        <v>5</v>
      </c>
    </row>
    <row r="1973" spans="1:5" ht="45" x14ac:dyDescent="0.25">
      <c r="A1973" s="119" t="s">
        <v>1754</v>
      </c>
      <c r="B1973" s="120" t="s">
        <v>1756</v>
      </c>
      <c r="C1973" s="119" t="s">
        <v>1026</v>
      </c>
      <c r="D1973" s="121">
        <v>4</v>
      </c>
      <c r="E1973" s="121">
        <v>6</v>
      </c>
    </row>
    <row r="1974" spans="1:5" ht="45" x14ac:dyDescent="0.25">
      <c r="A1974" s="119" t="s">
        <v>1754</v>
      </c>
      <c r="B1974" s="120" t="s">
        <v>1494</v>
      </c>
      <c r="C1974" s="119" t="s">
        <v>1026</v>
      </c>
      <c r="D1974" s="121">
        <v>1</v>
      </c>
      <c r="E1974" s="121" t="s">
        <v>1027</v>
      </c>
    </row>
    <row r="1975" spans="1:5" ht="45" x14ac:dyDescent="0.25">
      <c r="A1975" s="119" t="s">
        <v>1754</v>
      </c>
      <c r="B1975" s="120" t="s">
        <v>1136</v>
      </c>
      <c r="C1975" s="119" t="s">
        <v>1026</v>
      </c>
      <c r="D1975" s="121" t="s">
        <v>1027</v>
      </c>
      <c r="E1975" s="121" t="s">
        <v>1027</v>
      </c>
    </row>
    <row r="1976" spans="1:5" ht="45" x14ac:dyDescent="0.25">
      <c r="A1976" s="119" t="s">
        <v>1754</v>
      </c>
      <c r="B1976" s="120" t="s">
        <v>1599</v>
      </c>
      <c r="C1976" s="119" t="s">
        <v>1026</v>
      </c>
      <c r="D1976" s="121">
        <v>2</v>
      </c>
      <c r="E1976" s="121" t="s">
        <v>1027</v>
      </c>
    </row>
    <row r="1977" spans="1:5" x14ac:dyDescent="0.25">
      <c r="A1977" s="119" t="s">
        <v>809</v>
      </c>
      <c r="B1977" s="120" t="s">
        <v>1757</v>
      </c>
      <c r="C1977" s="119" t="s">
        <v>1026</v>
      </c>
      <c r="D1977" s="121" t="s">
        <v>1027</v>
      </c>
      <c r="E1977" s="121" t="s">
        <v>1027</v>
      </c>
    </row>
    <row r="1978" spans="1:5" x14ac:dyDescent="0.25">
      <c r="A1978" s="119" t="s">
        <v>809</v>
      </c>
      <c r="B1978" s="120" t="s">
        <v>1411</v>
      </c>
      <c r="C1978" s="119" t="s">
        <v>1026</v>
      </c>
      <c r="D1978" s="121">
        <v>2</v>
      </c>
      <c r="E1978" s="121">
        <v>4</v>
      </c>
    </row>
    <row r="1979" spans="1:5" x14ac:dyDescent="0.25">
      <c r="A1979" s="119" t="s">
        <v>809</v>
      </c>
      <c r="B1979" s="120" t="s">
        <v>1758</v>
      </c>
      <c r="C1979" s="119" t="s">
        <v>1029</v>
      </c>
      <c r="D1979" s="121">
        <v>2</v>
      </c>
      <c r="E1979" s="121">
        <v>3</v>
      </c>
    </row>
    <row r="1980" spans="1:5" x14ac:dyDescent="0.25">
      <c r="A1980" s="119" t="s">
        <v>809</v>
      </c>
      <c r="B1980" s="120" t="s">
        <v>1759</v>
      </c>
      <c r="C1980" s="119" t="s">
        <v>1026</v>
      </c>
      <c r="D1980" s="121">
        <v>3</v>
      </c>
      <c r="E1980" s="121">
        <v>3</v>
      </c>
    </row>
    <row r="1981" spans="1:5" x14ac:dyDescent="0.25">
      <c r="A1981" s="119" t="s">
        <v>809</v>
      </c>
      <c r="B1981" s="120" t="s">
        <v>1760</v>
      </c>
      <c r="C1981" s="119" t="s">
        <v>1026</v>
      </c>
      <c r="D1981" s="121">
        <v>2</v>
      </c>
      <c r="E1981" s="121">
        <v>4</v>
      </c>
    </row>
    <row r="1982" spans="1:5" x14ac:dyDescent="0.25">
      <c r="A1982" s="119" t="s">
        <v>809</v>
      </c>
      <c r="B1982" s="120" t="s">
        <v>1311</v>
      </c>
      <c r="C1982" s="119" t="s">
        <v>1026</v>
      </c>
      <c r="D1982" s="121">
        <v>4</v>
      </c>
      <c r="E1982" s="121" t="s">
        <v>1027</v>
      </c>
    </row>
    <row r="1983" spans="1:5" x14ac:dyDescent="0.25">
      <c r="A1983" s="119" t="s">
        <v>809</v>
      </c>
      <c r="B1983" s="120" t="s">
        <v>1761</v>
      </c>
      <c r="C1983" s="119" t="s">
        <v>1026</v>
      </c>
      <c r="D1983" s="121">
        <v>2</v>
      </c>
      <c r="E1983" s="121">
        <v>3</v>
      </c>
    </row>
    <row r="1984" spans="1:5" x14ac:dyDescent="0.25">
      <c r="A1984" s="119" t="s">
        <v>809</v>
      </c>
      <c r="B1984" s="120" t="s">
        <v>1449</v>
      </c>
      <c r="C1984" s="119" t="s">
        <v>1026</v>
      </c>
      <c r="D1984" s="121" t="s">
        <v>1027</v>
      </c>
      <c r="E1984" s="121" t="s">
        <v>1027</v>
      </c>
    </row>
    <row r="1985" spans="1:5" x14ac:dyDescent="0.25">
      <c r="A1985" s="119" t="s">
        <v>977</v>
      </c>
      <c r="B1985" s="120" t="s">
        <v>1633</v>
      </c>
      <c r="C1985" s="119" t="s">
        <v>1026</v>
      </c>
      <c r="D1985" s="121">
        <v>2</v>
      </c>
      <c r="E1985" s="121">
        <v>9</v>
      </c>
    </row>
    <row r="1986" spans="1:5" x14ac:dyDescent="0.25">
      <c r="A1986" s="119" t="s">
        <v>977</v>
      </c>
      <c r="B1986" s="120" t="s">
        <v>1096</v>
      </c>
      <c r="C1986" s="119" t="s">
        <v>1026</v>
      </c>
      <c r="D1986" s="121">
        <v>4</v>
      </c>
      <c r="E1986" s="121">
        <v>7</v>
      </c>
    </row>
    <row r="1987" spans="1:5" x14ac:dyDescent="0.25">
      <c r="A1987" s="119" t="s">
        <v>977</v>
      </c>
      <c r="B1987" s="120" t="s">
        <v>1064</v>
      </c>
      <c r="C1987" s="119" t="s">
        <v>1026</v>
      </c>
      <c r="D1987" s="121">
        <v>3</v>
      </c>
      <c r="E1987" s="121">
        <v>8</v>
      </c>
    </row>
    <row r="1988" spans="1:5" x14ac:dyDescent="0.25">
      <c r="A1988" s="119" t="s">
        <v>977</v>
      </c>
      <c r="B1988" s="120" t="s">
        <v>1663</v>
      </c>
      <c r="C1988" s="119" t="s">
        <v>1026</v>
      </c>
      <c r="D1988" s="121">
        <v>2</v>
      </c>
      <c r="E1988" s="121">
        <v>8</v>
      </c>
    </row>
    <row r="1989" spans="1:5" x14ac:dyDescent="0.25">
      <c r="A1989" s="119" t="s">
        <v>977</v>
      </c>
      <c r="B1989" s="120" t="s">
        <v>1430</v>
      </c>
      <c r="C1989" s="119" t="s">
        <v>1026</v>
      </c>
      <c r="D1989" s="121" t="s">
        <v>1027</v>
      </c>
      <c r="E1989" s="121" t="s">
        <v>1027</v>
      </c>
    </row>
    <row r="1990" spans="1:5" x14ac:dyDescent="0.25">
      <c r="A1990" s="119" t="s">
        <v>977</v>
      </c>
      <c r="B1990" s="120" t="s">
        <v>1762</v>
      </c>
      <c r="C1990" s="119" t="s">
        <v>1029</v>
      </c>
      <c r="D1990" s="121">
        <v>2</v>
      </c>
      <c r="E1990" s="121">
        <v>7</v>
      </c>
    </row>
    <row r="1991" spans="1:5" x14ac:dyDescent="0.25">
      <c r="A1991" s="119" t="s">
        <v>977</v>
      </c>
      <c r="B1991" s="120" t="s">
        <v>1727</v>
      </c>
      <c r="C1991" s="119" t="s">
        <v>1026</v>
      </c>
      <c r="D1991" s="121">
        <v>2</v>
      </c>
      <c r="E1991" s="121">
        <v>7</v>
      </c>
    </row>
    <row r="1992" spans="1:5" x14ac:dyDescent="0.25">
      <c r="A1992" s="119" t="s">
        <v>977</v>
      </c>
      <c r="B1992" s="120" t="s">
        <v>1763</v>
      </c>
      <c r="C1992" s="119" t="s">
        <v>1026</v>
      </c>
      <c r="D1992" s="121">
        <v>3</v>
      </c>
      <c r="E1992" s="121" t="s">
        <v>1027</v>
      </c>
    </row>
    <row r="1993" spans="1:5" x14ac:dyDescent="0.25">
      <c r="A1993" s="119" t="s">
        <v>977</v>
      </c>
      <c r="B1993" s="120" t="s">
        <v>1109</v>
      </c>
      <c r="C1993" s="119" t="s">
        <v>1026</v>
      </c>
      <c r="D1993" s="121">
        <v>2</v>
      </c>
      <c r="E1993" s="121" t="s">
        <v>1027</v>
      </c>
    </row>
    <row r="1994" spans="1:5" x14ac:dyDescent="0.25">
      <c r="A1994" s="119" t="s">
        <v>977</v>
      </c>
      <c r="B1994" s="120" t="s">
        <v>1174</v>
      </c>
      <c r="C1994" s="119" t="s">
        <v>1026</v>
      </c>
      <c r="D1994" s="124"/>
      <c r="E1994" s="121">
        <v>7</v>
      </c>
    </row>
    <row r="1995" spans="1:5" x14ac:dyDescent="0.25">
      <c r="A1995" s="119" t="s">
        <v>977</v>
      </c>
      <c r="B1995" s="120" t="s">
        <v>1729</v>
      </c>
      <c r="C1995" s="119" t="s">
        <v>1026</v>
      </c>
      <c r="D1995" s="121">
        <v>3</v>
      </c>
      <c r="E1995" s="121">
        <v>8</v>
      </c>
    </row>
    <row r="1996" spans="1:5" x14ac:dyDescent="0.25">
      <c r="A1996" s="119" t="s">
        <v>977</v>
      </c>
      <c r="B1996" s="120" t="s">
        <v>1339</v>
      </c>
      <c r="C1996" s="119" t="s">
        <v>1026</v>
      </c>
      <c r="D1996" s="121">
        <v>3</v>
      </c>
      <c r="E1996" s="121">
        <v>7</v>
      </c>
    </row>
    <row r="1997" spans="1:5" x14ac:dyDescent="0.25">
      <c r="A1997" s="119" t="s">
        <v>977</v>
      </c>
      <c r="B1997" s="120" t="s">
        <v>1588</v>
      </c>
      <c r="C1997" s="119" t="s">
        <v>1026</v>
      </c>
      <c r="D1997" s="121">
        <v>1</v>
      </c>
      <c r="E1997" s="121" t="s">
        <v>1027</v>
      </c>
    </row>
    <row r="1998" spans="1:5" x14ac:dyDescent="0.25">
      <c r="A1998" s="119" t="s">
        <v>977</v>
      </c>
      <c r="B1998" s="120" t="s">
        <v>1435</v>
      </c>
      <c r="C1998" s="119" t="s">
        <v>1026</v>
      </c>
      <c r="D1998" s="121">
        <v>3</v>
      </c>
      <c r="E1998" s="121">
        <v>7</v>
      </c>
    </row>
    <row r="1999" spans="1:5" ht="30" x14ac:dyDescent="0.25">
      <c r="A1999" s="119" t="s">
        <v>683</v>
      </c>
      <c r="B1999" s="120" t="s">
        <v>1764</v>
      </c>
      <c r="C1999" s="119" t="s">
        <v>1026</v>
      </c>
      <c r="D1999" s="121">
        <v>2</v>
      </c>
      <c r="E1999" s="121">
        <v>3</v>
      </c>
    </row>
    <row r="2000" spans="1:5" ht="30" x14ac:dyDescent="0.25">
      <c r="A2000" s="119" t="s">
        <v>683</v>
      </c>
      <c r="B2000" s="120" t="s">
        <v>1765</v>
      </c>
      <c r="C2000" s="119" t="s">
        <v>1026</v>
      </c>
      <c r="D2000" s="121">
        <v>2</v>
      </c>
      <c r="E2000" s="121" t="s">
        <v>1027</v>
      </c>
    </row>
    <row r="2001" spans="1:5" ht="30" x14ac:dyDescent="0.25">
      <c r="A2001" s="119" t="s">
        <v>683</v>
      </c>
      <c r="B2001" s="120" t="s">
        <v>1125</v>
      </c>
      <c r="C2001" s="119" t="s">
        <v>1026</v>
      </c>
      <c r="D2001" s="121">
        <v>3</v>
      </c>
      <c r="E2001" s="121">
        <v>2</v>
      </c>
    </row>
    <row r="2002" spans="1:5" ht="30" x14ac:dyDescent="0.25">
      <c r="A2002" s="119" t="s">
        <v>683</v>
      </c>
      <c r="B2002" s="120" t="s">
        <v>1456</v>
      </c>
      <c r="C2002" s="119" t="s">
        <v>1026</v>
      </c>
      <c r="D2002" s="121">
        <v>3</v>
      </c>
      <c r="E2002" s="121">
        <v>7</v>
      </c>
    </row>
    <row r="2003" spans="1:5" ht="30" x14ac:dyDescent="0.25">
      <c r="A2003" s="119" t="s">
        <v>683</v>
      </c>
      <c r="B2003" s="120" t="s">
        <v>1482</v>
      </c>
      <c r="C2003" s="119" t="s">
        <v>1026</v>
      </c>
      <c r="D2003" s="121">
        <v>2</v>
      </c>
      <c r="E2003" s="121">
        <v>2</v>
      </c>
    </row>
    <row r="2004" spans="1:5" ht="30" x14ac:dyDescent="0.25">
      <c r="A2004" s="119" t="s">
        <v>683</v>
      </c>
      <c r="B2004" s="120" t="s">
        <v>1766</v>
      </c>
      <c r="C2004" s="119" t="s">
        <v>1029</v>
      </c>
      <c r="D2004" s="121">
        <v>2</v>
      </c>
      <c r="E2004" s="121">
        <v>2</v>
      </c>
    </row>
    <row r="2005" spans="1:5" ht="30" x14ac:dyDescent="0.25">
      <c r="A2005" s="119" t="s">
        <v>683</v>
      </c>
      <c r="B2005" s="120" t="s">
        <v>1430</v>
      </c>
      <c r="C2005" s="119" t="s">
        <v>1026</v>
      </c>
      <c r="D2005" s="121" t="s">
        <v>1027</v>
      </c>
      <c r="E2005" s="121" t="s">
        <v>1027</v>
      </c>
    </row>
    <row r="2006" spans="1:5" ht="30" x14ac:dyDescent="0.25">
      <c r="A2006" s="119" t="s">
        <v>683</v>
      </c>
      <c r="B2006" s="120" t="s">
        <v>1767</v>
      </c>
      <c r="C2006" s="119" t="s">
        <v>1026</v>
      </c>
      <c r="D2006" s="121">
        <v>2</v>
      </c>
      <c r="E2006" s="121">
        <v>2</v>
      </c>
    </row>
    <row r="2007" spans="1:5" ht="30" x14ac:dyDescent="0.25">
      <c r="A2007" s="119" t="s">
        <v>683</v>
      </c>
      <c r="B2007" s="120" t="s">
        <v>1768</v>
      </c>
      <c r="C2007" s="119" t="s">
        <v>1029</v>
      </c>
      <c r="D2007" s="121">
        <v>1</v>
      </c>
      <c r="E2007" s="121">
        <v>2</v>
      </c>
    </row>
    <row r="2008" spans="1:5" ht="30" x14ac:dyDescent="0.25">
      <c r="A2008" s="119" t="s">
        <v>683</v>
      </c>
      <c r="B2008" s="120" t="s">
        <v>1391</v>
      </c>
      <c r="C2008" s="119" t="s">
        <v>1026</v>
      </c>
      <c r="D2008" s="121">
        <v>3</v>
      </c>
      <c r="E2008" s="121">
        <v>6</v>
      </c>
    </row>
    <row r="2009" spans="1:5" ht="30" x14ac:dyDescent="0.25">
      <c r="A2009" s="119" t="s">
        <v>683</v>
      </c>
      <c r="B2009" s="120" t="s">
        <v>1488</v>
      </c>
      <c r="C2009" s="119" t="s">
        <v>1026</v>
      </c>
      <c r="D2009" s="121">
        <v>2</v>
      </c>
      <c r="E2009" s="121">
        <v>2</v>
      </c>
    </row>
    <row r="2010" spans="1:5" ht="30" x14ac:dyDescent="0.25">
      <c r="A2010" s="119" t="s">
        <v>683</v>
      </c>
      <c r="B2010" s="120" t="s">
        <v>1074</v>
      </c>
      <c r="C2010" s="119" t="s">
        <v>1026</v>
      </c>
      <c r="D2010" s="121">
        <v>3</v>
      </c>
      <c r="E2010" s="121">
        <v>2</v>
      </c>
    </row>
    <row r="2011" spans="1:5" ht="30" x14ac:dyDescent="0.25">
      <c r="A2011" s="119" t="s">
        <v>683</v>
      </c>
      <c r="B2011" s="120" t="s">
        <v>1489</v>
      </c>
      <c r="C2011" s="119" t="s">
        <v>1026</v>
      </c>
      <c r="D2011" s="121">
        <v>1</v>
      </c>
      <c r="E2011" s="121">
        <v>2</v>
      </c>
    </row>
    <row r="2012" spans="1:5" ht="30" x14ac:dyDescent="0.25">
      <c r="A2012" s="119" t="s">
        <v>710</v>
      </c>
      <c r="B2012" s="120" t="s">
        <v>1769</v>
      </c>
      <c r="C2012" s="119" t="s">
        <v>1029</v>
      </c>
      <c r="D2012" s="121">
        <v>1</v>
      </c>
      <c r="E2012" s="121">
        <v>7</v>
      </c>
    </row>
    <row r="2013" spans="1:5" x14ac:dyDescent="0.25">
      <c r="A2013" s="119" t="s">
        <v>710</v>
      </c>
      <c r="B2013" s="120" t="s">
        <v>1232</v>
      </c>
      <c r="C2013" s="119" t="s">
        <v>1026</v>
      </c>
      <c r="D2013" s="121">
        <v>2</v>
      </c>
      <c r="E2013" s="121">
        <v>5</v>
      </c>
    </row>
    <row r="2014" spans="1:5" x14ac:dyDescent="0.25">
      <c r="A2014" s="119" t="s">
        <v>710</v>
      </c>
      <c r="B2014" s="120" t="s">
        <v>1234</v>
      </c>
      <c r="C2014" s="119" t="s">
        <v>1026</v>
      </c>
      <c r="D2014" s="121">
        <v>2</v>
      </c>
      <c r="E2014" s="121">
        <v>3</v>
      </c>
    </row>
    <row r="2015" spans="1:5" x14ac:dyDescent="0.25">
      <c r="A2015" s="119" t="s">
        <v>710</v>
      </c>
      <c r="B2015" s="120" t="s">
        <v>1235</v>
      </c>
      <c r="C2015" s="119" t="s">
        <v>1026</v>
      </c>
      <c r="D2015" s="121">
        <v>1</v>
      </c>
      <c r="E2015" s="121">
        <v>5</v>
      </c>
    </row>
    <row r="2016" spans="1:5" x14ac:dyDescent="0.25">
      <c r="A2016" s="119" t="s">
        <v>710</v>
      </c>
      <c r="B2016" s="120" t="s">
        <v>1005</v>
      </c>
      <c r="C2016" s="119" t="s">
        <v>1029</v>
      </c>
      <c r="D2016" s="121">
        <v>2</v>
      </c>
      <c r="E2016" s="121">
        <v>7</v>
      </c>
    </row>
    <row r="2017" spans="1:5" x14ac:dyDescent="0.25">
      <c r="A2017" s="119" t="s">
        <v>710</v>
      </c>
      <c r="B2017" s="120" t="s">
        <v>1770</v>
      </c>
      <c r="C2017" s="119" t="s">
        <v>1029</v>
      </c>
      <c r="D2017" s="121">
        <v>1</v>
      </c>
      <c r="E2017" s="121">
        <v>8</v>
      </c>
    </row>
    <row r="2018" spans="1:5" x14ac:dyDescent="0.25">
      <c r="A2018" s="119" t="s">
        <v>710</v>
      </c>
      <c r="B2018" s="120" t="s">
        <v>1601</v>
      </c>
      <c r="C2018" s="119" t="s">
        <v>1029</v>
      </c>
      <c r="D2018" s="121">
        <v>1</v>
      </c>
      <c r="E2018" s="121">
        <v>8</v>
      </c>
    </row>
    <row r="2019" spans="1:5" x14ac:dyDescent="0.25">
      <c r="A2019" s="119" t="s">
        <v>710</v>
      </c>
      <c r="B2019" s="120" t="s">
        <v>1344</v>
      </c>
      <c r="C2019" s="119" t="s">
        <v>1026</v>
      </c>
      <c r="D2019" s="121">
        <v>2</v>
      </c>
      <c r="E2019" s="121">
        <v>8</v>
      </c>
    </row>
    <row r="2020" spans="1:5" x14ac:dyDescent="0.25">
      <c r="A2020" s="119" t="s">
        <v>710</v>
      </c>
      <c r="B2020" s="120" t="s">
        <v>1771</v>
      </c>
      <c r="C2020" s="119" t="s">
        <v>1026</v>
      </c>
      <c r="D2020" s="121">
        <v>1</v>
      </c>
      <c r="E2020" s="121">
        <v>8</v>
      </c>
    </row>
    <row r="2021" spans="1:5" x14ac:dyDescent="0.25">
      <c r="A2021" s="119" t="s">
        <v>710</v>
      </c>
      <c r="B2021" s="120" t="s">
        <v>1176</v>
      </c>
      <c r="C2021" s="119" t="s">
        <v>1026</v>
      </c>
      <c r="D2021" s="121">
        <v>1</v>
      </c>
      <c r="E2021" s="121" t="s">
        <v>1027</v>
      </c>
    </row>
    <row r="2022" spans="1:5" x14ac:dyDescent="0.25">
      <c r="A2022" s="119" t="s">
        <v>710</v>
      </c>
      <c r="B2022" s="120" t="s">
        <v>1238</v>
      </c>
      <c r="C2022" s="119" t="s">
        <v>1026</v>
      </c>
      <c r="D2022" s="121">
        <v>2</v>
      </c>
      <c r="E2022" s="121">
        <v>7</v>
      </c>
    </row>
    <row r="2023" spans="1:5" x14ac:dyDescent="0.25">
      <c r="A2023" s="119" t="s">
        <v>710</v>
      </c>
      <c r="B2023" s="120" t="s">
        <v>1179</v>
      </c>
      <c r="C2023" s="119" t="s">
        <v>1026</v>
      </c>
      <c r="D2023" s="124"/>
      <c r="E2023" s="124"/>
    </row>
    <row r="2024" spans="1:5" ht="30" x14ac:dyDescent="0.25">
      <c r="A2024" s="119" t="s">
        <v>696</v>
      </c>
      <c r="B2024" s="120" t="s">
        <v>1096</v>
      </c>
      <c r="C2024" s="119" t="s">
        <v>1026</v>
      </c>
      <c r="D2024" s="121">
        <v>4</v>
      </c>
      <c r="E2024" s="121">
        <v>7</v>
      </c>
    </row>
    <row r="2025" spans="1:5" ht="30" x14ac:dyDescent="0.25">
      <c r="A2025" s="119" t="s">
        <v>696</v>
      </c>
      <c r="B2025" s="120" t="s">
        <v>1430</v>
      </c>
      <c r="C2025" s="119" t="s">
        <v>1029</v>
      </c>
      <c r="D2025" s="121" t="s">
        <v>1027</v>
      </c>
      <c r="E2025" s="121" t="s">
        <v>1027</v>
      </c>
    </row>
    <row r="2026" spans="1:5" ht="30" x14ac:dyDescent="0.25">
      <c r="A2026" s="119" t="s">
        <v>696</v>
      </c>
      <c r="B2026" s="120" t="s">
        <v>1727</v>
      </c>
      <c r="C2026" s="119" t="s">
        <v>1026</v>
      </c>
      <c r="D2026" s="121">
        <v>2</v>
      </c>
      <c r="E2026" s="121">
        <v>7</v>
      </c>
    </row>
    <row r="2027" spans="1:5" ht="30" x14ac:dyDescent="0.25">
      <c r="A2027" s="119" t="s">
        <v>696</v>
      </c>
      <c r="B2027" s="120" t="s">
        <v>1728</v>
      </c>
      <c r="C2027" s="119" t="s">
        <v>1026</v>
      </c>
      <c r="D2027" s="121">
        <v>2</v>
      </c>
      <c r="E2027" s="121">
        <v>8</v>
      </c>
    </row>
    <row r="2028" spans="1:5" ht="30" x14ac:dyDescent="0.25">
      <c r="A2028" s="119" t="s">
        <v>696</v>
      </c>
      <c r="B2028" s="120" t="s">
        <v>1729</v>
      </c>
      <c r="C2028" s="119" t="s">
        <v>1026</v>
      </c>
      <c r="D2028" s="121">
        <v>3</v>
      </c>
      <c r="E2028" s="121">
        <v>8</v>
      </c>
    </row>
    <row r="2029" spans="1:5" x14ac:dyDescent="0.25">
      <c r="A2029" s="119" t="s">
        <v>718</v>
      </c>
      <c r="B2029" s="120" t="s">
        <v>1772</v>
      </c>
      <c r="C2029" s="119" t="s">
        <v>1029</v>
      </c>
      <c r="D2029" s="124"/>
      <c r="E2029" s="124"/>
    </row>
    <row r="2030" spans="1:5" x14ac:dyDescent="0.25">
      <c r="A2030" s="119" t="s">
        <v>718</v>
      </c>
      <c r="B2030" s="120" t="s">
        <v>1577</v>
      </c>
      <c r="C2030" s="119" t="s">
        <v>1026</v>
      </c>
      <c r="D2030" s="121">
        <v>3</v>
      </c>
      <c r="E2030" s="121">
        <v>8</v>
      </c>
    </row>
    <row r="2031" spans="1:5" x14ac:dyDescent="0.25">
      <c r="A2031" s="119" t="s">
        <v>718</v>
      </c>
      <c r="B2031" s="120" t="s">
        <v>1098</v>
      </c>
      <c r="C2031" s="119" t="s">
        <v>1026</v>
      </c>
      <c r="D2031" s="121">
        <v>3</v>
      </c>
      <c r="E2031" s="121">
        <v>8</v>
      </c>
    </row>
    <row r="2032" spans="1:5" x14ac:dyDescent="0.25">
      <c r="A2032" s="119" t="s">
        <v>718</v>
      </c>
      <c r="B2032" s="120" t="s">
        <v>1773</v>
      </c>
      <c r="C2032" s="119" t="s">
        <v>1026</v>
      </c>
      <c r="D2032" s="121">
        <v>2</v>
      </c>
      <c r="E2032" s="121">
        <v>8</v>
      </c>
    </row>
    <row r="2033" spans="1:5" x14ac:dyDescent="0.25">
      <c r="A2033" s="119" t="s">
        <v>718</v>
      </c>
      <c r="B2033" s="120" t="s">
        <v>1496</v>
      </c>
      <c r="C2033" s="119" t="s">
        <v>1026</v>
      </c>
      <c r="D2033" s="121">
        <v>3</v>
      </c>
      <c r="E2033" s="121">
        <v>4</v>
      </c>
    </row>
    <row r="2034" spans="1:5" x14ac:dyDescent="0.25">
      <c r="A2034" s="119" t="s">
        <v>718</v>
      </c>
      <c r="B2034" s="120" t="s">
        <v>1186</v>
      </c>
      <c r="C2034" s="119" t="s">
        <v>1026</v>
      </c>
      <c r="D2034" s="121">
        <v>1</v>
      </c>
      <c r="E2034" s="121">
        <v>6</v>
      </c>
    </row>
    <row r="2035" spans="1:5" x14ac:dyDescent="0.25">
      <c r="A2035" s="119" t="s">
        <v>718</v>
      </c>
      <c r="B2035" s="120" t="s">
        <v>1774</v>
      </c>
      <c r="C2035" s="119" t="s">
        <v>1029</v>
      </c>
      <c r="D2035" s="121">
        <v>1</v>
      </c>
      <c r="E2035" s="121">
        <v>9</v>
      </c>
    </row>
    <row r="2036" spans="1:5" x14ac:dyDescent="0.25">
      <c r="A2036" s="119" t="s">
        <v>718</v>
      </c>
      <c r="B2036" s="120" t="s">
        <v>1775</v>
      </c>
      <c r="C2036" s="119" t="s">
        <v>1029</v>
      </c>
      <c r="D2036" s="121">
        <v>2</v>
      </c>
      <c r="E2036" s="121">
        <v>9</v>
      </c>
    </row>
    <row r="2037" spans="1:5" ht="30" x14ac:dyDescent="0.25">
      <c r="A2037" s="119" t="s">
        <v>718</v>
      </c>
      <c r="B2037" s="120" t="s">
        <v>1187</v>
      </c>
      <c r="C2037" s="119" t="s">
        <v>1026</v>
      </c>
      <c r="D2037" s="121">
        <v>1</v>
      </c>
      <c r="E2037" s="121">
        <v>7</v>
      </c>
    </row>
    <row r="2038" spans="1:5" x14ac:dyDescent="0.25">
      <c r="A2038" s="119" t="s">
        <v>718</v>
      </c>
      <c r="B2038" s="120" t="s">
        <v>1776</v>
      </c>
      <c r="C2038" s="119" t="s">
        <v>1029</v>
      </c>
      <c r="D2038" s="121">
        <v>1</v>
      </c>
      <c r="E2038" s="121">
        <v>9</v>
      </c>
    </row>
    <row r="2039" spans="1:5" x14ac:dyDescent="0.25">
      <c r="A2039" s="119" t="s">
        <v>718</v>
      </c>
      <c r="B2039" s="120" t="s">
        <v>1777</v>
      </c>
      <c r="C2039" s="119" t="s">
        <v>1029</v>
      </c>
      <c r="D2039" s="121">
        <v>2</v>
      </c>
      <c r="E2039" s="121">
        <v>9</v>
      </c>
    </row>
    <row r="2040" spans="1:5" x14ac:dyDescent="0.25">
      <c r="A2040" s="119" t="s">
        <v>718</v>
      </c>
      <c r="B2040" s="120" t="s">
        <v>1778</v>
      </c>
      <c r="C2040" s="119" t="s">
        <v>1029</v>
      </c>
      <c r="D2040" s="121">
        <v>1</v>
      </c>
      <c r="E2040" s="121">
        <v>8</v>
      </c>
    </row>
    <row r="2041" spans="1:5" x14ac:dyDescent="0.25">
      <c r="A2041" s="119" t="s">
        <v>718</v>
      </c>
      <c r="B2041" s="120" t="s">
        <v>1172</v>
      </c>
      <c r="C2041" s="119" t="s">
        <v>1026</v>
      </c>
      <c r="D2041" s="121">
        <v>1</v>
      </c>
      <c r="E2041" s="121">
        <v>8</v>
      </c>
    </row>
    <row r="2042" spans="1:5" x14ac:dyDescent="0.25">
      <c r="A2042" s="119" t="s">
        <v>718</v>
      </c>
      <c r="B2042" s="120" t="s">
        <v>1569</v>
      </c>
      <c r="C2042" s="119" t="s">
        <v>1026</v>
      </c>
      <c r="D2042" s="121">
        <v>1</v>
      </c>
      <c r="E2042" s="121">
        <v>8</v>
      </c>
    </row>
    <row r="2043" spans="1:5" x14ac:dyDescent="0.25">
      <c r="A2043" s="119" t="s">
        <v>718</v>
      </c>
      <c r="B2043" s="120" t="s">
        <v>1433</v>
      </c>
      <c r="C2043" s="119" t="s">
        <v>1026</v>
      </c>
      <c r="D2043" s="121">
        <v>1</v>
      </c>
      <c r="E2043" s="121">
        <v>9</v>
      </c>
    </row>
    <row r="2044" spans="1:5" x14ac:dyDescent="0.25">
      <c r="A2044" s="119" t="s">
        <v>718</v>
      </c>
      <c r="B2044" s="120" t="s">
        <v>1191</v>
      </c>
      <c r="C2044" s="119" t="s">
        <v>1029</v>
      </c>
      <c r="D2044" s="121">
        <v>1</v>
      </c>
      <c r="E2044" s="121">
        <v>8</v>
      </c>
    </row>
    <row r="2045" spans="1:5" x14ac:dyDescent="0.25">
      <c r="A2045" s="119" t="s">
        <v>978</v>
      </c>
      <c r="B2045" s="120" t="s">
        <v>1076</v>
      </c>
      <c r="C2045" s="119" t="s">
        <v>1026</v>
      </c>
      <c r="D2045" s="121">
        <v>4</v>
      </c>
      <c r="E2045" s="121">
        <v>8</v>
      </c>
    </row>
    <row r="2046" spans="1:5" x14ac:dyDescent="0.25">
      <c r="A2046" s="119" t="s">
        <v>978</v>
      </c>
      <c r="B2046" s="120" t="s">
        <v>1077</v>
      </c>
      <c r="C2046" s="119" t="s">
        <v>1026</v>
      </c>
      <c r="D2046" s="121">
        <v>4</v>
      </c>
      <c r="E2046" s="121">
        <v>8</v>
      </c>
    </row>
    <row r="2047" spans="1:5" x14ac:dyDescent="0.25">
      <c r="A2047" s="119" t="s">
        <v>978</v>
      </c>
      <c r="B2047" s="120" t="s">
        <v>1064</v>
      </c>
      <c r="C2047" s="119" t="s">
        <v>1026</v>
      </c>
      <c r="D2047" s="121">
        <v>3</v>
      </c>
      <c r="E2047" s="121">
        <v>8</v>
      </c>
    </row>
    <row r="2048" spans="1:5" x14ac:dyDescent="0.25">
      <c r="A2048" s="119" t="s">
        <v>978</v>
      </c>
      <c r="B2048" s="120" t="s">
        <v>1079</v>
      </c>
      <c r="C2048" s="119" t="s">
        <v>1026</v>
      </c>
      <c r="D2048" s="121">
        <v>4</v>
      </c>
      <c r="E2048" s="121">
        <v>8</v>
      </c>
    </row>
    <row r="2049" spans="1:5" x14ac:dyDescent="0.25">
      <c r="A2049" s="119" t="s">
        <v>978</v>
      </c>
      <c r="B2049" s="120" t="s">
        <v>1249</v>
      </c>
      <c r="C2049" s="119" t="s">
        <v>1026</v>
      </c>
      <c r="D2049" s="121">
        <v>7</v>
      </c>
      <c r="E2049" s="121" t="s">
        <v>1027</v>
      </c>
    </row>
    <row r="2050" spans="1:5" x14ac:dyDescent="0.25">
      <c r="A2050" s="119" t="s">
        <v>978</v>
      </c>
      <c r="B2050" s="120" t="s">
        <v>1067</v>
      </c>
      <c r="C2050" s="119" t="s">
        <v>1026</v>
      </c>
      <c r="D2050" s="121">
        <v>4</v>
      </c>
      <c r="E2050" s="121">
        <v>5</v>
      </c>
    </row>
    <row r="2051" spans="1:5" x14ac:dyDescent="0.25">
      <c r="A2051" s="119" t="s">
        <v>978</v>
      </c>
      <c r="B2051" s="120" t="s">
        <v>1068</v>
      </c>
      <c r="C2051" s="119" t="s">
        <v>1026</v>
      </c>
      <c r="D2051" s="121">
        <v>2</v>
      </c>
      <c r="E2051" s="121">
        <v>4</v>
      </c>
    </row>
    <row r="2052" spans="1:5" x14ac:dyDescent="0.25">
      <c r="A2052" s="119" t="s">
        <v>978</v>
      </c>
      <c r="B2052" s="120" t="s">
        <v>1763</v>
      </c>
      <c r="C2052" s="119" t="s">
        <v>1029</v>
      </c>
      <c r="D2052" s="121">
        <v>3</v>
      </c>
      <c r="E2052" s="121" t="s">
        <v>1027</v>
      </c>
    </row>
    <row r="2053" spans="1:5" x14ac:dyDescent="0.25">
      <c r="A2053" s="119" t="s">
        <v>978</v>
      </c>
      <c r="B2053" s="120" t="s">
        <v>1071</v>
      </c>
      <c r="C2053" s="119" t="s">
        <v>1026</v>
      </c>
      <c r="D2053" s="121">
        <v>6</v>
      </c>
      <c r="E2053" s="121">
        <v>4</v>
      </c>
    </row>
    <row r="2054" spans="1:5" x14ac:dyDescent="0.25">
      <c r="A2054" s="119" t="s">
        <v>978</v>
      </c>
      <c r="B2054" s="120" t="s">
        <v>1034</v>
      </c>
      <c r="C2054" s="119" t="s">
        <v>1026</v>
      </c>
      <c r="D2054" s="121" t="s">
        <v>1027</v>
      </c>
      <c r="E2054" s="121" t="s">
        <v>1027</v>
      </c>
    </row>
    <row r="2055" spans="1:5" x14ac:dyDescent="0.25">
      <c r="A2055" s="119" t="s">
        <v>978</v>
      </c>
      <c r="B2055" s="120" t="s">
        <v>1642</v>
      </c>
      <c r="C2055" s="119" t="s">
        <v>1026</v>
      </c>
      <c r="D2055" s="121">
        <v>3</v>
      </c>
      <c r="E2055" s="121" t="s">
        <v>1027</v>
      </c>
    </row>
    <row r="2056" spans="1:5" x14ac:dyDescent="0.25">
      <c r="A2056" s="119" t="s">
        <v>978</v>
      </c>
      <c r="B2056" s="120" t="s">
        <v>1088</v>
      </c>
      <c r="C2056" s="119" t="s">
        <v>1026</v>
      </c>
      <c r="D2056" s="121">
        <v>6</v>
      </c>
      <c r="E2056" s="121">
        <v>8</v>
      </c>
    </row>
    <row r="2057" spans="1:5" x14ac:dyDescent="0.25">
      <c r="A2057" s="119" t="s">
        <v>978</v>
      </c>
      <c r="B2057" s="120" t="s">
        <v>1779</v>
      </c>
      <c r="C2057" s="119" t="s">
        <v>1026</v>
      </c>
      <c r="D2057" s="121">
        <v>3</v>
      </c>
      <c r="E2057" s="121">
        <v>7</v>
      </c>
    </row>
    <row r="2058" spans="1:5" x14ac:dyDescent="0.25">
      <c r="A2058" s="119" t="s">
        <v>978</v>
      </c>
      <c r="B2058" s="120" t="s">
        <v>1285</v>
      </c>
      <c r="C2058" s="119" t="s">
        <v>1026</v>
      </c>
      <c r="D2058" s="124"/>
      <c r="E2058" s="121">
        <v>5</v>
      </c>
    </row>
    <row r="2059" spans="1:5" x14ac:dyDescent="0.25">
      <c r="A2059" s="119" t="s">
        <v>978</v>
      </c>
      <c r="B2059" s="120" t="s">
        <v>1371</v>
      </c>
      <c r="C2059" s="119" t="s">
        <v>1026</v>
      </c>
      <c r="D2059" s="121">
        <v>3</v>
      </c>
      <c r="E2059" s="121">
        <v>9</v>
      </c>
    </row>
    <row r="2060" spans="1:5" x14ac:dyDescent="0.25">
      <c r="A2060" s="119" t="s">
        <v>978</v>
      </c>
      <c r="B2060" s="120" t="s">
        <v>1780</v>
      </c>
      <c r="C2060" s="119" t="s">
        <v>1026</v>
      </c>
      <c r="D2060" s="121" t="s">
        <v>1027</v>
      </c>
      <c r="E2060" s="121">
        <v>8</v>
      </c>
    </row>
    <row r="2061" spans="1:5" x14ac:dyDescent="0.25">
      <c r="A2061" s="119" t="s">
        <v>978</v>
      </c>
      <c r="B2061" s="120" t="s">
        <v>1036</v>
      </c>
      <c r="C2061" s="119" t="s">
        <v>1026</v>
      </c>
      <c r="D2061" s="121" t="s">
        <v>1027</v>
      </c>
      <c r="E2061" s="121">
        <v>4</v>
      </c>
    </row>
    <row r="2062" spans="1:5" x14ac:dyDescent="0.25">
      <c r="A2062" s="119" t="s">
        <v>978</v>
      </c>
      <c r="B2062" s="120" t="s">
        <v>1091</v>
      </c>
      <c r="C2062" s="119" t="s">
        <v>1026</v>
      </c>
      <c r="D2062" s="121">
        <v>2</v>
      </c>
      <c r="E2062" s="121">
        <v>9</v>
      </c>
    </row>
    <row r="2063" spans="1:5" x14ac:dyDescent="0.25">
      <c r="A2063" s="119" t="s">
        <v>978</v>
      </c>
      <c r="B2063" s="120" t="s">
        <v>1092</v>
      </c>
      <c r="C2063" s="119" t="s">
        <v>1026</v>
      </c>
      <c r="D2063" s="121">
        <v>6</v>
      </c>
      <c r="E2063" s="121">
        <v>7</v>
      </c>
    </row>
    <row r="2064" spans="1:5" ht="30" x14ac:dyDescent="0.25">
      <c r="A2064" s="119" t="s">
        <v>968</v>
      </c>
      <c r="B2064" s="120" t="s">
        <v>1066</v>
      </c>
      <c r="C2064" s="119" t="s">
        <v>1026</v>
      </c>
      <c r="D2064" s="124"/>
      <c r="E2064" s="121">
        <v>4</v>
      </c>
    </row>
    <row r="2065" spans="1:5" ht="30" x14ac:dyDescent="0.25">
      <c r="A2065" s="119" t="s">
        <v>968</v>
      </c>
      <c r="B2065" s="120" t="s">
        <v>1067</v>
      </c>
      <c r="C2065" s="119" t="s">
        <v>1026</v>
      </c>
      <c r="D2065" s="121">
        <v>4</v>
      </c>
      <c r="E2065" s="121">
        <v>5</v>
      </c>
    </row>
    <row r="2066" spans="1:5" ht="30" x14ac:dyDescent="0.25">
      <c r="A2066" s="119" t="s">
        <v>968</v>
      </c>
      <c r="B2066" s="120" t="s">
        <v>1068</v>
      </c>
      <c r="C2066" s="119" t="s">
        <v>1029</v>
      </c>
      <c r="D2066" s="121">
        <v>2</v>
      </c>
      <c r="E2066" s="121">
        <v>4</v>
      </c>
    </row>
    <row r="2067" spans="1:5" ht="30" x14ac:dyDescent="0.25">
      <c r="A2067" s="119" t="s">
        <v>968</v>
      </c>
      <c r="B2067" s="120" t="s">
        <v>1069</v>
      </c>
      <c r="C2067" s="119" t="s">
        <v>1026</v>
      </c>
      <c r="D2067" s="124"/>
      <c r="E2067" s="121">
        <v>5</v>
      </c>
    </row>
    <row r="2068" spans="1:5" ht="30" x14ac:dyDescent="0.25">
      <c r="A2068" s="119" t="s">
        <v>968</v>
      </c>
      <c r="B2068" s="120" t="s">
        <v>1781</v>
      </c>
      <c r="C2068" s="119" t="s">
        <v>1026</v>
      </c>
      <c r="D2068" s="121">
        <v>3</v>
      </c>
      <c r="E2068" s="121">
        <v>2</v>
      </c>
    </row>
    <row r="2069" spans="1:5" ht="30" x14ac:dyDescent="0.25">
      <c r="A2069" s="119" t="s">
        <v>968</v>
      </c>
      <c r="B2069" s="120" t="s">
        <v>1283</v>
      </c>
      <c r="C2069" s="119" t="s">
        <v>1026</v>
      </c>
      <c r="D2069" s="121">
        <v>3</v>
      </c>
      <c r="E2069" s="121">
        <v>3</v>
      </c>
    </row>
    <row r="2070" spans="1:5" ht="30" x14ac:dyDescent="0.25">
      <c r="A2070" s="119" t="s">
        <v>968</v>
      </c>
      <c r="B2070" s="120" t="s">
        <v>1071</v>
      </c>
      <c r="C2070" s="119" t="s">
        <v>1026</v>
      </c>
      <c r="D2070" s="121">
        <v>6</v>
      </c>
      <c r="E2070" s="121">
        <v>4</v>
      </c>
    </row>
    <row r="2071" spans="1:5" ht="30" x14ac:dyDescent="0.25">
      <c r="A2071" s="119" t="s">
        <v>968</v>
      </c>
      <c r="B2071" s="120" t="s">
        <v>1034</v>
      </c>
      <c r="C2071" s="119" t="s">
        <v>1026</v>
      </c>
      <c r="D2071" s="121" t="s">
        <v>1027</v>
      </c>
      <c r="E2071" s="121" t="s">
        <v>1027</v>
      </c>
    </row>
    <row r="2072" spans="1:5" ht="30" x14ac:dyDescent="0.25">
      <c r="A2072" s="119" t="s">
        <v>968</v>
      </c>
      <c r="B2072" s="120" t="s">
        <v>1072</v>
      </c>
      <c r="C2072" s="119" t="s">
        <v>1026</v>
      </c>
      <c r="D2072" s="124"/>
      <c r="E2072" s="121">
        <v>2</v>
      </c>
    </row>
    <row r="2073" spans="1:5" ht="30" x14ac:dyDescent="0.25">
      <c r="A2073" s="119" t="s">
        <v>968</v>
      </c>
      <c r="B2073" s="120" t="s">
        <v>1090</v>
      </c>
      <c r="C2073" s="119" t="s">
        <v>1026</v>
      </c>
      <c r="D2073" s="121">
        <v>4</v>
      </c>
      <c r="E2073" s="121" t="s">
        <v>1027</v>
      </c>
    </row>
    <row r="2074" spans="1:5" ht="30" x14ac:dyDescent="0.25">
      <c r="A2074" s="119" t="s">
        <v>968</v>
      </c>
      <c r="B2074" s="120" t="s">
        <v>1074</v>
      </c>
      <c r="C2074" s="119" t="s">
        <v>1026</v>
      </c>
      <c r="D2074" s="121">
        <v>3</v>
      </c>
      <c r="E2074" s="121">
        <v>2</v>
      </c>
    </row>
    <row r="2075" spans="1:5" ht="30" x14ac:dyDescent="0.25">
      <c r="A2075" s="119" t="s">
        <v>968</v>
      </c>
      <c r="B2075" s="120" t="s">
        <v>1489</v>
      </c>
      <c r="C2075" s="119" t="s">
        <v>1026</v>
      </c>
      <c r="D2075" s="121">
        <v>1</v>
      </c>
      <c r="E2075" s="121">
        <v>2</v>
      </c>
    </row>
    <row r="2076" spans="1:5" x14ac:dyDescent="0.25">
      <c r="A2076" s="119" t="s">
        <v>979</v>
      </c>
      <c r="B2076" s="120" t="s">
        <v>1125</v>
      </c>
      <c r="C2076" s="119" t="s">
        <v>1026</v>
      </c>
      <c r="D2076" s="121">
        <v>3</v>
      </c>
      <c r="E2076" s="121">
        <v>2</v>
      </c>
    </row>
    <row r="2077" spans="1:5" x14ac:dyDescent="0.25">
      <c r="A2077" s="119" t="s">
        <v>979</v>
      </c>
      <c r="B2077" s="120" t="s">
        <v>1303</v>
      </c>
      <c r="C2077" s="119" t="s">
        <v>1026</v>
      </c>
      <c r="D2077" s="121">
        <v>2</v>
      </c>
      <c r="E2077" s="121">
        <v>2</v>
      </c>
    </row>
    <row r="2078" spans="1:5" x14ac:dyDescent="0.25">
      <c r="A2078" s="119" t="s">
        <v>979</v>
      </c>
      <c r="B2078" s="120" t="s">
        <v>1620</v>
      </c>
      <c r="C2078" s="119" t="s">
        <v>1026</v>
      </c>
      <c r="D2078" s="121">
        <v>1</v>
      </c>
      <c r="E2078" s="121" t="s">
        <v>1027</v>
      </c>
    </row>
    <row r="2079" spans="1:5" x14ac:dyDescent="0.25">
      <c r="A2079" s="119" t="s">
        <v>979</v>
      </c>
      <c r="B2079" s="120" t="s">
        <v>1478</v>
      </c>
      <c r="C2079" s="119" t="s">
        <v>1026</v>
      </c>
      <c r="D2079" s="121">
        <v>1</v>
      </c>
      <c r="E2079" s="121" t="s">
        <v>1027</v>
      </c>
    </row>
    <row r="2080" spans="1:5" x14ac:dyDescent="0.25">
      <c r="A2080" s="119" t="s">
        <v>979</v>
      </c>
      <c r="B2080" s="120" t="s">
        <v>1479</v>
      </c>
      <c r="C2080" s="119" t="s">
        <v>1026</v>
      </c>
      <c r="D2080" s="121">
        <v>1</v>
      </c>
      <c r="E2080" s="121" t="s">
        <v>1027</v>
      </c>
    </row>
    <row r="2081" spans="1:5" x14ac:dyDescent="0.25">
      <c r="A2081" s="119" t="s">
        <v>979</v>
      </c>
      <c r="B2081" s="120" t="s">
        <v>1066</v>
      </c>
      <c r="C2081" s="119" t="s">
        <v>1026</v>
      </c>
      <c r="D2081" s="124"/>
      <c r="E2081" s="121">
        <v>4</v>
      </c>
    </row>
    <row r="2082" spans="1:5" x14ac:dyDescent="0.25">
      <c r="A2082" s="119" t="s">
        <v>979</v>
      </c>
      <c r="B2082" s="120" t="s">
        <v>1782</v>
      </c>
      <c r="C2082" s="119" t="s">
        <v>1026</v>
      </c>
      <c r="D2082" s="121">
        <v>3</v>
      </c>
      <c r="E2082" s="121">
        <v>4</v>
      </c>
    </row>
    <row r="2083" spans="1:5" x14ac:dyDescent="0.25">
      <c r="A2083" s="119" t="s">
        <v>979</v>
      </c>
      <c r="B2083" s="120" t="s">
        <v>1068</v>
      </c>
      <c r="C2083" s="119" t="s">
        <v>1026</v>
      </c>
      <c r="D2083" s="121">
        <v>2</v>
      </c>
      <c r="E2083" s="121">
        <v>4</v>
      </c>
    </row>
    <row r="2084" spans="1:5" x14ac:dyDescent="0.25">
      <c r="A2084" s="119" t="s">
        <v>979</v>
      </c>
      <c r="B2084" s="120" t="s">
        <v>1069</v>
      </c>
      <c r="C2084" s="119" t="s">
        <v>1026</v>
      </c>
      <c r="D2084" s="124"/>
      <c r="E2084" s="121">
        <v>5</v>
      </c>
    </row>
    <row r="2085" spans="1:5" x14ac:dyDescent="0.25">
      <c r="A2085" s="119" t="s">
        <v>979</v>
      </c>
      <c r="B2085" s="120" t="s">
        <v>1763</v>
      </c>
      <c r="C2085" s="119" t="s">
        <v>1026</v>
      </c>
      <c r="D2085" s="121">
        <v>3</v>
      </c>
      <c r="E2085" s="121" t="s">
        <v>1027</v>
      </c>
    </row>
    <row r="2086" spans="1:5" x14ac:dyDescent="0.25">
      <c r="A2086" s="119" t="s">
        <v>979</v>
      </c>
      <c r="B2086" s="120" t="s">
        <v>1783</v>
      </c>
      <c r="C2086" s="119" t="s">
        <v>1026</v>
      </c>
      <c r="D2086" s="121">
        <v>2</v>
      </c>
      <c r="E2086" s="121">
        <v>2</v>
      </c>
    </row>
    <row r="2087" spans="1:5" x14ac:dyDescent="0.25">
      <c r="A2087" s="119" t="s">
        <v>979</v>
      </c>
      <c r="B2087" s="120" t="s">
        <v>1781</v>
      </c>
      <c r="C2087" s="119" t="s">
        <v>1026</v>
      </c>
      <c r="D2087" s="121">
        <v>3</v>
      </c>
      <c r="E2087" s="121">
        <v>2</v>
      </c>
    </row>
    <row r="2088" spans="1:5" x14ac:dyDescent="0.25">
      <c r="A2088" s="119" t="s">
        <v>979</v>
      </c>
      <c r="B2088" s="120" t="s">
        <v>1071</v>
      </c>
      <c r="C2088" s="119" t="s">
        <v>1026</v>
      </c>
      <c r="D2088" s="121">
        <v>6</v>
      </c>
      <c r="E2088" s="121">
        <v>4</v>
      </c>
    </row>
    <row r="2089" spans="1:5" x14ac:dyDescent="0.25">
      <c r="A2089" s="119" t="s">
        <v>979</v>
      </c>
      <c r="B2089" s="120" t="s">
        <v>1784</v>
      </c>
      <c r="C2089" s="119" t="s">
        <v>1029</v>
      </c>
      <c r="D2089" s="121">
        <v>3</v>
      </c>
      <c r="E2089" s="121">
        <v>4</v>
      </c>
    </row>
    <row r="2090" spans="1:5" x14ac:dyDescent="0.25">
      <c r="A2090" s="119" t="s">
        <v>979</v>
      </c>
      <c r="B2090" s="120" t="s">
        <v>1284</v>
      </c>
      <c r="C2090" s="119" t="s">
        <v>1026</v>
      </c>
      <c r="D2090" s="124"/>
      <c r="E2090" s="121">
        <v>2</v>
      </c>
    </row>
    <row r="2091" spans="1:5" x14ac:dyDescent="0.25">
      <c r="A2091" s="119" t="s">
        <v>979</v>
      </c>
      <c r="B2091" s="120" t="s">
        <v>1304</v>
      </c>
      <c r="C2091" s="119" t="s">
        <v>1026</v>
      </c>
      <c r="D2091" s="121">
        <v>2</v>
      </c>
      <c r="E2091" s="121">
        <v>2</v>
      </c>
    </row>
    <row r="2092" spans="1:5" x14ac:dyDescent="0.25">
      <c r="A2092" s="119" t="s">
        <v>979</v>
      </c>
      <c r="B2092" s="120" t="s">
        <v>1074</v>
      </c>
      <c r="C2092" s="119" t="s">
        <v>1026</v>
      </c>
      <c r="D2092" s="121">
        <v>3</v>
      </c>
      <c r="E2092" s="121">
        <v>2</v>
      </c>
    </row>
    <row r="2093" spans="1:5" x14ac:dyDescent="0.25">
      <c r="A2093" s="119" t="s">
        <v>979</v>
      </c>
      <c r="B2093" s="120" t="s">
        <v>1489</v>
      </c>
      <c r="C2093" s="119" t="s">
        <v>1026</v>
      </c>
      <c r="D2093" s="121">
        <v>1</v>
      </c>
      <c r="E2093" s="121">
        <v>2</v>
      </c>
    </row>
    <row r="2094" spans="1:5" x14ac:dyDescent="0.25">
      <c r="A2094" s="119" t="s">
        <v>776</v>
      </c>
      <c r="B2094" s="120" t="s">
        <v>1503</v>
      </c>
      <c r="C2094" s="119" t="s">
        <v>1026</v>
      </c>
      <c r="D2094" s="121">
        <v>7</v>
      </c>
      <c r="E2094" s="121">
        <v>6</v>
      </c>
    </row>
    <row r="2095" spans="1:5" x14ac:dyDescent="0.25">
      <c r="A2095" s="119" t="s">
        <v>776</v>
      </c>
      <c r="B2095" s="120" t="s">
        <v>1785</v>
      </c>
      <c r="C2095" s="119" t="s">
        <v>1026</v>
      </c>
      <c r="D2095" s="121" t="s">
        <v>1027</v>
      </c>
      <c r="E2095" s="121" t="s">
        <v>1027</v>
      </c>
    </row>
    <row r="2096" spans="1:5" x14ac:dyDescent="0.25">
      <c r="A2096" s="119" t="s">
        <v>776</v>
      </c>
      <c r="B2096" s="120" t="s">
        <v>1786</v>
      </c>
      <c r="C2096" s="119" t="s">
        <v>1026</v>
      </c>
      <c r="D2096" s="121">
        <v>4</v>
      </c>
      <c r="E2096" s="121">
        <v>6</v>
      </c>
    </row>
    <row r="2097" spans="1:5" x14ac:dyDescent="0.25">
      <c r="A2097" s="119" t="s">
        <v>776</v>
      </c>
      <c r="B2097" s="120" t="s">
        <v>1787</v>
      </c>
      <c r="C2097" s="119" t="s">
        <v>1026</v>
      </c>
      <c r="D2097" s="121">
        <v>5</v>
      </c>
      <c r="E2097" s="121" t="s">
        <v>1027</v>
      </c>
    </row>
    <row r="2098" spans="1:5" x14ac:dyDescent="0.25">
      <c r="A2098" s="119" t="s">
        <v>776</v>
      </c>
      <c r="B2098" s="120" t="s">
        <v>1505</v>
      </c>
      <c r="C2098" s="119" t="s">
        <v>1026</v>
      </c>
      <c r="D2098" s="124"/>
      <c r="E2098" s="121">
        <v>6</v>
      </c>
    </row>
    <row r="2099" spans="1:5" x14ac:dyDescent="0.25">
      <c r="A2099" s="119" t="s">
        <v>776</v>
      </c>
      <c r="B2099" s="120" t="s">
        <v>1759</v>
      </c>
      <c r="C2099" s="119" t="s">
        <v>1026</v>
      </c>
      <c r="D2099" s="121">
        <v>3</v>
      </c>
      <c r="E2099" s="121">
        <v>3</v>
      </c>
    </row>
    <row r="2100" spans="1:5" x14ac:dyDescent="0.25">
      <c r="A2100" s="119" t="s">
        <v>776</v>
      </c>
      <c r="B2100" s="120" t="s">
        <v>1311</v>
      </c>
      <c r="C2100" s="119" t="s">
        <v>1026</v>
      </c>
      <c r="D2100" s="121">
        <v>4</v>
      </c>
      <c r="E2100" s="121" t="s">
        <v>1027</v>
      </c>
    </row>
    <row r="2101" spans="1:5" x14ac:dyDescent="0.25">
      <c r="A2101" s="119" t="s">
        <v>776</v>
      </c>
      <c r="B2101" s="120" t="s">
        <v>1788</v>
      </c>
      <c r="C2101" s="119" t="s">
        <v>1026</v>
      </c>
      <c r="D2101" s="124"/>
      <c r="E2101" s="121">
        <v>6</v>
      </c>
    </row>
    <row r="2102" spans="1:5" x14ac:dyDescent="0.25">
      <c r="A2102" s="119" t="s">
        <v>776</v>
      </c>
      <c r="B2102" s="120" t="s">
        <v>1789</v>
      </c>
      <c r="C2102" s="119" t="s">
        <v>1029</v>
      </c>
      <c r="D2102" s="121">
        <v>3</v>
      </c>
      <c r="E2102" s="121">
        <v>8</v>
      </c>
    </row>
    <row r="2103" spans="1:5" x14ac:dyDescent="0.25">
      <c r="A2103" s="119" t="s">
        <v>776</v>
      </c>
      <c r="B2103" s="120" t="s">
        <v>1507</v>
      </c>
      <c r="C2103" s="119" t="s">
        <v>1026</v>
      </c>
      <c r="D2103" s="121" t="s">
        <v>1027</v>
      </c>
      <c r="E2103" s="121" t="s">
        <v>1027</v>
      </c>
    </row>
    <row r="2104" spans="1:5" x14ac:dyDescent="0.25">
      <c r="A2104" s="119" t="s">
        <v>776</v>
      </c>
      <c r="B2104" s="120" t="s">
        <v>1597</v>
      </c>
      <c r="C2104" s="119" t="s">
        <v>1026</v>
      </c>
      <c r="D2104" s="121" t="s">
        <v>1027</v>
      </c>
      <c r="E2104" s="121">
        <v>6</v>
      </c>
    </row>
    <row r="2105" spans="1:5" x14ac:dyDescent="0.25">
      <c r="A2105" s="119" t="s">
        <v>776</v>
      </c>
      <c r="B2105" s="120" t="s">
        <v>1790</v>
      </c>
      <c r="C2105" s="119" t="s">
        <v>1026</v>
      </c>
      <c r="D2105" s="121" t="s">
        <v>1027</v>
      </c>
      <c r="E2105" s="121" t="s">
        <v>1027</v>
      </c>
    </row>
    <row r="2106" spans="1:5" x14ac:dyDescent="0.25">
      <c r="A2106" s="119" t="s">
        <v>776</v>
      </c>
      <c r="B2106" s="120" t="s">
        <v>1791</v>
      </c>
      <c r="C2106" s="119" t="s">
        <v>1026</v>
      </c>
      <c r="D2106" s="121">
        <v>7</v>
      </c>
      <c r="E2106" s="121">
        <v>8</v>
      </c>
    </row>
    <row r="2107" spans="1:5" x14ac:dyDescent="0.25">
      <c r="A2107" s="119" t="s">
        <v>776</v>
      </c>
      <c r="B2107" s="120" t="s">
        <v>1508</v>
      </c>
      <c r="C2107" s="119" t="s">
        <v>1026</v>
      </c>
      <c r="D2107" s="121">
        <v>5</v>
      </c>
      <c r="E2107" s="121">
        <v>7</v>
      </c>
    </row>
    <row r="2108" spans="1:5" x14ac:dyDescent="0.25">
      <c r="A2108" s="119" t="s">
        <v>776</v>
      </c>
      <c r="B2108" s="120" t="s">
        <v>1515</v>
      </c>
      <c r="C2108" s="119" t="s">
        <v>1026</v>
      </c>
      <c r="D2108" s="121">
        <v>5</v>
      </c>
      <c r="E2108" s="121" t="s">
        <v>1027</v>
      </c>
    </row>
    <row r="2109" spans="1:5" x14ac:dyDescent="0.25">
      <c r="A2109" s="119" t="s">
        <v>776</v>
      </c>
      <c r="B2109" s="120" t="s">
        <v>1792</v>
      </c>
      <c r="C2109" s="119" t="s">
        <v>1026</v>
      </c>
      <c r="D2109" s="121">
        <v>5</v>
      </c>
      <c r="E2109" s="121">
        <v>7</v>
      </c>
    </row>
    <row r="2110" spans="1:5" x14ac:dyDescent="0.25">
      <c r="A2110" s="119" t="s">
        <v>776</v>
      </c>
      <c r="B2110" s="120" t="s">
        <v>1509</v>
      </c>
      <c r="C2110" s="119" t="s">
        <v>1026</v>
      </c>
      <c r="D2110" s="121">
        <v>3</v>
      </c>
      <c r="E2110" s="121">
        <v>7</v>
      </c>
    </row>
    <row r="2111" spans="1:5" x14ac:dyDescent="0.25">
      <c r="A2111" s="119" t="s">
        <v>776</v>
      </c>
      <c r="B2111" s="120" t="s">
        <v>1408</v>
      </c>
      <c r="C2111" s="119" t="s">
        <v>1026</v>
      </c>
      <c r="D2111" s="121">
        <v>2</v>
      </c>
      <c r="E2111" s="121">
        <v>4</v>
      </c>
    </row>
    <row r="2112" spans="1:5" x14ac:dyDescent="0.25">
      <c r="A2112" s="119" t="s">
        <v>776</v>
      </c>
      <c r="B2112" s="120" t="s">
        <v>1510</v>
      </c>
      <c r="C2112" s="119" t="s">
        <v>1026</v>
      </c>
      <c r="D2112" s="121">
        <v>8</v>
      </c>
      <c r="E2112" s="121" t="s">
        <v>1027</v>
      </c>
    </row>
    <row r="2113" spans="1:5" x14ac:dyDescent="0.25">
      <c r="A2113" s="119" t="s">
        <v>915</v>
      </c>
      <c r="B2113" s="120" t="s">
        <v>1420</v>
      </c>
      <c r="C2113" s="119" t="s">
        <v>1026</v>
      </c>
      <c r="D2113" s="121">
        <v>3</v>
      </c>
      <c r="E2113" s="121">
        <v>3</v>
      </c>
    </row>
    <row r="2114" spans="1:5" x14ac:dyDescent="0.25">
      <c r="A2114" s="119" t="s">
        <v>915</v>
      </c>
      <c r="B2114" s="120" t="s">
        <v>1622</v>
      </c>
      <c r="C2114" s="119" t="s">
        <v>1026</v>
      </c>
      <c r="D2114" s="121">
        <v>1</v>
      </c>
      <c r="E2114" s="121">
        <v>2</v>
      </c>
    </row>
    <row r="2115" spans="1:5" x14ac:dyDescent="0.25">
      <c r="A2115" s="119" t="s">
        <v>915</v>
      </c>
      <c r="B2115" s="120" t="s">
        <v>1651</v>
      </c>
      <c r="C2115" s="119" t="s">
        <v>1029</v>
      </c>
      <c r="D2115" s="121">
        <v>2</v>
      </c>
      <c r="E2115" s="121">
        <v>2</v>
      </c>
    </row>
    <row r="2116" spans="1:5" x14ac:dyDescent="0.25">
      <c r="A2116" s="119" t="s">
        <v>915</v>
      </c>
      <c r="B2116" s="120" t="s">
        <v>1129</v>
      </c>
      <c r="C2116" s="119" t="s">
        <v>1026</v>
      </c>
      <c r="D2116" s="121" t="s">
        <v>1027</v>
      </c>
      <c r="E2116" s="121" t="s">
        <v>1027</v>
      </c>
    </row>
    <row r="2117" spans="1:5" x14ac:dyDescent="0.25">
      <c r="A2117" s="119" t="s">
        <v>915</v>
      </c>
      <c r="B2117" s="120" t="s">
        <v>1284</v>
      </c>
      <c r="C2117" s="119" t="s">
        <v>1026</v>
      </c>
      <c r="D2117" s="124"/>
      <c r="E2117" s="121">
        <v>2</v>
      </c>
    </row>
    <row r="2118" spans="1:5" x14ac:dyDescent="0.25">
      <c r="A2118" s="119" t="s">
        <v>915</v>
      </c>
      <c r="B2118" s="120" t="s">
        <v>1648</v>
      </c>
      <c r="C2118" s="119" t="s">
        <v>1026</v>
      </c>
      <c r="D2118" s="121">
        <v>1</v>
      </c>
      <c r="E2118" s="121" t="s">
        <v>1027</v>
      </c>
    </row>
    <row r="2119" spans="1:5" x14ac:dyDescent="0.25">
      <c r="A2119" s="119" t="s">
        <v>915</v>
      </c>
      <c r="B2119" s="120" t="s">
        <v>1793</v>
      </c>
      <c r="C2119" s="119" t="s">
        <v>1029</v>
      </c>
      <c r="D2119" s="121">
        <v>3</v>
      </c>
      <c r="E2119" s="121">
        <v>1</v>
      </c>
    </row>
    <row r="2120" spans="1:5" x14ac:dyDescent="0.25">
      <c r="A2120" s="119" t="s">
        <v>803</v>
      </c>
      <c r="B2120" s="120" t="s">
        <v>1314</v>
      </c>
      <c r="C2120" s="119" t="s">
        <v>1026</v>
      </c>
      <c r="D2120" s="121">
        <v>1</v>
      </c>
      <c r="E2120" s="121">
        <v>1</v>
      </c>
    </row>
    <row r="2121" spans="1:5" x14ac:dyDescent="0.25">
      <c r="A2121" s="119" t="s">
        <v>803</v>
      </c>
      <c r="B2121" s="120" t="s">
        <v>1622</v>
      </c>
      <c r="C2121" s="119" t="s">
        <v>1026</v>
      </c>
      <c r="D2121" s="121">
        <v>1</v>
      </c>
      <c r="E2121" s="121">
        <v>2</v>
      </c>
    </row>
    <row r="2122" spans="1:5" x14ac:dyDescent="0.25">
      <c r="A2122" s="119" t="s">
        <v>803</v>
      </c>
      <c r="B2122" s="120" t="s">
        <v>1651</v>
      </c>
      <c r="C2122" s="119" t="s">
        <v>1029</v>
      </c>
      <c r="D2122" s="121">
        <v>2</v>
      </c>
      <c r="E2122" s="121">
        <v>2</v>
      </c>
    </row>
    <row r="2123" spans="1:5" x14ac:dyDescent="0.25">
      <c r="A2123" s="119" t="s">
        <v>803</v>
      </c>
      <c r="B2123" s="120" t="s">
        <v>1794</v>
      </c>
      <c r="C2123" s="119" t="s">
        <v>1026</v>
      </c>
      <c r="D2123" s="124"/>
      <c r="E2123" s="121">
        <v>1</v>
      </c>
    </row>
    <row r="2124" spans="1:5" x14ac:dyDescent="0.25">
      <c r="A2124" s="119" t="s">
        <v>803</v>
      </c>
      <c r="B2124" s="120" t="s">
        <v>1647</v>
      </c>
      <c r="C2124" s="119" t="s">
        <v>1029</v>
      </c>
      <c r="D2124" s="124"/>
      <c r="E2124" s="121">
        <v>1</v>
      </c>
    </row>
    <row r="2125" spans="1:5" x14ac:dyDescent="0.25">
      <c r="A2125" s="119" t="s">
        <v>803</v>
      </c>
      <c r="B2125" s="120" t="s">
        <v>1423</v>
      </c>
      <c r="C2125" s="119" t="s">
        <v>1026</v>
      </c>
      <c r="D2125" s="124"/>
      <c r="E2125" s="121">
        <v>2</v>
      </c>
    </row>
    <row r="2126" spans="1:5" x14ac:dyDescent="0.25">
      <c r="A2126" s="119" t="s">
        <v>803</v>
      </c>
      <c r="B2126" s="120" t="s">
        <v>1074</v>
      </c>
      <c r="C2126" s="119" t="s">
        <v>1026</v>
      </c>
      <c r="D2126" s="121">
        <v>3</v>
      </c>
      <c r="E2126" s="121">
        <v>2</v>
      </c>
    </row>
    <row r="2127" spans="1:5" x14ac:dyDescent="0.25">
      <c r="A2127" s="119" t="s">
        <v>803</v>
      </c>
      <c r="B2127" s="120" t="s">
        <v>1648</v>
      </c>
      <c r="C2127" s="119" t="s">
        <v>1026</v>
      </c>
      <c r="D2127" s="121">
        <v>1</v>
      </c>
      <c r="E2127" s="121" t="s">
        <v>1027</v>
      </c>
    </row>
    <row r="2128" spans="1:5" x14ac:dyDescent="0.25">
      <c r="A2128" s="119" t="s">
        <v>803</v>
      </c>
      <c r="B2128" s="120" t="s">
        <v>1793</v>
      </c>
      <c r="C2128" s="119" t="s">
        <v>1026</v>
      </c>
      <c r="D2128" s="121">
        <v>3</v>
      </c>
      <c r="E2128" s="121">
        <v>1</v>
      </c>
    </row>
    <row r="2129" spans="1:5" x14ac:dyDescent="0.25">
      <c r="A2129" s="119" t="s">
        <v>803</v>
      </c>
      <c r="B2129" s="120" t="s">
        <v>1489</v>
      </c>
      <c r="C2129" s="119" t="s">
        <v>1026</v>
      </c>
      <c r="D2129" s="121">
        <v>1</v>
      </c>
      <c r="E2129" s="121">
        <v>2</v>
      </c>
    </row>
    <row r="2130" spans="1:5" ht="30" x14ac:dyDescent="0.25">
      <c r="A2130" s="119" t="s">
        <v>821</v>
      </c>
      <c r="B2130" s="120" t="s">
        <v>1795</v>
      </c>
      <c r="C2130" s="119" t="s">
        <v>1026</v>
      </c>
      <c r="D2130" s="121">
        <v>3</v>
      </c>
      <c r="E2130" s="121">
        <v>8</v>
      </c>
    </row>
    <row r="2131" spans="1:5" ht="30" x14ac:dyDescent="0.25">
      <c r="A2131" s="119" t="s">
        <v>821</v>
      </c>
      <c r="B2131" s="120" t="s">
        <v>1078</v>
      </c>
      <c r="C2131" s="119" t="s">
        <v>1026</v>
      </c>
      <c r="D2131" s="121">
        <v>3</v>
      </c>
      <c r="E2131" s="121" t="s">
        <v>1027</v>
      </c>
    </row>
    <row r="2132" spans="1:5" ht="30" x14ac:dyDescent="0.25">
      <c r="A2132" s="119" t="s">
        <v>821</v>
      </c>
      <c r="B2132" s="120" t="s">
        <v>1796</v>
      </c>
      <c r="C2132" s="119" t="s">
        <v>1029</v>
      </c>
      <c r="D2132" s="121">
        <v>2</v>
      </c>
      <c r="E2132" s="121">
        <v>9</v>
      </c>
    </row>
    <row r="2133" spans="1:5" ht="30" x14ac:dyDescent="0.25">
      <c r="A2133" s="119" t="s">
        <v>821</v>
      </c>
      <c r="B2133" s="120" t="s">
        <v>1797</v>
      </c>
      <c r="C2133" s="119" t="s">
        <v>1029</v>
      </c>
      <c r="D2133" s="121">
        <v>3</v>
      </c>
      <c r="E2133" s="121">
        <v>9</v>
      </c>
    </row>
    <row r="2134" spans="1:5" ht="30" x14ac:dyDescent="0.25">
      <c r="A2134" s="119" t="s">
        <v>821</v>
      </c>
      <c r="B2134" s="120" t="s">
        <v>1543</v>
      </c>
      <c r="C2134" s="119" t="s">
        <v>1026</v>
      </c>
      <c r="D2134" s="121">
        <v>2</v>
      </c>
      <c r="E2134" s="121">
        <v>7</v>
      </c>
    </row>
    <row r="2135" spans="1:5" x14ac:dyDescent="0.25">
      <c r="A2135" s="119" t="s">
        <v>946</v>
      </c>
      <c r="B2135" s="120" t="s">
        <v>1125</v>
      </c>
      <c r="C2135" s="119" t="s">
        <v>1026</v>
      </c>
      <c r="D2135" s="121">
        <v>3</v>
      </c>
      <c r="E2135" s="121">
        <v>2</v>
      </c>
    </row>
    <row r="2136" spans="1:5" x14ac:dyDescent="0.25">
      <c r="A2136" s="119" t="s">
        <v>946</v>
      </c>
      <c r="B2136" s="120" t="s">
        <v>1126</v>
      </c>
      <c r="C2136" s="119" t="s">
        <v>1026</v>
      </c>
      <c r="D2136" s="121" t="s">
        <v>1027</v>
      </c>
      <c r="E2136" s="121" t="s">
        <v>1027</v>
      </c>
    </row>
    <row r="2137" spans="1:5" x14ac:dyDescent="0.25">
      <c r="A2137" s="119" t="s">
        <v>946</v>
      </c>
      <c r="B2137" s="120" t="s">
        <v>1314</v>
      </c>
      <c r="C2137" s="119" t="s">
        <v>1026</v>
      </c>
      <c r="D2137" s="121">
        <v>1</v>
      </c>
      <c r="E2137" s="121">
        <v>1</v>
      </c>
    </row>
    <row r="2138" spans="1:5" x14ac:dyDescent="0.25">
      <c r="A2138" s="119" t="s">
        <v>946</v>
      </c>
      <c r="B2138" s="120" t="s">
        <v>1478</v>
      </c>
      <c r="C2138" s="119" t="s">
        <v>1029</v>
      </c>
      <c r="D2138" s="121">
        <v>1</v>
      </c>
      <c r="E2138" s="121" t="s">
        <v>1027</v>
      </c>
    </row>
    <row r="2139" spans="1:5" x14ac:dyDescent="0.25">
      <c r="A2139" s="119" t="s">
        <v>946</v>
      </c>
      <c r="B2139" s="120" t="s">
        <v>1496</v>
      </c>
      <c r="C2139" s="119" t="s">
        <v>1029</v>
      </c>
      <c r="D2139" s="121">
        <v>3</v>
      </c>
      <c r="E2139" s="121">
        <v>4</v>
      </c>
    </row>
    <row r="2140" spans="1:5" x14ac:dyDescent="0.25">
      <c r="A2140" s="119" t="s">
        <v>946</v>
      </c>
      <c r="B2140" s="120" t="s">
        <v>1479</v>
      </c>
      <c r="C2140" s="119" t="s">
        <v>1029</v>
      </c>
      <c r="D2140" s="121">
        <v>1</v>
      </c>
      <c r="E2140" s="121" t="s">
        <v>1027</v>
      </c>
    </row>
    <row r="2141" spans="1:5" x14ac:dyDescent="0.25">
      <c r="A2141" s="119" t="s">
        <v>946</v>
      </c>
      <c r="B2141" s="120" t="s">
        <v>1798</v>
      </c>
      <c r="C2141" s="119" t="s">
        <v>1029</v>
      </c>
      <c r="D2141" s="124"/>
      <c r="E2141" s="124"/>
    </row>
    <row r="2142" spans="1:5" x14ac:dyDescent="0.25">
      <c r="A2142" s="119" t="s">
        <v>946</v>
      </c>
      <c r="B2142" s="120" t="s">
        <v>1480</v>
      </c>
      <c r="C2142" s="119" t="s">
        <v>1029</v>
      </c>
      <c r="D2142" s="121">
        <v>2</v>
      </c>
      <c r="E2142" s="121">
        <v>2</v>
      </c>
    </row>
    <row r="2143" spans="1:5" x14ac:dyDescent="0.25">
      <c r="A2143" s="119" t="s">
        <v>946</v>
      </c>
      <c r="B2143" s="120" t="s">
        <v>1500</v>
      </c>
      <c r="C2143" s="119" t="s">
        <v>1029</v>
      </c>
      <c r="D2143" s="124"/>
      <c r="E2143" s="121">
        <v>1</v>
      </c>
    </row>
    <row r="2144" spans="1:5" ht="30" x14ac:dyDescent="0.25">
      <c r="A2144" s="119" t="s">
        <v>946</v>
      </c>
      <c r="B2144" s="120" t="s">
        <v>1799</v>
      </c>
      <c r="C2144" s="119" t="s">
        <v>1029</v>
      </c>
      <c r="D2144" s="121">
        <v>2</v>
      </c>
      <c r="E2144" s="121">
        <v>1</v>
      </c>
    </row>
    <row r="2145" spans="1:5" x14ac:dyDescent="0.25">
      <c r="A2145" s="119" t="s">
        <v>946</v>
      </c>
      <c r="B2145" s="120" t="s">
        <v>1323</v>
      </c>
      <c r="C2145" s="119" t="s">
        <v>1026</v>
      </c>
      <c r="D2145" s="124"/>
      <c r="E2145" s="121">
        <v>1</v>
      </c>
    </row>
    <row r="2146" spans="1:5" x14ac:dyDescent="0.25">
      <c r="A2146" s="119" t="s">
        <v>946</v>
      </c>
      <c r="B2146" s="120" t="s">
        <v>1034</v>
      </c>
      <c r="C2146" s="119" t="s">
        <v>1026</v>
      </c>
      <c r="D2146" s="121" t="s">
        <v>1027</v>
      </c>
      <c r="E2146" s="121" t="s">
        <v>1027</v>
      </c>
    </row>
    <row r="2147" spans="1:5" x14ac:dyDescent="0.25">
      <c r="A2147" s="119" t="s">
        <v>946</v>
      </c>
      <c r="B2147" s="120" t="s">
        <v>1129</v>
      </c>
      <c r="C2147" s="119" t="s">
        <v>1026</v>
      </c>
      <c r="D2147" s="121" t="s">
        <v>1027</v>
      </c>
      <c r="E2147" s="121" t="s">
        <v>1027</v>
      </c>
    </row>
    <row r="2148" spans="1:5" x14ac:dyDescent="0.25">
      <c r="A2148" s="119" t="s">
        <v>946</v>
      </c>
      <c r="B2148" s="120" t="s">
        <v>1284</v>
      </c>
      <c r="C2148" s="119" t="s">
        <v>1026</v>
      </c>
      <c r="D2148" s="124"/>
      <c r="E2148" s="121">
        <v>2</v>
      </c>
    </row>
    <row r="2149" spans="1:5" x14ac:dyDescent="0.25">
      <c r="A2149" s="119" t="s">
        <v>946</v>
      </c>
      <c r="B2149" s="120" t="s">
        <v>1336</v>
      </c>
      <c r="C2149" s="119" t="s">
        <v>1029</v>
      </c>
      <c r="D2149" s="121" t="s">
        <v>1027</v>
      </c>
      <c r="E2149" s="121" t="s">
        <v>1027</v>
      </c>
    </row>
    <row r="2150" spans="1:5" x14ac:dyDescent="0.25">
      <c r="A2150" s="119" t="s">
        <v>946</v>
      </c>
      <c r="B2150" s="120" t="s">
        <v>1131</v>
      </c>
      <c r="C2150" s="119" t="s">
        <v>1026</v>
      </c>
      <c r="D2150" s="121" t="s">
        <v>1027</v>
      </c>
      <c r="E2150" s="121" t="s">
        <v>1027</v>
      </c>
    </row>
    <row r="2151" spans="1:5" ht="30" x14ac:dyDescent="0.25">
      <c r="A2151" s="122" t="s">
        <v>874</v>
      </c>
      <c r="B2151" s="122" t="s">
        <v>1063</v>
      </c>
      <c r="C2151" s="123" t="s">
        <v>1026</v>
      </c>
      <c r="D2151" s="123" t="s">
        <v>1027</v>
      </c>
      <c r="E2151" s="123" t="s">
        <v>1027</v>
      </c>
    </row>
    <row r="2152" spans="1:5" ht="30" x14ac:dyDescent="0.25">
      <c r="A2152" s="122" t="s">
        <v>874</v>
      </c>
      <c r="B2152" s="122" t="s">
        <v>1025</v>
      </c>
      <c r="C2152" s="123" t="s">
        <v>1026</v>
      </c>
      <c r="D2152" s="123">
        <v>7</v>
      </c>
      <c r="E2152" s="123" t="s">
        <v>1027</v>
      </c>
    </row>
    <row r="2153" spans="1:5" ht="30" x14ac:dyDescent="0.25">
      <c r="A2153" s="122" t="s">
        <v>874</v>
      </c>
      <c r="B2153" s="122" t="s">
        <v>1554</v>
      </c>
      <c r="C2153" s="123" t="s">
        <v>1026</v>
      </c>
      <c r="D2153" s="123">
        <v>7</v>
      </c>
      <c r="E2153" s="123">
        <v>6</v>
      </c>
    </row>
    <row r="2154" spans="1:5" ht="30" x14ac:dyDescent="0.25">
      <c r="A2154" s="122" t="s">
        <v>874</v>
      </c>
      <c r="B2154" s="122" t="s">
        <v>1307</v>
      </c>
      <c r="C2154" s="123" t="s">
        <v>1026</v>
      </c>
      <c r="D2154" s="123">
        <v>6</v>
      </c>
      <c r="E2154" s="123" t="s">
        <v>1027</v>
      </c>
    </row>
    <row r="2155" spans="1:5" ht="30" x14ac:dyDescent="0.25">
      <c r="A2155" s="122" t="s">
        <v>874</v>
      </c>
      <c r="B2155" s="122" t="s">
        <v>1065</v>
      </c>
      <c r="C2155" s="123" t="s">
        <v>1026</v>
      </c>
      <c r="D2155" s="123">
        <v>5</v>
      </c>
      <c r="E2155" s="123">
        <v>7</v>
      </c>
    </row>
    <row r="2156" spans="1:5" ht="30" x14ac:dyDescent="0.25">
      <c r="A2156" s="122" t="s">
        <v>874</v>
      </c>
      <c r="B2156" s="122" t="s">
        <v>1241</v>
      </c>
      <c r="C2156" s="123" t="s">
        <v>1026</v>
      </c>
      <c r="D2156" s="123">
        <v>6</v>
      </c>
      <c r="E2156" s="123">
        <v>5</v>
      </c>
    </row>
    <row r="2157" spans="1:5" ht="30" x14ac:dyDescent="0.25">
      <c r="A2157" s="122" t="s">
        <v>874</v>
      </c>
      <c r="B2157" s="122" t="s">
        <v>1032</v>
      </c>
      <c r="C2157" s="123" t="s">
        <v>1026</v>
      </c>
      <c r="D2157" s="123" t="s">
        <v>1027</v>
      </c>
      <c r="E2157" s="123" t="s">
        <v>1027</v>
      </c>
    </row>
    <row r="2158" spans="1:5" ht="30" x14ac:dyDescent="0.25">
      <c r="A2158" s="122" t="s">
        <v>874</v>
      </c>
      <c r="B2158" s="122" t="s">
        <v>1049</v>
      </c>
      <c r="C2158" s="123" t="s">
        <v>1026</v>
      </c>
      <c r="D2158" s="123">
        <v>5</v>
      </c>
      <c r="E2158" s="123">
        <v>6</v>
      </c>
    </row>
    <row r="2159" spans="1:5" ht="30" x14ac:dyDescent="0.25">
      <c r="A2159" s="122" t="s">
        <v>874</v>
      </c>
      <c r="B2159" s="122" t="s">
        <v>1067</v>
      </c>
      <c r="C2159" s="123" t="s">
        <v>1026</v>
      </c>
      <c r="D2159" s="123">
        <v>4</v>
      </c>
      <c r="E2159" s="123">
        <v>5</v>
      </c>
    </row>
    <row r="2160" spans="1:5" ht="30" x14ac:dyDescent="0.25">
      <c r="A2160" s="122" t="s">
        <v>874</v>
      </c>
      <c r="B2160" s="122" t="s">
        <v>1224</v>
      </c>
      <c r="C2160" s="123" t="s">
        <v>1026</v>
      </c>
      <c r="D2160" s="123">
        <v>6</v>
      </c>
      <c r="E2160" s="123">
        <v>7</v>
      </c>
    </row>
    <row r="2161" spans="1:5" ht="30" x14ac:dyDescent="0.25">
      <c r="A2161" s="122" t="s">
        <v>874</v>
      </c>
      <c r="B2161" s="122" t="s">
        <v>1800</v>
      </c>
      <c r="C2161" s="123" t="s">
        <v>1029</v>
      </c>
      <c r="D2161" s="123">
        <v>7</v>
      </c>
      <c r="E2161" s="123">
        <v>8</v>
      </c>
    </row>
    <row r="2162" spans="1:5" ht="30" x14ac:dyDescent="0.25">
      <c r="A2162" s="122" t="s">
        <v>874</v>
      </c>
      <c r="B2162" s="122" t="s">
        <v>1801</v>
      </c>
      <c r="C2162" s="123" t="s">
        <v>1026</v>
      </c>
      <c r="D2162" s="123">
        <v>4</v>
      </c>
      <c r="E2162" s="123">
        <v>5</v>
      </c>
    </row>
    <row r="2163" spans="1:5" ht="30" x14ac:dyDescent="0.25">
      <c r="A2163" s="122" t="s">
        <v>874</v>
      </c>
      <c r="B2163" s="122" t="s">
        <v>1226</v>
      </c>
      <c r="C2163" s="123" t="s">
        <v>1026</v>
      </c>
      <c r="D2163" s="123">
        <v>7</v>
      </c>
      <c r="E2163" s="123">
        <v>8</v>
      </c>
    </row>
    <row r="2164" spans="1:5" ht="30" x14ac:dyDescent="0.25">
      <c r="A2164" s="122" t="s">
        <v>874</v>
      </c>
      <c r="B2164" s="122" t="s">
        <v>1438</v>
      </c>
      <c r="C2164" s="123" t="s">
        <v>1026</v>
      </c>
      <c r="D2164" s="123">
        <v>7</v>
      </c>
      <c r="E2164" s="123">
        <v>7</v>
      </c>
    </row>
    <row r="2165" spans="1:5" ht="30" x14ac:dyDescent="0.25">
      <c r="A2165" s="122" t="s">
        <v>874</v>
      </c>
      <c r="B2165" s="122" t="s">
        <v>1085</v>
      </c>
      <c r="C2165" s="123" t="s">
        <v>1026</v>
      </c>
      <c r="D2165" s="123">
        <v>5</v>
      </c>
      <c r="E2165" s="123">
        <v>6</v>
      </c>
    </row>
    <row r="2166" spans="1:5" ht="30" x14ac:dyDescent="0.25">
      <c r="A2166" s="122" t="s">
        <v>874</v>
      </c>
      <c r="B2166" s="122" t="s">
        <v>1034</v>
      </c>
      <c r="C2166" s="123" t="s">
        <v>1026</v>
      </c>
      <c r="D2166" s="123" t="s">
        <v>1027</v>
      </c>
      <c r="E2166" s="123" t="s">
        <v>1027</v>
      </c>
    </row>
    <row r="2167" spans="1:5" ht="30" x14ac:dyDescent="0.25">
      <c r="A2167" s="122" t="s">
        <v>874</v>
      </c>
      <c r="B2167" s="122" t="s">
        <v>1087</v>
      </c>
      <c r="C2167" s="123" t="s">
        <v>1026</v>
      </c>
      <c r="D2167" s="123">
        <v>5</v>
      </c>
      <c r="E2167" s="123">
        <v>4</v>
      </c>
    </row>
    <row r="2168" spans="1:5" ht="30" x14ac:dyDescent="0.25">
      <c r="A2168" s="122" t="s">
        <v>874</v>
      </c>
      <c r="B2168" s="122" t="s">
        <v>1073</v>
      </c>
      <c r="C2168" s="123" t="s">
        <v>1026</v>
      </c>
      <c r="D2168" s="123">
        <v>5</v>
      </c>
      <c r="E2168" s="123">
        <v>5</v>
      </c>
    </row>
    <row r="2169" spans="1:5" ht="30" x14ac:dyDescent="0.25">
      <c r="A2169" s="122" t="s">
        <v>874</v>
      </c>
      <c r="B2169" s="122" t="s">
        <v>1802</v>
      </c>
      <c r="C2169" s="123" t="s">
        <v>1026</v>
      </c>
      <c r="D2169" s="125"/>
      <c r="E2169" s="125"/>
    </row>
    <row r="2170" spans="1:5" ht="30" x14ac:dyDescent="0.25">
      <c r="A2170" s="122" t="s">
        <v>874</v>
      </c>
      <c r="B2170" s="122" t="s">
        <v>1228</v>
      </c>
      <c r="C2170" s="123" t="s">
        <v>1026</v>
      </c>
      <c r="D2170" s="123">
        <v>6</v>
      </c>
      <c r="E2170" s="123">
        <v>8</v>
      </c>
    </row>
    <row r="2171" spans="1:5" ht="30" x14ac:dyDescent="0.25">
      <c r="A2171" s="122" t="s">
        <v>874</v>
      </c>
      <c r="B2171" s="122" t="s">
        <v>1090</v>
      </c>
      <c r="C2171" s="123" t="s">
        <v>1026</v>
      </c>
      <c r="D2171" s="123">
        <v>4</v>
      </c>
      <c r="E2171" s="123" t="s">
        <v>1027</v>
      </c>
    </row>
    <row r="2172" spans="1:5" ht="30" x14ac:dyDescent="0.25">
      <c r="A2172" s="122" t="s">
        <v>874</v>
      </c>
      <c r="B2172" s="122" t="s">
        <v>1075</v>
      </c>
      <c r="C2172" s="123" t="s">
        <v>1026</v>
      </c>
      <c r="D2172" s="123">
        <v>7</v>
      </c>
      <c r="E2172" s="123">
        <v>7</v>
      </c>
    </row>
    <row r="2173" spans="1:5" ht="30" x14ac:dyDescent="0.25">
      <c r="A2173" s="122" t="s">
        <v>874</v>
      </c>
      <c r="B2173" s="122" t="s">
        <v>1229</v>
      </c>
      <c r="C2173" s="123" t="s">
        <v>1026</v>
      </c>
      <c r="D2173" s="123">
        <v>6</v>
      </c>
      <c r="E2173" s="123">
        <v>7</v>
      </c>
    </row>
    <row r="2174" spans="1:5" x14ac:dyDescent="0.25">
      <c r="A2174" s="119" t="s">
        <v>875</v>
      </c>
      <c r="B2174" s="120" t="s">
        <v>1063</v>
      </c>
      <c r="C2174" s="119" t="s">
        <v>1026</v>
      </c>
      <c r="D2174" s="121" t="s">
        <v>1027</v>
      </c>
      <c r="E2174" s="121" t="s">
        <v>1027</v>
      </c>
    </row>
    <row r="2175" spans="1:5" x14ac:dyDescent="0.25">
      <c r="A2175" s="119" t="s">
        <v>875</v>
      </c>
      <c r="B2175" s="120" t="s">
        <v>1025</v>
      </c>
      <c r="C2175" s="119" t="s">
        <v>1026</v>
      </c>
      <c r="D2175" s="121">
        <v>7</v>
      </c>
      <c r="E2175" s="121" t="s">
        <v>1027</v>
      </c>
    </row>
    <row r="2176" spans="1:5" x14ac:dyDescent="0.25">
      <c r="A2176" s="119" t="s">
        <v>875</v>
      </c>
      <c r="B2176" s="120" t="s">
        <v>1554</v>
      </c>
      <c r="C2176" s="119" t="s">
        <v>1026</v>
      </c>
      <c r="D2176" s="121">
        <v>7</v>
      </c>
      <c r="E2176" s="121">
        <v>6</v>
      </c>
    </row>
    <row r="2177" spans="1:5" x14ac:dyDescent="0.25">
      <c r="A2177" s="119" t="s">
        <v>875</v>
      </c>
      <c r="B2177" s="120" t="s">
        <v>1307</v>
      </c>
      <c r="C2177" s="119" t="s">
        <v>1026</v>
      </c>
      <c r="D2177" s="121">
        <v>6</v>
      </c>
      <c r="E2177" s="121" t="s">
        <v>1027</v>
      </c>
    </row>
    <row r="2178" spans="1:5" x14ac:dyDescent="0.25">
      <c r="A2178" s="119" t="s">
        <v>875</v>
      </c>
      <c r="B2178" s="120" t="s">
        <v>1065</v>
      </c>
      <c r="C2178" s="119" t="s">
        <v>1026</v>
      </c>
      <c r="D2178" s="121">
        <v>5</v>
      </c>
      <c r="E2178" s="121">
        <v>7</v>
      </c>
    </row>
    <row r="2179" spans="1:5" x14ac:dyDescent="0.25">
      <c r="A2179" s="119" t="s">
        <v>875</v>
      </c>
      <c r="B2179" s="120" t="s">
        <v>1241</v>
      </c>
      <c r="C2179" s="119" t="s">
        <v>1026</v>
      </c>
      <c r="D2179" s="121">
        <v>6</v>
      </c>
      <c r="E2179" s="121">
        <v>5</v>
      </c>
    </row>
    <row r="2180" spans="1:5" x14ac:dyDescent="0.25">
      <c r="A2180" s="119" t="s">
        <v>875</v>
      </c>
      <c r="B2180" s="120" t="s">
        <v>1032</v>
      </c>
      <c r="C2180" s="119" t="s">
        <v>1026</v>
      </c>
      <c r="D2180" s="121" t="s">
        <v>1027</v>
      </c>
      <c r="E2180" s="121" t="s">
        <v>1027</v>
      </c>
    </row>
    <row r="2181" spans="1:5" x14ac:dyDescent="0.25">
      <c r="A2181" s="119" t="s">
        <v>875</v>
      </c>
      <c r="B2181" s="120" t="s">
        <v>1049</v>
      </c>
      <c r="C2181" s="119" t="s">
        <v>1026</v>
      </c>
      <c r="D2181" s="121">
        <v>5</v>
      </c>
      <c r="E2181" s="121">
        <v>6</v>
      </c>
    </row>
    <row r="2182" spans="1:5" x14ac:dyDescent="0.25">
      <c r="A2182" s="119" t="s">
        <v>875</v>
      </c>
      <c r="B2182" s="120" t="s">
        <v>1067</v>
      </c>
      <c r="C2182" s="119" t="s">
        <v>1026</v>
      </c>
      <c r="D2182" s="121">
        <v>4</v>
      </c>
      <c r="E2182" s="121">
        <v>5</v>
      </c>
    </row>
    <row r="2183" spans="1:5" ht="30" x14ac:dyDescent="0.25">
      <c r="A2183" s="119" t="s">
        <v>875</v>
      </c>
      <c r="B2183" s="120" t="s">
        <v>1224</v>
      </c>
      <c r="C2183" s="119" t="s">
        <v>1026</v>
      </c>
      <c r="D2183" s="121">
        <v>6</v>
      </c>
      <c r="E2183" s="121">
        <v>7</v>
      </c>
    </row>
    <row r="2184" spans="1:5" x14ac:dyDescent="0.25">
      <c r="A2184" s="119" t="s">
        <v>875</v>
      </c>
      <c r="B2184" s="120" t="s">
        <v>1800</v>
      </c>
      <c r="C2184" s="119" t="s">
        <v>1029</v>
      </c>
      <c r="D2184" s="121">
        <v>7</v>
      </c>
      <c r="E2184" s="121">
        <v>8</v>
      </c>
    </row>
    <row r="2185" spans="1:5" x14ac:dyDescent="0.25">
      <c r="A2185" s="119" t="s">
        <v>875</v>
      </c>
      <c r="B2185" s="120" t="s">
        <v>1801</v>
      </c>
      <c r="C2185" s="119" t="s">
        <v>1026</v>
      </c>
      <c r="D2185" s="121">
        <v>4</v>
      </c>
      <c r="E2185" s="121">
        <v>5</v>
      </c>
    </row>
    <row r="2186" spans="1:5" x14ac:dyDescent="0.25">
      <c r="A2186" s="119" t="s">
        <v>875</v>
      </c>
      <c r="B2186" s="120" t="s">
        <v>1226</v>
      </c>
      <c r="C2186" s="119" t="s">
        <v>1026</v>
      </c>
      <c r="D2186" s="121">
        <v>7</v>
      </c>
      <c r="E2186" s="121">
        <v>8</v>
      </c>
    </row>
    <row r="2187" spans="1:5" x14ac:dyDescent="0.25">
      <c r="A2187" s="119" t="s">
        <v>875</v>
      </c>
      <c r="B2187" s="120" t="s">
        <v>1438</v>
      </c>
      <c r="C2187" s="119" t="s">
        <v>1026</v>
      </c>
      <c r="D2187" s="121">
        <v>7</v>
      </c>
      <c r="E2187" s="121">
        <v>7</v>
      </c>
    </row>
    <row r="2188" spans="1:5" x14ac:dyDescent="0.25">
      <c r="A2188" s="119" t="s">
        <v>875</v>
      </c>
      <c r="B2188" s="120" t="s">
        <v>1085</v>
      </c>
      <c r="C2188" s="119" t="s">
        <v>1026</v>
      </c>
      <c r="D2188" s="121">
        <v>5</v>
      </c>
      <c r="E2188" s="121">
        <v>6</v>
      </c>
    </row>
    <row r="2189" spans="1:5" x14ac:dyDescent="0.25">
      <c r="A2189" s="119" t="s">
        <v>875</v>
      </c>
      <c r="B2189" s="120" t="s">
        <v>1034</v>
      </c>
      <c r="C2189" s="119" t="s">
        <v>1026</v>
      </c>
      <c r="D2189" s="121" t="s">
        <v>1027</v>
      </c>
      <c r="E2189" s="121" t="s">
        <v>1027</v>
      </c>
    </row>
    <row r="2190" spans="1:5" x14ac:dyDescent="0.25">
      <c r="A2190" s="119" t="s">
        <v>875</v>
      </c>
      <c r="B2190" s="120" t="s">
        <v>1087</v>
      </c>
      <c r="C2190" s="119" t="s">
        <v>1026</v>
      </c>
      <c r="D2190" s="121">
        <v>5</v>
      </c>
      <c r="E2190" s="121">
        <v>4</v>
      </c>
    </row>
    <row r="2191" spans="1:5" x14ac:dyDescent="0.25">
      <c r="A2191" s="119" t="s">
        <v>875</v>
      </c>
      <c r="B2191" s="120" t="s">
        <v>1073</v>
      </c>
      <c r="C2191" s="119" t="s">
        <v>1026</v>
      </c>
      <c r="D2191" s="121">
        <v>5</v>
      </c>
      <c r="E2191" s="121">
        <v>5</v>
      </c>
    </row>
    <row r="2192" spans="1:5" x14ac:dyDescent="0.25">
      <c r="A2192" s="119" t="s">
        <v>875</v>
      </c>
      <c r="B2192" s="120" t="s">
        <v>1802</v>
      </c>
      <c r="C2192" s="119" t="s">
        <v>1026</v>
      </c>
      <c r="D2192" s="124"/>
      <c r="E2192" s="124"/>
    </row>
    <row r="2193" spans="1:5" x14ac:dyDescent="0.25">
      <c r="A2193" s="119" t="s">
        <v>875</v>
      </c>
      <c r="B2193" s="120" t="s">
        <v>1228</v>
      </c>
      <c r="C2193" s="119" t="s">
        <v>1026</v>
      </c>
      <c r="D2193" s="121">
        <v>6</v>
      </c>
      <c r="E2193" s="121">
        <v>8</v>
      </c>
    </row>
    <row r="2194" spans="1:5" x14ac:dyDescent="0.25">
      <c r="A2194" s="119" t="s">
        <v>875</v>
      </c>
      <c r="B2194" s="120" t="s">
        <v>1090</v>
      </c>
      <c r="C2194" s="119" t="s">
        <v>1026</v>
      </c>
      <c r="D2194" s="121">
        <v>4</v>
      </c>
      <c r="E2194" s="121" t="s">
        <v>1027</v>
      </c>
    </row>
    <row r="2195" spans="1:5" x14ac:dyDescent="0.25">
      <c r="A2195" s="119" t="s">
        <v>875</v>
      </c>
      <c r="B2195" s="120" t="s">
        <v>1075</v>
      </c>
      <c r="C2195" s="119" t="s">
        <v>1026</v>
      </c>
      <c r="D2195" s="121">
        <v>7</v>
      </c>
      <c r="E2195" s="121">
        <v>7</v>
      </c>
    </row>
    <row r="2196" spans="1:5" x14ac:dyDescent="0.25">
      <c r="A2196" s="119" t="s">
        <v>875</v>
      </c>
      <c r="B2196" s="120" t="s">
        <v>1229</v>
      </c>
      <c r="C2196" s="119" t="s">
        <v>1026</v>
      </c>
      <c r="D2196" s="121">
        <v>6</v>
      </c>
      <c r="E2196" s="121">
        <v>7</v>
      </c>
    </row>
    <row r="2197" spans="1:5" ht="30" x14ac:dyDescent="0.25">
      <c r="A2197" s="119" t="s">
        <v>1803</v>
      </c>
      <c r="B2197" s="120" t="s">
        <v>1025</v>
      </c>
      <c r="C2197" s="119" t="s">
        <v>1026</v>
      </c>
      <c r="D2197" s="121">
        <v>7</v>
      </c>
      <c r="E2197" s="121" t="s">
        <v>1027</v>
      </c>
    </row>
    <row r="2198" spans="1:5" ht="30" x14ac:dyDescent="0.25">
      <c r="A2198" s="119" t="s">
        <v>1803</v>
      </c>
      <c r="B2198" s="120" t="s">
        <v>1804</v>
      </c>
      <c r="C2198" s="119" t="s">
        <v>1029</v>
      </c>
      <c r="D2198" s="121">
        <v>8</v>
      </c>
      <c r="E2198" s="121">
        <v>8</v>
      </c>
    </row>
    <row r="2199" spans="1:5" ht="30" x14ac:dyDescent="0.25">
      <c r="A2199" s="119" t="s">
        <v>1803</v>
      </c>
      <c r="B2199" s="120" t="s">
        <v>1805</v>
      </c>
      <c r="C2199" s="119" t="s">
        <v>1029</v>
      </c>
      <c r="D2199" s="121">
        <v>8</v>
      </c>
      <c r="E2199" s="121">
        <v>8</v>
      </c>
    </row>
    <row r="2200" spans="1:5" ht="30" x14ac:dyDescent="0.25">
      <c r="A2200" s="119" t="s">
        <v>1803</v>
      </c>
      <c r="B2200" s="120" t="s">
        <v>1249</v>
      </c>
      <c r="C2200" s="119" t="s">
        <v>1026</v>
      </c>
      <c r="D2200" s="121">
        <v>7</v>
      </c>
      <c r="E2200" s="121" t="s">
        <v>1027</v>
      </c>
    </row>
    <row r="2201" spans="1:5" ht="30" x14ac:dyDescent="0.25">
      <c r="A2201" s="119" t="s">
        <v>1803</v>
      </c>
      <c r="B2201" s="120" t="s">
        <v>1241</v>
      </c>
      <c r="C2201" s="119" t="s">
        <v>1026</v>
      </c>
      <c r="D2201" s="121">
        <v>6</v>
      </c>
      <c r="E2201" s="121">
        <v>5</v>
      </c>
    </row>
    <row r="2202" spans="1:5" ht="30" x14ac:dyDescent="0.25">
      <c r="A2202" s="119" t="s">
        <v>1803</v>
      </c>
      <c r="B2202" s="120" t="s">
        <v>1044</v>
      </c>
      <c r="C2202" s="119" t="s">
        <v>1026</v>
      </c>
      <c r="D2202" s="124"/>
      <c r="E2202" s="121">
        <v>6</v>
      </c>
    </row>
    <row r="2203" spans="1:5" ht="30" x14ac:dyDescent="0.25">
      <c r="A2203" s="119" t="s">
        <v>1803</v>
      </c>
      <c r="B2203" s="120" t="s">
        <v>1244</v>
      </c>
      <c r="C2203" s="119" t="s">
        <v>1026</v>
      </c>
      <c r="D2203" s="121">
        <v>7</v>
      </c>
      <c r="E2203" s="121">
        <v>7</v>
      </c>
    </row>
    <row r="2204" spans="1:5" ht="30" x14ac:dyDescent="0.25">
      <c r="A2204" s="119" t="s">
        <v>1803</v>
      </c>
      <c r="B2204" s="120" t="s">
        <v>1806</v>
      </c>
      <c r="C2204" s="119" t="s">
        <v>1029</v>
      </c>
      <c r="D2204" s="121">
        <v>7</v>
      </c>
      <c r="E2204" s="121">
        <v>7</v>
      </c>
    </row>
    <row r="2205" spans="1:5" ht="30" x14ac:dyDescent="0.25">
      <c r="A2205" s="119" t="s">
        <v>1803</v>
      </c>
      <c r="B2205" s="120" t="s">
        <v>1252</v>
      </c>
      <c r="C2205" s="119" t="s">
        <v>1026</v>
      </c>
      <c r="D2205" s="121">
        <v>6</v>
      </c>
      <c r="E2205" s="121">
        <v>7</v>
      </c>
    </row>
    <row r="2206" spans="1:5" ht="30" x14ac:dyDescent="0.25">
      <c r="A2206" s="119" t="s">
        <v>1803</v>
      </c>
      <c r="B2206" s="120" t="s">
        <v>1224</v>
      </c>
      <c r="C2206" s="119" t="s">
        <v>1026</v>
      </c>
      <c r="D2206" s="121">
        <v>6</v>
      </c>
      <c r="E2206" s="121">
        <v>7</v>
      </c>
    </row>
    <row r="2207" spans="1:5" ht="30" x14ac:dyDescent="0.25">
      <c r="A2207" s="119" t="s">
        <v>1803</v>
      </c>
      <c r="B2207" s="120" t="s">
        <v>1560</v>
      </c>
      <c r="C2207" s="119" t="s">
        <v>1026</v>
      </c>
      <c r="D2207" s="121">
        <v>8</v>
      </c>
      <c r="E2207" s="121">
        <v>7</v>
      </c>
    </row>
    <row r="2208" spans="1:5" ht="30" x14ac:dyDescent="0.25">
      <c r="A2208" s="119" t="s">
        <v>1803</v>
      </c>
      <c r="B2208" s="120" t="s">
        <v>1226</v>
      </c>
      <c r="C2208" s="119" t="s">
        <v>1026</v>
      </c>
      <c r="D2208" s="121">
        <v>7</v>
      </c>
      <c r="E2208" s="121">
        <v>8</v>
      </c>
    </row>
    <row r="2209" spans="1:5" ht="30" x14ac:dyDescent="0.25">
      <c r="A2209" s="119" t="s">
        <v>1803</v>
      </c>
      <c r="B2209" s="120" t="s">
        <v>1071</v>
      </c>
      <c r="C2209" s="119" t="s">
        <v>1026</v>
      </c>
      <c r="D2209" s="121">
        <v>6</v>
      </c>
      <c r="E2209" s="121">
        <v>4</v>
      </c>
    </row>
    <row r="2210" spans="1:5" ht="30" x14ac:dyDescent="0.25">
      <c r="A2210" s="119" t="s">
        <v>1803</v>
      </c>
      <c r="B2210" s="120" t="s">
        <v>1807</v>
      </c>
      <c r="C2210" s="119" t="s">
        <v>1026</v>
      </c>
      <c r="D2210" s="124"/>
      <c r="E2210" s="121">
        <v>6</v>
      </c>
    </row>
    <row r="2211" spans="1:5" ht="30" x14ac:dyDescent="0.25">
      <c r="A2211" s="119" t="s">
        <v>1803</v>
      </c>
      <c r="B2211" s="120" t="s">
        <v>1808</v>
      </c>
      <c r="C2211" s="119" t="s">
        <v>1026</v>
      </c>
      <c r="D2211" s="121">
        <v>8</v>
      </c>
      <c r="E2211" s="121" t="s">
        <v>1027</v>
      </c>
    </row>
    <row r="2212" spans="1:5" ht="30" x14ac:dyDescent="0.25">
      <c r="A2212" s="119" t="s">
        <v>1803</v>
      </c>
      <c r="B2212" s="120" t="s">
        <v>1253</v>
      </c>
      <c r="C2212" s="119" t="s">
        <v>1026</v>
      </c>
      <c r="D2212" s="121">
        <v>7</v>
      </c>
      <c r="E2212" s="121">
        <v>5</v>
      </c>
    </row>
    <row r="2213" spans="1:5" ht="30" x14ac:dyDescent="0.25">
      <c r="A2213" s="119" t="s">
        <v>1803</v>
      </c>
      <c r="B2213" s="120" t="s">
        <v>1059</v>
      </c>
      <c r="C2213" s="119" t="s">
        <v>1026</v>
      </c>
      <c r="D2213" s="121">
        <v>7</v>
      </c>
      <c r="E2213" s="121">
        <v>7</v>
      </c>
    </row>
    <row r="2214" spans="1:5" ht="30" x14ac:dyDescent="0.25">
      <c r="A2214" s="119" t="s">
        <v>1803</v>
      </c>
      <c r="B2214" s="120" t="s">
        <v>1060</v>
      </c>
      <c r="C2214" s="119" t="s">
        <v>1026</v>
      </c>
      <c r="D2214" s="121">
        <v>8</v>
      </c>
      <c r="E2214" s="121">
        <v>7</v>
      </c>
    </row>
    <row r="2215" spans="1:5" x14ac:dyDescent="0.25">
      <c r="A2215" s="119" t="s">
        <v>858</v>
      </c>
      <c r="B2215" s="120" t="s">
        <v>1809</v>
      </c>
      <c r="C2215" s="119" t="s">
        <v>1026</v>
      </c>
      <c r="D2215" s="121">
        <v>4</v>
      </c>
      <c r="E2215" s="121" t="s">
        <v>1027</v>
      </c>
    </row>
    <row r="2216" spans="1:5" x14ac:dyDescent="0.25">
      <c r="A2216" s="119" t="s">
        <v>858</v>
      </c>
      <c r="B2216" s="120" t="s">
        <v>1032</v>
      </c>
      <c r="C2216" s="119" t="s">
        <v>1026</v>
      </c>
      <c r="D2216" s="121" t="s">
        <v>1027</v>
      </c>
      <c r="E2216" s="121" t="s">
        <v>1027</v>
      </c>
    </row>
    <row r="2217" spans="1:5" x14ac:dyDescent="0.25">
      <c r="A2217" s="119" t="s">
        <v>858</v>
      </c>
      <c r="B2217" s="120" t="s">
        <v>1263</v>
      </c>
      <c r="C2217" s="119" t="s">
        <v>1029</v>
      </c>
      <c r="D2217" s="121">
        <v>4</v>
      </c>
      <c r="E2217" s="121">
        <v>3</v>
      </c>
    </row>
    <row r="2218" spans="1:5" x14ac:dyDescent="0.25">
      <c r="A2218" s="119" t="s">
        <v>858</v>
      </c>
      <c r="B2218" s="120" t="s">
        <v>1072</v>
      </c>
      <c r="C2218" s="119" t="s">
        <v>1026</v>
      </c>
      <c r="D2218" s="124"/>
      <c r="E2218" s="121">
        <v>2</v>
      </c>
    </row>
    <row r="2219" spans="1:5" x14ac:dyDescent="0.25">
      <c r="A2219" s="119" t="s">
        <v>858</v>
      </c>
      <c r="B2219" s="120" t="s">
        <v>1336</v>
      </c>
      <c r="C2219" s="119" t="s">
        <v>1026</v>
      </c>
      <c r="D2219" s="121" t="s">
        <v>1027</v>
      </c>
      <c r="E2219" s="121" t="s">
        <v>1027</v>
      </c>
    </row>
    <row r="2220" spans="1:5" ht="45" x14ac:dyDescent="0.25">
      <c r="A2220" s="119" t="s">
        <v>969</v>
      </c>
      <c r="B2220" s="120" t="s">
        <v>1063</v>
      </c>
      <c r="C2220" s="119" t="s">
        <v>1026</v>
      </c>
      <c r="D2220" s="121" t="s">
        <v>1027</v>
      </c>
      <c r="E2220" s="121" t="s">
        <v>1027</v>
      </c>
    </row>
    <row r="2221" spans="1:5" ht="45" x14ac:dyDescent="0.25">
      <c r="A2221" s="119" t="s">
        <v>969</v>
      </c>
      <c r="B2221" s="120" t="s">
        <v>1025</v>
      </c>
      <c r="C2221" s="119" t="s">
        <v>1026</v>
      </c>
      <c r="D2221" s="121">
        <v>7</v>
      </c>
      <c r="E2221" s="121" t="s">
        <v>1027</v>
      </c>
    </row>
    <row r="2222" spans="1:5" ht="45" x14ac:dyDescent="0.25">
      <c r="A2222" s="119" t="s">
        <v>969</v>
      </c>
      <c r="B2222" s="120" t="s">
        <v>1810</v>
      </c>
      <c r="C2222" s="119" t="s">
        <v>1026</v>
      </c>
      <c r="D2222" s="121">
        <v>3</v>
      </c>
      <c r="E2222" s="121">
        <v>2</v>
      </c>
    </row>
    <row r="2223" spans="1:5" ht="45" x14ac:dyDescent="0.25">
      <c r="A2223" s="119" t="s">
        <v>969</v>
      </c>
      <c r="B2223" s="120" t="s">
        <v>1321</v>
      </c>
      <c r="C2223" s="119" t="s">
        <v>1026</v>
      </c>
      <c r="D2223" s="124"/>
      <c r="E2223" s="121">
        <v>2</v>
      </c>
    </row>
    <row r="2224" spans="1:5" ht="45" x14ac:dyDescent="0.25">
      <c r="A2224" s="119" t="s">
        <v>969</v>
      </c>
      <c r="B2224" s="120" t="s">
        <v>1066</v>
      </c>
      <c r="C2224" s="119" t="s">
        <v>1026</v>
      </c>
      <c r="D2224" s="124"/>
      <c r="E2224" s="121">
        <v>4</v>
      </c>
    </row>
    <row r="2225" spans="1:5" ht="45" x14ac:dyDescent="0.25">
      <c r="A2225" s="119" t="s">
        <v>969</v>
      </c>
      <c r="B2225" s="120" t="s">
        <v>1032</v>
      </c>
      <c r="C2225" s="119" t="s">
        <v>1026</v>
      </c>
      <c r="D2225" s="121" t="s">
        <v>1027</v>
      </c>
      <c r="E2225" s="121" t="s">
        <v>1027</v>
      </c>
    </row>
    <row r="2226" spans="1:5" ht="45" x14ac:dyDescent="0.25">
      <c r="A2226" s="119" t="s">
        <v>969</v>
      </c>
      <c r="B2226" s="120" t="s">
        <v>1069</v>
      </c>
      <c r="C2226" s="119" t="s">
        <v>1026</v>
      </c>
      <c r="D2226" s="124"/>
      <c r="E2226" s="121">
        <v>5</v>
      </c>
    </row>
    <row r="2227" spans="1:5" ht="45" x14ac:dyDescent="0.25">
      <c r="A2227" s="119" t="s">
        <v>969</v>
      </c>
      <c r="B2227" s="120" t="s">
        <v>1070</v>
      </c>
      <c r="C2227" s="119" t="s">
        <v>1026</v>
      </c>
      <c r="D2227" s="121">
        <v>4</v>
      </c>
      <c r="E2227" s="121">
        <v>4</v>
      </c>
    </row>
    <row r="2228" spans="1:5" ht="45" x14ac:dyDescent="0.25">
      <c r="A2228" s="119" t="s">
        <v>969</v>
      </c>
      <c r="B2228" s="120" t="s">
        <v>1034</v>
      </c>
      <c r="C2228" s="119" t="s">
        <v>1026</v>
      </c>
      <c r="D2228" s="121" t="s">
        <v>1027</v>
      </c>
      <c r="E2228" s="121" t="s">
        <v>1027</v>
      </c>
    </row>
    <row r="2229" spans="1:5" ht="45" x14ac:dyDescent="0.25">
      <c r="A2229" s="119" t="s">
        <v>969</v>
      </c>
      <c r="B2229" s="120" t="s">
        <v>1072</v>
      </c>
      <c r="C2229" s="119" t="s">
        <v>1026</v>
      </c>
      <c r="D2229" s="124"/>
      <c r="E2229" s="121">
        <v>2</v>
      </c>
    </row>
    <row r="2230" spans="1:5" ht="45" x14ac:dyDescent="0.25">
      <c r="A2230" s="119" t="s">
        <v>969</v>
      </c>
      <c r="B2230" s="120" t="s">
        <v>1073</v>
      </c>
      <c r="C2230" s="119" t="s">
        <v>1026</v>
      </c>
      <c r="D2230" s="121">
        <v>5</v>
      </c>
      <c r="E2230" s="121">
        <v>5</v>
      </c>
    </row>
    <row r="2231" spans="1:5" ht="45" x14ac:dyDescent="0.25">
      <c r="A2231" s="119" t="s">
        <v>969</v>
      </c>
      <c r="B2231" s="120" t="s">
        <v>1811</v>
      </c>
      <c r="C2231" s="119" t="s">
        <v>1026</v>
      </c>
      <c r="D2231" s="124"/>
      <c r="E2231" s="121">
        <v>3</v>
      </c>
    </row>
    <row r="2232" spans="1:5" ht="45" x14ac:dyDescent="0.25">
      <c r="A2232" s="119" t="s">
        <v>969</v>
      </c>
      <c r="B2232" s="120" t="s">
        <v>1036</v>
      </c>
      <c r="C2232" s="119" t="s">
        <v>1026</v>
      </c>
      <c r="D2232" s="121" t="s">
        <v>1027</v>
      </c>
      <c r="E2232" s="121">
        <v>4</v>
      </c>
    </row>
    <row r="2233" spans="1:5" ht="45" x14ac:dyDescent="0.25">
      <c r="A2233" s="119" t="s">
        <v>969</v>
      </c>
      <c r="B2233" s="120" t="s">
        <v>1074</v>
      </c>
      <c r="C2233" s="119" t="s">
        <v>1026</v>
      </c>
      <c r="D2233" s="121">
        <v>3</v>
      </c>
      <c r="E2233" s="121">
        <v>2</v>
      </c>
    </row>
    <row r="2234" spans="1:5" ht="30" x14ac:dyDescent="0.25">
      <c r="A2234" s="119" t="s">
        <v>644</v>
      </c>
      <c r="B2234" s="120" t="s">
        <v>1690</v>
      </c>
      <c r="C2234" s="119" t="s">
        <v>1026</v>
      </c>
      <c r="D2234" s="121" t="s">
        <v>1027</v>
      </c>
      <c r="E2234" s="121" t="s">
        <v>1027</v>
      </c>
    </row>
    <row r="2235" spans="1:5" ht="30" x14ac:dyDescent="0.25">
      <c r="A2235" s="119" t="s">
        <v>644</v>
      </c>
      <c r="B2235" s="120" t="s">
        <v>1125</v>
      </c>
      <c r="C2235" s="119" t="s">
        <v>1026</v>
      </c>
      <c r="D2235" s="121">
        <v>3</v>
      </c>
      <c r="E2235" s="121">
        <v>2</v>
      </c>
    </row>
    <row r="2236" spans="1:5" ht="30" x14ac:dyDescent="0.25">
      <c r="A2236" s="119" t="s">
        <v>644</v>
      </c>
      <c r="B2236" s="120" t="s">
        <v>1315</v>
      </c>
      <c r="C2236" s="119" t="s">
        <v>1026</v>
      </c>
      <c r="D2236" s="121">
        <v>3</v>
      </c>
      <c r="E2236" s="121">
        <v>3</v>
      </c>
    </row>
    <row r="2237" spans="1:5" ht="30" x14ac:dyDescent="0.25">
      <c r="A2237" s="119" t="s">
        <v>644</v>
      </c>
      <c r="B2237" s="120" t="s">
        <v>1321</v>
      </c>
      <c r="C2237" s="119" t="s">
        <v>1026</v>
      </c>
      <c r="D2237" s="124"/>
      <c r="E2237" s="121">
        <v>2</v>
      </c>
    </row>
    <row r="2238" spans="1:5" ht="30" x14ac:dyDescent="0.25">
      <c r="A2238" s="119" t="s">
        <v>644</v>
      </c>
      <c r="B2238" s="120" t="s">
        <v>1032</v>
      </c>
      <c r="C2238" s="119" t="s">
        <v>1026</v>
      </c>
      <c r="D2238" s="121" t="s">
        <v>1027</v>
      </c>
      <c r="E2238" s="121" t="s">
        <v>1027</v>
      </c>
    </row>
    <row r="2239" spans="1:5" ht="30" x14ac:dyDescent="0.25">
      <c r="A2239" s="119" t="s">
        <v>644</v>
      </c>
      <c r="B2239" s="120" t="s">
        <v>1586</v>
      </c>
      <c r="C2239" s="119" t="s">
        <v>1029</v>
      </c>
      <c r="D2239" s="121">
        <v>4</v>
      </c>
      <c r="E2239" s="121">
        <v>5</v>
      </c>
    </row>
    <row r="2240" spans="1:5" ht="30" x14ac:dyDescent="0.25">
      <c r="A2240" s="119" t="s">
        <v>644</v>
      </c>
      <c r="B2240" s="120" t="s">
        <v>1375</v>
      </c>
      <c r="C2240" s="119" t="s">
        <v>1026</v>
      </c>
      <c r="D2240" s="121">
        <v>3</v>
      </c>
      <c r="E2240" s="121">
        <v>3</v>
      </c>
    </row>
    <row r="2241" spans="1:5" ht="30" x14ac:dyDescent="0.25">
      <c r="A2241" s="119" t="s">
        <v>644</v>
      </c>
      <c r="B2241" s="120" t="s">
        <v>1227</v>
      </c>
      <c r="C2241" s="119" t="s">
        <v>1026</v>
      </c>
      <c r="D2241" s="121">
        <v>5</v>
      </c>
      <c r="E2241" s="121">
        <v>5</v>
      </c>
    </row>
    <row r="2242" spans="1:5" ht="30" x14ac:dyDescent="0.25">
      <c r="A2242" s="119" t="s">
        <v>644</v>
      </c>
      <c r="B2242" s="120" t="s">
        <v>1071</v>
      </c>
      <c r="C2242" s="119" t="s">
        <v>1026</v>
      </c>
      <c r="D2242" s="121">
        <v>6</v>
      </c>
      <c r="E2242" s="121">
        <v>4</v>
      </c>
    </row>
    <row r="2243" spans="1:5" ht="30" x14ac:dyDescent="0.25">
      <c r="A2243" s="119" t="s">
        <v>644</v>
      </c>
      <c r="B2243" s="120" t="s">
        <v>1072</v>
      </c>
      <c r="C2243" s="119" t="s">
        <v>1026</v>
      </c>
      <c r="D2243" s="124"/>
      <c r="E2243" s="121">
        <v>2</v>
      </c>
    </row>
    <row r="2244" spans="1:5" x14ac:dyDescent="0.25">
      <c r="A2244" s="119" t="s">
        <v>859</v>
      </c>
      <c r="B2244" s="120" t="s">
        <v>1063</v>
      </c>
      <c r="C2244" s="119" t="s">
        <v>1026</v>
      </c>
      <c r="D2244" s="121" t="s">
        <v>1027</v>
      </c>
      <c r="E2244" s="121" t="s">
        <v>1027</v>
      </c>
    </row>
    <row r="2245" spans="1:5" x14ac:dyDescent="0.25">
      <c r="A2245" s="119" t="s">
        <v>859</v>
      </c>
      <c r="B2245" s="120" t="s">
        <v>1125</v>
      </c>
      <c r="C2245" s="119" t="s">
        <v>1026</v>
      </c>
      <c r="D2245" s="121">
        <v>3</v>
      </c>
      <c r="E2245" s="121">
        <v>2</v>
      </c>
    </row>
    <row r="2246" spans="1:5" x14ac:dyDescent="0.25">
      <c r="A2246" s="119" t="s">
        <v>859</v>
      </c>
      <c r="B2246" s="120" t="s">
        <v>1066</v>
      </c>
      <c r="C2246" s="119" t="s">
        <v>1026</v>
      </c>
      <c r="D2246" s="124"/>
      <c r="E2246" s="121">
        <v>4</v>
      </c>
    </row>
    <row r="2247" spans="1:5" x14ac:dyDescent="0.25">
      <c r="A2247" s="119" t="s">
        <v>859</v>
      </c>
      <c r="B2247" s="120" t="s">
        <v>1032</v>
      </c>
      <c r="C2247" s="119" t="s">
        <v>1026</v>
      </c>
      <c r="D2247" s="121" t="s">
        <v>1027</v>
      </c>
      <c r="E2247" s="121" t="s">
        <v>1027</v>
      </c>
    </row>
    <row r="2248" spans="1:5" x14ac:dyDescent="0.25">
      <c r="A2248" s="119" t="s">
        <v>859</v>
      </c>
      <c r="B2248" s="120" t="s">
        <v>1034</v>
      </c>
      <c r="C2248" s="119" t="s">
        <v>1026</v>
      </c>
      <c r="D2248" s="121" t="s">
        <v>1027</v>
      </c>
      <c r="E2248" s="121" t="s">
        <v>1027</v>
      </c>
    </row>
    <row r="2249" spans="1:5" x14ac:dyDescent="0.25">
      <c r="A2249" s="119" t="s">
        <v>859</v>
      </c>
      <c r="B2249" s="120" t="s">
        <v>1072</v>
      </c>
      <c r="C2249" s="119" t="s">
        <v>1026</v>
      </c>
      <c r="D2249" s="124"/>
      <c r="E2249" s="121">
        <v>2</v>
      </c>
    </row>
    <row r="2250" spans="1:5" x14ac:dyDescent="0.25">
      <c r="A2250" s="119" t="s">
        <v>859</v>
      </c>
      <c r="B2250" s="120" t="s">
        <v>1074</v>
      </c>
      <c r="C2250" s="119" t="s">
        <v>1026</v>
      </c>
      <c r="D2250" s="121">
        <v>3</v>
      </c>
      <c r="E2250" s="121">
        <v>2</v>
      </c>
    </row>
    <row r="2251" spans="1:5" x14ac:dyDescent="0.25">
      <c r="A2251" s="119" t="s">
        <v>860</v>
      </c>
      <c r="B2251" s="120" t="s">
        <v>1812</v>
      </c>
      <c r="C2251" s="119" t="s">
        <v>1026</v>
      </c>
      <c r="D2251" s="121">
        <v>3</v>
      </c>
      <c r="E2251" s="121">
        <v>4</v>
      </c>
    </row>
    <row r="2252" spans="1:5" x14ac:dyDescent="0.25">
      <c r="A2252" s="119" t="s">
        <v>860</v>
      </c>
      <c r="B2252" s="120" t="s">
        <v>1813</v>
      </c>
      <c r="C2252" s="119" t="s">
        <v>1026</v>
      </c>
      <c r="D2252" s="121">
        <v>4</v>
      </c>
      <c r="E2252" s="121">
        <v>6</v>
      </c>
    </row>
    <row r="2253" spans="1:5" x14ac:dyDescent="0.25">
      <c r="A2253" s="119" t="s">
        <v>860</v>
      </c>
      <c r="B2253" s="120" t="s">
        <v>1032</v>
      </c>
      <c r="C2253" s="119" t="s">
        <v>1026</v>
      </c>
      <c r="D2253" s="121" t="s">
        <v>1027</v>
      </c>
      <c r="E2253" s="121" t="s">
        <v>1027</v>
      </c>
    </row>
    <row r="2254" spans="1:5" x14ac:dyDescent="0.25">
      <c r="A2254" s="119" t="s">
        <v>860</v>
      </c>
      <c r="B2254" s="120" t="s">
        <v>1263</v>
      </c>
      <c r="C2254" s="119" t="s">
        <v>1029</v>
      </c>
      <c r="D2254" s="121">
        <v>4</v>
      </c>
      <c r="E2254" s="121">
        <v>3</v>
      </c>
    </row>
    <row r="2255" spans="1:5" x14ac:dyDescent="0.25">
      <c r="A2255" s="119" t="s">
        <v>860</v>
      </c>
      <c r="B2255" s="120" t="s">
        <v>1227</v>
      </c>
      <c r="C2255" s="119" t="s">
        <v>1026</v>
      </c>
      <c r="D2255" s="121">
        <v>5</v>
      </c>
      <c r="E2255" s="121">
        <v>5</v>
      </c>
    </row>
    <row r="2256" spans="1:5" x14ac:dyDescent="0.25">
      <c r="A2256" s="119" t="s">
        <v>860</v>
      </c>
      <c r="B2256" s="120" t="s">
        <v>1072</v>
      </c>
      <c r="C2256" s="119" t="s">
        <v>1026</v>
      </c>
      <c r="D2256" s="124"/>
      <c r="E2256" s="121">
        <v>2</v>
      </c>
    </row>
    <row r="2257" spans="1:5" ht="30" x14ac:dyDescent="0.25">
      <c r="A2257" s="119" t="s">
        <v>734</v>
      </c>
      <c r="B2257" s="120" t="s">
        <v>1314</v>
      </c>
      <c r="C2257" s="119" t="s">
        <v>1026</v>
      </c>
      <c r="D2257" s="121">
        <v>1</v>
      </c>
      <c r="E2257" s="121">
        <v>1</v>
      </c>
    </row>
    <row r="2258" spans="1:5" ht="30" x14ac:dyDescent="0.25">
      <c r="A2258" s="119" t="s">
        <v>734</v>
      </c>
      <c r="B2258" s="120" t="s">
        <v>1318</v>
      </c>
      <c r="C2258" s="119" t="s">
        <v>1029</v>
      </c>
      <c r="D2258" s="121">
        <v>1</v>
      </c>
      <c r="E2258" s="121">
        <v>1</v>
      </c>
    </row>
    <row r="2259" spans="1:5" ht="30" x14ac:dyDescent="0.25">
      <c r="A2259" s="119" t="s">
        <v>734</v>
      </c>
      <c r="B2259" s="120" t="s">
        <v>1319</v>
      </c>
      <c r="C2259" s="119" t="s">
        <v>1026</v>
      </c>
      <c r="D2259" s="121">
        <v>2</v>
      </c>
      <c r="E2259" s="121">
        <v>2</v>
      </c>
    </row>
    <row r="2260" spans="1:5" ht="30" x14ac:dyDescent="0.25">
      <c r="A2260" s="119" t="s">
        <v>734</v>
      </c>
      <c r="B2260" s="120" t="s">
        <v>1673</v>
      </c>
      <c r="C2260" s="119" t="s">
        <v>1029</v>
      </c>
      <c r="D2260" s="121">
        <v>2</v>
      </c>
      <c r="E2260" s="121">
        <v>1</v>
      </c>
    </row>
    <row r="2261" spans="1:5" ht="30" x14ac:dyDescent="0.25">
      <c r="A2261" s="119" t="s">
        <v>734</v>
      </c>
      <c r="B2261" s="120" t="s">
        <v>1753</v>
      </c>
      <c r="C2261" s="119" t="s">
        <v>1029</v>
      </c>
      <c r="D2261" s="121">
        <v>2</v>
      </c>
      <c r="E2261" s="121">
        <v>2</v>
      </c>
    </row>
    <row r="2262" spans="1:5" ht="30" x14ac:dyDescent="0.25">
      <c r="A2262" s="119" t="s">
        <v>734</v>
      </c>
      <c r="B2262" s="120" t="s">
        <v>1320</v>
      </c>
      <c r="C2262" s="119" t="s">
        <v>1026</v>
      </c>
      <c r="D2262" s="121">
        <v>2</v>
      </c>
      <c r="E2262" s="121" t="s">
        <v>1027</v>
      </c>
    </row>
    <row r="2263" spans="1:5" x14ac:dyDescent="0.25">
      <c r="A2263" s="119" t="s">
        <v>907</v>
      </c>
      <c r="B2263" s="120" t="s">
        <v>1420</v>
      </c>
      <c r="C2263" s="119" t="s">
        <v>1026</v>
      </c>
      <c r="D2263" s="121">
        <v>3</v>
      </c>
      <c r="E2263" s="121">
        <v>3</v>
      </c>
    </row>
    <row r="2264" spans="1:5" x14ac:dyDescent="0.25">
      <c r="A2264" s="119" t="s">
        <v>907</v>
      </c>
      <c r="B2264" s="120" t="s">
        <v>1782</v>
      </c>
      <c r="C2264" s="119" t="s">
        <v>1026</v>
      </c>
      <c r="D2264" s="121">
        <v>3</v>
      </c>
      <c r="E2264" s="121">
        <v>4</v>
      </c>
    </row>
    <row r="2265" spans="1:5" x14ac:dyDescent="0.25">
      <c r="A2265" s="119" t="s">
        <v>907</v>
      </c>
      <c r="B2265" s="120" t="s">
        <v>1312</v>
      </c>
      <c r="C2265" s="119" t="s">
        <v>1029</v>
      </c>
      <c r="D2265" s="121" t="s">
        <v>1027</v>
      </c>
      <c r="E2265" s="121" t="s">
        <v>1027</v>
      </c>
    </row>
    <row r="2266" spans="1:5" x14ac:dyDescent="0.25">
      <c r="A2266" s="119" t="s">
        <v>907</v>
      </c>
      <c r="B2266" s="120" t="s">
        <v>1494</v>
      </c>
      <c r="C2266" s="119" t="s">
        <v>1026</v>
      </c>
      <c r="D2266" s="121">
        <v>1</v>
      </c>
      <c r="E2266" s="121" t="s">
        <v>1027</v>
      </c>
    </row>
    <row r="2267" spans="1:5" x14ac:dyDescent="0.25">
      <c r="A2267" s="119" t="s">
        <v>907</v>
      </c>
      <c r="B2267" s="120" t="s">
        <v>1072</v>
      </c>
      <c r="C2267" s="119" t="s">
        <v>1026</v>
      </c>
      <c r="D2267" s="124"/>
      <c r="E2267" s="121">
        <v>2</v>
      </c>
    </row>
    <row r="2268" spans="1:5" x14ac:dyDescent="0.25">
      <c r="A2268" s="119" t="s">
        <v>907</v>
      </c>
      <c r="B2268" s="120" t="s">
        <v>1131</v>
      </c>
      <c r="C2268" s="119" t="s">
        <v>1026</v>
      </c>
      <c r="D2268" s="121" t="s">
        <v>1027</v>
      </c>
      <c r="E2268" s="121" t="s">
        <v>1027</v>
      </c>
    </row>
    <row r="2269" spans="1:5" x14ac:dyDescent="0.25">
      <c r="A2269" s="119" t="s">
        <v>907</v>
      </c>
      <c r="B2269" s="120" t="s">
        <v>1421</v>
      </c>
      <c r="C2269" s="119" t="s">
        <v>1026</v>
      </c>
      <c r="D2269" s="121" t="s">
        <v>1027</v>
      </c>
      <c r="E2269" s="121">
        <v>4</v>
      </c>
    </row>
    <row r="2270" spans="1:5" x14ac:dyDescent="0.25">
      <c r="A2270" s="119" t="s">
        <v>907</v>
      </c>
      <c r="B2270" s="120" t="s">
        <v>1036</v>
      </c>
      <c r="C2270" s="119" t="s">
        <v>1026</v>
      </c>
      <c r="D2270" s="121" t="s">
        <v>1027</v>
      </c>
      <c r="E2270" s="121">
        <v>4</v>
      </c>
    </row>
    <row r="2271" spans="1:5" x14ac:dyDescent="0.25">
      <c r="A2271" s="119" t="s">
        <v>886</v>
      </c>
      <c r="B2271" s="120" t="s">
        <v>1125</v>
      </c>
      <c r="C2271" s="119" t="s">
        <v>1026</v>
      </c>
      <c r="D2271" s="121">
        <v>3</v>
      </c>
      <c r="E2271" s="121">
        <v>2</v>
      </c>
    </row>
    <row r="2272" spans="1:5" x14ac:dyDescent="0.25">
      <c r="A2272" s="119" t="s">
        <v>886</v>
      </c>
      <c r="B2272" s="120" t="s">
        <v>1355</v>
      </c>
      <c r="C2272" s="119" t="s">
        <v>1026</v>
      </c>
      <c r="D2272" s="121">
        <v>5</v>
      </c>
      <c r="E2272" s="121">
        <v>4</v>
      </c>
    </row>
    <row r="2273" spans="1:5" x14ac:dyDescent="0.25">
      <c r="A2273" s="119" t="s">
        <v>886</v>
      </c>
      <c r="B2273" s="120" t="s">
        <v>1315</v>
      </c>
      <c r="C2273" s="119" t="s">
        <v>1029</v>
      </c>
      <c r="D2273" s="121">
        <v>3</v>
      </c>
      <c r="E2273" s="121">
        <v>3</v>
      </c>
    </row>
    <row r="2274" spans="1:5" x14ac:dyDescent="0.25">
      <c r="A2274" s="119" t="s">
        <v>886</v>
      </c>
      <c r="B2274" s="120" t="s">
        <v>1042</v>
      </c>
      <c r="C2274" s="119" t="s">
        <v>1026</v>
      </c>
      <c r="D2274" s="121" t="s">
        <v>1027</v>
      </c>
      <c r="E2274" s="121" t="s">
        <v>1027</v>
      </c>
    </row>
    <row r="2275" spans="1:5" x14ac:dyDescent="0.25">
      <c r="A2275" s="119" t="s">
        <v>886</v>
      </c>
      <c r="B2275" s="120" t="s">
        <v>1809</v>
      </c>
      <c r="C2275" s="119" t="s">
        <v>1026</v>
      </c>
      <c r="D2275" s="121">
        <v>4</v>
      </c>
      <c r="E2275" s="121" t="s">
        <v>1027</v>
      </c>
    </row>
    <row r="2276" spans="1:5" x14ac:dyDescent="0.25">
      <c r="A2276" s="119" t="s">
        <v>886</v>
      </c>
      <c r="B2276" s="120" t="s">
        <v>1782</v>
      </c>
      <c r="C2276" s="119" t="s">
        <v>1026</v>
      </c>
      <c r="D2276" s="121">
        <v>3</v>
      </c>
      <c r="E2276" s="121">
        <v>4</v>
      </c>
    </row>
    <row r="2277" spans="1:5" x14ac:dyDescent="0.25">
      <c r="A2277" s="119" t="s">
        <v>886</v>
      </c>
      <c r="B2277" s="120" t="s">
        <v>1032</v>
      </c>
      <c r="C2277" s="119" t="s">
        <v>1026</v>
      </c>
      <c r="D2277" s="121" t="s">
        <v>1027</v>
      </c>
      <c r="E2277" s="121" t="s">
        <v>1027</v>
      </c>
    </row>
    <row r="2278" spans="1:5" x14ac:dyDescent="0.25">
      <c r="A2278" s="119" t="s">
        <v>886</v>
      </c>
      <c r="B2278" s="120" t="s">
        <v>1127</v>
      </c>
      <c r="C2278" s="119" t="s">
        <v>1026</v>
      </c>
      <c r="D2278" s="121">
        <v>1</v>
      </c>
      <c r="E2278" s="121">
        <v>3</v>
      </c>
    </row>
    <row r="2279" spans="1:5" x14ac:dyDescent="0.25">
      <c r="A2279" s="119" t="s">
        <v>886</v>
      </c>
      <c r="B2279" s="120" t="s">
        <v>1586</v>
      </c>
      <c r="C2279" s="119" t="s">
        <v>1026</v>
      </c>
      <c r="D2279" s="121">
        <v>4</v>
      </c>
      <c r="E2279" s="121">
        <v>5</v>
      </c>
    </row>
    <row r="2280" spans="1:5" x14ac:dyDescent="0.25">
      <c r="A2280" s="119" t="s">
        <v>886</v>
      </c>
      <c r="B2280" s="120" t="s">
        <v>1128</v>
      </c>
      <c r="C2280" s="119" t="s">
        <v>1029</v>
      </c>
      <c r="D2280" s="121">
        <v>2</v>
      </c>
      <c r="E2280" s="121">
        <v>3</v>
      </c>
    </row>
    <row r="2281" spans="1:5" x14ac:dyDescent="0.25">
      <c r="A2281" s="119" t="s">
        <v>886</v>
      </c>
      <c r="B2281" s="120" t="s">
        <v>1338</v>
      </c>
      <c r="C2281" s="119" t="s">
        <v>1026</v>
      </c>
      <c r="D2281" s="121">
        <v>3</v>
      </c>
      <c r="E2281" s="121" t="s">
        <v>1027</v>
      </c>
    </row>
    <row r="2282" spans="1:5" x14ac:dyDescent="0.25">
      <c r="A2282" s="119" t="s">
        <v>886</v>
      </c>
      <c r="B2282" s="120" t="s">
        <v>1071</v>
      </c>
      <c r="C2282" s="119" t="s">
        <v>1026</v>
      </c>
      <c r="D2282" s="121">
        <v>6</v>
      </c>
      <c r="E2282" s="121">
        <v>4</v>
      </c>
    </row>
    <row r="2283" spans="1:5" x14ac:dyDescent="0.25">
      <c r="A2283" s="119" t="s">
        <v>886</v>
      </c>
      <c r="B2283" s="120" t="s">
        <v>1129</v>
      </c>
      <c r="C2283" s="119" t="s">
        <v>1026</v>
      </c>
      <c r="D2283" s="121" t="s">
        <v>1027</v>
      </c>
      <c r="E2283" s="121" t="s">
        <v>1027</v>
      </c>
    </row>
    <row r="2284" spans="1:5" x14ac:dyDescent="0.25">
      <c r="A2284" s="119" t="s">
        <v>886</v>
      </c>
      <c r="B2284" s="120" t="s">
        <v>1053</v>
      </c>
      <c r="C2284" s="119" t="s">
        <v>1029</v>
      </c>
      <c r="D2284" s="121">
        <v>4</v>
      </c>
      <c r="E2284" s="121">
        <v>5</v>
      </c>
    </row>
    <row r="2285" spans="1:5" x14ac:dyDescent="0.25">
      <c r="A2285" s="119" t="s">
        <v>886</v>
      </c>
      <c r="B2285" s="120" t="s">
        <v>1072</v>
      </c>
      <c r="C2285" s="119" t="s">
        <v>1029</v>
      </c>
      <c r="D2285" s="124"/>
      <c r="E2285" s="121">
        <v>2</v>
      </c>
    </row>
    <row r="2286" spans="1:5" x14ac:dyDescent="0.25">
      <c r="A2286" s="119" t="s">
        <v>886</v>
      </c>
      <c r="B2286" s="120" t="s">
        <v>1335</v>
      </c>
      <c r="C2286" s="119" t="s">
        <v>1026</v>
      </c>
      <c r="D2286" s="121">
        <v>3</v>
      </c>
      <c r="E2286" s="121">
        <v>3</v>
      </c>
    </row>
    <row r="2287" spans="1:5" x14ac:dyDescent="0.25">
      <c r="A2287" s="119" t="s">
        <v>886</v>
      </c>
      <c r="B2287" s="120" t="s">
        <v>1336</v>
      </c>
      <c r="C2287" s="119" t="s">
        <v>1026</v>
      </c>
      <c r="D2287" s="121" t="s">
        <v>1027</v>
      </c>
      <c r="E2287" s="121" t="s">
        <v>1027</v>
      </c>
    </row>
    <row r="2288" spans="1:5" x14ac:dyDescent="0.25">
      <c r="A2288" s="119" t="s">
        <v>886</v>
      </c>
      <c r="B2288" s="120" t="s">
        <v>1305</v>
      </c>
      <c r="C2288" s="119" t="s">
        <v>1026</v>
      </c>
      <c r="D2288" s="121">
        <v>6</v>
      </c>
      <c r="E2288" s="121" t="s">
        <v>1027</v>
      </c>
    </row>
    <row r="2289" spans="1:5" x14ac:dyDescent="0.25">
      <c r="A2289" s="119" t="s">
        <v>886</v>
      </c>
      <c r="B2289" s="120" t="s">
        <v>1445</v>
      </c>
      <c r="C2289" s="119" t="s">
        <v>1026</v>
      </c>
      <c r="D2289" s="121">
        <v>5</v>
      </c>
      <c r="E2289" s="121" t="s">
        <v>1027</v>
      </c>
    </row>
    <row r="2290" spans="1:5" ht="30" x14ac:dyDescent="0.25">
      <c r="A2290" s="119" t="s">
        <v>908</v>
      </c>
      <c r="B2290" s="120" t="s">
        <v>1124</v>
      </c>
      <c r="C2290" s="119" t="s">
        <v>1029</v>
      </c>
      <c r="D2290" s="121" t="s">
        <v>1027</v>
      </c>
      <c r="E2290" s="121" t="s">
        <v>1027</v>
      </c>
    </row>
    <row r="2291" spans="1:5" ht="30" x14ac:dyDescent="0.25">
      <c r="A2291" s="119" t="s">
        <v>908</v>
      </c>
      <c r="B2291" s="120" t="s">
        <v>1125</v>
      </c>
      <c r="C2291" s="119" t="s">
        <v>1026</v>
      </c>
      <c r="D2291" s="121">
        <v>3</v>
      </c>
      <c r="E2291" s="121">
        <v>2</v>
      </c>
    </row>
    <row r="2292" spans="1:5" ht="30" x14ac:dyDescent="0.25">
      <c r="A2292" s="119" t="s">
        <v>908</v>
      </c>
      <c r="B2292" s="120" t="s">
        <v>1126</v>
      </c>
      <c r="C2292" s="119" t="s">
        <v>1026</v>
      </c>
      <c r="D2292" s="121" t="s">
        <v>1027</v>
      </c>
      <c r="E2292" s="121" t="s">
        <v>1027</v>
      </c>
    </row>
    <row r="2293" spans="1:5" ht="30" x14ac:dyDescent="0.25">
      <c r="A2293" s="119" t="s">
        <v>908</v>
      </c>
      <c r="B2293" s="120" t="s">
        <v>1315</v>
      </c>
      <c r="C2293" s="119" t="s">
        <v>1026</v>
      </c>
      <c r="D2293" s="121">
        <v>3</v>
      </c>
      <c r="E2293" s="121">
        <v>3</v>
      </c>
    </row>
    <row r="2294" spans="1:5" ht="30" x14ac:dyDescent="0.25">
      <c r="A2294" s="119" t="s">
        <v>908</v>
      </c>
      <c r="B2294" s="120" t="s">
        <v>1066</v>
      </c>
      <c r="C2294" s="119" t="s">
        <v>1026</v>
      </c>
      <c r="D2294" s="124"/>
      <c r="E2294" s="121">
        <v>4</v>
      </c>
    </row>
    <row r="2295" spans="1:5" ht="30" x14ac:dyDescent="0.25">
      <c r="A2295" s="119" t="s">
        <v>908</v>
      </c>
      <c r="B2295" s="120" t="s">
        <v>1814</v>
      </c>
      <c r="C2295" s="119" t="s">
        <v>1029</v>
      </c>
      <c r="D2295" s="121">
        <v>2</v>
      </c>
      <c r="E2295" s="121">
        <v>3</v>
      </c>
    </row>
    <row r="2296" spans="1:5" ht="30" x14ac:dyDescent="0.25">
      <c r="A2296" s="119" t="s">
        <v>908</v>
      </c>
      <c r="B2296" s="120" t="s">
        <v>1127</v>
      </c>
      <c r="C2296" s="119" t="s">
        <v>1026</v>
      </c>
      <c r="D2296" s="121">
        <v>1</v>
      </c>
      <c r="E2296" s="121">
        <v>3</v>
      </c>
    </row>
    <row r="2297" spans="1:5" ht="30" x14ac:dyDescent="0.25">
      <c r="A2297" s="119" t="s">
        <v>908</v>
      </c>
      <c r="B2297" s="120" t="s">
        <v>1230</v>
      </c>
      <c r="C2297" s="119" t="s">
        <v>1029</v>
      </c>
      <c r="D2297" s="121">
        <v>2</v>
      </c>
      <c r="E2297" s="121">
        <v>3</v>
      </c>
    </row>
    <row r="2298" spans="1:5" ht="30" x14ac:dyDescent="0.25">
      <c r="A2298" s="119" t="s">
        <v>908</v>
      </c>
      <c r="B2298" s="120" t="s">
        <v>1131</v>
      </c>
      <c r="C2298" s="119" t="s">
        <v>1026</v>
      </c>
      <c r="D2298" s="121" t="s">
        <v>1027</v>
      </c>
      <c r="E2298" s="121" t="s">
        <v>1027</v>
      </c>
    </row>
    <row r="2299" spans="1:5" ht="30" x14ac:dyDescent="0.25">
      <c r="A2299" s="119" t="s">
        <v>1815</v>
      </c>
      <c r="B2299" s="120" t="s">
        <v>1123</v>
      </c>
      <c r="C2299" s="119" t="s">
        <v>1026</v>
      </c>
      <c r="D2299" s="121">
        <v>4</v>
      </c>
      <c r="E2299" s="121">
        <v>4</v>
      </c>
    </row>
    <row r="2300" spans="1:5" ht="30" x14ac:dyDescent="0.25">
      <c r="A2300" s="119" t="s">
        <v>1815</v>
      </c>
      <c r="B2300" s="120" t="s">
        <v>1141</v>
      </c>
      <c r="C2300" s="119" t="s">
        <v>1026</v>
      </c>
      <c r="D2300" s="121">
        <v>2</v>
      </c>
      <c r="E2300" s="121">
        <v>2</v>
      </c>
    </row>
    <row r="2301" spans="1:5" ht="30" x14ac:dyDescent="0.25">
      <c r="A2301" s="119" t="s">
        <v>1815</v>
      </c>
      <c r="B2301" s="120" t="s">
        <v>1124</v>
      </c>
      <c r="C2301" s="119" t="s">
        <v>1026</v>
      </c>
      <c r="D2301" s="121" t="s">
        <v>1027</v>
      </c>
      <c r="E2301" s="121" t="s">
        <v>1027</v>
      </c>
    </row>
    <row r="2302" spans="1:5" ht="30" x14ac:dyDescent="0.25">
      <c r="A2302" s="119" t="s">
        <v>1815</v>
      </c>
      <c r="B2302" s="120" t="s">
        <v>1145</v>
      </c>
      <c r="C2302" s="119" t="s">
        <v>1026</v>
      </c>
      <c r="D2302" s="121">
        <v>3</v>
      </c>
      <c r="E2302" s="121" t="s">
        <v>1027</v>
      </c>
    </row>
    <row r="2303" spans="1:5" ht="30" x14ac:dyDescent="0.25">
      <c r="A2303" s="119" t="s">
        <v>1815</v>
      </c>
      <c r="B2303" s="120" t="s">
        <v>1148</v>
      </c>
      <c r="C2303" s="119" t="s">
        <v>1026</v>
      </c>
      <c r="D2303" s="121" t="s">
        <v>1027</v>
      </c>
      <c r="E2303" s="121">
        <v>6</v>
      </c>
    </row>
    <row r="2304" spans="1:5" ht="30" x14ac:dyDescent="0.25">
      <c r="A2304" s="119" t="s">
        <v>1815</v>
      </c>
      <c r="B2304" s="120" t="s">
        <v>1230</v>
      </c>
      <c r="C2304" s="119" t="s">
        <v>1026</v>
      </c>
      <c r="D2304" s="121">
        <v>2</v>
      </c>
      <c r="E2304" s="121">
        <v>3</v>
      </c>
    </row>
    <row r="2305" spans="1:5" ht="30" x14ac:dyDescent="0.25">
      <c r="A2305" s="119" t="s">
        <v>1815</v>
      </c>
      <c r="B2305" s="120" t="s">
        <v>1816</v>
      </c>
      <c r="C2305" s="119" t="s">
        <v>1026</v>
      </c>
      <c r="D2305" s="121">
        <v>3</v>
      </c>
      <c r="E2305" s="121">
        <v>3</v>
      </c>
    </row>
    <row r="2306" spans="1:5" ht="30" x14ac:dyDescent="0.25">
      <c r="A2306" s="119" t="s">
        <v>1815</v>
      </c>
      <c r="B2306" s="120" t="s">
        <v>1731</v>
      </c>
      <c r="C2306" s="119" t="s">
        <v>1029</v>
      </c>
      <c r="D2306" s="121">
        <v>4</v>
      </c>
      <c r="E2306" s="121">
        <v>5</v>
      </c>
    </row>
    <row r="2307" spans="1:5" ht="30" x14ac:dyDescent="0.25">
      <c r="A2307" s="119" t="s">
        <v>1815</v>
      </c>
      <c r="B2307" s="120" t="s">
        <v>1817</v>
      </c>
      <c r="C2307" s="119" t="s">
        <v>1026</v>
      </c>
      <c r="D2307" s="121">
        <v>5</v>
      </c>
      <c r="E2307" s="121">
        <v>5</v>
      </c>
    </row>
    <row r="2308" spans="1:5" ht="30" x14ac:dyDescent="0.25">
      <c r="A2308" s="119" t="s">
        <v>1815</v>
      </c>
      <c r="B2308" s="120" t="s">
        <v>1153</v>
      </c>
      <c r="C2308" s="119" t="s">
        <v>1026</v>
      </c>
      <c r="D2308" s="121">
        <v>6</v>
      </c>
      <c r="E2308" s="121" t="s">
        <v>1027</v>
      </c>
    </row>
    <row r="2309" spans="1:5" ht="30" x14ac:dyDescent="0.25">
      <c r="A2309" s="119" t="s">
        <v>1815</v>
      </c>
      <c r="B2309" s="120" t="s">
        <v>1155</v>
      </c>
      <c r="C2309" s="119" t="s">
        <v>1026</v>
      </c>
      <c r="D2309" s="121" t="s">
        <v>1027</v>
      </c>
      <c r="E2309" s="121" t="s">
        <v>1027</v>
      </c>
    </row>
    <row r="2310" spans="1:5" ht="30" x14ac:dyDescent="0.25">
      <c r="A2310" s="119" t="s">
        <v>1815</v>
      </c>
      <c r="B2310" s="120" t="s">
        <v>1157</v>
      </c>
      <c r="C2310" s="119" t="s">
        <v>1026</v>
      </c>
      <c r="D2310" s="121" t="s">
        <v>1027</v>
      </c>
      <c r="E2310" s="121" t="s">
        <v>1027</v>
      </c>
    </row>
    <row r="2311" spans="1:5" ht="30" x14ac:dyDescent="0.25">
      <c r="A2311" s="119" t="s">
        <v>876</v>
      </c>
      <c r="B2311" s="120" t="s">
        <v>1690</v>
      </c>
      <c r="C2311" s="119" t="s">
        <v>1026</v>
      </c>
      <c r="D2311" s="121" t="s">
        <v>1027</v>
      </c>
      <c r="E2311" s="121" t="s">
        <v>1027</v>
      </c>
    </row>
    <row r="2312" spans="1:5" ht="30" x14ac:dyDescent="0.25">
      <c r="A2312" s="119" t="s">
        <v>876</v>
      </c>
      <c r="B2312" s="120" t="s">
        <v>1044</v>
      </c>
      <c r="C2312" s="119" t="s">
        <v>1026</v>
      </c>
      <c r="D2312" s="124"/>
      <c r="E2312" s="121">
        <v>6</v>
      </c>
    </row>
    <row r="2313" spans="1:5" ht="30" x14ac:dyDescent="0.25">
      <c r="A2313" s="119" t="s">
        <v>876</v>
      </c>
      <c r="B2313" s="120" t="s">
        <v>1032</v>
      </c>
      <c r="C2313" s="119" t="s">
        <v>1026</v>
      </c>
      <c r="D2313" s="121" t="s">
        <v>1027</v>
      </c>
      <c r="E2313" s="121" t="s">
        <v>1027</v>
      </c>
    </row>
    <row r="2314" spans="1:5" ht="30" x14ac:dyDescent="0.25">
      <c r="A2314" s="119" t="s">
        <v>876</v>
      </c>
      <c r="B2314" s="120" t="s">
        <v>1049</v>
      </c>
      <c r="C2314" s="119" t="s">
        <v>1026</v>
      </c>
      <c r="D2314" s="121">
        <v>5</v>
      </c>
      <c r="E2314" s="121">
        <v>6</v>
      </c>
    </row>
    <row r="2315" spans="1:5" ht="30" x14ac:dyDescent="0.25">
      <c r="A2315" s="119" t="s">
        <v>876</v>
      </c>
      <c r="B2315" s="120" t="s">
        <v>1453</v>
      </c>
      <c r="C2315" s="119" t="s">
        <v>1026</v>
      </c>
      <c r="D2315" s="121">
        <v>5</v>
      </c>
      <c r="E2315" s="121">
        <v>7</v>
      </c>
    </row>
    <row r="2316" spans="1:5" ht="30" x14ac:dyDescent="0.25">
      <c r="A2316" s="119" t="s">
        <v>876</v>
      </c>
      <c r="B2316" s="120" t="s">
        <v>1379</v>
      </c>
      <c r="C2316" s="119" t="s">
        <v>1026</v>
      </c>
      <c r="D2316" s="121">
        <v>5</v>
      </c>
      <c r="E2316" s="121">
        <v>7</v>
      </c>
    </row>
    <row r="2317" spans="1:5" ht="30" x14ac:dyDescent="0.25">
      <c r="A2317" s="119" t="s">
        <v>876</v>
      </c>
      <c r="B2317" s="120" t="s">
        <v>1534</v>
      </c>
      <c r="C2317" s="119" t="s">
        <v>1026</v>
      </c>
      <c r="D2317" s="121">
        <v>6</v>
      </c>
      <c r="E2317" s="121">
        <v>6</v>
      </c>
    </row>
    <row r="2318" spans="1:5" ht="30" x14ac:dyDescent="0.25">
      <c r="A2318" s="119" t="s">
        <v>876</v>
      </c>
      <c r="B2318" s="120" t="s">
        <v>1226</v>
      </c>
      <c r="C2318" s="119" t="s">
        <v>1029</v>
      </c>
      <c r="D2318" s="121">
        <v>7</v>
      </c>
      <c r="E2318" s="121">
        <v>8</v>
      </c>
    </row>
    <row r="2319" spans="1:5" ht="30" x14ac:dyDescent="0.25">
      <c r="A2319" s="119" t="s">
        <v>876</v>
      </c>
      <c r="B2319" s="120" t="s">
        <v>1227</v>
      </c>
      <c r="C2319" s="119" t="s">
        <v>1026</v>
      </c>
      <c r="D2319" s="121">
        <v>5</v>
      </c>
      <c r="E2319" s="121">
        <v>5</v>
      </c>
    </row>
    <row r="2320" spans="1:5" ht="30" x14ac:dyDescent="0.25">
      <c r="A2320" s="119" t="s">
        <v>876</v>
      </c>
      <c r="B2320" s="120" t="s">
        <v>1071</v>
      </c>
      <c r="C2320" s="119" t="s">
        <v>1026</v>
      </c>
      <c r="D2320" s="121">
        <v>6</v>
      </c>
      <c r="E2320" s="121">
        <v>4</v>
      </c>
    </row>
    <row r="2321" spans="1:5" ht="30" x14ac:dyDescent="0.25">
      <c r="A2321" s="119" t="s">
        <v>876</v>
      </c>
      <c r="B2321" s="120" t="s">
        <v>1053</v>
      </c>
      <c r="C2321" s="119" t="s">
        <v>1026</v>
      </c>
      <c r="D2321" s="121">
        <v>4</v>
      </c>
      <c r="E2321" s="121">
        <v>5</v>
      </c>
    </row>
    <row r="2322" spans="1:5" ht="30" x14ac:dyDescent="0.25">
      <c r="A2322" s="119" t="s">
        <v>876</v>
      </c>
      <c r="B2322" s="120" t="s">
        <v>1818</v>
      </c>
      <c r="C2322" s="119" t="s">
        <v>1026</v>
      </c>
      <c r="D2322" s="121">
        <v>7</v>
      </c>
      <c r="E2322" s="121">
        <v>8</v>
      </c>
    </row>
    <row r="2323" spans="1:5" ht="30" x14ac:dyDescent="0.25">
      <c r="A2323" s="119" t="s">
        <v>876</v>
      </c>
      <c r="B2323" s="120" t="s">
        <v>1229</v>
      </c>
      <c r="C2323" s="119" t="s">
        <v>1026</v>
      </c>
      <c r="D2323" s="121">
        <v>6</v>
      </c>
      <c r="E2323" s="121">
        <v>7</v>
      </c>
    </row>
    <row r="2324" spans="1:5" x14ac:dyDescent="0.25">
      <c r="A2324" s="119" t="s">
        <v>842</v>
      </c>
      <c r="B2324" s="120" t="s">
        <v>1206</v>
      </c>
      <c r="C2324" s="119" t="s">
        <v>1026</v>
      </c>
      <c r="D2324" s="121">
        <v>2</v>
      </c>
      <c r="E2324" s="121">
        <v>8</v>
      </c>
    </row>
    <row r="2325" spans="1:5" x14ac:dyDescent="0.25">
      <c r="A2325" s="119" t="s">
        <v>842</v>
      </c>
      <c r="B2325" s="120" t="s">
        <v>1209</v>
      </c>
      <c r="C2325" s="119" t="s">
        <v>1026</v>
      </c>
      <c r="D2325" s="121">
        <v>1</v>
      </c>
      <c r="E2325" s="121">
        <v>9</v>
      </c>
    </row>
    <row r="2326" spans="1:5" x14ac:dyDescent="0.25">
      <c r="A2326" s="119" t="s">
        <v>842</v>
      </c>
      <c r="B2326" s="120" t="s">
        <v>1746</v>
      </c>
      <c r="C2326" s="119" t="s">
        <v>1026</v>
      </c>
      <c r="D2326" s="121">
        <v>2</v>
      </c>
      <c r="E2326" s="121">
        <v>9</v>
      </c>
    </row>
    <row r="2327" spans="1:5" x14ac:dyDescent="0.25">
      <c r="A2327" s="119" t="s">
        <v>842</v>
      </c>
      <c r="B2327" s="120" t="s">
        <v>1819</v>
      </c>
      <c r="C2327" s="119" t="s">
        <v>1029</v>
      </c>
      <c r="D2327" s="121">
        <v>2</v>
      </c>
      <c r="E2327" s="121">
        <v>8</v>
      </c>
    </row>
    <row r="2328" spans="1:5" x14ac:dyDescent="0.25">
      <c r="A2328" s="119" t="s">
        <v>842</v>
      </c>
      <c r="B2328" s="120" t="s">
        <v>1609</v>
      </c>
      <c r="C2328" s="119" t="s">
        <v>1026</v>
      </c>
      <c r="D2328" s="121">
        <v>2</v>
      </c>
      <c r="E2328" s="121">
        <v>8</v>
      </c>
    </row>
    <row r="2329" spans="1:5" ht="30" x14ac:dyDescent="0.25">
      <c r="A2329" s="119" t="s">
        <v>822</v>
      </c>
      <c r="B2329" s="120" t="s">
        <v>1050</v>
      </c>
      <c r="C2329" s="119" t="s">
        <v>1026</v>
      </c>
      <c r="D2329" s="121">
        <v>7</v>
      </c>
      <c r="E2329" s="121" t="s">
        <v>1027</v>
      </c>
    </row>
    <row r="2330" spans="1:5" ht="30" x14ac:dyDescent="0.25">
      <c r="A2330" s="119" t="s">
        <v>822</v>
      </c>
      <c r="B2330" s="120" t="s">
        <v>1274</v>
      </c>
      <c r="C2330" s="119" t="s">
        <v>1029</v>
      </c>
      <c r="D2330" s="121">
        <v>3</v>
      </c>
      <c r="E2330" s="121">
        <v>8</v>
      </c>
    </row>
    <row r="2331" spans="1:5" ht="30" x14ac:dyDescent="0.25">
      <c r="A2331" s="119" t="s">
        <v>822</v>
      </c>
      <c r="B2331" s="120" t="s">
        <v>1237</v>
      </c>
      <c r="C2331" s="119" t="s">
        <v>1026</v>
      </c>
      <c r="D2331" s="124"/>
      <c r="E2331" s="121">
        <v>4</v>
      </c>
    </row>
    <row r="2332" spans="1:5" x14ac:dyDescent="0.25">
      <c r="A2332" s="119" t="s">
        <v>750</v>
      </c>
      <c r="B2332" s="120" t="s">
        <v>1124</v>
      </c>
      <c r="C2332" s="119" t="s">
        <v>1026</v>
      </c>
      <c r="D2332" s="121" t="s">
        <v>1027</v>
      </c>
      <c r="E2332" s="121" t="s">
        <v>1027</v>
      </c>
    </row>
    <row r="2333" spans="1:5" x14ac:dyDescent="0.25">
      <c r="A2333" s="119" t="s">
        <v>750</v>
      </c>
      <c r="B2333" s="120" t="s">
        <v>1594</v>
      </c>
      <c r="C2333" s="119" t="s">
        <v>1026</v>
      </c>
      <c r="D2333" s="121">
        <v>3</v>
      </c>
      <c r="E2333" s="121">
        <v>4</v>
      </c>
    </row>
    <row r="2334" spans="1:5" x14ac:dyDescent="0.25">
      <c r="A2334" s="119" t="s">
        <v>750</v>
      </c>
      <c r="B2334" s="120" t="s">
        <v>1148</v>
      </c>
      <c r="C2334" s="119" t="s">
        <v>1026</v>
      </c>
      <c r="D2334" s="121" t="s">
        <v>1027</v>
      </c>
      <c r="E2334" s="121">
        <v>6</v>
      </c>
    </row>
    <row r="2335" spans="1:5" x14ac:dyDescent="0.25">
      <c r="A2335" s="119" t="s">
        <v>750</v>
      </c>
      <c r="B2335" s="120" t="s">
        <v>1687</v>
      </c>
      <c r="C2335" s="119" t="s">
        <v>1026</v>
      </c>
      <c r="D2335" s="121">
        <v>1</v>
      </c>
      <c r="E2335" s="121">
        <v>8</v>
      </c>
    </row>
    <row r="2336" spans="1:5" x14ac:dyDescent="0.25">
      <c r="A2336" s="119" t="s">
        <v>750</v>
      </c>
      <c r="B2336" s="120" t="s">
        <v>1595</v>
      </c>
      <c r="C2336" s="119" t="s">
        <v>1026</v>
      </c>
      <c r="D2336" s="121" t="s">
        <v>1027</v>
      </c>
      <c r="E2336" s="121" t="s">
        <v>1027</v>
      </c>
    </row>
    <row r="2337" spans="1:5" x14ac:dyDescent="0.25">
      <c r="A2337" s="119" t="s">
        <v>750</v>
      </c>
      <c r="B2337" s="120" t="s">
        <v>1151</v>
      </c>
      <c r="C2337" s="119" t="s">
        <v>1026</v>
      </c>
      <c r="D2337" s="121">
        <v>4</v>
      </c>
      <c r="E2337" s="121" t="s">
        <v>1027</v>
      </c>
    </row>
    <row r="2338" spans="1:5" x14ac:dyDescent="0.25">
      <c r="A2338" s="119" t="s">
        <v>750</v>
      </c>
      <c r="B2338" s="120" t="s">
        <v>1755</v>
      </c>
      <c r="C2338" s="119" t="s">
        <v>1026</v>
      </c>
      <c r="D2338" s="121">
        <v>3</v>
      </c>
      <c r="E2338" s="121">
        <v>5</v>
      </c>
    </row>
    <row r="2339" spans="1:5" x14ac:dyDescent="0.25">
      <c r="A2339" s="119" t="s">
        <v>750</v>
      </c>
      <c r="B2339" s="120" t="s">
        <v>1756</v>
      </c>
      <c r="C2339" s="119" t="s">
        <v>1026</v>
      </c>
      <c r="D2339" s="121">
        <v>4</v>
      </c>
      <c r="E2339" s="121">
        <v>6</v>
      </c>
    </row>
    <row r="2340" spans="1:5" x14ac:dyDescent="0.25">
      <c r="A2340" s="119" t="s">
        <v>750</v>
      </c>
      <c r="B2340" s="120" t="s">
        <v>1230</v>
      </c>
      <c r="C2340" s="119" t="s">
        <v>1026</v>
      </c>
      <c r="D2340" s="121">
        <v>2</v>
      </c>
      <c r="E2340" s="121">
        <v>3</v>
      </c>
    </row>
    <row r="2341" spans="1:5" x14ac:dyDescent="0.25">
      <c r="A2341" s="119" t="s">
        <v>750</v>
      </c>
      <c r="B2341" s="120" t="s">
        <v>1506</v>
      </c>
      <c r="C2341" s="119" t="s">
        <v>1026</v>
      </c>
      <c r="D2341" s="121" t="s">
        <v>1027</v>
      </c>
      <c r="E2341" s="121" t="s">
        <v>1027</v>
      </c>
    </row>
    <row r="2342" spans="1:5" x14ac:dyDescent="0.25">
      <c r="A2342" s="119" t="s">
        <v>750</v>
      </c>
      <c r="B2342" s="120" t="s">
        <v>1494</v>
      </c>
      <c r="C2342" s="119" t="s">
        <v>1026</v>
      </c>
      <c r="D2342" s="121">
        <v>1</v>
      </c>
      <c r="E2342" s="121" t="s">
        <v>1027</v>
      </c>
    </row>
    <row r="2343" spans="1:5" x14ac:dyDescent="0.25">
      <c r="A2343" s="119" t="s">
        <v>750</v>
      </c>
      <c r="B2343" s="120" t="s">
        <v>1320</v>
      </c>
      <c r="C2343" s="119" t="s">
        <v>1026</v>
      </c>
      <c r="D2343" s="121">
        <v>2</v>
      </c>
      <c r="E2343" s="121" t="s">
        <v>1027</v>
      </c>
    </row>
    <row r="2344" spans="1:5" x14ac:dyDescent="0.25">
      <c r="A2344" s="119" t="s">
        <v>750</v>
      </c>
      <c r="B2344" s="120" t="s">
        <v>1152</v>
      </c>
      <c r="C2344" s="119" t="s">
        <v>1026</v>
      </c>
      <c r="D2344" s="121" t="s">
        <v>1027</v>
      </c>
      <c r="E2344" s="121" t="s">
        <v>1027</v>
      </c>
    </row>
    <row r="2345" spans="1:5" x14ac:dyDescent="0.25">
      <c r="A2345" s="119" t="s">
        <v>750</v>
      </c>
      <c r="B2345" s="120" t="s">
        <v>1449</v>
      </c>
      <c r="C2345" s="119" t="s">
        <v>1026</v>
      </c>
      <c r="D2345" s="121" t="s">
        <v>1027</v>
      </c>
      <c r="E2345" s="121" t="s">
        <v>1027</v>
      </c>
    </row>
    <row r="2346" spans="1:5" x14ac:dyDescent="0.25">
      <c r="A2346" s="119" t="s">
        <v>750</v>
      </c>
      <c r="B2346" s="120" t="s">
        <v>1153</v>
      </c>
      <c r="C2346" s="119" t="s">
        <v>1026</v>
      </c>
      <c r="D2346" s="121">
        <v>6</v>
      </c>
      <c r="E2346" s="121" t="s">
        <v>1027</v>
      </c>
    </row>
    <row r="2347" spans="1:5" x14ac:dyDescent="0.25">
      <c r="A2347" s="119" t="s">
        <v>750</v>
      </c>
      <c r="B2347" s="120" t="s">
        <v>1820</v>
      </c>
      <c r="C2347" s="119" t="s">
        <v>1026</v>
      </c>
      <c r="D2347" s="121">
        <v>2</v>
      </c>
      <c r="E2347" s="121">
        <v>5</v>
      </c>
    </row>
    <row r="2348" spans="1:5" x14ac:dyDescent="0.25">
      <c r="A2348" s="119" t="s">
        <v>750</v>
      </c>
      <c r="B2348" s="120" t="s">
        <v>1821</v>
      </c>
      <c r="C2348" s="119" t="s">
        <v>1029</v>
      </c>
      <c r="D2348" s="121">
        <v>3</v>
      </c>
      <c r="E2348" s="121" t="s">
        <v>1027</v>
      </c>
    </row>
    <row r="2349" spans="1:5" x14ac:dyDescent="0.25">
      <c r="A2349" s="119" t="s">
        <v>750</v>
      </c>
      <c r="B2349" s="120" t="s">
        <v>1599</v>
      </c>
      <c r="C2349" s="119" t="s">
        <v>1026</v>
      </c>
      <c r="D2349" s="121">
        <v>2</v>
      </c>
      <c r="E2349" s="121" t="s">
        <v>1027</v>
      </c>
    </row>
    <row r="2350" spans="1:5" x14ac:dyDescent="0.25">
      <c r="A2350" s="119" t="s">
        <v>861</v>
      </c>
      <c r="B2350" s="120" t="s">
        <v>1125</v>
      </c>
      <c r="C2350" s="119" t="s">
        <v>1026</v>
      </c>
      <c r="D2350" s="121">
        <v>3</v>
      </c>
      <c r="E2350" s="121">
        <v>2</v>
      </c>
    </row>
    <row r="2351" spans="1:5" x14ac:dyDescent="0.25">
      <c r="A2351" s="119" t="s">
        <v>861</v>
      </c>
      <c r="B2351" s="120" t="s">
        <v>1032</v>
      </c>
      <c r="C2351" s="119" t="s">
        <v>1026</v>
      </c>
      <c r="D2351" s="121" t="s">
        <v>1027</v>
      </c>
      <c r="E2351" s="121" t="s">
        <v>1027</v>
      </c>
    </row>
    <row r="2352" spans="1:5" x14ac:dyDescent="0.25">
      <c r="A2352" s="119" t="s">
        <v>861</v>
      </c>
      <c r="B2352" s="120" t="s">
        <v>1586</v>
      </c>
      <c r="C2352" s="119" t="s">
        <v>1026</v>
      </c>
      <c r="D2352" s="121">
        <v>4</v>
      </c>
      <c r="E2352" s="121">
        <v>5</v>
      </c>
    </row>
    <row r="2353" spans="1:5" x14ac:dyDescent="0.25">
      <c r="A2353" s="119" t="s">
        <v>861</v>
      </c>
      <c r="B2353" s="120" t="s">
        <v>1375</v>
      </c>
      <c r="C2353" s="119" t="s">
        <v>1026</v>
      </c>
      <c r="D2353" s="121">
        <v>3</v>
      </c>
      <c r="E2353" s="121">
        <v>3</v>
      </c>
    </row>
    <row r="2354" spans="1:5" x14ac:dyDescent="0.25">
      <c r="A2354" s="119" t="s">
        <v>861</v>
      </c>
      <c r="B2354" s="120" t="s">
        <v>1494</v>
      </c>
      <c r="C2354" s="119" t="s">
        <v>1029</v>
      </c>
      <c r="D2354" s="121">
        <v>1</v>
      </c>
      <c r="E2354" s="121" t="s">
        <v>1027</v>
      </c>
    </row>
    <row r="2355" spans="1:5" x14ac:dyDescent="0.25">
      <c r="A2355" s="119" t="s">
        <v>861</v>
      </c>
      <c r="B2355" s="120" t="s">
        <v>1072</v>
      </c>
      <c r="C2355" s="119" t="s">
        <v>1026</v>
      </c>
      <c r="D2355" s="124"/>
      <c r="E2355" s="121">
        <v>2</v>
      </c>
    </row>
    <row r="2356" spans="1:5" x14ac:dyDescent="0.25">
      <c r="A2356" s="119" t="s">
        <v>861</v>
      </c>
      <c r="B2356" s="120" t="s">
        <v>1335</v>
      </c>
      <c r="C2356" s="119" t="s">
        <v>1026</v>
      </c>
      <c r="D2356" s="121">
        <v>3</v>
      </c>
      <c r="E2356" s="121">
        <v>3</v>
      </c>
    </row>
    <row r="2357" spans="1:5" x14ac:dyDescent="0.25">
      <c r="A2357" s="119" t="s">
        <v>861</v>
      </c>
      <c r="B2357" s="120" t="s">
        <v>1131</v>
      </c>
      <c r="C2357" s="119" t="s">
        <v>1026</v>
      </c>
      <c r="D2357" s="121" t="s">
        <v>1027</v>
      </c>
      <c r="E2357" s="121" t="s">
        <v>1027</v>
      </c>
    </row>
    <row r="2358" spans="1:5" x14ac:dyDescent="0.25">
      <c r="A2358" s="119" t="s">
        <v>861</v>
      </c>
      <c r="B2358" s="120" t="s">
        <v>1036</v>
      </c>
      <c r="C2358" s="119" t="s">
        <v>1026</v>
      </c>
      <c r="D2358" s="121" t="s">
        <v>1027</v>
      </c>
      <c r="E2358" s="121">
        <v>4</v>
      </c>
    </row>
    <row r="2359" spans="1:5" x14ac:dyDescent="0.25">
      <c r="A2359" s="119" t="s">
        <v>861</v>
      </c>
      <c r="B2359" s="120" t="s">
        <v>1074</v>
      </c>
      <c r="C2359" s="119" t="s">
        <v>1026</v>
      </c>
      <c r="D2359" s="121">
        <v>3</v>
      </c>
      <c r="E2359" s="121">
        <v>2</v>
      </c>
    </row>
    <row r="2360" spans="1:5" ht="30" x14ac:dyDescent="0.25">
      <c r="A2360" s="119" t="s">
        <v>909</v>
      </c>
      <c r="B2360" s="120" t="s">
        <v>1125</v>
      </c>
      <c r="C2360" s="119" t="s">
        <v>1026</v>
      </c>
      <c r="D2360" s="121">
        <v>3</v>
      </c>
      <c r="E2360" s="121">
        <v>2</v>
      </c>
    </row>
    <row r="2361" spans="1:5" ht="30" x14ac:dyDescent="0.25">
      <c r="A2361" s="119" t="s">
        <v>909</v>
      </c>
      <c r="B2361" s="120" t="s">
        <v>1126</v>
      </c>
      <c r="C2361" s="119" t="s">
        <v>1026</v>
      </c>
      <c r="D2361" s="121" t="s">
        <v>1027</v>
      </c>
      <c r="E2361" s="121" t="s">
        <v>1027</v>
      </c>
    </row>
    <row r="2362" spans="1:5" ht="30" x14ac:dyDescent="0.25">
      <c r="A2362" s="119" t="s">
        <v>909</v>
      </c>
      <c r="B2362" s="120" t="s">
        <v>1420</v>
      </c>
      <c r="C2362" s="119" t="s">
        <v>1026</v>
      </c>
      <c r="D2362" s="121">
        <v>3</v>
      </c>
      <c r="E2362" s="121">
        <v>3</v>
      </c>
    </row>
    <row r="2363" spans="1:5" ht="30" x14ac:dyDescent="0.25">
      <c r="A2363" s="119" t="s">
        <v>909</v>
      </c>
      <c r="B2363" s="120" t="s">
        <v>1316</v>
      </c>
      <c r="C2363" s="119" t="s">
        <v>1029</v>
      </c>
      <c r="D2363" s="121">
        <v>2</v>
      </c>
      <c r="E2363" s="121">
        <v>3</v>
      </c>
    </row>
    <row r="2364" spans="1:5" ht="30" x14ac:dyDescent="0.25">
      <c r="A2364" s="119" t="s">
        <v>909</v>
      </c>
      <c r="B2364" s="120" t="s">
        <v>1782</v>
      </c>
      <c r="C2364" s="119" t="s">
        <v>1026</v>
      </c>
      <c r="D2364" s="121">
        <v>3</v>
      </c>
      <c r="E2364" s="121">
        <v>4</v>
      </c>
    </row>
    <row r="2365" spans="1:5" ht="30" x14ac:dyDescent="0.25">
      <c r="A2365" s="119" t="s">
        <v>909</v>
      </c>
      <c r="B2365" s="120" t="s">
        <v>1822</v>
      </c>
      <c r="C2365" s="119" t="s">
        <v>1029</v>
      </c>
      <c r="D2365" s="121">
        <v>2</v>
      </c>
      <c r="E2365" s="121">
        <v>4</v>
      </c>
    </row>
    <row r="2366" spans="1:5" ht="30" x14ac:dyDescent="0.25">
      <c r="A2366" s="119" t="s">
        <v>909</v>
      </c>
      <c r="B2366" s="120" t="s">
        <v>1333</v>
      </c>
      <c r="C2366" s="119" t="s">
        <v>1026</v>
      </c>
      <c r="D2366" s="121">
        <v>3</v>
      </c>
      <c r="E2366" s="121">
        <v>2</v>
      </c>
    </row>
    <row r="2367" spans="1:5" ht="30" x14ac:dyDescent="0.25">
      <c r="A2367" s="119" t="s">
        <v>909</v>
      </c>
      <c r="B2367" s="120" t="s">
        <v>1230</v>
      </c>
      <c r="C2367" s="119" t="s">
        <v>1029</v>
      </c>
      <c r="D2367" s="121">
        <v>2</v>
      </c>
      <c r="E2367" s="121">
        <v>3</v>
      </c>
    </row>
    <row r="2368" spans="1:5" ht="30" x14ac:dyDescent="0.25">
      <c r="A2368" s="119" t="s">
        <v>909</v>
      </c>
      <c r="B2368" s="120" t="s">
        <v>1375</v>
      </c>
      <c r="C2368" s="119" t="s">
        <v>1026</v>
      </c>
      <c r="D2368" s="121">
        <v>3</v>
      </c>
      <c r="E2368" s="121">
        <v>3</v>
      </c>
    </row>
    <row r="2369" spans="1:5" ht="30" x14ac:dyDescent="0.25">
      <c r="A2369" s="119" t="s">
        <v>909</v>
      </c>
      <c r="B2369" s="120" t="s">
        <v>1128</v>
      </c>
      <c r="C2369" s="119" t="s">
        <v>1026</v>
      </c>
      <c r="D2369" s="121">
        <v>2</v>
      </c>
      <c r="E2369" s="121">
        <v>3</v>
      </c>
    </row>
    <row r="2370" spans="1:5" ht="30" x14ac:dyDescent="0.25">
      <c r="A2370" s="119" t="s">
        <v>909</v>
      </c>
      <c r="B2370" s="120" t="s">
        <v>1494</v>
      </c>
      <c r="C2370" s="119" t="s">
        <v>1026</v>
      </c>
      <c r="D2370" s="121">
        <v>1</v>
      </c>
      <c r="E2370" s="121" t="s">
        <v>1027</v>
      </c>
    </row>
    <row r="2371" spans="1:5" ht="30" x14ac:dyDescent="0.25">
      <c r="A2371" s="119" t="s">
        <v>909</v>
      </c>
      <c r="B2371" s="120" t="s">
        <v>1335</v>
      </c>
      <c r="C2371" s="119" t="s">
        <v>1026</v>
      </c>
      <c r="D2371" s="121">
        <v>3</v>
      </c>
      <c r="E2371" s="121">
        <v>3</v>
      </c>
    </row>
    <row r="2372" spans="1:5" ht="30" x14ac:dyDescent="0.25">
      <c r="A2372" s="119" t="s">
        <v>909</v>
      </c>
      <c r="B2372" s="120" t="s">
        <v>1131</v>
      </c>
      <c r="C2372" s="119" t="s">
        <v>1026</v>
      </c>
      <c r="D2372" s="121" t="s">
        <v>1027</v>
      </c>
      <c r="E2372" s="121" t="s">
        <v>1027</v>
      </c>
    </row>
    <row r="2373" spans="1:5" ht="30" x14ac:dyDescent="0.25">
      <c r="A2373" s="119" t="s">
        <v>909</v>
      </c>
      <c r="B2373" s="120" t="s">
        <v>1421</v>
      </c>
      <c r="C2373" s="119" t="s">
        <v>1026</v>
      </c>
      <c r="D2373" s="121" t="s">
        <v>1027</v>
      </c>
      <c r="E2373" s="121">
        <v>4</v>
      </c>
    </row>
    <row r="2374" spans="1:5" ht="30" x14ac:dyDescent="0.25">
      <c r="A2374" s="119" t="s">
        <v>909</v>
      </c>
      <c r="B2374" s="120" t="s">
        <v>1036</v>
      </c>
      <c r="C2374" s="119" t="s">
        <v>1026</v>
      </c>
      <c r="D2374" s="121" t="s">
        <v>1027</v>
      </c>
      <c r="E2374" s="121">
        <v>4</v>
      </c>
    </row>
    <row r="2375" spans="1:5" ht="30" x14ac:dyDescent="0.25">
      <c r="A2375" s="119" t="s">
        <v>909</v>
      </c>
      <c r="B2375" s="120" t="s">
        <v>1074</v>
      </c>
      <c r="C2375" s="119" t="s">
        <v>1026</v>
      </c>
      <c r="D2375" s="121">
        <v>3</v>
      </c>
      <c r="E2375" s="121">
        <v>2</v>
      </c>
    </row>
    <row r="2376" spans="1:5" x14ac:dyDescent="0.25">
      <c r="A2376" s="119" t="s">
        <v>668</v>
      </c>
      <c r="B2376" s="120" t="s">
        <v>1479</v>
      </c>
      <c r="C2376" s="119" t="s">
        <v>1026</v>
      </c>
      <c r="D2376" s="121">
        <v>1</v>
      </c>
      <c r="E2376" s="121" t="s">
        <v>1027</v>
      </c>
    </row>
    <row r="2377" spans="1:5" x14ac:dyDescent="0.25">
      <c r="A2377" s="119" t="s">
        <v>668</v>
      </c>
      <c r="B2377" s="120" t="s">
        <v>1823</v>
      </c>
      <c r="C2377" s="119" t="s">
        <v>1029</v>
      </c>
      <c r="D2377" s="121">
        <v>1</v>
      </c>
      <c r="E2377" s="121">
        <v>4</v>
      </c>
    </row>
    <row r="2378" spans="1:5" x14ac:dyDescent="0.25">
      <c r="A2378" s="119" t="s">
        <v>668</v>
      </c>
      <c r="B2378" s="120" t="s">
        <v>1122</v>
      </c>
      <c r="C2378" s="119" t="s">
        <v>1026</v>
      </c>
      <c r="D2378" s="124"/>
      <c r="E2378" s="121">
        <v>2</v>
      </c>
    </row>
    <row r="2379" spans="1:5" x14ac:dyDescent="0.25">
      <c r="A2379" s="119" t="s">
        <v>668</v>
      </c>
      <c r="B2379" s="120" t="s">
        <v>1132</v>
      </c>
      <c r="C2379" s="119" t="s">
        <v>1026</v>
      </c>
      <c r="D2379" s="121">
        <v>2</v>
      </c>
      <c r="E2379" s="121">
        <v>2</v>
      </c>
    </row>
    <row r="2380" spans="1:5" x14ac:dyDescent="0.25">
      <c r="A2380" s="119" t="s">
        <v>752</v>
      </c>
      <c r="B2380" s="120" t="s">
        <v>1081</v>
      </c>
      <c r="C2380" s="119" t="s">
        <v>1026</v>
      </c>
      <c r="D2380" s="121">
        <v>3</v>
      </c>
      <c r="E2380" s="121" t="s">
        <v>1027</v>
      </c>
    </row>
    <row r="2381" spans="1:5" x14ac:dyDescent="0.25">
      <c r="A2381" s="119" t="s">
        <v>752</v>
      </c>
      <c r="B2381" s="120" t="s">
        <v>1597</v>
      </c>
      <c r="C2381" s="119" t="s">
        <v>1026</v>
      </c>
      <c r="D2381" s="121" t="s">
        <v>1027</v>
      </c>
      <c r="E2381" s="121">
        <v>6</v>
      </c>
    </row>
    <row r="2382" spans="1:5" x14ac:dyDescent="0.25">
      <c r="A2382" s="119" t="s">
        <v>752</v>
      </c>
      <c r="B2382" s="120" t="s">
        <v>1494</v>
      </c>
      <c r="C2382" s="119" t="s">
        <v>1026</v>
      </c>
      <c r="D2382" s="121">
        <v>1</v>
      </c>
      <c r="E2382" s="121" t="s">
        <v>1027</v>
      </c>
    </row>
    <row r="2383" spans="1:5" x14ac:dyDescent="0.25">
      <c r="A2383" s="119" t="s">
        <v>752</v>
      </c>
      <c r="B2383" s="120" t="s">
        <v>1824</v>
      </c>
      <c r="C2383" s="119" t="s">
        <v>1029</v>
      </c>
      <c r="D2383" s="121">
        <v>7</v>
      </c>
      <c r="E2383" s="121">
        <v>8</v>
      </c>
    </row>
    <row r="2384" spans="1:5" x14ac:dyDescent="0.25">
      <c r="A2384" s="119" t="s">
        <v>752</v>
      </c>
      <c r="B2384" s="120" t="s">
        <v>1522</v>
      </c>
      <c r="C2384" s="119" t="s">
        <v>1026</v>
      </c>
      <c r="D2384" s="121" t="s">
        <v>1027</v>
      </c>
      <c r="E2384" s="121">
        <v>7</v>
      </c>
    </row>
    <row r="2385" spans="1:5" x14ac:dyDescent="0.25">
      <c r="A2385" s="119" t="s">
        <v>752</v>
      </c>
      <c r="B2385" s="120" t="s">
        <v>1495</v>
      </c>
      <c r="C2385" s="119" t="s">
        <v>1026</v>
      </c>
      <c r="D2385" s="121" t="s">
        <v>1027</v>
      </c>
      <c r="E2385" s="121" t="s">
        <v>1027</v>
      </c>
    </row>
    <row r="2386" spans="1:5" ht="30" x14ac:dyDescent="0.25">
      <c r="A2386" s="119" t="s">
        <v>1825</v>
      </c>
      <c r="B2386" s="120" t="s">
        <v>1826</v>
      </c>
      <c r="C2386" s="119" t="s">
        <v>1029</v>
      </c>
      <c r="D2386" s="121">
        <v>2</v>
      </c>
      <c r="E2386" s="121">
        <v>9</v>
      </c>
    </row>
    <row r="2387" spans="1:5" ht="30" x14ac:dyDescent="0.25">
      <c r="A2387" s="119" t="s">
        <v>1825</v>
      </c>
      <c r="B2387" s="120" t="s">
        <v>1095</v>
      </c>
      <c r="C2387" s="119" t="s">
        <v>1026</v>
      </c>
      <c r="D2387" s="121">
        <v>2</v>
      </c>
      <c r="E2387" s="121">
        <v>7</v>
      </c>
    </row>
    <row r="2388" spans="1:5" ht="30" x14ac:dyDescent="0.25">
      <c r="A2388" s="119" t="s">
        <v>1825</v>
      </c>
      <c r="B2388" s="120" t="s">
        <v>1097</v>
      </c>
      <c r="C2388" s="119" t="s">
        <v>1026</v>
      </c>
      <c r="D2388" s="121">
        <v>2</v>
      </c>
      <c r="E2388" s="121" t="s">
        <v>1027</v>
      </c>
    </row>
    <row r="2389" spans="1:5" ht="30" x14ac:dyDescent="0.25">
      <c r="A2389" s="119" t="s">
        <v>1825</v>
      </c>
      <c r="B2389" s="120" t="s">
        <v>1577</v>
      </c>
      <c r="C2389" s="119" t="s">
        <v>1026</v>
      </c>
      <c r="D2389" s="121">
        <v>3</v>
      </c>
      <c r="E2389" s="121">
        <v>8</v>
      </c>
    </row>
    <row r="2390" spans="1:5" ht="30" x14ac:dyDescent="0.25">
      <c r="A2390" s="119" t="s">
        <v>1825</v>
      </c>
      <c r="B2390" s="120" t="s">
        <v>1827</v>
      </c>
      <c r="C2390" s="119" t="s">
        <v>1026</v>
      </c>
      <c r="D2390" s="121">
        <v>2</v>
      </c>
      <c r="E2390" s="121" t="s">
        <v>1027</v>
      </c>
    </row>
    <row r="2391" spans="1:5" ht="30" x14ac:dyDescent="0.25">
      <c r="A2391" s="119" t="s">
        <v>1825</v>
      </c>
      <c r="B2391" s="120" t="s">
        <v>1101</v>
      </c>
      <c r="C2391" s="119" t="s">
        <v>1026</v>
      </c>
      <c r="D2391" s="121">
        <v>2</v>
      </c>
      <c r="E2391" s="121">
        <v>7</v>
      </c>
    </row>
    <row r="2392" spans="1:5" ht="30" x14ac:dyDescent="0.25">
      <c r="A2392" s="119" t="s">
        <v>1825</v>
      </c>
      <c r="B2392" s="120" t="s">
        <v>1187</v>
      </c>
      <c r="C2392" s="119" t="s">
        <v>1026</v>
      </c>
      <c r="D2392" s="121">
        <v>1</v>
      </c>
      <c r="E2392" s="121">
        <v>7</v>
      </c>
    </row>
    <row r="2393" spans="1:5" ht="30" x14ac:dyDescent="0.25">
      <c r="A2393" s="119" t="s">
        <v>1825</v>
      </c>
      <c r="B2393" s="120" t="s">
        <v>1828</v>
      </c>
      <c r="C2393" s="119" t="s">
        <v>1029</v>
      </c>
      <c r="D2393" s="121">
        <v>2</v>
      </c>
      <c r="E2393" s="121">
        <v>9</v>
      </c>
    </row>
    <row r="2394" spans="1:5" ht="30" x14ac:dyDescent="0.25">
      <c r="A2394" s="119" t="s">
        <v>1825</v>
      </c>
      <c r="B2394" s="120" t="s">
        <v>1365</v>
      </c>
      <c r="C2394" s="119" t="s">
        <v>1026</v>
      </c>
      <c r="D2394" s="121">
        <v>2</v>
      </c>
      <c r="E2394" s="121">
        <v>7</v>
      </c>
    </row>
    <row r="2395" spans="1:5" ht="30" x14ac:dyDescent="0.25">
      <c r="A2395" s="119" t="s">
        <v>1825</v>
      </c>
      <c r="B2395" s="120" t="s">
        <v>1727</v>
      </c>
      <c r="C2395" s="119" t="s">
        <v>1026</v>
      </c>
      <c r="D2395" s="121">
        <v>2</v>
      </c>
      <c r="E2395" s="121">
        <v>7</v>
      </c>
    </row>
    <row r="2396" spans="1:5" ht="30" x14ac:dyDescent="0.25">
      <c r="A2396" s="119" t="s">
        <v>1825</v>
      </c>
      <c r="B2396" s="120" t="s">
        <v>1385</v>
      </c>
      <c r="C2396" s="119" t="s">
        <v>1026</v>
      </c>
      <c r="D2396" s="121">
        <v>6</v>
      </c>
      <c r="E2396" s="121">
        <v>7</v>
      </c>
    </row>
    <row r="2397" spans="1:5" ht="30" x14ac:dyDescent="0.25">
      <c r="A2397" s="119" t="s">
        <v>1825</v>
      </c>
      <c r="B2397" s="120" t="s">
        <v>1368</v>
      </c>
      <c r="C2397" s="119" t="s">
        <v>1026</v>
      </c>
      <c r="D2397" s="121">
        <v>3</v>
      </c>
      <c r="E2397" s="121">
        <v>7</v>
      </c>
    </row>
    <row r="2398" spans="1:5" ht="30" x14ac:dyDescent="0.25">
      <c r="A2398" s="119" t="s">
        <v>1825</v>
      </c>
      <c r="B2398" s="120" t="s">
        <v>1664</v>
      </c>
      <c r="C2398" s="119" t="s">
        <v>1026</v>
      </c>
      <c r="D2398" s="121" t="s">
        <v>1027</v>
      </c>
      <c r="E2398" s="121">
        <v>8</v>
      </c>
    </row>
    <row r="2399" spans="1:5" ht="30" x14ac:dyDescent="0.25">
      <c r="A2399" s="119" t="s">
        <v>1825</v>
      </c>
      <c r="B2399" s="120" t="s">
        <v>1719</v>
      </c>
      <c r="C2399" s="119" t="s">
        <v>1029</v>
      </c>
      <c r="D2399" s="121">
        <v>3</v>
      </c>
      <c r="E2399" s="121">
        <v>8</v>
      </c>
    </row>
    <row r="2400" spans="1:5" ht="30" x14ac:dyDescent="0.25">
      <c r="A2400" s="119" t="s">
        <v>1825</v>
      </c>
      <c r="B2400" s="120" t="s">
        <v>1829</v>
      </c>
      <c r="C2400" s="119" t="s">
        <v>1029</v>
      </c>
      <c r="D2400" s="121">
        <v>2</v>
      </c>
      <c r="E2400" s="121">
        <v>8</v>
      </c>
    </row>
    <row r="2401" spans="1:5" ht="30" x14ac:dyDescent="0.25">
      <c r="A2401" s="119" t="s">
        <v>1825</v>
      </c>
      <c r="B2401" s="120" t="s">
        <v>1723</v>
      </c>
      <c r="C2401" s="119" t="s">
        <v>1029</v>
      </c>
      <c r="D2401" s="121">
        <v>3</v>
      </c>
      <c r="E2401" s="121" t="s">
        <v>1027</v>
      </c>
    </row>
    <row r="2402" spans="1:5" ht="30" x14ac:dyDescent="0.25">
      <c r="A2402" s="119" t="s">
        <v>1825</v>
      </c>
      <c r="B2402" s="120" t="s">
        <v>1110</v>
      </c>
      <c r="C2402" s="119" t="s">
        <v>1026</v>
      </c>
      <c r="D2402" s="121">
        <v>3</v>
      </c>
      <c r="E2402" s="121">
        <v>7</v>
      </c>
    </row>
    <row r="2403" spans="1:5" ht="30" x14ac:dyDescent="0.25">
      <c r="A2403" s="119" t="s">
        <v>1825</v>
      </c>
      <c r="B2403" s="120" t="s">
        <v>1708</v>
      </c>
      <c r="C2403" s="119" t="s">
        <v>1026</v>
      </c>
      <c r="D2403" s="121">
        <v>3</v>
      </c>
      <c r="E2403" s="121">
        <v>7</v>
      </c>
    </row>
    <row r="2404" spans="1:5" ht="30" x14ac:dyDescent="0.25">
      <c r="A2404" s="119" t="s">
        <v>1825</v>
      </c>
      <c r="B2404" s="120" t="s">
        <v>1729</v>
      </c>
      <c r="C2404" s="119" t="s">
        <v>1026</v>
      </c>
      <c r="D2404" s="121">
        <v>3</v>
      </c>
      <c r="E2404" s="121">
        <v>8</v>
      </c>
    </row>
    <row r="2405" spans="1:5" ht="30" x14ac:dyDescent="0.25">
      <c r="A2405" s="119" t="s">
        <v>1825</v>
      </c>
      <c r="B2405" s="120" t="s">
        <v>1830</v>
      </c>
      <c r="C2405" s="119" t="s">
        <v>1026</v>
      </c>
      <c r="D2405" s="121">
        <v>6</v>
      </c>
      <c r="E2405" s="121">
        <v>7</v>
      </c>
    </row>
    <row r="2406" spans="1:5" x14ac:dyDescent="0.25">
      <c r="A2406" s="119" t="s">
        <v>816</v>
      </c>
      <c r="B2406" s="120" t="s">
        <v>1831</v>
      </c>
      <c r="C2406" s="119" t="s">
        <v>1026</v>
      </c>
      <c r="D2406" s="121">
        <v>4</v>
      </c>
      <c r="E2406" s="121">
        <v>6</v>
      </c>
    </row>
    <row r="2407" spans="1:5" x14ac:dyDescent="0.25">
      <c r="A2407" s="119" t="s">
        <v>816</v>
      </c>
      <c r="B2407" s="120" t="s">
        <v>1541</v>
      </c>
      <c r="C2407" s="119" t="s">
        <v>1026</v>
      </c>
      <c r="D2407" s="121">
        <v>4</v>
      </c>
      <c r="E2407" s="121">
        <v>6</v>
      </c>
    </row>
    <row r="2408" spans="1:5" x14ac:dyDescent="0.25">
      <c r="A2408" s="119" t="s">
        <v>816</v>
      </c>
      <c r="B2408" s="120" t="s">
        <v>1832</v>
      </c>
      <c r="C2408" s="119" t="s">
        <v>1026</v>
      </c>
      <c r="D2408" s="121">
        <v>4</v>
      </c>
      <c r="E2408" s="121">
        <v>6</v>
      </c>
    </row>
    <row r="2409" spans="1:5" x14ac:dyDescent="0.25">
      <c r="A2409" s="119" t="s">
        <v>816</v>
      </c>
      <c r="B2409" s="120" t="s">
        <v>1833</v>
      </c>
      <c r="C2409" s="119" t="s">
        <v>1029</v>
      </c>
      <c r="D2409" s="121">
        <v>4</v>
      </c>
      <c r="E2409" s="121">
        <v>6</v>
      </c>
    </row>
    <row r="2410" spans="1:5" x14ac:dyDescent="0.25">
      <c r="A2410" s="119" t="s">
        <v>816</v>
      </c>
      <c r="B2410" s="120" t="s">
        <v>1834</v>
      </c>
      <c r="C2410" s="119" t="s">
        <v>1026</v>
      </c>
      <c r="D2410" s="121">
        <v>4</v>
      </c>
      <c r="E2410" s="121">
        <v>6</v>
      </c>
    </row>
    <row r="2411" spans="1:5" x14ac:dyDescent="0.25">
      <c r="A2411" s="119" t="s">
        <v>816</v>
      </c>
      <c r="B2411" s="120" t="s">
        <v>1545</v>
      </c>
      <c r="C2411" s="119" t="s">
        <v>1026</v>
      </c>
      <c r="D2411" s="121">
        <v>4</v>
      </c>
      <c r="E2411" s="121">
        <v>6</v>
      </c>
    </row>
    <row r="2412" spans="1:5" x14ac:dyDescent="0.25">
      <c r="A2412" s="119" t="s">
        <v>816</v>
      </c>
      <c r="B2412" s="120" t="s">
        <v>1835</v>
      </c>
      <c r="C2412" s="119" t="s">
        <v>1026</v>
      </c>
      <c r="D2412" s="121">
        <v>4</v>
      </c>
      <c r="E2412" s="121">
        <v>6</v>
      </c>
    </row>
    <row r="2413" spans="1:5" ht="30" x14ac:dyDescent="0.25">
      <c r="A2413" s="119" t="s">
        <v>753</v>
      </c>
      <c r="B2413" s="120" t="s">
        <v>994</v>
      </c>
      <c r="C2413" s="119" t="s">
        <v>1026</v>
      </c>
      <c r="D2413" s="121" t="s">
        <v>1027</v>
      </c>
      <c r="E2413" s="121" t="s">
        <v>1027</v>
      </c>
    </row>
    <row r="2414" spans="1:5" ht="30" x14ac:dyDescent="0.25">
      <c r="A2414" s="119" t="s">
        <v>753</v>
      </c>
      <c r="B2414" s="120" t="s">
        <v>1097</v>
      </c>
      <c r="C2414" s="119" t="s">
        <v>1026</v>
      </c>
      <c r="D2414" s="121">
        <v>2</v>
      </c>
      <c r="E2414" s="121" t="s">
        <v>1027</v>
      </c>
    </row>
    <row r="2415" spans="1:5" ht="30" x14ac:dyDescent="0.25">
      <c r="A2415" s="119" t="s">
        <v>753</v>
      </c>
      <c r="B2415" s="120" t="s">
        <v>1359</v>
      </c>
      <c r="C2415" s="119" t="s">
        <v>1026</v>
      </c>
      <c r="D2415" s="121" t="s">
        <v>1027</v>
      </c>
      <c r="E2415" s="121">
        <v>8</v>
      </c>
    </row>
    <row r="2416" spans="1:5" ht="30" x14ac:dyDescent="0.25">
      <c r="A2416" s="119" t="s">
        <v>753</v>
      </c>
      <c r="B2416" s="120" t="s">
        <v>1593</v>
      </c>
      <c r="C2416" s="119" t="s">
        <v>1026</v>
      </c>
      <c r="D2416" s="121">
        <v>4</v>
      </c>
      <c r="E2416" s="121" t="s">
        <v>1027</v>
      </c>
    </row>
    <row r="2417" spans="1:5" ht="30" x14ac:dyDescent="0.25">
      <c r="A2417" s="119" t="s">
        <v>753</v>
      </c>
      <c r="B2417" s="120" t="s">
        <v>1578</v>
      </c>
      <c r="C2417" s="119" t="s">
        <v>1026</v>
      </c>
      <c r="D2417" s="121" t="s">
        <v>1027</v>
      </c>
      <c r="E2417" s="121" t="s">
        <v>1027</v>
      </c>
    </row>
    <row r="2418" spans="1:5" ht="30" x14ac:dyDescent="0.25">
      <c r="A2418" s="119" t="s">
        <v>753</v>
      </c>
      <c r="B2418" s="120" t="s">
        <v>1594</v>
      </c>
      <c r="C2418" s="119" t="s">
        <v>1026</v>
      </c>
      <c r="D2418" s="121">
        <v>3</v>
      </c>
      <c r="E2418" s="121">
        <v>4</v>
      </c>
    </row>
    <row r="2419" spans="1:5" ht="30" x14ac:dyDescent="0.25">
      <c r="A2419" s="119" t="s">
        <v>753</v>
      </c>
      <c r="B2419" s="120" t="s">
        <v>1081</v>
      </c>
      <c r="C2419" s="119" t="s">
        <v>1026</v>
      </c>
      <c r="D2419" s="121">
        <v>3</v>
      </c>
      <c r="E2419" s="121" t="s">
        <v>1027</v>
      </c>
    </row>
    <row r="2420" spans="1:5" ht="30" x14ac:dyDescent="0.25">
      <c r="A2420" s="119" t="s">
        <v>753</v>
      </c>
      <c r="B2420" s="120" t="s">
        <v>1148</v>
      </c>
      <c r="C2420" s="119" t="s">
        <v>1026</v>
      </c>
      <c r="D2420" s="121" t="s">
        <v>1027</v>
      </c>
      <c r="E2420" s="121">
        <v>6</v>
      </c>
    </row>
    <row r="2421" spans="1:5" ht="30" x14ac:dyDescent="0.25">
      <c r="A2421" s="119" t="s">
        <v>753</v>
      </c>
      <c r="B2421" s="120" t="s">
        <v>1595</v>
      </c>
      <c r="C2421" s="119" t="s">
        <v>1026</v>
      </c>
      <c r="D2421" s="121" t="s">
        <v>1027</v>
      </c>
      <c r="E2421" s="121" t="s">
        <v>1027</v>
      </c>
    </row>
    <row r="2422" spans="1:5" ht="30" x14ac:dyDescent="0.25">
      <c r="A2422" s="119" t="s">
        <v>753</v>
      </c>
      <c r="B2422" s="120" t="s">
        <v>1596</v>
      </c>
      <c r="C2422" s="119" t="s">
        <v>1026</v>
      </c>
      <c r="D2422" s="121">
        <v>2</v>
      </c>
      <c r="E2422" s="121">
        <v>7</v>
      </c>
    </row>
    <row r="2423" spans="1:5" ht="30" x14ac:dyDescent="0.25">
      <c r="A2423" s="119" t="s">
        <v>753</v>
      </c>
      <c r="B2423" s="120" t="s">
        <v>1790</v>
      </c>
      <c r="C2423" s="119" t="s">
        <v>1026</v>
      </c>
      <c r="D2423" s="121" t="s">
        <v>1027</v>
      </c>
      <c r="E2423" s="121" t="s">
        <v>1027</v>
      </c>
    </row>
    <row r="2424" spans="1:5" ht="30" x14ac:dyDescent="0.25">
      <c r="A2424" s="119" t="s">
        <v>753</v>
      </c>
      <c r="B2424" s="120" t="s">
        <v>1494</v>
      </c>
      <c r="C2424" s="119" t="s">
        <v>1026</v>
      </c>
      <c r="D2424" s="121">
        <v>1</v>
      </c>
      <c r="E2424" s="121" t="s">
        <v>1027</v>
      </c>
    </row>
    <row r="2425" spans="1:5" ht="30" x14ac:dyDescent="0.25">
      <c r="A2425" s="119" t="s">
        <v>753</v>
      </c>
      <c r="B2425" s="120" t="s">
        <v>1406</v>
      </c>
      <c r="C2425" s="119" t="s">
        <v>1029</v>
      </c>
      <c r="D2425" s="121">
        <v>2</v>
      </c>
      <c r="E2425" s="121">
        <v>7</v>
      </c>
    </row>
    <row r="2426" spans="1:5" ht="30" x14ac:dyDescent="0.25">
      <c r="A2426" s="119" t="s">
        <v>753</v>
      </c>
      <c r="B2426" s="120" t="s">
        <v>1320</v>
      </c>
      <c r="C2426" s="119" t="s">
        <v>1026</v>
      </c>
      <c r="D2426" s="121">
        <v>2</v>
      </c>
      <c r="E2426" s="121" t="s">
        <v>1027</v>
      </c>
    </row>
    <row r="2427" spans="1:5" ht="30" x14ac:dyDescent="0.25">
      <c r="A2427" s="119" t="s">
        <v>753</v>
      </c>
      <c r="B2427" s="120" t="s">
        <v>1390</v>
      </c>
      <c r="C2427" s="119" t="s">
        <v>1026</v>
      </c>
      <c r="D2427" s="121" t="s">
        <v>1027</v>
      </c>
      <c r="E2427" s="121">
        <v>7</v>
      </c>
    </row>
    <row r="2428" spans="1:5" ht="30" x14ac:dyDescent="0.25">
      <c r="A2428" s="119" t="s">
        <v>753</v>
      </c>
      <c r="B2428" s="120" t="s">
        <v>1152</v>
      </c>
      <c r="C2428" s="119" t="s">
        <v>1026</v>
      </c>
      <c r="D2428" s="121" t="s">
        <v>1027</v>
      </c>
      <c r="E2428" s="121" t="s">
        <v>1027</v>
      </c>
    </row>
    <row r="2429" spans="1:5" ht="30" x14ac:dyDescent="0.25">
      <c r="A2429" s="119" t="s">
        <v>753</v>
      </c>
      <c r="B2429" s="120" t="s">
        <v>1820</v>
      </c>
      <c r="C2429" s="119" t="s">
        <v>1026</v>
      </c>
      <c r="D2429" s="121">
        <v>2</v>
      </c>
      <c r="E2429" s="121">
        <v>5</v>
      </c>
    </row>
    <row r="2430" spans="1:5" ht="30" x14ac:dyDescent="0.25">
      <c r="A2430" s="119" t="s">
        <v>753</v>
      </c>
      <c r="B2430" s="120" t="s">
        <v>1519</v>
      </c>
      <c r="C2430" s="119" t="s">
        <v>1026</v>
      </c>
      <c r="D2430" s="121" t="s">
        <v>1027</v>
      </c>
      <c r="E2430" s="121" t="s">
        <v>1027</v>
      </c>
    </row>
    <row r="2431" spans="1:5" ht="45" x14ac:dyDescent="0.25">
      <c r="A2431" s="119" t="s">
        <v>791</v>
      </c>
      <c r="B2431" s="120" t="s">
        <v>1093</v>
      </c>
      <c r="C2431" s="119" t="s">
        <v>1026</v>
      </c>
      <c r="D2431" s="121">
        <v>5</v>
      </c>
      <c r="E2431" s="121" t="s">
        <v>1027</v>
      </c>
    </row>
    <row r="2432" spans="1:5" ht="45" x14ac:dyDescent="0.25">
      <c r="A2432" s="119" t="s">
        <v>791</v>
      </c>
      <c r="B2432" s="120" t="s">
        <v>1124</v>
      </c>
      <c r="C2432" s="119" t="s">
        <v>1026</v>
      </c>
      <c r="D2432" s="121" t="s">
        <v>1027</v>
      </c>
      <c r="E2432" s="121" t="s">
        <v>1027</v>
      </c>
    </row>
    <row r="2433" spans="1:5" ht="45" x14ac:dyDescent="0.25">
      <c r="A2433" s="119" t="s">
        <v>791</v>
      </c>
      <c r="B2433" s="120" t="s">
        <v>1143</v>
      </c>
      <c r="C2433" s="119" t="s">
        <v>1026</v>
      </c>
      <c r="D2433" s="121">
        <v>7</v>
      </c>
      <c r="E2433" s="121">
        <v>7</v>
      </c>
    </row>
    <row r="2434" spans="1:5" ht="45" x14ac:dyDescent="0.25">
      <c r="A2434" s="119" t="s">
        <v>791</v>
      </c>
      <c r="B2434" s="120" t="s">
        <v>1576</v>
      </c>
      <c r="C2434" s="119" t="s">
        <v>1026</v>
      </c>
      <c r="D2434" s="121">
        <v>4</v>
      </c>
      <c r="E2434" s="121" t="s">
        <v>1027</v>
      </c>
    </row>
    <row r="2435" spans="1:5" ht="45" x14ac:dyDescent="0.25">
      <c r="A2435" s="119" t="s">
        <v>791</v>
      </c>
      <c r="B2435" s="120" t="s">
        <v>1836</v>
      </c>
      <c r="C2435" s="119" t="s">
        <v>1029</v>
      </c>
      <c r="D2435" s="121">
        <v>5</v>
      </c>
      <c r="E2435" s="121">
        <v>7</v>
      </c>
    </row>
    <row r="2436" spans="1:5" ht="45" x14ac:dyDescent="0.25">
      <c r="A2436" s="119" t="s">
        <v>791</v>
      </c>
      <c r="B2436" s="120" t="s">
        <v>1573</v>
      </c>
      <c r="C2436" s="119" t="s">
        <v>1026</v>
      </c>
      <c r="D2436" s="121">
        <v>5</v>
      </c>
      <c r="E2436" s="121" t="s">
        <v>1027</v>
      </c>
    </row>
    <row r="2437" spans="1:5" ht="45" x14ac:dyDescent="0.25">
      <c r="A2437" s="119" t="s">
        <v>791</v>
      </c>
      <c r="B2437" s="120" t="s">
        <v>1146</v>
      </c>
      <c r="C2437" s="119" t="s">
        <v>1026</v>
      </c>
      <c r="D2437" s="121">
        <v>6</v>
      </c>
      <c r="E2437" s="121" t="s">
        <v>1027</v>
      </c>
    </row>
    <row r="2438" spans="1:5" ht="45" x14ac:dyDescent="0.25">
      <c r="A2438" s="119" t="s">
        <v>791</v>
      </c>
      <c r="B2438" s="120" t="s">
        <v>1147</v>
      </c>
      <c r="C2438" s="119" t="s">
        <v>1026</v>
      </c>
      <c r="D2438" s="121">
        <v>6</v>
      </c>
      <c r="E2438" s="121" t="s">
        <v>1027</v>
      </c>
    </row>
    <row r="2439" spans="1:5" ht="45" x14ac:dyDescent="0.25">
      <c r="A2439" s="119" t="s">
        <v>791</v>
      </c>
      <c r="B2439" s="120" t="s">
        <v>1148</v>
      </c>
      <c r="C2439" s="119" t="s">
        <v>1026</v>
      </c>
      <c r="D2439" s="121" t="s">
        <v>1027</v>
      </c>
      <c r="E2439" s="121">
        <v>6</v>
      </c>
    </row>
    <row r="2440" spans="1:5" ht="45" x14ac:dyDescent="0.25">
      <c r="A2440" s="119" t="s">
        <v>791</v>
      </c>
      <c r="B2440" s="120" t="s">
        <v>1149</v>
      </c>
      <c r="C2440" s="119" t="s">
        <v>1026</v>
      </c>
      <c r="D2440" s="121">
        <v>5</v>
      </c>
      <c r="E2440" s="121">
        <v>7</v>
      </c>
    </row>
    <row r="2441" spans="1:5" ht="45" x14ac:dyDescent="0.25">
      <c r="A2441" s="119" t="s">
        <v>791</v>
      </c>
      <c r="B2441" s="120" t="s">
        <v>1151</v>
      </c>
      <c r="C2441" s="119" t="s">
        <v>1026</v>
      </c>
      <c r="D2441" s="121">
        <v>4</v>
      </c>
      <c r="E2441" s="121" t="s">
        <v>1027</v>
      </c>
    </row>
    <row r="2442" spans="1:5" ht="45" x14ac:dyDescent="0.25">
      <c r="A2442" s="119" t="s">
        <v>791</v>
      </c>
      <c r="B2442" s="120" t="s">
        <v>1506</v>
      </c>
      <c r="C2442" s="119" t="s">
        <v>1026</v>
      </c>
      <c r="D2442" s="121" t="s">
        <v>1027</v>
      </c>
      <c r="E2442" s="121" t="s">
        <v>1027</v>
      </c>
    </row>
    <row r="2443" spans="1:5" ht="45" x14ac:dyDescent="0.25">
      <c r="A2443" s="119" t="s">
        <v>791</v>
      </c>
      <c r="B2443" s="120" t="s">
        <v>1837</v>
      </c>
      <c r="C2443" s="119" t="s">
        <v>1029</v>
      </c>
      <c r="D2443" s="121">
        <v>5</v>
      </c>
      <c r="E2443" s="121">
        <v>8</v>
      </c>
    </row>
    <row r="2444" spans="1:5" ht="45" x14ac:dyDescent="0.25">
      <c r="A2444" s="119" t="s">
        <v>791</v>
      </c>
      <c r="B2444" s="120" t="s">
        <v>1136</v>
      </c>
      <c r="C2444" s="119" t="s">
        <v>1026</v>
      </c>
      <c r="D2444" s="121" t="s">
        <v>1027</v>
      </c>
      <c r="E2444" s="121" t="s">
        <v>1027</v>
      </c>
    </row>
    <row r="2445" spans="1:5" ht="45" x14ac:dyDescent="0.25">
      <c r="A2445" s="119" t="s">
        <v>791</v>
      </c>
      <c r="B2445" s="120" t="s">
        <v>1130</v>
      </c>
      <c r="C2445" s="119" t="s">
        <v>1026</v>
      </c>
      <c r="D2445" s="121">
        <v>6</v>
      </c>
      <c r="E2445" s="121" t="s">
        <v>1027</v>
      </c>
    </row>
    <row r="2446" spans="1:5" ht="45" x14ac:dyDescent="0.25">
      <c r="A2446" s="119" t="s">
        <v>791</v>
      </c>
      <c r="B2446" s="120" t="s">
        <v>1152</v>
      </c>
      <c r="C2446" s="119" t="s">
        <v>1026</v>
      </c>
      <c r="D2446" s="121" t="s">
        <v>1027</v>
      </c>
      <c r="E2446" s="121" t="s">
        <v>1027</v>
      </c>
    </row>
    <row r="2447" spans="1:5" ht="45" x14ac:dyDescent="0.25">
      <c r="A2447" s="119" t="s">
        <v>791</v>
      </c>
      <c r="B2447" s="120" t="s">
        <v>1153</v>
      </c>
      <c r="C2447" s="119" t="s">
        <v>1026</v>
      </c>
      <c r="D2447" s="121">
        <v>6</v>
      </c>
      <c r="E2447" s="121" t="s">
        <v>1027</v>
      </c>
    </row>
    <row r="2448" spans="1:5" ht="45" x14ac:dyDescent="0.25">
      <c r="A2448" s="119" t="s">
        <v>791</v>
      </c>
      <c r="B2448" s="120" t="s">
        <v>1154</v>
      </c>
      <c r="C2448" s="119" t="s">
        <v>1026</v>
      </c>
      <c r="D2448" s="121" t="s">
        <v>1027</v>
      </c>
      <c r="E2448" s="121" t="s">
        <v>1027</v>
      </c>
    </row>
    <row r="2449" spans="1:5" ht="45" x14ac:dyDescent="0.25">
      <c r="A2449" s="119" t="s">
        <v>791</v>
      </c>
      <c r="B2449" s="120" t="s">
        <v>1157</v>
      </c>
      <c r="C2449" s="119" t="s">
        <v>1026</v>
      </c>
      <c r="D2449" s="121" t="s">
        <v>1027</v>
      </c>
      <c r="E2449" s="121" t="s">
        <v>1027</v>
      </c>
    </row>
    <row r="2450" spans="1:5" ht="45" x14ac:dyDescent="0.25">
      <c r="A2450" s="119" t="s">
        <v>791</v>
      </c>
      <c r="B2450" s="120" t="s">
        <v>1519</v>
      </c>
      <c r="C2450" s="119" t="s">
        <v>1026</v>
      </c>
      <c r="D2450" s="121" t="s">
        <v>1027</v>
      </c>
      <c r="E2450" s="121" t="s">
        <v>1027</v>
      </c>
    </row>
    <row r="2451" spans="1:5" ht="60" x14ac:dyDescent="0.25">
      <c r="A2451" s="119" t="s">
        <v>1838</v>
      </c>
      <c r="B2451" s="120" t="s">
        <v>1093</v>
      </c>
      <c r="C2451" s="119" t="s">
        <v>1026</v>
      </c>
      <c r="D2451" s="121">
        <v>5</v>
      </c>
      <c r="E2451" s="121" t="s">
        <v>1027</v>
      </c>
    </row>
    <row r="2452" spans="1:5" ht="60" x14ac:dyDescent="0.25">
      <c r="A2452" s="119" t="s">
        <v>1838</v>
      </c>
      <c r="B2452" s="120" t="s">
        <v>1143</v>
      </c>
      <c r="C2452" s="119" t="s">
        <v>1026</v>
      </c>
      <c r="D2452" s="121">
        <v>7</v>
      </c>
      <c r="E2452" s="121">
        <v>7</v>
      </c>
    </row>
    <row r="2453" spans="1:5" ht="60" x14ac:dyDescent="0.25">
      <c r="A2453" s="119" t="s">
        <v>1838</v>
      </c>
      <c r="B2453" s="120" t="s">
        <v>1576</v>
      </c>
      <c r="C2453" s="119" t="s">
        <v>1026</v>
      </c>
      <c r="D2453" s="121">
        <v>4</v>
      </c>
      <c r="E2453" s="121" t="s">
        <v>1027</v>
      </c>
    </row>
    <row r="2454" spans="1:5" ht="60" x14ac:dyDescent="0.25">
      <c r="A2454" s="119" t="s">
        <v>1838</v>
      </c>
      <c r="B2454" s="120" t="s">
        <v>1836</v>
      </c>
      <c r="C2454" s="119" t="s">
        <v>1029</v>
      </c>
      <c r="D2454" s="121">
        <v>5</v>
      </c>
      <c r="E2454" s="121">
        <v>7</v>
      </c>
    </row>
    <row r="2455" spans="1:5" ht="60" x14ac:dyDescent="0.25">
      <c r="A2455" s="119" t="s">
        <v>1838</v>
      </c>
      <c r="B2455" s="120" t="s">
        <v>1146</v>
      </c>
      <c r="C2455" s="119" t="s">
        <v>1026</v>
      </c>
      <c r="D2455" s="121">
        <v>6</v>
      </c>
      <c r="E2455" s="121" t="s">
        <v>1027</v>
      </c>
    </row>
    <row r="2456" spans="1:5" ht="60" x14ac:dyDescent="0.25">
      <c r="A2456" s="119" t="s">
        <v>1838</v>
      </c>
      <c r="B2456" s="120" t="s">
        <v>1575</v>
      </c>
      <c r="C2456" s="119" t="s">
        <v>1026</v>
      </c>
      <c r="D2456" s="121">
        <v>4</v>
      </c>
      <c r="E2456" s="121" t="s">
        <v>1027</v>
      </c>
    </row>
    <row r="2457" spans="1:5" ht="60" x14ac:dyDescent="0.25">
      <c r="A2457" s="119" t="s">
        <v>1838</v>
      </c>
      <c r="B2457" s="120" t="s">
        <v>1148</v>
      </c>
      <c r="C2457" s="119" t="s">
        <v>1026</v>
      </c>
      <c r="D2457" s="121" t="s">
        <v>1027</v>
      </c>
      <c r="E2457" s="121">
        <v>6</v>
      </c>
    </row>
    <row r="2458" spans="1:5" ht="60" x14ac:dyDescent="0.25">
      <c r="A2458" s="119" t="s">
        <v>1838</v>
      </c>
      <c r="B2458" s="120" t="s">
        <v>1151</v>
      </c>
      <c r="C2458" s="119" t="s">
        <v>1026</v>
      </c>
      <c r="D2458" s="121">
        <v>4</v>
      </c>
      <c r="E2458" s="121" t="s">
        <v>1027</v>
      </c>
    </row>
    <row r="2459" spans="1:5" ht="60" x14ac:dyDescent="0.25">
      <c r="A2459" s="119" t="s">
        <v>1838</v>
      </c>
      <c r="B2459" s="120" t="s">
        <v>1837</v>
      </c>
      <c r="C2459" s="119" t="s">
        <v>1029</v>
      </c>
      <c r="D2459" s="121">
        <v>5</v>
      </c>
      <c r="E2459" s="121">
        <v>8</v>
      </c>
    </row>
    <row r="2460" spans="1:5" ht="60" x14ac:dyDescent="0.25">
      <c r="A2460" s="119" t="s">
        <v>1838</v>
      </c>
      <c r="B2460" s="120" t="s">
        <v>1136</v>
      </c>
      <c r="C2460" s="119" t="s">
        <v>1026</v>
      </c>
      <c r="D2460" s="121" t="s">
        <v>1027</v>
      </c>
      <c r="E2460" s="121" t="s">
        <v>1027</v>
      </c>
    </row>
    <row r="2461" spans="1:5" ht="60" x14ac:dyDescent="0.25">
      <c r="A2461" s="119" t="s">
        <v>1838</v>
      </c>
      <c r="B2461" s="120" t="s">
        <v>1130</v>
      </c>
      <c r="C2461" s="119" t="s">
        <v>1026</v>
      </c>
      <c r="D2461" s="121">
        <v>6</v>
      </c>
      <c r="E2461" s="121" t="s">
        <v>1027</v>
      </c>
    </row>
    <row r="2462" spans="1:5" ht="60" x14ac:dyDescent="0.25">
      <c r="A2462" s="119" t="s">
        <v>1838</v>
      </c>
      <c r="B2462" s="120" t="s">
        <v>1152</v>
      </c>
      <c r="C2462" s="119" t="s">
        <v>1026</v>
      </c>
      <c r="D2462" s="121" t="s">
        <v>1027</v>
      </c>
      <c r="E2462" s="121" t="s">
        <v>1027</v>
      </c>
    </row>
    <row r="2463" spans="1:5" ht="60" x14ac:dyDescent="0.25">
      <c r="A2463" s="119" t="s">
        <v>1838</v>
      </c>
      <c r="B2463" s="120" t="s">
        <v>1683</v>
      </c>
      <c r="C2463" s="119" t="s">
        <v>1029</v>
      </c>
      <c r="D2463" s="121">
        <v>3</v>
      </c>
      <c r="E2463" s="121" t="s">
        <v>1027</v>
      </c>
    </row>
    <row r="2464" spans="1:5" ht="60" x14ac:dyDescent="0.25">
      <c r="A2464" s="119" t="s">
        <v>1838</v>
      </c>
      <c r="B2464" s="120" t="s">
        <v>1153</v>
      </c>
      <c r="C2464" s="119" t="s">
        <v>1026</v>
      </c>
      <c r="D2464" s="121">
        <v>6</v>
      </c>
      <c r="E2464" s="121" t="s">
        <v>1027</v>
      </c>
    </row>
    <row r="2465" spans="1:5" ht="60" x14ac:dyDescent="0.25">
      <c r="A2465" s="119" t="s">
        <v>1838</v>
      </c>
      <c r="B2465" s="120" t="s">
        <v>1154</v>
      </c>
      <c r="C2465" s="119" t="s">
        <v>1026</v>
      </c>
      <c r="D2465" s="121" t="s">
        <v>1027</v>
      </c>
      <c r="E2465" s="121" t="s">
        <v>1027</v>
      </c>
    </row>
    <row r="2466" spans="1:5" ht="60" x14ac:dyDescent="0.25">
      <c r="A2466" s="119" t="s">
        <v>1838</v>
      </c>
      <c r="B2466" s="120" t="s">
        <v>1155</v>
      </c>
      <c r="C2466" s="119" t="s">
        <v>1026</v>
      </c>
      <c r="D2466" s="121" t="s">
        <v>1027</v>
      </c>
      <c r="E2466" s="121" t="s">
        <v>1027</v>
      </c>
    </row>
    <row r="2467" spans="1:5" ht="60" x14ac:dyDescent="0.25">
      <c r="A2467" s="119" t="s">
        <v>1838</v>
      </c>
      <c r="B2467" s="120" t="s">
        <v>1157</v>
      </c>
      <c r="C2467" s="119" t="s">
        <v>1026</v>
      </c>
      <c r="D2467" s="121" t="s">
        <v>1027</v>
      </c>
      <c r="E2467" s="121" t="s">
        <v>1027</v>
      </c>
    </row>
    <row r="2468" spans="1:5" ht="60" x14ac:dyDescent="0.25">
      <c r="A2468" s="119" t="s">
        <v>1838</v>
      </c>
      <c r="B2468" s="120" t="s">
        <v>1519</v>
      </c>
      <c r="C2468" s="119" t="s">
        <v>1026</v>
      </c>
      <c r="D2468" s="121" t="s">
        <v>1027</v>
      </c>
      <c r="E2468" s="121" t="s">
        <v>1027</v>
      </c>
    </row>
    <row r="2469" spans="1:5" x14ac:dyDescent="0.25">
      <c r="A2469" s="119" t="s">
        <v>823</v>
      </c>
      <c r="B2469" s="120" t="s">
        <v>1064</v>
      </c>
      <c r="C2469" s="119" t="s">
        <v>1026</v>
      </c>
      <c r="D2469" s="121">
        <v>3</v>
      </c>
      <c r="E2469" s="121">
        <v>8</v>
      </c>
    </row>
    <row r="2470" spans="1:5" x14ac:dyDescent="0.25">
      <c r="A2470" s="119" t="s">
        <v>823</v>
      </c>
      <c r="B2470" s="120" t="s">
        <v>1207</v>
      </c>
      <c r="C2470" s="119" t="s">
        <v>1026</v>
      </c>
      <c r="D2470" s="121">
        <v>3</v>
      </c>
      <c r="E2470" s="121" t="s">
        <v>1027</v>
      </c>
    </row>
    <row r="2471" spans="1:5" ht="30" x14ac:dyDescent="0.25">
      <c r="A2471" s="119" t="s">
        <v>823</v>
      </c>
      <c r="B2471" s="120" t="s">
        <v>1217</v>
      </c>
      <c r="C2471" s="119" t="s">
        <v>1029</v>
      </c>
      <c r="D2471" s="121">
        <v>4</v>
      </c>
      <c r="E2471" s="121">
        <v>6</v>
      </c>
    </row>
    <row r="2472" spans="1:5" x14ac:dyDescent="0.25">
      <c r="A2472" s="119" t="s">
        <v>823</v>
      </c>
      <c r="B2472" s="120" t="s">
        <v>1839</v>
      </c>
      <c r="C2472" s="119" t="s">
        <v>1029</v>
      </c>
      <c r="D2472" s="121">
        <v>3</v>
      </c>
      <c r="E2472" s="121">
        <v>8</v>
      </c>
    </row>
    <row r="2473" spans="1:5" x14ac:dyDescent="0.25">
      <c r="A2473" s="119" t="s">
        <v>823</v>
      </c>
      <c r="B2473" s="120" t="s">
        <v>1301</v>
      </c>
      <c r="C2473" s="119" t="s">
        <v>1026</v>
      </c>
      <c r="D2473" s="121">
        <v>3</v>
      </c>
      <c r="E2473" s="121">
        <v>7</v>
      </c>
    </row>
    <row r="2474" spans="1:5" x14ac:dyDescent="0.25">
      <c r="A2474" s="119" t="s">
        <v>810</v>
      </c>
      <c r="B2474" s="120" t="s">
        <v>1840</v>
      </c>
      <c r="C2474" s="119" t="s">
        <v>1029</v>
      </c>
      <c r="D2474" s="121">
        <v>3</v>
      </c>
      <c r="E2474" s="121">
        <v>4</v>
      </c>
    </row>
    <row r="2475" spans="1:5" x14ac:dyDescent="0.25">
      <c r="A2475" s="119" t="s">
        <v>810</v>
      </c>
      <c r="B2475" s="120" t="s">
        <v>1400</v>
      </c>
      <c r="C2475" s="119" t="s">
        <v>1026</v>
      </c>
      <c r="D2475" s="121">
        <v>2</v>
      </c>
      <c r="E2475" s="121">
        <v>3</v>
      </c>
    </row>
    <row r="2476" spans="1:5" x14ac:dyDescent="0.25">
      <c r="A2476" s="119" t="s">
        <v>810</v>
      </c>
      <c r="B2476" s="120" t="s">
        <v>1313</v>
      </c>
      <c r="C2476" s="119" t="s">
        <v>1026</v>
      </c>
      <c r="D2476" s="121">
        <v>4</v>
      </c>
      <c r="E2476" s="121" t="s">
        <v>1027</v>
      </c>
    </row>
    <row r="2477" spans="1:5" ht="30" x14ac:dyDescent="0.25">
      <c r="A2477" s="119" t="s">
        <v>955</v>
      </c>
      <c r="B2477" s="120" t="s">
        <v>1125</v>
      </c>
      <c r="C2477" s="119" t="s">
        <v>1026</v>
      </c>
      <c r="D2477" s="121">
        <v>3</v>
      </c>
      <c r="E2477" s="121">
        <v>2</v>
      </c>
    </row>
    <row r="2478" spans="1:5" ht="30" x14ac:dyDescent="0.25">
      <c r="A2478" s="119" t="s">
        <v>955</v>
      </c>
      <c r="B2478" s="120" t="s">
        <v>1699</v>
      </c>
      <c r="C2478" s="119" t="s">
        <v>1026</v>
      </c>
      <c r="D2478" s="121">
        <v>2</v>
      </c>
      <c r="E2478" s="121" t="s">
        <v>1027</v>
      </c>
    </row>
    <row r="2479" spans="1:5" ht="30" x14ac:dyDescent="0.25">
      <c r="A2479" s="119" t="s">
        <v>955</v>
      </c>
      <c r="B2479" s="120" t="s">
        <v>1841</v>
      </c>
      <c r="C2479" s="119" t="s">
        <v>1029</v>
      </c>
      <c r="D2479" s="121">
        <v>3</v>
      </c>
      <c r="E2479" s="121">
        <v>6</v>
      </c>
    </row>
    <row r="2480" spans="1:5" ht="30" x14ac:dyDescent="0.25">
      <c r="A2480" s="119" t="s">
        <v>955</v>
      </c>
      <c r="B2480" s="120" t="s">
        <v>1127</v>
      </c>
      <c r="C2480" s="119" t="s">
        <v>1026</v>
      </c>
      <c r="D2480" s="121">
        <v>1</v>
      </c>
      <c r="E2480" s="121">
        <v>3</v>
      </c>
    </row>
    <row r="2481" spans="1:5" ht="30" x14ac:dyDescent="0.25">
      <c r="A2481" s="119" t="s">
        <v>955</v>
      </c>
      <c r="B2481" s="120" t="s">
        <v>1135</v>
      </c>
      <c r="C2481" s="119" t="s">
        <v>1026</v>
      </c>
      <c r="D2481" s="121">
        <v>2</v>
      </c>
      <c r="E2481" s="121" t="s">
        <v>1027</v>
      </c>
    </row>
    <row r="2482" spans="1:5" ht="30" x14ac:dyDescent="0.25">
      <c r="A2482" s="119" t="s">
        <v>955</v>
      </c>
      <c r="B2482" s="120" t="s">
        <v>1619</v>
      </c>
      <c r="C2482" s="119" t="s">
        <v>1026</v>
      </c>
      <c r="D2482" s="121">
        <v>2</v>
      </c>
      <c r="E2482" s="121">
        <v>4</v>
      </c>
    </row>
    <row r="2483" spans="1:5" ht="30" x14ac:dyDescent="0.25">
      <c r="A2483" s="119" t="s">
        <v>955</v>
      </c>
      <c r="B2483" s="120" t="s">
        <v>1109</v>
      </c>
      <c r="C2483" s="119" t="s">
        <v>1026</v>
      </c>
      <c r="D2483" s="121">
        <v>2</v>
      </c>
      <c r="E2483" s="121" t="s">
        <v>1027</v>
      </c>
    </row>
    <row r="2484" spans="1:5" ht="30" x14ac:dyDescent="0.25">
      <c r="A2484" s="119" t="s">
        <v>955</v>
      </c>
      <c r="B2484" s="120" t="s">
        <v>1129</v>
      </c>
      <c r="C2484" s="119" t="s">
        <v>1026</v>
      </c>
      <c r="D2484" s="121" t="s">
        <v>1027</v>
      </c>
      <c r="E2484" s="121" t="s">
        <v>1027</v>
      </c>
    </row>
    <row r="2485" spans="1:5" ht="30" x14ac:dyDescent="0.25">
      <c r="A2485" s="119" t="s">
        <v>955</v>
      </c>
      <c r="B2485" s="120" t="s">
        <v>1284</v>
      </c>
      <c r="C2485" s="119" t="s">
        <v>1026</v>
      </c>
      <c r="D2485" s="124"/>
      <c r="E2485" s="121">
        <v>2</v>
      </c>
    </row>
    <row r="2486" spans="1:5" ht="30" x14ac:dyDescent="0.25">
      <c r="A2486" s="119" t="s">
        <v>955</v>
      </c>
      <c r="B2486" s="120" t="s">
        <v>1842</v>
      </c>
      <c r="C2486" s="119" t="s">
        <v>1029</v>
      </c>
      <c r="D2486" s="121">
        <v>2</v>
      </c>
      <c r="E2486" s="121">
        <v>5</v>
      </c>
    </row>
    <row r="2487" spans="1:5" ht="30" x14ac:dyDescent="0.25">
      <c r="A2487" s="119" t="s">
        <v>955</v>
      </c>
      <c r="B2487" s="120" t="s">
        <v>1843</v>
      </c>
      <c r="C2487" s="119" t="s">
        <v>1026</v>
      </c>
      <c r="D2487" s="121">
        <v>2</v>
      </c>
      <c r="E2487" s="121" t="s">
        <v>1027</v>
      </c>
    </row>
    <row r="2488" spans="1:5" ht="30" x14ac:dyDescent="0.25">
      <c r="A2488" s="119" t="s">
        <v>955</v>
      </c>
      <c r="B2488" s="120" t="s">
        <v>1844</v>
      </c>
      <c r="C2488" s="119" t="s">
        <v>1026</v>
      </c>
      <c r="D2488" s="121">
        <v>2</v>
      </c>
      <c r="E2488" s="121">
        <v>4</v>
      </c>
    </row>
    <row r="2489" spans="1:5" x14ac:dyDescent="0.25">
      <c r="A2489" s="119" t="s">
        <v>910</v>
      </c>
      <c r="B2489" s="120" t="s">
        <v>1123</v>
      </c>
      <c r="C2489" s="119" t="s">
        <v>1026</v>
      </c>
      <c r="D2489" s="121">
        <v>4</v>
      </c>
      <c r="E2489" s="121">
        <v>4</v>
      </c>
    </row>
    <row r="2490" spans="1:5" x14ac:dyDescent="0.25">
      <c r="A2490" s="119" t="s">
        <v>910</v>
      </c>
      <c r="B2490" s="120" t="s">
        <v>1232</v>
      </c>
      <c r="C2490" s="119" t="s">
        <v>1026</v>
      </c>
      <c r="D2490" s="121">
        <v>2</v>
      </c>
      <c r="E2490" s="121">
        <v>5</v>
      </c>
    </row>
    <row r="2491" spans="1:5" x14ac:dyDescent="0.25">
      <c r="A2491" s="119" t="s">
        <v>910</v>
      </c>
      <c r="B2491" s="120" t="s">
        <v>1234</v>
      </c>
      <c r="C2491" s="119" t="s">
        <v>1026</v>
      </c>
      <c r="D2491" s="121">
        <v>2</v>
      </c>
      <c r="E2491" s="121">
        <v>3</v>
      </c>
    </row>
    <row r="2492" spans="1:5" x14ac:dyDescent="0.25">
      <c r="A2492" s="119" t="s">
        <v>910</v>
      </c>
      <c r="B2492" s="120" t="s">
        <v>1102</v>
      </c>
      <c r="C2492" s="119" t="s">
        <v>1026</v>
      </c>
      <c r="D2492" s="121">
        <v>2</v>
      </c>
      <c r="E2492" s="121" t="s">
        <v>1027</v>
      </c>
    </row>
    <row r="2493" spans="1:5" x14ac:dyDescent="0.25">
      <c r="A2493" s="119" t="s">
        <v>910</v>
      </c>
      <c r="B2493" s="120" t="s">
        <v>1619</v>
      </c>
      <c r="C2493" s="119" t="s">
        <v>1026</v>
      </c>
      <c r="D2493" s="121">
        <v>2</v>
      </c>
      <c r="E2493" s="121">
        <v>4</v>
      </c>
    </row>
    <row r="2494" spans="1:5" x14ac:dyDescent="0.25">
      <c r="A2494" s="119" t="s">
        <v>910</v>
      </c>
      <c r="B2494" s="120" t="s">
        <v>1237</v>
      </c>
      <c r="C2494" s="119" t="s">
        <v>1026</v>
      </c>
      <c r="D2494" s="124"/>
      <c r="E2494" s="121">
        <v>4</v>
      </c>
    </row>
    <row r="2495" spans="1:5" x14ac:dyDescent="0.25">
      <c r="A2495" s="119" t="s">
        <v>910</v>
      </c>
      <c r="B2495" s="120" t="s">
        <v>1845</v>
      </c>
      <c r="C2495" s="119" t="s">
        <v>1026</v>
      </c>
      <c r="D2495" s="121">
        <v>5</v>
      </c>
      <c r="E2495" s="121">
        <v>7</v>
      </c>
    </row>
    <row r="2496" spans="1:5" x14ac:dyDescent="0.25">
      <c r="A2496" s="119" t="s">
        <v>910</v>
      </c>
      <c r="B2496" s="120" t="s">
        <v>1107</v>
      </c>
      <c r="C2496" s="119" t="s">
        <v>1029</v>
      </c>
      <c r="D2496" s="121">
        <v>2</v>
      </c>
      <c r="E2496" s="121">
        <v>6</v>
      </c>
    </row>
    <row r="2497" spans="1:5" x14ac:dyDescent="0.25">
      <c r="A2497" s="119" t="s">
        <v>910</v>
      </c>
      <c r="B2497" s="120" t="s">
        <v>1129</v>
      </c>
      <c r="C2497" s="119" t="s">
        <v>1026</v>
      </c>
      <c r="D2497" s="121" t="s">
        <v>1027</v>
      </c>
      <c r="E2497" s="121" t="s">
        <v>1027</v>
      </c>
    </row>
    <row r="2498" spans="1:5" x14ac:dyDescent="0.25">
      <c r="A2498" s="119" t="s">
        <v>910</v>
      </c>
      <c r="B2498" s="120" t="s">
        <v>1053</v>
      </c>
      <c r="C2498" s="119" t="s">
        <v>1026</v>
      </c>
      <c r="D2498" s="121">
        <v>4</v>
      </c>
      <c r="E2498" s="121">
        <v>5</v>
      </c>
    </row>
    <row r="2499" spans="1:5" x14ac:dyDescent="0.25">
      <c r="A2499" s="119" t="s">
        <v>910</v>
      </c>
      <c r="B2499" s="120" t="s">
        <v>1130</v>
      </c>
      <c r="C2499" s="119" t="s">
        <v>1026</v>
      </c>
      <c r="D2499" s="121">
        <v>6</v>
      </c>
      <c r="E2499" s="121" t="s">
        <v>1027</v>
      </c>
    </row>
    <row r="2500" spans="1:5" x14ac:dyDescent="0.25">
      <c r="A2500" s="119" t="s">
        <v>910</v>
      </c>
      <c r="B2500" s="120" t="s">
        <v>1131</v>
      </c>
      <c r="C2500" s="119" t="s">
        <v>1026</v>
      </c>
      <c r="D2500" s="121" t="s">
        <v>1027</v>
      </c>
      <c r="E2500" s="121" t="s">
        <v>1027</v>
      </c>
    </row>
    <row r="2501" spans="1:5" x14ac:dyDescent="0.25">
      <c r="A2501" s="119" t="s">
        <v>762</v>
      </c>
      <c r="B2501" s="120" t="s">
        <v>1247</v>
      </c>
      <c r="C2501" s="119" t="s">
        <v>1026</v>
      </c>
      <c r="D2501" s="121">
        <v>8</v>
      </c>
      <c r="E2501" s="121">
        <v>7</v>
      </c>
    </row>
    <row r="2502" spans="1:5" x14ac:dyDescent="0.25">
      <c r="A2502" s="119" t="s">
        <v>762</v>
      </c>
      <c r="B2502" s="120" t="s">
        <v>1048</v>
      </c>
      <c r="C2502" s="119" t="s">
        <v>1026</v>
      </c>
      <c r="D2502" s="121">
        <v>8</v>
      </c>
      <c r="E2502" s="121">
        <v>6</v>
      </c>
    </row>
    <row r="2503" spans="1:5" x14ac:dyDescent="0.25">
      <c r="A2503" s="119" t="s">
        <v>762</v>
      </c>
      <c r="B2503" s="120" t="s">
        <v>1846</v>
      </c>
      <c r="C2503" s="119" t="s">
        <v>1029</v>
      </c>
      <c r="D2503" s="121">
        <v>8</v>
      </c>
      <c r="E2503" s="121">
        <v>7</v>
      </c>
    </row>
    <row r="2504" spans="1:5" x14ac:dyDescent="0.25">
      <c r="A2504" s="119" t="s">
        <v>762</v>
      </c>
      <c r="B2504" s="120" t="s">
        <v>1060</v>
      </c>
      <c r="C2504" s="119" t="s">
        <v>1026</v>
      </c>
      <c r="D2504" s="121">
        <v>8</v>
      </c>
      <c r="E2504" s="121">
        <v>7</v>
      </c>
    </row>
    <row r="2505" spans="1:5" ht="45" x14ac:dyDescent="0.25">
      <c r="A2505" s="119" t="s">
        <v>1847</v>
      </c>
      <c r="B2505" s="120" t="s">
        <v>1064</v>
      </c>
      <c r="C2505" s="119" t="s">
        <v>1026</v>
      </c>
      <c r="D2505" s="121">
        <v>3</v>
      </c>
      <c r="E2505" s="121">
        <v>8</v>
      </c>
    </row>
    <row r="2506" spans="1:5" ht="45" x14ac:dyDescent="0.25">
      <c r="A2506" s="119" t="s">
        <v>1847</v>
      </c>
      <c r="B2506" s="120" t="s">
        <v>1429</v>
      </c>
      <c r="C2506" s="119" t="s">
        <v>1026</v>
      </c>
      <c r="D2506" s="121">
        <v>2</v>
      </c>
      <c r="E2506" s="121" t="s">
        <v>1027</v>
      </c>
    </row>
    <row r="2507" spans="1:5" ht="45" x14ac:dyDescent="0.25">
      <c r="A2507" s="119" t="s">
        <v>1847</v>
      </c>
      <c r="B2507" s="120" t="s">
        <v>1069</v>
      </c>
      <c r="C2507" s="119" t="s">
        <v>1026</v>
      </c>
      <c r="D2507" s="124"/>
      <c r="E2507" s="121">
        <v>5</v>
      </c>
    </row>
    <row r="2508" spans="1:5" ht="45" x14ac:dyDescent="0.25">
      <c r="A2508" s="119" t="s">
        <v>1847</v>
      </c>
      <c r="B2508" s="120" t="s">
        <v>1642</v>
      </c>
      <c r="C2508" s="119" t="s">
        <v>1026</v>
      </c>
      <c r="D2508" s="121">
        <v>3</v>
      </c>
      <c r="E2508" s="121" t="s">
        <v>1027</v>
      </c>
    </row>
    <row r="2509" spans="1:5" ht="45" x14ac:dyDescent="0.25">
      <c r="A2509" s="119" t="s">
        <v>1847</v>
      </c>
      <c r="B2509" s="120" t="s">
        <v>1779</v>
      </c>
      <c r="C2509" s="119" t="s">
        <v>1029</v>
      </c>
      <c r="D2509" s="121">
        <v>3</v>
      </c>
      <c r="E2509" s="121">
        <v>7</v>
      </c>
    </row>
    <row r="2510" spans="1:5" ht="45" x14ac:dyDescent="0.25">
      <c r="A2510" s="119" t="s">
        <v>1847</v>
      </c>
      <c r="B2510" s="120" t="s">
        <v>1074</v>
      </c>
      <c r="C2510" s="119" t="s">
        <v>1026</v>
      </c>
      <c r="D2510" s="121">
        <v>3</v>
      </c>
      <c r="E2510" s="121">
        <v>2</v>
      </c>
    </row>
    <row r="2511" spans="1:5" ht="45" x14ac:dyDescent="0.25">
      <c r="A2511" s="119" t="s">
        <v>1847</v>
      </c>
      <c r="B2511" s="120" t="s">
        <v>1489</v>
      </c>
      <c r="C2511" s="119" t="s">
        <v>1026</v>
      </c>
      <c r="D2511" s="121">
        <v>1</v>
      </c>
      <c r="E2511" s="121">
        <v>2</v>
      </c>
    </row>
    <row r="2512" spans="1:5" ht="30" x14ac:dyDescent="0.25">
      <c r="A2512" s="119" t="s">
        <v>1848</v>
      </c>
      <c r="B2512" s="120" t="s">
        <v>1125</v>
      </c>
      <c r="C2512" s="119" t="s">
        <v>1026</v>
      </c>
      <c r="D2512" s="121">
        <v>3</v>
      </c>
      <c r="E2512" s="121">
        <v>2</v>
      </c>
    </row>
    <row r="2513" spans="1:5" ht="30" x14ac:dyDescent="0.25">
      <c r="A2513" s="119" t="s">
        <v>1848</v>
      </c>
      <c r="B2513" s="120" t="s">
        <v>1420</v>
      </c>
      <c r="C2513" s="119" t="s">
        <v>1029</v>
      </c>
      <c r="D2513" s="121">
        <v>3</v>
      </c>
      <c r="E2513" s="121">
        <v>3</v>
      </c>
    </row>
    <row r="2514" spans="1:5" ht="30" x14ac:dyDescent="0.25">
      <c r="A2514" s="119" t="s">
        <v>1848</v>
      </c>
      <c r="B2514" s="120" t="s">
        <v>1237</v>
      </c>
      <c r="C2514" s="119" t="s">
        <v>1026</v>
      </c>
      <c r="D2514" s="124"/>
      <c r="E2514" s="121">
        <v>4</v>
      </c>
    </row>
    <row r="2515" spans="1:5" ht="30" x14ac:dyDescent="0.25">
      <c r="A2515" s="119" t="s">
        <v>1848</v>
      </c>
      <c r="B2515" s="120" t="s">
        <v>1651</v>
      </c>
      <c r="C2515" s="119" t="s">
        <v>1026</v>
      </c>
      <c r="D2515" s="121">
        <v>2</v>
      </c>
      <c r="E2515" s="121">
        <v>2</v>
      </c>
    </row>
    <row r="2516" spans="1:5" ht="30" x14ac:dyDescent="0.25">
      <c r="A2516" s="119" t="s">
        <v>1848</v>
      </c>
      <c r="B2516" s="120" t="s">
        <v>1494</v>
      </c>
      <c r="C2516" s="119" t="s">
        <v>1026</v>
      </c>
      <c r="D2516" s="121">
        <v>1</v>
      </c>
      <c r="E2516" s="121" t="s">
        <v>1027</v>
      </c>
    </row>
    <row r="2517" spans="1:5" ht="30" x14ac:dyDescent="0.25">
      <c r="A2517" s="119" t="s">
        <v>1848</v>
      </c>
      <c r="B2517" s="120" t="s">
        <v>1284</v>
      </c>
      <c r="C2517" s="119" t="s">
        <v>1026</v>
      </c>
      <c r="D2517" s="124"/>
      <c r="E2517" s="121">
        <v>2</v>
      </c>
    </row>
    <row r="2518" spans="1:5" ht="30" x14ac:dyDescent="0.25">
      <c r="A2518" s="119" t="s">
        <v>1848</v>
      </c>
      <c r="B2518" s="120" t="s">
        <v>1074</v>
      </c>
      <c r="C2518" s="119" t="s">
        <v>1026</v>
      </c>
      <c r="D2518" s="121">
        <v>3</v>
      </c>
      <c r="E2518" s="121">
        <v>2</v>
      </c>
    </row>
    <row r="2519" spans="1:5" x14ac:dyDescent="0.25">
      <c r="A2519" s="119" t="s">
        <v>947</v>
      </c>
      <c r="B2519" s="120" t="s">
        <v>1126</v>
      </c>
      <c r="C2519" s="119" t="s">
        <v>1026</v>
      </c>
      <c r="D2519" s="121" t="s">
        <v>1027</v>
      </c>
      <c r="E2519" s="121" t="s">
        <v>1027</v>
      </c>
    </row>
    <row r="2520" spans="1:5" x14ac:dyDescent="0.25">
      <c r="A2520" s="119" t="s">
        <v>947</v>
      </c>
      <c r="B2520" s="120" t="s">
        <v>1237</v>
      </c>
      <c r="C2520" s="119" t="s">
        <v>1026</v>
      </c>
      <c r="D2520" s="124"/>
      <c r="E2520" s="121">
        <v>4</v>
      </c>
    </row>
    <row r="2521" spans="1:5" x14ac:dyDescent="0.25">
      <c r="A2521" s="119" t="s">
        <v>947</v>
      </c>
      <c r="B2521" s="120" t="s">
        <v>1651</v>
      </c>
      <c r="C2521" s="119" t="s">
        <v>1029</v>
      </c>
      <c r="D2521" s="121">
        <v>2</v>
      </c>
      <c r="E2521" s="121">
        <v>2</v>
      </c>
    </row>
    <row r="2522" spans="1:5" x14ac:dyDescent="0.25">
      <c r="A2522" s="119" t="s">
        <v>947</v>
      </c>
      <c r="B2522" s="120" t="s">
        <v>1494</v>
      </c>
      <c r="C2522" s="119" t="s">
        <v>1026</v>
      </c>
      <c r="D2522" s="121">
        <v>1</v>
      </c>
      <c r="E2522" s="121" t="s">
        <v>1027</v>
      </c>
    </row>
    <row r="2523" spans="1:5" x14ac:dyDescent="0.25">
      <c r="A2523" s="119" t="s">
        <v>947</v>
      </c>
      <c r="B2523" s="120" t="s">
        <v>1129</v>
      </c>
      <c r="C2523" s="119" t="s">
        <v>1026</v>
      </c>
      <c r="D2523" s="121" t="s">
        <v>1027</v>
      </c>
      <c r="E2523" s="121" t="s">
        <v>1027</v>
      </c>
    </row>
    <row r="2524" spans="1:5" x14ac:dyDescent="0.25">
      <c r="A2524" s="119" t="s">
        <v>947</v>
      </c>
      <c r="B2524" s="120" t="s">
        <v>1284</v>
      </c>
      <c r="C2524" s="119" t="s">
        <v>1029</v>
      </c>
      <c r="D2524" s="124"/>
      <c r="E2524" s="121">
        <v>2</v>
      </c>
    </row>
    <row r="2525" spans="1:5" x14ac:dyDescent="0.25">
      <c r="A2525" s="119" t="s">
        <v>947</v>
      </c>
      <c r="B2525" s="120" t="s">
        <v>1074</v>
      </c>
      <c r="C2525" s="119" t="s">
        <v>1026</v>
      </c>
      <c r="D2525" s="121">
        <v>3</v>
      </c>
      <c r="E2525" s="121">
        <v>2</v>
      </c>
    </row>
    <row r="2526" spans="1:5" x14ac:dyDescent="0.25">
      <c r="A2526" s="119" t="s">
        <v>947</v>
      </c>
      <c r="B2526" s="120" t="s">
        <v>1489</v>
      </c>
      <c r="C2526" s="119" t="s">
        <v>1026</v>
      </c>
      <c r="D2526" s="121">
        <v>1</v>
      </c>
      <c r="E2526" s="121">
        <v>2</v>
      </c>
    </row>
    <row r="2527" spans="1:5" x14ac:dyDescent="0.25">
      <c r="A2527" s="119" t="s">
        <v>715</v>
      </c>
      <c r="B2527" s="120" t="s">
        <v>1278</v>
      </c>
      <c r="C2527" s="119" t="s">
        <v>1026</v>
      </c>
      <c r="D2527" s="121">
        <v>4</v>
      </c>
      <c r="E2527" s="121" t="s">
        <v>1027</v>
      </c>
    </row>
    <row r="2528" spans="1:5" x14ac:dyDescent="0.25">
      <c r="A2528" s="119" t="s">
        <v>715</v>
      </c>
      <c r="B2528" s="120" t="s">
        <v>1849</v>
      </c>
      <c r="C2528" s="119" t="s">
        <v>1026</v>
      </c>
      <c r="D2528" s="121">
        <v>3</v>
      </c>
      <c r="E2528" s="121">
        <v>9</v>
      </c>
    </row>
    <row r="2529" spans="1:5" x14ac:dyDescent="0.25">
      <c r="A2529" s="119" t="s">
        <v>715</v>
      </c>
      <c r="B2529" s="120" t="s">
        <v>1364</v>
      </c>
      <c r="C2529" s="119" t="s">
        <v>1026</v>
      </c>
      <c r="D2529" s="121">
        <v>3</v>
      </c>
      <c r="E2529" s="121">
        <v>8</v>
      </c>
    </row>
    <row r="2530" spans="1:5" ht="30" x14ac:dyDescent="0.25">
      <c r="A2530" s="119" t="s">
        <v>715</v>
      </c>
      <c r="B2530" s="120" t="s">
        <v>1187</v>
      </c>
      <c r="C2530" s="119" t="s">
        <v>1026</v>
      </c>
      <c r="D2530" s="121">
        <v>1</v>
      </c>
      <c r="E2530" s="121">
        <v>7</v>
      </c>
    </row>
    <row r="2531" spans="1:5" x14ac:dyDescent="0.25">
      <c r="A2531" s="119" t="s">
        <v>715</v>
      </c>
      <c r="B2531" s="120" t="s">
        <v>1712</v>
      </c>
      <c r="C2531" s="119" t="s">
        <v>1029</v>
      </c>
      <c r="D2531" s="121">
        <v>2</v>
      </c>
      <c r="E2531" s="121">
        <v>8</v>
      </c>
    </row>
    <row r="2532" spans="1:5" x14ac:dyDescent="0.25">
      <c r="A2532" s="119" t="s">
        <v>715</v>
      </c>
      <c r="B2532" s="120" t="s">
        <v>1382</v>
      </c>
      <c r="C2532" s="119" t="s">
        <v>1029</v>
      </c>
      <c r="D2532" s="121">
        <v>3</v>
      </c>
      <c r="E2532" s="121">
        <v>9</v>
      </c>
    </row>
    <row r="2533" spans="1:5" x14ac:dyDescent="0.25">
      <c r="A2533" s="119" t="s">
        <v>715</v>
      </c>
      <c r="B2533" s="120" t="s">
        <v>1287</v>
      </c>
      <c r="C2533" s="119" t="s">
        <v>1026</v>
      </c>
      <c r="D2533" s="124"/>
      <c r="E2533" s="121">
        <v>8</v>
      </c>
    </row>
    <row r="2534" spans="1:5" x14ac:dyDescent="0.25">
      <c r="A2534" s="119" t="s">
        <v>627</v>
      </c>
      <c r="B2534" s="120" t="s">
        <v>1123</v>
      </c>
      <c r="C2534" s="119" t="s">
        <v>1026</v>
      </c>
      <c r="D2534" s="121">
        <v>4</v>
      </c>
      <c r="E2534" s="121">
        <v>4</v>
      </c>
    </row>
    <row r="2535" spans="1:5" x14ac:dyDescent="0.25">
      <c r="A2535" s="119" t="s">
        <v>627</v>
      </c>
      <c r="B2535" s="120" t="s">
        <v>1124</v>
      </c>
      <c r="C2535" s="119" t="s">
        <v>1026</v>
      </c>
      <c r="D2535" s="121" t="s">
        <v>1027</v>
      </c>
      <c r="E2535" s="121" t="s">
        <v>1027</v>
      </c>
    </row>
    <row r="2536" spans="1:5" x14ac:dyDescent="0.25">
      <c r="A2536" s="119" t="s">
        <v>627</v>
      </c>
      <c r="B2536" s="120" t="s">
        <v>1316</v>
      </c>
      <c r="C2536" s="119" t="s">
        <v>1026</v>
      </c>
      <c r="D2536" s="121">
        <v>2</v>
      </c>
      <c r="E2536" s="121">
        <v>3</v>
      </c>
    </row>
    <row r="2537" spans="1:5" x14ac:dyDescent="0.25">
      <c r="A2537" s="119" t="s">
        <v>627</v>
      </c>
      <c r="B2537" s="120" t="s">
        <v>1127</v>
      </c>
      <c r="C2537" s="119" t="s">
        <v>1026</v>
      </c>
      <c r="D2537" s="121">
        <v>1</v>
      </c>
      <c r="E2537" s="121">
        <v>3</v>
      </c>
    </row>
    <row r="2538" spans="1:5" x14ac:dyDescent="0.25">
      <c r="A2538" s="119" t="s">
        <v>627</v>
      </c>
      <c r="B2538" s="120" t="s">
        <v>1850</v>
      </c>
      <c r="C2538" s="119" t="s">
        <v>1026</v>
      </c>
      <c r="D2538" s="121">
        <v>2</v>
      </c>
      <c r="E2538" s="121">
        <v>3</v>
      </c>
    </row>
    <row r="2539" spans="1:5" x14ac:dyDescent="0.25">
      <c r="A2539" s="119" t="s">
        <v>627</v>
      </c>
      <c r="B2539" s="120" t="s">
        <v>1135</v>
      </c>
      <c r="C2539" s="119" t="s">
        <v>1026</v>
      </c>
      <c r="D2539" s="121">
        <v>2</v>
      </c>
      <c r="E2539" s="121" t="s">
        <v>1027</v>
      </c>
    </row>
    <row r="2540" spans="1:5" x14ac:dyDescent="0.25">
      <c r="A2540" s="119" t="s">
        <v>627</v>
      </c>
      <c r="B2540" s="120" t="s">
        <v>1230</v>
      </c>
      <c r="C2540" s="119" t="s">
        <v>1026</v>
      </c>
      <c r="D2540" s="121">
        <v>2</v>
      </c>
      <c r="E2540" s="121">
        <v>3</v>
      </c>
    </row>
    <row r="2541" spans="1:5" x14ac:dyDescent="0.25">
      <c r="A2541" s="119" t="s">
        <v>627</v>
      </c>
      <c r="B2541" s="120" t="s">
        <v>1319</v>
      </c>
      <c r="C2541" s="119" t="s">
        <v>1026</v>
      </c>
      <c r="D2541" s="121">
        <v>2</v>
      </c>
      <c r="E2541" s="121">
        <v>2</v>
      </c>
    </row>
    <row r="2542" spans="1:5" x14ac:dyDescent="0.25">
      <c r="A2542" s="119" t="s">
        <v>627</v>
      </c>
      <c r="B2542" s="120" t="s">
        <v>1851</v>
      </c>
      <c r="C2542" s="119" t="s">
        <v>1029</v>
      </c>
      <c r="D2542" s="121">
        <v>2</v>
      </c>
      <c r="E2542" s="121">
        <v>3</v>
      </c>
    </row>
    <row r="2543" spans="1:5" x14ac:dyDescent="0.25">
      <c r="A2543" s="119" t="s">
        <v>627</v>
      </c>
      <c r="B2543" s="120" t="s">
        <v>1320</v>
      </c>
      <c r="C2543" s="119" t="s">
        <v>1026</v>
      </c>
      <c r="D2543" s="121">
        <v>2</v>
      </c>
      <c r="E2543" s="121" t="s">
        <v>1027</v>
      </c>
    </row>
    <row r="2544" spans="1:5" x14ac:dyDescent="0.25">
      <c r="A2544" s="119" t="s">
        <v>627</v>
      </c>
      <c r="B2544" s="120" t="s">
        <v>1133</v>
      </c>
      <c r="C2544" s="119" t="s">
        <v>1026</v>
      </c>
      <c r="D2544" s="121">
        <v>4</v>
      </c>
      <c r="E2544" s="121">
        <v>3</v>
      </c>
    </row>
    <row r="2545" spans="1:5" ht="30" x14ac:dyDescent="0.25">
      <c r="A2545" s="119" t="s">
        <v>735</v>
      </c>
      <c r="B2545" s="120" t="s">
        <v>1124</v>
      </c>
      <c r="C2545" s="119" t="s">
        <v>1026</v>
      </c>
      <c r="D2545" s="121" t="s">
        <v>1027</v>
      </c>
      <c r="E2545" s="121" t="s">
        <v>1027</v>
      </c>
    </row>
    <row r="2546" spans="1:5" ht="30" x14ac:dyDescent="0.25">
      <c r="A2546" s="119" t="s">
        <v>735</v>
      </c>
      <c r="B2546" s="120" t="s">
        <v>1713</v>
      </c>
      <c r="C2546" s="119" t="s">
        <v>1026</v>
      </c>
      <c r="D2546" s="121">
        <v>2</v>
      </c>
      <c r="E2546" s="121">
        <v>3</v>
      </c>
    </row>
    <row r="2547" spans="1:5" ht="30" x14ac:dyDescent="0.25">
      <c r="A2547" s="119" t="s">
        <v>735</v>
      </c>
      <c r="B2547" s="120" t="s">
        <v>1078</v>
      </c>
      <c r="C2547" s="119" t="s">
        <v>1026</v>
      </c>
      <c r="D2547" s="121">
        <v>3</v>
      </c>
      <c r="E2547" s="121" t="s">
        <v>1027</v>
      </c>
    </row>
    <row r="2548" spans="1:5" ht="30" x14ac:dyDescent="0.25">
      <c r="A2548" s="119" t="s">
        <v>735</v>
      </c>
      <c r="B2548" s="120" t="s">
        <v>1148</v>
      </c>
      <c r="C2548" s="119" t="s">
        <v>1026</v>
      </c>
      <c r="D2548" s="121" t="s">
        <v>1027</v>
      </c>
      <c r="E2548" s="121">
        <v>6</v>
      </c>
    </row>
    <row r="2549" spans="1:5" ht="30" x14ac:dyDescent="0.25">
      <c r="A2549" s="119" t="s">
        <v>735</v>
      </c>
      <c r="B2549" s="120" t="s">
        <v>1852</v>
      </c>
      <c r="C2549" s="119" t="s">
        <v>1026</v>
      </c>
      <c r="D2549" s="121">
        <v>3</v>
      </c>
      <c r="E2549" s="121">
        <v>2</v>
      </c>
    </row>
    <row r="2550" spans="1:5" ht="30" x14ac:dyDescent="0.25">
      <c r="A2550" s="119" t="s">
        <v>735</v>
      </c>
      <c r="B2550" s="120" t="s">
        <v>1501</v>
      </c>
      <c r="C2550" s="119" t="s">
        <v>1026</v>
      </c>
      <c r="D2550" s="121">
        <v>1</v>
      </c>
      <c r="E2550" s="121" t="s">
        <v>1027</v>
      </c>
    </row>
    <row r="2551" spans="1:5" ht="30" x14ac:dyDescent="0.25">
      <c r="A2551" s="119" t="s">
        <v>735</v>
      </c>
      <c r="B2551" s="120" t="s">
        <v>1363</v>
      </c>
      <c r="C2551" s="119" t="s">
        <v>1026</v>
      </c>
      <c r="D2551" s="121">
        <v>2</v>
      </c>
      <c r="E2551" s="121" t="s">
        <v>1027</v>
      </c>
    </row>
    <row r="2552" spans="1:5" ht="30" x14ac:dyDescent="0.25">
      <c r="A2552" s="119" t="s">
        <v>735</v>
      </c>
      <c r="B2552" s="120" t="s">
        <v>1853</v>
      </c>
      <c r="C2552" s="119" t="s">
        <v>1026</v>
      </c>
      <c r="D2552" s="121">
        <v>2</v>
      </c>
      <c r="E2552" s="121">
        <v>1</v>
      </c>
    </row>
    <row r="2553" spans="1:5" ht="30" x14ac:dyDescent="0.25">
      <c r="A2553" s="119" t="s">
        <v>735</v>
      </c>
      <c r="B2553" s="120" t="s">
        <v>1069</v>
      </c>
      <c r="C2553" s="119" t="s">
        <v>1026</v>
      </c>
      <c r="D2553" s="124"/>
      <c r="E2553" s="121">
        <v>5</v>
      </c>
    </row>
    <row r="2554" spans="1:5" ht="30" x14ac:dyDescent="0.25">
      <c r="A2554" s="119" t="s">
        <v>735</v>
      </c>
      <c r="B2554" s="120" t="s">
        <v>1854</v>
      </c>
      <c r="C2554" s="119" t="s">
        <v>1026</v>
      </c>
      <c r="D2554" s="121">
        <v>2</v>
      </c>
      <c r="E2554" s="121">
        <v>3</v>
      </c>
    </row>
    <row r="2555" spans="1:5" ht="30" x14ac:dyDescent="0.25">
      <c r="A2555" s="119" t="s">
        <v>735</v>
      </c>
      <c r="B2555" s="120" t="s">
        <v>1230</v>
      </c>
      <c r="C2555" s="119" t="s">
        <v>1026</v>
      </c>
      <c r="D2555" s="121">
        <v>2</v>
      </c>
      <c r="E2555" s="121">
        <v>3</v>
      </c>
    </row>
    <row r="2556" spans="1:5" ht="30" x14ac:dyDescent="0.25">
      <c r="A2556" s="119" t="s">
        <v>735</v>
      </c>
      <c r="B2556" s="120" t="s">
        <v>1263</v>
      </c>
      <c r="C2556" s="119" t="s">
        <v>1026</v>
      </c>
      <c r="D2556" s="121">
        <v>4</v>
      </c>
      <c r="E2556" s="121">
        <v>3</v>
      </c>
    </row>
    <row r="2557" spans="1:5" ht="30" x14ac:dyDescent="0.25">
      <c r="A2557" s="119" t="s">
        <v>735</v>
      </c>
      <c r="B2557" s="120" t="s">
        <v>1816</v>
      </c>
      <c r="C2557" s="119" t="s">
        <v>1026</v>
      </c>
      <c r="D2557" s="121">
        <v>3</v>
      </c>
      <c r="E2557" s="121">
        <v>3</v>
      </c>
    </row>
    <row r="2558" spans="1:5" ht="30" x14ac:dyDescent="0.25">
      <c r="A2558" s="119" t="s">
        <v>735</v>
      </c>
      <c r="B2558" s="120" t="s">
        <v>1319</v>
      </c>
      <c r="C2558" s="119" t="s">
        <v>1026</v>
      </c>
      <c r="D2558" s="121">
        <v>2</v>
      </c>
      <c r="E2558" s="121">
        <v>2</v>
      </c>
    </row>
    <row r="2559" spans="1:5" ht="30" x14ac:dyDescent="0.25">
      <c r="A2559" s="119" t="s">
        <v>735</v>
      </c>
      <c r="B2559" s="120" t="s">
        <v>1284</v>
      </c>
      <c r="C2559" s="119" t="s">
        <v>1026</v>
      </c>
      <c r="D2559" s="124"/>
      <c r="E2559" s="121">
        <v>2</v>
      </c>
    </row>
    <row r="2560" spans="1:5" ht="30" x14ac:dyDescent="0.25">
      <c r="A2560" s="119" t="s">
        <v>735</v>
      </c>
      <c r="B2560" s="120" t="s">
        <v>1817</v>
      </c>
      <c r="C2560" s="119" t="s">
        <v>1026</v>
      </c>
      <c r="D2560" s="121">
        <v>5</v>
      </c>
      <c r="E2560" s="121">
        <v>5</v>
      </c>
    </row>
    <row r="2561" spans="1:5" ht="30" x14ac:dyDescent="0.25">
      <c r="A2561" s="119" t="s">
        <v>735</v>
      </c>
      <c r="B2561" s="120" t="s">
        <v>1320</v>
      </c>
      <c r="C2561" s="119" t="s">
        <v>1026</v>
      </c>
      <c r="D2561" s="121">
        <v>2</v>
      </c>
      <c r="E2561" s="121" t="s">
        <v>1027</v>
      </c>
    </row>
    <row r="2562" spans="1:5" ht="30" x14ac:dyDescent="0.25">
      <c r="A2562" s="119" t="s">
        <v>735</v>
      </c>
      <c r="B2562" s="120" t="s">
        <v>1715</v>
      </c>
      <c r="C2562" s="119" t="s">
        <v>1029</v>
      </c>
      <c r="D2562" s="121">
        <v>2</v>
      </c>
      <c r="E2562" s="121">
        <v>2</v>
      </c>
    </row>
    <row r="2563" spans="1:5" ht="30" x14ac:dyDescent="0.25">
      <c r="A2563" s="119" t="s">
        <v>735</v>
      </c>
      <c r="B2563" s="120" t="s">
        <v>1855</v>
      </c>
      <c r="C2563" s="119" t="s">
        <v>1029</v>
      </c>
      <c r="D2563" s="121">
        <v>2</v>
      </c>
      <c r="E2563" s="121">
        <v>2</v>
      </c>
    </row>
    <row r="2564" spans="1:5" ht="30" x14ac:dyDescent="0.25">
      <c r="A2564" s="119" t="s">
        <v>735</v>
      </c>
      <c r="B2564" s="120" t="s">
        <v>1074</v>
      </c>
      <c r="C2564" s="119" t="s">
        <v>1026</v>
      </c>
      <c r="D2564" s="121">
        <v>3</v>
      </c>
      <c r="E2564" s="121">
        <v>2</v>
      </c>
    </row>
    <row r="2565" spans="1:5" ht="30" x14ac:dyDescent="0.25">
      <c r="A2565" s="119" t="s">
        <v>735</v>
      </c>
      <c r="B2565" s="120" t="s">
        <v>1489</v>
      </c>
      <c r="C2565" s="119" t="s">
        <v>1026</v>
      </c>
      <c r="D2565" s="121">
        <v>1</v>
      </c>
      <c r="E2565" s="121">
        <v>2</v>
      </c>
    </row>
    <row r="2566" spans="1:5" ht="30" x14ac:dyDescent="0.25">
      <c r="A2566" s="119" t="s">
        <v>735</v>
      </c>
      <c r="B2566" s="120" t="s">
        <v>1856</v>
      </c>
      <c r="C2566" s="119" t="s">
        <v>1029</v>
      </c>
      <c r="D2566" s="121">
        <v>1</v>
      </c>
      <c r="E2566" s="121">
        <v>8</v>
      </c>
    </row>
    <row r="2567" spans="1:5" x14ac:dyDescent="0.25">
      <c r="A2567" s="119" t="s">
        <v>633</v>
      </c>
      <c r="B2567" s="120" t="s">
        <v>1124</v>
      </c>
      <c r="C2567" s="119" t="s">
        <v>1026</v>
      </c>
      <c r="D2567" s="121" t="s">
        <v>1027</v>
      </c>
      <c r="E2567" s="121" t="s">
        <v>1027</v>
      </c>
    </row>
    <row r="2568" spans="1:5" x14ac:dyDescent="0.25">
      <c r="A2568" s="119" t="s">
        <v>633</v>
      </c>
      <c r="B2568" s="120" t="s">
        <v>1499</v>
      </c>
      <c r="C2568" s="119" t="s">
        <v>1026</v>
      </c>
      <c r="D2568" s="121">
        <v>1</v>
      </c>
      <c r="E2568" s="121" t="s">
        <v>1027</v>
      </c>
    </row>
    <row r="2569" spans="1:5" x14ac:dyDescent="0.25">
      <c r="A2569" s="119" t="s">
        <v>633</v>
      </c>
      <c r="B2569" s="120" t="s">
        <v>1234</v>
      </c>
      <c r="C2569" s="119" t="s">
        <v>1026</v>
      </c>
      <c r="D2569" s="121">
        <v>2</v>
      </c>
      <c r="E2569" s="121">
        <v>3</v>
      </c>
    </row>
    <row r="2570" spans="1:5" x14ac:dyDescent="0.25">
      <c r="A2570" s="119" t="s">
        <v>633</v>
      </c>
      <c r="B2570" s="120" t="s">
        <v>1066</v>
      </c>
      <c r="C2570" s="119" t="s">
        <v>1026</v>
      </c>
      <c r="D2570" s="124"/>
      <c r="E2570" s="121">
        <v>4</v>
      </c>
    </row>
    <row r="2571" spans="1:5" x14ac:dyDescent="0.25">
      <c r="A2571" s="119" t="s">
        <v>633</v>
      </c>
      <c r="B2571" s="120" t="s">
        <v>1616</v>
      </c>
      <c r="C2571" s="119" t="s">
        <v>1026</v>
      </c>
      <c r="D2571" s="121">
        <v>6</v>
      </c>
      <c r="E2571" s="121">
        <v>7</v>
      </c>
    </row>
    <row r="2572" spans="1:5" x14ac:dyDescent="0.25">
      <c r="A2572" s="119" t="s">
        <v>633</v>
      </c>
      <c r="B2572" s="120" t="s">
        <v>1481</v>
      </c>
      <c r="C2572" s="119" t="s">
        <v>1026</v>
      </c>
      <c r="D2572" s="121">
        <v>2</v>
      </c>
      <c r="E2572" s="121" t="s">
        <v>1027</v>
      </c>
    </row>
    <row r="2573" spans="1:5" x14ac:dyDescent="0.25">
      <c r="A2573" s="119" t="s">
        <v>633</v>
      </c>
      <c r="B2573" s="120" t="s">
        <v>1149</v>
      </c>
      <c r="C2573" s="119" t="s">
        <v>1026</v>
      </c>
      <c r="D2573" s="121">
        <v>5</v>
      </c>
      <c r="E2573" s="121">
        <v>7</v>
      </c>
    </row>
    <row r="2574" spans="1:5" x14ac:dyDescent="0.25">
      <c r="A2574" s="119" t="s">
        <v>633</v>
      </c>
      <c r="B2574" s="120" t="s">
        <v>1619</v>
      </c>
      <c r="C2574" s="119" t="s">
        <v>1026</v>
      </c>
      <c r="D2574" s="121">
        <v>2</v>
      </c>
      <c r="E2574" s="121">
        <v>4</v>
      </c>
    </row>
    <row r="2575" spans="1:5" x14ac:dyDescent="0.25">
      <c r="A2575" s="119" t="s">
        <v>633</v>
      </c>
      <c r="B2575" s="120" t="s">
        <v>1121</v>
      </c>
      <c r="C2575" s="119" t="s">
        <v>1026</v>
      </c>
      <c r="D2575" s="121">
        <v>2</v>
      </c>
      <c r="E2575" s="121">
        <v>3</v>
      </c>
    </row>
    <row r="2576" spans="1:5" x14ac:dyDescent="0.25">
      <c r="A2576" s="119" t="s">
        <v>633</v>
      </c>
      <c r="B2576" s="120" t="s">
        <v>1430</v>
      </c>
      <c r="C2576" s="119" t="s">
        <v>1026</v>
      </c>
      <c r="D2576" s="121" t="s">
        <v>1027</v>
      </c>
      <c r="E2576" s="121" t="s">
        <v>1027</v>
      </c>
    </row>
    <row r="2577" spans="1:5" x14ac:dyDescent="0.25">
      <c r="A2577" s="119" t="s">
        <v>633</v>
      </c>
      <c r="B2577" s="120" t="s">
        <v>1284</v>
      </c>
      <c r="C2577" s="119" t="s">
        <v>1026</v>
      </c>
      <c r="D2577" s="124"/>
      <c r="E2577" s="121">
        <v>2</v>
      </c>
    </row>
    <row r="2578" spans="1:5" x14ac:dyDescent="0.25">
      <c r="A2578" s="119" t="s">
        <v>633</v>
      </c>
      <c r="B2578" s="120" t="s">
        <v>1857</v>
      </c>
      <c r="C2578" s="119" t="s">
        <v>1029</v>
      </c>
      <c r="D2578" s="121">
        <v>2</v>
      </c>
      <c r="E2578" s="121">
        <v>2</v>
      </c>
    </row>
    <row r="2579" spans="1:5" x14ac:dyDescent="0.25">
      <c r="A2579" s="119" t="s">
        <v>633</v>
      </c>
      <c r="B2579" s="120" t="s">
        <v>1858</v>
      </c>
      <c r="C2579" s="119" t="s">
        <v>1026</v>
      </c>
      <c r="D2579" s="121">
        <v>2</v>
      </c>
      <c r="E2579" s="121">
        <v>3</v>
      </c>
    </row>
    <row r="2580" spans="1:5" x14ac:dyDescent="0.25">
      <c r="A2580" s="119" t="s">
        <v>824</v>
      </c>
      <c r="B2580" s="120" t="s">
        <v>1028</v>
      </c>
      <c r="C2580" s="119" t="s">
        <v>1026</v>
      </c>
      <c r="D2580" s="121">
        <v>8</v>
      </c>
      <c r="E2580" s="121" t="s">
        <v>1027</v>
      </c>
    </row>
    <row r="2581" spans="1:5" x14ac:dyDescent="0.25">
      <c r="A2581" s="119" t="s">
        <v>824</v>
      </c>
      <c r="B2581" s="120" t="s">
        <v>1271</v>
      </c>
      <c r="C2581" s="119" t="s">
        <v>1026</v>
      </c>
      <c r="D2581" s="124"/>
      <c r="E2581" s="121">
        <v>8</v>
      </c>
    </row>
    <row r="2582" spans="1:5" x14ac:dyDescent="0.25">
      <c r="A2582" s="119" t="s">
        <v>824</v>
      </c>
      <c r="B2582" s="120" t="s">
        <v>1080</v>
      </c>
      <c r="C2582" s="119" t="s">
        <v>1026</v>
      </c>
      <c r="D2582" s="124"/>
      <c r="E2582" s="121">
        <v>8</v>
      </c>
    </row>
    <row r="2583" spans="1:5" x14ac:dyDescent="0.25">
      <c r="A2583" s="119" t="s">
        <v>824</v>
      </c>
      <c r="B2583" s="120" t="s">
        <v>1272</v>
      </c>
      <c r="C2583" s="119" t="s">
        <v>1026</v>
      </c>
      <c r="D2583" s="121">
        <v>4</v>
      </c>
      <c r="E2583" s="121">
        <v>8</v>
      </c>
    </row>
    <row r="2584" spans="1:5" ht="30" x14ac:dyDescent="0.25">
      <c r="A2584" s="119" t="s">
        <v>824</v>
      </c>
      <c r="B2584" s="120" t="s">
        <v>1224</v>
      </c>
      <c r="C2584" s="119" t="s">
        <v>1026</v>
      </c>
      <c r="D2584" s="121">
        <v>6</v>
      </c>
      <c r="E2584" s="121">
        <v>7</v>
      </c>
    </row>
    <row r="2585" spans="1:5" x14ac:dyDescent="0.25">
      <c r="A2585" s="119" t="s">
        <v>824</v>
      </c>
      <c r="B2585" s="120" t="s">
        <v>1859</v>
      </c>
      <c r="C2585" s="119" t="s">
        <v>1026</v>
      </c>
      <c r="D2585" s="121">
        <v>4</v>
      </c>
      <c r="E2585" s="121">
        <v>9</v>
      </c>
    </row>
    <row r="2586" spans="1:5" x14ac:dyDescent="0.25">
      <c r="A2586" s="119" t="s">
        <v>824</v>
      </c>
      <c r="B2586" s="120" t="s">
        <v>1564</v>
      </c>
      <c r="C2586" s="119" t="s">
        <v>1029</v>
      </c>
      <c r="D2586" s="121">
        <v>3</v>
      </c>
      <c r="E2586" s="121">
        <v>8</v>
      </c>
    </row>
    <row r="2587" spans="1:5" x14ac:dyDescent="0.25">
      <c r="A2587" s="119" t="s">
        <v>824</v>
      </c>
      <c r="B2587" s="120" t="s">
        <v>1091</v>
      </c>
      <c r="C2587" s="119" t="s">
        <v>1026</v>
      </c>
      <c r="D2587" s="121">
        <v>2</v>
      </c>
      <c r="E2587" s="121">
        <v>9</v>
      </c>
    </row>
    <row r="2588" spans="1:5" x14ac:dyDescent="0.25">
      <c r="A2588" s="119" t="s">
        <v>824</v>
      </c>
      <c r="B2588" s="120" t="s">
        <v>1092</v>
      </c>
      <c r="C2588" s="119" t="s">
        <v>1026</v>
      </c>
      <c r="D2588" s="121">
        <v>6</v>
      </c>
      <c r="E2588" s="121">
        <v>7</v>
      </c>
    </row>
    <row r="2589" spans="1:5" x14ac:dyDescent="0.25">
      <c r="A2589" s="119" t="s">
        <v>701</v>
      </c>
      <c r="B2589" s="120" t="s">
        <v>1162</v>
      </c>
      <c r="C2589" s="119" t="s">
        <v>1029</v>
      </c>
      <c r="D2589" s="121">
        <v>2</v>
      </c>
      <c r="E2589" s="121">
        <v>6</v>
      </c>
    </row>
    <row r="2590" spans="1:5" x14ac:dyDescent="0.25">
      <c r="A2590" s="119" t="s">
        <v>701</v>
      </c>
      <c r="B2590" s="120" t="s">
        <v>1197</v>
      </c>
      <c r="C2590" s="119" t="s">
        <v>1026</v>
      </c>
      <c r="D2590" s="121" t="s">
        <v>1027</v>
      </c>
      <c r="E2590" s="121" t="s">
        <v>1027</v>
      </c>
    </row>
    <row r="2591" spans="1:5" x14ac:dyDescent="0.25">
      <c r="A2591" s="119" t="s">
        <v>701</v>
      </c>
      <c r="B2591" s="120" t="s">
        <v>1496</v>
      </c>
      <c r="C2591" s="119" t="s">
        <v>1026</v>
      </c>
      <c r="D2591" s="121">
        <v>3</v>
      </c>
      <c r="E2591" s="121">
        <v>4</v>
      </c>
    </row>
    <row r="2592" spans="1:5" x14ac:dyDescent="0.25">
      <c r="A2592" s="119" t="s">
        <v>701</v>
      </c>
      <c r="B2592" s="120" t="s">
        <v>1771</v>
      </c>
      <c r="C2592" s="119" t="s">
        <v>1029</v>
      </c>
      <c r="D2592" s="121">
        <v>1</v>
      </c>
      <c r="E2592" s="121">
        <v>8</v>
      </c>
    </row>
    <row r="2593" spans="1:5" x14ac:dyDescent="0.25">
      <c r="A2593" s="119" t="s">
        <v>898</v>
      </c>
      <c r="B2593" s="120" t="s">
        <v>1260</v>
      </c>
      <c r="C2593" s="119" t="s">
        <v>1026</v>
      </c>
      <c r="D2593" s="121" t="s">
        <v>1027</v>
      </c>
      <c r="E2593" s="121" t="s">
        <v>1027</v>
      </c>
    </row>
    <row r="2594" spans="1:5" x14ac:dyDescent="0.25">
      <c r="A2594" s="119" t="s">
        <v>898</v>
      </c>
      <c r="B2594" s="120" t="s">
        <v>1025</v>
      </c>
      <c r="C2594" s="119" t="s">
        <v>1026</v>
      </c>
      <c r="D2594" s="121">
        <v>7</v>
      </c>
      <c r="E2594" s="121" t="s">
        <v>1027</v>
      </c>
    </row>
    <row r="2595" spans="1:5" x14ac:dyDescent="0.25">
      <c r="A2595" s="119" t="s">
        <v>898</v>
      </c>
      <c r="B2595" s="120" t="s">
        <v>1690</v>
      </c>
      <c r="C2595" s="119" t="s">
        <v>1029</v>
      </c>
      <c r="D2595" s="121" t="s">
        <v>1027</v>
      </c>
      <c r="E2595" s="121" t="s">
        <v>1027</v>
      </c>
    </row>
    <row r="2596" spans="1:5" x14ac:dyDescent="0.25">
      <c r="A2596" s="119" t="s">
        <v>898</v>
      </c>
      <c r="B2596" s="120" t="s">
        <v>1860</v>
      </c>
      <c r="C2596" s="119" t="s">
        <v>1029</v>
      </c>
      <c r="D2596" s="124"/>
      <c r="E2596" s="121" t="s">
        <v>1027</v>
      </c>
    </row>
    <row r="2597" spans="1:5" x14ac:dyDescent="0.25">
      <c r="A2597" s="119" t="s">
        <v>898</v>
      </c>
      <c r="B2597" s="120" t="s">
        <v>1042</v>
      </c>
      <c r="C2597" s="119" t="s">
        <v>1026</v>
      </c>
      <c r="D2597" s="121" t="s">
        <v>1027</v>
      </c>
      <c r="E2597" s="121" t="s">
        <v>1027</v>
      </c>
    </row>
    <row r="2598" spans="1:5" x14ac:dyDescent="0.25">
      <c r="A2598" s="119" t="s">
        <v>898</v>
      </c>
      <c r="B2598" s="120" t="s">
        <v>1736</v>
      </c>
      <c r="C2598" s="119" t="s">
        <v>1029</v>
      </c>
      <c r="D2598" s="121" t="s">
        <v>1027</v>
      </c>
      <c r="E2598" s="121">
        <v>7</v>
      </c>
    </row>
    <row r="2599" spans="1:5" x14ac:dyDescent="0.25">
      <c r="A2599" s="119" t="s">
        <v>898</v>
      </c>
      <c r="B2599" s="120" t="s">
        <v>1240</v>
      </c>
      <c r="C2599" s="119" t="s">
        <v>1029</v>
      </c>
      <c r="D2599" s="121">
        <v>5</v>
      </c>
      <c r="E2599" s="121" t="s">
        <v>1027</v>
      </c>
    </row>
    <row r="2600" spans="1:5" x14ac:dyDescent="0.25">
      <c r="A2600" s="119" t="s">
        <v>898</v>
      </c>
      <c r="B2600" s="120" t="s">
        <v>1211</v>
      </c>
      <c r="C2600" s="119" t="s">
        <v>1029</v>
      </c>
      <c r="D2600" s="121">
        <v>4</v>
      </c>
      <c r="E2600" s="121">
        <v>8</v>
      </c>
    </row>
    <row r="2601" spans="1:5" x14ac:dyDescent="0.25">
      <c r="A2601" s="119" t="s">
        <v>898</v>
      </c>
      <c r="B2601" s="120" t="s">
        <v>1225</v>
      </c>
      <c r="C2601" s="119" t="s">
        <v>1029</v>
      </c>
      <c r="D2601" s="121">
        <v>6</v>
      </c>
      <c r="E2601" s="121">
        <v>7</v>
      </c>
    </row>
    <row r="2602" spans="1:5" ht="30" x14ac:dyDescent="0.25">
      <c r="A2602" s="119" t="s">
        <v>898</v>
      </c>
      <c r="B2602" s="120" t="s">
        <v>1324</v>
      </c>
      <c r="C2602" s="119" t="s">
        <v>1029</v>
      </c>
      <c r="D2602" s="124"/>
      <c r="E2602" s="121">
        <v>1</v>
      </c>
    </row>
    <row r="2603" spans="1:5" x14ac:dyDescent="0.25">
      <c r="A2603" s="119" t="s">
        <v>898</v>
      </c>
      <c r="B2603" s="120" t="s">
        <v>1861</v>
      </c>
      <c r="C2603" s="119" t="s">
        <v>1029</v>
      </c>
      <c r="D2603" s="121">
        <v>5</v>
      </c>
      <c r="E2603" s="121">
        <v>7</v>
      </c>
    </row>
    <row r="2604" spans="1:5" x14ac:dyDescent="0.25">
      <c r="A2604" s="119" t="s">
        <v>898</v>
      </c>
      <c r="B2604" s="120" t="s">
        <v>1862</v>
      </c>
      <c r="C2604" s="119" t="s">
        <v>1029</v>
      </c>
      <c r="D2604" s="121">
        <v>6</v>
      </c>
      <c r="E2604" s="121" t="s">
        <v>1027</v>
      </c>
    </row>
    <row r="2605" spans="1:5" x14ac:dyDescent="0.25">
      <c r="A2605" s="119" t="s">
        <v>898</v>
      </c>
      <c r="B2605" s="120" t="s">
        <v>1863</v>
      </c>
      <c r="C2605" s="119" t="s">
        <v>1029</v>
      </c>
      <c r="D2605" s="121">
        <v>8</v>
      </c>
      <c r="E2605" s="121">
        <v>5</v>
      </c>
    </row>
    <row r="2606" spans="1:5" x14ac:dyDescent="0.25">
      <c r="A2606" s="119" t="s">
        <v>898</v>
      </c>
      <c r="B2606" s="120" t="s">
        <v>1445</v>
      </c>
      <c r="C2606" s="119" t="s">
        <v>1026</v>
      </c>
      <c r="D2606" s="121">
        <v>5</v>
      </c>
      <c r="E2606" s="121" t="s">
        <v>1027</v>
      </c>
    </row>
    <row r="2607" spans="1:5" x14ac:dyDescent="0.25">
      <c r="A2607" s="119" t="s">
        <v>898</v>
      </c>
      <c r="B2607" s="120" t="s">
        <v>1435</v>
      </c>
      <c r="C2607" s="119" t="s">
        <v>1026</v>
      </c>
      <c r="D2607" s="121">
        <v>3</v>
      </c>
      <c r="E2607" s="121">
        <v>7</v>
      </c>
    </row>
    <row r="2608" spans="1:5" x14ac:dyDescent="0.25">
      <c r="A2608" s="119" t="s">
        <v>793</v>
      </c>
      <c r="B2608" s="120" t="s">
        <v>1503</v>
      </c>
      <c r="C2608" s="119" t="s">
        <v>1026</v>
      </c>
      <c r="D2608" s="121">
        <v>7</v>
      </c>
      <c r="E2608" s="121">
        <v>6</v>
      </c>
    </row>
    <row r="2609" spans="1:5" x14ac:dyDescent="0.25">
      <c r="A2609" s="119" t="s">
        <v>793</v>
      </c>
      <c r="B2609" s="120" t="s">
        <v>1124</v>
      </c>
      <c r="C2609" s="119" t="s">
        <v>1026</v>
      </c>
      <c r="D2609" s="121" t="s">
        <v>1027</v>
      </c>
      <c r="E2609" s="121" t="s">
        <v>1027</v>
      </c>
    </row>
    <row r="2610" spans="1:5" x14ac:dyDescent="0.25">
      <c r="A2610" s="119" t="s">
        <v>793</v>
      </c>
      <c r="B2610" s="120" t="s">
        <v>1383</v>
      </c>
      <c r="C2610" s="119" t="s">
        <v>1026</v>
      </c>
      <c r="D2610" s="121">
        <v>6</v>
      </c>
      <c r="E2610" s="121" t="s">
        <v>1027</v>
      </c>
    </row>
    <row r="2611" spans="1:5" x14ac:dyDescent="0.25">
      <c r="A2611" s="119" t="s">
        <v>793</v>
      </c>
      <c r="B2611" s="120" t="s">
        <v>1097</v>
      </c>
      <c r="C2611" s="119" t="s">
        <v>1026</v>
      </c>
      <c r="D2611" s="121">
        <v>2</v>
      </c>
      <c r="E2611" s="121" t="s">
        <v>1027</v>
      </c>
    </row>
    <row r="2612" spans="1:5" x14ac:dyDescent="0.25">
      <c r="A2612" s="119" t="s">
        <v>793</v>
      </c>
      <c r="B2612" s="120" t="s">
        <v>1836</v>
      </c>
      <c r="C2612" s="119" t="s">
        <v>1029</v>
      </c>
      <c r="D2612" s="121">
        <v>5</v>
      </c>
      <c r="E2612" s="121">
        <v>7</v>
      </c>
    </row>
    <row r="2613" spans="1:5" x14ac:dyDescent="0.25">
      <c r="A2613" s="119" t="s">
        <v>793</v>
      </c>
      <c r="B2613" s="120" t="s">
        <v>1268</v>
      </c>
      <c r="C2613" s="119" t="s">
        <v>1026</v>
      </c>
      <c r="D2613" s="121">
        <v>2</v>
      </c>
      <c r="E2613" s="121" t="s">
        <v>1027</v>
      </c>
    </row>
    <row r="2614" spans="1:5" x14ac:dyDescent="0.25">
      <c r="A2614" s="119" t="s">
        <v>793</v>
      </c>
      <c r="B2614" s="120" t="s">
        <v>1864</v>
      </c>
      <c r="C2614" s="119" t="s">
        <v>1026</v>
      </c>
      <c r="D2614" s="121">
        <v>6</v>
      </c>
      <c r="E2614" s="121" t="s">
        <v>1027</v>
      </c>
    </row>
    <row r="2615" spans="1:5" x14ac:dyDescent="0.25">
      <c r="A2615" s="119" t="s">
        <v>793</v>
      </c>
      <c r="B2615" s="120" t="s">
        <v>1144</v>
      </c>
      <c r="C2615" s="119" t="s">
        <v>1026</v>
      </c>
      <c r="D2615" s="121">
        <v>5</v>
      </c>
      <c r="E2615" s="121" t="s">
        <v>1027</v>
      </c>
    </row>
    <row r="2616" spans="1:5" ht="30" x14ac:dyDescent="0.25">
      <c r="A2616" s="119" t="s">
        <v>793</v>
      </c>
      <c r="B2616" s="120" t="s">
        <v>1145</v>
      </c>
      <c r="C2616" s="119" t="s">
        <v>1026</v>
      </c>
      <c r="D2616" s="121">
        <v>3</v>
      </c>
      <c r="E2616" s="121" t="s">
        <v>1027</v>
      </c>
    </row>
    <row r="2617" spans="1:5" x14ac:dyDescent="0.25">
      <c r="A2617" s="119" t="s">
        <v>793</v>
      </c>
      <c r="B2617" s="120" t="s">
        <v>1147</v>
      </c>
      <c r="C2617" s="119" t="s">
        <v>1026</v>
      </c>
      <c r="D2617" s="121">
        <v>6</v>
      </c>
      <c r="E2617" s="121" t="s">
        <v>1027</v>
      </c>
    </row>
    <row r="2618" spans="1:5" x14ac:dyDescent="0.25">
      <c r="A2618" s="119" t="s">
        <v>793</v>
      </c>
      <c r="B2618" s="120" t="s">
        <v>1385</v>
      </c>
      <c r="C2618" s="119" t="s">
        <v>1026</v>
      </c>
      <c r="D2618" s="121">
        <v>6</v>
      </c>
      <c r="E2618" s="121">
        <v>7</v>
      </c>
    </row>
    <row r="2619" spans="1:5" x14ac:dyDescent="0.25">
      <c r="A2619" s="119" t="s">
        <v>793</v>
      </c>
      <c r="B2619" s="120" t="s">
        <v>1368</v>
      </c>
      <c r="C2619" s="119" t="s">
        <v>1026</v>
      </c>
      <c r="D2619" s="121">
        <v>3</v>
      </c>
      <c r="E2619" s="121">
        <v>7</v>
      </c>
    </row>
    <row r="2620" spans="1:5" x14ac:dyDescent="0.25">
      <c r="A2620" s="119" t="s">
        <v>793</v>
      </c>
      <c r="B2620" s="120" t="s">
        <v>1230</v>
      </c>
      <c r="C2620" s="119" t="s">
        <v>1026</v>
      </c>
      <c r="D2620" s="121">
        <v>2</v>
      </c>
      <c r="E2620" s="121">
        <v>3</v>
      </c>
    </row>
    <row r="2621" spans="1:5" x14ac:dyDescent="0.25">
      <c r="A2621" s="119" t="s">
        <v>793</v>
      </c>
      <c r="B2621" s="120" t="s">
        <v>1506</v>
      </c>
      <c r="C2621" s="119" t="s">
        <v>1026</v>
      </c>
      <c r="D2621" s="121" t="s">
        <v>1027</v>
      </c>
      <c r="E2621" s="121" t="s">
        <v>1027</v>
      </c>
    </row>
    <row r="2622" spans="1:5" x14ac:dyDescent="0.25">
      <c r="A2622" s="119" t="s">
        <v>793</v>
      </c>
      <c r="B2622" s="120" t="s">
        <v>1136</v>
      </c>
      <c r="C2622" s="119" t="s">
        <v>1026</v>
      </c>
      <c r="D2622" s="121" t="s">
        <v>1027</v>
      </c>
      <c r="E2622" s="121" t="s">
        <v>1027</v>
      </c>
    </row>
    <row r="2623" spans="1:5" x14ac:dyDescent="0.25">
      <c r="A2623" s="119" t="s">
        <v>793</v>
      </c>
      <c r="B2623" s="120" t="s">
        <v>1130</v>
      </c>
      <c r="C2623" s="119" t="s">
        <v>1026</v>
      </c>
      <c r="D2623" s="121">
        <v>6</v>
      </c>
      <c r="E2623" s="121" t="s">
        <v>1027</v>
      </c>
    </row>
    <row r="2624" spans="1:5" x14ac:dyDescent="0.25">
      <c r="A2624" s="119" t="s">
        <v>793</v>
      </c>
      <c r="B2624" s="120" t="s">
        <v>1152</v>
      </c>
      <c r="C2624" s="119" t="s">
        <v>1026</v>
      </c>
      <c r="D2624" s="121" t="s">
        <v>1027</v>
      </c>
      <c r="E2624" s="121" t="s">
        <v>1027</v>
      </c>
    </row>
    <row r="2625" spans="1:5" x14ac:dyDescent="0.25">
      <c r="A2625" s="119" t="s">
        <v>793</v>
      </c>
      <c r="B2625" s="120" t="s">
        <v>1683</v>
      </c>
      <c r="C2625" s="119" t="s">
        <v>1026</v>
      </c>
      <c r="D2625" s="121">
        <v>3</v>
      </c>
      <c r="E2625" s="121" t="s">
        <v>1027</v>
      </c>
    </row>
    <row r="2626" spans="1:5" x14ac:dyDescent="0.25">
      <c r="A2626" s="119" t="s">
        <v>793</v>
      </c>
      <c r="B2626" s="120" t="s">
        <v>1153</v>
      </c>
      <c r="C2626" s="119" t="s">
        <v>1026</v>
      </c>
      <c r="D2626" s="121">
        <v>6</v>
      </c>
      <c r="E2626" s="121" t="s">
        <v>1027</v>
      </c>
    </row>
    <row r="2627" spans="1:5" x14ac:dyDescent="0.25">
      <c r="A2627" s="119" t="s">
        <v>793</v>
      </c>
      <c r="B2627" s="120" t="s">
        <v>1709</v>
      </c>
      <c r="C2627" s="119" t="s">
        <v>1026</v>
      </c>
      <c r="D2627" s="121">
        <v>3</v>
      </c>
      <c r="E2627" s="121">
        <v>5</v>
      </c>
    </row>
    <row r="2628" spans="1:5" x14ac:dyDescent="0.25">
      <c r="A2628" s="119" t="s">
        <v>793</v>
      </c>
      <c r="B2628" s="120" t="s">
        <v>1154</v>
      </c>
      <c r="C2628" s="119" t="s">
        <v>1026</v>
      </c>
      <c r="D2628" s="121" t="s">
        <v>1027</v>
      </c>
      <c r="E2628" s="121" t="s">
        <v>1027</v>
      </c>
    </row>
    <row r="2629" spans="1:5" x14ac:dyDescent="0.25">
      <c r="A2629" s="119" t="s">
        <v>793</v>
      </c>
      <c r="B2629" s="120" t="s">
        <v>1295</v>
      </c>
      <c r="C2629" s="119" t="s">
        <v>1026</v>
      </c>
      <c r="D2629" s="121">
        <v>6</v>
      </c>
      <c r="E2629" s="121">
        <v>7</v>
      </c>
    </row>
    <row r="2630" spans="1:5" x14ac:dyDescent="0.25">
      <c r="A2630" s="119" t="s">
        <v>793</v>
      </c>
      <c r="B2630" s="120" t="s">
        <v>1517</v>
      </c>
      <c r="C2630" s="119" t="s">
        <v>1026</v>
      </c>
      <c r="D2630" s="121">
        <v>5</v>
      </c>
      <c r="E2630" s="121">
        <v>6</v>
      </c>
    </row>
    <row r="2631" spans="1:5" x14ac:dyDescent="0.25">
      <c r="A2631" s="119" t="s">
        <v>793</v>
      </c>
      <c r="B2631" s="120" t="s">
        <v>1155</v>
      </c>
      <c r="C2631" s="119" t="s">
        <v>1026</v>
      </c>
      <c r="D2631" s="121" t="s">
        <v>1027</v>
      </c>
      <c r="E2631" s="121" t="s">
        <v>1027</v>
      </c>
    </row>
    <row r="2632" spans="1:5" x14ac:dyDescent="0.25">
      <c r="A2632" s="119" t="s">
        <v>793</v>
      </c>
      <c r="B2632" s="120" t="s">
        <v>1156</v>
      </c>
      <c r="C2632" s="119" t="s">
        <v>1026</v>
      </c>
      <c r="D2632" s="121">
        <v>5</v>
      </c>
      <c r="E2632" s="121" t="s">
        <v>1027</v>
      </c>
    </row>
    <row r="2633" spans="1:5" x14ac:dyDescent="0.25">
      <c r="A2633" s="119" t="s">
        <v>777</v>
      </c>
      <c r="B2633" s="120" t="s">
        <v>1865</v>
      </c>
      <c r="C2633" s="119" t="s">
        <v>1026</v>
      </c>
      <c r="D2633" s="124"/>
      <c r="E2633" s="121">
        <v>7</v>
      </c>
    </row>
    <row r="2634" spans="1:5" x14ac:dyDescent="0.25">
      <c r="A2634" s="119" t="s">
        <v>777</v>
      </c>
      <c r="B2634" s="120" t="s">
        <v>1866</v>
      </c>
      <c r="C2634" s="119" t="s">
        <v>1029</v>
      </c>
      <c r="D2634" s="121">
        <v>5</v>
      </c>
      <c r="E2634" s="121" t="s">
        <v>1027</v>
      </c>
    </row>
    <row r="2635" spans="1:5" x14ac:dyDescent="0.25">
      <c r="A2635" s="119" t="s">
        <v>777</v>
      </c>
      <c r="B2635" s="120" t="s">
        <v>1867</v>
      </c>
      <c r="C2635" s="119" t="s">
        <v>1029</v>
      </c>
      <c r="D2635" s="121">
        <v>4</v>
      </c>
      <c r="E2635" s="121">
        <v>7</v>
      </c>
    </row>
    <row r="2636" spans="1:5" x14ac:dyDescent="0.25">
      <c r="A2636" s="119" t="s">
        <v>777</v>
      </c>
      <c r="B2636" s="120" t="s">
        <v>1508</v>
      </c>
      <c r="C2636" s="119" t="s">
        <v>1026</v>
      </c>
      <c r="D2636" s="121">
        <v>5</v>
      </c>
      <c r="E2636" s="121">
        <v>7</v>
      </c>
    </row>
    <row r="2637" spans="1:5" x14ac:dyDescent="0.25">
      <c r="A2637" s="119" t="s">
        <v>1868</v>
      </c>
      <c r="B2637" s="120" t="s">
        <v>1613</v>
      </c>
      <c r="C2637" s="119" t="s">
        <v>1029</v>
      </c>
      <c r="D2637" s="121">
        <v>5</v>
      </c>
      <c r="E2637" s="121">
        <v>7</v>
      </c>
    </row>
    <row r="2638" spans="1:5" x14ac:dyDescent="0.25">
      <c r="A2638" s="119" t="s">
        <v>1868</v>
      </c>
      <c r="B2638" s="120" t="s">
        <v>1617</v>
      </c>
      <c r="C2638" s="119" t="s">
        <v>1026</v>
      </c>
      <c r="D2638" s="121">
        <v>2</v>
      </c>
      <c r="E2638" s="121">
        <v>2</v>
      </c>
    </row>
    <row r="2639" spans="1:5" x14ac:dyDescent="0.25">
      <c r="A2639" s="119" t="s">
        <v>1868</v>
      </c>
      <c r="B2639" s="120" t="s">
        <v>1616</v>
      </c>
      <c r="C2639" s="119" t="s">
        <v>1029</v>
      </c>
      <c r="D2639" s="121">
        <v>6</v>
      </c>
      <c r="E2639" s="121">
        <v>7</v>
      </c>
    </row>
    <row r="2640" spans="1:5" x14ac:dyDescent="0.25">
      <c r="A2640" s="119" t="s">
        <v>1868</v>
      </c>
      <c r="B2640" s="120" t="s">
        <v>1618</v>
      </c>
      <c r="C2640" s="119" t="s">
        <v>1026</v>
      </c>
      <c r="D2640" s="121">
        <v>3</v>
      </c>
      <c r="E2640" s="121">
        <v>5</v>
      </c>
    </row>
    <row r="2641" spans="1:5" x14ac:dyDescent="0.25">
      <c r="A2641" s="119" t="s">
        <v>1868</v>
      </c>
      <c r="B2641" s="120" t="s">
        <v>1619</v>
      </c>
      <c r="C2641" s="119" t="s">
        <v>1026</v>
      </c>
      <c r="D2641" s="121">
        <v>2</v>
      </c>
      <c r="E2641" s="121">
        <v>4</v>
      </c>
    </row>
    <row r="2642" spans="1:5" x14ac:dyDescent="0.25">
      <c r="A2642" s="119" t="s">
        <v>744</v>
      </c>
      <c r="B2642" s="120" t="s">
        <v>1093</v>
      </c>
      <c r="C2642" s="119" t="s">
        <v>1026</v>
      </c>
      <c r="D2642" s="121">
        <v>5</v>
      </c>
      <c r="E2642" s="121" t="s">
        <v>1027</v>
      </c>
    </row>
    <row r="2643" spans="1:5" x14ac:dyDescent="0.25">
      <c r="A2643" s="119" t="s">
        <v>744</v>
      </c>
      <c r="B2643" s="120" t="s">
        <v>1232</v>
      </c>
      <c r="C2643" s="119" t="s">
        <v>1026</v>
      </c>
      <c r="D2643" s="121">
        <v>2</v>
      </c>
      <c r="E2643" s="121">
        <v>5</v>
      </c>
    </row>
    <row r="2644" spans="1:5" x14ac:dyDescent="0.25">
      <c r="A2644" s="119" t="s">
        <v>744</v>
      </c>
      <c r="B2644" s="120" t="s">
        <v>1101</v>
      </c>
      <c r="C2644" s="119" t="s">
        <v>1026</v>
      </c>
      <c r="D2644" s="121">
        <v>2</v>
      </c>
      <c r="E2644" s="121">
        <v>7</v>
      </c>
    </row>
    <row r="2645" spans="1:5" x14ac:dyDescent="0.25">
      <c r="A2645" s="119" t="s">
        <v>744</v>
      </c>
      <c r="B2645" s="120" t="s">
        <v>1102</v>
      </c>
      <c r="C2645" s="119" t="s">
        <v>1026</v>
      </c>
      <c r="D2645" s="121">
        <v>2</v>
      </c>
      <c r="E2645" s="121" t="s">
        <v>1027</v>
      </c>
    </row>
    <row r="2646" spans="1:5" x14ac:dyDescent="0.25">
      <c r="A2646" s="119" t="s">
        <v>744</v>
      </c>
      <c r="B2646" s="120" t="s">
        <v>1108</v>
      </c>
      <c r="C2646" s="119" t="s">
        <v>1026</v>
      </c>
      <c r="D2646" s="121">
        <v>2</v>
      </c>
      <c r="E2646" s="121">
        <v>8</v>
      </c>
    </row>
    <row r="2647" spans="1:5" x14ac:dyDescent="0.25">
      <c r="A2647" s="119" t="s">
        <v>744</v>
      </c>
      <c r="B2647" s="120" t="s">
        <v>1869</v>
      </c>
      <c r="C2647" s="119" t="s">
        <v>1029</v>
      </c>
      <c r="D2647" s="121">
        <v>2</v>
      </c>
      <c r="E2647" s="121">
        <v>7</v>
      </c>
    </row>
    <row r="2648" spans="1:5" x14ac:dyDescent="0.25">
      <c r="A2648" s="119" t="s">
        <v>744</v>
      </c>
      <c r="B2648" s="120" t="s">
        <v>1116</v>
      </c>
      <c r="C2648" s="119" t="s">
        <v>1026</v>
      </c>
      <c r="D2648" s="121">
        <v>2</v>
      </c>
      <c r="E2648" s="121">
        <v>7</v>
      </c>
    </row>
    <row r="2649" spans="1:5" ht="30" x14ac:dyDescent="0.25">
      <c r="A2649" s="119" t="s">
        <v>941</v>
      </c>
      <c r="B2649" s="120" t="s">
        <v>1870</v>
      </c>
      <c r="C2649" s="119" t="s">
        <v>1026</v>
      </c>
      <c r="D2649" s="121">
        <v>4</v>
      </c>
      <c r="E2649" s="121">
        <v>7</v>
      </c>
    </row>
    <row r="2650" spans="1:5" ht="30" x14ac:dyDescent="0.25">
      <c r="A2650" s="119" t="s">
        <v>941</v>
      </c>
      <c r="B2650" s="120" t="s">
        <v>1042</v>
      </c>
      <c r="C2650" s="119" t="s">
        <v>1026</v>
      </c>
      <c r="D2650" s="121" t="s">
        <v>1027</v>
      </c>
      <c r="E2650" s="121" t="s">
        <v>1027</v>
      </c>
    </row>
    <row r="2651" spans="1:5" ht="30" x14ac:dyDescent="0.25">
      <c r="A2651" s="119" t="s">
        <v>941</v>
      </c>
      <c r="B2651" s="120" t="s">
        <v>1809</v>
      </c>
      <c r="C2651" s="119" t="s">
        <v>1026</v>
      </c>
      <c r="D2651" s="121">
        <v>4</v>
      </c>
      <c r="E2651" s="121" t="s">
        <v>1027</v>
      </c>
    </row>
    <row r="2652" spans="1:5" ht="30" x14ac:dyDescent="0.25">
      <c r="A2652" s="119" t="s">
        <v>941</v>
      </c>
      <c r="B2652" s="120" t="s">
        <v>1736</v>
      </c>
      <c r="C2652" s="119" t="s">
        <v>1026</v>
      </c>
      <c r="D2652" s="121" t="s">
        <v>1027</v>
      </c>
      <c r="E2652" s="121">
        <v>7</v>
      </c>
    </row>
    <row r="2653" spans="1:5" ht="30" x14ac:dyDescent="0.25">
      <c r="A2653" s="119" t="s">
        <v>941</v>
      </c>
      <c r="B2653" s="120" t="s">
        <v>1240</v>
      </c>
      <c r="C2653" s="119" t="s">
        <v>1026</v>
      </c>
      <c r="D2653" s="121">
        <v>5</v>
      </c>
      <c r="E2653" s="121" t="s">
        <v>1027</v>
      </c>
    </row>
    <row r="2654" spans="1:5" ht="30" x14ac:dyDescent="0.25">
      <c r="A2654" s="119" t="s">
        <v>941</v>
      </c>
      <c r="B2654" s="120" t="s">
        <v>1211</v>
      </c>
      <c r="C2654" s="119" t="s">
        <v>1026</v>
      </c>
      <c r="D2654" s="121">
        <v>4</v>
      </c>
      <c r="E2654" s="121">
        <v>8</v>
      </c>
    </row>
    <row r="2655" spans="1:5" ht="30" x14ac:dyDescent="0.25">
      <c r="A2655" s="119" t="s">
        <v>941</v>
      </c>
      <c r="B2655" s="120" t="s">
        <v>1146</v>
      </c>
      <c r="C2655" s="119" t="s">
        <v>1026</v>
      </c>
      <c r="D2655" s="121">
        <v>6</v>
      </c>
      <c r="E2655" s="121" t="s">
        <v>1027</v>
      </c>
    </row>
    <row r="2656" spans="1:5" ht="30" x14ac:dyDescent="0.25">
      <c r="A2656" s="119" t="s">
        <v>941</v>
      </c>
      <c r="B2656" s="120" t="s">
        <v>1280</v>
      </c>
      <c r="C2656" s="119" t="s">
        <v>1026</v>
      </c>
      <c r="D2656" s="121">
        <v>6</v>
      </c>
      <c r="E2656" s="121" t="s">
        <v>1027</v>
      </c>
    </row>
    <row r="2657" spans="1:5" ht="30" x14ac:dyDescent="0.25">
      <c r="A2657" s="119" t="s">
        <v>941</v>
      </c>
      <c r="B2657" s="120" t="s">
        <v>1871</v>
      </c>
      <c r="C2657" s="119" t="s">
        <v>1026</v>
      </c>
      <c r="D2657" s="121">
        <v>3</v>
      </c>
      <c r="E2657" s="121">
        <v>7</v>
      </c>
    </row>
    <row r="2658" spans="1:5" ht="30" x14ac:dyDescent="0.25">
      <c r="A2658" s="119" t="s">
        <v>941</v>
      </c>
      <c r="B2658" s="120" t="s">
        <v>1262</v>
      </c>
      <c r="C2658" s="119" t="s">
        <v>1026</v>
      </c>
      <c r="D2658" s="121">
        <v>4</v>
      </c>
      <c r="E2658" s="121">
        <v>8</v>
      </c>
    </row>
    <row r="2659" spans="1:5" ht="30" x14ac:dyDescent="0.25">
      <c r="A2659" s="119" t="s">
        <v>941</v>
      </c>
      <c r="B2659" s="120" t="s">
        <v>1872</v>
      </c>
      <c r="C2659" s="119" t="s">
        <v>1026</v>
      </c>
      <c r="D2659" s="121">
        <v>3</v>
      </c>
      <c r="E2659" s="121">
        <v>6</v>
      </c>
    </row>
    <row r="2660" spans="1:5" ht="30" x14ac:dyDescent="0.25">
      <c r="A2660" s="119" t="s">
        <v>941</v>
      </c>
      <c r="B2660" s="120" t="s">
        <v>1053</v>
      </c>
      <c r="C2660" s="119" t="s">
        <v>1026</v>
      </c>
      <c r="D2660" s="121">
        <v>4</v>
      </c>
      <c r="E2660" s="121">
        <v>5</v>
      </c>
    </row>
    <row r="2661" spans="1:5" ht="30" x14ac:dyDescent="0.25">
      <c r="A2661" s="119" t="s">
        <v>941</v>
      </c>
      <c r="B2661" s="120" t="s">
        <v>1472</v>
      </c>
      <c r="C2661" s="119" t="s">
        <v>1029</v>
      </c>
      <c r="D2661" s="121">
        <v>3</v>
      </c>
      <c r="E2661" s="121">
        <v>8</v>
      </c>
    </row>
    <row r="2662" spans="1:5" ht="30" x14ac:dyDescent="0.25">
      <c r="A2662" s="119" t="s">
        <v>941</v>
      </c>
      <c r="B2662" s="120" t="s">
        <v>1873</v>
      </c>
      <c r="C2662" s="119" t="s">
        <v>1029</v>
      </c>
      <c r="D2662" s="124"/>
      <c r="E2662" s="124"/>
    </row>
    <row r="2663" spans="1:5" ht="30" x14ac:dyDescent="0.25">
      <c r="A2663" s="119" t="s">
        <v>941</v>
      </c>
      <c r="B2663" s="120" t="s">
        <v>1131</v>
      </c>
      <c r="C2663" s="119" t="s">
        <v>1026</v>
      </c>
      <c r="D2663" s="121" t="s">
        <v>1027</v>
      </c>
      <c r="E2663" s="121" t="s">
        <v>1027</v>
      </c>
    </row>
    <row r="2664" spans="1:5" x14ac:dyDescent="0.25">
      <c r="A2664" s="119" t="s">
        <v>930</v>
      </c>
      <c r="B2664" s="120" t="s">
        <v>1248</v>
      </c>
      <c r="C2664" s="119" t="s">
        <v>1026</v>
      </c>
      <c r="D2664" s="121" t="s">
        <v>1027</v>
      </c>
      <c r="E2664" s="121">
        <v>6</v>
      </c>
    </row>
    <row r="2665" spans="1:5" x14ac:dyDescent="0.25">
      <c r="A2665" s="119" t="s">
        <v>930</v>
      </c>
      <c r="B2665" s="120" t="s">
        <v>1680</v>
      </c>
      <c r="C2665" s="119" t="s">
        <v>1026</v>
      </c>
      <c r="D2665" s="121">
        <v>5</v>
      </c>
      <c r="E2665" s="121">
        <v>7</v>
      </c>
    </row>
    <row r="2666" spans="1:5" x14ac:dyDescent="0.25">
      <c r="A2666" s="119" t="s">
        <v>930</v>
      </c>
      <c r="B2666" s="120" t="s">
        <v>1081</v>
      </c>
      <c r="C2666" s="119" t="s">
        <v>1026</v>
      </c>
      <c r="D2666" s="121">
        <v>3</v>
      </c>
      <c r="E2666" s="121" t="s">
        <v>1027</v>
      </c>
    </row>
    <row r="2667" spans="1:5" x14ac:dyDescent="0.25">
      <c r="A2667" s="119" t="s">
        <v>930</v>
      </c>
      <c r="B2667" s="120" t="s">
        <v>1046</v>
      </c>
      <c r="C2667" s="119" t="s">
        <v>1026</v>
      </c>
      <c r="D2667" s="121">
        <v>6</v>
      </c>
      <c r="E2667" s="121">
        <v>6</v>
      </c>
    </row>
    <row r="2668" spans="1:5" x14ac:dyDescent="0.25">
      <c r="A2668" s="119" t="s">
        <v>930</v>
      </c>
      <c r="B2668" s="120" t="s">
        <v>1244</v>
      </c>
      <c r="C2668" s="119" t="s">
        <v>1026</v>
      </c>
      <c r="D2668" s="121">
        <v>7</v>
      </c>
      <c r="E2668" s="121">
        <v>7</v>
      </c>
    </row>
    <row r="2669" spans="1:5" x14ac:dyDescent="0.25">
      <c r="A2669" s="119" t="s">
        <v>930</v>
      </c>
      <c r="B2669" s="120" t="s">
        <v>1751</v>
      </c>
      <c r="C2669" s="119" t="s">
        <v>1026</v>
      </c>
      <c r="D2669" s="121">
        <v>8</v>
      </c>
      <c r="E2669" s="121">
        <v>6</v>
      </c>
    </row>
    <row r="2670" spans="1:5" x14ac:dyDescent="0.25">
      <c r="A2670" s="119" t="s">
        <v>930</v>
      </c>
      <c r="B2670" s="120" t="s">
        <v>1312</v>
      </c>
      <c r="C2670" s="119" t="s">
        <v>1026</v>
      </c>
      <c r="D2670" s="121" t="s">
        <v>1027</v>
      </c>
      <c r="E2670" s="121" t="s">
        <v>1027</v>
      </c>
    </row>
    <row r="2671" spans="1:5" x14ac:dyDescent="0.25">
      <c r="A2671" s="119" t="s">
        <v>930</v>
      </c>
      <c r="B2671" s="120" t="s">
        <v>1444</v>
      </c>
      <c r="C2671" s="119" t="s">
        <v>1029</v>
      </c>
      <c r="D2671" s="121">
        <v>6</v>
      </c>
      <c r="E2671" s="121">
        <v>7</v>
      </c>
    </row>
    <row r="2672" spans="1:5" x14ac:dyDescent="0.25">
      <c r="A2672" s="119" t="s">
        <v>930</v>
      </c>
      <c r="B2672" s="120" t="s">
        <v>1055</v>
      </c>
      <c r="C2672" s="119" t="s">
        <v>1026</v>
      </c>
      <c r="D2672" s="121">
        <v>7</v>
      </c>
      <c r="E2672" s="121">
        <v>7</v>
      </c>
    </row>
    <row r="2673" spans="1:5" x14ac:dyDescent="0.25">
      <c r="A2673" s="119" t="s">
        <v>930</v>
      </c>
      <c r="B2673" s="120" t="s">
        <v>1874</v>
      </c>
      <c r="C2673" s="119" t="s">
        <v>1026</v>
      </c>
      <c r="D2673" s="121">
        <v>7</v>
      </c>
      <c r="E2673" s="121">
        <v>6</v>
      </c>
    </row>
    <row r="2674" spans="1:5" x14ac:dyDescent="0.25">
      <c r="A2674" s="119" t="s">
        <v>930</v>
      </c>
      <c r="B2674" s="120" t="s">
        <v>1060</v>
      </c>
      <c r="C2674" s="119" t="s">
        <v>1026</v>
      </c>
      <c r="D2674" s="121">
        <v>8</v>
      </c>
      <c r="E2674" s="121">
        <v>7</v>
      </c>
    </row>
    <row r="2675" spans="1:5" x14ac:dyDescent="0.25">
      <c r="A2675" s="119" t="s">
        <v>727</v>
      </c>
      <c r="B2675" s="120" t="s">
        <v>1775</v>
      </c>
      <c r="C2675" s="119" t="s">
        <v>1026</v>
      </c>
      <c r="D2675" s="121">
        <v>2</v>
      </c>
      <c r="E2675" s="121">
        <v>9</v>
      </c>
    </row>
    <row r="2676" spans="1:5" ht="30" x14ac:dyDescent="0.25">
      <c r="A2676" s="119" t="s">
        <v>727</v>
      </c>
      <c r="B2676" s="120" t="s">
        <v>1187</v>
      </c>
      <c r="C2676" s="119" t="s">
        <v>1026</v>
      </c>
      <c r="D2676" s="121">
        <v>1</v>
      </c>
      <c r="E2676" s="121">
        <v>7</v>
      </c>
    </row>
    <row r="2677" spans="1:5" x14ac:dyDescent="0.25">
      <c r="A2677" s="119" t="s">
        <v>727</v>
      </c>
      <c r="B2677" s="120" t="s">
        <v>1199</v>
      </c>
      <c r="C2677" s="119" t="s">
        <v>1026</v>
      </c>
      <c r="D2677" s="121">
        <v>2</v>
      </c>
      <c r="E2677" s="121">
        <v>7</v>
      </c>
    </row>
    <row r="2678" spans="1:5" x14ac:dyDescent="0.25">
      <c r="A2678" s="119" t="s">
        <v>727</v>
      </c>
      <c r="B2678" s="120" t="s">
        <v>1113</v>
      </c>
      <c r="C2678" s="119" t="s">
        <v>1026</v>
      </c>
      <c r="D2678" s="121">
        <v>2</v>
      </c>
      <c r="E2678" s="121">
        <v>7</v>
      </c>
    </row>
    <row r="2679" spans="1:5" x14ac:dyDescent="0.25">
      <c r="A2679" s="119" t="s">
        <v>727</v>
      </c>
      <c r="B2679" s="120" t="s">
        <v>1569</v>
      </c>
      <c r="C2679" s="119" t="s">
        <v>1026</v>
      </c>
      <c r="D2679" s="121">
        <v>1</v>
      </c>
      <c r="E2679" s="121">
        <v>8</v>
      </c>
    </row>
    <row r="2680" spans="1:5" x14ac:dyDescent="0.25">
      <c r="A2680" s="119" t="s">
        <v>727</v>
      </c>
      <c r="B2680" s="120" t="s">
        <v>1433</v>
      </c>
      <c r="C2680" s="119" t="s">
        <v>1029</v>
      </c>
      <c r="D2680" s="121">
        <v>1</v>
      </c>
      <c r="E2680" s="121">
        <v>9</v>
      </c>
    </row>
    <row r="2681" spans="1:5" x14ac:dyDescent="0.25">
      <c r="A2681" s="119" t="s">
        <v>719</v>
      </c>
      <c r="B2681" s="120" t="s">
        <v>1357</v>
      </c>
      <c r="C2681" s="119" t="s">
        <v>1026</v>
      </c>
      <c r="D2681" s="121">
        <v>3</v>
      </c>
      <c r="E2681" s="121">
        <v>7</v>
      </c>
    </row>
    <row r="2682" spans="1:5" x14ac:dyDescent="0.25">
      <c r="A2682" s="119" t="s">
        <v>719</v>
      </c>
      <c r="B2682" s="120" t="s">
        <v>1098</v>
      </c>
      <c r="C2682" s="119" t="s">
        <v>1026</v>
      </c>
      <c r="D2682" s="121">
        <v>3</v>
      </c>
      <c r="E2682" s="121">
        <v>8</v>
      </c>
    </row>
    <row r="2683" spans="1:5" x14ac:dyDescent="0.25">
      <c r="A2683" s="119" t="s">
        <v>719</v>
      </c>
      <c r="B2683" s="120" t="s">
        <v>1361</v>
      </c>
      <c r="C2683" s="119" t="s">
        <v>1026</v>
      </c>
      <c r="D2683" s="121">
        <v>2</v>
      </c>
      <c r="E2683" s="121">
        <v>8</v>
      </c>
    </row>
    <row r="2684" spans="1:5" x14ac:dyDescent="0.25">
      <c r="A2684" s="119" t="s">
        <v>719</v>
      </c>
      <c r="B2684" s="120" t="s">
        <v>1184</v>
      </c>
      <c r="C2684" s="119" t="s">
        <v>1026</v>
      </c>
      <c r="D2684" s="121">
        <v>3</v>
      </c>
      <c r="E2684" s="121" t="s">
        <v>1027</v>
      </c>
    </row>
    <row r="2685" spans="1:5" x14ac:dyDescent="0.25">
      <c r="A2685" s="119" t="s">
        <v>719</v>
      </c>
      <c r="B2685" s="120" t="s">
        <v>1567</v>
      </c>
      <c r="C2685" s="119" t="s">
        <v>1026</v>
      </c>
      <c r="D2685" s="121" t="s">
        <v>1027</v>
      </c>
      <c r="E2685" s="121">
        <v>7</v>
      </c>
    </row>
    <row r="2686" spans="1:5" x14ac:dyDescent="0.25">
      <c r="A2686" s="119" t="s">
        <v>719</v>
      </c>
      <c r="B2686" s="120" t="s">
        <v>1104</v>
      </c>
      <c r="C2686" s="119" t="s">
        <v>1026</v>
      </c>
      <c r="D2686" s="121">
        <v>3</v>
      </c>
      <c r="E2686" s="121">
        <v>7</v>
      </c>
    </row>
    <row r="2687" spans="1:5" x14ac:dyDescent="0.25">
      <c r="A2687" s="119" t="s">
        <v>719</v>
      </c>
      <c r="B2687" s="120" t="s">
        <v>1775</v>
      </c>
      <c r="C2687" s="119" t="s">
        <v>1029</v>
      </c>
      <c r="D2687" s="121">
        <v>2</v>
      </c>
      <c r="E2687" s="121">
        <v>9</v>
      </c>
    </row>
    <row r="2688" spans="1:5" ht="30" x14ac:dyDescent="0.25">
      <c r="A2688" s="119" t="s">
        <v>719</v>
      </c>
      <c r="B2688" s="120" t="s">
        <v>1187</v>
      </c>
      <c r="C2688" s="119" t="s">
        <v>1026</v>
      </c>
      <c r="D2688" s="121">
        <v>1</v>
      </c>
      <c r="E2688" s="121">
        <v>7</v>
      </c>
    </row>
    <row r="2689" spans="1:5" x14ac:dyDescent="0.25">
      <c r="A2689" s="119" t="s">
        <v>719</v>
      </c>
      <c r="B2689" s="120" t="s">
        <v>1365</v>
      </c>
      <c r="C2689" s="119" t="s">
        <v>1026</v>
      </c>
      <c r="D2689" s="121">
        <v>2</v>
      </c>
      <c r="E2689" s="121">
        <v>7</v>
      </c>
    </row>
    <row r="2690" spans="1:5" x14ac:dyDescent="0.25">
      <c r="A2690" s="119" t="s">
        <v>719</v>
      </c>
      <c r="B2690" s="120" t="s">
        <v>1199</v>
      </c>
      <c r="C2690" s="119" t="s">
        <v>1026</v>
      </c>
      <c r="D2690" s="121">
        <v>2</v>
      </c>
      <c r="E2690" s="121">
        <v>7</v>
      </c>
    </row>
    <row r="2691" spans="1:5" x14ac:dyDescent="0.25">
      <c r="A2691" s="119" t="s">
        <v>719</v>
      </c>
      <c r="B2691" s="120" t="s">
        <v>1113</v>
      </c>
      <c r="C2691" s="119" t="s">
        <v>1026</v>
      </c>
      <c r="D2691" s="121">
        <v>2</v>
      </c>
      <c r="E2691" s="121">
        <v>7</v>
      </c>
    </row>
    <row r="2692" spans="1:5" x14ac:dyDescent="0.25">
      <c r="A2692" s="119" t="s">
        <v>719</v>
      </c>
      <c r="B2692" s="120" t="s">
        <v>1728</v>
      </c>
      <c r="C2692" s="119" t="s">
        <v>1026</v>
      </c>
      <c r="D2692" s="121">
        <v>2</v>
      </c>
      <c r="E2692" s="121">
        <v>8</v>
      </c>
    </row>
    <row r="2693" spans="1:5" x14ac:dyDescent="0.25">
      <c r="A2693" s="119" t="s">
        <v>719</v>
      </c>
      <c r="B2693" s="120" t="s">
        <v>1729</v>
      </c>
      <c r="C2693" s="119" t="s">
        <v>1026</v>
      </c>
      <c r="D2693" s="121">
        <v>3</v>
      </c>
      <c r="E2693" s="121">
        <v>8</v>
      </c>
    </row>
    <row r="2694" spans="1:5" x14ac:dyDescent="0.25">
      <c r="A2694" s="119" t="s">
        <v>719</v>
      </c>
      <c r="B2694" s="120" t="s">
        <v>1382</v>
      </c>
      <c r="C2694" s="119" t="s">
        <v>1026</v>
      </c>
      <c r="D2694" s="121">
        <v>3</v>
      </c>
      <c r="E2694" s="121">
        <v>9</v>
      </c>
    </row>
    <row r="2695" spans="1:5" x14ac:dyDescent="0.25">
      <c r="A2695" s="119" t="s">
        <v>719</v>
      </c>
      <c r="B2695" s="120" t="s">
        <v>1703</v>
      </c>
      <c r="C2695" s="119" t="s">
        <v>1026</v>
      </c>
      <c r="D2695" s="121">
        <v>2</v>
      </c>
      <c r="E2695" s="121">
        <v>8</v>
      </c>
    </row>
    <row r="2696" spans="1:5" x14ac:dyDescent="0.25">
      <c r="A2696" s="119" t="s">
        <v>719</v>
      </c>
      <c r="B2696" s="120" t="s">
        <v>1569</v>
      </c>
      <c r="C2696" s="119" t="s">
        <v>1026</v>
      </c>
      <c r="D2696" s="121">
        <v>1</v>
      </c>
      <c r="E2696" s="121">
        <v>8</v>
      </c>
    </row>
    <row r="2697" spans="1:5" x14ac:dyDescent="0.25">
      <c r="A2697" s="119" t="s">
        <v>719</v>
      </c>
      <c r="B2697" s="120" t="s">
        <v>1435</v>
      </c>
      <c r="C2697" s="119" t="s">
        <v>1026</v>
      </c>
      <c r="D2697" s="121">
        <v>3</v>
      </c>
      <c r="E2697" s="121">
        <v>7</v>
      </c>
    </row>
    <row r="2698" spans="1:5" x14ac:dyDescent="0.25">
      <c r="A2698" s="119" t="s">
        <v>970</v>
      </c>
      <c r="B2698" s="120" t="s">
        <v>1063</v>
      </c>
      <c r="C2698" s="119" t="s">
        <v>1026</v>
      </c>
      <c r="D2698" s="121" t="s">
        <v>1027</v>
      </c>
      <c r="E2698" s="121" t="s">
        <v>1027</v>
      </c>
    </row>
    <row r="2699" spans="1:5" x14ac:dyDescent="0.25">
      <c r="A2699" s="119" t="s">
        <v>970</v>
      </c>
      <c r="B2699" s="120" t="s">
        <v>1280</v>
      </c>
      <c r="C2699" s="119" t="s">
        <v>1026</v>
      </c>
      <c r="D2699" s="121">
        <v>6</v>
      </c>
      <c r="E2699" s="121" t="s">
        <v>1027</v>
      </c>
    </row>
    <row r="2700" spans="1:5" x14ac:dyDescent="0.25">
      <c r="A2700" s="119" t="s">
        <v>970</v>
      </c>
      <c r="B2700" s="120" t="s">
        <v>1049</v>
      </c>
      <c r="C2700" s="119" t="s">
        <v>1026</v>
      </c>
      <c r="D2700" s="121">
        <v>5</v>
      </c>
      <c r="E2700" s="121">
        <v>6</v>
      </c>
    </row>
    <row r="2701" spans="1:5" x14ac:dyDescent="0.25">
      <c r="A2701" s="119" t="s">
        <v>970</v>
      </c>
      <c r="B2701" s="120" t="s">
        <v>1067</v>
      </c>
      <c r="C2701" s="119" t="s">
        <v>1026</v>
      </c>
      <c r="D2701" s="121">
        <v>4</v>
      </c>
      <c r="E2701" s="121">
        <v>5</v>
      </c>
    </row>
    <row r="2702" spans="1:5" x14ac:dyDescent="0.25">
      <c r="A2702" s="119" t="s">
        <v>970</v>
      </c>
      <c r="B2702" s="120" t="s">
        <v>1069</v>
      </c>
      <c r="C2702" s="119" t="s">
        <v>1026</v>
      </c>
      <c r="D2702" s="124"/>
      <c r="E2702" s="121">
        <v>5</v>
      </c>
    </row>
    <row r="2703" spans="1:5" x14ac:dyDescent="0.25">
      <c r="A2703" s="119" t="s">
        <v>970</v>
      </c>
      <c r="B2703" s="120" t="s">
        <v>1227</v>
      </c>
      <c r="C2703" s="119" t="s">
        <v>1026</v>
      </c>
      <c r="D2703" s="121">
        <v>5</v>
      </c>
      <c r="E2703" s="121">
        <v>5</v>
      </c>
    </row>
    <row r="2704" spans="1:5" x14ac:dyDescent="0.25">
      <c r="A2704" s="119" t="s">
        <v>970</v>
      </c>
      <c r="B2704" s="120" t="s">
        <v>1071</v>
      </c>
      <c r="C2704" s="119" t="s">
        <v>1026</v>
      </c>
      <c r="D2704" s="121">
        <v>6</v>
      </c>
      <c r="E2704" s="121">
        <v>4</v>
      </c>
    </row>
    <row r="2705" spans="1:5" x14ac:dyDescent="0.25">
      <c r="A2705" s="119" t="s">
        <v>970</v>
      </c>
      <c r="B2705" s="120" t="s">
        <v>1034</v>
      </c>
      <c r="C2705" s="119" t="s">
        <v>1026</v>
      </c>
      <c r="D2705" s="121" t="s">
        <v>1027</v>
      </c>
      <c r="E2705" s="121" t="s">
        <v>1027</v>
      </c>
    </row>
    <row r="2706" spans="1:5" x14ac:dyDescent="0.25">
      <c r="A2706" s="119" t="s">
        <v>970</v>
      </c>
      <c r="B2706" s="120" t="s">
        <v>1073</v>
      </c>
      <c r="C2706" s="119" t="s">
        <v>1026</v>
      </c>
      <c r="D2706" s="121">
        <v>5</v>
      </c>
      <c r="E2706" s="121">
        <v>5</v>
      </c>
    </row>
    <row r="2707" spans="1:5" x14ac:dyDescent="0.25">
      <c r="A2707" s="119" t="s">
        <v>970</v>
      </c>
      <c r="B2707" s="120" t="s">
        <v>1843</v>
      </c>
      <c r="C2707" s="119" t="s">
        <v>1029</v>
      </c>
      <c r="D2707" s="121">
        <v>2</v>
      </c>
      <c r="E2707" s="121" t="s">
        <v>1027</v>
      </c>
    </row>
    <row r="2708" spans="1:5" x14ac:dyDescent="0.25">
      <c r="A2708" s="119" t="s">
        <v>970</v>
      </c>
      <c r="B2708" s="120" t="s">
        <v>1844</v>
      </c>
      <c r="C2708" s="119" t="s">
        <v>1029</v>
      </c>
      <c r="D2708" s="121">
        <v>2</v>
      </c>
      <c r="E2708" s="121">
        <v>4</v>
      </c>
    </row>
    <row r="2709" spans="1:5" x14ac:dyDescent="0.25">
      <c r="A2709" s="119" t="s">
        <v>970</v>
      </c>
      <c r="B2709" s="120" t="s">
        <v>1285</v>
      </c>
      <c r="C2709" s="119" t="s">
        <v>1026</v>
      </c>
      <c r="D2709" s="124"/>
      <c r="E2709" s="121">
        <v>5</v>
      </c>
    </row>
    <row r="2710" spans="1:5" x14ac:dyDescent="0.25">
      <c r="A2710" s="119" t="s">
        <v>970</v>
      </c>
      <c r="B2710" s="120" t="s">
        <v>1264</v>
      </c>
      <c r="C2710" s="119" t="s">
        <v>1026</v>
      </c>
      <c r="D2710" s="121">
        <v>8</v>
      </c>
      <c r="E2710" s="121" t="s">
        <v>1027</v>
      </c>
    </row>
    <row r="2711" spans="1:5" x14ac:dyDescent="0.25">
      <c r="A2711" s="119" t="s">
        <v>970</v>
      </c>
      <c r="B2711" s="120" t="s">
        <v>1229</v>
      </c>
      <c r="C2711" s="119" t="s">
        <v>1026</v>
      </c>
      <c r="D2711" s="121">
        <v>6</v>
      </c>
      <c r="E2711" s="121">
        <v>7</v>
      </c>
    </row>
    <row r="2712" spans="1:5" x14ac:dyDescent="0.25">
      <c r="A2712" s="119" t="s">
        <v>636</v>
      </c>
      <c r="B2712" s="120" t="s">
        <v>1875</v>
      </c>
      <c r="C2712" s="119" t="s">
        <v>1026</v>
      </c>
      <c r="D2712" s="121" t="s">
        <v>1027</v>
      </c>
      <c r="E2712" s="121" t="s">
        <v>1027</v>
      </c>
    </row>
    <row r="2713" spans="1:5" x14ac:dyDescent="0.25">
      <c r="A2713" s="119" t="s">
        <v>636</v>
      </c>
      <c r="B2713" s="120" t="s">
        <v>1066</v>
      </c>
      <c r="C2713" s="119" t="s">
        <v>1026</v>
      </c>
      <c r="D2713" s="124"/>
      <c r="E2713" s="121">
        <v>4</v>
      </c>
    </row>
    <row r="2714" spans="1:5" x14ac:dyDescent="0.25">
      <c r="A2714" s="119" t="s">
        <v>636</v>
      </c>
      <c r="B2714" s="120" t="s">
        <v>1481</v>
      </c>
      <c r="C2714" s="119" t="s">
        <v>1026</v>
      </c>
      <c r="D2714" s="121">
        <v>2</v>
      </c>
      <c r="E2714" s="121" t="s">
        <v>1027</v>
      </c>
    </row>
    <row r="2715" spans="1:5" x14ac:dyDescent="0.25">
      <c r="A2715" s="119" t="s">
        <v>636</v>
      </c>
      <c r="B2715" s="120" t="s">
        <v>1618</v>
      </c>
      <c r="C2715" s="119" t="s">
        <v>1026</v>
      </c>
      <c r="D2715" s="121">
        <v>3</v>
      </c>
      <c r="E2715" s="121">
        <v>5</v>
      </c>
    </row>
    <row r="2716" spans="1:5" x14ac:dyDescent="0.25">
      <c r="A2716" s="119" t="s">
        <v>636</v>
      </c>
      <c r="B2716" s="120" t="s">
        <v>1364</v>
      </c>
      <c r="C2716" s="119" t="s">
        <v>1026</v>
      </c>
      <c r="D2716" s="121">
        <v>3</v>
      </c>
      <c r="E2716" s="121">
        <v>8</v>
      </c>
    </row>
    <row r="2717" spans="1:5" x14ac:dyDescent="0.25">
      <c r="A2717" s="119" t="s">
        <v>636</v>
      </c>
      <c r="B2717" s="120" t="s">
        <v>1619</v>
      </c>
      <c r="C2717" s="119" t="s">
        <v>1026</v>
      </c>
      <c r="D2717" s="121">
        <v>2</v>
      </c>
      <c r="E2717" s="121">
        <v>4</v>
      </c>
    </row>
    <row r="2718" spans="1:5" x14ac:dyDescent="0.25">
      <c r="A2718" s="119" t="s">
        <v>636</v>
      </c>
      <c r="B2718" s="120" t="s">
        <v>1151</v>
      </c>
      <c r="C2718" s="119" t="s">
        <v>1026</v>
      </c>
      <c r="D2718" s="121">
        <v>4</v>
      </c>
      <c r="E2718" s="121" t="s">
        <v>1027</v>
      </c>
    </row>
    <row r="2719" spans="1:5" x14ac:dyDescent="0.25">
      <c r="A2719" s="119" t="s">
        <v>636</v>
      </c>
      <c r="B2719" s="120" t="s">
        <v>1368</v>
      </c>
      <c r="C2719" s="119" t="s">
        <v>1026</v>
      </c>
      <c r="D2719" s="121">
        <v>3</v>
      </c>
      <c r="E2719" s="121">
        <v>7</v>
      </c>
    </row>
    <row r="2720" spans="1:5" x14ac:dyDescent="0.25">
      <c r="A2720" s="119" t="s">
        <v>636</v>
      </c>
      <c r="B2720" s="120" t="s">
        <v>1876</v>
      </c>
      <c r="C2720" s="119" t="s">
        <v>1029</v>
      </c>
      <c r="D2720" s="121">
        <v>3</v>
      </c>
      <c r="E2720" s="121">
        <v>5</v>
      </c>
    </row>
    <row r="2721" spans="1:5" x14ac:dyDescent="0.25">
      <c r="A2721" s="119" t="s">
        <v>636</v>
      </c>
      <c r="B2721" s="120" t="s">
        <v>1877</v>
      </c>
      <c r="C2721" s="119" t="s">
        <v>1026</v>
      </c>
      <c r="D2721" s="121">
        <v>3</v>
      </c>
      <c r="E2721" s="121">
        <v>8</v>
      </c>
    </row>
    <row r="2722" spans="1:5" x14ac:dyDescent="0.25">
      <c r="A2722" s="119" t="s">
        <v>636</v>
      </c>
      <c r="B2722" s="120" t="s">
        <v>1674</v>
      </c>
      <c r="C2722" s="119" t="s">
        <v>1026</v>
      </c>
      <c r="D2722" s="121" t="s">
        <v>1027</v>
      </c>
      <c r="E2722" s="121" t="s">
        <v>1027</v>
      </c>
    </row>
    <row r="2723" spans="1:5" x14ac:dyDescent="0.25">
      <c r="A2723" s="119" t="s">
        <v>948</v>
      </c>
      <c r="B2723" s="120" t="s">
        <v>1278</v>
      </c>
      <c r="C2723" s="119" t="s">
        <v>1026</v>
      </c>
      <c r="D2723" s="121">
        <v>4</v>
      </c>
      <c r="E2723" s="121" t="s">
        <v>1027</v>
      </c>
    </row>
    <row r="2724" spans="1:5" x14ac:dyDescent="0.25">
      <c r="A2724" s="119" t="s">
        <v>948</v>
      </c>
      <c r="B2724" s="120" t="s">
        <v>1500</v>
      </c>
      <c r="C2724" s="119" t="s">
        <v>1026</v>
      </c>
      <c r="D2724" s="124"/>
      <c r="E2724" s="121">
        <v>1</v>
      </c>
    </row>
    <row r="2725" spans="1:5" x14ac:dyDescent="0.25">
      <c r="A2725" s="119" t="s">
        <v>948</v>
      </c>
      <c r="B2725" s="120" t="s">
        <v>1127</v>
      </c>
      <c r="C2725" s="119" t="s">
        <v>1026</v>
      </c>
      <c r="D2725" s="121">
        <v>1</v>
      </c>
      <c r="E2725" s="121">
        <v>3</v>
      </c>
    </row>
    <row r="2726" spans="1:5" x14ac:dyDescent="0.25">
      <c r="A2726" s="119" t="s">
        <v>948</v>
      </c>
      <c r="B2726" s="120" t="s">
        <v>1069</v>
      </c>
      <c r="C2726" s="119" t="s">
        <v>1026</v>
      </c>
      <c r="D2726" s="124"/>
      <c r="E2726" s="121">
        <v>5</v>
      </c>
    </row>
    <row r="2727" spans="1:5" x14ac:dyDescent="0.25">
      <c r="A2727" s="119" t="s">
        <v>948</v>
      </c>
      <c r="B2727" s="120" t="s">
        <v>1586</v>
      </c>
      <c r="C2727" s="119" t="s">
        <v>1026</v>
      </c>
      <c r="D2727" s="121">
        <v>4</v>
      </c>
      <c r="E2727" s="121">
        <v>5</v>
      </c>
    </row>
    <row r="2728" spans="1:5" x14ac:dyDescent="0.25">
      <c r="A2728" s="119" t="s">
        <v>948</v>
      </c>
      <c r="B2728" s="120" t="s">
        <v>1375</v>
      </c>
      <c r="C2728" s="119" t="s">
        <v>1026</v>
      </c>
      <c r="D2728" s="121">
        <v>3</v>
      </c>
      <c r="E2728" s="121">
        <v>3</v>
      </c>
    </row>
    <row r="2729" spans="1:5" x14ac:dyDescent="0.25">
      <c r="A2729" s="119" t="s">
        <v>948</v>
      </c>
      <c r="B2729" s="120" t="s">
        <v>1128</v>
      </c>
      <c r="C2729" s="119" t="s">
        <v>1026</v>
      </c>
      <c r="D2729" s="121">
        <v>2</v>
      </c>
      <c r="E2729" s="121">
        <v>3</v>
      </c>
    </row>
    <row r="2730" spans="1:5" x14ac:dyDescent="0.25">
      <c r="A2730" s="119" t="s">
        <v>948</v>
      </c>
      <c r="B2730" s="120" t="s">
        <v>1129</v>
      </c>
      <c r="C2730" s="119" t="s">
        <v>1026</v>
      </c>
      <c r="D2730" s="121" t="s">
        <v>1027</v>
      </c>
      <c r="E2730" s="121" t="s">
        <v>1027</v>
      </c>
    </row>
    <row r="2731" spans="1:5" x14ac:dyDescent="0.25">
      <c r="A2731" s="119" t="s">
        <v>948</v>
      </c>
      <c r="B2731" s="120" t="s">
        <v>1284</v>
      </c>
      <c r="C2731" s="119" t="s">
        <v>1026</v>
      </c>
      <c r="D2731" s="124"/>
      <c r="E2731" s="121">
        <v>2</v>
      </c>
    </row>
    <row r="2732" spans="1:5" x14ac:dyDescent="0.25">
      <c r="A2732" s="119" t="s">
        <v>948</v>
      </c>
      <c r="B2732" s="120" t="s">
        <v>1072</v>
      </c>
      <c r="C2732" s="119" t="s">
        <v>1026</v>
      </c>
      <c r="D2732" s="124"/>
      <c r="E2732" s="121">
        <v>2</v>
      </c>
    </row>
    <row r="2733" spans="1:5" x14ac:dyDescent="0.25">
      <c r="A2733" s="119" t="s">
        <v>948</v>
      </c>
      <c r="B2733" s="120" t="s">
        <v>1335</v>
      </c>
      <c r="C2733" s="119" t="s">
        <v>1026</v>
      </c>
      <c r="D2733" s="121">
        <v>3</v>
      </c>
      <c r="E2733" s="121">
        <v>3</v>
      </c>
    </row>
    <row r="2734" spans="1:5" x14ac:dyDescent="0.25">
      <c r="A2734" s="119" t="s">
        <v>948</v>
      </c>
      <c r="B2734" s="120" t="s">
        <v>1131</v>
      </c>
      <c r="C2734" s="119" t="s">
        <v>1026</v>
      </c>
      <c r="D2734" s="121" t="s">
        <v>1027</v>
      </c>
      <c r="E2734" s="121" t="s">
        <v>1027</v>
      </c>
    </row>
    <row r="2735" spans="1:5" x14ac:dyDescent="0.25">
      <c r="A2735" s="119" t="s">
        <v>948</v>
      </c>
      <c r="B2735" s="120" t="s">
        <v>1421</v>
      </c>
      <c r="C2735" s="119" t="s">
        <v>1026</v>
      </c>
      <c r="D2735" s="121" t="s">
        <v>1027</v>
      </c>
      <c r="E2735" s="121">
        <v>4</v>
      </c>
    </row>
    <row r="2736" spans="1:5" x14ac:dyDescent="0.25">
      <c r="A2736" s="119" t="s">
        <v>948</v>
      </c>
      <c r="B2736" s="120" t="s">
        <v>1643</v>
      </c>
      <c r="C2736" s="119" t="s">
        <v>1026</v>
      </c>
      <c r="D2736" s="121">
        <v>4</v>
      </c>
      <c r="E2736" s="121">
        <v>7</v>
      </c>
    </row>
    <row r="2737" spans="1:5" x14ac:dyDescent="0.25">
      <c r="A2737" s="119" t="s">
        <v>948</v>
      </c>
      <c r="B2737" s="120" t="s">
        <v>1036</v>
      </c>
      <c r="C2737" s="119" t="s">
        <v>1026</v>
      </c>
      <c r="D2737" s="121" t="s">
        <v>1027</v>
      </c>
      <c r="E2737" s="121">
        <v>4</v>
      </c>
    </row>
    <row r="2738" spans="1:5" x14ac:dyDescent="0.25">
      <c r="A2738" s="119" t="s">
        <v>948</v>
      </c>
      <c r="B2738" s="120" t="s">
        <v>1717</v>
      </c>
      <c r="C2738" s="119" t="s">
        <v>1029</v>
      </c>
      <c r="D2738" s="121">
        <v>2</v>
      </c>
      <c r="E2738" s="121">
        <v>3</v>
      </c>
    </row>
    <row r="2739" spans="1:5" x14ac:dyDescent="0.25">
      <c r="A2739" s="119" t="s">
        <v>948</v>
      </c>
      <c r="B2739" s="120" t="s">
        <v>1074</v>
      </c>
      <c r="C2739" s="119" t="s">
        <v>1026</v>
      </c>
      <c r="D2739" s="121">
        <v>3</v>
      </c>
      <c r="E2739" s="121">
        <v>2</v>
      </c>
    </row>
    <row r="2740" spans="1:5" x14ac:dyDescent="0.25">
      <c r="A2740" s="119" t="s">
        <v>948</v>
      </c>
      <c r="B2740" s="120" t="s">
        <v>1489</v>
      </c>
      <c r="C2740" s="119" t="s">
        <v>1026</v>
      </c>
      <c r="D2740" s="121">
        <v>1</v>
      </c>
      <c r="E2740" s="121">
        <v>2</v>
      </c>
    </row>
    <row r="2741" spans="1:5" x14ac:dyDescent="0.25">
      <c r="A2741" s="119" t="s">
        <v>938</v>
      </c>
      <c r="B2741" s="120" t="s">
        <v>1041</v>
      </c>
      <c r="C2741" s="119" t="s">
        <v>1026</v>
      </c>
      <c r="D2741" s="121">
        <v>6</v>
      </c>
      <c r="E2741" s="121">
        <v>6</v>
      </c>
    </row>
    <row r="2742" spans="1:5" x14ac:dyDescent="0.25">
      <c r="A2742" s="119" t="s">
        <v>938</v>
      </c>
      <c r="B2742" s="120" t="s">
        <v>1681</v>
      </c>
      <c r="C2742" s="119" t="s">
        <v>1026</v>
      </c>
      <c r="D2742" s="121">
        <v>7</v>
      </c>
      <c r="E2742" s="121">
        <v>7</v>
      </c>
    </row>
    <row r="2743" spans="1:5" x14ac:dyDescent="0.25">
      <c r="A2743" s="119" t="s">
        <v>938</v>
      </c>
      <c r="B2743" s="120" t="s">
        <v>1736</v>
      </c>
      <c r="C2743" s="119" t="s">
        <v>1026</v>
      </c>
      <c r="D2743" s="121" t="s">
        <v>1027</v>
      </c>
      <c r="E2743" s="121">
        <v>7</v>
      </c>
    </row>
    <row r="2744" spans="1:5" x14ac:dyDescent="0.25">
      <c r="A2744" s="119" t="s">
        <v>938</v>
      </c>
      <c r="B2744" s="120" t="s">
        <v>1211</v>
      </c>
      <c r="C2744" s="119" t="s">
        <v>1026</v>
      </c>
      <c r="D2744" s="121">
        <v>4</v>
      </c>
      <c r="E2744" s="121">
        <v>8</v>
      </c>
    </row>
    <row r="2745" spans="1:5" x14ac:dyDescent="0.25">
      <c r="A2745" s="119" t="s">
        <v>938</v>
      </c>
      <c r="B2745" s="120" t="s">
        <v>1463</v>
      </c>
      <c r="C2745" s="119" t="s">
        <v>1026</v>
      </c>
      <c r="D2745" s="121">
        <v>5</v>
      </c>
      <c r="E2745" s="121">
        <v>8</v>
      </c>
    </row>
    <row r="2746" spans="1:5" x14ac:dyDescent="0.25">
      <c r="A2746" s="119" t="s">
        <v>938</v>
      </c>
      <c r="B2746" s="120" t="s">
        <v>1244</v>
      </c>
      <c r="C2746" s="119" t="s">
        <v>1026</v>
      </c>
      <c r="D2746" s="121">
        <v>7</v>
      </c>
      <c r="E2746" s="121">
        <v>7</v>
      </c>
    </row>
    <row r="2747" spans="1:5" x14ac:dyDescent="0.25">
      <c r="A2747" s="119" t="s">
        <v>938</v>
      </c>
      <c r="B2747" s="120" t="s">
        <v>1131</v>
      </c>
      <c r="C2747" s="119" t="s">
        <v>1026</v>
      </c>
      <c r="D2747" s="121" t="s">
        <v>1027</v>
      </c>
      <c r="E2747" s="121" t="s">
        <v>1027</v>
      </c>
    </row>
    <row r="2748" spans="1:5" x14ac:dyDescent="0.25">
      <c r="A2748" s="119" t="s">
        <v>938</v>
      </c>
      <c r="B2748" s="120" t="s">
        <v>1464</v>
      </c>
      <c r="C2748" s="119" t="s">
        <v>1029</v>
      </c>
      <c r="D2748" s="121" t="s">
        <v>1027</v>
      </c>
      <c r="E2748" s="121">
        <v>8</v>
      </c>
    </row>
    <row r="2749" spans="1:5" ht="30" x14ac:dyDescent="0.25">
      <c r="A2749" s="119" t="s">
        <v>778</v>
      </c>
      <c r="B2749" s="120" t="s">
        <v>1503</v>
      </c>
      <c r="C2749" s="119" t="s">
        <v>1026</v>
      </c>
      <c r="D2749" s="121">
        <v>7</v>
      </c>
      <c r="E2749" s="121">
        <v>6</v>
      </c>
    </row>
    <row r="2750" spans="1:5" ht="30" x14ac:dyDescent="0.25">
      <c r="A2750" s="119" t="s">
        <v>778</v>
      </c>
      <c r="B2750" s="120" t="s">
        <v>1081</v>
      </c>
      <c r="C2750" s="119" t="s">
        <v>1029</v>
      </c>
      <c r="D2750" s="121">
        <v>3</v>
      </c>
      <c r="E2750" s="121" t="s">
        <v>1027</v>
      </c>
    </row>
    <row r="2751" spans="1:5" ht="30" x14ac:dyDescent="0.25">
      <c r="A2751" s="119" t="s">
        <v>778</v>
      </c>
      <c r="B2751" s="120" t="s">
        <v>1151</v>
      </c>
      <c r="C2751" s="119" t="s">
        <v>1026</v>
      </c>
      <c r="D2751" s="121">
        <v>4</v>
      </c>
      <c r="E2751" s="121" t="s">
        <v>1027</v>
      </c>
    </row>
    <row r="2752" spans="1:5" ht="30" x14ac:dyDescent="0.25">
      <c r="A2752" s="119" t="s">
        <v>778</v>
      </c>
      <c r="B2752" s="120" t="s">
        <v>1506</v>
      </c>
      <c r="C2752" s="119" t="s">
        <v>1026</v>
      </c>
      <c r="D2752" s="121" t="s">
        <v>1027</v>
      </c>
      <c r="E2752" s="121" t="s">
        <v>1027</v>
      </c>
    </row>
    <row r="2753" spans="1:5" ht="30" x14ac:dyDescent="0.25">
      <c r="A2753" s="119" t="s">
        <v>778</v>
      </c>
      <c r="B2753" s="120" t="s">
        <v>1507</v>
      </c>
      <c r="C2753" s="119" t="s">
        <v>1026</v>
      </c>
      <c r="D2753" s="121" t="s">
        <v>1027</v>
      </c>
      <c r="E2753" s="121" t="s">
        <v>1027</v>
      </c>
    </row>
    <row r="2754" spans="1:5" ht="30" x14ac:dyDescent="0.25">
      <c r="A2754" s="119" t="s">
        <v>778</v>
      </c>
      <c r="B2754" s="120" t="s">
        <v>1130</v>
      </c>
      <c r="C2754" s="119" t="s">
        <v>1026</v>
      </c>
      <c r="D2754" s="121">
        <v>6</v>
      </c>
      <c r="E2754" s="121" t="s">
        <v>1027</v>
      </c>
    </row>
    <row r="2755" spans="1:5" ht="30" x14ac:dyDescent="0.25">
      <c r="A2755" s="119" t="s">
        <v>778</v>
      </c>
      <c r="B2755" s="120" t="s">
        <v>1448</v>
      </c>
      <c r="C2755" s="119" t="s">
        <v>1026</v>
      </c>
      <c r="D2755" s="121">
        <v>7</v>
      </c>
      <c r="E2755" s="121" t="s">
        <v>1027</v>
      </c>
    </row>
    <row r="2756" spans="1:5" ht="30" x14ac:dyDescent="0.25">
      <c r="A2756" s="119" t="s">
        <v>778</v>
      </c>
      <c r="B2756" s="120" t="s">
        <v>1508</v>
      </c>
      <c r="C2756" s="119" t="s">
        <v>1026</v>
      </c>
      <c r="D2756" s="121">
        <v>5</v>
      </c>
      <c r="E2756" s="121">
        <v>7</v>
      </c>
    </row>
    <row r="2757" spans="1:5" ht="30" x14ac:dyDescent="0.25">
      <c r="A2757" s="119" t="s">
        <v>778</v>
      </c>
      <c r="B2757" s="120" t="s">
        <v>1514</v>
      </c>
      <c r="C2757" s="119" t="s">
        <v>1029</v>
      </c>
      <c r="D2757" s="121" t="s">
        <v>1027</v>
      </c>
      <c r="E2757" s="121">
        <v>7</v>
      </c>
    </row>
    <row r="2758" spans="1:5" ht="30" x14ac:dyDescent="0.25">
      <c r="A2758" s="119" t="s">
        <v>778</v>
      </c>
      <c r="B2758" s="120" t="s">
        <v>1449</v>
      </c>
      <c r="C2758" s="119" t="s">
        <v>1026</v>
      </c>
      <c r="D2758" s="121" t="s">
        <v>1027</v>
      </c>
      <c r="E2758" s="121" t="s">
        <v>1027</v>
      </c>
    </row>
    <row r="2759" spans="1:5" ht="30" x14ac:dyDescent="0.25">
      <c r="A2759" s="119" t="s">
        <v>778</v>
      </c>
      <c r="B2759" s="120" t="s">
        <v>1153</v>
      </c>
      <c r="C2759" s="119" t="s">
        <v>1026</v>
      </c>
      <c r="D2759" s="121">
        <v>6</v>
      </c>
      <c r="E2759" s="121" t="s">
        <v>1027</v>
      </c>
    </row>
    <row r="2760" spans="1:5" ht="30" x14ac:dyDescent="0.25">
      <c r="A2760" s="119" t="s">
        <v>778</v>
      </c>
      <c r="B2760" s="120" t="s">
        <v>1515</v>
      </c>
      <c r="C2760" s="119" t="s">
        <v>1026</v>
      </c>
      <c r="D2760" s="121">
        <v>5</v>
      </c>
      <c r="E2760" s="121" t="s">
        <v>1027</v>
      </c>
    </row>
    <row r="2761" spans="1:5" ht="30" x14ac:dyDescent="0.25">
      <c r="A2761" s="119" t="s">
        <v>778</v>
      </c>
      <c r="B2761" s="120" t="s">
        <v>1408</v>
      </c>
      <c r="C2761" s="119" t="s">
        <v>1026</v>
      </c>
      <c r="D2761" s="121">
        <v>2</v>
      </c>
      <c r="E2761" s="121">
        <v>4</v>
      </c>
    </row>
    <row r="2762" spans="1:5" ht="30" x14ac:dyDescent="0.25">
      <c r="A2762" s="119" t="s">
        <v>778</v>
      </c>
      <c r="B2762" s="120" t="s">
        <v>1154</v>
      </c>
      <c r="C2762" s="119" t="s">
        <v>1026</v>
      </c>
      <c r="D2762" s="121" t="s">
        <v>1027</v>
      </c>
      <c r="E2762" s="121" t="s">
        <v>1027</v>
      </c>
    </row>
    <row r="2763" spans="1:5" ht="30" x14ac:dyDescent="0.25">
      <c r="A2763" s="119" t="s">
        <v>778</v>
      </c>
      <c r="B2763" s="120" t="s">
        <v>1517</v>
      </c>
      <c r="C2763" s="119" t="s">
        <v>1026</v>
      </c>
      <c r="D2763" s="121">
        <v>5</v>
      </c>
      <c r="E2763" s="121">
        <v>6</v>
      </c>
    </row>
    <row r="2764" spans="1:5" ht="30" x14ac:dyDescent="0.25">
      <c r="A2764" s="119" t="s">
        <v>778</v>
      </c>
      <c r="B2764" s="120" t="s">
        <v>1519</v>
      </c>
      <c r="C2764" s="119" t="s">
        <v>1026</v>
      </c>
      <c r="D2764" s="121" t="s">
        <v>1027</v>
      </c>
      <c r="E2764" s="121" t="s">
        <v>1027</v>
      </c>
    </row>
    <row r="2765" spans="1:5" x14ac:dyDescent="0.25">
      <c r="A2765" s="119" t="s">
        <v>684</v>
      </c>
      <c r="B2765" s="120" t="s">
        <v>1078</v>
      </c>
      <c r="C2765" s="119" t="s">
        <v>1026</v>
      </c>
      <c r="D2765" s="121">
        <v>3</v>
      </c>
      <c r="E2765" s="121" t="s">
        <v>1027</v>
      </c>
    </row>
    <row r="2766" spans="1:5" x14ac:dyDescent="0.25">
      <c r="A2766" s="119" t="s">
        <v>684</v>
      </c>
      <c r="B2766" s="120" t="s">
        <v>1066</v>
      </c>
      <c r="C2766" s="119" t="s">
        <v>1026</v>
      </c>
      <c r="D2766" s="124"/>
      <c r="E2766" s="121">
        <v>4</v>
      </c>
    </row>
    <row r="2767" spans="1:5" x14ac:dyDescent="0.25">
      <c r="A2767" s="119" t="s">
        <v>684</v>
      </c>
      <c r="B2767" s="120" t="s">
        <v>1068</v>
      </c>
      <c r="C2767" s="119" t="s">
        <v>1026</v>
      </c>
      <c r="D2767" s="121">
        <v>2</v>
      </c>
      <c r="E2767" s="121">
        <v>4</v>
      </c>
    </row>
    <row r="2768" spans="1:5" x14ac:dyDescent="0.25">
      <c r="A2768" s="119" t="s">
        <v>684</v>
      </c>
      <c r="B2768" s="120" t="s">
        <v>1069</v>
      </c>
      <c r="C2768" s="119" t="s">
        <v>1026</v>
      </c>
      <c r="D2768" s="124"/>
      <c r="E2768" s="121">
        <v>5</v>
      </c>
    </row>
    <row r="2769" spans="1:5" x14ac:dyDescent="0.25">
      <c r="A2769" s="119" t="s">
        <v>684</v>
      </c>
      <c r="B2769" s="120" t="s">
        <v>1783</v>
      </c>
      <c r="C2769" s="119" t="s">
        <v>1026</v>
      </c>
      <c r="D2769" s="121">
        <v>2</v>
      </c>
      <c r="E2769" s="121">
        <v>2</v>
      </c>
    </row>
    <row r="2770" spans="1:5" x14ac:dyDescent="0.25">
      <c r="A2770" s="119" t="s">
        <v>684</v>
      </c>
      <c r="B2770" s="120" t="s">
        <v>1784</v>
      </c>
      <c r="C2770" s="119" t="s">
        <v>1029</v>
      </c>
      <c r="D2770" s="121">
        <v>3</v>
      </c>
      <c r="E2770" s="121">
        <v>4</v>
      </c>
    </row>
    <row r="2771" spans="1:5" x14ac:dyDescent="0.25">
      <c r="A2771" s="119" t="s">
        <v>684</v>
      </c>
      <c r="B2771" s="120" t="s">
        <v>1642</v>
      </c>
      <c r="C2771" s="119" t="s">
        <v>1026</v>
      </c>
      <c r="D2771" s="121">
        <v>3</v>
      </c>
      <c r="E2771" s="121" t="s">
        <v>1027</v>
      </c>
    </row>
    <row r="2772" spans="1:5" x14ac:dyDescent="0.25">
      <c r="A2772" s="119" t="s">
        <v>684</v>
      </c>
      <c r="B2772" s="120" t="s">
        <v>1304</v>
      </c>
      <c r="C2772" s="119" t="s">
        <v>1026</v>
      </c>
      <c r="D2772" s="121">
        <v>2</v>
      </c>
      <c r="E2772" s="121">
        <v>2</v>
      </c>
    </row>
    <row r="2773" spans="1:5" x14ac:dyDescent="0.25">
      <c r="A2773" s="119" t="s">
        <v>684</v>
      </c>
      <c r="B2773" s="120" t="s">
        <v>1074</v>
      </c>
      <c r="C2773" s="119" t="s">
        <v>1026</v>
      </c>
      <c r="D2773" s="121">
        <v>3</v>
      </c>
      <c r="E2773" s="121">
        <v>2</v>
      </c>
    </row>
    <row r="2774" spans="1:5" x14ac:dyDescent="0.25">
      <c r="A2774" s="119" t="s">
        <v>684</v>
      </c>
      <c r="B2774" s="120" t="s">
        <v>1489</v>
      </c>
      <c r="C2774" s="119" t="s">
        <v>1026</v>
      </c>
      <c r="D2774" s="121">
        <v>1</v>
      </c>
      <c r="E2774" s="121">
        <v>2</v>
      </c>
    </row>
    <row r="2775" spans="1:5" x14ac:dyDescent="0.25">
      <c r="A2775" s="119" t="s">
        <v>686</v>
      </c>
      <c r="B2775" s="120" t="s">
        <v>1077</v>
      </c>
      <c r="C2775" s="119" t="s">
        <v>1026</v>
      </c>
      <c r="D2775" s="121">
        <v>4</v>
      </c>
      <c r="E2775" s="121">
        <v>8</v>
      </c>
    </row>
    <row r="2776" spans="1:5" x14ac:dyDescent="0.25">
      <c r="A2776" s="119" t="s">
        <v>686</v>
      </c>
      <c r="B2776" s="120" t="s">
        <v>1064</v>
      </c>
      <c r="C2776" s="119" t="s">
        <v>1026</v>
      </c>
      <c r="D2776" s="121">
        <v>3</v>
      </c>
      <c r="E2776" s="121">
        <v>8</v>
      </c>
    </row>
    <row r="2777" spans="1:5" x14ac:dyDescent="0.25">
      <c r="A2777" s="119" t="s">
        <v>686</v>
      </c>
      <c r="B2777" s="120" t="s">
        <v>1429</v>
      </c>
      <c r="C2777" s="119" t="s">
        <v>1026</v>
      </c>
      <c r="D2777" s="121">
        <v>2</v>
      </c>
      <c r="E2777" s="121" t="s">
        <v>1027</v>
      </c>
    </row>
    <row r="2778" spans="1:5" x14ac:dyDescent="0.25">
      <c r="A2778" s="119" t="s">
        <v>686</v>
      </c>
      <c r="B2778" s="120" t="s">
        <v>1085</v>
      </c>
      <c r="C2778" s="119" t="s">
        <v>1026</v>
      </c>
      <c r="D2778" s="121">
        <v>5</v>
      </c>
      <c r="E2778" s="121">
        <v>6</v>
      </c>
    </row>
    <row r="2779" spans="1:5" x14ac:dyDescent="0.25">
      <c r="A2779" s="119" t="s">
        <v>686</v>
      </c>
      <c r="B2779" s="120" t="s">
        <v>1642</v>
      </c>
      <c r="C2779" s="119" t="s">
        <v>1026</v>
      </c>
      <c r="D2779" s="121">
        <v>3</v>
      </c>
      <c r="E2779" s="121" t="s">
        <v>1027</v>
      </c>
    </row>
    <row r="2780" spans="1:5" x14ac:dyDescent="0.25">
      <c r="A2780" s="119" t="s">
        <v>686</v>
      </c>
      <c r="B2780" s="120" t="s">
        <v>1779</v>
      </c>
      <c r="C2780" s="119" t="s">
        <v>1026</v>
      </c>
      <c r="D2780" s="121">
        <v>3</v>
      </c>
      <c r="E2780" s="121">
        <v>7</v>
      </c>
    </row>
    <row r="2781" spans="1:5" ht="30" x14ac:dyDescent="0.25">
      <c r="A2781" s="119" t="s">
        <v>686</v>
      </c>
      <c r="B2781" s="120" t="s">
        <v>1878</v>
      </c>
      <c r="C2781" s="119" t="s">
        <v>1029</v>
      </c>
      <c r="D2781" s="121">
        <v>2</v>
      </c>
      <c r="E2781" s="121">
        <v>6</v>
      </c>
    </row>
    <row r="2782" spans="1:5" ht="30" x14ac:dyDescent="0.25">
      <c r="A2782" s="119" t="s">
        <v>686</v>
      </c>
      <c r="B2782" s="120" t="s">
        <v>1879</v>
      </c>
      <c r="C2782" s="119" t="s">
        <v>1029</v>
      </c>
      <c r="D2782" s="121">
        <v>2</v>
      </c>
      <c r="E2782" s="121">
        <v>8</v>
      </c>
    </row>
    <row r="2783" spans="1:5" x14ac:dyDescent="0.25">
      <c r="A2783" s="119" t="s">
        <v>686</v>
      </c>
      <c r="B2783" s="120" t="s">
        <v>1371</v>
      </c>
      <c r="C2783" s="119" t="s">
        <v>1026</v>
      </c>
      <c r="D2783" s="121">
        <v>3</v>
      </c>
      <c r="E2783" s="121">
        <v>9</v>
      </c>
    </row>
    <row r="2784" spans="1:5" x14ac:dyDescent="0.25">
      <c r="A2784" s="119" t="s">
        <v>813</v>
      </c>
      <c r="B2784" s="120" t="s">
        <v>1880</v>
      </c>
      <c r="C2784" s="119" t="s">
        <v>1029</v>
      </c>
      <c r="D2784" s="121">
        <v>3</v>
      </c>
      <c r="E2784" s="121">
        <v>4</v>
      </c>
    </row>
    <row r="2785" spans="1:5" x14ac:dyDescent="0.25">
      <c r="A2785" s="119" t="s">
        <v>813</v>
      </c>
      <c r="B2785" s="120" t="s">
        <v>1881</v>
      </c>
      <c r="C2785" s="119" t="s">
        <v>1029</v>
      </c>
      <c r="D2785" s="121">
        <v>3</v>
      </c>
      <c r="E2785" s="121">
        <v>4</v>
      </c>
    </row>
    <row r="2786" spans="1:5" x14ac:dyDescent="0.25">
      <c r="A2786" s="119" t="s">
        <v>813</v>
      </c>
      <c r="B2786" s="120" t="s">
        <v>1882</v>
      </c>
      <c r="C2786" s="119" t="s">
        <v>1029</v>
      </c>
      <c r="D2786" s="121">
        <v>3</v>
      </c>
      <c r="E2786" s="121">
        <v>4</v>
      </c>
    </row>
    <row r="2787" spans="1:5" x14ac:dyDescent="0.25">
      <c r="A2787" s="119" t="s">
        <v>931</v>
      </c>
      <c r="B2787" s="120" t="s">
        <v>1248</v>
      </c>
      <c r="C2787" s="119" t="s">
        <v>1026</v>
      </c>
      <c r="D2787" s="121" t="s">
        <v>1027</v>
      </c>
      <c r="E2787" s="121">
        <v>6</v>
      </c>
    </row>
    <row r="2788" spans="1:5" x14ac:dyDescent="0.25">
      <c r="A2788" s="119" t="s">
        <v>931</v>
      </c>
      <c r="B2788" s="120" t="s">
        <v>1690</v>
      </c>
      <c r="C2788" s="119" t="s">
        <v>1026</v>
      </c>
      <c r="D2788" s="121" t="s">
        <v>1027</v>
      </c>
      <c r="E2788" s="121" t="s">
        <v>1027</v>
      </c>
    </row>
    <row r="2789" spans="1:5" x14ac:dyDescent="0.25">
      <c r="A2789" s="119" t="s">
        <v>931</v>
      </c>
      <c r="B2789" s="120" t="s">
        <v>1244</v>
      </c>
      <c r="C2789" s="119" t="s">
        <v>1026</v>
      </c>
      <c r="D2789" s="121">
        <v>7</v>
      </c>
      <c r="E2789" s="121">
        <v>7</v>
      </c>
    </row>
    <row r="2790" spans="1:5" x14ac:dyDescent="0.25">
      <c r="A2790" s="119" t="s">
        <v>931</v>
      </c>
      <c r="B2790" s="120" t="s">
        <v>1055</v>
      </c>
      <c r="C2790" s="119" t="s">
        <v>1026</v>
      </c>
      <c r="D2790" s="121">
        <v>7</v>
      </c>
      <c r="E2790" s="121">
        <v>7</v>
      </c>
    </row>
    <row r="2791" spans="1:5" x14ac:dyDescent="0.25">
      <c r="A2791" s="119" t="s">
        <v>931</v>
      </c>
      <c r="B2791" s="120" t="s">
        <v>1883</v>
      </c>
      <c r="C2791" s="119" t="s">
        <v>1029</v>
      </c>
      <c r="D2791" s="121">
        <v>6</v>
      </c>
      <c r="E2791" s="121">
        <v>6</v>
      </c>
    </row>
    <row r="2792" spans="1:5" x14ac:dyDescent="0.25">
      <c r="A2792" s="119" t="s">
        <v>638</v>
      </c>
      <c r="B2792" s="120" t="s">
        <v>1613</v>
      </c>
      <c r="C2792" s="119" t="s">
        <v>1026</v>
      </c>
      <c r="D2792" s="121">
        <v>5</v>
      </c>
      <c r="E2792" s="121">
        <v>7</v>
      </c>
    </row>
    <row r="2793" spans="1:5" x14ac:dyDescent="0.25">
      <c r="A2793" s="119" t="s">
        <v>638</v>
      </c>
      <c r="B2793" s="120" t="s">
        <v>1617</v>
      </c>
      <c r="C2793" s="119" t="s">
        <v>1026</v>
      </c>
      <c r="D2793" s="121">
        <v>2</v>
      </c>
      <c r="E2793" s="121">
        <v>2</v>
      </c>
    </row>
    <row r="2794" spans="1:5" x14ac:dyDescent="0.25">
      <c r="A2794" s="119" t="s">
        <v>638</v>
      </c>
      <c r="B2794" s="120" t="s">
        <v>1481</v>
      </c>
      <c r="C2794" s="119" t="s">
        <v>1026</v>
      </c>
      <c r="D2794" s="121">
        <v>2</v>
      </c>
      <c r="E2794" s="121" t="s">
        <v>1027</v>
      </c>
    </row>
    <row r="2795" spans="1:5" x14ac:dyDescent="0.25">
      <c r="A2795" s="119" t="s">
        <v>638</v>
      </c>
      <c r="B2795" s="120" t="s">
        <v>1127</v>
      </c>
      <c r="C2795" s="119" t="s">
        <v>1026</v>
      </c>
      <c r="D2795" s="121">
        <v>1</v>
      </c>
      <c r="E2795" s="121">
        <v>3</v>
      </c>
    </row>
    <row r="2796" spans="1:5" x14ac:dyDescent="0.25">
      <c r="A2796" s="119" t="s">
        <v>638</v>
      </c>
      <c r="B2796" s="120" t="s">
        <v>1877</v>
      </c>
      <c r="C2796" s="119" t="s">
        <v>1026</v>
      </c>
      <c r="D2796" s="121">
        <v>3</v>
      </c>
      <c r="E2796" s="121">
        <v>8</v>
      </c>
    </row>
    <row r="2797" spans="1:5" x14ac:dyDescent="0.25">
      <c r="A2797" s="119" t="s">
        <v>638</v>
      </c>
      <c r="B2797" s="120" t="s">
        <v>1884</v>
      </c>
      <c r="C2797" s="119" t="s">
        <v>1029</v>
      </c>
      <c r="D2797" s="121">
        <v>3</v>
      </c>
      <c r="E2797" s="121">
        <v>7</v>
      </c>
    </row>
    <row r="2798" spans="1:5" x14ac:dyDescent="0.25">
      <c r="A2798" s="119" t="s">
        <v>697</v>
      </c>
      <c r="B2798" s="120" t="s">
        <v>1125</v>
      </c>
      <c r="C2798" s="119" t="s">
        <v>1026</v>
      </c>
      <c r="D2798" s="121">
        <v>3</v>
      </c>
      <c r="E2798" s="121">
        <v>2</v>
      </c>
    </row>
    <row r="2799" spans="1:5" x14ac:dyDescent="0.25">
      <c r="A2799" s="119" t="s">
        <v>697</v>
      </c>
      <c r="B2799" s="120" t="s">
        <v>1066</v>
      </c>
      <c r="C2799" s="119" t="s">
        <v>1026</v>
      </c>
      <c r="D2799" s="124"/>
      <c r="E2799" s="121">
        <v>4</v>
      </c>
    </row>
    <row r="2800" spans="1:5" x14ac:dyDescent="0.25">
      <c r="A2800" s="119" t="s">
        <v>697</v>
      </c>
      <c r="B2800" s="120" t="s">
        <v>1279</v>
      </c>
      <c r="C2800" s="119" t="s">
        <v>1026</v>
      </c>
      <c r="D2800" s="121">
        <v>7</v>
      </c>
      <c r="E2800" s="121" t="s">
        <v>1027</v>
      </c>
    </row>
    <row r="2801" spans="1:5" x14ac:dyDescent="0.25">
      <c r="A2801" s="119" t="s">
        <v>697</v>
      </c>
      <c r="B2801" s="120" t="s">
        <v>1430</v>
      </c>
      <c r="C2801" s="119" t="s">
        <v>1029</v>
      </c>
      <c r="D2801" s="121" t="s">
        <v>1027</v>
      </c>
      <c r="E2801" s="121" t="s">
        <v>1027</v>
      </c>
    </row>
    <row r="2802" spans="1:5" x14ac:dyDescent="0.25">
      <c r="A2802" s="119" t="s">
        <v>697</v>
      </c>
      <c r="B2802" s="120" t="s">
        <v>1284</v>
      </c>
      <c r="C2802" s="119" t="s">
        <v>1026</v>
      </c>
      <c r="D2802" s="124"/>
      <c r="E2802" s="121">
        <v>2</v>
      </c>
    </row>
    <row r="2803" spans="1:5" x14ac:dyDescent="0.25">
      <c r="A2803" s="119" t="s">
        <v>697</v>
      </c>
      <c r="B2803" s="120" t="s">
        <v>1604</v>
      </c>
      <c r="C2803" s="119" t="s">
        <v>1026</v>
      </c>
      <c r="D2803" s="121" t="s">
        <v>1027</v>
      </c>
      <c r="E2803" s="121">
        <v>7</v>
      </c>
    </row>
    <row r="2804" spans="1:5" x14ac:dyDescent="0.25">
      <c r="A2804" s="119" t="s">
        <v>697</v>
      </c>
      <c r="B2804" s="120" t="s">
        <v>1213</v>
      </c>
      <c r="C2804" s="119" t="s">
        <v>1026</v>
      </c>
      <c r="D2804" s="121" t="s">
        <v>1027</v>
      </c>
      <c r="E2804" s="121" t="s">
        <v>1027</v>
      </c>
    </row>
    <row r="2805" spans="1:5" x14ac:dyDescent="0.25">
      <c r="A2805" s="119" t="s">
        <v>697</v>
      </c>
      <c r="B2805" s="120" t="s">
        <v>1605</v>
      </c>
      <c r="C2805" s="119" t="s">
        <v>1026</v>
      </c>
      <c r="D2805" s="121">
        <v>8</v>
      </c>
      <c r="E2805" s="121">
        <v>7</v>
      </c>
    </row>
    <row r="2806" spans="1:5" x14ac:dyDescent="0.25">
      <c r="A2806" s="119" t="s">
        <v>932</v>
      </c>
      <c r="B2806" s="120" t="s">
        <v>1193</v>
      </c>
      <c r="C2806" s="119" t="s">
        <v>1026</v>
      </c>
      <c r="D2806" s="121">
        <v>7</v>
      </c>
      <c r="E2806" s="121">
        <v>7</v>
      </c>
    </row>
    <row r="2807" spans="1:5" x14ac:dyDescent="0.25">
      <c r="A2807" s="119" t="s">
        <v>932</v>
      </c>
      <c r="B2807" s="120" t="s">
        <v>1522</v>
      </c>
      <c r="C2807" s="119" t="s">
        <v>1026</v>
      </c>
      <c r="D2807" s="121" t="s">
        <v>1027</v>
      </c>
      <c r="E2807" s="121">
        <v>7</v>
      </c>
    </row>
    <row r="2808" spans="1:5" x14ac:dyDescent="0.25">
      <c r="A2808" s="119" t="s">
        <v>932</v>
      </c>
      <c r="B2808" s="120" t="s">
        <v>1194</v>
      </c>
      <c r="C2808" s="119" t="s">
        <v>1026</v>
      </c>
      <c r="D2808" s="121">
        <v>7</v>
      </c>
      <c r="E2808" s="121">
        <v>8</v>
      </c>
    </row>
    <row r="2809" spans="1:5" x14ac:dyDescent="0.25">
      <c r="A2809" s="119" t="s">
        <v>932</v>
      </c>
      <c r="B2809" s="120" t="s">
        <v>1885</v>
      </c>
      <c r="C2809" s="119" t="s">
        <v>1029</v>
      </c>
      <c r="D2809" s="121">
        <v>7</v>
      </c>
      <c r="E2809" s="121">
        <v>8</v>
      </c>
    </row>
    <row r="2810" spans="1:5" x14ac:dyDescent="0.25">
      <c r="A2810" s="119" t="s">
        <v>932</v>
      </c>
      <c r="B2810" s="120" t="s">
        <v>1510</v>
      </c>
      <c r="C2810" s="119" t="s">
        <v>1026</v>
      </c>
      <c r="D2810" s="121">
        <v>8</v>
      </c>
      <c r="E2810" s="121" t="s">
        <v>1027</v>
      </c>
    </row>
    <row r="2811" spans="1:5" x14ac:dyDescent="0.25">
      <c r="A2811" s="119" t="s">
        <v>932</v>
      </c>
      <c r="B2811" s="120" t="s">
        <v>1060</v>
      </c>
      <c r="C2811" s="119" t="s">
        <v>1026</v>
      </c>
      <c r="D2811" s="121">
        <v>8</v>
      </c>
      <c r="E2811" s="121">
        <v>7</v>
      </c>
    </row>
    <row r="2812" spans="1:5" x14ac:dyDescent="0.25">
      <c r="A2812" s="119" t="s">
        <v>933</v>
      </c>
      <c r="B2812" s="120" t="s">
        <v>1251</v>
      </c>
      <c r="C2812" s="119" t="s">
        <v>1026</v>
      </c>
      <c r="D2812" s="121">
        <v>4</v>
      </c>
      <c r="E2812" s="121" t="s">
        <v>1027</v>
      </c>
    </row>
    <row r="2813" spans="1:5" x14ac:dyDescent="0.25">
      <c r="A2813" s="119" t="s">
        <v>933</v>
      </c>
      <c r="B2813" s="120" t="s">
        <v>1048</v>
      </c>
      <c r="C2813" s="119" t="s">
        <v>1026</v>
      </c>
      <c r="D2813" s="121">
        <v>8</v>
      </c>
      <c r="E2813" s="121">
        <v>6</v>
      </c>
    </row>
    <row r="2814" spans="1:5" x14ac:dyDescent="0.25">
      <c r="A2814" s="119" t="s">
        <v>933</v>
      </c>
      <c r="B2814" s="120" t="s">
        <v>1193</v>
      </c>
      <c r="C2814" s="119" t="s">
        <v>1026</v>
      </c>
      <c r="D2814" s="121">
        <v>7</v>
      </c>
      <c r="E2814" s="121">
        <v>7</v>
      </c>
    </row>
    <row r="2815" spans="1:5" x14ac:dyDescent="0.25">
      <c r="A2815" s="119" t="s">
        <v>933</v>
      </c>
      <c r="B2815" s="120" t="s">
        <v>1886</v>
      </c>
      <c r="C2815" s="119" t="s">
        <v>1029</v>
      </c>
      <c r="D2815" s="121">
        <v>6</v>
      </c>
      <c r="E2815" s="121">
        <v>6</v>
      </c>
    </row>
    <row r="2816" spans="1:5" x14ac:dyDescent="0.25">
      <c r="A2816" s="119" t="s">
        <v>933</v>
      </c>
      <c r="B2816" s="120" t="s">
        <v>1253</v>
      </c>
      <c r="C2816" s="119" t="s">
        <v>1026</v>
      </c>
      <c r="D2816" s="121">
        <v>7</v>
      </c>
      <c r="E2816" s="121">
        <v>5</v>
      </c>
    </row>
    <row r="2817" spans="1:5" x14ac:dyDescent="0.25">
      <c r="A2817" s="119" t="s">
        <v>933</v>
      </c>
      <c r="B2817" s="120" t="s">
        <v>1060</v>
      </c>
      <c r="C2817" s="119" t="s">
        <v>1026</v>
      </c>
      <c r="D2817" s="121">
        <v>8</v>
      </c>
      <c r="E2817" s="121">
        <v>7</v>
      </c>
    </row>
    <row r="2818" spans="1:5" x14ac:dyDescent="0.25">
      <c r="A2818" s="119" t="s">
        <v>935</v>
      </c>
      <c r="B2818" s="120" t="s">
        <v>1522</v>
      </c>
      <c r="C2818" s="119" t="s">
        <v>1026</v>
      </c>
      <c r="D2818" s="121" t="s">
        <v>1027</v>
      </c>
      <c r="E2818" s="121">
        <v>7</v>
      </c>
    </row>
    <row r="2819" spans="1:5" x14ac:dyDescent="0.25">
      <c r="A2819" s="119" t="s">
        <v>935</v>
      </c>
      <c r="B2819" s="120" t="s">
        <v>1630</v>
      </c>
      <c r="C2819" s="119" t="s">
        <v>1026</v>
      </c>
      <c r="D2819" s="121" t="s">
        <v>1027</v>
      </c>
      <c r="E2819" s="121">
        <v>8</v>
      </c>
    </row>
    <row r="2820" spans="1:5" ht="30" x14ac:dyDescent="0.25">
      <c r="A2820" s="119" t="s">
        <v>635</v>
      </c>
      <c r="B2820" s="120" t="s">
        <v>1211</v>
      </c>
      <c r="C2820" s="119" t="s">
        <v>1026</v>
      </c>
      <c r="D2820" s="121">
        <v>4</v>
      </c>
      <c r="E2820" s="121">
        <v>8</v>
      </c>
    </row>
    <row r="2821" spans="1:5" ht="30" x14ac:dyDescent="0.25">
      <c r="A2821" s="119" t="s">
        <v>635</v>
      </c>
      <c r="B2821" s="120" t="s">
        <v>1887</v>
      </c>
      <c r="C2821" s="119" t="s">
        <v>1029</v>
      </c>
      <c r="D2821" s="121">
        <v>3</v>
      </c>
      <c r="E2821" s="121">
        <v>8</v>
      </c>
    </row>
    <row r="2822" spans="1:5" ht="30" x14ac:dyDescent="0.25">
      <c r="A2822" s="119" t="s">
        <v>635</v>
      </c>
      <c r="B2822" s="120" t="s">
        <v>1350</v>
      </c>
      <c r="C2822" s="119" t="s">
        <v>1026</v>
      </c>
      <c r="D2822" s="121">
        <v>3</v>
      </c>
      <c r="E2822" s="121">
        <v>8</v>
      </c>
    </row>
    <row r="2823" spans="1:5" x14ac:dyDescent="0.25">
      <c r="A2823" s="119" t="s">
        <v>847</v>
      </c>
      <c r="B2823" s="120" t="s">
        <v>1266</v>
      </c>
      <c r="C2823" s="119" t="s">
        <v>1026</v>
      </c>
      <c r="D2823" s="121">
        <v>3</v>
      </c>
      <c r="E2823" s="121" t="s">
        <v>1027</v>
      </c>
    </row>
    <row r="2824" spans="1:5" x14ac:dyDescent="0.25">
      <c r="A2824" s="119" t="s">
        <v>847</v>
      </c>
      <c r="B2824" s="120" t="s">
        <v>1237</v>
      </c>
      <c r="C2824" s="119" t="s">
        <v>1026</v>
      </c>
      <c r="D2824" s="124"/>
      <c r="E2824" s="121">
        <v>4</v>
      </c>
    </row>
    <row r="2825" spans="1:5" x14ac:dyDescent="0.25">
      <c r="A2825" s="119" t="s">
        <v>847</v>
      </c>
      <c r="B2825" s="120" t="s">
        <v>1888</v>
      </c>
      <c r="C2825" s="119" t="s">
        <v>1029</v>
      </c>
      <c r="D2825" s="121">
        <v>2</v>
      </c>
      <c r="E2825" s="121">
        <v>5</v>
      </c>
    </row>
    <row r="2826" spans="1:5" x14ac:dyDescent="0.25">
      <c r="A2826" s="119" t="s">
        <v>847</v>
      </c>
      <c r="B2826" s="120" t="s">
        <v>1178</v>
      </c>
      <c r="C2826" s="119" t="s">
        <v>1026</v>
      </c>
      <c r="D2826" s="121">
        <v>1</v>
      </c>
      <c r="E2826" s="121">
        <v>5</v>
      </c>
    </row>
    <row r="2827" spans="1:5" ht="30" x14ac:dyDescent="0.25">
      <c r="A2827" s="119" t="s">
        <v>702</v>
      </c>
      <c r="B2827" s="120" t="s">
        <v>1139</v>
      </c>
      <c r="C2827" s="119" t="s">
        <v>1026</v>
      </c>
      <c r="D2827" s="124"/>
      <c r="E2827" s="121" t="s">
        <v>1027</v>
      </c>
    </row>
    <row r="2828" spans="1:5" ht="30" x14ac:dyDescent="0.25">
      <c r="A2828" s="119" t="s">
        <v>702</v>
      </c>
      <c r="B2828" s="120" t="s">
        <v>1166</v>
      </c>
      <c r="C2828" s="119" t="s">
        <v>1026</v>
      </c>
      <c r="D2828" s="121">
        <v>1</v>
      </c>
      <c r="E2828" s="121">
        <v>8</v>
      </c>
    </row>
    <row r="2829" spans="1:5" ht="30" x14ac:dyDescent="0.25">
      <c r="A2829" s="119" t="s">
        <v>702</v>
      </c>
      <c r="B2829" s="120" t="s">
        <v>1343</v>
      </c>
      <c r="C2829" s="119" t="s">
        <v>1026</v>
      </c>
      <c r="D2829" s="121">
        <v>2</v>
      </c>
      <c r="E2829" s="121" t="s">
        <v>1027</v>
      </c>
    </row>
    <row r="2830" spans="1:5" ht="30" x14ac:dyDescent="0.25">
      <c r="A2830" s="119" t="s">
        <v>702</v>
      </c>
      <c r="B2830" s="120" t="s">
        <v>1608</v>
      </c>
      <c r="C2830" s="119" t="s">
        <v>1026</v>
      </c>
      <c r="D2830" s="124"/>
      <c r="E2830" s="121">
        <v>7</v>
      </c>
    </row>
    <row r="2831" spans="1:5" ht="30" x14ac:dyDescent="0.25">
      <c r="A2831" s="119" t="s">
        <v>702</v>
      </c>
      <c r="B2831" s="120" t="s">
        <v>1237</v>
      </c>
      <c r="C2831" s="119" t="s">
        <v>1026</v>
      </c>
      <c r="D2831" s="124"/>
      <c r="E2831" s="121">
        <v>4</v>
      </c>
    </row>
    <row r="2832" spans="1:5" ht="30" x14ac:dyDescent="0.25">
      <c r="A2832" s="119" t="s">
        <v>702</v>
      </c>
      <c r="B2832" s="120" t="s">
        <v>1627</v>
      </c>
      <c r="C2832" s="119" t="s">
        <v>1029</v>
      </c>
      <c r="D2832" s="121">
        <v>3</v>
      </c>
      <c r="E2832" s="121">
        <v>9</v>
      </c>
    </row>
    <row r="2833" spans="1:5" ht="30" x14ac:dyDescent="0.25">
      <c r="A2833" s="119" t="s">
        <v>702</v>
      </c>
      <c r="B2833" s="120" t="s">
        <v>1475</v>
      </c>
      <c r="C2833" s="119" t="s">
        <v>1029</v>
      </c>
      <c r="D2833" s="121">
        <v>1</v>
      </c>
      <c r="E2833" s="121">
        <v>7</v>
      </c>
    </row>
    <row r="2834" spans="1:5" ht="30" x14ac:dyDescent="0.25">
      <c r="A2834" s="119" t="s">
        <v>702</v>
      </c>
      <c r="B2834" s="120" t="s">
        <v>1176</v>
      </c>
      <c r="C2834" s="119" t="s">
        <v>1026</v>
      </c>
      <c r="D2834" s="121">
        <v>1</v>
      </c>
      <c r="E2834" s="121" t="s">
        <v>1027</v>
      </c>
    </row>
    <row r="2835" spans="1:5" ht="30" x14ac:dyDescent="0.25">
      <c r="A2835" s="119" t="s">
        <v>702</v>
      </c>
      <c r="B2835" s="120" t="s">
        <v>1889</v>
      </c>
      <c r="C2835" s="119" t="s">
        <v>1026</v>
      </c>
      <c r="D2835" s="124"/>
      <c r="E2835" s="121" t="s">
        <v>1027</v>
      </c>
    </row>
    <row r="2836" spans="1:5" x14ac:dyDescent="0.25">
      <c r="A2836" s="119" t="s">
        <v>852</v>
      </c>
      <c r="B2836" s="120" t="s">
        <v>1161</v>
      </c>
      <c r="C2836" s="119" t="s">
        <v>1026</v>
      </c>
      <c r="D2836" s="124"/>
      <c r="E2836" s="121">
        <v>7</v>
      </c>
    </row>
    <row r="2837" spans="1:5" x14ac:dyDescent="0.25">
      <c r="A2837" s="119" t="s">
        <v>852</v>
      </c>
      <c r="B2837" s="120" t="s">
        <v>1165</v>
      </c>
      <c r="C2837" s="119" t="s">
        <v>1026</v>
      </c>
      <c r="D2837" s="121">
        <v>2</v>
      </c>
      <c r="E2837" s="121" t="s">
        <v>1027</v>
      </c>
    </row>
    <row r="2838" spans="1:5" x14ac:dyDescent="0.25">
      <c r="A2838" s="119" t="s">
        <v>852</v>
      </c>
      <c r="B2838" s="120" t="s">
        <v>1102</v>
      </c>
      <c r="C2838" s="119" t="s">
        <v>1026</v>
      </c>
      <c r="D2838" s="121">
        <v>2</v>
      </c>
      <c r="E2838" s="121" t="s">
        <v>1027</v>
      </c>
    </row>
    <row r="2839" spans="1:5" x14ac:dyDescent="0.25">
      <c r="A2839" s="119" t="s">
        <v>852</v>
      </c>
      <c r="B2839" s="120" t="s">
        <v>1890</v>
      </c>
      <c r="C2839" s="119" t="s">
        <v>1026</v>
      </c>
      <c r="D2839" s="121">
        <v>3</v>
      </c>
      <c r="E2839" s="121">
        <v>2</v>
      </c>
    </row>
    <row r="2840" spans="1:5" x14ac:dyDescent="0.25">
      <c r="A2840" s="119" t="s">
        <v>852</v>
      </c>
      <c r="B2840" s="120" t="s">
        <v>1177</v>
      </c>
      <c r="C2840" s="119" t="s">
        <v>1026</v>
      </c>
      <c r="D2840" s="121">
        <v>1</v>
      </c>
      <c r="E2840" s="121" t="s">
        <v>1027</v>
      </c>
    </row>
    <row r="2841" spans="1:5" ht="30" x14ac:dyDescent="0.25">
      <c r="A2841" s="119" t="s">
        <v>852</v>
      </c>
      <c r="B2841" s="120" t="s">
        <v>1768</v>
      </c>
      <c r="C2841" s="119" t="s">
        <v>1029</v>
      </c>
      <c r="D2841" s="121">
        <v>1</v>
      </c>
      <c r="E2841" s="121">
        <v>2</v>
      </c>
    </row>
    <row r="2842" spans="1:5" x14ac:dyDescent="0.25">
      <c r="A2842" s="119" t="s">
        <v>852</v>
      </c>
      <c r="B2842" s="120" t="s">
        <v>1552</v>
      </c>
      <c r="C2842" s="119" t="s">
        <v>1026</v>
      </c>
      <c r="D2842" s="121">
        <v>1</v>
      </c>
      <c r="E2842" s="121">
        <v>3</v>
      </c>
    </row>
    <row r="2843" spans="1:5" x14ac:dyDescent="0.25">
      <c r="A2843" s="119" t="s">
        <v>852</v>
      </c>
      <c r="B2843" s="120" t="s">
        <v>1434</v>
      </c>
      <c r="C2843" s="119" t="s">
        <v>1026</v>
      </c>
      <c r="D2843" s="121">
        <v>1</v>
      </c>
      <c r="E2843" s="121">
        <v>8</v>
      </c>
    </row>
    <row r="2844" spans="1:5" x14ac:dyDescent="0.25">
      <c r="A2844" s="119" t="s">
        <v>899</v>
      </c>
      <c r="B2844" s="120" t="s">
        <v>1025</v>
      </c>
      <c r="C2844" s="119" t="s">
        <v>1026</v>
      </c>
      <c r="D2844" s="121">
        <v>7</v>
      </c>
      <c r="E2844" s="121" t="s">
        <v>1027</v>
      </c>
    </row>
    <row r="2845" spans="1:5" x14ac:dyDescent="0.25">
      <c r="A2845" s="119" t="s">
        <v>899</v>
      </c>
      <c r="B2845" s="120" t="s">
        <v>1891</v>
      </c>
      <c r="C2845" s="119" t="s">
        <v>1026</v>
      </c>
      <c r="D2845" s="121">
        <v>4</v>
      </c>
      <c r="E2845" s="121">
        <v>8</v>
      </c>
    </row>
    <row r="2846" spans="1:5" x14ac:dyDescent="0.25">
      <c r="A2846" s="119" t="s">
        <v>899</v>
      </c>
      <c r="B2846" s="120" t="s">
        <v>1307</v>
      </c>
      <c r="C2846" s="119" t="s">
        <v>1026</v>
      </c>
      <c r="D2846" s="121">
        <v>6</v>
      </c>
      <c r="E2846" s="121" t="s">
        <v>1027</v>
      </c>
    </row>
    <row r="2847" spans="1:5" x14ac:dyDescent="0.25">
      <c r="A2847" s="119" t="s">
        <v>899</v>
      </c>
      <c r="B2847" s="120" t="s">
        <v>1240</v>
      </c>
      <c r="C2847" s="119" t="s">
        <v>1026</v>
      </c>
      <c r="D2847" s="121">
        <v>5</v>
      </c>
      <c r="E2847" s="121" t="s">
        <v>1027</v>
      </c>
    </row>
    <row r="2848" spans="1:5" x14ac:dyDescent="0.25">
      <c r="A2848" s="119" t="s">
        <v>899</v>
      </c>
      <c r="B2848" s="120" t="s">
        <v>1080</v>
      </c>
      <c r="C2848" s="119" t="s">
        <v>1026</v>
      </c>
      <c r="D2848" s="124"/>
      <c r="E2848" s="121">
        <v>8</v>
      </c>
    </row>
    <row r="2849" spans="1:5" x14ac:dyDescent="0.25">
      <c r="A2849" s="119" t="s">
        <v>899</v>
      </c>
      <c r="B2849" s="120" t="s">
        <v>1279</v>
      </c>
      <c r="C2849" s="119" t="s">
        <v>1026</v>
      </c>
      <c r="D2849" s="121">
        <v>7</v>
      </c>
      <c r="E2849" s="121" t="s">
        <v>1027</v>
      </c>
    </row>
    <row r="2850" spans="1:5" x14ac:dyDescent="0.25">
      <c r="A2850" s="119" t="s">
        <v>899</v>
      </c>
      <c r="B2850" s="120" t="s">
        <v>1241</v>
      </c>
      <c r="C2850" s="119" t="s">
        <v>1026</v>
      </c>
      <c r="D2850" s="121">
        <v>6</v>
      </c>
      <c r="E2850" s="121">
        <v>5</v>
      </c>
    </row>
    <row r="2851" spans="1:5" x14ac:dyDescent="0.25">
      <c r="A2851" s="119" t="s">
        <v>899</v>
      </c>
      <c r="B2851" s="120" t="s">
        <v>1892</v>
      </c>
      <c r="C2851" s="119" t="s">
        <v>1026</v>
      </c>
      <c r="D2851" s="124"/>
      <c r="E2851" s="121">
        <v>7</v>
      </c>
    </row>
    <row r="2852" spans="1:5" x14ac:dyDescent="0.25">
      <c r="A2852" s="119" t="s">
        <v>899</v>
      </c>
      <c r="B2852" s="120" t="s">
        <v>1032</v>
      </c>
      <c r="C2852" s="119" t="s">
        <v>1026</v>
      </c>
      <c r="D2852" s="121" t="s">
        <v>1027</v>
      </c>
      <c r="E2852" s="121" t="s">
        <v>1027</v>
      </c>
    </row>
    <row r="2853" spans="1:5" x14ac:dyDescent="0.25">
      <c r="A2853" s="119" t="s">
        <v>899</v>
      </c>
      <c r="B2853" s="120" t="s">
        <v>1244</v>
      </c>
      <c r="C2853" s="119" t="s">
        <v>1026</v>
      </c>
      <c r="D2853" s="121">
        <v>7</v>
      </c>
      <c r="E2853" s="121">
        <v>7</v>
      </c>
    </row>
    <row r="2854" spans="1:5" x14ac:dyDescent="0.25">
      <c r="A2854" s="119" t="s">
        <v>899</v>
      </c>
      <c r="B2854" s="120" t="s">
        <v>1049</v>
      </c>
      <c r="C2854" s="119" t="s">
        <v>1026</v>
      </c>
      <c r="D2854" s="121">
        <v>5</v>
      </c>
      <c r="E2854" s="121">
        <v>6</v>
      </c>
    </row>
    <row r="2855" spans="1:5" x14ac:dyDescent="0.25">
      <c r="A2855" s="119" t="s">
        <v>899</v>
      </c>
      <c r="B2855" s="120" t="s">
        <v>1050</v>
      </c>
      <c r="C2855" s="119" t="s">
        <v>1026</v>
      </c>
      <c r="D2855" s="121">
        <v>7</v>
      </c>
      <c r="E2855" s="121" t="s">
        <v>1027</v>
      </c>
    </row>
    <row r="2856" spans="1:5" x14ac:dyDescent="0.25">
      <c r="A2856" s="119" t="s">
        <v>899</v>
      </c>
      <c r="B2856" s="120" t="s">
        <v>1252</v>
      </c>
      <c r="C2856" s="119" t="s">
        <v>1026</v>
      </c>
      <c r="D2856" s="121">
        <v>6</v>
      </c>
      <c r="E2856" s="121">
        <v>7</v>
      </c>
    </row>
    <row r="2857" spans="1:5" ht="30" x14ac:dyDescent="0.25">
      <c r="A2857" s="119" t="s">
        <v>899</v>
      </c>
      <c r="B2857" s="120" t="s">
        <v>1224</v>
      </c>
      <c r="C2857" s="119" t="s">
        <v>1026</v>
      </c>
      <c r="D2857" s="121">
        <v>6</v>
      </c>
      <c r="E2857" s="121">
        <v>7</v>
      </c>
    </row>
    <row r="2858" spans="1:5" x14ac:dyDescent="0.25">
      <c r="A2858" s="119" t="s">
        <v>899</v>
      </c>
      <c r="B2858" s="120" t="s">
        <v>1560</v>
      </c>
      <c r="C2858" s="119" t="s">
        <v>1026</v>
      </c>
      <c r="D2858" s="121">
        <v>8</v>
      </c>
      <c r="E2858" s="121">
        <v>7</v>
      </c>
    </row>
    <row r="2859" spans="1:5" x14ac:dyDescent="0.25">
      <c r="A2859" s="119" t="s">
        <v>899</v>
      </c>
      <c r="B2859" s="120" t="s">
        <v>1226</v>
      </c>
      <c r="C2859" s="119" t="s">
        <v>1026</v>
      </c>
      <c r="D2859" s="121">
        <v>7</v>
      </c>
      <c r="E2859" s="121">
        <v>8</v>
      </c>
    </row>
    <row r="2860" spans="1:5" x14ac:dyDescent="0.25">
      <c r="A2860" s="119" t="s">
        <v>899</v>
      </c>
      <c r="B2860" s="120" t="s">
        <v>1258</v>
      </c>
      <c r="C2860" s="119" t="s">
        <v>1026</v>
      </c>
      <c r="D2860" s="121">
        <v>6</v>
      </c>
      <c r="E2860" s="121" t="s">
        <v>1027</v>
      </c>
    </row>
    <row r="2861" spans="1:5" x14ac:dyDescent="0.25">
      <c r="A2861" s="119" t="s">
        <v>899</v>
      </c>
      <c r="B2861" s="120" t="s">
        <v>1071</v>
      </c>
      <c r="C2861" s="119" t="s">
        <v>1026</v>
      </c>
      <c r="D2861" s="121">
        <v>6</v>
      </c>
      <c r="E2861" s="121">
        <v>4</v>
      </c>
    </row>
    <row r="2862" spans="1:5" x14ac:dyDescent="0.25">
      <c r="A2862" s="119" t="s">
        <v>899</v>
      </c>
      <c r="B2862" s="120" t="s">
        <v>1893</v>
      </c>
      <c r="C2862" s="119" t="s">
        <v>1026</v>
      </c>
      <c r="D2862" s="121">
        <v>6</v>
      </c>
      <c r="E2862" s="121">
        <v>8</v>
      </c>
    </row>
    <row r="2863" spans="1:5" x14ac:dyDescent="0.25">
      <c r="A2863" s="119" t="s">
        <v>899</v>
      </c>
      <c r="B2863" s="120" t="s">
        <v>1808</v>
      </c>
      <c r="C2863" s="119" t="s">
        <v>1026</v>
      </c>
      <c r="D2863" s="121">
        <v>8</v>
      </c>
      <c r="E2863" s="121" t="s">
        <v>1027</v>
      </c>
    </row>
    <row r="2864" spans="1:5" x14ac:dyDescent="0.25">
      <c r="A2864" s="119" t="s">
        <v>899</v>
      </c>
      <c r="B2864" s="120" t="s">
        <v>1060</v>
      </c>
      <c r="C2864" s="119" t="s">
        <v>1026</v>
      </c>
      <c r="D2864" s="121">
        <v>8</v>
      </c>
      <c r="E2864" s="121">
        <v>7</v>
      </c>
    </row>
    <row r="2865" spans="1:5" x14ac:dyDescent="0.25">
      <c r="A2865" s="119" t="s">
        <v>704</v>
      </c>
      <c r="B2865" s="120" t="s">
        <v>1197</v>
      </c>
      <c r="C2865" s="119" t="s">
        <v>1026</v>
      </c>
      <c r="D2865" s="121" t="s">
        <v>1027</v>
      </c>
      <c r="E2865" s="121" t="s">
        <v>1027</v>
      </c>
    </row>
    <row r="2866" spans="1:5" x14ac:dyDescent="0.25">
      <c r="A2866" s="119" t="s">
        <v>704</v>
      </c>
      <c r="B2866" s="120" t="s">
        <v>1894</v>
      </c>
      <c r="C2866" s="119" t="s">
        <v>1026</v>
      </c>
      <c r="D2866" s="121">
        <v>2</v>
      </c>
      <c r="E2866" s="121">
        <v>8</v>
      </c>
    </row>
    <row r="2867" spans="1:5" x14ac:dyDescent="0.25">
      <c r="A2867" s="119" t="s">
        <v>704</v>
      </c>
      <c r="B2867" s="120" t="s">
        <v>1771</v>
      </c>
      <c r="C2867" s="119" t="s">
        <v>1029</v>
      </c>
      <c r="D2867" s="121">
        <v>1</v>
      </c>
      <c r="E2867" s="121">
        <v>8</v>
      </c>
    </row>
    <row r="2868" spans="1:5" x14ac:dyDescent="0.25">
      <c r="A2868" s="119" t="s">
        <v>704</v>
      </c>
      <c r="B2868" s="120" t="s">
        <v>1176</v>
      </c>
      <c r="C2868" s="119" t="s">
        <v>1026</v>
      </c>
      <c r="D2868" s="121">
        <v>1</v>
      </c>
      <c r="E2868" s="121" t="s">
        <v>1027</v>
      </c>
    </row>
    <row r="2869" spans="1:5" x14ac:dyDescent="0.25">
      <c r="A2869" s="119" t="s">
        <v>704</v>
      </c>
      <c r="B2869" s="120" t="s">
        <v>1179</v>
      </c>
      <c r="C2869" s="119" t="s">
        <v>1026</v>
      </c>
      <c r="D2869" s="124"/>
      <c r="E2869" s="124"/>
    </row>
    <row r="2870" spans="1:5" x14ac:dyDescent="0.25">
      <c r="A2870" s="119" t="s">
        <v>704</v>
      </c>
      <c r="B2870" s="120" t="s">
        <v>1569</v>
      </c>
      <c r="C2870" s="119" t="s">
        <v>1026</v>
      </c>
      <c r="D2870" s="121">
        <v>1</v>
      </c>
      <c r="E2870" s="121">
        <v>8</v>
      </c>
    </row>
    <row r="2871" spans="1:5" x14ac:dyDescent="0.25">
      <c r="A2871" s="119" t="s">
        <v>704</v>
      </c>
      <c r="B2871" s="120" t="s">
        <v>1231</v>
      </c>
      <c r="C2871" s="119" t="s">
        <v>1026</v>
      </c>
      <c r="D2871" s="121">
        <v>1</v>
      </c>
      <c r="E2871" s="121">
        <v>5</v>
      </c>
    </row>
    <row r="2872" spans="1:5" x14ac:dyDescent="0.25">
      <c r="A2872" s="119" t="s">
        <v>704</v>
      </c>
      <c r="B2872" s="120" t="s">
        <v>1895</v>
      </c>
      <c r="C2872" s="119" t="s">
        <v>1029</v>
      </c>
      <c r="D2872" s="121">
        <v>2</v>
      </c>
      <c r="E2872" s="121">
        <v>8</v>
      </c>
    </row>
    <row r="2873" spans="1:5" x14ac:dyDescent="0.25">
      <c r="A2873" s="119" t="s">
        <v>704</v>
      </c>
      <c r="B2873" s="120" t="s">
        <v>1476</v>
      </c>
      <c r="C2873" s="119" t="s">
        <v>1026</v>
      </c>
      <c r="D2873" s="124"/>
      <c r="E2873" s="121">
        <v>8</v>
      </c>
    </row>
    <row r="2874" spans="1:5" x14ac:dyDescent="0.25">
      <c r="A2874" s="119" t="s">
        <v>706</v>
      </c>
      <c r="B2874" s="120" t="s">
        <v>1161</v>
      </c>
      <c r="C2874" s="119" t="s">
        <v>1026</v>
      </c>
      <c r="D2874" s="124"/>
      <c r="E2874" s="121">
        <v>7</v>
      </c>
    </row>
    <row r="2875" spans="1:5" x14ac:dyDescent="0.25">
      <c r="A2875" s="119" t="s">
        <v>706</v>
      </c>
      <c r="B2875" s="120" t="s">
        <v>1195</v>
      </c>
      <c r="C2875" s="119" t="s">
        <v>1026</v>
      </c>
      <c r="D2875" s="121">
        <v>1</v>
      </c>
      <c r="E2875" s="121">
        <v>5</v>
      </c>
    </row>
    <row r="2876" spans="1:5" x14ac:dyDescent="0.25">
      <c r="A2876" s="119" t="s">
        <v>706</v>
      </c>
      <c r="B2876" s="120" t="s">
        <v>1197</v>
      </c>
      <c r="C2876" s="119" t="s">
        <v>1026</v>
      </c>
      <c r="D2876" s="121" t="s">
        <v>1027</v>
      </c>
      <c r="E2876" s="121" t="s">
        <v>1027</v>
      </c>
    </row>
    <row r="2877" spans="1:5" x14ac:dyDescent="0.25">
      <c r="A2877" s="119" t="s">
        <v>706</v>
      </c>
      <c r="B2877" s="120" t="s">
        <v>1270</v>
      </c>
      <c r="C2877" s="119" t="s">
        <v>1026</v>
      </c>
      <c r="D2877" s="121">
        <v>2</v>
      </c>
      <c r="E2877" s="121">
        <v>8</v>
      </c>
    </row>
    <row r="2878" spans="1:5" x14ac:dyDescent="0.25">
      <c r="A2878" s="119" t="s">
        <v>706</v>
      </c>
      <c r="B2878" s="120" t="s">
        <v>1896</v>
      </c>
      <c r="C2878" s="119" t="s">
        <v>1026</v>
      </c>
      <c r="D2878" s="121">
        <v>2</v>
      </c>
      <c r="E2878" s="121">
        <v>8</v>
      </c>
    </row>
    <row r="2879" spans="1:5" x14ac:dyDescent="0.25">
      <c r="A2879" s="119" t="s">
        <v>706</v>
      </c>
      <c r="B2879" s="120" t="s">
        <v>1608</v>
      </c>
      <c r="C2879" s="119" t="s">
        <v>1026</v>
      </c>
      <c r="D2879" s="124"/>
      <c r="E2879" s="121">
        <v>7</v>
      </c>
    </row>
    <row r="2880" spans="1:5" x14ac:dyDescent="0.25">
      <c r="A2880" s="119" t="s">
        <v>706</v>
      </c>
      <c r="B2880" s="120" t="s">
        <v>1627</v>
      </c>
      <c r="C2880" s="119" t="s">
        <v>1026</v>
      </c>
      <c r="D2880" s="121">
        <v>3</v>
      </c>
      <c r="E2880" s="121">
        <v>9</v>
      </c>
    </row>
    <row r="2881" spans="1:5" x14ac:dyDescent="0.25">
      <c r="A2881" s="119" t="s">
        <v>706</v>
      </c>
      <c r="B2881" s="120" t="s">
        <v>1199</v>
      </c>
      <c r="C2881" s="119" t="s">
        <v>1026</v>
      </c>
      <c r="D2881" s="121">
        <v>2</v>
      </c>
      <c r="E2881" s="121">
        <v>7</v>
      </c>
    </row>
    <row r="2882" spans="1:5" x14ac:dyDescent="0.25">
      <c r="A2882" s="119" t="s">
        <v>706</v>
      </c>
      <c r="B2882" s="120" t="s">
        <v>1177</v>
      </c>
      <c r="C2882" s="119" t="s">
        <v>1026</v>
      </c>
      <c r="D2882" s="121">
        <v>1</v>
      </c>
      <c r="E2882" s="121" t="s">
        <v>1027</v>
      </c>
    </row>
    <row r="2883" spans="1:5" x14ac:dyDescent="0.25">
      <c r="A2883" s="119" t="s">
        <v>706</v>
      </c>
      <c r="B2883" s="120" t="s">
        <v>1897</v>
      </c>
      <c r="C2883" s="119" t="s">
        <v>1029</v>
      </c>
      <c r="D2883" s="121">
        <v>1</v>
      </c>
      <c r="E2883" s="121">
        <v>8</v>
      </c>
    </row>
    <row r="2884" spans="1:5" x14ac:dyDescent="0.25">
      <c r="A2884" s="119" t="s">
        <v>706</v>
      </c>
      <c r="B2884" s="120" t="s">
        <v>1179</v>
      </c>
      <c r="C2884" s="119" t="s">
        <v>1026</v>
      </c>
      <c r="D2884" s="124"/>
      <c r="E2884" s="124"/>
    </row>
    <row r="2885" spans="1:5" x14ac:dyDescent="0.25">
      <c r="A2885" s="119" t="s">
        <v>763</v>
      </c>
      <c r="B2885" s="120" t="s">
        <v>1521</v>
      </c>
      <c r="C2885" s="119" t="s">
        <v>1026</v>
      </c>
      <c r="D2885" s="121">
        <v>9</v>
      </c>
      <c r="E2885" s="121">
        <v>7</v>
      </c>
    </row>
    <row r="2886" spans="1:5" x14ac:dyDescent="0.25">
      <c r="A2886" s="119" t="s">
        <v>763</v>
      </c>
      <c r="B2886" s="120" t="s">
        <v>1898</v>
      </c>
      <c r="C2886" s="119" t="s">
        <v>1029</v>
      </c>
      <c r="D2886" s="121">
        <v>7</v>
      </c>
      <c r="E2886" s="121">
        <v>8</v>
      </c>
    </row>
    <row r="2887" spans="1:5" x14ac:dyDescent="0.25">
      <c r="A2887" s="119" t="s">
        <v>763</v>
      </c>
      <c r="B2887" s="120" t="s">
        <v>1048</v>
      </c>
      <c r="C2887" s="119" t="s">
        <v>1026</v>
      </c>
      <c r="D2887" s="121">
        <v>8</v>
      </c>
      <c r="E2887" s="121">
        <v>6</v>
      </c>
    </row>
    <row r="2888" spans="1:5" x14ac:dyDescent="0.25">
      <c r="A2888" s="119" t="s">
        <v>763</v>
      </c>
      <c r="B2888" s="120" t="s">
        <v>1193</v>
      </c>
      <c r="C2888" s="119" t="s">
        <v>1026</v>
      </c>
      <c r="D2888" s="121">
        <v>7</v>
      </c>
      <c r="E2888" s="121">
        <v>7</v>
      </c>
    </row>
    <row r="2889" spans="1:5" x14ac:dyDescent="0.25">
      <c r="A2889" s="119" t="s">
        <v>763</v>
      </c>
      <c r="B2889" s="120" t="s">
        <v>1194</v>
      </c>
      <c r="C2889" s="119" t="s">
        <v>1026</v>
      </c>
      <c r="D2889" s="121">
        <v>7</v>
      </c>
      <c r="E2889" s="121">
        <v>8</v>
      </c>
    </row>
    <row r="2890" spans="1:5" x14ac:dyDescent="0.25">
      <c r="A2890" s="119" t="s">
        <v>763</v>
      </c>
      <c r="B2890" s="120" t="s">
        <v>1899</v>
      </c>
      <c r="C2890" s="119" t="s">
        <v>1029</v>
      </c>
      <c r="D2890" s="121">
        <v>8</v>
      </c>
      <c r="E2890" s="121">
        <v>7</v>
      </c>
    </row>
    <row r="2891" spans="1:5" x14ac:dyDescent="0.25">
      <c r="A2891" s="119" t="s">
        <v>763</v>
      </c>
      <c r="B2891" s="120" t="s">
        <v>1510</v>
      </c>
      <c r="C2891" s="119" t="s">
        <v>1026</v>
      </c>
      <c r="D2891" s="121">
        <v>8</v>
      </c>
      <c r="E2891" s="121" t="s">
        <v>1027</v>
      </c>
    </row>
    <row r="2892" spans="1:5" x14ac:dyDescent="0.25">
      <c r="A2892" s="119" t="s">
        <v>763</v>
      </c>
      <c r="B2892" s="120" t="s">
        <v>1060</v>
      </c>
      <c r="C2892" s="119" t="s">
        <v>1026</v>
      </c>
      <c r="D2892" s="121">
        <v>8</v>
      </c>
      <c r="E2892" s="121">
        <v>7</v>
      </c>
    </row>
    <row r="2893" spans="1:5" x14ac:dyDescent="0.25">
      <c r="A2893" s="119" t="s">
        <v>881</v>
      </c>
      <c r="B2893" s="120" t="s">
        <v>1357</v>
      </c>
      <c r="C2893" s="119" t="s">
        <v>1026</v>
      </c>
      <c r="D2893" s="121">
        <v>3</v>
      </c>
      <c r="E2893" s="121">
        <v>7</v>
      </c>
    </row>
    <row r="2894" spans="1:5" x14ac:dyDescent="0.25">
      <c r="A2894" s="119" t="s">
        <v>881</v>
      </c>
      <c r="B2894" s="120" t="s">
        <v>1257</v>
      </c>
      <c r="C2894" s="119" t="s">
        <v>1026</v>
      </c>
      <c r="D2894" s="121">
        <v>8</v>
      </c>
      <c r="E2894" s="121">
        <v>8</v>
      </c>
    </row>
    <row r="2895" spans="1:5" x14ac:dyDescent="0.25">
      <c r="A2895" s="119" t="s">
        <v>881</v>
      </c>
      <c r="B2895" s="120" t="s">
        <v>1278</v>
      </c>
      <c r="C2895" s="119" t="s">
        <v>1026</v>
      </c>
      <c r="D2895" s="121">
        <v>4</v>
      </c>
      <c r="E2895" s="121" t="s">
        <v>1027</v>
      </c>
    </row>
    <row r="2896" spans="1:5" x14ac:dyDescent="0.25">
      <c r="A2896" s="119" t="s">
        <v>881</v>
      </c>
      <c r="B2896" s="120" t="s">
        <v>1359</v>
      </c>
      <c r="C2896" s="119" t="s">
        <v>1026</v>
      </c>
      <c r="D2896" s="121" t="s">
        <v>1027</v>
      </c>
      <c r="E2896" s="121">
        <v>8</v>
      </c>
    </row>
    <row r="2897" spans="1:5" x14ac:dyDescent="0.25">
      <c r="A2897" s="119" t="s">
        <v>881</v>
      </c>
      <c r="B2897" s="120" t="s">
        <v>1361</v>
      </c>
      <c r="C2897" s="119" t="s">
        <v>1026</v>
      </c>
      <c r="D2897" s="121">
        <v>2</v>
      </c>
      <c r="E2897" s="121">
        <v>8</v>
      </c>
    </row>
    <row r="2898" spans="1:5" ht="30" x14ac:dyDescent="0.25">
      <c r="A2898" s="119" t="s">
        <v>881</v>
      </c>
      <c r="B2898" s="120" t="s">
        <v>1565</v>
      </c>
      <c r="C2898" s="119" t="s">
        <v>1026</v>
      </c>
      <c r="D2898" s="121">
        <v>4</v>
      </c>
      <c r="E2898" s="121">
        <v>7</v>
      </c>
    </row>
    <row r="2899" spans="1:5" x14ac:dyDescent="0.25">
      <c r="A2899" s="119" t="s">
        <v>881</v>
      </c>
      <c r="B2899" s="120" t="s">
        <v>1809</v>
      </c>
      <c r="C2899" s="119" t="s">
        <v>1026</v>
      </c>
      <c r="D2899" s="121">
        <v>4</v>
      </c>
      <c r="E2899" s="121" t="s">
        <v>1027</v>
      </c>
    </row>
    <row r="2900" spans="1:5" x14ac:dyDescent="0.25">
      <c r="A2900" s="119" t="s">
        <v>881</v>
      </c>
      <c r="B2900" s="120" t="s">
        <v>1428</v>
      </c>
      <c r="C2900" s="119" t="s">
        <v>1029</v>
      </c>
      <c r="D2900" s="121">
        <v>2</v>
      </c>
      <c r="E2900" s="121">
        <v>8</v>
      </c>
    </row>
    <row r="2901" spans="1:5" x14ac:dyDescent="0.25">
      <c r="A2901" s="119" t="s">
        <v>881</v>
      </c>
      <c r="B2901" s="120" t="s">
        <v>1032</v>
      </c>
      <c r="C2901" s="119" t="s">
        <v>1026</v>
      </c>
      <c r="D2901" s="121" t="s">
        <v>1027</v>
      </c>
      <c r="E2901" s="121" t="s">
        <v>1027</v>
      </c>
    </row>
    <row r="2902" spans="1:5" x14ac:dyDescent="0.25">
      <c r="A2902" s="119" t="s">
        <v>881</v>
      </c>
      <c r="B2902" s="120" t="s">
        <v>1452</v>
      </c>
      <c r="C2902" s="119" t="s">
        <v>1026</v>
      </c>
      <c r="D2902" s="121">
        <v>5</v>
      </c>
      <c r="E2902" s="121">
        <v>6</v>
      </c>
    </row>
    <row r="2903" spans="1:5" x14ac:dyDescent="0.25">
      <c r="A2903" s="119" t="s">
        <v>881</v>
      </c>
      <c r="B2903" s="120" t="s">
        <v>1067</v>
      </c>
      <c r="C2903" s="119" t="s">
        <v>1026</v>
      </c>
      <c r="D2903" s="121">
        <v>4</v>
      </c>
      <c r="E2903" s="121">
        <v>5</v>
      </c>
    </row>
    <row r="2904" spans="1:5" x14ac:dyDescent="0.25">
      <c r="A2904" s="119" t="s">
        <v>881</v>
      </c>
      <c r="B2904" s="120" t="s">
        <v>1367</v>
      </c>
      <c r="C2904" s="119" t="s">
        <v>1026</v>
      </c>
      <c r="D2904" s="121">
        <v>2</v>
      </c>
      <c r="E2904" s="121">
        <v>9</v>
      </c>
    </row>
    <row r="2905" spans="1:5" x14ac:dyDescent="0.25">
      <c r="A2905" s="119" t="s">
        <v>881</v>
      </c>
      <c r="B2905" s="120" t="s">
        <v>1262</v>
      </c>
      <c r="C2905" s="119" t="s">
        <v>1026</v>
      </c>
      <c r="D2905" s="121">
        <v>4</v>
      </c>
      <c r="E2905" s="121">
        <v>8</v>
      </c>
    </row>
    <row r="2906" spans="1:5" x14ac:dyDescent="0.25">
      <c r="A2906" s="119" t="s">
        <v>881</v>
      </c>
      <c r="B2906" s="120" t="s">
        <v>1371</v>
      </c>
      <c r="C2906" s="119" t="s">
        <v>1029</v>
      </c>
      <c r="D2906" s="121">
        <v>3</v>
      </c>
      <c r="E2906" s="121">
        <v>9</v>
      </c>
    </row>
    <row r="2907" spans="1:5" x14ac:dyDescent="0.25">
      <c r="A2907" s="119" t="s">
        <v>881</v>
      </c>
      <c r="B2907" s="120" t="s">
        <v>1090</v>
      </c>
      <c r="C2907" s="119" t="s">
        <v>1026</v>
      </c>
      <c r="D2907" s="121">
        <v>4</v>
      </c>
      <c r="E2907" s="121" t="s">
        <v>1027</v>
      </c>
    </row>
    <row r="2908" spans="1:5" x14ac:dyDescent="0.25">
      <c r="A2908" s="119" t="s">
        <v>881</v>
      </c>
      <c r="B2908" s="120" t="s">
        <v>1695</v>
      </c>
      <c r="C2908" s="119" t="s">
        <v>1026</v>
      </c>
      <c r="D2908" s="121">
        <v>5</v>
      </c>
      <c r="E2908" s="121">
        <v>6</v>
      </c>
    </row>
    <row r="2909" spans="1:5" x14ac:dyDescent="0.25">
      <c r="A2909" s="119" t="s">
        <v>881</v>
      </c>
      <c r="B2909" s="120" t="s">
        <v>1435</v>
      </c>
      <c r="C2909" s="119" t="s">
        <v>1026</v>
      </c>
      <c r="D2909" s="121">
        <v>3</v>
      </c>
      <c r="E2909" s="121">
        <v>7</v>
      </c>
    </row>
    <row r="2910" spans="1:5" x14ac:dyDescent="0.25">
      <c r="A2910" s="119" t="s">
        <v>956</v>
      </c>
      <c r="B2910" s="120" t="s">
        <v>1096</v>
      </c>
      <c r="C2910" s="119" t="s">
        <v>1026</v>
      </c>
      <c r="D2910" s="121">
        <v>4</v>
      </c>
      <c r="E2910" s="121">
        <v>7</v>
      </c>
    </row>
    <row r="2911" spans="1:5" x14ac:dyDescent="0.25">
      <c r="A2911" s="119" t="s">
        <v>956</v>
      </c>
      <c r="B2911" s="120" t="s">
        <v>1098</v>
      </c>
      <c r="C2911" s="119" t="s">
        <v>1026</v>
      </c>
      <c r="D2911" s="121">
        <v>3</v>
      </c>
      <c r="E2911" s="121">
        <v>8</v>
      </c>
    </row>
    <row r="2912" spans="1:5" x14ac:dyDescent="0.25">
      <c r="A2912" s="119" t="s">
        <v>956</v>
      </c>
      <c r="B2912" s="120" t="s">
        <v>1736</v>
      </c>
      <c r="C2912" s="119" t="s">
        <v>1026</v>
      </c>
      <c r="D2912" s="121" t="s">
        <v>1027</v>
      </c>
      <c r="E2912" s="121">
        <v>7</v>
      </c>
    </row>
    <row r="2913" spans="1:5" x14ac:dyDescent="0.25">
      <c r="A2913" s="119" t="s">
        <v>956</v>
      </c>
      <c r="B2913" s="120" t="s">
        <v>1080</v>
      </c>
      <c r="C2913" s="119" t="s">
        <v>1026</v>
      </c>
      <c r="D2913" s="124"/>
      <c r="E2913" s="121">
        <v>8</v>
      </c>
    </row>
    <row r="2914" spans="1:5" x14ac:dyDescent="0.25">
      <c r="A2914" s="119" t="s">
        <v>956</v>
      </c>
      <c r="B2914" s="120" t="s">
        <v>1105</v>
      </c>
      <c r="C2914" s="119" t="s">
        <v>1026</v>
      </c>
      <c r="D2914" s="121">
        <v>2</v>
      </c>
      <c r="E2914" s="121">
        <v>8</v>
      </c>
    </row>
    <row r="2915" spans="1:5" x14ac:dyDescent="0.25">
      <c r="A2915" s="119" t="s">
        <v>956</v>
      </c>
      <c r="B2915" s="120" t="s">
        <v>1900</v>
      </c>
      <c r="C2915" s="119" t="s">
        <v>1026</v>
      </c>
      <c r="D2915" s="121">
        <v>2</v>
      </c>
      <c r="E2915" s="121">
        <v>7</v>
      </c>
    </row>
    <row r="2916" spans="1:5" x14ac:dyDescent="0.25">
      <c r="A2916" s="119" t="s">
        <v>956</v>
      </c>
      <c r="B2916" s="120" t="s">
        <v>1109</v>
      </c>
      <c r="C2916" s="119" t="s">
        <v>1026</v>
      </c>
      <c r="D2916" s="121">
        <v>2</v>
      </c>
      <c r="E2916" s="121" t="s">
        <v>1027</v>
      </c>
    </row>
    <row r="2917" spans="1:5" x14ac:dyDescent="0.25">
      <c r="A2917" s="119" t="s">
        <v>956</v>
      </c>
      <c r="B2917" s="120" t="s">
        <v>1901</v>
      </c>
      <c r="C2917" s="119" t="s">
        <v>1026</v>
      </c>
      <c r="D2917" s="121">
        <v>2</v>
      </c>
      <c r="E2917" s="121">
        <v>9</v>
      </c>
    </row>
    <row r="2918" spans="1:5" x14ac:dyDescent="0.25">
      <c r="A2918" s="119" t="s">
        <v>956</v>
      </c>
      <c r="B2918" s="120" t="s">
        <v>1129</v>
      </c>
      <c r="C2918" s="119" t="s">
        <v>1026</v>
      </c>
      <c r="D2918" s="121" t="s">
        <v>1027</v>
      </c>
      <c r="E2918" s="121" t="s">
        <v>1027</v>
      </c>
    </row>
    <row r="2919" spans="1:5" x14ac:dyDescent="0.25">
      <c r="A2919" s="119" t="s">
        <v>956</v>
      </c>
      <c r="B2919" s="120" t="s">
        <v>1213</v>
      </c>
      <c r="C2919" s="119" t="s">
        <v>1026</v>
      </c>
      <c r="D2919" s="121" t="s">
        <v>1027</v>
      </c>
      <c r="E2919" s="121" t="s">
        <v>1027</v>
      </c>
    </row>
    <row r="2920" spans="1:5" x14ac:dyDescent="0.25">
      <c r="A2920" s="119" t="s">
        <v>956</v>
      </c>
      <c r="B2920" s="120" t="s">
        <v>1729</v>
      </c>
      <c r="C2920" s="119" t="s">
        <v>1026</v>
      </c>
      <c r="D2920" s="121">
        <v>3</v>
      </c>
      <c r="E2920" s="121">
        <v>8</v>
      </c>
    </row>
    <row r="2921" spans="1:5" x14ac:dyDescent="0.25">
      <c r="A2921" s="119" t="s">
        <v>956</v>
      </c>
      <c r="B2921" s="120" t="s">
        <v>1382</v>
      </c>
      <c r="C2921" s="119" t="s">
        <v>1026</v>
      </c>
      <c r="D2921" s="121">
        <v>3</v>
      </c>
      <c r="E2921" s="121">
        <v>9</v>
      </c>
    </row>
    <row r="2922" spans="1:5" x14ac:dyDescent="0.25">
      <c r="A2922" s="119" t="s">
        <v>956</v>
      </c>
      <c r="B2922" s="120" t="s">
        <v>1352</v>
      </c>
      <c r="C2922" s="119" t="s">
        <v>1026</v>
      </c>
      <c r="D2922" s="121">
        <v>3</v>
      </c>
      <c r="E2922" s="121">
        <v>7</v>
      </c>
    </row>
    <row r="2923" spans="1:5" x14ac:dyDescent="0.25">
      <c r="A2923" s="119" t="s">
        <v>956</v>
      </c>
      <c r="B2923" s="120" t="s">
        <v>1287</v>
      </c>
      <c r="C2923" s="119" t="s">
        <v>1026</v>
      </c>
      <c r="D2923" s="124"/>
      <c r="E2923" s="121">
        <v>8</v>
      </c>
    </row>
    <row r="2924" spans="1:5" x14ac:dyDescent="0.25">
      <c r="A2924" s="119" t="s">
        <v>1902</v>
      </c>
      <c r="B2924" s="120" t="s">
        <v>1826</v>
      </c>
      <c r="C2924" s="119" t="s">
        <v>1029</v>
      </c>
      <c r="D2924" s="121">
        <v>2</v>
      </c>
      <c r="E2924" s="121">
        <v>9</v>
      </c>
    </row>
    <row r="2925" spans="1:5" x14ac:dyDescent="0.25">
      <c r="A2925" s="119" t="s">
        <v>1902</v>
      </c>
      <c r="B2925" s="120" t="s">
        <v>1095</v>
      </c>
      <c r="C2925" s="119" t="s">
        <v>1029</v>
      </c>
      <c r="D2925" s="121">
        <v>2</v>
      </c>
      <c r="E2925" s="121">
        <v>7</v>
      </c>
    </row>
    <row r="2926" spans="1:5" x14ac:dyDescent="0.25">
      <c r="A2926" s="119" t="s">
        <v>1902</v>
      </c>
      <c r="B2926" s="120" t="s">
        <v>1077</v>
      </c>
      <c r="C2926" s="119" t="s">
        <v>1026</v>
      </c>
      <c r="D2926" s="121">
        <v>4</v>
      </c>
      <c r="E2926" s="121">
        <v>8</v>
      </c>
    </row>
    <row r="2927" spans="1:5" x14ac:dyDescent="0.25">
      <c r="A2927" s="119" t="s">
        <v>1902</v>
      </c>
      <c r="B2927" s="120" t="s">
        <v>1097</v>
      </c>
      <c r="C2927" s="119" t="s">
        <v>1026</v>
      </c>
      <c r="D2927" s="121">
        <v>2</v>
      </c>
      <c r="E2927" s="121" t="s">
        <v>1027</v>
      </c>
    </row>
    <row r="2928" spans="1:5" x14ac:dyDescent="0.25">
      <c r="A2928" s="119" t="s">
        <v>1902</v>
      </c>
      <c r="B2928" s="120" t="s">
        <v>1577</v>
      </c>
      <c r="C2928" s="119" t="s">
        <v>1026</v>
      </c>
      <c r="D2928" s="121">
        <v>3</v>
      </c>
      <c r="E2928" s="121">
        <v>8</v>
      </c>
    </row>
    <row r="2929" spans="1:5" x14ac:dyDescent="0.25">
      <c r="A2929" s="119" t="s">
        <v>1902</v>
      </c>
      <c r="B2929" s="120" t="s">
        <v>1358</v>
      </c>
      <c r="C2929" s="119" t="s">
        <v>1026</v>
      </c>
      <c r="D2929" s="121">
        <v>3</v>
      </c>
      <c r="E2929" s="121">
        <v>8</v>
      </c>
    </row>
    <row r="2930" spans="1:5" x14ac:dyDescent="0.25">
      <c r="A2930" s="119" t="s">
        <v>1902</v>
      </c>
      <c r="B2930" s="120" t="s">
        <v>1359</v>
      </c>
      <c r="C2930" s="119" t="s">
        <v>1026</v>
      </c>
      <c r="D2930" s="121" t="s">
        <v>1027</v>
      </c>
      <c r="E2930" s="121">
        <v>8</v>
      </c>
    </row>
    <row r="2931" spans="1:5" x14ac:dyDescent="0.25">
      <c r="A2931" s="119" t="s">
        <v>1902</v>
      </c>
      <c r="B2931" s="120" t="s">
        <v>1360</v>
      </c>
      <c r="C2931" s="119" t="s">
        <v>1026</v>
      </c>
      <c r="D2931" s="121">
        <v>3</v>
      </c>
      <c r="E2931" s="121">
        <v>6</v>
      </c>
    </row>
    <row r="2932" spans="1:5" x14ac:dyDescent="0.25">
      <c r="A2932" s="119" t="s">
        <v>1902</v>
      </c>
      <c r="B2932" s="120" t="s">
        <v>1426</v>
      </c>
      <c r="C2932" s="119" t="s">
        <v>1026</v>
      </c>
      <c r="D2932" s="121">
        <v>2</v>
      </c>
      <c r="E2932" s="121" t="s">
        <v>1027</v>
      </c>
    </row>
    <row r="2933" spans="1:5" x14ac:dyDescent="0.25">
      <c r="A2933" s="119" t="s">
        <v>1902</v>
      </c>
      <c r="B2933" s="120" t="s">
        <v>1567</v>
      </c>
      <c r="C2933" s="119" t="s">
        <v>1026</v>
      </c>
      <c r="D2933" s="121" t="s">
        <v>1027</v>
      </c>
      <c r="E2933" s="121">
        <v>7</v>
      </c>
    </row>
    <row r="2934" spans="1:5" x14ac:dyDescent="0.25">
      <c r="A2934" s="119" t="s">
        <v>1902</v>
      </c>
      <c r="B2934" s="120" t="s">
        <v>1104</v>
      </c>
      <c r="C2934" s="119" t="s">
        <v>1026</v>
      </c>
      <c r="D2934" s="121">
        <v>3</v>
      </c>
      <c r="E2934" s="121">
        <v>7</v>
      </c>
    </row>
    <row r="2935" spans="1:5" x14ac:dyDescent="0.25">
      <c r="A2935" s="119" t="s">
        <v>1902</v>
      </c>
      <c r="B2935" s="120" t="s">
        <v>1364</v>
      </c>
      <c r="C2935" s="119" t="s">
        <v>1026</v>
      </c>
      <c r="D2935" s="121">
        <v>3</v>
      </c>
      <c r="E2935" s="121">
        <v>8</v>
      </c>
    </row>
    <row r="2936" spans="1:5" ht="30" x14ac:dyDescent="0.25">
      <c r="A2936" s="119" t="s">
        <v>1902</v>
      </c>
      <c r="B2936" s="120" t="s">
        <v>1187</v>
      </c>
      <c r="C2936" s="119" t="s">
        <v>1026</v>
      </c>
      <c r="D2936" s="121">
        <v>1</v>
      </c>
      <c r="E2936" s="121">
        <v>7</v>
      </c>
    </row>
    <row r="2937" spans="1:5" x14ac:dyDescent="0.25">
      <c r="A2937" s="119" t="s">
        <v>1902</v>
      </c>
      <c r="B2937" s="120" t="s">
        <v>1365</v>
      </c>
      <c r="C2937" s="119" t="s">
        <v>1026</v>
      </c>
      <c r="D2937" s="121">
        <v>2</v>
      </c>
      <c r="E2937" s="121">
        <v>7</v>
      </c>
    </row>
    <row r="2938" spans="1:5" x14ac:dyDescent="0.25">
      <c r="A2938" s="119" t="s">
        <v>1902</v>
      </c>
      <c r="B2938" s="120" t="s">
        <v>1727</v>
      </c>
      <c r="C2938" s="119" t="s">
        <v>1026</v>
      </c>
      <c r="D2938" s="121">
        <v>2</v>
      </c>
      <c r="E2938" s="121">
        <v>7</v>
      </c>
    </row>
    <row r="2939" spans="1:5" x14ac:dyDescent="0.25">
      <c r="A2939" s="119" t="s">
        <v>1902</v>
      </c>
      <c r="B2939" s="120" t="s">
        <v>1368</v>
      </c>
      <c r="C2939" s="119" t="s">
        <v>1026</v>
      </c>
      <c r="D2939" s="121">
        <v>3</v>
      </c>
      <c r="E2939" s="121">
        <v>7</v>
      </c>
    </row>
    <row r="2940" spans="1:5" x14ac:dyDescent="0.25">
      <c r="A2940" s="119" t="s">
        <v>1902</v>
      </c>
      <c r="B2940" s="120" t="s">
        <v>1719</v>
      </c>
      <c r="C2940" s="119" t="s">
        <v>1029</v>
      </c>
      <c r="D2940" s="121">
        <v>3</v>
      </c>
      <c r="E2940" s="121">
        <v>8</v>
      </c>
    </row>
    <row r="2941" spans="1:5" x14ac:dyDescent="0.25">
      <c r="A2941" s="119" t="s">
        <v>1902</v>
      </c>
      <c r="B2941" s="120" t="s">
        <v>1720</v>
      </c>
      <c r="C2941" s="119" t="s">
        <v>1029</v>
      </c>
      <c r="D2941" s="121">
        <v>3</v>
      </c>
      <c r="E2941" s="121">
        <v>9</v>
      </c>
    </row>
    <row r="2942" spans="1:5" x14ac:dyDescent="0.25">
      <c r="A2942" s="119" t="s">
        <v>1902</v>
      </c>
      <c r="B2942" s="120" t="s">
        <v>1721</v>
      </c>
      <c r="C2942" s="119" t="s">
        <v>1029</v>
      </c>
      <c r="D2942" s="121">
        <v>2</v>
      </c>
      <c r="E2942" s="121">
        <v>9</v>
      </c>
    </row>
    <row r="2943" spans="1:5" x14ac:dyDescent="0.25">
      <c r="A2943" s="119" t="s">
        <v>1902</v>
      </c>
      <c r="B2943" s="120" t="s">
        <v>1722</v>
      </c>
      <c r="C2943" s="119" t="s">
        <v>1029</v>
      </c>
      <c r="D2943" s="121">
        <v>3</v>
      </c>
      <c r="E2943" s="121">
        <v>7</v>
      </c>
    </row>
    <row r="2944" spans="1:5" x14ac:dyDescent="0.25">
      <c r="A2944" s="119" t="s">
        <v>1902</v>
      </c>
      <c r="B2944" s="120" t="s">
        <v>1109</v>
      </c>
      <c r="C2944" s="119" t="s">
        <v>1026</v>
      </c>
      <c r="D2944" s="121">
        <v>2</v>
      </c>
      <c r="E2944" s="121" t="s">
        <v>1027</v>
      </c>
    </row>
    <row r="2945" spans="1:5" x14ac:dyDescent="0.25">
      <c r="A2945" s="119" t="s">
        <v>1902</v>
      </c>
      <c r="B2945" s="120" t="s">
        <v>1472</v>
      </c>
      <c r="C2945" s="119" t="s">
        <v>1026</v>
      </c>
      <c r="D2945" s="121">
        <v>3</v>
      </c>
      <c r="E2945" s="121">
        <v>8</v>
      </c>
    </row>
    <row r="2946" spans="1:5" x14ac:dyDescent="0.25">
      <c r="A2946" s="119" t="s">
        <v>1902</v>
      </c>
      <c r="B2946" s="120" t="s">
        <v>1728</v>
      </c>
      <c r="C2946" s="119" t="s">
        <v>1026</v>
      </c>
      <c r="D2946" s="121">
        <v>2</v>
      </c>
      <c r="E2946" s="121">
        <v>8</v>
      </c>
    </row>
    <row r="2947" spans="1:5" x14ac:dyDescent="0.25">
      <c r="A2947" s="119" t="s">
        <v>1902</v>
      </c>
      <c r="B2947" s="120" t="s">
        <v>1729</v>
      </c>
      <c r="C2947" s="119" t="s">
        <v>1026</v>
      </c>
      <c r="D2947" s="121">
        <v>3</v>
      </c>
      <c r="E2947" s="121">
        <v>8</v>
      </c>
    </row>
    <row r="2948" spans="1:5" x14ac:dyDescent="0.25">
      <c r="A2948" s="119" t="s">
        <v>1902</v>
      </c>
      <c r="B2948" s="120" t="s">
        <v>1382</v>
      </c>
      <c r="C2948" s="119" t="s">
        <v>1026</v>
      </c>
      <c r="D2948" s="121">
        <v>3</v>
      </c>
      <c r="E2948" s="121">
        <v>9</v>
      </c>
    </row>
    <row r="2949" spans="1:5" x14ac:dyDescent="0.25">
      <c r="A2949" s="119" t="s">
        <v>1902</v>
      </c>
      <c r="B2949" s="120" t="s">
        <v>1588</v>
      </c>
      <c r="C2949" s="119" t="s">
        <v>1026</v>
      </c>
      <c r="D2949" s="121">
        <v>1</v>
      </c>
      <c r="E2949" s="121" t="s">
        <v>1027</v>
      </c>
    </row>
    <row r="2950" spans="1:5" ht="30" x14ac:dyDescent="0.25">
      <c r="A2950" s="119" t="s">
        <v>1903</v>
      </c>
      <c r="B2950" s="120" t="s">
        <v>1232</v>
      </c>
      <c r="C2950" s="119" t="s">
        <v>1026</v>
      </c>
      <c r="D2950" s="121">
        <v>2</v>
      </c>
      <c r="E2950" s="121">
        <v>5</v>
      </c>
    </row>
    <row r="2951" spans="1:5" ht="30" x14ac:dyDescent="0.25">
      <c r="A2951" s="119" t="s">
        <v>1903</v>
      </c>
      <c r="B2951" s="120" t="s">
        <v>1567</v>
      </c>
      <c r="C2951" s="119" t="s">
        <v>1026</v>
      </c>
      <c r="D2951" s="121" t="s">
        <v>1027</v>
      </c>
      <c r="E2951" s="121">
        <v>7</v>
      </c>
    </row>
    <row r="2952" spans="1:5" ht="30" x14ac:dyDescent="0.25">
      <c r="A2952" s="119" t="s">
        <v>1903</v>
      </c>
      <c r="B2952" s="120" t="s">
        <v>1105</v>
      </c>
      <c r="C2952" s="119" t="s">
        <v>1029</v>
      </c>
      <c r="D2952" s="121">
        <v>2</v>
      </c>
      <c r="E2952" s="121">
        <v>8</v>
      </c>
    </row>
    <row r="2953" spans="1:5" ht="30" x14ac:dyDescent="0.25">
      <c r="A2953" s="119" t="s">
        <v>1903</v>
      </c>
      <c r="B2953" s="120" t="s">
        <v>1238</v>
      </c>
      <c r="C2953" s="119" t="s">
        <v>1029</v>
      </c>
      <c r="D2953" s="121">
        <v>2</v>
      </c>
      <c r="E2953" s="121">
        <v>7</v>
      </c>
    </row>
    <row r="2954" spans="1:5" x14ac:dyDescent="0.25">
      <c r="A2954" s="119" t="s">
        <v>669</v>
      </c>
      <c r="B2954" s="120" t="s">
        <v>1197</v>
      </c>
      <c r="C2954" s="119" t="s">
        <v>1026</v>
      </c>
      <c r="D2954" s="121" t="s">
        <v>1027</v>
      </c>
      <c r="E2954" s="121" t="s">
        <v>1027</v>
      </c>
    </row>
    <row r="2955" spans="1:5" x14ac:dyDescent="0.25">
      <c r="A2955" s="119" t="s">
        <v>669</v>
      </c>
      <c r="B2955" s="120" t="s">
        <v>1232</v>
      </c>
      <c r="C2955" s="119" t="s">
        <v>1026</v>
      </c>
      <c r="D2955" s="121">
        <v>2</v>
      </c>
      <c r="E2955" s="121">
        <v>5</v>
      </c>
    </row>
    <row r="2956" spans="1:5" x14ac:dyDescent="0.25">
      <c r="A2956" s="119" t="s">
        <v>669</v>
      </c>
      <c r="B2956" s="120" t="s">
        <v>1341</v>
      </c>
      <c r="C2956" s="119" t="s">
        <v>1026</v>
      </c>
      <c r="D2956" s="121">
        <v>4</v>
      </c>
      <c r="E2956" s="121">
        <v>8</v>
      </c>
    </row>
    <row r="2957" spans="1:5" x14ac:dyDescent="0.25">
      <c r="A2957" s="119" t="s">
        <v>669</v>
      </c>
      <c r="B2957" s="120" t="s">
        <v>1342</v>
      </c>
      <c r="C2957" s="119" t="s">
        <v>1026</v>
      </c>
      <c r="D2957" s="121" t="s">
        <v>1027</v>
      </c>
      <c r="E2957" s="121">
        <v>6</v>
      </c>
    </row>
    <row r="2958" spans="1:5" x14ac:dyDescent="0.25">
      <c r="A2958" s="119" t="s">
        <v>669</v>
      </c>
      <c r="B2958" s="120" t="s">
        <v>1139</v>
      </c>
      <c r="C2958" s="119" t="s">
        <v>1026</v>
      </c>
      <c r="D2958" s="124"/>
      <c r="E2958" s="121" t="s">
        <v>1027</v>
      </c>
    </row>
    <row r="2959" spans="1:5" x14ac:dyDescent="0.25">
      <c r="A2959" s="119" t="s">
        <v>669</v>
      </c>
      <c r="B2959" s="120" t="s">
        <v>1234</v>
      </c>
      <c r="C2959" s="119" t="s">
        <v>1026</v>
      </c>
      <c r="D2959" s="121">
        <v>2</v>
      </c>
      <c r="E2959" s="121">
        <v>3</v>
      </c>
    </row>
    <row r="2960" spans="1:5" x14ac:dyDescent="0.25">
      <c r="A2960" s="119" t="s">
        <v>669</v>
      </c>
      <c r="B2960" s="120" t="s">
        <v>1770</v>
      </c>
      <c r="C2960" s="119" t="s">
        <v>1026</v>
      </c>
      <c r="D2960" s="121">
        <v>1</v>
      </c>
      <c r="E2960" s="121">
        <v>8</v>
      </c>
    </row>
    <row r="2961" spans="1:5" x14ac:dyDescent="0.25">
      <c r="A2961" s="119" t="s">
        <v>669</v>
      </c>
      <c r="B2961" s="120" t="s">
        <v>1344</v>
      </c>
      <c r="C2961" s="119" t="s">
        <v>1026</v>
      </c>
      <c r="D2961" s="121">
        <v>2</v>
      </c>
      <c r="E2961" s="121">
        <v>8</v>
      </c>
    </row>
    <row r="2962" spans="1:5" x14ac:dyDescent="0.25">
      <c r="A2962" s="119" t="s">
        <v>669</v>
      </c>
      <c r="B2962" s="120" t="s">
        <v>1904</v>
      </c>
      <c r="C2962" s="119" t="s">
        <v>1026</v>
      </c>
      <c r="D2962" s="121">
        <v>2</v>
      </c>
      <c r="E2962" s="121">
        <v>5</v>
      </c>
    </row>
    <row r="2963" spans="1:5" x14ac:dyDescent="0.25">
      <c r="A2963" s="119" t="s">
        <v>669</v>
      </c>
      <c r="B2963" s="120" t="s">
        <v>1176</v>
      </c>
      <c r="C2963" s="119" t="s">
        <v>1026</v>
      </c>
      <c r="D2963" s="121">
        <v>1</v>
      </c>
      <c r="E2963" s="121" t="s">
        <v>1027</v>
      </c>
    </row>
    <row r="2964" spans="1:5" x14ac:dyDescent="0.25">
      <c r="A2964" s="119" t="s">
        <v>669</v>
      </c>
      <c r="B2964" s="120" t="s">
        <v>1346</v>
      </c>
      <c r="C2964" s="119" t="s">
        <v>1026</v>
      </c>
      <c r="D2964" s="121">
        <v>2</v>
      </c>
      <c r="E2964" s="121">
        <v>5</v>
      </c>
    </row>
    <row r="2965" spans="1:5" x14ac:dyDescent="0.25">
      <c r="A2965" s="119" t="s">
        <v>669</v>
      </c>
      <c r="B2965" s="120" t="s">
        <v>1179</v>
      </c>
      <c r="C2965" s="119" t="s">
        <v>1026</v>
      </c>
      <c r="D2965" s="124"/>
      <c r="E2965" s="124"/>
    </row>
    <row r="2966" spans="1:5" x14ac:dyDescent="0.25">
      <c r="A2966" s="119" t="s">
        <v>669</v>
      </c>
      <c r="B2966" s="120" t="s">
        <v>1182</v>
      </c>
      <c r="C2966" s="119" t="s">
        <v>1026</v>
      </c>
      <c r="D2966" s="121">
        <v>1</v>
      </c>
      <c r="E2966" s="121">
        <v>4</v>
      </c>
    </row>
    <row r="2967" spans="1:5" x14ac:dyDescent="0.25">
      <c r="A2967" s="119" t="s">
        <v>728</v>
      </c>
      <c r="B2967" s="120" t="s">
        <v>1724</v>
      </c>
      <c r="C2967" s="119" t="s">
        <v>1026</v>
      </c>
      <c r="D2967" s="121">
        <v>3</v>
      </c>
      <c r="E2967" s="121">
        <v>8</v>
      </c>
    </row>
    <row r="2968" spans="1:5" x14ac:dyDescent="0.25">
      <c r="A2968" s="119" t="s">
        <v>728</v>
      </c>
      <c r="B2968" s="120" t="s">
        <v>1100</v>
      </c>
      <c r="C2968" s="119" t="s">
        <v>1026</v>
      </c>
      <c r="D2968" s="121">
        <v>4</v>
      </c>
      <c r="E2968" s="121">
        <v>8</v>
      </c>
    </row>
    <row r="2969" spans="1:5" x14ac:dyDescent="0.25">
      <c r="A2969" s="119" t="s">
        <v>728</v>
      </c>
      <c r="B2969" s="120" t="s">
        <v>1184</v>
      </c>
      <c r="C2969" s="119" t="s">
        <v>1026</v>
      </c>
      <c r="D2969" s="121">
        <v>3</v>
      </c>
      <c r="E2969" s="121" t="s">
        <v>1027</v>
      </c>
    </row>
    <row r="2970" spans="1:5" x14ac:dyDescent="0.25">
      <c r="A2970" s="119" t="s">
        <v>728</v>
      </c>
      <c r="B2970" s="120" t="s">
        <v>1905</v>
      </c>
      <c r="C2970" s="119" t="s">
        <v>1029</v>
      </c>
      <c r="D2970" s="121">
        <v>1</v>
      </c>
      <c r="E2970" s="121">
        <v>2</v>
      </c>
    </row>
    <row r="2971" spans="1:5" x14ac:dyDescent="0.25">
      <c r="A2971" s="119" t="s">
        <v>728</v>
      </c>
      <c r="B2971" s="120" t="s">
        <v>1777</v>
      </c>
      <c r="C2971" s="119" t="s">
        <v>1029</v>
      </c>
      <c r="D2971" s="121">
        <v>2</v>
      </c>
      <c r="E2971" s="121">
        <v>9</v>
      </c>
    </row>
    <row r="2972" spans="1:5" x14ac:dyDescent="0.25">
      <c r="A2972" s="119" t="s">
        <v>728</v>
      </c>
      <c r="B2972" s="120" t="s">
        <v>1742</v>
      </c>
      <c r="C2972" s="119" t="s">
        <v>1026</v>
      </c>
      <c r="D2972" s="121">
        <v>3</v>
      </c>
      <c r="E2972" s="121">
        <v>7</v>
      </c>
    </row>
    <row r="2973" spans="1:5" x14ac:dyDescent="0.25">
      <c r="A2973" s="119" t="s">
        <v>728</v>
      </c>
      <c r="B2973" s="120" t="s">
        <v>1382</v>
      </c>
      <c r="C2973" s="119" t="s">
        <v>1026</v>
      </c>
      <c r="D2973" s="121">
        <v>3</v>
      </c>
      <c r="E2973" s="121">
        <v>9</v>
      </c>
    </row>
    <row r="2974" spans="1:5" x14ac:dyDescent="0.25">
      <c r="A2974" s="119" t="s">
        <v>728</v>
      </c>
      <c r="B2974" s="120" t="s">
        <v>1569</v>
      </c>
      <c r="C2974" s="119" t="s">
        <v>1026</v>
      </c>
      <c r="D2974" s="121">
        <v>1</v>
      </c>
      <c r="E2974" s="121">
        <v>8</v>
      </c>
    </row>
    <row r="2975" spans="1:5" x14ac:dyDescent="0.25">
      <c r="A2975" s="119" t="s">
        <v>728</v>
      </c>
      <c r="B2975" s="120" t="s">
        <v>1433</v>
      </c>
      <c r="C2975" s="119" t="s">
        <v>1026</v>
      </c>
      <c r="D2975" s="121">
        <v>1</v>
      </c>
      <c r="E2975" s="121">
        <v>9</v>
      </c>
    </row>
    <row r="2976" spans="1:5" x14ac:dyDescent="0.25">
      <c r="A2976" s="119" t="s">
        <v>848</v>
      </c>
      <c r="B2976" s="120" t="s">
        <v>1124</v>
      </c>
      <c r="C2976" s="119" t="s">
        <v>1026</v>
      </c>
      <c r="D2976" s="121" t="s">
        <v>1027</v>
      </c>
      <c r="E2976" s="121" t="s">
        <v>1027</v>
      </c>
    </row>
    <row r="2977" spans="1:5" x14ac:dyDescent="0.25">
      <c r="A2977" s="119" t="s">
        <v>848</v>
      </c>
      <c r="B2977" s="120" t="s">
        <v>1337</v>
      </c>
      <c r="C2977" s="119" t="s">
        <v>1026</v>
      </c>
      <c r="D2977" s="121">
        <v>2</v>
      </c>
      <c r="E2977" s="121">
        <v>2</v>
      </c>
    </row>
    <row r="2978" spans="1:5" x14ac:dyDescent="0.25">
      <c r="A2978" s="119" t="s">
        <v>848</v>
      </c>
      <c r="B2978" s="120" t="s">
        <v>1271</v>
      </c>
      <c r="C2978" s="119" t="s">
        <v>1026</v>
      </c>
      <c r="D2978" s="124"/>
      <c r="E2978" s="121">
        <v>8</v>
      </c>
    </row>
    <row r="2979" spans="1:5" x14ac:dyDescent="0.25">
      <c r="A2979" s="119" t="s">
        <v>848</v>
      </c>
      <c r="B2979" s="120" t="s">
        <v>1125</v>
      </c>
      <c r="C2979" s="119" t="s">
        <v>1026</v>
      </c>
      <c r="D2979" s="121">
        <v>3</v>
      </c>
      <c r="E2979" s="121">
        <v>2</v>
      </c>
    </row>
    <row r="2980" spans="1:5" x14ac:dyDescent="0.25">
      <c r="A2980" s="119" t="s">
        <v>848</v>
      </c>
      <c r="B2980" s="120" t="s">
        <v>1552</v>
      </c>
      <c r="C2980" s="119" t="s">
        <v>1029</v>
      </c>
      <c r="D2980" s="121">
        <v>1</v>
      </c>
      <c r="E2980" s="121">
        <v>3</v>
      </c>
    </row>
    <row r="2981" spans="1:5" x14ac:dyDescent="0.25">
      <c r="A2981" s="119" t="s">
        <v>853</v>
      </c>
      <c r="B2981" s="120" t="s">
        <v>1139</v>
      </c>
      <c r="C2981" s="119" t="s">
        <v>1026</v>
      </c>
      <c r="D2981" s="124"/>
      <c r="E2981" s="121" t="s">
        <v>1027</v>
      </c>
    </row>
    <row r="2982" spans="1:5" x14ac:dyDescent="0.25">
      <c r="A2982" s="119" t="s">
        <v>853</v>
      </c>
      <c r="B2982" s="120" t="s">
        <v>1122</v>
      </c>
      <c r="C2982" s="119" t="s">
        <v>1026</v>
      </c>
      <c r="D2982" s="124"/>
      <c r="E2982" s="121">
        <v>2</v>
      </c>
    </row>
    <row r="2983" spans="1:5" x14ac:dyDescent="0.25">
      <c r="A2983" s="119" t="s">
        <v>853</v>
      </c>
      <c r="B2983" s="120" t="s">
        <v>1906</v>
      </c>
      <c r="C2983" s="119" t="s">
        <v>1029</v>
      </c>
      <c r="D2983" s="121">
        <v>1</v>
      </c>
      <c r="E2983" s="121">
        <v>4</v>
      </c>
    </row>
    <row r="2984" spans="1:5" ht="30" x14ac:dyDescent="0.25">
      <c r="A2984" s="119" t="s">
        <v>853</v>
      </c>
      <c r="B2984" s="120" t="s">
        <v>1768</v>
      </c>
      <c r="C2984" s="119" t="s">
        <v>1029</v>
      </c>
      <c r="D2984" s="121">
        <v>1</v>
      </c>
      <c r="E2984" s="121">
        <v>2</v>
      </c>
    </row>
    <row r="2985" spans="1:5" x14ac:dyDescent="0.25">
      <c r="A2985" s="119" t="s">
        <v>853</v>
      </c>
      <c r="B2985" s="120" t="s">
        <v>1552</v>
      </c>
      <c r="C2985" s="119" t="s">
        <v>1029</v>
      </c>
      <c r="D2985" s="121">
        <v>1</v>
      </c>
      <c r="E2985" s="121">
        <v>3</v>
      </c>
    </row>
    <row r="2986" spans="1:5" x14ac:dyDescent="0.25">
      <c r="A2986" s="119" t="s">
        <v>853</v>
      </c>
      <c r="B2986" s="120" t="s">
        <v>1588</v>
      </c>
      <c r="C2986" s="119" t="s">
        <v>1026</v>
      </c>
      <c r="D2986" s="121">
        <v>1</v>
      </c>
      <c r="E2986" s="121" t="s">
        <v>1027</v>
      </c>
    </row>
    <row r="2987" spans="1:5" x14ac:dyDescent="0.25">
      <c r="A2987" s="119" t="s">
        <v>973</v>
      </c>
      <c r="B2987" s="120" t="s">
        <v>1277</v>
      </c>
      <c r="C2987" s="119" t="s">
        <v>1029</v>
      </c>
      <c r="D2987" s="124"/>
      <c r="E2987" s="121">
        <v>2</v>
      </c>
    </row>
    <row r="2988" spans="1:5" x14ac:dyDescent="0.25">
      <c r="A2988" s="119" t="s">
        <v>973</v>
      </c>
      <c r="B2988" s="120" t="s">
        <v>1066</v>
      </c>
      <c r="C2988" s="119" t="s">
        <v>1026</v>
      </c>
      <c r="D2988" s="124"/>
      <c r="E2988" s="121">
        <v>4</v>
      </c>
    </row>
    <row r="2989" spans="1:5" x14ac:dyDescent="0.25">
      <c r="A2989" s="119" t="s">
        <v>973</v>
      </c>
      <c r="B2989" s="120" t="s">
        <v>1069</v>
      </c>
      <c r="C2989" s="119" t="s">
        <v>1026</v>
      </c>
      <c r="D2989" s="124"/>
      <c r="E2989" s="121">
        <v>5</v>
      </c>
    </row>
    <row r="2990" spans="1:5" x14ac:dyDescent="0.25">
      <c r="A2990" s="119" t="s">
        <v>973</v>
      </c>
      <c r="B2990" s="120" t="s">
        <v>1375</v>
      </c>
      <c r="C2990" s="119" t="s">
        <v>1026</v>
      </c>
      <c r="D2990" s="121">
        <v>3</v>
      </c>
      <c r="E2990" s="121">
        <v>3</v>
      </c>
    </row>
    <row r="2991" spans="1:5" x14ac:dyDescent="0.25">
      <c r="A2991" s="119" t="s">
        <v>973</v>
      </c>
      <c r="B2991" s="120" t="s">
        <v>1071</v>
      </c>
      <c r="C2991" s="119" t="s">
        <v>1026</v>
      </c>
      <c r="D2991" s="121">
        <v>6</v>
      </c>
      <c r="E2991" s="121">
        <v>4</v>
      </c>
    </row>
    <row r="2992" spans="1:5" x14ac:dyDescent="0.25">
      <c r="A2992" s="119" t="s">
        <v>973</v>
      </c>
      <c r="B2992" s="120" t="s">
        <v>1034</v>
      </c>
      <c r="C2992" s="119" t="s">
        <v>1026</v>
      </c>
      <c r="D2992" s="121" t="s">
        <v>1027</v>
      </c>
      <c r="E2992" s="121" t="s">
        <v>1027</v>
      </c>
    </row>
    <row r="2993" spans="1:5" x14ac:dyDescent="0.25">
      <c r="A2993" s="119" t="s">
        <v>973</v>
      </c>
      <c r="B2993" s="120" t="s">
        <v>1086</v>
      </c>
      <c r="C2993" s="119" t="s">
        <v>1029</v>
      </c>
      <c r="D2993" s="124"/>
      <c r="E2993" s="121">
        <v>6</v>
      </c>
    </row>
    <row r="2994" spans="1:5" x14ac:dyDescent="0.25">
      <c r="A2994" s="119" t="s">
        <v>973</v>
      </c>
      <c r="B2994" s="120" t="s">
        <v>1284</v>
      </c>
      <c r="C2994" s="119" t="s">
        <v>1026</v>
      </c>
      <c r="D2994" s="124"/>
      <c r="E2994" s="121">
        <v>2</v>
      </c>
    </row>
    <row r="2995" spans="1:5" x14ac:dyDescent="0.25">
      <c r="A2995" s="119" t="s">
        <v>973</v>
      </c>
      <c r="B2995" s="120" t="s">
        <v>1907</v>
      </c>
      <c r="C2995" s="119" t="s">
        <v>1029</v>
      </c>
      <c r="D2995" s="124"/>
      <c r="E2995" s="121">
        <v>3</v>
      </c>
    </row>
    <row r="2996" spans="1:5" ht="30" x14ac:dyDescent="0.25">
      <c r="A2996" s="119" t="s">
        <v>764</v>
      </c>
      <c r="B2996" s="120" t="s">
        <v>1521</v>
      </c>
      <c r="C2996" s="119" t="s">
        <v>1026</v>
      </c>
      <c r="D2996" s="121">
        <v>9</v>
      </c>
      <c r="E2996" s="121">
        <v>7</v>
      </c>
    </row>
    <row r="2997" spans="1:5" ht="30" x14ac:dyDescent="0.25">
      <c r="A2997" s="119" t="s">
        <v>764</v>
      </c>
      <c r="B2997" s="120" t="s">
        <v>1523</v>
      </c>
      <c r="C2997" s="119" t="s">
        <v>1026</v>
      </c>
      <c r="D2997" s="121">
        <v>8</v>
      </c>
      <c r="E2997" s="121">
        <v>8</v>
      </c>
    </row>
    <row r="2998" spans="1:5" ht="30" x14ac:dyDescent="0.25">
      <c r="A2998" s="119" t="s">
        <v>764</v>
      </c>
      <c r="B2998" s="120" t="s">
        <v>1527</v>
      </c>
      <c r="C2998" s="119" t="s">
        <v>1026</v>
      </c>
      <c r="D2998" s="121">
        <v>8</v>
      </c>
      <c r="E2998" s="121">
        <v>7</v>
      </c>
    </row>
    <row r="2999" spans="1:5" ht="30" x14ac:dyDescent="0.25">
      <c r="A2999" s="119" t="s">
        <v>764</v>
      </c>
      <c r="B2999" s="120" t="s">
        <v>1312</v>
      </c>
      <c r="C2999" s="119" t="s">
        <v>1026</v>
      </c>
      <c r="D2999" s="121" t="s">
        <v>1027</v>
      </c>
      <c r="E2999" s="121" t="s">
        <v>1027</v>
      </c>
    </row>
    <row r="3000" spans="1:5" ht="30" x14ac:dyDescent="0.25">
      <c r="A3000" s="119" t="s">
        <v>764</v>
      </c>
      <c r="B3000" s="120" t="s">
        <v>1598</v>
      </c>
      <c r="C3000" s="119" t="s">
        <v>1026</v>
      </c>
      <c r="D3000" s="121">
        <v>5</v>
      </c>
      <c r="E3000" s="121">
        <v>7</v>
      </c>
    </row>
    <row r="3001" spans="1:5" ht="30" x14ac:dyDescent="0.25">
      <c r="A3001" s="119" t="s">
        <v>764</v>
      </c>
      <c r="B3001" s="120" t="s">
        <v>1522</v>
      </c>
      <c r="C3001" s="119" t="s">
        <v>1026</v>
      </c>
      <c r="D3001" s="121" t="s">
        <v>1027</v>
      </c>
      <c r="E3001" s="121">
        <v>7</v>
      </c>
    </row>
    <row r="3002" spans="1:5" ht="30" x14ac:dyDescent="0.25">
      <c r="A3002" s="119" t="s">
        <v>764</v>
      </c>
      <c r="B3002" s="120" t="s">
        <v>1908</v>
      </c>
      <c r="C3002" s="119" t="s">
        <v>1029</v>
      </c>
      <c r="D3002" s="121">
        <v>7</v>
      </c>
      <c r="E3002" s="121">
        <v>7</v>
      </c>
    </row>
    <row r="3003" spans="1:5" x14ac:dyDescent="0.25">
      <c r="A3003" s="119" t="s">
        <v>1909</v>
      </c>
      <c r="B3003" s="120" t="s">
        <v>1025</v>
      </c>
      <c r="C3003" s="119" t="s">
        <v>1026</v>
      </c>
      <c r="D3003" s="121">
        <v>7</v>
      </c>
      <c r="E3003" s="121" t="s">
        <v>1027</v>
      </c>
    </row>
    <row r="3004" spans="1:5" x14ac:dyDescent="0.25">
      <c r="A3004" s="119" t="s">
        <v>1909</v>
      </c>
      <c r="B3004" s="120" t="s">
        <v>1361</v>
      </c>
      <c r="C3004" s="119" t="s">
        <v>1026</v>
      </c>
      <c r="D3004" s="121">
        <v>2</v>
      </c>
      <c r="E3004" s="121">
        <v>8</v>
      </c>
    </row>
    <row r="3005" spans="1:5" x14ac:dyDescent="0.25">
      <c r="A3005" s="119" t="s">
        <v>1909</v>
      </c>
      <c r="B3005" s="120" t="s">
        <v>1809</v>
      </c>
      <c r="C3005" s="119" t="s">
        <v>1026</v>
      </c>
      <c r="D3005" s="121">
        <v>4</v>
      </c>
      <c r="E3005" s="121" t="s">
        <v>1027</v>
      </c>
    </row>
    <row r="3006" spans="1:5" x14ac:dyDescent="0.25">
      <c r="A3006" s="119" t="s">
        <v>1909</v>
      </c>
      <c r="B3006" s="120" t="s">
        <v>1240</v>
      </c>
      <c r="C3006" s="119" t="s">
        <v>1026</v>
      </c>
      <c r="D3006" s="121">
        <v>5</v>
      </c>
      <c r="E3006" s="121" t="s">
        <v>1027</v>
      </c>
    </row>
    <row r="3007" spans="1:5" x14ac:dyDescent="0.25">
      <c r="A3007" s="119" t="s">
        <v>1909</v>
      </c>
      <c r="B3007" s="120" t="s">
        <v>1244</v>
      </c>
      <c r="C3007" s="119" t="s">
        <v>1026</v>
      </c>
      <c r="D3007" s="121">
        <v>7</v>
      </c>
      <c r="E3007" s="121">
        <v>7</v>
      </c>
    </row>
    <row r="3008" spans="1:5" x14ac:dyDescent="0.25">
      <c r="A3008" s="119" t="s">
        <v>1909</v>
      </c>
      <c r="B3008" s="120" t="s">
        <v>1149</v>
      </c>
      <c r="C3008" s="119" t="s">
        <v>1026</v>
      </c>
      <c r="D3008" s="121">
        <v>5</v>
      </c>
      <c r="E3008" s="121">
        <v>7</v>
      </c>
    </row>
    <row r="3009" spans="1:5" x14ac:dyDescent="0.25">
      <c r="A3009" s="119" t="s">
        <v>1909</v>
      </c>
      <c r="B3009" s="120" t="s">
        <v>1366</v>
      </c>
      <c r="C3009" s="119" t="s">
        <v>1026</v>
      </c>
      <c r="D3009" s="121">
        <v>6</v>
      </c>
      <c r="E3009" s="121">
        <v>6</v>
      </c>
    </row>
    <row r="3010" spans="1:5" x14ac:dyDescent="0.25">
      <c r="A3010" s="119" t="s">
        <v>1909</v>
      </c>
      <c r="B3010" s="120" t="s">
        <v>1800</v>
      </c>
      <c r="C3010" s="119" t="s">
        <v>1026</v>
      </c>
      <c r="D3010" s="121">
        <v>7</v>
      </c>
      <c r="E3010" s="121">
        <v>8</v>
      </c>
    </row>
    <row r="3011" spans="1:5" x14ac:dyDescent="0.25">
      <c r="A3011" s="119" t="s">
        <v>1909</v>
      </c>
      <c r="B3011" s="120" t="s">
        <v>1225</v>
      </c>
      <c r="C3011" s="119" t="s">
        <v>1026</v>
      </c>
      <c r="D3011" s="121">
        <v>6</v>
      </c>
      <c r="E3011" s="121">
        <v>7</v>
      </c>
    </row>
    <row r="3012" spans="1:5" x14ac:dyDescent="0.25">
      <c r="A3012" s="119" t="s">
        <v>1909</v>
      </c>
      <c r="B3012" s="120" t="s">
        <v>1338</v>
      </c>
      <c r="C3012" s="119" t="s">
        <v>1026</v>
      </c>
      <c r="D3012" s="121">
        <v>3</v>
      </c>
      <c r="E3012" s="121" t="s">
        <v>1027</v>
      </c>
    </row>
    <row r="3013" spans="1:5" x14ac:dyDescent="0.25">
      <c r="A3013" s="119" t="s">
        <v>1909</v>
      </c>
      <c r="B3013" s="120" t="s">
        <v>1286</v>
      </c>
      <c r="C3013" s="119" t="s">
        <v>1026</v>
      </c>
      <c r="D3013" s="121">
        <v>6</v>
      </c>
      <c r="E3013" s="121">
        <v>7</v>
      </c>
    </row>
    <row r="3014" spans="1:5" x14ac:dyDescent="0.25">
      <c r="A3014" s="119" t="s">
        <v>1909</v>
      </c>
      <c r="B3014" s="120" t="s">
        <v>1264</v>
      </c>
      <c r="C3014" s="119" t="s">
        <v>1026</v>
      </c>
      <c r="D3014" s="121">
        <v>8</v>
      </c>
      <c r="E3014" s="121" t="s">
        <v>1027</v>
      </c>
    </row>
    <row r="3015" spans="1:5" x14ac:dyDescent="0.25">
      <c r="A3015" s="119" t="s">
        <v>1909</v>
      </c>
      <c r="B3015" s="120" t="s">
        <v>1382</v>
      </c>
      <c r="C3015" s="119" t="s">
        <v>1026</v>
      </c>
      <c r="D3015" s="121">
        <v>3</v>
      </c>
      <c r="E3015" s="121">
        <v>9</v>
      </c>
    </row>
    <row r="3016" spans="1:5" x14ac:dyDescent="0.25">
      <c r="A3016" s="119" t="s">
        <v>1909</v>
      </c>
      <c r="B3016" s="120" t="s">
        <v>1090</v>
      </c>
      <c r="C3016" s="119" t="s">
        <v>1026</v>
      </c>
      <c r="D3016" s="121">
        <v>4</v>
      </c>
      <c r="E3016" s="121" t="s">
        <v>1027</v>
      </c>
    </row>
    <row r="3017" spans="1:5" x14ac:dyDescent="0.25">
      <c r="A3017" s="119" t="s">
        <v>1909</v>
      </c>
      <c r="B3017" s="120" t="s">
        <v>1352</v>
      </c>
      <c r="C3017" s="119" t="s">
        <v>1026</v>
      </c>
      <c r="D3017" s="121">
        <v>3</v>
      </c>
      <c r="E3017" s="121">
        <v>7</v>
      </c>
    </row>
    <row r="3018" spans="1:5" x14ac:dyDescent="0.25">
      <c r="A3018" s="119" t="s">
        <v>1909</v>
      </c>
      <c r="B3018" s="120" t="s">
        <v>1570</v>
      </c>
      <c r="C3018" s="119" t="s">
        <v>1026</v>
      </c>
      <c r="D3018" s="121">
        <v>4</v>
      </c>
      <c r="E3018" s="121">
        <v>8</v>
      </c>
    </row>
    <row r="3019" spans="1:5" x14ac:dyDescent="0.25">
      <c r="A3019" s="119" t="s">
        <v>670</v>
      </c>
      <c r="B3019" s="120" t="s">
        <v>1234</v>
      </c>
      <c r="C3019" s="119" t="s">
        <v>1026</v>
      </c>
      <c r="D3019" s="121">
        <v>2</v>
      </c>
      <c r="E3019" s="121">
        <v>3</v>
      </c>
    </row>
    <row r="3020" spans="1:5" x14ac:dyDescent="0.25">
      <c r="A3020" s="119" t="s">
        <v>670</v>
      </c>
      <c r="B3020" s="120" t="s">
        <v>1122</v>
      </c>
      <c r="C3020" s="119" t="s">
        <v>1026</v>
      </c>
      <c r="D3020" s="124"/>
      <c r="E3020" s="121">
        <v>2</v>
      </c>
    </row>
    <row r="3021" spans="1:5" x14ac:dyDescent="0.25">
      <c r="A3021" s="119" t="s">
        <v>670</v>
      </c>
      <c r="B3021" s="120" t="s">
        <v>1675</v>
      </c>
      <c r="C3021" s="119" t="s">
        <v>1029</v>
      </c>
      <c r="D3021" s="121">
        <v>2</v>
      </c>
      <c r="E3021" s="121" t="s">
        <v>1027</v>
      </c>
    </row>
    <row r="3022" spans="1:5" x14ac:dyDescent="0.25">
      <c r="A3022" s="119" t="s">
        <v>670</v>
      </c>
      <c r="B3022" s="120" t="s">
        <v>1910</v>
      </c>
      <c r="C3022" s="119" t="s">
        <v>1029</v>
      </c>
      <c r="D3022" s="121">
        <v>1</v>
      </c>
      <c r="E3022" s="121">
        <v>1</v>
      </c>
    </row>
    <row r="3023" spans="1:5" ht="30" x14ac:dyDescent="0.25">
      <c r="A3023" s="119" t="s">
        <v>674</v>
      </c>
      <c r="B3023" s="120" t="s">
        <v>1314</v>
      </c>
      <c r="C3023" s="119" t="s">
        <v>1026</v>
      </c>
      <c r="D3023" s="121">
        <v>1</v>
      </c>
      <c r="E3023" s="121">
        <v>1</v>
      </c>
    </row>
    <row r="3024" spans="1:5" ht="30" x14ac:dyDescent="0.25">
      <c r="A3024" s="119" t="s">
        <v>674</v>
      </c>
      <c r="B3024" s="120" t="s">
        <v>1318</v>
      </c>
      <c r="C3024" s="119" t="s">
        <v>1026</v>
      </c>
      <c r="D3024" s="121">
        <v>1</v>
      </c>
      <c r="E3024" s="121">
        <v>1</v>
      </c>
    </row>
    <row r="3025" spans="1:5" ht="30" x14ac:dyDescent="0.25">
      <c r="A3025" s="119" t="s">
        <v>674</v>
      </c>
      <c r="B3025" s="120" t="s">
        <v>1494</v>
      </c>
      <c r="C3025" s="119" t="s">
        <v>1026</v>
      </c>
      <c r="D3025" s="121">
        <v>1</v>
      </c>
      <c r="E3025" s="121" t="s">
        <v>1027</v>
      </c>
    </row>
    <row r="3026" spans="1:5" ht="30" x14ac:dyDescent="0.25">
      <c r="A3026" s="119" t="s">
        <v>674</v>
      </c>
      <c r="B3026" s="120" t="s">
        <v>1911</v>
      </c>
      <c r="C3026" s="119" t="s">
        <v>1029</v>
      </c>
      <c r="D3026" s="121">
        <v>1</v>
      </c>
      <c r="E3026" s="121">
        <v>1</v>
      </c>
    </row>
    <row r="3027" spans="1:5" x14ac:dyDescent="0.25">
      <c r="A3027" s="119" t="s">
        <v>917</v>
      </c>
      <c r="B3027" s="120" t="s">
        <v>1125</v>
      </c>
      <c r="C3027" s="119" t="s">
        <v>1026</v>
      </c>
      <c r="D3027" s="121">
        <v>3</v>
      </c>
      <c r="E3027" s="121">
        <v>2</v>
      </c>
    </row>
    <row r="3028" spans="1:5" x14ac:dyDescent="0.25">
      <c r="A3028" s="119" t="s">
        <v>917</v>
      </c>
      <c r="B3028" s="120" t="s">
        <v>1303</v>
      </c>
      <c r="C3028" s="119" t="s">
        <v>1029</v>
      </c>
      <c r="D3028" s="121">
        <v>2</v>
      </c>
      <c r="E3028" s="121">
        <v>2</v>
      </c>
    </row>
    <row r="3029" spans="1:5" x14ac:dyDescent="0.25">
      <c r="A3029" s="119" t="s">
        <v>917</v>
      </c>
      <c r="B3029" s="120" t="s">
        <v>1321</v>
      </c>
      <c r="C3029" s="119" t="s">
        <v>1026</v>
      </c>
      <c r="D3029" s="124"/>
      <c r="E3029" s="121">
        <v>2</v>
      </c>
    </row>
    <row r="3030" spans="1:5" x14ac:dyDescent="0.25">
      <c r="A3030" s="119" t="s">
        <v>917</v>
      </c>
      <c r="B3030" s="120" t="s">
        <v>1066</v>
      </c>
      <c r="C3030" s="119" t="s">
        <v>1026</v>
      </c>
      <c r="D3030" s="124"/>
      <c r="E3030" s="121">
        <v>4</v>
      </c>
    </row>
    <row r="3031" spans="1:5" x14ac:dyDescent="0.25">
      <c r="A3031" s="119" t="s">
        <v>917</v>
      </c>
      <c r="B3031" s="120" t="s">
        <v>1279</v>
      </c>
      <c r="C3031" s="119" t="s">
        <v>1026</v>
      </c>
      <c r="D3031" s="121">
        <v>7</v>
      </c>
      <c r="E3031" s="121" t="s">
        <v>1027</v>
      </c>
    </row>
    <row r="3032" spans="1:5" x14ac:dyDescent="0.25">
      <c r="A3032" s="119" t="s">
        <v>917</v>
      </c>
      <c r="B3032" s="120" t="s">
        <v>1034</v>
      </c>
      <c r="C3032" s="119" t="s">
        <v>1026</v>
      </c>
      <c r="D3032" s="121" t="s">
        <v>1027</v>
      </c>
      <c r="E3032" s="121" t="s">
        <v>1027</v>
      </c>
    </row>
    <row r="3033" spans="1:5" x14ac:dyDescent="0.25">
      <c r="A3033" s="119" t="s">
        <v>917</v>
      </c>
      <c r="B3033" s="120" t="s">
        <v>1329</v>
      </c>
      <c r="C3033" s="119" t="s">
        <v>1026</v>
      </c>
      <c r="D3033" s="124"/>
      <c r="E3033" s="121">
        <v>2</v>
      </c>
    </row>
    <row r="3034" spans="1:5" x14ac:dyDescent="0.25">
      <c r="A3034" s="119" t="s">
        <v>917</v>
      </c>
      <c r="B3034" s="120" t="s">
        <v>1072</v>
      </c>
      <c r="C3034" s="119" t="s">
        <v>1026</v>
      </c>
      <c r="D3034" s="124"/>
      <c r="E3034" s="121">
        <v>2</v>
      </c>
    </row>
    <row r="3035" spans="1:5" x14ac:dyDescent="0.25">
      <c r="A3035" s="119" t="s">
        <v>917</v>
      </c>
      <c r="B3035" s="120" t="s">
        <v>1331</v>
      </c>
      <c r="C3035" s="119" t="s">
        <v>1029</v>
      </c>
      <c r="D3035" s="124"/>
      <c r="E3035" s="121">
        <v>1</v>
      </c>
    </row>
    <row r="3036" spans="1:5" x14ac:dyDescent="0.25">
      <c r="A3036" s="119" t="s">
        <v>918</v>
      </c>
      <c r="B3036" s="120" t="s">
        <v>1248</v>
      </c>
      <c r="C3036" s="119" t="s">
        <v>1026</v>
      </c>
      <c r="D3036" s="121" t="s">
        <v>1027</v>
      </c>
      <c r="E3036" s="121">
        <v>6</v>
      </c>
    </row>
    <row r="3037" spans="1:5" x14ac:dyDescent="0.25">
      <c r="A3037" s="119" t="s">
        <v>918</v>
      </c>
      <c r="B3037" s="120" t="s">
        <v>1420</v>
      </c>
      <c r="C3037" s="119" t="s">
        <v>1026</v>
      </c>
      <c r="D3037" s="121">
        <v>3</v>
      </c>
      <c r="E3037" s="121">
        <v>3</v>
      </c>
    </row>
    <row r="3038" spans="1:5" x14ac:dyDescent="0.25">
      <c r="A3038" s="119" t="s">
        <v>918</v>
      </c>
      <c r="B3038" s="120" t="s">
        <v>1308</v>
      </c>
      <c r="C3038" s="119" t="s">
        <v>1026</v>
      </c>
      <c r="D3038" s="121">
        <v>5</v>
      </c>
      <c r="E3038" s="121">
        <v>6</v>
      </c>
    </row>
    <row r="3039" spans="1:5" x14ac:dyDescent="0.25">
      <c r="A3039" s="119" t="s">
        <v>918</v>
      </c>
      <c r="B3039" s="120" t="s">
        <v>1411</v>
      </c>
      <c r="C3039" s="119" t="s">
        <v>1026</v>
      </c>
      <c r="D3039" s="121">
        <v>2</v>
      </c>
      <c r="E3039" s="121">
        <v>4</v>
      </c>
    </row>
    <row r="3040" spans="1:5" x14ac:dyDescent="0.25">
      <c r="A3040" s="119" t="s">
        <v>918</v>
      </c>
      <c r="B3040" s="120" t="s">
        <v>1309</v>
      </c>
      <c r="C3040" s="119" t="s">
        <v>1026</v>
      </c>
      <c r="D3040" s="121">
        <v>6</v>
      </c>
      <c r="E3040" s="121">
        <v>7</v>
      </c>
    </row>
    <row r="3041" spans="1:5" x14ac:dyDescent="0.25">
      <c r="A3041" s="119" t="s">
        <v>918</v>
      </c>
      <c r="B3041" s="120" t="s">
        <v>1279</v>
      </c>
      <c r="C3041" s="119" t="s">
        <v>1026</v>
      </c>
      <c r="D3041" s="121">
        <v>7</v>
      </c>
      <c r="E3041" s="121" t="s">
        <v>1027</v>
      </c>
    </row>
    <row r="3042" spans="1:5" x14ac:dyDescent="0.25">
      <c r="A3042" s="119" t="s">
        <v>918</v>
      </c>
      <c r="B3042" s="120" t="s">
        <v>1912</v>
      </c>
      <c r="C3042" s="119" t="s">
        <v>1026</v>
      </c>
      <c r="D3042" s="121" t="s">
        <v>1027</v>
      </c>
      <c r="E3042" s="121">
        <v>4</v>
      </c>
    </row>
    <row r="3043" spans="1:5" x14ac:dyDescent="0.25">
      <c r="A3043" s="119" t="s">
        <v>918</v>
      </c>
      <c r="B3043" s="120" t="s">
        <v>1317</v>
      </c>
      <c r="C3043" s="119" t="s">
        <v>1026</v>
      </c>
      <c r="D3043" s="121">
        <v>4</v>
      </c>
      <c r="E3043" s="121">
        <v>3</v>
      </c>
    </row>
    <row r="3044" spans="1:5" x14ac:dyDescent="0.25">
      <c r="A3044" s="119" t="s">
        <v>918</v>
      </c>
      <c r="B3044" s="120" t="s">
        <v>1312</v>
      </c>
      <c r="C3044" s="119" t="s">
        <v>1026</v>
      </c>
      <c r="D3044" s="121" t="s">
        <v>1027</v>
      </c>
      <c r="E3044" s="121" t="s">
        <v>1027</v>
      </c>
    </row>
    <row r="3045" spans="1:5" x14ac:dyDescent="0.25">
      <c r="A3045" s="119" t="s">
        <v>918</v>
      </c>
      <c r="B3045" s="120" t="s">
        <v>1313</v>
      </c>
      <c r="C3045" s="119" t="s">
        <v>1026</v>
      </c>
      <c r="D3045" s="121">
        <v>4</v>
      </c>
      <c r="E3045" s="121" t="s">
        <v>1027</v>
      </c>
    </row>
    <row r="3046" spans="1:5" x14ac:dyDescent="0.25">
      <c r="A3046" s="119" t="s">
        <v>918</v>
      </c>
      <c r="B3046" s="120" t="s">
        <v>1647</v>
      </c>
      <c r="C3046" s="119" t="s">
        <v>1026</v>
      </c>
      <c r="D3046" s="124"/>
      <c r="E3046" s="121">
        <v>1</v>
      </c>
    </row>
    <row r="3047" spans="1:5" x14ac:dyDescent="0.25">
      <c r="A3047" s="119" t="s">
        <v>918</v>
      </c>
      <c r="B3047" s="120" t="s">
        <v>1422</v>
      </c>
      <c r="C3047" s="119" t="s">
        <v>1026</v>
      </c>
      <c r="D3047" s="124"/>
      <c r="E3047" s="121">
        <v>2</v>
      </c>
    </row>
    <row r="3048" spans="1:5" x14ac:dyDescent="0.25">
      <c r="A3048" s="119" t="s">
        <v>918</v>
      </c>
      <c r="B3048" s="120" t="s">
        <v>1423</v>
      </c>
      <c r="C3048" s="119" t="s">
        <v>1026</v>
      </c>
      <c r="D3048" s="124"/>
      <c r="E3048" s="121">
        <v>2</v>
      </c>
    </row>
    <row r="3049" spans="1:5" x14ac:dyDescent="0.25">
      <c r="A3049" s="119" t="s">
        <v>918</v>
      </c>
      <c r="B3049" s="120" t="s">
        <v>1424</v>
      </c>
      <c r="C3049" s="119" t="s">
        <v>1029</v>
      </c>
      <c r="D3049" s="124"/>
      <c r="E3049" s="121">
        <v>3</v>
      </c>
    </row>
    <row r="3050" spans="1:5" x14ac:dyDescent="0.25">
      <c r="A3050" s="119" t="s">
        <v>936</v>
      </c>
      <c r="B3050" s="120" t="s">
        <v>1125</v>
      </c>
      <c r="C3050" s="119" t="s">
        <v>1026</v>
      </c>
      <c r="D3050" s="121">
        <v>3</v>
      </c>
      <c r="E3050" s="121">
        <v>2</v>
      </c>
    </row>
    <row r="3051" spans="1:5" x14ac:dyDescent="0.25">
      <c r="A3051" s="119" t="s">
        <v>936</v>
      </c>
      <c r="B3051" s="120" t="s">
        <v>1420</v>
      </c>
      <c r="C3051" s="119" t="s">
        <v>1026</v>
      </c>
      <c r="D3051" s="121">
        <v>3</v>
      </c>
      <c r="E3051" s="121">
        <v>3</v>
      </c>
    </row>
    <row r="3052" spans="1:5" x14ac:dyDescent="0.25">
      <c r="A3052" s="119" t="s">
        <v>936</v>
      </c>
      <c r="B3052" s="120" t="s">
        <v>1782</v>
      </c>
      <c r="C3052" s="119" t="s">
        <v>1026</v>
      </c>
      <c r="D3052" s="121">
        <v>3</v>
      </c>
      <c r="E3052" s="121">
        <v>4</v>
      </c>
    </row>
    <row r="3053" spans="1:5" x14ac:dyDescent="0.25">
      <c r="A3053" s="119" t="s">
        <v>936</v>
      </c>
      <c r="B3053" s="120" t="s">
        <v>1622</v>
      </c>
      <c r="C3053" s="119" t="s">
        <v>1026</v>
      </c>
      <c r="D3053" s="121">
        <v>1</v>
      </c>
      <c r="E3053" s="121">
        <v>2</v>
      </c>
    </row>
    <row r="3054" spans="1:5" x14ac:dyDescent="0.25">
      <c r="A3054" s="119" t="s">
        <v>936</v>
      </c>
      <c r="B3054" s="120" t="s">
        <v>1494</v>
      </c>
      <c r="C3054" s="119" t="s">
        <v>1026</v>
      </c>
      <c r="D3054" s="121">
        <v>1</v>
      </c>
      <c r="E3054" s="121" t="s">
        <v>1027</v>
      </c>
    </row>
    <row r="3055" spans="1:5" x14ac:dyDescent="0.25">
      <c r="A3055" s="119" t="s">
        <v>936</v>
      </c>
      <c r="B3055" s="120" t="s">
        <v>1421</v>
      </c>
      <c r="C3055" s="119" t="s">
        <v>1026</v>
      </c>
      <c r="D3055" s="121" t="s">
        <v>1027</v>
      </c>
      <c r="E3055" s="121">
        <v>4</v>
      </c>
    </row>
    <row r="3056" spans="1:5" x14ac:dyDescent="0.25">
      <c r="A3056" s="119" t="s">
        <v>936</v>
      </c>
      <c r="B3056" s="120" t="s">
        <v>1913</v>
      </c>
      <c r="C3056" s="119" t="s">
        <v>1029</v>
      </c>
      <c r="D3056" s="124"/>
      <c r="E3056" s="121">
        <v>2</v>
      </c>
    </row>
    <row r="3057" spans="1:5" x14ac:dyDescent="0.25">
      <c r="A3057" s="119" t="s">
        <v>936</v>
      </c>
      <c r="B3057" s="120" t="s">
        <v>1422</v>
      </c>
      <c r="C3057" s="119" t="s">
        <v>1026</v>
      </c>
      <c r="D3057" s="124"/>
      <c r="E3057" s="121">
        <v>2</v>
      </c>
    </row>
    <row r="3058" spans="1:5" x14ac:dyDescent="0.25">
      <c r="A3058" s="119" t="s">
        <v>936</v>
      </c>
      <c r="B3058" s="120" t="s">
        <v>1423</v>
      </c>
      <c r="C3058" s="119" t="s">
        <v>1026</v>
      </c>
      <c r="D3058" s="124"/>
      <c r="E3058" s="121">
        <v>2</v>
      </c>
    </row>
    <row r="3059" spans="1:5" x14ac:dyDescent="0.25">
      <c r="A3059" s="119" t="s">
        <v>936</v>
      </c>
      <c r="B3059" s="120" t="s">
        <v>1074</v>
      </c>
      <c r="C3059" s="119" t="s">
        <v>1026</v>
      </c>
      <c r="D3059" s="121">
        <v>3</v>
      </c>
      <c r="E3059" s="121">
        <v>2</v>
      </c>
    </row>
    <row r="3060" spans="1:5" x14ac:dyDescent="0.25">
      <c r="A3060" s="119" t="s">
        <v>811</v>
      </c>
      <c r="B3060" s="120" t="s">
        <v>1914</v>
      </c>
      <c r="C3060" s="119" t="s">
        <v>1026</v>
      </c>
      <c r="D3060" s="121">
        <v>2</v>
      </c>
      <c r="E3060" s="121">
        <v>3</v>
      </c>
    </row>
    <row r="3061" spans="1:5" x14ac:dyDescent="0.25">
      <c r="A3061" s="119" t="s">
        <v>811</v>
      </c>
      <c r="B3061" s="120" t="s">
        <v>1411</v>
      </c>
      <c r="C3061" s="119" t="s">
        <v>1029</v>
      </c>
      <c r="D3061" s="121">
        <v>2</v>
      </c>
      <c r="E3061" s="121">
        <v>4</v>
      </c>
    </row>
    <row r="3062" spans="1:5" x14ac:dyDescent="0.25">
      <c r="A3062" s="119" t="s">
        <v>811</v>
      </c>
      <c r="B3062" s="120" t="s">
        <v>1915</v>
      </c>
      <c r="C3062" s="119" t="s">
        <v>1026</v>
      </c>
      <c r="D3062" s="121">
        <v>2</v>
      </c>
      <c r="E3062" s="121">
        <v>3</v>
      </c>
    </row>
    <row r="3063" spans="1:5" x14ac:dyDescent="0.25">
      <c r="A3063" s="119" t="s">
        <v>811</v>
      </c>
      <c r="B3063" s="120" t="s">
        <v>1758</v>
      </c>
      <c r="C3063" s="119" t="s">
        <v>1026</v>
      </c>
      <c r="D3063" s="121">
        <v>2</v>
      </c>
      <c r="E3063" s="121">
        <v>3</v>
      </c>
    </row>
    <row r="3064" spans="1:5" x14ac:dyDescent="0.25">
      <c r="A3064" s="119" t="s">
        <v>811</v>
      </c>
      <c r="B3064" s="120" t="s">
        <v>1320</v>
      </c>
      <c r="C3064" s="119" t="s">
        <v>1026</v>
      </c>
      <c r="D3064" s="121">
        <v>2</v>
      </c>
      <c r="E3064" s="121" t="s">
        <v>1027</v>
      </c>
    </row>
    <row r="3065" spans="1:5" x14ac:dyDescent="0.25">
      <c r="A3065" s="119" t="s">
        <v>811</v>
      </c>
      <c r="B3065" s="120" t="s">
        <v>1916</v>
      </c>
      <c r="C3065" s="119" t="s">
        <v>1029</v>
      </c>
      <c r="D3065" s="124"/>
      <c r="E3065" s="121">
        <v>3</v>
      </c>
    </row>
    <row r="3066" spans="1:5" x14ac:dyDescent="0.25">
      <c r="A3066" s="119" t="s">
        <v>812</v>
      </c>
      <c r="B3066" s="120" t="s">
        <v>1914</v>
      </c>
      <c r="C3066" s="119" t="s">
        <v>1026</v>
      </c>
      <c r="D3066" s="121">
        <v>2</v>
      </c>
      <c r="E3066" s="121">
        <v>3</v>
      </c>
    </row>
    <row r="3067" spans="1:5" x14ac:dyDescent="0.25">
      <c r="A3067" s="119" t="s">
        <v>812</v>
      </c>
      <c r="B3067" s="120" t="s">
        <v>1840</v>
      </c>
      <c r="C3067" s="119" t="s">
        <v>1029</v>
      </c>
      <c r="D3067" s="121">
        <v>3</v>
      </c>
      <c r="E3067" s="121">
        <v>4</v>
      </c>
    </row>
    <row r="3068" spans="1:5" x14ac:dyDescent="0.25">
      <c r="A3068" s="119" t="s">
        <v>812</v>
      </c>
      <c r="B3068" s="120" t="s">
        <v>1400</v>
      </c>
      <c r="C3068" s="119" t="s">
        <v>1026</v>
      </c>
      <c r="D3068" s="121">
        <v>2</v>
      </c>
      <c r="E3068" s="121">
        <v>3</v>
      </c>
    </row>
    <row r="3069" spans="1:5" x14ac:dyDescent="0.25">
      <c r="A3069" s="119" t="s">
        <v>812</v>
      </c>
      <c r="B3069" s="120" t="s">
        <v>1760</v>
      </c>
      <c r="C3069" s="119" t="s">
        <v>1026</v>
      </c>
      <c r="D3069" s="121">
        <v>2</v>
      </c>
      <c r="E3069" s="121">
        <v>4</v>
      </c>
    </row>
    <row r="3070" spans="1:5" x14ac:dyDescent="0.25">
      <c r="A3070" s="119" t="s">
        <v>812</v>
      </c>
      <c r="B3070" s="120" t="s">
        <v>1672</v>
      </c>
      <c r="C3070" s="119" t="s">
        <v>1026</v>
      </c>
      <c r="D3070" s="121">
        <v>2</v>
      </c>
      <c r="E3070" s="121">
        <v>3</v>
      </c>
    </row>
    <row r="3071" spans="1:5" x14ac:dyDescent="0.25">
      <c r="A3071" s="119" t="s">
        <v>812</v>
      </c>
      <c r="B3071" s="120" t="s">
        <v>1917</v>
      </c>
      <c r="C3071" s="119" t="s">
        <v>1026</v>
      </c>
      <c r="D3071" s="121">
        <v>3</v>
      </c>
      <c r="E3071" s="121" t="s">
        <v>1027</v>
      </c>
    </row>
    <row r="3072" spans="1:5" x14ac:dyDescent="0.25">
      <c r="A3072" s="119" t="s">
        <v>812</v>
      </c>
      <c r="B3072" s="120" t="s">
        <v>1423</v>
      </c>
      <c r="C3072" s="119" t="s">
        <v>1026</v>
      </c>
      <c r="D3072" s="124"/>
      <c r="E3072" s="121">
        <v>2</v>
      </c>
    </row>
    <row r="3073" spans="1:5" ht="30" x14ac:dyDescent="0.25">
      <c r="A3073" s="119" t="s">
        <v>939</v>
      </c>
      <c r="B3073" s="120" t="s">
        <v>1125</v>
      </c>
      <c r="C3073" s="119" t="s">
        <v>1026</v>
      </c>
      <c r="D3073" s="121">
        <v>3</v>
      </c>
      <c r="E3073" s="121">
        <v>2</v>
      </c>
    </row>
    <row r="3074" spans="1:5" ht="30" x14ac:dyDescent="0.25">
      <c r="A3074" s="119" t="s">
        <v>939</v>
      </c>
      <c r="B3074" s="120" t="s">
        <v>1042</v>
      </c>
      <c r="C3074" s="119" t="s">
        <v>1026</v>
      </c>
      <c r="D3074" s="121" t="s">
        <v>1027</v>
      </c>
      <c r="E3074" s="121" t="s">
        <v>1027</v>
      </c>
    </row>
    <row r="3075" spans="1:5" ht="30" x14ac:dyDescent="0.25">
      <c r="A3075" s="119" t="s">
        <v>939</v>
      </c>
      <c r="B3075" s="120" t="s">
        <v>1452</v>
      </c>
      <c r="C3075" s="119" t="s">
        <v>1029</v>
      </c>
      <c r="D3075" s="121">
        <v>5</v>
      </c>
      <c r="E3075" s="121">
        <v>6</v>
      </c>
    </row>
    <row r="3076" spans="1:5" ht="30" x14ac:dyDescent="0.25">
      <c r="A3076" s="119" t="s">
        <v>939</v>
      </c>
      <c r="B3076" s="120" t="s">
        <v>1697</v>
      </c>
      <c r="C3076" s="119" t="s">
        <v>1026</v>
      </c>
      <c r="D3076" s="121">
        <v>7</v>
      </c>
      <c r="E3076" s="121" t="s">
        <v>1027</v>
      </c>
    </row>
    <row r="3077" spans="1:5" ht="30" x14ac:dyDescent="0.25">
      <c r="A3077" s="119" t="s">
        <v>939</v>
      </c>
      <c r="B3077" s="120" t="s">
        <v>1861</v>
      </c>
      <c r="C3077" s="119" t="s">
        <v>1029</v>
      </c>
      <c r="D3077" s="121">
        <v>5</v>
      </c>
      <c r="E3077" s="121">
        <v>7</v>
      </c>
    </row>
    <row r="3078" spans="1:5" ht="30" x14ac:dyDescent="0.25">
      <c r="A3078" s="119" t="s">
        <v>939</v>
      </c>
      <c r="B3078" s="120" t="s">
        <v>1918</v>
      </c>
      <c r="C3078" s="119" t="s">
        <v>1026</v>
      </c>
      <c r="D3078" s="121" t="s">
        <v>1027</v>
      </c>
      <c r="E3078" s="121" t="s">
        <v>1027</v>
      </c>
    </row>
    <row r="3079" spans="1:5" ht="30" x14ac:dyDescent="0.25">
      <c r="A3079" s="119" t="s">
        <v>939</v>
      </c>
      <c r="B3079" s="120" t="s">
        <v>1305</v>
      </c>
      <c r="C3079" s="119" t="s">
        <v>1026</v>
      </c>
      <c r="D3079" s="121">
        <v>6</v>
      </c>
      <c r="E3079" s="121" t="s">
        <v>1027</v>
      </c>
    </row>
    <row r="3080" spans="1:5" ht="30" x14ac:dyDescent="0.25">
      <c r="A3080" s="119" t="s">
        <v>939</v>
      </c>
      <c r="B3080" s="120" t="s">
        <v>1057</v>
      </c>
      <c r="C3080" s="119" t="s">
        <v>1026</v>
      </c>
      <c r="D3080" s="121">
        <v>7</v>
      </c>
      <c r="E3080" s="121">
        <v>7</v>
      </c>
    </row>
    <row r="3081" spans="1:5" ht="30" x14ac:dyDescent="0.25">
      <c r="A3081" s="119" t="s">
        <v>939</v>
      </c>
      <c r="B3081" s="120" t="s">
        <v>1694</v>
      </c>
      <c r="C3081" s="119" t="s">
        <v>1029</v>
      </c>
      <c r="D3081" s="121">
        <v>5</v>
      </c>
      <c r="E3081" s="121">
        <v>6</v>
      </c>
    </row>
    <row r="3082" spans="1:5" ht="30" x14ac:dyDescent="0.25">
      <c r="A3082" s="119" t="s">
        <v>882</v>
      </c>
      <c r="B3082" s="120" t="s">
        <v>1690</v>
      </c>
      <c r="C3082" s="119" t="s">
        <v>1026</v>
      </c>
      <c r="D3082" s="121" t="s">
        <v>1027</v>
      </c>
      <c r="E3082" s="121" t="s">
        <v>1027</v>
      </c>
    </row>
    <row r="3083" spans="1:5" ht="30" x14ac:dyDescent="0.25">
      <c r="A3083" s="119" t="s">
        <v>882</v>
      </c>
      <c r="B3083" s="120" t="s">
        <v>1042</v>
      </c>
      <c r="C3083" s="119" t="s">
        <v>1026</v>
      </c>
      <c r="D3083" s="121" t="s">
        <v>1027</v>
      </c>
      <c r="E3083" s="121" t="s">
        <v>1027</v>
      </c>
    </row>
    <row r="3084" spans="1:5" ht="30" x14ac:dyDescent="0.25">
      <c r="A3084" s="119" t="s">
        <v>882</v>
      </c>
      <c r="B3084" s="120" t="s">
        <v>1032</v>
      </c>
      <c r="C3084" s="119" t="s">
        <v>1026</v>
      </c>
      <c r="D3084" s="121" t="s">
        <v>1027</v>
      </c>
      <c r="E3084" s="121" t="s">
        <v>1027</v>
      </c>
    </row>
    <row r="3085" spans="1:5" ht="30" x14ac:dyDescent="0.25">
      <c r="A3085" s="119" t="s">
        <v>882</v>
      </c>
      <c r="B3085" s="120" t="s">
        <v>1442</v>
      </c>
      <c r="C3085" s="119" t="s">
        <v>1026</v>
      </c>
      <c r="D3085" s="121" t="s">
        <v>1027</v>
      </c>
      <c r="E3085" s="121" t="s">
        <v>1027</v>
      </c>
    </row>
    <row r="3086" spans="1:5" ht="30" x14ac:dyDescent="0.25">
      <c r="A3086" s="119" t="s">
        <v>882</v>
      </c>
      <c r="B3086" s="120" t="s">
        <v>1334</v>
      </c>
      <c r="C3086" s="119" t="s">
        <v>1026</v>
      </c>
      <c r="D3086" s="121">
        <v>4</v>
      </c>
      <c r="E3086" s="121">
        <v>3</v>
      </c>
    </row>
    <row r="3087" spans="1:5" ht="30" x14ac:dyDescent="0.25">
      <c r="A3087" s="119" t="s">
        <v>882</v>
      </c>
      <c r="B3087" s="120" t="s">
        <v>1053</v>
      </c>
      <c r="C3087" s="119" t="s">
        <v>1026</v>
      </c>
      <c r="D3087" s="121">
        <v>4</v>
      </c>
      <c r="E3087" s="121">
        <v>5</v>
      </c>
    </row>
    <row r="3088" spans="1:5" ht="30" x14ac:dyDescent="0.25">
      <c r="A3088" s="119" t="s">
        <v>882</v>
      </c>
      <c r="B3088" s="120" t="s">
        <v>1131</v>
      </c>
      <c r="C3088" s="119" t="s">
        <v>1026</v>
      </c>
      <c r="D3088" s="121" t="s">
        <v>1027</v>
      </c>
      <c r="E3088" s="121" t="s">
        <v>1027</v>
      </c>
    </row>
    <row r="3089" spans="1:5" ht="30" x14ac:dyDescent="0.25">
      <c r="A3089" s="119" t="s">
        <v>882</v>
      </c>
      <c r="B3089" s="120" t="s">
        <v>1918</v>
      </c>
      <c r="C3089" s="119" t="s">
        <v>1026</v>
      </c>
      <c r="D3089" s="121" t="s">
        <v>1027</v>
      </c>
      <c r="E3089" s="121" t="s">
        <v>1027</v>
      </c>
    </row>
    <row r="3090" spans="1:5" ht="30" x14ac:dyDescent="0.25">
      <c r="A3090" s="119" t="s">
        <v>882</v>
      </c>
      <c r="B3090" s="120" t="s">
        <v>1036</v>
      </c>
      <c r="C3090" s="119" t="s">
        <v>1026</v>
      </c>
      <c r="D3090" s="121" t="s">
        <v>1027</v>
      </c>
      <c r="E3090" s="121">
        <v>4</v>
      </c>
    </row>
    <row r="3091" spans="1:5" ht="30" x14ac:dyDescent="0.25">
      <c r="A3091" s="119" t="s">
        <v>882</v>
      </c>
      <c r="B3091" s="120" t="s">
        <v>1694</v>
      </c>
      <c r="C3091" s="119" t="s">
        <v>1029</v>
      </c>
      <c r="D3091" s="121">
        <v>5</v>
      </c>
      <c r="E3091" s="121">
        <v>6</v>
      </c>
    </row>
    <row r="3092" spans="1:5" ht="30" x14ac:dyDescent="0.25">
      <c r="A3092" s="119" t="s">
        <v>882</v>
      </c>
      <c r="B3092" s="120" t="s">
        <v>1229</v>
      </c>
      <c r="C3092" s="119" t="s">
        <v>1026</v>
      </c>
      <c r="D3092" s="121">
        <v>6</v>
      </c>
      <c r="E3092" s="121">
        <v>7</v>
      </c>
    </row>
    <row r="3093" spans="1:5" x14ac:dyDescent="0.25">
      <c r="A3093" s="119" t="s">
        <v>937</v>
      </c>
      <c r="B3093" s="120" t="s">
        <v>1247</v>
      </c>
      <c r="C3093" s="119" t="s">
        <v>1026</v>
      </c>
      <c r="D3093" s="121">
        <v>8</v>
      </c>
      <c r="E3093" s="121">
        <v>7</v>
      </c>
    </row>
    <row r="3094" spans="1:5" x14ac:dyDescent="0.25">
      <c r="A3094" s="119" t="s">
        <v>937</v>
      </c>
      <c r="B3094" s="120" t="s">
        <v>1248</v>
      </c>
      <c r="C3094" s="119" t="s">
        <v>1026</v>
      </c>
      <c r="D3094" s="121" t="s">
        <v>1027</v>
      </c>
      <c r="E3094" s="121">
        <v>6</v>
      </c>
    </row>
    <row r="3095" spans="1:5" x14ac:dyDescent="0.25">
      <c r="A3095" s="119" t="s">
        <v>937</v>
      </c>
      <c r="B3095" s="120" t="s">
        <v>1253</v>
      </c>
      <c r="C3095" s="119" t="s">
        <v>1029</v>
      </c>
      <c r="D3095" s="121">
        <v>7</v>
      </c>
      <c r="E3095" s="121">
        <v>5</v>
      </c>
    </row>
    <row r="3096" spans="1:5" x14ac:dyDescent="0.25">
      <c r="A3096" s="119" t="s">
        <v>937</v>
      </c>
      <c r="B3096" s="120" t="s">
        <v>1060</v>
      </c>
      <c r="C3096" s="119" t="s">
        <v>1026</v>
      </c>
      <c r="D3096" s="121">
        <v>8</v>
      </c>
      <c r="E3096" s="121">
        <v>7</v>
      </c>
    </row>
    <row r="3097" spans="1:5" x14ac:dyDescent="0.25">
      <c r="A3097" s="119" t="s">
        <v>957</v>
      </c>
      <c r="B3097" s="120" t="s">
        <v>1093</v>
      </c>
      <c r="C3097" s="119" t="s">
        <v>1026</v>
      </c>
      <c r="D3097" s="121">
        <v>5</v>
      </c>
      <c r="E3097" s="121" t="s">
        <v>1027</v>
      </c>
    </row>
    <row r="3098" spans="1:5" x14ac:dyDescent="0.25">
      <c r="A3098" s="119" t="s">
        <v>957</v>
      </c>
      <c r="B3098" s="120" t="s">
        <v>1195</v>
      </c>
      <c r="C3098" s="119" t="s">
        <v>1026</v>
      </c>
      <c r="D3098" s="121">
        <v>1</v>
      </c>
      <c r="E3098" s="121">
        <v>5</v>
      </c>
    </row>
    <row r="3099" spans="1:5" x14ac:dyDescent="0.25">
      <c r="A3099" s="119" t="s">
        <v>957</v>
      </c>
      <c r="B3099" s="120" t="s">
        <v>1123</v>
      </c>
      <c r="C3099" s="119" t="s">
        <v>1026</v>
      </c>
      <c r="D3099" s="121">
        <v>4</v>
      </c>
      <c r="E3099" s="121">
        <v>4</v>
      </c>
    </row>
    <row r="3100" spans="1:5" x14ac:dyDescent="0.25">
      <c r="A3100" s="119" t="s">
        <v>957</v>
      </c>
      <c r="B3100" s="120" t="s">
        <v>1124</v>
      </c>
      <c r="C3100" s="119" t="s">
        <v>1026</v>
      </c>
      <c r="D3100" s="121" t="s">
        <v>1027</v>
      </c>
      <c r="E3100" s="121" t="s">
        <v>1027</v>
      </c>
    </row>
    <row r="3101" spans="1:5" x14ac:dyDescent="0.25">
      <c r="A3101" s="119" t="s">
        <v>957</v>
      </c>
      <c r="B3101" s="120" t="s">
        <v>1232</v>
      </c>
      <c r="C3101" s="119" t="s">
        <v>1026</v>
      </c>
      <c r="D3101" s="121">
        <v>2</v>
      </c>
      <c r="E3101" s="121">
        <v>5</v>
      </c>
    </row>
    <row r="3102" spans="1:5" x14ac:dyDescent="0.25">
      <c r="A3102" s="119" t="s">
        <v>957</v>
      </c>
      <c r="B3102" s="120" t="s">
        <v>1919</v>
      </c>
      <c r="C3102" s="119" t="s">
        <v>1026</v>
      </c>
      <c r="D3102" s="121">
        <v>4</v>
      </c>
      <c r="E3102" s="121" t="s">
        <v>1027</v>
      </c>
    </row>
    <row r="3103" spans="1:5" x14ac:dyDescent="0.25">
      <c r="A3103" s="119" t="s">
        <v>957</v>
      </c>
      <c r="B3103" s="120" t="s">
        <v>1724</v>
      </c>
      <c r="C3103" s="119" t="s">
        <v>1026</v>
      </c>
      <c r="D3103" s="121">
        <v>3</v>
      </c>
      <c r="E3103" s="121">
        <v>8</v>
      </c>
    </row>
    <row r="3104" spans="1:5" x14ac:dyDescent="0.25">
      <c r="A3104" s="119" t="s">
        <v>957</v>
      </c>
      <c r="B3104" s="120" t="s">
        <v>1096</v>
      </c>
      <c r="C3104" s="119" t="s">
        <v>1026</v>
      </c>
      <c r="D3104" s="121">
        <v>4</v>
      </c>
      <c r="E3104" s="121">
        <v>7</v>
      </c>
    </row>
    <row r="3105" spans="1:5" x14ac:dyDescent="0.25">
      <c r="A3105" s="119" t="s">
        <v>957</v>
      </c>
      <c r="B3105" s="120" t="s">
        <v>1268</v>
      </c>
      <c r="C3105" s="119" t="s">
        <v>1026</v>
      </c>
      <c r="D3105" s="121">
        <v>2</v>
      </c>
      <c r="E3105" s="121" t="s">
        <v>1027</v>
      </c>
    </row>
    <row r="3106" spans="1:5" x14ac:dyDescent="0.25">
      <c r="A3106" s="119" t="s">
        <v>957</v>
      </c>
      <c r="B3106" s="120" t="s">
        <v>1098</v>
      </c>
      <c r="C3106" s="119" t="s">
        <v>1026</v>
      </c>
      <c r="D3106" s="121">
        <v>3</v>
      </c>
      <c r="E3106" s="121">
        <v>8</v>
      </c>
    </row>
    <row r="3107" spans="1:5" x14ac:dyDescent="0.25">
      <c r="A3107" s="119" t="s">
        <v>957</v>
      </c>
      <c r="B3107" s="120" t="s">
        <v>1920</v>
      </c>
      <c r="C3107" s="119" t="s">
        <v>1026</v>
      </c>
      <c r="D3107" s="121">
        <v>2</v>
      </c>
      <c r="E3107" s="121">
        <v>7</v>
      </c>
    </row>
    <row r="3108" spans="1:5" x14ac:dyDescent="0.25">
      <c r="A3108" s="119" t="s">
        <v>957</v>
      </c>
      <c r="B3108" s="120" t="s">
        <v>1146</v>
      </c>
      <c r="C3108" s="119" t="s">
        <v>1026</v>
      </c>
      <c r="D3108" s="121">
        <v>6</v>
      </c>
      <c r="E3108" s="121" t="s">
        <v>1027</v>
      </c>
    </row>
    <row r="3109" spans="1:5" x14ac:dyDescent="0.25">
      <c r="A3109" s="119" t="s">
        <v>957</v>
      </c>
      <c r="B3109" s="120" t="s">
        <v>1101</v>
      </c>
      <c r="C3109" s="119" t="s">
        <v>1026</v>
      </c>
      <c r="D3109" s="121">
        <v>2</v>
      </c>
      <c r="E3109" s="121">
        <v>7</v>
      </c>
    </row>
    <row r="3110" spans="1:5" x14ac:dyDescent="0.25">
      <c r="A3110" s="119" t="s">
        <v>957</v>
      </c>
      <c r="B3110" s="120" t="s">
        <v>1184</v>
      </c>
      <c r="C3110" s="119" t="s">
        <v>1026</v>
      </c>
      <c r="D3110" s="121">
        <v>3</v>
      </c>
      <c r="E3110" s="121" t="s">
        <v>1027</v>
      </c>
    </row>
    <row r="3111" spans="1:5" x14ac:dyDescent="0.25">
      <c r="A3111" s="119" t="s">
        <v>957</v>
      </c>
      <c r="B3111" s="120" t="s">
        <v>1102</v>
      </c>
      <c r="C3111" s="119" t="s">
        <v>1026</v>
      </c>
      <c r="D3111" s="121">
        <v>2</v>
      </c>
      <c r="E3111" s="121" t="s">
        <v>1027</v>
      </c>
    </row>
    <row r="3112" spans="1:5" x14ac:dyDescent="0.25">
      <c r="A3112" s="119" t="s">
        <v>957</v>
      </c>
      <c r="B3112" s="120" t="s">
        <v>1659</v>
      </c>
      <c r="C3112" s="119" t="s">
        <v>1026</v>
      </c>
      <c r="D3112" s="121">
        <v>2</v>
      </c>
      <c r="E3112" s="121">
        <v>8</v>
      </c>
    </row>
    <row r="3113" spans="1:5" x14ac:dyDescent="0.25">
      <c r="A3113" s="119" t="s">
        <v>957</v>
      </c>
      <c r="B3113" s="120" t="s">
        <v>1103</v>
      </c>
      <c r="C3113" s="119" t="s">
        <v>1026</v>
      </c>
      <c r="D3113" s="121">
        <v>2</v>
      </c>
      <c r="E3113" s="121">
        <v>8</v>
      </c>
    </row>
    <row r="3114" spans="1:5" x14ac:dyDescent="0.25">
      <c r="A3114" s="119" t="s">
        <v>957</v>
      </c>
      <c r="B3114" s="120" t="s">
        <v>1235</v>
      </c>
      <c r="C3114" s="119" t="s">
        <v>1026</v>
      </c>
      <c r="D3114" s="121">
        <v>1</v>
      </c>
      <c r="E3114" s="121">
        <v>5</v>
      </c>
    </row>
    <row r="3115" spans="1:5" x14ac:dyDescent="0.25">
      <c r="A3115" s="119" t="s">
        <v>957</v>
      </c>
      <c r="B3115" s="120" t="s">
        <v>1135</v>
      </c>
      <c r="C3115" s="119" t="s">
        <v>1026</v>
      </c>
      <c r="D3115" s="121">
        <v>2</v>
      </c>
      <c r="E3115" s="121" t="s">
        <v>1027</v>
      </c>
    </row>
    <row r="3116" spans="1:5" x14ac:dyDescent="0.25">
      <c r="A3116" s="119" t="s">
        <v>957</v>
      </c>
      <c r="B3116" s="120" t="s">
        <v>1619</v>
      </c>
      <c r="C3116" s="119" t="s">
        <v>1026</v>
      </c>
      <c r="D3116" s="121">
        <v>2</v>
      </c>
      <c r="E3116" s="121">
        <v>4</v>
      </c>
    </row>
    <row r="3117" spans="1:5" x14ac:dyDescent="0.25">
      <c r="A3117" s="119" t="s">
        <v>957</v>
      </c>
      <c r="B3117" s="120" t="s">
        <v>1430</v>
      </c>
      <c r="C3117" s="119" t="s">
        <v>1026</v>
      </c>
      <c r="D3117" s="121" t="s">
        <v>1027</v>
      </c>
      <c r="E3117" s="121" t="s">
        <v>1027</v>
      </c>
    </row>
    <row r="3118" spans="1:5" x14ac:dyDescent="0.25">
      <c r="A3118" s="119" t="s">
        <v>957</v>
      </c>
      <c r="B3118" s="120" t="s">
        <v>1108</v>
      </c>
      <c r="C3118" s="119" t="s">
        <v>1026</v>
      </c>
      <c r="D3118" s="121">
        <v>2</v>
      </c>
      <c r="E3118" s="121">
        <v>8</v>
      </c>
    </row>
    <row r="3119" spans="1:5" x14ac:dyDescent="0.25">
      <c r="A3119" s="119" t="s">
        <v>957</v>
      </c>
      <c r="B3119" s="120" t="s">
        <v>1129</v>
      </c>
      <c r="C3119" s="119" t="s">
        <v>1026</v>
      </c>
      <c r="D3119" s="121" t="s">
        <v>1027</v>
      </c>
      <c r="E3119" s="121" t="s">
        <v>1027</v>
      </c>
    </row>
    <row r="3120" spans="1:5" x14ac:dyDescent="0.25">
      <c r="A3120" s="119" t="s">
        <v>957</v>
      </c>
      <c r="B3120" s="120" t="s">
        <v>1130</v>
      </c>
      <c r="C3120" s="119" t="s">
        <v>1026</v>
      </c>
      <c r="D3120" s="121">
        <v>6</v>
      </c>
      <c r="E3120" s="121" t="s">
        <v>1027</v>
      </c>
    </row>
    <row r="3121" spans="1:5" x14ac:dyDescent="0.25">
      <c r="A3121" s="119" t="s">
        <v>957</v>
      </c>
      <c r="B3121" s="120" t="s">
        <v>1172</v>
      </c>
      <c r="C3121" s="119" t="s">
        <v>1026</v>
      </c>
      <c r="D3121" s="121">
        <v>1</v>
      </c>
      <c r="E3121" s="121">
        <v>8</v>
      </c>
    </row>
    <row r="3122" spans="1:5" x14ac:dyDescent="0.25">
      <c r="A3122" s="119" t="s">
        <v>957</v>
      </c>
      <c r="B3122" s="120" t="s">
        <v>1336</v>
      </c>
      <c r="C3122" s="119" t="s">
        <v>1026</v>
      </c>
      <c r="D3122" s="121" t="s">
        <v>1027</v>
      </c>
      <c r="E3122" s="121" t="s">
        <v>1027</v>
      </c>
    </row>
    <row r="3123" spans="1:5" x14ac:dyDescent="0.25">
      <c r="A3123" s="119" t="s">
        <v>957</v>
      </c>
      <c r="B3123" s="120" t="s">
        <v>1131</v>
      </c>
      <c r="C3123" s="119" t="s">
        <v>1026</v>
      </c>
      <c r="D3123" s="121" t="s">
        <v>1027</v>
      </c>
      <c r="E3123" s="121" t="s">
        <v>1027</v>
      </c>
    </row>
    <row r="3124" spans="1:5" x14ac:dyDescent="0.25">
      <c r="A3124" s="119" t="s">
        <v>957</v>
      </c>
      <c r="B3124" s="120" t="s">
        <v>1213</v>
      </c>
      <c r="C3124" s="119" t="s">
        <v>1026</v>
      </c>
      <c r="D3124" s="121" t="s">
        <v>1027</v>
      </c>
      <c r="E3124" s="121" t="s">
        <v>1027</v>
      </c>
    </row>
    <row r="3125" spans="1:5" x14ac:dyDescent="0.25">
      <c r="A3125" s="119" t="s">
        <v>957</v>
      </c>
      <c r="B3125" s="120" t="s">
        <v>1132</v>
      </c>
      <c r="C3125" s="119" t="s">
        <v>1026</v>
      </c>
      <c r="D3125" s="121">
        <v>2</v>
      </c>
      <c r="E3125" s="121">
        <v>2</v>
      </c>
    </row>
    <row r="3126" spans="1:5" x14ac:dyDescent="0.25">
      <c r="A3126" s="119" t="s">
        <v>957</v>
      </c>
      <c r="B3126" s="120" t="s">
        <v>1114</v>
      </c>
      <c r="C3126" s="119" t="s">
        <v>1026</v>
      </c>
      <c r="D3126" s="121">
        <v>4</v>
      </c>
      <c r="E3126" s="121">
        <v>8</v>
      </c>
    </row>
    <row r="3127" spans="1:5" x14ac:dyDescent="0.25">
      <c r="A3127" s="119" t="s">
        <v>957</v>
      </c>
      <c r="B3127" s="120" t="s">
        <v>1188</v>
      </c>
      <c r="C3127" s="119" t="s">
        <v>1026</v>
      </c>
      <c r="D3127" s="121">
        <v>3</v>
      </c>
      <c r="E3127" s="121">
        <v>8</v>
      </c>
    </row>
    <row r="3128" spans="1:5" x14ac:dyDescent="0.25">
      <c r="A3128" s="119" t="s">
        <v>957</v>
      </c>
      <c r="B3128" s="120" t="s">
        <v>1176</v>
      </c>
      <c r="C3128" s="119" t="s">
        <v>1026</v>
      </c>
      <c r="D3128" s="121">
        <v>1</v>
      </c>
      <c r="E3128" s="121" t="s">
        <v>1027</v>
      </c>
    </row>
    <row r="3129" spans="1:5" x14ac:dyDescent="0.25">
      <c r="A3129" s="119" t="s">
        <v>957</v>
      </c>
      <c r="B3129" s="120" t="s">
        <v>1189</v>
      </c>
      <c r="C3129" s="119" t="s">
        <v>1029</v>
      </c>
      <c r="D3129" s="121">
        <v>2</v>
      </c>
      <c r="E3129" s="121">
        <v>8</v>
      </c>
    </row>
    <row r="3130" spans="1:5" x14ac:dyDescent="0.25">
      <c r="A3130" s="119" t="s">
        <v>957</v>
      </c>
      <c r="B3130" s="120" t="s">
        <v>1231</v>
      </c>
      <c r="C3130" s="119" t="s">
        <v>1026</v>
      </c>
      <c r="D3130" s="121">
        <v>1</v>
      </c>
      <c r="E3130" s="121">
        <v>5</v>
      </c>
    </row>
    <row r="3131" spans="1:5" x14ac:dyDescent="0.25">
      <c r="A3131" s="119" t="s">
        <v>957</v>
      </c>
      <c r="B3131" s="120" t="s">
        <v>1157</v>
      </c>
      <c r="C3131" s="119" t="s">
        <v>1026</v>
      </c>
      <c r="D3131" s="121" t="s">
        <v>1027</v>
      </c>
      <c r="E3131" s="121" t="s">
        <v>1027</v>
      </c>
    </row>
    <row r="3132" spans="1:5" x14ac:dyDescent="0.25">
      <c r="A3132" s="119" t="s">
        <v>957</v>
      </c>
      <c r="B3132" s="120" t="s">
        <v>1133</v>
      </c>
      <c r="C3132" s="119" t="s">
        <v>1026</v>
      </c>
      <c r="D3132" s="121">
        <v>4</v>
      </c>
      <c r="E3132" s="121">
        <v>3</v>
      </c>
    </row>
    <row r="3133" spans="1:5" x14ac:dyDescent="0.25">
      <c r="A3133" s="119" t="s">
        <v>957</v>
      </c>
      <c r="B3133" s="120" t="s">
        <v>1116</v>
      </c>
      <c r="C3133" s="119" t="s">
        <v>1026</v>
      </c>
      <c r="D3133" s="121">
        <v>2</v>
      </c>
      <c r="E3133" s="121">
        <v>7</v>
      </c>
    </row>
    <row r="3134" spans="1:5" x14ac:dyDescent="0.25">
      <c r="A3134" s="119" t="s">
        <v>721</v>
      </c>
      <c r="B3134" s="120" t="s">
        <v>1232</v>
      </c>
      <c r="C3134" s="119" t="s">
        <v>1026</v>
      </c>
      <c r="D3134" s="121">
        <v>2</v>
      </c>
      <c r="E3134" s="121">
        <v>5</v>
      </c>
    </row>
    <row r="3135" spans="1:5" x14ac:dyDescent="0.25">
      <c r="A3135" s="119" t="s">
        <v>721</v>
      </c>
      <c r="B3135" s="120" t="s">
        <v>1098</v>
      </c>
      <c r="C3135" s="119" t="s">
        <v>1026</v>
      </c>
      <c r="D3135" s="121">
        <v>3</v>
      </c>
      <c r="E3135" s="121">
        <v>8</v>
      </c>
    </row>
    <row r="3136" spans="1:5" x14ac:dyDescent="0.25">
      <c r="A3136" s="119" t="s">
        <v>721</v>
      </c>
      <c r="B3136" s="120" t="s">
        <v>1661</v>
      </c>
      <c r="C3136" s="119" t="s">
        <v>1026</v>
      </c>
      <c r="D3136" s="121">
        <v>2</v>
      </c>
      <c r="E3136" s="121">
        <v>8</v>
      </c>
    </row>
    <row r="3137" spans="1:5" x14ac:dyDescent="0.25">
      <c r="A3137" s="119" t="s">
        <v>721</v>
      </c>
      <c r="B3137" s="120" t="s">
        <v>1921</v>
      </c>
      <c r="C3137" s="119" t="s">
        <v>1029</v>
      </c>
      <c r="D3137" s="121">
        <v>1</v>
      </c>
      <c r="E3137" s="121">
        <v>8</v>
      </c>
    </row>
    <row r="3138" spans="1:5" x14ac:dyDescent="0.25">
      <c r="A3138" s="119" t="s">
        <v>721</v>
      </c>
      <c r="B3138" s="120" t="s">
        <v>1568</v>
      </c>
      <c r="C3138" s="119" t="s">
        <v>1026</v>
      </c>
      <c r="D3138" s="121">
        <v>2</v>
      </c>
      <c r="E3138" s="121">
        <v>9</v>
      </c>
    </row>
    <row r="3139" spans="1:5" x14ac:dyDescent="0.25">
      <c r="A3139" s="119" t="s">
        <v>721</v>
      </c>
      <c r="B3139" s="120" t="s">
        <v>1777</v>
      </c>
      <c r="C3139" s="119" t="s">
        <v>1029</v>
      </c>
      <c r="D3139" s="121">
        <v>2</v>
      </c>
      <c r="E3139" s="121">
        <v>9</v>
      </c>
    </row>
    <row r="3140" spans="1:5" x14ac:dyDescent="0.25">
      <c r="A3140" s="119" t="s">
        <v>721</v>
      </c>
      <c r="B3140" s="120" t="s">
        <v>1110</v>
      </c>
      <c r="C3140" s="119" t="s">
        <v>1026</v>
      </c>
      <c r="D3140" s="121">
        <v>3</v>
      </c>
      <c r="E3140" s="121">
        <v>7</v>
      </c>
    </row>
    <row r="3141" spans="1:5" x14ac:dyDescent="0.25">
      <c r="A3141" s="119" t="s">
        <v>721</v>
      </c>
      <c r="B3141" s="120" t="s">
        <v>1172</v>
      </c>
      <c r="C3141" s="119" t="s">
        <v>1026</v>
      </c>
      <c r="D3141" s="121">
        <v>1</v>
      </c>
      <c r="E3141" s="121">
        <v>8</v>
      </c>
    </row>
    <row r="3142" spans="1:5" x14ac:dyDescent="0.25">
      <c r="A3142" s="119" t="s">
        <v>721</v>
      </c>
      <c r="B3142" s="120" t="s">
        <v>1112</v>
      </c>
      <c r="C3142" s="119" t="s">
        <v>1026</v>
      </c>
      <c r="D3142" s="121">
        <v>3</v>
      </c>
      <c r="E3142" s="121">
        <v>8</v>
      </c>
    </row>
    <row r="3143" spans="1:5" x14ac:dyDescent="0.25">
      <c r="A3143" s="119" t="s">
        <v>721</v>
      </c>
      <c r="B3143" s="120" t="s">
        <v>1113</v>
      </c>
      <c r="C3143" s="119" t="s">
        <v>1026</v>
      </c>
      <c r="D3143" s="121">
        <v>2</v>
      </c>
      <c r="E3143" s="121">
        <v>7</v>
      </c>
    </row>
    <row r="3144" spans="1:5" x14ac:dyDescent="0.25">
      <c r="A3144" s="119" t="s">
        <v>721</v>
      </c>
      <c r="B3144" s="120" t="s">
        <v>1569</v>
      </c>
      <c r="C3144" s="119" t="s">
        <v>1026</v>
      </c>
      <c r="D3144" s="121">
        <v>1</v>
      </c>
      <c r="E3144" s="121">
        <v>8</v>
      </c>
    </row>
    <row r="3145" spans="1:5" x14ac:dyDescent="0.25">
      <c r="A3145" s="119" t="s">
        <v>721</v>
      </c>
      <c r="B3145" s="120" t="s">
        <v>1191</v>
      </c>
      <c r="C3145" s="119" t="s">
        <v>1029</v>
      </c>
      <c r="D3145" s="121">
        <v>1</v>
      </c>
      <c r="E3145" s="121">
        <v>8</v>
      </c>
    </row>
    <row r="3146" spans="1:5" x14ac:dyDescent="0.25">
      <c r="A3146" s="119" t="s">
        <v>765</v>
      </c>
      <c r="B3146" s="120" t="s">
        <v>1312</v>
      </c>
      <c r="C3146" s="119" t="s">
        <v>1026</v>
      </c>
      <c r="D3146" s="121" t="s">
        <v>1027</v>
      </c>
      <c r="E3146" s="121" t="s">
        <v>1027</v>
      </c>
    </row>
    <row r="3147" spans="1:5" x14ac:dyDescent="0.25">
      <c r="A3147" s="119" t="s">
        <v>765</v>
      </c>
      <c r="B3147" s="120" t="s">
        <v>1193</v>
      </c>
      <c r="C3147" s="119" t="s">
        <v>1026</v>
      </c>
      <c r="D3147" s="121">
        <v>7</v>
      </c>
      <c r="E3147" s="121">
        <v>7</v>
      </c>
    </row>
    <row r="3148" spans="1:5" x14ac:dyDescent="0.25">
      <c r="A3148" s="119" t="s">
        <v>765</v>
      </c>
      <c r="B3148" s="120" t="s">
        <v>1510</v>
      </c>
      <c r="C3148" s="119" t="s">
        <v>1026</v>
      </c>
      <c r="D3148" s="121">
        <v>8</v>
      </c>
      <c r="E3148" s="121" t="s">
        <v>1027</v>
      </c>
    </row>
    <row r="3149" spans="1:5" x14ac:dyDescent="0.25">
      <c r="A3149" s="119" t="s">
        <v>765</v>
      </c>
      <c r="B3149" s="120" t="s">
        <v>1922</v>
      </c>
      <c r="C3149" s="119" t="s">
        <v>1029</v>
      </c>
      <c r="D3149" s="121">
        <v>4</v>
      </c>
      <c r="E3149" s="121">
        <v>8</v>
      </c>
    </row>
    <row r="3150" spans="1:5" x14ac:dyDescent="0.25">
      <c r="A3150" s="119" t="s">
        <v>825</v>
      </c>
      <c r="B3150" s="120" t="s">
        <v>1923</v>
      </c>
      <c r="C3150" s="119" t="s">
        <v>1026</v>
      </c>
      <c r="D3150" s="121">
        <v>2</v>
      </c>
      <c r="E3150" s="121">
        <v>9</v>
      </c>
    </row>
    <row r="3151" spans="1:5" x14ac:dyDescent="0.25">
      <c r="A3151" s="119" t="s">
        <v>825</v>
      </c>
      <c r="B3151" s="120" t="s">
        <v>1543</v>
      </c>
      <c r="C3151" s="119" t="s">
        <v>1026</v>
      </c>
      <c r="D3151" s="121">
        <v>2</v>
      </c>
      <c r="E3151" s="121">
        <v>7</v>
      </c>
    </row>
    <row r="3152" spans="1:5" x14ac:dyDescent="0.25">
      <c r="A3152" s="119" t="s">
        <v>825</v>
      </c>
      <c r="B3152" s="120" t="s">
        <v>1924</v>
      </c>
      <c r="C3152" s="119" t="s">
        <v>1029</v>
      </c>
      <c r="D3152" s="121">
        <v>5</v>
      </c>
      <c r="E3152" s="121">
        <v>5</v>
      </c>
    </row>
    <row r="3153" spans="1:5" x14ac:dyDescent="0.25">
      <c r="A3153" s="119" t="s">
        <v>825</v>
      </c>
      <c r="B3153" s="120" t="s">
        <v>1547</v>
      </c>
      <c r="C3153" s="119" t="s">
        <v>1029</v>
      </c>
      <c r="D3153" s="121">
        <v>3</v>
      </c>
      <c r="E3153" s="121">
        <v>9</v>
      </c>
    </row>
    <row r="3154" spans="1:5" x14ac:dyDescent="0.25">
      <c r="A3154" s="119" t="s">
        <v>711</v>
      </c>
      <c r="B3154" s="120" t="s">
        <v>1093</v>
      </c>
      <c r="C3154" s="119" t="s">
        <v>1026</v>
      </c>
      <c r="D3154" s="121">
        <v>5</v>
      </c>
      <c r="E3154" s="121" t="s">
        <v>1027</v>
      </c>
    </row>
    <row r="3155" spans="1:5" x14ac:dyDescent="0.25">
      <c r="A3155" s="119" t="s">
        <v>711</v>
      </c>
      <c r="B3155" s="120" t="s">
        <v>1123</v>
      </c>
      <c r="C3155" s="119" t="s">
        <v>1026</v>
      </c>
      <c r="D3155" s="121">
        <v>4</v>
      </c>
      <c r="E3155" s="121">
        <v>4</v>
      </c>
    </row>
    <row r="3156" spans="1:5" x14ac:dyDescent="0.25">
      <c r="A3156" s="119" t="s">
        <v>711</v>
      </c>
      <c r="B3156" s="120" t="s">
        <v>1127</v>
      </c>
      <c r="C3156" s="119" t="s">
        <v>1026</v>
      </c>
      <c r="D3156" s="121">
        <v>1</v>
      </c>
      <c r="E3156" s="121">
        <v>3</v>
      </c>
    </row>
    <row r="3157" spans="1:5" x14ac:dyDescent="0.25">
      <c r="A3157" s="119" t="s">
        <v>711</v>
      </c>
      <c r="B3157" s="120" t="s">
        <v>1135</v>
      </c>
      <c r="C3157" s="119" t="s">
        <v>1026</v>
      </c>
      <c r="D3157" s="121">
        <v>2</v>
      </c>
      <c r="E3157" s="121" t="s">
        <v>1027</v>
      </c>
    </row>
    <row r="3158" spans="1:5" x14ac:dyDescent="0.25">
      <c r="A3158" s="119" t="s">
        <v>711</v>
      </c>
      <c r="B3158" s="120" t="s">
        <v>1588</v>
      </c>
      <c r="C3158" s="119" t="s">
        <v>1029</v>
      </c>
      <c r="D3158" s="121">
        <v>1</v>
      </c>
      <c r="E3158" s="121" t="s">
        <v>1027</v>
      </c>
    </row>
    <row r="3159" spans="1:5" x14ac:dyDescent="0.25">
      <c r="A3159" s="119" t="s">
        <v>711</v>
      </c>
      <c r="B3159" s="120" t="s">
        <v>1180</v>
      </c>
      <c r="C3159" s="119" t="s">
        <v>1026</v>
      </c>
      <c r="D3159" s="121">
        <v>1</v>
      </c>
      <c r="E3159" s="121">
        <v>2</v>
      </c>
    </row>
    <row r="3160" spans="1:5" x14ac:dyDescent="0.25">
      <c r="A3160" s="119" t="s">
        <v>711</v>
      </c>
      <c r="B3160" s="120" t="s">
        <v>1925</v>
      </c>
      <c r="C3160" s="119" t="s">
        <v>1026</v>
      </c>
      <c r="D3160" s="121">
        <v>3</v>
      </c>
      <c r="E3160" s="121">
        <v>6</v>
      </c>
    </row>
    <row r="3161" spans="1:5" x14ac:dyDescent="0.25">
      <c r="A3161" s="119" t="s">
        <v>942</v>
      </c>
      <c r="B3161" s="120" t="s">
        <v>1247</v>
      </c>
      <c r="C3161" s="119" t="s">
        <v>1026</v>
      </c>
      <c r="D3161" s="121">
        <v>8</v>
      </c>
      <c r="E3161" s="121">
        <v>7</v>
      </c>
    </row>
    <row r="3162" spans="1:5" x14ac:dyDescent="0.25">
      <c r="A3162" s="119" t="s">
        <v>942</v>
      </c>
      <c r="B3162" s="120" t="s">
        <v>1042</v>
      </c>
      <c r="C3162" s="119" t="s">
        <v>1026</v>
      </c>
      <c r="D3162" s="121" t="s">
        <v>1027</v>
      </c>
      <c r="E3162" s="121" t="s">
        <v>1027</v>
      </c>
    </row>
    <row r="3163" spans="1:5" x14ac:dyDescent="0.25">
      <c r="A3163" s="119" t="s">
        <v>942</v>
      </c>
      <c r="B3163" s="120" t="s">
        <v>1338</v>
      </c>
      <c r="C3163" s="119" t="s">
        <v>1026</v>
      </c>
      <c r="D3163" s="121">
        <v>3</v>
      </c>
      <c r="E3163" s="121" t="s">
        <v>1027</v>
      </c>
    </row>
    <row r="3164" spans="1:5" x14ac:dyDescent="0.25">
      <c r="A3164" s="119" t="s">
        <v>942</v>
      </c>
      <c r="B3164" s="120" t="s">
        <v>1053</v>
      </c>
      <c r="C3164" s="119" t="s">
        <v>1026</v>
      </c>
      <c r="D3164" s="121">
        <v>4</v>
      </c>
      <c r="E3164" s="121">
        <v>5</v>
      </c>
    </row>
    <row r="3165" spans="1:5" x14ac:dyDescent="0.25">
      <c r="A3165" s="119" t="s">
        <v>942</v>
      </c>
      <c r="B3165" s="120" t="s">
        <v>1443</v>
      </c>
      <c r="C3165" s="119" t="s">
        <v>1026</v>
      </c>
      <c r="D3165" s="121">
        <v>5</v>
      </c>
      <c r="E3165" s="121">
        <v>6</v>
      </c>
    </row>
    <row r="3166" spans="1:5" x14ac:dyDescent="0.25">
      <c r="A3166" s="119" t="s">
        <v>942</v>
      </c>
      <c r="B3166" s="120" t="s">
        <v>1131</v>
      </c>
      <c r="C3166" s="119" t="s">
        <v>1026</v>
      </c>
      <c r="D3166" s="121" t="s">
        <v>1027</v>
      </c>
      <c r="E3166" s="121" t="s">
        <v>1027</v>
      </c>
    </row>
    <row r="3167" spans="1:5" x14ac:dyDescent="0.25">
      <c r="A3167" s="119" t="s">
        <v>942</v>
      </c>
      <c r="B3167" s="120" t="s">
        <v>1445</v>
      </c>
      <c r="C3167" s="119" t="s">
        <v>1026</v>
      </c>
      <c r="D3167" s="121">
        <v>5</v>
      </c>
      <c r="E3167" s="121" t="s">
        <v>1027</v>
      </c>
    </row>
    <row r="3168" spans="1:5" x14ac:dyDescent="0.25">
      <c r="A3168" s="119" t="s">
        <v>942</v>
      </c>
      <c r="B3168" s="120" t="s">
        <v>1229</v>
      </c>
      <c r="C3168" s="119" t="s">
        <v>1026</v>
      </c>
      <c r="D3168" s="121">
        <v>6</v>
      </c>
      <c r="E3168" s="121">
        <v>7</v>
      </c>
    </row>
    <row r="3169" spans="1:5" x14ac:dyDescent="0.25">
      <c r="A3169" s="119" t="s">
        <v>794</v>
      </c>
      <c r="B3169" s="120" t="s">
        <v>1093</v>
      </c>
      <c r="C3169" s="119" t="s">
        <v>1026</v>
      </c>
      <c r="D3169" s="121">
        <v>5</v>
      </c>
      <c r="E3169" s="121" t="s">
        <v>1027</v>
      </c>
    </row>
    <row r="3170" spans="1:5" x14ac:dyDescent="0.25">
      <c r="A3170" s="119" t="s">
        <v>794</v>
      </c>
      <c r="B3170" s="120" t="s">
        <v>1123</v>
      </c>
      <c r="C3170" s="119" t="s">
        <v>1026</v>
      </c>
      <c r="D3170" s="121">
        <v>4</v>
      </c>
      <c r="E3170" s="121">
        <v>4</v>
      </c>
    </row>
    <row r="3171" spans="1:5" x14ac:dyDescent="0.25">
      <c r="A3171" s="119" t="s">
        <v>794</v>
      </c>
      <c r="B3171" s="120" t="s">
        <v>1141</v>
      </c>
      <c r="C3171" s="119" t="s">
        <v>1026</v>
      </c>
      <c r="D3171" s="121">
        <v>2</v>
      </c>
      <c r="E3171" s="121">
        <v>2</v>
      </c>
    </row>
    <row r="3172" spans="1:5" x14ac:dyDescent="0.25">
      <c r="A3172" s="119" t="s">
        <v>794</v>
      </c>
      <c r="B3172" s="120" t="s">
        <v>1124</v>
      </c>
      <c r="C3172" s="119" t="s">
        <v>1026</v>
      </c>
      <c r="D3172" s="121" t="s">
        <v>1027</v>
      </c>
      <c r="E3172" s="121" t="s">
        <v>1027</v>
      </c>
    </row>
    <row r="3173" spans="1:5" x14ac:dyDescent="0.25">
      <c r="A3173" s="119" t="s">
        <v>794</v>
      </c>
      <c r="B3173" s="120" t="s">
        <v>1097</v>
      </c>
      <c r="C3173" s="119" t="s">
        <v>1026</v>
      </c>
      <c r="D3173" s="121">
        <v>2</v>
      </c>
      <c r="E3173" s="121" t="s">
        <v>1027</v>
      </c>
    </row>
    <row r="3174" spans="1:5" x14ac:dyDescent="0.25">
      <c r="A3174" s="119" t="s">
        <v>794</v>
      </c>
      <c r="B3174" s="120" t="s">
        <v>1836</v>
      </c>
      <c r="C3174" s="119" t="s">
        <v>1029</v>
      </c>
      <c r="D3174" s="121">
        <v>5</v>
      </c>
      <c r="E3174" s="121">
        <v>7</v>
      </c>
    </row>
    <row r="3175" spans="1:5" x14ac:dyDescent="0.25">
      <c r="A3175" s="119" t="s">
        <v>794</v>
      </c>
      <c r="B3175" s="120" t="s">
        <v>1268</v>
      </c>
      <c r="C3175" s="119" t="s">
        <v>1026</v>
      </c>
      <c r="D3175" s="121">
        <v>2</v>
      </c>
      <c r="E3175" s="121" t="s">
        <v>1027</v>
      </c>
    </row>
    <row r="3176" spans="1:5" x14ac:dyDescent="0.25">
      <c r="A3176" s="119" t="s">
        <v>794</v>
      </c>
      <c r="B3176" s="120" t="s">
        <v>1573</v>
      </c>
      <c r="C3176" s="119" t="s">
        <v>1026</v>
      </c>
      <c r="D3176" s="121">
        <v>5</v>
      </c>
      <c r="E3176" s="121" t="s">
        <v>1027</v>
      </c>
    </row>
    <row r="3177" spans="1:5" ht="30" x14ac:dyDescent="0.25">
      <c r="A3177" s="119" t="s">
        <v>794</v>
      </c>
      <c r="B3177" s="120" t="s">
        <v>1145</v>
      </c>
      <c r="C3177" s="119" t="s">
        <v>1026</v>
      </c>
      <c r="D3177" s="121">
        <v>3</v>
      </c>
      <c r="E3177" s="121" t="s">
        <v>1027</v>
      </c>
    </row>
    <row r="3178" spans="1:5" x14ac:dyDescent="0.25">
      <c r="A3178" s="119" t="s">
        <v>794</v>
      </c>
      <c r="B3178" s="120" t="s">
        <v>1148</v>
      </c>
      <c r="C3178" s="119" t="s">
        <v>1026</v>
      </c>
      <c r="D3178" s="121" t="s">
        <v>1027</v>
      </c>
      <c r="E3178" s="121">
        <v>6</v>
      </c>
    </row>
    <row r="3179" spans="1:5" x14ac:dyDescent="0.25">
      <c r="A3179" s="119" t="s">
        <v>794</v>
      </c>
      <c r="B3179" s="120" t="s">
        <v>1151</v>
      </c>
      <c r="C3179" s="119" t="s">
        <v>1026</v>
      </c>
      <c r="D3179" s="121">
        <v>4</v>
      </c>
      <c r="E3179" s="121" t="s">
        <v>1027</v>
      </c>
    </row>
    <row r="3180" spans="1:5" x14ac:dyDescent="0.25">
      <c r="A3180" s="119" t="s">
        <v>794</v>
      </c>
      <c r="B3180" s="120" t="s">
        <v>1385</v>
      </c>
      <c r="C3180" s="119" t="s">
        <v>1026</v>
      </c>
      <c r="D3180" s="121">
        <v>6</v>
      </c>
      <c r="E3180" s="121">
        <v>7</v>
      </c>
    </row>
    <row r="3181" spans="1:5" x14ac:dyDescent="0.25">
      <c r="A3181" s="119" t="s">
        <v>794</v>
      </c>
      <c r="B3181" s="120" t="s">
        <v>1230</v>
      </c>
      <c r="C3181" s="119" t="s">
        <v>1026</v>
      </c>
      <c r="D3181" s="121">
        <v>2</v>
      </c>
      <c r="E3181" s="121">
        <v>3</v>
      </c>
    </row>
    <row r="3182" spans="1:5" x14ac:dyDescent="0.25">
      <c r="A3182" s="119" t="s">
        <v>794</v>
      </c>
      <c r="B3182" s="120" t="s">
        <v>1506</v>
      </c>
      <c r="C3182" s="119" t="s">
        <v>1026</v>
      </c>
      <c r="D3182" s="121" t="s">
        <v>1027</v>
      </c>
      <c r="E3182" s="121" t="s">
        <v>1027</v>
      </c>
    </row>
    <row r="3183" spans="1:5" x14ac:dyDescent="0.25">
      <c r="A3183" s="119" t="s">
        <v>794</v>
      </c>
      <c r="B3183" s="120" t="s">
        <v>1109</v>
      </c>
      <c r="C3183" s="119" t="s">
        <v>1026</v>
      </c>
      <c r="D3183" s="121">
        <v>2</v>
      </c>
      <c r="E3183" s="121" t="s">
        <v>1027</v>
      </c>
    </row>
    <row r="3184" spans="1:5" x14ac:dyDescent="0.25">
      <c r="A3184" s="119" t="s">
        <v>794</v>
      </c>
      <c r="B3184" s="120" t="s">
        <v>1136</v>
      </c>
      <c r="C3184" s="119" t="s">
        <v>1026</v>
      </c>
      <c r="D3184" s="121" t="s">
        <v>1027</v>
      </c>
      <c r="E3184" s="121" t="s">
        <v>1027</v>
      </c>
    </row>
    <row r="3185" spans="1:5" x14ac:dyDescent="0.25">
      <c r="A3185" s="119" t="s">
        <v>794</v>
      </c>
      <c r="B3185" s="120" t="s">
        <v>1320</v>
      </c>
      <c r="C3185" s="119" t="s">
        <v>1026</v>
      </c>
      <c r="D3185" s="121">
        <v>2</v>
      </c>
      <c r="E3185" s="121" t="s">
        <v>1027</v>
      </c>
    </row>
    <row r="3186" spans="1:5" x14ac:dyDescent="0.25">
      <c r="A3186" s="119" t="s">
        <v>794</v>
      </c>
      <c r="B3186" s="120" t="s">
        <v>1390</v>
      </c>
      <c r="C3186" s="119" t="s">
        <v>1026</v>
      </c>
      <c r="D3186" s="121" t="s">
        <v>1027</v>
      </c>
      <c r="E3186" s="121">
        <v>7</v>
      </c>
    </row>
    <row r="3187" spans="1:5" x14ac:dyDescent="0.25">
      <c r="A3187" s="119" t="s">
        <v>794</v>
      </c>
      <c r="B3187" s="120" t="s">
        <v>1152</v>
      </c>
      <c r="C3187" s="119" t="s">
        <v>1026</v>
      </c>
      <c r="D3187" s="121" t="s">
        <v>1027</v>
      </c>
      <c r="E3187" s="121" t="s">
        <v>1027</v>
      </c>
    </row>
    <row r="3188" spans="1:5" x14ac:dyDescent="0.25">
      <c r="A3188" s="119" t="s">
        <v>794</v>
      </c>
      <c r="B3188" s="120" t="s">
        <v>1683</v>
      </c>
      <c r="C3188" s="119" t="s">
        <v>1026</v>
      </c>
      <c r="D3188" s="121">
        <v>3</v>
      </c>
      <c r="E3188" s="121" t="s">
        <v>1027</v>
      </c>
    </row>
    <row r="3189" spans="1:5" x14ac:dyDescent="0.25">
      <c r="A3189" s="119" t="s">
        <v>794</v>
      </c>
      <c r="B3189" s="120" t="s">
        <v>1153</v>
      </c>
      <c r="C3189" s="119" t="s">
        <v>1026</v>
      </c>
      <c r="D3189" s="121">
        <v>6</v>
      </c>
      <c r="E3189" s="121" t="s">
        <v>1027</v>
      </c>
    </row>
    <row r="3190" spans="1:5" x14ac:dyDescent="0.25">
      <c r="A3190" s="119" t="s">
        <v>794</v>
      </c>
      <c r="B3190" s="120" t="s">
        <v>1495</v>
      </c>
      <c r="C3190" s="119" t="s">
        <v>1026</v>
      </c>
      <c r="D3190" s="121" t="s">
        <v>1027</v>
      </c>
      <c r="E3190" s="121" t="s">
        <v>1027</v>
      </c>
    </row>
    <row r="3191" spans="1:5" x14ac:dyDescent="0.25">
      <c r="A3191" s="119" t="s">
        <v>794</v>
      </c>
      <c r="B3191" s="120" t="s">
        <v>1155</v>
      </c>
      <c r="C3191" s="119" t="s">
        <v>1026</v>
      </c>
      <c r="D3191" s="121" t="s">
        <v>1027</v>
      </c>
      <c r="E3191" s="121" t="s">
        <v>1027</v>
      </c>
    </row>
    <row r="3192" spans="1:5" x14ac:dyDescent="0.25">
      <c r="A3192" s="119" t="s">
        <v>794</v>
      </c>
      <c r="B3192" s="120" t="s">
        <v>1296</v>
      </c>
      <c r="C3192" s="119" t="s">
        <v>1026</v>
      </c>
      <c r="D3192" s="121">
        <v>6</v>
      </c>
      <c r="E3192" s="121">
        <v>6</v>
      </c>
    </row>
    <row r="3193" spans="1:5" x14ac:dyDescent="0.25">
      <c r="A3193" s="119" t="s">
        <v>799</v>
      </c>
      <c r="B3193" s="120" t="s">
        <v>1078</v>
      </c>
      <c r="C3193" s="119" t="s">
        <v>1026</v>
      </c>
      <c r="D3193" s="121">
        <v>3</v>
      </c>
      <c r="E3193" s="121" t="s">
        <v>1027</v>
      </c>
    </row>
    <row r="3194" spans="1:5" x14ac:dyDescent="0.25">
      <c r="A3194" s="119" t="s">
        <v>799</v>
      </c>
      <c r="B3194" s="120" t="s">
        <v>1384</v>
      </c>
      <c r="C3194" s="119" t="s">
        <v>1029</v>
      </c>
      <c r="D3194" s="121">
        <v>7</v>
      </c>
      <c r="E3194" s="121">
        <v>5</v>
      </c>
    </row>
    <row r="3195" spans="1:5" x14ac:dyDescent="0.25">
      <c r="A3195" s="119" t="s">
        <v>799</v>
      </c>
      <c r="B3195" s="120" t="s">
        <v>1926</v>
      </c>
      <c r="C3195" s="119" t="s">
        <v>1029</v>
      </c>
      <c r="D3195" s="121">
        <v>6</v>
      </c>
      <c r="E3195" s="121">
        <v>7</v>
      </c>
    </row>
    <row r="3196" spans="1:5" x14ac:dyDescent="0.25">
      <c r="A3196" s="119" t="s">
        <v>799</v>
      </c>
      <c r="B3196" s="120" t="s">
        <v>1385</v>
      </c>
      <c r="C3196" s="119" t="s">
        <v>1026</v>
      </c>
      <c r="D3196" s="121">
        <v>6</v>
      </c>
      <c r="E3196" s="121">
        <v>7</v>
      </c>
    </row>
    <row r="3197" spans="1:5" x14ac:dyDescent="0.25">
      <c r="A3197" s="119" t="s">
        <v>799</v>
      </c>
      <c r="B3197" s="120" t="s">
        <v>1386</v>
      </c>
      <c r="C3197" s="119" t="s">
        <v>1026</v>
      </c>
      <c r="D3197" s="121">
        <v>4</v>
      </c>
      <c r="E3197" s="121">
        <v>5</v>
      </c>
    </row>
    <row r="3198" spans="1:5" x14ac:dyDescent="0.25">
      <c r="A3198" s="119" t="s">
        <v>799</v>
      </c>
      <c r="B3198" s="120" t="s">
        <v>1387</v>
      </c>
      <c r="C3198" s="119" t="s">
        <v>1026</v>
      </c>
      <c r="D3198" s="121">
        <v>7</v>
      </c>
      <c r="E3198" s="121">
        <v>6</v>
      </c>
    </row>
    <row r="3199" spans="1:5" x14ac:dyDescent="0.25">
      <c r="A3199" s="119" t="s">
        <v>799</v>
      </c>
      <c r="B3199" s="120" t="s">
        <v>1388</v>
      </c>
      <c r="C3199" s="119" t="s">
        <v>1026</v>
      </c>
      <c r="D3199" s="121">
        <v>7</v>
      </c>
      <c r="E3199" s="121" t="s">
        <v>1027</v>
      </c>
    </row>
    <row r="3200" spans="1:5" x14ac:dyDescent="0.25">
      <c r="A3200" s="119" t="s">
        <v>799</v>
      </c>
      <c r="B3200" s="120" t="s">
        <v>1389</v>
      </c>
      <c r="C3200" s="119" t="s">
        <v>1026</v>
      </c>
      <c r="D3200" s="121">
        <v>2</v>
      </c>
      <c r="E3200" s="121">
        <v>3</v>
      </c>
    </row>
    <row r="3201" spans="1:5" x14ac:dyDescent="0.25">
      <c r="A3201" s="119" t="s">
        <v>799</v>
      </c>
      <c r="B3201" s="120" t="s">
        <v>1088</v>
      </c>
      <c r="C3201" s="119" t="s">
        <v>1026</v>
      </c>
      <c r="D3201" s="121">
        <v>6</v>
      </c>
      <c r="E3201" s="121">
        <v>8</v>
      </c>
    </row>
    <row r="3202" spans="1:5" x14ac:dyDescent="0.25">
      <c r="A3202" s="119" t="s">
        <v>799</v>
      </c>
      <c r="B3202" s="120" t="s">
        <v>1927</v>
      </c>
      <c r="C3202" s="119" t="s">
        <v>1026</v>
      </c>
      <c r="D3202" s="121" t="s">
        <v>1027</v>
      </c>
      <c r="E3202" s="121">
        <v>8</v>
      </c>
    </row>
    <row r="3203" spans="1:5" x14ac:dyDescent="0.25">
      <c r="A3203" s="119" t="s">
        <v>799</v>
      </c>
      <c r="B3203" s="120" t="s">
        <v>1155</v>
      </c>
      <c r="C3203" s="119" t="s">
        <v>1026</v>
      </c>
      <c r="D3203" s="121" t="s">
        <v>1027</v>
      </c>
      <c r="E3203" s="121" t="s">
        <v>1027</v>
      </c>
    </row>
    <row r="3204" spans="1:5" x14ac:dyDescent="0.25">
      <c r="A3204" s="119" t="s">
        <v>799</v>
      </c>
      <c r="B3204" s="120" t="s">
        <v>1393</v>
      </c>
      <c r="C3204" s="119" t="s">
        <v>1026</v>
      </c>
      <c r="D3204" s="121" t="s">
        <v>1027</v>
      </c>
      <c r="E3204" s="121">
        <v>8</v>
      </c>
    </row>
    <row r="3205" spans="1:5" x14ac:dyDescent="0.25">
      <c r="A3205" s="119" t="s">
        <v>722</v>
      </c>
      <c r="B3205" s="120" t="s">
        <v>1093</v>
      </c>
      <c r="C3205" s="119" t="s">
        <v>1026</v>
      </c>
      <c r="D3205" s="121">
        <v>5</v>
      </c>
      <c r="E3205" s="121" t="s">
        <v>1027</v>
      </c>
    </row>
    <row r="3206" spans="1:5" x14ac:dyDescent="0.25">
      <c r="A3206" s="119" t="s">
        <v>722</v>
      </c>
      <c r="B3206" s="120" t="s">
        <v>1123</v>
      </c>
      <c r="C3206" s="119" t="s">
        <v>1026</v>
      </c>
      <c r="D3206" s="121">
        <v>4</v>
      </c>
      <c r="E3206" s="121">
        <v>4</v>
      </c>
    </row>
    <row r="3207" spans="1:5" x14ac:dyDescent="0.25">
      <c r="A3207" s="119" t="s">
        <v>722</v>
      </c>
      <c r="B3207" s="120" t="s">
        <v>1705</v>
      </c>
      <c r="C3207" s="119" t="s">
        <v>1026</v>
      </c>
      <c r="D3207" s="121">
        <v>3</v>
      </c>
      <c r="E3207" s="121">
        <v>7</v>
      </c>
    </row>
    <row r="3208" spans="1:5" x14ac:dyDescent="0.25">
      <c r="A3208" s="119" t="s">
        <v>722</v>
      </c>
      <c r="B3208" s="120" t="s">
        <v>1661</v>
      </c>
      <c r="C3208" s="119" t="s">
        <v>1029</v>
      </c>
      <c r="D3208" s="121">
        <v>2</v>
      </c>
      <c r="E3208" s="121">
        <v>8</v>
      </c>
    </row>
    <row r="3209" spans="1:5" x14ac:dyDescent="0.25">
      <c r="A3209" s="119" t="s">
        <v>722</v>
      </c>
      <c r="B3209" s="120" t="s">
        <v>1127</v>
      </c>
      <c r="C3209" s="119" t="s">
        <v>1026</v>
      </c>
      <c r="D3209" s="121">
        <v>1</v>
      </c>
      <c r="E3209" s="121">
        <v>3</v>
      </c>
    </row>
    <row r="3210" spans="1:5" x14ac:dyDescent="0.25">
      <c r="A3210" s="119" t="s">
        <v>722</v>
      </c>
      <c r="B3210" s="120" t="s">
        <v>1928</v>
      </c>
      <c r="C3210" s="119" t="s">
        <v>1026</v>
      </c>
      <c r="D3210" s="121">
        <v>2</v>
      </c>
      <c r="E3210" s="121">
        <v>4</v>
      </c>
    </row>
    <row r="3211" spans="1:5" x14ac:dyDescent="0.25">
      <c r="A3211" s="119" t="s">
        <v>722</v>
      </c>
      <c r="B3211" s="120" t="s">
        <v>1104</v>
      </c>
      <c r="C3211" s="119" t="s">
        <v>1026</v>
      </c>
      <c r="D3211" s="121">
        <v>3</v>
      </c>
      <c r="E3211" s="121">
        <v>7</v>
      </c>
    </row>
    <row r="3212" spans="1:5" x14ac:dyDescent="0.25">
      <c r="A3212" s="119" t="s">
        <v>722</v>
      </c>
      <c r="B3212" s="120" t="s">
        <v>1580</v>
      </c>
      <c r="C3212" s="119" t="s">
        <v>1026</v>
      </c>
      <c r="D3212" s="121">
        <v>4</v>
      </c>
      <c r="E3212" s="121" t="s">
        <v>1027</v>
      </c>
    </row>
    <row r="3213" spans="1:5" x14ac:dyDescent="0.25">
      <c r="A3213" s="119" t="s">
        <v>722</v>
      </c>
      <c r="B3213" s="120" t="s">
        <v>1230</v>
      </c>
      <c r="C3213" s="119" t="s">
        <v>1026</v>
      </c>
      <c r="D3213" s="121">
        <v>2</v>
      </c>
      <c r="E3213" s="121">
        <v>3</v>
      </c>
    </row>
    <row r="3214" spans="1:5" x14ac:dyDescent="0.25">
      <c r="A3214" s="119" t="s">
        <v>722</v>
      </c>
      <c r="B3214" s="120" t="s">
        <v>1109</v>
      </c>
      <c r="C3214" s="119" t="s">
        <v>1026</v>
      </c>
      <c r="D3214" s="121">
        <v>2</v>
      </c>
      <c r="E3214" s="121" t="s">
        <v>1027</v>
      </c>
    </row>
    <row r="3215" spans="1:5" x14ac:dyDescent="0.25">
      <c r="A3215" s="119" t="s">
        <v>722</v>
      </c>
      <c r="B3215" s="120" t="s">
        <v>1136</v>
      </c>
      <c r="C3215" s="119" t="s">
        <v>1026</v>
      </c>
      <c r="D3215" s="121" t="s">
        <v>1027</v>
      </c>
      <c r="E3215" s="121" t="s">
        <v>1027</v>
      </c>
    </row>
    <row r="3216" spans="1:5" x14ac:dyDescent="0.25">
      <c r="A3216" s="119" t="s">
        <v>722</v>
      </c>
      <c r="B3216" s="120" t="s">
        <v>1130</v>
      </c>
      <c r="C3216" s="119" t="s">
        <v>1026</v>
      </c>
      <c r="D3216" s="121">
        <v>6</v>
      </c>
      <c r="E3216" s="121" t="s">
        <v>1027</v>
      </c>
    </row>
    <row r="3217" spans="1:5" x14ac:dyDescent="0.25">
      <c r="A3217" s="119" t="s">
        <v>722</v>
      </c>
      <c r="B3217" s="120" t="s">
        <v>1588</v>
      </c>
      <c r="C3217" s="119" t="s">
        <v>1026</v>
      </c>
      <c r="D3217" s="121">
        <v>1</v>
      </c>
      <c r="E3217" s="121" t="s">
        <v>1027</v>
      </c>
    </row>
    <row r="3218" spans="1:5" x14ac:dyDescent="0.25">
      <c r="A3218" s="119" t="s">
        <v>722</v>
      </c>
      <c r="B3218" s="120" t="s">
        <v>1929</v>
      </c>
      <c r="C3218" s="119" t="s">
        <v>1029</v>
      </c>
      <c r="D3218" s="121">
        <v>2</v>
      </c>
      <c r="E3218" s="121">
        <v>4</v>
      </c>
    </row>
    <row r="3219" spans="1:5" x14ac:dyDescent="0.25">
      <c r="A3219" s="119" t="s">
        <v>826</v>
      </c>
      <c r="B3219" s="120" t="s">
        <v>1930</v>
      </c>
      <c r="C3219" s="119" t="s">
        <v>1026</v>
      </c>
      <c r="D3219" s="124"/>
      <c r="E3219" s="121">
        <v>8</v>
      </c>
    </row>
    <row r="3220" spans="1:5" x14ac:dyDescent="0.25">
      <c r="A3220" s="119" t="s">
        <v>826</v>
      </c>
      <c r="B3220" s="120" t="s">
        <v>1931</v>
      </c>
      <c r="C3220" s="119" t="s">
        <v>1029</v>
      </c>
      <c r="D3220" s="124"/>
      <c r="E3220" s="124"/>
    </row>
    <row r="3221" spans="1:5" x14ac:dyDescent="0.25">
      <c r="A3221" s="119" t="s">
        <v>826</v>
      </c>
      <c r="B3221" s="120" t="s">
        <v>1538</v>
      </c>
      <c r="C3221" s="119" t="s">
        <v>1026</v>
      </c>
      <c r="D3221" s="121">
        <v>3</v>
      </c>
      <c r="E3221" s="121" t="s">
        <v>1027</v>
      </c>
    </row>
    <row r="3222" spans="1:5" x14ac:dyDescent="0.25">
      <c r="A3222" s="119" t="s">
        <v>826</v>
      </c>
      <c r="B3222" s="120" t="s">
        <v>1932</v>
      </c>
      <c r="C3222" s="119" t="s">
        <v>1026</v>
      </c>
      <c r="D3222" s="121">
        <v>1</v>
      </c>
      <c r="E3222" s="121">
        <v>2</v>
      </c>
    </row>
    <row r="3223" spans="1:5" x14ac:dyDescent="0.25">
      <c r="A3223" s="119" t="s">
        <v>826</v>
      </c>
      <c r="B3223" s="120" t="s">
        <v>1933</v>
      </c>
      <c r="C3223" s="119" t="s">
        <v>1026</v>
      </c>
      <c r="D3223" s="124"/>
      <c r="E3223" s="124"/>
    </row>
    <row r="3224" spans="1:5" x14ac:dyDescent="0.25">
      <c r="A3224" s="119" t="s">
        <v>826</v>
      </c>
      <c r="B3224" s="120" t="s">
        <v>1934</v>
      </c>
      <c r="C3224" s="119" t="s">
        <v>1026</v>
      </c>
      <c r="D3224" s="121">
        <v>2</v>
      </c>
      <c r="E3224" s="121" t="s">
        <v>1027</v>
      </c>
    </row>
    <row r="3225" spans="1:5" x14ac:dyDescent="0.25">
      <c r="A3225" s="119" t="s">
        <v>826</v>
      </c>
      <c r="B3225" s="120" t="s">
        <v>1935</v>
      </c>
      <c r="C3225" s="119" t="s">
        <v>1026</v>
      </c>
      <c r="D3225" s="121">
        <v>2</v>
      </c>
      <c r="E3225" s="121">
        <v>6</v>
      </c>
    </row>
    <row r="3226" spans="1:5" x14ac:dyDescent="0.25">
      <c r="A3226" s="119" t="s">
        <v>826</v>
      </c>
      <c r="B3226" s="120" t="s">
        <v>1936</v>
      </c>
      <c r="C3226" s="119" t="s">
        <v>1026</v>
      </c>
      <c r="D3226" s="121">
        <v>2</v>
      </c>
      <c r="E3226" s="121">
        <v>7</v>
      </c>
    </row>
    <row r="3227" spans="1:5" x14ac:dyDescent="0.25">
      <c r="A3227" s="119" t="s">
        <v>826</v>
      </c>
      <c r="B3227" s="120" t="s">
        <v>1937</v>
      </c>
      <c r="C3227" s="119" t="s">
        <v>1026</v>
      </c>
      <c r="D3227" s="121">
        <v>2</v>
      </c>
      <c r="E3227" s="121" t="s">
        <v>1027</v>
      </c>
    </row>
    <row r="3228" spans="1:5" x14ac:dyDescent="0.25">
      <c r="A3228" s="119" t="s">
        <v>826</v>
      </c>
      <c r="B3228" s="120" t="s">
        <v>1209</v>
      </c>
      <c r="C3228" s="119" t="s">
        <v>1026</v>
      </c>
      <c r="D3228" s="121">
        <v>1</v>
      </c>
      <c r="E3228" s="121">
        <v>9</v>
      </c>
    </row>
    <row r="3229" spans="1:5" x14ac:dyDescent="0.25">
      <c r="A3229" s="119" t="s">
        <v>826</v>
      </c>
      <c r="B3229" s="120" t="s">
        <v>1938</v>
      </c>
      <c r="C3229" s="119" t="s">
        <v>1026</v>
      </c>
      <c r="D3229" s="121">
        <v>2</v>
      </c>
      <c r="E3229" s="121">
        <v>7</v>
      </c>
    </row>
    <row r="3230" spans="1:5" x14ac:dyDescent="0.25">
      <c r="A3230" s="119" t="s">
        <v>826</v>
      </c>
      <c r="B3230" s="120" t="s">
        <v>1939</v>
      </c>
      <c r="C3230" s="119" t="s">
        <v>1026</v>
      </c>
      <c r="D3230" s="121">
        <v>1</v>
      </c>
      <c r="E3230" s="121">
        <v>4</v>
      </c>
    </row>
    <row r="3231" spans="1:5" x14ac:dyDescent="0.25">
      <c r="A3231" s="119" t="s">
        <v>826</v>
      </c>
      <c r="B3231" s="120" t="s">
        <v>1940</v>
      </c>
      <c r="C3231" s="119" t="s">
        <v>1026</v>
      </c>
      <c r="D3231" s="121">
        <v>2</v>
      </c>
      <c r="E3231" s="121">
        <v>8</v>
      </c>
    </row>
    <row r="3232" spans="1:5" x14ac:dyDescent="0.25">
      <c r="A3232" s="119" t="s">
        <v>826</v>
      </c>
      <c r="B3232" s="120" t="s">
        <v>1941</v>
      </c>
      <c r="C3232" s="119" t="s">
        <v>1026</v>
      </c>
      <c r="D3232" s="121">
        <v>1</v>
      </c>
      <c r="E3232" s="121">
        <v>2</v>
      </c>
    </row>
    <row r="3233" spans="1:5" x14ac:dyDescent="0.25">
      <c r="A3233" s="119" t="s">
        <v>826</v>
      </c>
      <c r="B3233" s="120" t="s">
        <v>1179</v>
      </c>
      <c r="C3233" s="119" t="s">
        <v>1026</v>
      </c>
      <c r="D3233" s="124"/>
      <c r="E3233" s="124"/>
    </row>
    <row r="3234" spans="1:5" x14ac:dyDescent="0.25">
      <c r="A3234" s="119" t="s">
        <v>826</v>
      </c>
      <c r="B3234" s="120" t="s">
        <v>1487</v>
      </c>
      <c r="C3234" s="119" t="s">
        <v>1026</v>
      </c>
      <c r="D3234" s="121">
        <v>1</v>
      </c>
      <c r="E3234" s="121">
        <v>2</v>
      </c>
    </row>
    <row r="3235" spans="1:5" x14ac:dyDescent="0.25">
      <c r="A3235" s="119" t="s">
        <v>826</v>
      </c>
      <c r="B3235" s="120" t="s">
        <v>1942</v>
      </c>
      <c r="C3235" s="119" t="s">
        <v>1029</v>
      </c>
      <c r="D3235" s="121">
        <v>1</v>
      </c>
      <c r="E3235" s="121">
        <v>7</v>
      </c>
    </row>
    <row r="3236" spans="1:5" x14ac:dyDescent="0.25">
      <c r="A3236" s="119" t="s">
        <v>1943</v>
      </c>
      <c r="B3236" s="120" t="s">
        <v>1593</v>
      </c>
      <c r="C3236" s="119" t="s">
        <v>1026</v>
      </c>
      <c r="D3236" s="121">
        <v>4</v>
      </c>
      <c r="E3236" s="121" t="s">
        <v>1027</v>
      </c>
    </row>
    <row r="3237" spans="1:5" x14ac:dyDescent="0.25">
      <c r="A3237" s="119" t="s">
        <v>1943</v>
      </c>
      <c r="B3237" s="120" t="s">
        <v>1494</v>
      </c>
      <c r="C3237" s="119" t="s">
        <v>1026</v>
      </c>
      <c r="D3237" s="121">
        <v>1</v>
      </c>
      <c r="E3237" s="121" t="s">
        <v>1027</v>
      </c>
    </row>
    <row r="3238" spans="1:5" x14ac:dyDescent="0.25">
      <c r="A3238" s="119" t="s">
        <v>1943</v>
      </c>
      <c r="B3238" s="120" t="s">
        <v>1944</v>
      </c>
      <c r="C3238" s="119" t="s">
        <v>1029</v>
      </c>
      <c r="D3238" s="121">
        <v>2</v>
      </c>
      <c r="E3238" s="121">
        <v>8</v>
      </c>
    </row>
    <row r="3239" spans="1:5" x14ac:dyDescent="0.25">
      <c r="A3239" s="119" t="s">
        <v>1943</v>
      </c>
      <c r="B3239" s="120" t="s">
        <v>1599</v>
      </c>
      <c r="C3239" s="119" t="s">
        <v>1026</v>
      </c>
      <c r="D3239" s="121">
        <v>2</v>
      </c>
      <c r="E3239" s="121" t="s">
        <v>1027</v>
      </c>
    </row>
    <row r="3240" spans="1:5" x14ac:dyDescent="0.25">
      <c r="A3240" s="119" t="s">
        <v>901</v>
      </c>
      <c r="B3240" s="120" t="s">
        <v>1025</v>
      </c>
      <c r="C3240" s="119" t="s">
        <v>1026</v>
      </c>
      <c r="D3240" s="121">
        <v>7</v>
      </c>
      <c r="E3240" s="121" t="s">
        <v>1027</v>
      </c>
    </row>
    <row r="3241" spans="1:5" x14ac:dyDescent="0.25">
      <c r="A3241" s="119" t="s">
        <v>901</v>
      </c>
      <c r="B3241" s="120" t="s">
        <v>1254</v>
      </c>
      <c r="C3241" s="119" t="s">
        <v>1029</v>
      </c>
      <c r="D3241" s="121">
        <v>8</v>
      </c>
      <c r="E3241" s="121">
        <v>7</v>
      </c>
    </row>
    <row r="3242" spans="1:5" x14ac:dyDescent="0.25">
      <c r="A3242" s="119" t="s">
        <v>901</v>
      </c>
      <c r="B3242" s="120" t="s">
        <v>1307</v>
      </c>
      <c r="C3242" s="119" t="s">
        <v>1026</v>
      </c>
      <c r="D3242" s="121">
        <v>6</v>
      </c>
      <c r="E3242" s="121" t="s">
        <v>1027</v>
      </c>
    </row>
    <row r="3243" spans="1:5" x14ac:dyDescent="0.25">
      <c r="A3243" s="119" t="s">
        <v>901</v>
      </c>
      <c r="B3243" s="120" t="s">
        <v>1945</v>
      </c>
      <c r="C3243" s="119" t="s">
        <v>1029</v>
      </c>
      <c r="D3243" s="121">
        <v>5</v>
      </c>
      <c r="E3243" s="121">
        <v>5</v>
      </c>
    </row>
    <row r="3244" spans="1:5" x14ac:dyDescent="0.25">
      <c r="A3244" s="119" t="s">
        <v>901</v>
      </c>
      <c r="B3244" s="120" t="s">
        <v>1032</v>
      </c>
      <c r="C3244" s="119" t="s">
        <v>1026</v>
      </c>
      <c r="D3244" s="121" t="s">
        <v>1027</v>
      </c>
      <c r="E3244" s="121" t="s">
        <v>1027</v>
      </c>
    </row>
    <row r="3245" spans="1:5" x14ac:dyDescent="0.25">
      <c r="A3245" s="119" t="s">
        <v>901</v>
      </c>
      <c r="B3245" s="120" t="s">
        <v>1252</v>
      </c>
      <c r="C3245" s="119" t="s">
        <v>1029</v>
      </c>
      <c r="D3245" s="121">
        <v>6</v>
      </c>
      <c r="E3245" s="121">
        <v>7</v>
      </c>
    </row>
    <row r="3246" spans="1:5" x14ac:dyDescent="0.25">
      <c r="A3246" s="119" t="s">
        <v>901</v>
      </c>
      <c r="B3246" s="120" t="s">
        <v>1560</v>
      </c>
      <c r="C3246" s="119" t="s">
        <v>1029</v>
      </c>
      <c r="D3246" s="121">
        <v>8</v>
      </c>
      <c r="E3246" s="121">
        <v>7</v>
      </c>
    </row>
    <row r="3247" spans="1:5" x14ac:dyDescent="0.25">
      <c r="A3247" s="119" t="s">
        <v>901</v>
      </c>
      <c r="B3247" s="120" t="s">
        <v>1946</v>
      </c>
      <c r="C3247" s="119" t="s">
        <v>1029</v>
      </c>
      <c r="D3247" s="121">
        <v>7</v>
      </c>
      <c r="E3247" s="121">
        <v>7</v>
      </c>
    </row>
    <row r="3248" spans="1:5" x14ac:dyDescent="0.25">
      <c r="A3248" s="119" t="s">
        <v>901</v>
      </c>
      <c r="B3248" s="120" t="s">
        <v>1071</v>
      </c>
      <c r="C3248" s="119" t="s">
        <v>1026</v>
      </c>
      <c r="D3248" s="121">
        <v>6</v>
      </c>
      <c r="E3248" s="121">
        <v>4</v>
      </c>
    </row>
    <row r="3249" spans="1:5" x14ac:dyDescent="0.25">
      <c r="A3249" s="119" t="s">
        <v>901</v>
      </c>
      <c r="B3249" s="120" t="s">
        <v>1057</v>
      </c>
      <c r="C3249" s="119" t="s">
        <v>1029</v>
      </c>
      <c r="D3249" s="121">
        <v>7</v>
      </c>
      <c r="E3249" s="121">
        <v>7</v>
      </c>
    </row>
    <row r="3250" spans="1:5" x14ac:dyDescent="0.25">
      <c r="A3250" s="119" t="s">
        <v>901</v>
      </c>
      <c r="B3250" s="120" t="s">
        <v>1253</v>
      </c>
      <c r="C3250" s="119" t="s">
        <v>1029</v>
      </c>
      <c r="D3250" s="121">
        <v>7</v>
      </c>
      <c r="E3250" s="121">
        <v>5</v>
      </c>
    </row>
    <row r="3251" spans="1:5" x14ac:dyDescent="0.25">
      <c r="A3251" s="119" t="s">
        <v>655</v>
      </c>
      <c r="B3251" s="120" t="s">
        <v>1125</v>
      </c>
      <c r="C3251" s="119" t="s">
        <v>1026</v>
      </c>
      <c r="D3251" s="121">
        <v>3</v>
      </c>
      <c r="E3251" s="121">
        <v>2</v>
      </c>
    </row>
    <row r="3252" spans="1:5" x14ac:dyDescent="0.25">
      <c r="A3252" s="119" t="s">
        <v>655</v>
      </c>
      <c r="B3252" s="120" t="s">
        <v>1314</v>
      </c>
      <c r="C3252" s="119" t="s">
        <v>1026</v>
      </c>
      <c r="D3252" s="121">
        <v>1</v>
      </c>
      <c r="E3252" s="121">
        <v>1</v>
      </c>
    </row>
    <row r="3253" spans="1:5" x14ac:dyDescent="0.25">
      <c r="A3253" s="119" t="s">
        <v>655</v>
      </c>
      <c r="B3253" s="120" t="s">
        <v>1501</v>
      </c>
      <c r="C3253" s="119" t="s">
        <v>1029</v>
      </c>
      <c r="D3253" s="121">
        <v>1</v>
      </c>
      <c r="E3253" s="121" t="s">
        <v>1027</v>
      </c>
    </row>
    <row r="3254" spans="1:5" x14ac:dyDescent="0.25">
      <c r="A3254" s="119" t="s">
        <v>655</v>
      </c>
      <c r="B3254" s="120" t="s">
        <v>1284</v>
      </c>
      <c r="C3254" s="119" t="s">
        <v>1026</v>
      </c>
      <c r="D3254" s="124"/>
      <c r="E3254" s="121">
        <v>2</v>
      </c>
    </row>
    <row r="3255" spans="1:5" x14ac:dyDescent="0.25">
      <c r="A3255" s="119" t="s">
        <v>655</v>
      </c>
      <c r="B3255" s="120" t="s">
        <v>1074</v>
      </c>
      <c r="C3255" s="119" t="s">
        <v>1026</v>
      </c>
      <c r="D3255" s="121">
        <v>3</v>
      </c>
      <c r="E3255" s="121">
        <v>2</v>
      </c>
    </row>
    <row r="3256" spans="1:5" x14ac:dyDescent="0.25">
      <c r="A3256" s="119" t="s">
        <v>655</v>
      </c>
      <c r="B3256" s="120" t="s">
        <v>1489</v>
      </c>
      <c r="C3256" s="119" t="s">
        <v>1026</v>
      </c>
      <c r="D3256" s="121">
        <v>1</v>
      </c>
      <c r="E3256" s="121">
        <v>2</v>
      </c>
    </row>
    <row r="3257" spans="1:5" x14ac:dyDescent="0.25">
      <c r="A3257" s="119" t="s">
        <v>974</v>
      </c>
      <c r="B3257" s="120" t="s">
        <v>1125</v>
      </c>
      <c r="C3257" s="119" t="s">
        <v>1026</v>
      </c>
      <c r="D3257" s="121">
        <v>3</v>
      </c>
      <c r="E3257" s="121">
        <v>2</v>
      </c>
    </row>
    <row r="3258" spans="1:5" x14ac:dyDescent="0.25">
      <c r="A3258" s="119" t="s">
        <v>974</v>
      </c>
      <c r="B3258" s="120" t="s">
        <v>1066</v>
      </c>
      <c r="C3258" s="119" t="s">
        <v>1026</v>
      </c>
      <c r="D3258" s="124"/>
      <c r="E3258" s="121">
        <v>4</v>
      </c>
    </row>
    <row r="3259" spans="1:5" x14ac:dyDescent="0.25">
      <c r="A3259" s="119" t="s">
        <v>974</v>
      </c>
      <c r="B3259" s="120" t="s">
        <v>1034</v>
      </c>
      <c r="C3259" s="119" t="s">
        <v>1026</v>
      </c>
      <c r="D3259" s="121" t="s">
        <v>1027</v>
      </c>
      <c r="E3259" s="121" t="s">
        <v>1027</v>
      </c>
    </row>
    <row r="3260" spans="1:5" x14ac:dyDescent="0.25">
      <c r="A3260" s="119" t="s">
        <v>974</v>
      </c>
      <c r="B3260" s="120" t="s">
        <v>1072</v>
      </c>
      <c r="C3260" s="119" t="s">
        <v>1026</v>
      </c>
      <c r="D3260" s="124"/>
      <c r="E3260" s="121">
        <v>2</v>
      </c>
    </row>
    <row r="3261" spans="1:5" x14ac:dyDescent="0.25">
      <c r="A3261" s="119" t="s">
        <v>974</v>
      </c>
      <c r="B3261" s="120" t="s">
        <v>1074</v>
      </c>
      <c r="C3261" s="119" t="s">
        <v>1026</v>
      </c>
      <c r="D3261" s="121">
        <v>3</v>
      </c>
      <c r="E3261" s="121">
        <v>2</v>
      </c>
    </row>
    <row r="3262" spans="1:5" x14ac:dyDescent="0.25">
      <c r="A3262" s="119" t="s">
        <v>949</v>
      </c>
      <c r="B3262" s="120" t="s">
        <v>1125</v>
      </c>
      <c r="C3262" s="119" t="s">
        <v>1026</v>
      </c>
      <c r="D3262" s="121">
        <v>3</v>
      </c>
      <c r="E3262" s="121">
        <v>2</v>
      </c>
    </row>
    <row r="3263" spans="1:5" x14ac:dyDescent="0.25">
      <c r="A3263" s="119" t="s">
        <v>949</v>
      </c>
      <c r="B3263" s="120" t="s">
        <v>1947</v>
      </c>
      <c r="C3263" s="119" t="s">
        <v>1026</v>
      </c>
      <c r="D3263" s="121">
        <v>6</v>
      </c>
      <c r="E3263" s="121" t="s">
        <v>1027</v>
      </c>
    </row>
    <row r="3264" spans="1:5" x14ac:dyDescent="0.25">
      <c r="A3264" s="119" t="s">
        <v>949</v>
      </c>
      <c r="B3264" s="120" t="s">
        <v>1315</v>
      </c>
      <c r="C3264" s="119" t="s">
        <v>1026</v>
      </c>
      <c r="D3264" s="121">
        <v>3</v>
      </c>
      <c r="E3264" s="121">
        <v>3</v>
      </c>
    </row>
    <row r="3265" spans="1:5" x14ac:dyDescent="0.25">
      <c r="A3265" s="119" t="s">
        <v>949</v>
      </c>
      <c r="B3265" s="120" t="s">
        <v>1479</v>
      </c>
      <c r="C3265" s="119" t="s">
        <v>1026</v>
      </c>
      <c r="D3265" s="121">
        <v>1</v>
      </c>
      <c r="E3265" s="121" t="s">
        <v>1027</v>
      </c>
    </row>
    <row r="3266" spans="1:5" x14ac:dyDescent="0.25">
      <c r="A3266" s="119" t="s">
        <v>949</v>
      </c>
      <c r="B3266" s="120" t="s">
        <v>1499</v>
      </c>
      <c r="C3266" s="119" t="s">
        <v>1026</v>
      </c>
      <c r="D3266" s="121">
        <v>1</v>
      </c>
      <c r="E3266" s="121" t="s">
        <v>1027</v>
      </c>
    </row>
    <row r="3267" spans="1:5" x14ac:dyDescent="0.25">
      <c r="A3267" s="119" t="s">
        <v>949</v>
      </c>
      <c r="B3267" s="120" t="s">
        <v>1500</v>
      </c>
      <c r="C3267" s="119" t="s">
        <v>1026</v>
      </c>
      <c r="D3267" s="124"/>
      <c r="E3267" s="121">
        <v>1</v>
      </c>
    </row>
    <row r="3268" spans="1:5" x14ac:dyDescent="0.25">
      <c r="A3268" s="119" t="s">
        <v>949</v>
      </c>
      <c r="B3268" s="120" t="s">
        <v>1237</v>
      </c>
      <c r="C3268" s="119" t="s">
        <v>1026</v>
      </c>
      <c r="D3268" s="124"/>
      <c r="E3268" s="121">
        <v>4</v>
      </c>
    </row>
    <row r="3269" spans="1:5" x14ac:dyDescent="0.25">
      <c r="A3269" s="119" t="s">
        <v>949</v>
      </c>
      <c r="B3269" s="120" t="s">
        <v>1323</v>
      </c>
      <c r="C3269" s="119" t="s">
        <v>1026</v>
      </c>
      <c r="D3269" s="124"/>
      <c r="E3269" s="121">
        <v>1</v>
      </c>
    </row>
    <row r="3270" spans="1:5" x14ac:dyDescent="0.25">
      <c r="A3270" s="119" t="s">
        <v>949</v>
      </c>
      <c r="B3270" s="120" t="s">
        <v>1586</v>
      </c>
      <c r="C3270" s="119" t="s">
        <v>1026</v>
      </c>
      <c r="D3270" s="121">
        <v>4</v>
      </c>
      <c r="E3270" s="121">
        <v>5</v>
      </c>
    </row>
    <row r="3271" spans="1:5" x14ac:dyDescent="0.25">
      <c r="A3271" s="119" t="s">
        <v>949</v>
      </c>
      <c r="B3271" s="120" t="s">
        <v>1129</v>
      </c>
      <c r="C3271" s="119" t="s">
        <v>1026</v>
      </c>
      <c r="D3271" s="121" t="s">
        <v>1027</v>
      </c>
      <c r="E3271" s="121" t="s">
        <v>1027</v>
      </c>
    </row>
    <row r="3272" spans="1:5" x14ac:dyDescent="0.25">
      <c r="A3272" s="119" t="s">
        <v>949</v>
      </c>
      <c r="B3272" s="120" t="s">
        <v>1284</v>
      </c>
      <c r="C3272" s="119" t="s">
        <v>1026</v>
      </c>
      <c r="D3272" s="124"/>
      <c r="E3272" s="121">
        <v>2</v>
      </c>
    </row>
    <row r="3273" spans="1:5" x14ac:dyDescent="0.25">
      <c r="A3273" s="119" t="s">
        <v>949</v>
      </c>
      <c r="B3273" s="120" t="s">
        <v>1074</v>
      </c>
      <c r="C3273" s="119" t="s">
        <v>1026</v>
      </c>
      <c r="D3273" s="121">
        <v>3</v>
      </c>
      <c r="E3273" s="121">
        <v>2</v>
      </c>
    </row>
    <row r="3274" spans="1:5" x14ac:dyDescent="0.25">
      <c r="A3274" s="119" t="s">
        <v>949</v>
      </c>
      <c r="B3274" s="120" t="s">
        <v>1489</v>
      </c>
      <c r="C3274" s="119" t="s">
        <v>1026</v>
      </c>
      <c r="D3274" s="121">
        <v>1</v>
      </c>
      <c r="E3274" s="121">
        <v>2</v>
      </c>
    </row>
    <row r="3275" spans="1:5" x14ac:dyDescent="0.25">
      <c r="A3275" s="119" t="s">
        <v>862</v>
      </c>
      <c r="B3275" s="120" t="s">
        <v>1125</v>
      </c>
      <c r="C3275" s="119" t="s">
        <v>1026</v>
      </c>
      <c r="D3275" s="121">
        <v>3</v>
      </c>
      <c r="E3275" s="121">
        <v>2</v>
      </c>
    </row>
    <row r="3276" spans="1:5" x14ac:dyDescent="0.25">
      <c r="A3276" s="119" t="s">
        <v>862</v>
      </c>
      <c r="B3276" s="120" t="s">
        <v>1066</v>
      </c>
      <c r="C3276" s="119" t="s">
        <v>1026</v>
      </c>
      <c r="D3276" s="124"/>
      <c r="E3276" s="121">
        <v>4</v>
      </c>
    </row>
    <row r="3277" spans="1:5" x14ac:dyDescent="0.25">
      <c r="A3277" s="119" t="s">
        <v>862</v>
      </c>
      <c r="B3277" s="120" t="s">
        <v>1032</v>
      </c>
      <c r="C3277" s="119" t="s">
        <v>1026</v>
      </c>
      <c r="D3277" s="121" t="s">
        <v>1027</v>
      </c>
      <c r="E3277" s="121" t="s">
        <v>1027</v>
      </c>
    </row>
    <row r="3278" spans="1:5" x14ac:dyDescent="0.25">
      <c r="A3278" s="119" t="s">
        <v>862</v>
      </c>
      <c r="B3278" s="120" t="s">
        <v>1323</v>
      </c>
      <c r="C3278" s="119" t="s">
        <v>1026</v>
      </c>
      <c r="D3278" s="124"/>
      <c r="E3278" s="121">
        <v>1</v>
      </c>
    </row>
    <row r="3279" spans="1:5" x14ac:dyDescent="0.25">
      <c r="A3279" s="119" t="s">
        <v>862</v>
      </c>
      <c r="B3279" s="120" t="s">
        <v>1586</v>
      </c>
      <c r="C3279" s="119" t="s">
        <v>1026</v>
      </c>
      <c r="D3279" s="121">
        <v>4</v>
      </c>
      <c r="E3279" s="121">
        <v>5</v>
      </c>
    </row>
    <row r="3280" spans="1:5" x14ac:dyDescent="0.25">
      <c r="A3280" s="119" t="s">
        <v>862</v>
      </c>
      <c r="B3280" s="120" t="s">
        <v>1375</v>
      </c>
      <c r="C3280" s="119" t="s">
        <v>1026</v>
      </c>
      <c r="D3280" s="121">
        <v>3</v>
      </c>
      <c r="E3280" s="121">
        <v>3</v>
      </c>
    </row>
    <row r="3281" spans="1:5" x14ac:dyDescent="0.25">
      <c r="A3281" s="119" t="s">
        <v>862</v>
      </c>
      <c r="B3281" s="120" t="s">
        <v>1072</v>
      </c>
      <c r="C3281" s="119" t="s">
        <v>1026</v>
      </c>
      <c r="D3281" s="124"/>
      <c r="E3281" s="121">
        <v>2</v>
      </c>
    </row>
    <row r="3282" spans="1:5" x14ac:dyDescent="0.25">
      <c r="A3282" s="119" t="s">
        <v>862</v>
      </c>
      <c r="B3282" s="120" t="s">
        <v>1074</v>
      </c>
      <c r="C3282" s="119" t="s">
        <v>1029</v>
      </c>
      <c r="D3282" s="121">
        <v>3</v>
      </c>
      <c r="E3282" s="121">
        <v>2</v>
      </c>
    </row>
    <row r="3283" spans="1:5" x14ac:dyDescent="0.25">
      <c r="A3283" s="119" t="s">
        <v>975</v>
      </c>
      <c r="B3283" s="120" t="s">
        <v>1860</v>
      </c>
      <c r="C3283" s="119" t="s">
        <v>1026</v>
      </c>
      <c r="D3283" s="124"/>
      <c r="E3283" s="121" t="s">
        <v>1027</v>
      </c>
    </row>
    <row r="3284" spans="1:5" x14ac:dyDescent="0.25">
      <c r="A3284" s="119" t="s">
        <v>975</v>
      </c>
      <c r="B3284" s="120" t="s">
        <v>1303</v>
      </c>
      <c r="C3284" s="119" t="s">
        <v>1029</v>
      </c>
      <c r="D3284" s="121">
        <v>2</v>
      </c>
      <c r="E3284" s="121">
        <v>2</v>
      </c>
    </row>
    <row r="3285" spans="1:5" x14ac:dyDescent="0.25">
      <c r="A3285" s="119" t="s">
        <v>975</v>
      </c>
      <c r="B3285" s="120" t="s">
        <v>1034</v>
      </c>
      <c r="C3285" s="119" t="s">
        <v>1026</v>
      </c>
      <c r="D3285" s="121" t="s">
        <v>1027</v>
      </c>
      <c r="E3285" s="121" t="s">
        <v>1027</v>
      </c>
    </row>
    <row r="3286" spans="1:5" x14ac:dyDescent="0.25">
      <c r="A3286" s="119" t="s">
        <v>975</v>
      </c>
      <c r="B3286" s="120" t="s">
        <v>1284</v>
      </c>
      <c r="C3286" s="119" t="s">
        <v>1026</v>
      </c>
      <c r="D3286" s="124"/>
      <c r="E3286" s="121">
        <v>2</v>
      </c>
    </row>
    <row r="3287" spans="1:5" x14ac:dyDescent="0.25">
      <c r="A3287" s="119" t="s">
        <v>975</v>
      </c>
      <c r="B3287" s="120" t="s">
        <v>1036</v>
      </c>
      <c r="C3287" s="119" t="s">
        <v>1026</v>
      </c>
      <c r="D3287" s="121" t="s">
        <v>1027</v>
      </c>
      <c r="E3287" s="121">
        <v>4</v>
      </c>
    </row>
    <row r="3288" spans="1:5" x14ac:dyDescent="0.25">
      <c r="A3288" s="119" t="s">
        <v>975</v>
      </c>
      <c r="B3288" s="120" t="s">
        <v>1074</v>
      </c>
      <c r="C3288" s="119" t="s">
        <v>1026</v>
      </c>
      <c r="D3288" s="121">
        <v>3</v>
      </c>
      <c r="E3288" s="121">
        <v>2</v>
      </c>
    </row>
    <row r="3289" spans="1:5" x14ac:dyDescent="0.25">
      <c r="A3289" s="119" t="s">
        <v>987</v>
      </c>
      <c r="B3289" s="120" t="s">
        <v>1125</v>
      </c>
      <c r="C3289" s="119" t="s">
        <v>1026</v>
      </c>
      <c r="D3289" s="121">
        <v>3</v>
      </c>
      <c r="E3289" s="121">
        <v>2</v>
      </c>
    </row>
    <row r="3290" spans="1:5" x14ac:dyDescent="0.25">
      <c r="A3290" s="119" t="s">
        <v>987</v>
      </c>
      <c r="B3290" s="120" t="s">
        <v>1291</v>
      </c>
      <c r="C3290" s="119" t="s">
        <v>1026</v>
      </c>
      <c r="D3290" s="121">
        <v>7</v>
      </c>
      <c r="E3290" s="121">
        <v>6</v>
      </c>
    </row>
    <row r="3291" spans="1:5" x14ac:dyDescent="0.25">
      <c r="A3291" s="119" t="s">
        <v>987</v>
      </c>
      <c r="B3291" s="120" t="s">
        <v>1067</v>
      </c>
      <c r="C3291" s="119" t="s">
        <v>1026</v>
      </c>
      <c r="D3291" s="121">
        <v>4</v>
      </c>
      <c r="E3291" s="121">
        <v>5</v>
      </c>
    </row>
    <row r="3292" spans="1:5" x14ac:dyDescent="0.25">
      <c r="A3292" s="119" t="s">
        <v>987</v>
      </c>
      <c r="B3292" s="120" t="s">
        <v>1068</v>
      </c>
      <c r="C3292" s="119" t="s">
        <v>1026</v>
      </c>
      <c r="D3292" s="121">
        <v>2</v>
      </c>
      <c r="E3292" s="121">
        <v>4</v>
      </c>
    </row>
    <row r="3293" spans="1:5" x14ac:dyDescent="0.25">
      <c r="A3293" s="119" t="s">
        <v>987</v>
      </c>
      <c r="B3293" s="120" t="s">
        <v>1282</v>
      </c>
      <c r="C3293" s="119" t="s">
        <v>1026</v>
      </c>
      <c r="D3293" s="121">
        <v>5</v>
      </c>
      <c r="E3293" s="121">
        <v>3</v>
      </c>
    </row>
    <row r="3294" spans="1:5" x14ac:dyDescent="0.25">
      <c r="A3294" s="119" t="s">
        <v>987</v>
      </c>
      <c r="B3294" s="120" t="s">
        <v>1069</v>
      </c>
      <c r="C3294" s="119" t="s">
        <v>1026</v>
      </c>
      <c r="D3294" s="124"/>
      <c r="E3294" s="121">
        <v>5</v>
      </c>
    </row>
    <row r="3295" spans="1:5" x14ac:dyDescent="0.25">
      <c r="A3295" s="119" t="s">
        <v>987</v>
      </c>
      <c r="B3295" s="120" t="s">
        <v>1783</v>
      </c>
      <c r="C3295" s="119" t="s">
        <v>1026</v>
      </c>
      <c r="D3295" s="121">
        <v>2</v>
      </c>
      <c r="E3295" s="121">
        <v>2</v>
      </c>
    </row>
    <row r="3296" spans="1:5" x14ac:dyDescent="0.25">
      <c r="A3296" s="119" t="s">
        <v>987</v>
      </c>
      <c r="B3296" s="120" t="s">
        <v>1781</v>
      </c>
      <c r="C3296" s="119" t="s">
        <v>1026</v>
      </c>
      <c r="D3296" s="121">
        <v>3</v>
      </c>
      <c r="E3296" s="121">
        <v>2</v>
      </c>
    </row>
    <row r="3297" spans="1:5" x14ac:dyDescent="0.25">
      <c r="A3297" s="119" t="s">
        <v>987</v>
      </c>
      <c r="B3297" s="120" t="s">
        <v>1034</v>
      </c>
      <c r="C3297" s="119" t="s">
        <v>1026</v>
      </c>
      <c r="D3297" s="121" t="s">
        <v>1027</v>
      </c>
      <c r="E3297" s="121" t="s">
        <v>1027</v>
      </c>
    </row>
    <row r="3298" spans="1:5" x14ac:dyDescent="0.25">
      <c r="A3298" s="119" t="s">
        <v>987</v>
      </c>
      <c r="B3298" s="120" t="s">
        <v>1642</v>
      </c>
      <c r="C3298" s="119" t="s">
        <v>1026</v>
      </c>
      <c r="D3298" s="121">
        <v>3</v>
      </c>
      <c r="E3298" s="121" t="s">
        <v>1027</v>
      </c>
    </row>
    <row r="3299" spans="1:5" x14ac:dyDescent="0.25">
      <c r="A3299" s="119" t="s">
        <v>987</v>
      </c>
      <c r="B3299" s="120" t="s">
        <v>1284</v>
      </c>
      <c r="C3299" s="119" t="s">
        <v>1026</v>
      </c>
      <c r="D3299" s="124"/>
      <c r="E3299" s="121">
        <v>2</v>
      </c>
    </row>
    <row r="3300" spans="1:5" x14ac:dyDescent="0.25">
      <c r="A3300" s="119" t="s">
        <v>987</v>
      </c>
      <c r="B3300" s="120" t="s">
        <v>1304</v>
      </c>
      <c r="C3300" s="119" t="s">
        <v>1026</v>
      </c>
      <c r="D3300" s="121">
        <v>2</v>
      </c>
      <c r="E3300" s="121">
        <v>2</v>
      </c>
    </row>
    <row r="3301" spans="1:5" x14ac:dyDescent="0.25">
      <c r="A3301" s="119" t="s">
        <v>987</v>
      </c>
      <c r="B3301" s="120" t="s">
        <v>1779</v>
      </c>
      <c r="C3301" s="119" t="s">
        <v>1026</v>
      </c>
      <c r="D3301" s="121">
        <v>3</v>
      </c>
      <c r="E3301" s="121">
        <v>7</v>
      </c>
    </row>
    <row r="3302" spans="1:5" x14ac:dyDescent="0.25">
      <c r="A3302" s="119" t="s">
        <v>987</v>
      </c>
      <c r="B3302" s="120" t="s">
        <v>1285</v>
      </c>
      <c r="C3302" s="119" t="s">
        <v>1026</v>
      </c>
      <c r="D3302" s="124"/>
      <c r="E3302" s="121">
        <v>5</v>
      </c>
    </row>
    <row r="3303" spans="1:5" x14ac:dyDescent="0.25">
      <c r="A3303" s="119" t="s">
        <v>987</v>
      </c>
      <c r="B3303" s="120" t="s">
        <v>1090</v>
      </c>
      <c r="C3303" s="119" t="s">
        <v>1026</v>
      </c>
      <c r="D3303" s="121">
        <v>4</v>
      </c>
      <c r="E3303" s="121" t="s">
        <v>1027</v>
      </c>
    </row>
    <row r="3304" spans="1:5" x14ac:dyDescent="0.25">
      <c r="A3304" s="119" t="s">
        <v>987</v>
      </c>
      <c r="B3304" s="120" t="s">
        <v>1471</v>
      </c>
      <c r="C3304" s="119" t="s">
        <v>1026</v>
      </c>
      <c r="D3304" s="121">
        <v>3</v>
      </c>
      <c r="E3304" s="121">
        <v>8</v>
      </c>
    </row>
    <row r="3305" spans="1:5" x14ac:dyDescent="0.25">
      <c r="A3305" s="119" t="s">
        <v>987</v>
      </c>
      <c r="B3305" s="120" t="s">
        <v>1074</v>
      </c>
      <c r="C3305" s="119" t="s">
        <v>1026</v>
      </c>
      <c r="D3305" s="121">
        <v>3</v>
      </c>
      <c r="E3305" s="121">
        <v>2</v>
      </c>
    </row>
    <row r="3306" spans="1:5" x14ac:dyDescent="0.25">
      <c r="A3306" s="119" t="s">
        <v>987</v>
      </c>
      <c r="B3306" s="120" t="s">
        <v>1793</v>
      </c>
      <c r="C3306" s="119" t="s">
        <v>1026</v>
      </c>
      <c r="D3306" s="121">
        <v>3</v>
      </c>
      <c r="E3306" s="121">
        <v>1</v>
      </c>
    </row>
    <row r="3307" spans="1:5" x14ac:dyDescent="0.25">
      <c r="A3307" s="119" t="s">
        <v>987</v>
      </c>
      <c r="B3307" s="120" t="s">
        <v>1489</v>
      </c>
      <c r="C3307" s="119" t="s">
        <v>1026</v>
      </c>
      <c r="D3307" s="121">
        <v>1</v>
      </c>
      <c r="E3307" s="121">
        <v>2</v>
      </c>
    </row>
    <row r="3308" spans="1:5" x14ac:dyDescent="0.25">
      <c r="A3308" s="119" t="s">
        <v>950</v>
      </c>
      <c r="B3308" s="120" t="s">
        <v>1125</v>
      </c>
      <c r="C3308" s="119" t="s">
        <v>1026</v>
      </c>
      <c r="D3308" s="121">
        <v>3</v>
      </c>
      <c r="E3308" s="121">
        <v>2</v>
      </c>
    </row>
    <row r="3309" spans="1:5" x14ac:dyDescent="0.25">
      <c r="A3309" s="119" t="s">
        <v>950</v>
      </c>
      <c r="B3309" s="120" t="s">
        <v>1314</v>
      </c>
      <c r="C3309" s="119" t="s">
        <v>1026</v>
      </c>
      <c r="D3309" s="121">
        <v>1</v>
      </c>
      <c r="E3309" s="121">
        <v>1</v>
      </c>
    </row>
    <row r="3310" spans="1:5" x14ac:dyDescent="0.25">
      <c r="A3310" s="119" t="s">
        <v>950</v>
      </c>
      <c r="B3310" s="120" t="s">
        <v>1066</v>
      </c>
      <c r="C3310" s="119" t="s">
        <v>1026</v>
      </c>
      <c r="D3310" s="124"/>
      <c r="E3310" s="121">
        <v>4</v>
      </c>
    </row>
    <row r="3311" spans="1:5" x14ac:dyDescent="0.25">
      <c r="A3311" s="119" t="s">
        <v>950</v>
      </c>
      <c r="B3311" s="120" t="s">
        <v>1948</v>
      </c>
      <c r="C3311" s="119" t="s">
        <v>1029</v>
      </c>
      <c r="D3311" s="124"/>
      <c r="E3311" s="121">
        <v>1</v>
      </c>
    </row>
    <row r="3312" spans="1:5" x14ac:dyDescent="0.25">
      <c r="A3312" s="119" t="s">
        <v>950</v>
      </c>
      <c r="B3312" s="120" t="s">
        <v>1500</v>
      </c>
      <c r="C3312" s="119" t="s">
        <v>1026</v>
      </c>
      <c r="D3312" s="124"/>
      <c r="E3312" s="121">
        <v>1</v>
      </c>
    </row>
    <row r="3313" spans="1:5" x14ac:dyDescent="0.25">
      <c r="A3313" s="119" t="s">
        <v>950</v>
      </c>
      <c r="B3313" s="120" t="s">
        <v>1127</v>
      </c>
      <c r="C3313" s="119" t="s">
        <v>1026</v>
      </c>
      <c r="D3313" s="121">
        <v>1</v>
      </c>
      <c r="E3313" s="121">
        <v>3</v>
      </c>
    </row>
    <row r="3314" spans="1:5" x14ac:dyDescent="0.25">
      <c r="A3314" s="119" t="s">
        <v>950</v>
      </c>
      <c r="B3314" s="120" t="s">
        <v>1237</v>
      </c>
      <c r="C3314" s="119" t="s">
        <v>1026</v>
      </c>
      <c r="D3314" s="124"/>
      <c r="E3314" s="121">
        <v>4</v>
      </c>
    </row>
    <row r="3315" spans="1:5" x14ac:dyDescent="0.25">
      <c r="A3315" s="119" t="s">
        <v>950</v>
      </c>
      <c r="B3315" s="120" t="s">
        <v>1129</v>
      </c>
      <c r="C3315" s="119" t="s">
        <v>1026</v>
      </c>
      <c r="D3315" s="121" t="s">
        <v>1027</v>
      </c>
      <c r="E3315" s="121" t="s">
        <v>1027</v>
      </c>
    </row>
    <row r="3316" spans="1:5" x14ac:dyDescent="0.25">
      <c r="A3316" s="119" t="s">
        <v>950</v>
      </c>
      <c r="B3316" s="120" t="s">
        <v>1284</v>
      </c>
      <c r="C3316" s="119" t="s">
        <v>1026</v>
      </c>
      <c r="D3316" s="124"/>
      <c r="E3316" s="121">
        <v>2</v>
      </c>
    </row>
    <row r="3317" spans="1:5" x14ac:dyDescent="0.25">
      <c r="A3317" s="119" t="s">
        <v>950</v>
      </c>
      <c r="B3317" s="120" t="s">
        <v>1074</v>
      </c>
      <c r="C3317" s="119" t="s">
        <v>1026</v>
      </c>
      <c r="D3317" s="121">
        <v>3</v>
      </c>
      <c r="E3317" s="121">
        <v>2</v>
      </c>
    </row>
    <row r="3318" spans="1:5" x14ac:dyDescent="0.25">
      <c r="A3318" s="119" t="s">
        <v>950</v>
      </c>
      <c r="B3318" s="120" t="s">
        <v>1489</v>
      </c>
      <c r="C3318" s="119" t="s">
        <v>1026</v>
      </c>
      <c r="D3318" s="121">
        <v>1</v>
      </c>
      <c r="E3318" s="121">
        <v>2</v>
      </c>
    </row>
    <row r="3319" spans="1:5" x14ac:dyDescent="0.25">
      <c r="A3319" s="119" t="s">
        <v>919</v>
      </c>
      <c r="B3319" s="120" t="s">
        <v>1034</v>
      </c>
      <c r="C3319" s="119" t="s">
        <v>1026</v>
      </c>
      <c r="D3319" s="121" t="s">
        <v>1027</v>
      </c>
      <c r="E3319" s="121" t="s">
        <v>1027</v>
      </c>
    </row>
    <row r="3320" spans="1:5" x14ac:dyDescent="0.25">
      <c r="A3320" s="119" t="s">
        <v>919</v>
      </c>
      <c r="B3320" s="120" t="s">
        <v>1949</v>
      </c>
      <c r="C3320" s="119" t="s">
        <v>1029</v>
      </c>
      <c r="D3320" s="121">
        <v>2</v>
      </c>
      <c r="E3320" s="121">
        <v>2</v>
      </c>
    </row>
    <row r="3321" spans="1:5" x14ac:dyDescent="0.25">
      <c r="A3321" s="119" t="s">
        <v>919</v>
      </c>
      <c r="B3321" s="120" t="s">
        <v>1284</v>
      </c>
      <c r="C3321" s="119" t="s">
        <v>1026</v>
      </c>
      <c r="D3321" s="124"/>
      <c r="E3321" s="121">
        <v>2</v>
      </c>
    </row>
    <row r="3322" spans="1:5" x14ac:dyDescent="0.25">
      <c r="A3322" s="119" t="s">
        <v>919</v>
      </c>
      <c r="B3322" s="120" t="s">
        <v>1950</v>
      </c>
      <c r="C3322" s="119" t="s">
        <v>1026</v>
      </c>
      <c r="D3322" s="124"/>
      <c r="E3322" s="121">
        <v>2</v>
      </c>
    </row>
    <row r="3323" spans="1:5" x14ac:dyDescent="0.25">
      <c r="A3323" s="119" t="s">
        <v>919</v>
      </c>
      <c r="B3323" s="120" t="s">
        <v>1074</v>
      </c>
      <c r="C3323" s="119" t="s">
        <v>1026</v>
      </c>
      <c r="D3323" s="121">
        <v>3</v>
      </c>
      <c r="E3323" s="121">
        <v>2</v>
      </c>
    </row>
    <row r="3324" spans="1:5" x14ac:dyDescent="0.25">
      <c r="A3324" s="119" t="s">
        <v>919</v>
      </c>
      <c r="B3324" s="120" t="s">
        <v>1793</v>
      </c>
      <c r="C3324" s="119" t="s">
        <v>1026</v>
      </c>
      <c r="D3324" s="121">
        <v>3</v>
      </c>
      <c r="E3324" s="121">
        <v>1</v>
      </c>
    </row>
    <row r="3325" spans="1:5" x14ac:dyDescent="0.25">
      <c r="A3325" s="119" t="s">
        <v>919</v>
      </c>
      <c r="B3325" s="120" t="s">
        <v>1489</v>
      </c>
      <c r="C3325" s="119" t="s">
        <v>1026</v>
      </c>
      <c r="D3325" s="121">
        <v>1</v>
      </c>
      <c r="E3325" s="121">
        <v>2</v>
      </c>
    </row>
    <row r="3326" spans="1:5" x14ac:dyDescent="0.25">
      <c r="A3326" s="119" t="s">
        <v>645</v>
      </c>
      <c r="B3326" s="120" t="s">
        <v>1420</v>
      </c>
      <c r="C3326" s="119" t="s">
        <v>1026</v>
      </c>
      <c r="D3326" s="121">
        <v>3</v>
      </c>
      <c r="E3326" s="121">
        <v>3</v>
      </c>
    </row>
    <row r="3327" spans="1:5" x14ac:dyDescent="0.25">
      <c r="A3327" s="119" t="s">
        <v>645</v>
      </c>
      <c r="B3327" s="120" t="s">
        <v>1074</v>
      </c>
      <c r="C3327" s="119" t="s">
        <v>1026</v>
      </c>
      <c r="D3327" s="121">
        <v>3</v>
      </c>
      <c r="E3327" s="121">
        <v>2</v>
      </c>
    </row>
    <row r="3328" spans="1:5" x14ac:dyDescent="0.25">
      <c r="A3328" s="119" t="s">
        <v>645</v>
      </c>
      <c r="B3328" s="120" t="s">
        <v>1793</v>
      </c>
      <c r="C3328" s="119" t="s">
        <v>1029</v>
      </c>
      <c r="D3328" s="121">
        <v>3</v>
      </c>
      <c r="E3328" s="121">
        <v>1</v>
      </c>
    </row>
    <row r="3329" spans="1:5" x14ac:dyDescent="0.25">
      <c r="A3329" s="119" t="s">
        <v>645</v>
      </c>
      <c r="B3329" s="120" t="s">
        <v>1489</v>
      </c>
      <c r="C3329" s="119" t="s">
        <v>1026</v>
      </c>
      <c r="D3329" s="121">
        <v>1</v>
      </c>
      <c r="E3329" s="121">
        <v>2</v>
      </c>
    </row>
    <row r="3330" spans="1:5" x14ac:dyDescent="0.25">
      <c r="A3330" s="119" t="s">
        <v>920</v>
      </c>
      <c r="B3330" s="120" t="s">
        <v>1069</v>
      </c>
      <c r="C3330" s="119" t="s">
        <v>1026</v>
      </c>
      <c r="D3330" s="124"/>
      <c r="E3330" s="121">
        <v>5</v>
      </c>
    </row>
    <row r="3331" spans="1:5" x14ac:dyDescent="0.25">
      <c r="A3331" s="119" t="s">
        <v>920</v>
      </c>
      <c r="B3331" s="120" t="s">
        <v>1949</v>
      </c>
      <c r="C3331" s="119" t="s">
        <v>1029</v>
      </c>
      <c r="D3331" s="121">
        <v>2</v>
      </c>
      <c r="E3331" s="121">
        <v>2</v>
      </c>
    </row>
    <row r="3332" spans="1:5" x14ac:dyDescent="0.25">
      <c r="A3332" s="119" t="s">
        <v>920</v>
      </c>
      <c r="B3332" s="120" t="s">
        <v>1284</v>
      </c>
      <c r="C3332" s="119" t="s">
        <v>1026</v>
      </c>
      <c r="D3332" s="124"/>
      <c r="E3332" s="121">
        <v>2</v>
      </c>
    </row>
    <row r="3333" spans="1:5" x14ac:dyDescent="0.25">
      <c r="A3333" s="119" t="s">
        <v>920</v>
      </c>
      <c r="B3333" s="120" t="s">
        <v>1913</v>
      </c>
      <c r="C3333" s="119" t="s">
        <v>1026</v>
      </c>
      <c r="D3333" s="124"/>
      <c r="E3333" s="121">
        <v>2</v>
      </c>
    </row>
    <row r="3334" spans="1:5" x14ac:dyDescent="0.25">
      <c r="A3334" s="119" t="s">
        <v>920</v>
      </c>
      <c r="B3334" s="120" t="s">
        <v>1793</v>
      </c>
      <c r="C3334" s="119" t="s">
        <v>1029</v>
      </c>
      <c r="D3334" s="121">
        <v>3</v>
      </c>
      <c r="E3334" s="121">
        <v>1</v>
      </c>
    </row>
    <row r="3335" spans="1:5" ht="30" x14ac:dyDescent="0.25">
      <c r="A3335" s="119" t="s">
        <v>921</v>
      </c>
      <c r="B3335" s="120" t="s">
        <v>1646</v>
      </c>
      <c r="C3335" s="119" t="s">
        <v>1029</v>
      </c>
      <c r="D3335" s="121">
        <v>1</v>
      </c>
      <c r="E3335" s="121">
        <v>1</v>
      </c>
    </row>
    <row r="3336" spans="1:5" ht="30" x14ac:dyDescent="0.25">
      <c r="A3336" s="119" t="s">
        <v>921</v>
      </c>
      <c r="B3336" s="120" t="s">
        <v>1420</v>
      </c>
      <c r="C3336" s="119" t="s">
        <v>1026</v>
      </c>
      <c r="D3336" s="121">
        <v>3</v>
      </c>
      <c r="E3336" s="121">
        <v>3</v>
      </c>
    </row>
    <row r="3337" spans="1:5" ht="30" x14ac:dyDescent="0.25">
      <c r="A3337" s="119" t="s">
        <v>921</v>
      </c>
      <c r="B3337" s="120" t="s">
        <v>1314</v>
      </c>
      <c r="C3337" s="119" t="s">
        <v>1026</v>
      </c>
      <c r="D3337" s="121">
        <v>1</v>
      </c>
      <c r="E3337" s="121">
        <v>1</v>
      </c>
    </row>
    <row r="3338" spans="1:5" ht="30" x14ac:dyDescent="0.25">
      <c r="A3338" s="119" t="s">
        <v>921</v>
      </c>
      <c r="B3338" s="120" t="s">
        <v>1494</v>
      </c>
      <c r="C3338" s="119" t="s">
        <v>1026</v>
      </c>
      <c r="D3338" s="121">
        <v>1</v>
      </c>
      <c r="E3338" s="121" t="s">
        <v>1027</v>
      </c>
    </row>
    <row r="3339" spans="1:5" ht="30" x14ac:dyDescent="0.25">
      <c r="A3339" s="119" t="s">
        <v>921</v>
      </c>
      <c r="B3339" s="120" t="s">
        <v>1034</v>
      </c>
      <c r="C3339" s="119" t="s">
        <v>1026</v>
      </c>
      <c r="D3339" s="121" t="s">
        <v>1027</v>
      </c>
      <c r="E3339" s="121" t="s">
        <v>1027</v>
      </c>
    </row>
    <row r="3340" spans="1:5" ht="30" x14ac:dyDescent="0.25">
      <c r="A3340" s="119" t="s">
        <v>921</v>
      </c>
      <c r="B3340" s="120" t="s">
        <v>1129</v>
      </c>
      <c r="C3340" s="119" t="s">
        <v>1026</v>
      </c>
      <c r="D3340" s="121" t="s">
        <v>1027</v>
      </c>
      <c r="E3340" s="121" t="s">
        <v>1027</v>
      </c>
    </row>
    <row r="3341" spans="1:5" ht="30" x14ac:dyDescent="0.25">
      <c r="A3341" s="119" t="s">
        <v>921</v>
      </c>
      <c r="B3341" s="120" t="s">
        <v>1284</v>
      </c>
      <c r="C3341" s="119" t="s">
        <v>1026</v>
      </c>
      <c r="D3341" s="124"/>
      <c r="E3341" s="121">
        <v>2</v>
      </c>
    </row>
    <row r="3342" spans="1:5" ht="30" x14ac:dyDescent="0.25">
      <c r="A3342" s="119" t="s">
        <v>921</v>
      </c>
      <c r="B3342" s="120" t="s">
        <v>1074</v>
      </c>
      <c r="C3342" s="119" t="s">
        <v>1026</v>
      </c>
      <c r="D3342" s="121">
        <v>3</v>
      </c>
      <c r="E3342" s="121">
        <v>2</v>
      </c>
    </row>
    <row r="3343" spans="1:5" ht="30" x14ac:dyDescent="0.25">
      <c r="A3343" s="119" t="s">
        <v>921</v>
      </c>
      <c r="B3343" s="120" t="s">
        <v>1793</v>
      </c>
      <c r="C3343" s="119" t="s">
        <v>1029</v>
      </c>
      <c r="D3343" s="121">
        <v>3</v>
      </c>
      <c r="E3343" s="121">
        <v>1</v>
      </c>
    </row>
    <row r="3344" spans="1:5" ht="30" x14ac:dyDescent="0.25">
      <c r="A3344" s="119" t="s">
        <v>921</v>
      </c>
      <c r="B3344" s="120" t="s">
        <v>1489</v>
      </c>
      <c r="C3344" s="119" t="s">
        <v>1026</v>
      </c>
      <c r="D3344" s="121">
        <v>1</v>
      </c>
      <c r="E3344" s="121">
        <v>2</v>
      </c>
    </row>
    <row r="3345" spans="1:5" ht="30" x14ac:dyDescent="0.25">
      <c r="A3345" s="119" t="s">
        <v>951</v>
      </c>
      <c r="B3345" s="120" t="s">
        <v>1125</v>
      </c>
      <c r="C3345" s="119" t="s">
        <v>1026</v>
      </c>
      <c r="D3345" s="121">
        <v>3</v>
      </c>
      <c r="E3345" s="121">
        <v>2</v>
      </c>
    </row>
    <row r="3346" spans="1:5" ht="30" x14ac:dyDescent="0.25">
      <c r="A3346" s="119" t="s">
        <v>951</v>
      </c>
      <c r="B3346" s="120" t="s">
        <v>1126</v>
      </c>
      <c r="C3346" s="119" t="s">
        <v>1026</v>
      </c>
      <c r="D3346" s="121" t="s">
        <v>1027</v>
      </c>
      <c r="E3346" s="121" t="s">
        <v>1027</v>
      </c>
    </row>
    <row r="3347" spans="1:5" ht="30" x14ac:dyDescent="0.25">
      <c r="A3347" s="119" t="s">
        <v>951</v>
      </c>
      <c r="B3347" s="120" t="s">
        <v>1314</v>
      </c>
      <c r="C3347" s="119" t="s">
        <v>1026</v>
      </c>
      <c r="D3347" s="121">
        <v>1</v>
      </c>
      <c r="E3347" s="121">
        <v>1</v>
      </c>
    </row>
    <row r="3348" spans="1:5" ht="30" x14ac:dyDescent="0.25">
      <c r="A3348" s="119" t="s">
        <v>951</v>
      </c>
      <c r="B3348" s="120" t="s">
        <v>1066</v>
      </c>
      <c r="C3348" s="119" t="s">
        <v>1026</v>
      </c>
      <c r="D3348" s="124"/>
      <c r="E3348" s="121">
        <v>4</v>
      </c>
    </row>
    <row r="3349" spans="1:5" ht="30" x14ac:dyDescent="0.25">
      <c r="A3349" s="119" t="s">
        <v>951</v>
      </c>
      <c r="B3349" s="120" t="s">
        <v>1429</v>
      </c>
      <c r="C3349" s="119" t="s">
        <v>1026</v>
      </c>
      <c r="D3349" s="121">
        <v>2</v>
      </c>
      <c r="E3349" s="121" t="s">
        <v>1027</v>
      </c>
    </row>
    <row r="3350" spans="1:5" ht="30" x14ac:dyDescent="0.25">
      <c r="A3350" s="119" t="s">
        <v>951</v>
      </c>
      <c r="B3350" s="120" t="s">
        <v>1069</v>
      </c>
      <c r="C3350" s="119" t="s">
        <v>1026</v>
      </c>
      <c r="D3350" s="124"/>
      <c r="E3350" s="121">
        <v>5</v>
      </c>
    </row>
    <row r="3351" spans="1:5" ht="30" x14ac:dyDescent="0.25">
      <c r="A3351" s="119" t="s">
        <v>951</v>
      </c>
      <c r="B3351" s="120" t="s">
        <v>1263</v>
      </c>
      <c r="C3351" s="119" t="s">
        <v>1026</v>
      </c>
      <c r="D3351" s="121">
        <v>4</v>
      </c>
      <c r="E3351" s="121">
        <v>3</v>
      </c>
    </row>
    <row r="3352" spans="1:5" ht="30" x14ac:dyDescent="0.25">
      <c r="A3352" s="119" t="s">
        <v>951</v>
      </c>
      <c r="B3352" s="120" t="s">
        <v>1128</v>
      </c>
      <c r="C3352" s="119" t="s">
        <v>1026</v>
      </c>
      <c r="D3352" s="121">
        <v>2</v>
      </c>
      <c r="E3352" s="121">
        <v>3</v>
      </c>
    </row>
    <row r="3353" spans="1:5" ht="30" x14ac:dyDescent="0.25">
      <c r="A3353" s="119" t="s">
        <v>951</v>
      </c>
      <c r="B3353" s="120" t="s">
        <v>1034</v>
      </c>
      <c r="C3353" s="119" t="s">
        <v>1026</v>
      </c>
      <c r="D3353" s="121" t="s">
        <v>1027</v>
      </c>
      <c r="E3353" s="121" t="s">
        <v>1027</v>
      </c>
    </row>
    <row r="3354" spans="1:5" ht="30" x14ac:dyDescent="0.25">
      <c r="A3354" s="119" t="s">
        <v>951</v>
      </c>
      <c r="B3354" s="120" t="s">
        <v>1129</v>
      </c>
      <c r="C3354" s="119" t="s">
        <v>1026</v>
      </c>
      <c r="D3354" s="121" t="s">
        <v>1027</v>
      </c>
      <c r="E3354" s="121" t="s">
        <v>1027</v>
      </c>
    </row>
    <row r="3355" spans="1:5" ht="30" x14ac:dyDescent="0.25">
      <c r="A3355" s="119" t="s">
        <v>951</v>
      </c>
      <c r="B3355" s="120" t="s">
        <v>1284</v>
      </c>
      <c r="C3355" s="119" t="s">
        <v>1026</v>
      </c>
      <c r="D3355" s="124"/>
      <c r="E3355" s="121">
        <v>2</v>
      </c>
    </row>
    <row r="3356" spans="1:5" ht="30" x14ac:dyDescent="0.25">
      <c r="A3356" s="119" t="s">
        <v>951</v>
      </c>
      <c r="B3356" s="120" t="s">
        <v>1335</v>
      </c>
      <c r="C3356" s="119" t="s">
        <v>1026</v>
      </c>
      <c r="D3356" s="121">
        <v>3</v>
      </c>
      <c r="E3356" s="121">
        <v>3</v>
      </c>
    </row>
    <row r="3357" spans="1:5" ht="30" x14ac:dyDescent="0.25">
      <c r="A3357" s="119" t="s">
        <v>951</v>
      </c>
      <c r="B3357" s="120" t="s">
        <v>1036</v>
      </c>
      <c r="C3357" s="119" t="s">
        <v>1026</v>
      </c>
      <c r="D3357" s="121" t="s">
        <v>1027</v>
      </c>
      <c r="E3357" s="121">
        <v>4</v>
      </c>
    </row>
    <row r="3358" spans="1:5" ht="30" x14ac:dyDescent="0.25">
      <c r="A3358" s="119" t="s">
        <v>951</v>
      </c>
      <c r="B3358" s="120" t="s">
        <v>1074</v>
      </c>
      <c r="C3358" s="119" t="s">
        <v>1026</v>
      </c>
      <c r="D3358" s="121">
        <v>3</v>
      </c>
      <c r="E3358" s="121">
        <v>2</v>
      </c>
    </row>
    <row r="3359" spans="1:5" x14ac:dyDescent="0.25">
      <c r="A3359" s="119" t="s">
        <v>911</v>
      </c>
      <c r="B3359" s="120" t="s">
        <v>1125</v>
      </c>
      <c r="C3359" s="119" t="s">
        <v>1026</v>
      </c>
      <c r="D3359" s="121">
        <v>3</v>
      </c>
      <c r="E3359" s="121">
        <v>2</v>
      </c>
    </row>
    <row r="3360" spans="1:5" x14ac:dyDescent="0.25">
      <c r="A3360" s="119" t="s">
        <v>911</v>
      </c>
      <c r="B3360" s="120" t="s">
        <v>1126</v>
      </c>
      <c r="C3360" s="119" t="s">
        <v>1026</v>
      </c>
      <c r="D3360" s="121" t="s">
        <v>1027</v>
      </c>
      <c r="E3360" s="121" t="s">
        <v>1027</v>
      </c>
    </row>
    <row r="3361" spans="1:5" x14ac:dyDescent="0.25">
      <c r="A3361" s="119" t="s">
        <v>911</v>
      </c>
      <c r="B3361" s="120" t="s">
        <v>1822</v>
      </c>
      <c r="C3361" s="119" t="s">
        <v>1026</v>
      </c>
      <c r="D3361" s="121">
        <v>2</v>
      </c>
      <c r="E3361" s="121">
        <v>4</v>
      </c>
    </row>
    <row r="3362" spans="1:5" x14ac:dyDescent="0.25">
      <c r="A3362" s="119" t="s">
        <v>911</v>
      </c>
      <c r="B3362" s="120" t="s">
        <v>1128</v>
      </c>
      <c r="C3362" s="119" t="s">
        <v>1026</v>
      </c>
      <c r="D3362" s="121">
        <v>2</v>
      </c>
      <c r="E3362" s="121">
        <v>3</v>
      </c>
    </row>
    <row r="3363" spans="1:5" x14ac:dyDescent="0.25">
      <c r="A3363" s="119" t="s">
        <v>911</v>
      </c>
      <c r="B3363" s="120" t="s">
        <v>1129</v>
      </c>
      <c r="C3363" s="119" t="s">
        <v>1026</v>
      </c>
      <c r="D3363" s="121" t="s">
        <v>1027</v>
      </c>
      <c r="E3363" s="121" t="s">
        <v>1027</v>
      </c>
    </row>
    <row r="3364" spans="1:5" x14ac:dyDescent="0.25">
      <c r="A3364" s="119" t="s">
        <v>911</v>
      </c>
      <c r="B3364" s="120" t="s">
        <v>1951</v>
      </c>
      <c r="C3364" s="119" t="s">
        <v>1026</v>
      </c>
      <c r="D3364" s="121" t="s">
        <v>1027</v>
      </c>
      <c r="E3364" s="121" t="s">
        <v>1027</v>
      </c>
    </row>
    <row r="3365" spans="1:5" x14ac:dyDescent="0.25">
      <c r="A3365" s="119" t="s">
        <v>911</v>
      </c>
      <c r="B3365" s="120" t="s">
        <v>1131</v>
      </c>
      <c r="C3365" s="119" t="s">
        <v>1026</v>
      </c>
      <c r="D3365" s="121" t="s">
        <v>1027</v>
      </c>
      <c r="E3365" s="121" t="s">
        <v>1027</v>
      </c>
    </row>
    <row r="3366" spans="1:5" x14ac:dyDescent="0.25">
      <c r="A3366" s="119" t="s">
        <v>911</v>
      </c>
      <c r="B3366" s="120" t="s">
        <v>1421</v>
      </c>
      <c r="C3366" s="119" t="s">
        <v>1026</v>
      </c>
      <c r="D3366" s="121" t="s">
        <v>1027</v>
      </c>
      <c r="E3366" s="121">
        <v>4</v>
      </c>
    </row>
    <row r="3367" spans="1:5" x14ac:dyDescent="0.25">
      <c r="A3367" s="119" t="s">
        <v>911</v>
      </c>
      <c r="B3367" s="120" t="s">
        <v>1036</v>
      </c>
      <c r="C3367" s="119" t="s">
        <v>1026</v>
      </c>
      <c r="D3367" s="121" t="s">
        <v>1027</v>
      </c>
      <c r="E3367" s="121">
        <v>4</v>
      </c>
    </row>
    <row r="3368" spans="1:5" x14ac:dyDescent="0.25">
      <c r="A3368" s="119" t="s">
        <v>911</v>
      </c>
      <c r="B3368" s="120" t="s">
        <v>1074</v>
      </c>
      <c r="C3368" s="119" t="s">
        <v>1026</v>
      </c>
      <c r="D3368" s="121">
        <v>3</v>
      </c>
      <c r="E3368" s="121">
        <v>2</v>
      </c>
    </row>
    <row r="3369" spans="1:5" x14ac:dyDescent="0.25">
      <c r="A3369" s="119" t="s">
        <v>911</v>
      </c>
      <c r="B3369" s="120" t="s">
        <v>1489</v>
      </c>
      <c r="C3369" s="119" t="s">
        <v>1026</v>
      </c>
      <c r="D3369" s="121">
        <v>1</v>
      </c>
      <c r="E3369" s="121">
        <v>2</v>
      </c>
    </row>
    <row r="3370" spans="1:5" ht="30" x14ac:dyDescent="0.25">
      <c r="A3370" s="119" t="s">
        <v>1952</v>
      </c>
      <c r="B3370" s="120" t="s">
        <v>1063</v>
      </c>
      <c r="C3370" s="119" t="s">
        <v>1026</v>
      </c>
      <c r="D3370" s="121" t="s">
        <v>1027</v>
      </c>
      <c r="E3370" s="121" t="s">
        <v>1027</v>
      </c>
    </row>
    <row r="3371" spans="1:5" ht="30" x14ac:dyDescent="0.25">
      <c r="A3371" s="119" t="s">
        <v>1952</v>
      </c>
      <c r="B3371" s="120" t="s">
        <v>1125</v>
      </c>
      <c r="C3371" s="119" t="s">
        <v>1026</v>
      </c>
      <c r="D3371" s="121">
        <v>3</v>
      </c>
      <c r="E3371" s="121">
        <v>2</v>
      </c>
    </row>
    <row r="3372" spans="1:5" ht="30" x14ac:dyDescent="0.25">
      <c r="A3372" s="119" t="s">
        <v>1952</v>
      </c>
      <c r="B3372" s="120" t="s">
        <v>1066</v>
      </c>
      <c r="C3372" s="119" t="s">
        <v>1026</v>
      </c>
      <c r="D3372" s="124"/>
      <c r="E3372" s="121">
        <v>4</v>
      </c>
    </row>
    <row r="3373" spans="1:5" ht="30" x14ac:dyDescent="0.25">
      <c r="A3373" s="119" t="s">
        <v>1952</v>
      </c>
      <c r="B3373" s="120" t="s">
        <v>1069</v>
      </c>
      <c r="C3373" s="119" t="s">
        <v>1026</v>
      </c>
      <c r="D3373" s="124"/>
      <c r="E3373" s="121">
        <v>5</v>
      </c>
    </row>
    <row r="3374" spans="1:5" ht="30" x14ac:dyDescent="0.25">
      <c r="A3374" s="119" t="s">
        <v>1952</v>
      </c>
      <c r="B3374" s="120" t="s">
        <v>1034</v>
      </c>
      <c r="C3374" s="119" t="s">
        <v>1026</v>
      </c>
      <c r="D3374" s="121" t="s">
        <v>1027</v>
      </c>
      <c r="E3374" s="121" t="s">
        <v>1027</v>
      </c>
    </row>
    <row r="3375" spans="1:5" ht="30" x14ac:dyDescent="0.25">
      <c r="A3375" s="119" t="s">
        <v>1952</v>
      </c>
      <c r="B3375" s="120" t="s">
        <v>1129</v>
      </c>
      <c r="C3375" s="119" t="s">
        <v>1026</v>
      </c>
      <c r="D3375" s="121" t="s">
        <v>1027</v>
      </c>
      <c r="E3375" s="121" t="s">
        <v>1027</v>
      </c>
    </row>
    <row r="3376" spans="1:5" ht="30" x14ac:dyDescent="0.25">
      <c r="A3376" s="119" t="s">
        <v>1952</v>
      </c>
      <c r="B3376" s="120" t="s">
        <v>1284</v>
      </c>
      <c r="C3376" s="119" t="s">
        <v>1026</v>
      </c>
      <c r="D3376" s="124"/>
      <c r="E3376" s="121">
        <v>2</v>
      </c>
    </row>
    <row r="3377" spans="1:5" ht="30" x14ac:dyDescent="0.25">
      <c r="A3377" s="119" t="s">
        <v>1952</v>
      </c>
      <c r="B3377" s="120" t="s">
        <v>1072</v>
      </c>
      <c r="C3377" s="119" t="s">
        <v>1026</v>
      </c>
      <c r="D3377" s="124"/>
      <c r="E3377" s="121">
        <v>2</v>
      </c>
    </row>
    <row r="3378" spans="1:5" ht="30" x14ac:dyDescent="0.25">
      <c r="A3378" s="119" t="s">
        <v>1952</v>
      </c>
      <c r="B3378" s="120" t="s">
        <v>1074</v>
      </c>
      <c r="C3378" s="119" t="s">
        <v>1026</v>
      </c>
      <c r="D3378" s="121">
        <v>3</v>
      </c>
      <c r="E3378" s="121">
        <v>2</v>
      </c>
    </row>
    <row r="3379" spans="1:5" ht="30" x14ac:dyDescent="0.25">
      <c r="A3379" s="119" t="s">
        <v>1952</v>
      </c>
      <c r="B3379" s="120" t="s">
        <v>1489</v>
      </c>
      <c r="C3379" s="119" t="s">
        <v>1026</v>
      </c>
      <c r="D3379" s="121">
        <v>1</v>
      </c>
      <c r="E3379" s="121">
        <v>2</v>
      </c>
    </row>
    <row r="3380" spans="1:5" x14ac:dyDescent="0.25">
      <c r="A3380" s="119" t="s">
        <v>675</v>
      </c>
      <c r="B3380" s="120" t="s">
        <v>1646</v>
      </c>
      <c r="C3380" s="119" t="s">
        <v>1029</v>
      </c>
      <c r="D3380" s="121">
        <v>1</v>
      </c>
      <c r="E3380" s="121">
        <v>1</v>
      </c>
    </row>
    <row r="3381" spans="1:5" x14ac:dyDescent="0.25">
      <c r="A3381" s="119" t="s">
        <v>675</v>
      </c>
      <c r="B3381" s="120" t="s">
        <v>1639</v>
      </c>
      <c r="C3381" s="119" t="s">
        <v>1026</v>
      </c>
      <c r="D3381" s="121">
        <v>1</v>
      </c>
      <c r="E3381" s="121">
        <v>1</v>
      </c>
    </row>
    <row r="3382" spans="1:5" x14ac:dyDescent="0.25">
      <c r="A3382" s="119" t="s">
        <v>675</v>
      </c>
      <c r="B3382" s="120" t="s">
        <v>1314</v>
      </c>
      <c r="C3382" s="119" t="s">
        <v>1026</v>
      </c>
      <c r="D3382" s="121">
        <v>1</v>
      </c>
      <c r="E3382" s="121">
        <v>1</v>
      </c>
    </row>
    <row r="3383" spans="1:5" x14ac:dyDescent="0.25">
      <c r="A3383" s="119" t="s">
        <v>675</v>
      </c>
      <c r="B3383" s="120" t="s">
        <v>1622</v>
      </c>
      <c r="C3383" s="119" t="s">
        <v>1026</v>
      </c>
      <c r="D3383" s="121">
        <v>1</v>
      </c>
      <c r="E3383" s="121">
        <v>2</v>
      </c>
    </row>
    <row r="3384" spans="1:5" x14ac:dyDescent="0.25">
      <c r="A3384" s="119" t="s">
        <v>675</v>
      </c>
      <c r="B3384" s="120" t="s">
        <v>1647</v>
      </c>
      <c r="C3384" s="119" t="s">
        <v>1026</v>
      </c>
      <c r="D3384" s="121"/>
      <c r="E3384" s="121">
        <v>1</v>
      </c>
    </row>
    <row r="3385" spans="1:5" x14ac:dyDescent="0.25">
      <c r="A3385" s="119" t="s">
        <v>675</v>
      </c>
      <c r="B3385" s="120" t="s">
        <v>1423</v>
      </c>
      <c r="C3385" s="119" t="s">
        <v>1026</v>
      </c>
      <c r="D3385" s="121"/>
      <c r="E3385" s="121">
        <v>2</v>
      </c>
    </row>
    <row r="3386" spans="1:5" x14ac:dyDescent="0.25">
      <c r="A3386" s="119" t="s">
        <v>675</v>
      </c>
      <c r="B3386" s="120" t="s">
        <v>1648</v>
      </c>
      <c r="C3386" s="119" t="s">
        <v>1026</v>
      </c>
      <c r="D3386" s="121">
        <v>1</v>
      </c>
      <c r="E3386" s="121" t="s">
        <v>1027</v>
      </c>
    </row>
    <row r="3387" spans="1:5" x14ac:dyDescent="0.25">
      <c r="A3387" s="119" t="s">
        <v>675</v>
      </c>
      <c r="B3387" s="120" t="s">
        <v>1793</v>
      </c>
      <c r="C3387" s="119" t="s">
        <v>1029</v>
      </c>
      <c r="D3387" s="121">
        <v>3</v>
      </c>
      <c r="E3387" s="121">
        <v>1</v>
      </c>
    </row>
    <row r="3388" spans="1:5" ht="30" x14ac:dyDescent="0.25">
      <c r="A3388" s="119" t="s">
        <v>827</v>
      </c>
      <c r="B3388" s="120" t="s">
        <v>1795</v>
      </c>
      <c r="C3388" s="119" t="s">
        <v>1026</v>
      </c>
      <c r="D3388" s="121">
        <v>3</v>
      </c>
      <c r="E3388" s="121">
        <v>8</v>
      </c>
    </row>
    <row r="3389" spans="1:5" ht="30" x14ac:dyDescent="0.25">
      <c r="A3389" s="119" t="s">
        <v>827</v>
      </c>
      <c r="B3389" s="120" t="s">
        <v>1076</v>
      </c>
      <c r="C3389" s="119" t="s">
        <v>1026</v>
      </c>
      <c r="D3389" s="121">
        <v>4</v>
      </c>
      <c r="E3389" s="121">
        <v>8</v>
      </c>
    </row>
    <row r="3390" spans="1:5" ht="30" x14ac:dyDescent="0.25">
      <c r="A3390" s="119" t="s">
        <v>827</v>
      </c>
      <c r="B3390" s="120" t="s">
        <v>1831</v>
      </c>
      <c r="C3390" s="119" t="s">
        <v>1026</v>
      </c>
      <c r="D3390" s="121">
        <v>4</v>
      </c>
      <c r="E3390" s="121">
        <v>6</v>
      </c>
    </row>
    <row r="3391" spans="1:5" ht="30" x14ac:dyDescent="0.25">
      <c r="A3391" s="119" t="s">
        <v>827</v>
      </c>
      <c r="B3391" s="120" t="s">
        <v>1077</v>
      </c>
      <c r="C3391" s="119" t="s">
        <v>1026</v>
      </c>
      <c r="D3391" s="121">
        <v>4</v>
      </c>
      <c r="E3391" s="121">
        <v>8</v>
      </c>
    </row>
    <row r="3392" spans="1:5" ht="30" x14ac:dyDescent="0.25">
      <c r="A3392" s="119" t="s">
        <v>827</v>
      </c>
      <c r="B3392" s="120" t="s">
        <v>1299</v>
      </c>
      <c r="C3392" s="119" t="s">
        <v>1026</v>
      </c>
      <c r="D3392" s="121">
        <v>2</v>
      </c>
      <c r="E3392" s="121">
        <v>9</v>
      </c>
    </row>
    <row r="3393" spans="1:5" ht="30" x14ac:dyDescent="0.25">
      <c r="A3393" s="119" t="s">
        <v>827</v>
      </c>
      <c r="B3393" s="120" t="s">
        <v>1064</v>
      </c>
      <c r="C3393" s="119" t="s">
        <v>1026</v>
      </c>
      <c r="D3393" s="121">
        <v>3</v>
      </c>
      <c r="E3393" s="121">
        <v>8</v>
      </c>
    </row>
    <row r="3394" spans="1:5" ht="30" x14ac:dyDescent="0.25">
      <c r="A3394" s="119" t="s">
        <v>827</v>
      </c>
      <c r="B3394" s="120" t="s">
        <v>1425</v>
      </c>
      <c r="C3394" s="119" t="s">
        <v>1026</v>
      </c>
      <c r="D3394" s="121">
        <v>4</v>
      </c>
      <c r="E3394" s="121">
        <v>8</v>
      </c>
    </row>
    <row r="3395" spans="1:5" ht="30" x14ac:dyDescent="0.25">
      <c r="A3395" s="119" t="s">
        <v>827</v>
      </c>
      <c r="B3395" s="120" t="s">
        <v>1079</v>
      </c>
      <c r="C3395" s="119" t="s">
        <v>1026</v>
      </c>
      <c r="D3395" s="121">
        <v>4</v>
      </c>
      <c r="E3395" s="121">
        <v>8</v>
      </c>
    </row>
    <row r="3396" spans="1:5" ht="30" x14ac:dyDescent="0.25">
      <c r="A3396" s="119" t="s">
        <v>827</v>
      </c>
      <c r="B3396" s="120" t="s">
        <v>1557</v>
      </c>
      <c r="C3396" s="119" t="s">
        <v>1026</v>
      </c>
      <c r="D3396" s="121">
        <v>3</v>
      </c>
      <c r="E3396" s="121">
        <v>8</v>
      </c>
    </row>
    <row r="3397" spans="1:5" ht="30" x14ac:dyDescent="0.25">
      <c r="A3397" s="119" t="s">
        <v>827</v>
      </c>
      <c r="B3397" s="120" t="s">
        <v>1378</v>
      </c>
      <c r="C3397" s="119" t="s">
        <v>1026</v>
      </c>
      <c r="D3397" s="121">
        <v>7</v>
      </c>
      <c r="E3397" s="121">
        <v>7</v>
      </c>
    </row>
    <row r="3398" spans="1:5" ht="30" x14ac:dyDescent="0.25">
      <c r="A3398" s="119" t="s">
        <v>827</v>
      </c>
      <c r="B3398" s="120" t="s">
        <v>1953</v>
      </c>
      <c r="C3398" s="119" t="s">
        <v>1026</v>
      </c>
      <c r="D3398" s="121">
        <v>3</v>
      </c>
      <c r="E3398" s="121">
        <v>9</v>
      </c>
    </row>
    <row r="3399" spans="1:5" ht="30" x14ac:dyDescent="0.25">
      <c r="A3399" s="119" t="s">
        <v>827</v>
      </c>
      <c r="B3399" s="120" t="s">
        <v>1954</v>
      </c>
      <c r="C3399" s="119" t="s">
        <v>1029</v>
      </c>
      <c r="D3399" s="121">
        <v>3</v>
      </c>
      <c r="E3399" s="121">
        <v>9</v>
      </c>
    </row>
    <row r="3400" spans="1:5" ht="30" x14ac:dyDescent="0.25">
      <c r="A3400" s="119" t="s">
        <v>827</v>
      </c>
      <c r="B3400" s="120" t="s">
        <v>1082</v>
      </c>
      <c r="C3400" s="119" t="s">
        <v>1026</v>
      </c>
      <c r="D3400" s="121">
        <v>3</v>
      </c>
      <c r="E3400" s="121">
        <v>8</v>
      </c>
    </row>
    <row r="3401" spans="1:5" ht="30" x14ac:dyDescent="0.25">
      <c r="A3401" s="119" t="s">
        <v>827</v>
      </c>
      <c r="B3401" s="120" t="s">
        <v>1923</v>
      </c>
      <c r="C3401" s="119" t="s">
        <v>1026</v>
      </c>
      <c r="D3401" s="121">
        <v>2</v>
      </c>
      <c r="E3401" s="121">
        <v>9</v>
      </c>
    </row>
    <row r="3402" spans="1:5" ht="30" x14ac:dyDescent="0.25">
      <c r="A3402" s="119" t="s">
        <v>827</v>
      </c>
      <c r="B3402" s="120" t="s">
        <v>1224</v>
      </c>
      <c r="C3402" s="119" t="s">
        <v>1026</v>
      </c>
      <c r="D3402" s="121">
        <v>6</v>
      </c>
      <c r="E3402" s="121">
        <v>7</v>
      </c>
    </row>
    <row r="3403" spans="1:5" ht="30" x14ac:dyDescent="0.25">
      <c r="A3403" s="119" t="s">
        <v>827</v>
      </c>
      <c r="B3403" s="120" t="s">
        <v>1217</v>
      </c>
      <c r="C3403" s="119" t="s">
        <v>1026</v>
      </c>
      <c r="D3403" s="121">
        <v>4</v>
      </c>
      <c r="E3403" s="121">
        <v>6</v>
      </c>
    </row>
    <row r="3404" spans="1:5" ht="30" x14ac:dyDescent="0.25">
      <c r="A3404" s="119" t="s">
        <v>827</v>
      </c>
      <c r="B3404" s="120" t="s">
        <v>1543</v>
      </c>
      <c r="C3404" s="119" t="s">
        <v>1026</v>
      </c>
      <c r="D3404" s="121">
        <v>2</v>
      </c>
      <c r="E3404" s="121">
        <v>7</v>
      </c>
    </row>
    <row r="3405" spans="1:5" ht="30" x14ac:dyDescent="0.25">
      <c r="A3405" s="119" t="s">
        <v>827</v>
      </c>
      <c r="B3405" s="120" t="s">
        <v>1460</v>
      </c>
      <c r="C3405" s="119" t="s">
        <v>1026</v>
      </c>
      <c r="D3405" s="121">
        <v>3</v>
      </c>
      <c r="E3405" s="121">
        <v>8</v>
      </c>
    </row>
    <row r="3406" spans="1:5" ht="30" x14ac:dyDescent="0.25">
      <c r="A3406" s="119" t="s">
        <v>827</v>
      </c>
      <c r="B3406" s="120" t="s">
        <v>1388</v>
      </c>
      <c r="C3406" s="119" t="s">
        <v>1026</v>
      </c>
      <c r="D3406" s="121">
        <v>7</v>
      </c>
      <c r="E3406" s="121" t="s">
        <v>1027</v>
      </c>
    </row>
    <row r="3407" spans="1:5" ht="30" x14ac:dyDescent="0.25">
      <c r="A3407" s="119" t="s">
        <v>827</v>
      </c>
      <c r="B3407" s="120" t="s">
        <v>1088</v>
      </c>
      <c r="C3407" s="119" t="s">
        <v>1026</v>
      </c>
      <c r="D3407" s="121">
        <v>6</v>
      </c>
      <c r="E3407" s="121">
        <v>8</v>
      </c>
    </row>
    <row r="3408" spans="1:5" ht="30" x14ac:dyDescent="0.25">
      <c r="A3408" s="119" t="s">
        <v>827</v>
      </c>
      <c r="B3408" s="120" t="s">
        <v>1955</v>
      </c>
      <c r="C3408" s="119" t="s">
        <v>1026</v>
      </c>
      <c r="D3408" s="124"/>
      <c r="E3408" s="121">
        <v>5</v>
      </c>
    </row>
    <row r="3409" spans="1:5" ht="30" x14ac:dyDescent="0.25">
      <c r="A3409" s="119" t="s">
        <v>827</v>
      </c>
      <c r="B3409" s="120" t="s">
        <v>1060</v>
      </c>
      <c r="C3409" s="119" t="s">
        <v>1026</v>
      </c>
      <c r="D3409" s="121">
        <v>8</v>
      </c>
      <c r="E3409" s="121">
        <v>7</v>
      </c>
    </row>
    <row r="3410" spans="1:5" ht="30" x14ac:dyDescent="0.25">
      <c r="A3410" s="119" t="s">
        <v>827</v>
      </c>
      <c r="B3410" s="120" t="s">
        <v>1091</v>
      </c>
      <c r="C3410" s="119" t="s">
        <v>1026</v>
      </c>
      <c r="D3410" s="121">
        <v>2</v>
      </c>
      <c r="E3410" s="121">
        <v>9</v>
      </c>
    </row>
    <row r="3411" spans="1:5" ht="30" x14ac:dyDescent="0.25">
      <c r="A3411" s="119" t="s">
        <v>827</v>
      </c>
      <c r="B3411" s="120" t="s">
        <v>1092</v>
      </c>
      <c r="C3411" s="119" t="s">
        <v>1026</v>
      </c>
      <c r="D3411" s="121">
        <v>6</v>
      </c>
      <c r="E3411" s="121">
        <v>7</v>
      </c>
    </row>
    <row r="3412" spans="1:5" ht="30" x14ac:dyDescent="0.25">
      <c r="A3412" s="119" t="s">
        <v>766</v>
      </c>
      <c r="B3412" s="120" t="s">
        <v>1677</v>
      </c>
      <c r="C3412" s="119" t="s">
        <v>1026</v>
      </c>
      <c r="D3412" s="121" t="s">
        <v>1027</v>
      </c>
      <c r="E3412" s="121" t="s">
        <v>1027</v>
      </c>
    </row>
    <row r="3413" spans="1:5" ht="30" x14ac:dyDescent="0.25">
      <c r="A3413" s="119" t="s">
        <v>766</v>
      </c>
      <c r="B3413" s="120" t="s">
        <v>1250</v>
      </c>
      <c r="C3413" s="119" t="s">
        <v>1026</v>
      </c>
      <c r="D3413" s="121">
        <v>5</v>
      </c>
      <c r="E3413" s="121">
        <v>8</v>
      </c>
    </row>
    <row r="3414" spans="1:5" ht="30" x14ac:dyDescent="0.25">
      <c r="A3414" s="119" t="s">
        <v>766</v>
      </c>
      <c r="B3414" s="120" t="s">
        <v>1523</v>
      </c>
      <c r="C3414" s="119" t="s">
        <v>1026</v>
      </c>
      <c r="D3414" s="121">
        <v>8</v>
      </c>
      <c r="E3414" s="121">
        <v>8</v>
      </c>
    </row>
    <row r="3415" spans="1:5" ht="30" x14ac:dyDescent="0.25">
      <c r="A3415" s="119" t="s">
        <v>766</v>
      </c>
      <c r="B3415" s="120" t="s">
        <v>1524</v>
      </c>
      <c r="C3415" s="119" t="s">
        <v>1026</v>
      </c>
      <c r="D3415" s="121">
        <v>6</v>
      </c>
      <c r="E3415" s="121">
        <v>8</v>
      </c>
    </row>
    <row r="3416" spans="1:5" ht="30" x14ac:dyDescent="0.25">
      <c r="A3416" s="119" t="s">
        <v>766</v>
      </c>
      <c r="B3416" s="120" t="s">
        <v>1251</v>
      </c>
      <c r="C3416" s="119" t="s">
        <v>1026</v>
      </c>
      <c r="D3416" s="121">
        <v>4</v>
      </c>
      <c r="E3416" s="121" t="s">
        <v>1027</v>
      </c>
    </row>
    <row r="3417" spans="1:5" ht="30" x14ac:dyDescent="0.25">
      <c r="A3417" s="119" t="s">
        <v>766</v>
      </c>
      <c r="B3417" s="120" t="s">
        <v>1597</v>
      </c>
      <c r="C3417" s="119" t="s">
        <v>1026</v>
      </c>
      <c r="D3417" s="121" t="s">
        <v>1027</v>
      </c>
      <c r="E3417" s="121">
        <v>6</v>
      </c>
    </row>
    <row r="3418" spans="1:5" ht="30" x14ac:dyDescent="0.25">
      <c r="A3418" s="119" t="s">
        <v>766</v>
      </c>
      <c r="B3418" s="120" t="s">
        <v>1679</v>
      </c>
      <c r="C3418" s="119" t="s">
        <v>1029</v>
      </c>
      <c r="D3418" s="121">
        <v>6</v>
      </c>
      <c r="E3418" s="121">
        <v>6</v>
      </c>
    </row>
    <row r="3419" spans="1:5" x14ac:dyDescent="0.25">
      <c r="A3419" s="119" t="s">
        <v>767</v>
      </c>
      <c r="B3419" s="120" t="s">
        <v>1956</v>
      </c>
      <c r="C3419" s="119" t="s">
        <v>1029</v>
      </c>
      <c r="D3419" s="121" t="s">
        <v>1027</v>
      </c>
      <c r="E3419" s="121">
        <v>8</v>
      </c>
    </row>
    <row r="3420" spans="1:5" x14ac:dyDescent="0.25">
      <c r="A3420" s="119" t="s">
        <v>767</v>
      </c>
      <c r="B3420" s="120" t="s">
        <v>1251</v>
      </c>
      <c r="C3420" s="119" t="s">
        <v>1026</v>
      </c>
      <c r="D3420" s="121">
        <v>4</v>
      </c>
      <c r="E3420" s="121" t="s">
        <v>1027</v>
      </c>
    </row>
    <row r="3421" spans="1:5" x14ac:dyDescent="0.25">
      <c r="A3421" s="119" t="s">
        <v>767</v>
      </c>
      <c r="B3421" s="120" t="s">
        <v>1410</v>
      </c>
      <c r="C3421" s="119" t="s">
        <v>1026</v>
      </c>
      <c r="D3421" s="121">
        <v>7</v>
      </c>
      <c r="E3421" s="121" t="s">
        <v>1027</v>
      </c>
    </row>
    <row r="3422" spans="1:5" x14ac:dyDescent="0.25">
      <c r="A3422" s="119" t="s">
        <v>767</v>
      </c>
      <c r="B3422" s="120" t="s">
        <v>1597</v>
      </c>
      <c r="C3422" s="119" t="s">
        <v>1026</v>
      </c>
      <c r="D3422" s="121" t="s">
        <v>1027</v>
      </c>
      <c r="E3422" s="121">
        <v>6</v>
      </c>
    </row>
    <row r="3423" spans="1:5" x14ac:dyDescent="0.25">
      <c r="A3423" s="119" t="s">
        <v>767</v>
      </c>
      <c r="B3423" s="120" t="s">
        <v>1193</v>
      </c>
      <c r="C3423" s="119" t="s">
        <v>1026</v>
      </c>
      <c r="D3423" s="121">
        <v>7</v>
      </c>
      <c r="E3423" s="121">
        <v>7</v>
      </c>
    </row>
    <row r="3424" spans="1:5" x14ac:dyDescent="0.25">
      <c r="A3424" s="119" t="s">
        <v>767</v>
      </c>
      <c r="B3424" s="120" t="s">
        <v>1495</v>
      </c>
      <c r="C3424" s="119" t="s">
        <v>1026</v>
      </c>
      <c r="D3424" s="121" t="s">
        <v>1027</v>
      </c>
      <c r="E3424" s="121" t="s">
        <v>1027</v>
      </c>
    </row>
    <row r="3425" spans="1:5" x14ac:dyDescent="0.25">
      <c r="A3425" s="119" t="s">
        <v>767</v>
      </c>
      <c r="B3425" s="120" t="s">
        <v>1957</v>
      </c>
      <c r="C3425" s="119" t="s">
        <v>1029</v>
      </c>
      <c r="D3425" s="121">
        <v>6</v>
      </c>
      <c r="E3425" s="121">
        <v>7</v>
      </c>
    </row>
    <row r="3426" spans="1:5" ht="30" x14ac:dyDescent="0.25">
      <c r="A3426" s="119" t="s">
        <v>768</v>
      </c>
      <c r="B3426" s="120" t="s">
        <v>1502</v>
      </c>
      <c r="C3426" s="119" t="s">
        <v>1026</v>
      </c>
      <c r="D3426" s="121">
        <v>7</v>
      </c>
      <c r="E3426" s="121" t="s">
        <v>1027</v>
      </c>
    </row>
    <row r="3427" spans="1:5" ht="30" x14ac:dyDescent="0.25">
      <c r="A3427" s="119" t="s">
        <v>768</v>
      </c>
      <c r="B3427" s="120" t="s">
        <v>1503</v>
      </c>
      <c r="C3427" s="119" t="s">
        <v>1026</v>
      </c>
      <c r="D3427" s="121">
        <v>7</v>
      </c>
      <c r="E3427" s="121">
        <v>6</v>
      </c>
    </row>
    <row r="3428" spans="1:5" ht="30" x14ac:dyDescent="0.25">
      <c r="A3428" s="119" t="s">
        <v>768</v>
      </c>
      <c r="B3428" s="120" t="s">
        <v>1756</v>
      </c>
      <c r="C3428" s="119" t="s">
        <v>1026</v>
      </c>
      <c r="D3428" s="121">
        <v>4</v>
      </c>
      <c r="E3428" s="121">
        <v>6</v>
      </c>
    </row>
    <row r="3429" spans="1:5" ht="30" x14ac:dyDescent="0.25">
      <c r="A3429" s="119" t="s">
        <v>768</v>
      </c>
      <c r="B3429" s="120" t="s">
        <v>1312</v>
      </c>
      <c r="C3429" s="119" t="s">
        <v>1026</v>
      </c>
      <c r="D3429" s="121" t="s">
        <v>1027</v>
      </c>
      <c r="E3429" s="121" t="s">
        <v>1027</v>
      </c>
    </row>
    <row r="3430" spans="1:5" ht="30" x14ac:dyDescent="0.25">
      <c r="A3430" s="119" t="s">
        <v>768</v>
      </c>
      <c r="B3430" s="120" t="s">
        <v>1448</v>
      </c>
      <c r="C3430" s="119" t="s">
        <v>1026</v>
      </c>
      <c r="D3430" s="121">
        <v>7</v>
      </c>
      <c r="E3430" s="121" t="s">
        <v>1027</v>
      </c>
    </row>
    <row r="3431" spans="1:5" ht="30" x14ac:dyDescent="0.25">
      <c r="A3431" s="119" t="s">
        <v>768</v>
      </c>
      <c r="B3431" s="120" t="s">
        <v>1792</v>
      </c>
      <c r="C3431" s="119" t="s">
        <v>1029</v>
      </c>
      <c r="D3431" s="121">
        <v>5</v>
      </c>
      <c r="E3431" s="121">
        <v>7</v>
      </c>
    </row>
    <row r="3432" spans="1:5" ht="30" x14ac:dyDescent="0.25">
      <c r="A3432" s="119" t="s">
        <v>768</v>
      </c>
      <c r="B3432" s="120" t="s">
        <v>1958</v>
      </c>
      <c r="C3432" s="119" t="s">
        <v>1026</v>
      </c>
      <c r="D3432" s="121">
        <v>6</v>
      </c>
      <c r="E3432" s="121">
        <v>7</v>
      </c>
    </row>
    <row r="3433" spans="1:5" ht="30" x14ac:dyDescent="0.25">
      <c r="A3433" s="119" t="s">
        <v>768</v>
      </c>
      <c r="B3433" s="120" t="s">
        <v>1959</v>
      </c>
      <c r="C3433" s="119" t="s">
        <v>1026</v>
      </c>
      <c r="D3433" s="121">
        <v>5</v>
      </c>
      <c r="E3433" s="121">
        <v>7</v>
      </c>
    </row>
    <row r="3434" spans="1:5" ht="30" x14ac:dyDescent="0.25">
      <c r="A3434" s="119" t="s">
        <v>768</v>
      </c>
      <c r="B3434" s="120" t="s">
        <v>1957</v>
      </c>
      <c r="C3434" s="119" t="s">
        <v>1029</v>
      </c>
      <c r="D3434" s="121">
        <v>6</v>
      </c>
      <c r="E3434" s="121">
        <v>7</v>
      </c>
    </row>
    <row r="3435" spans="1:5" x14ac:dyDescent="0.25">
      <c r="A3435" s="119" t="s">
        <v>958</v>
      </c>
      <c r="B3435" s="120" t="s">
        <v>1143</v>
      </c>
      <c r="C3435" s="119" t="s">
        <v>1026</v>
      </c>
      <c r="D3435" s="121">
        <v>7</v>
      </c>
      <c r="E3435" s="121">
        <v>7</v>
      </c>
    </row>
    <row r="3436" spans="1:5" x14ac:dyDescent="0.25">
      <c r="A3436" s="119" t="s">
        <v>958</v>
      </c>
      <c r="B3436" s="120" t="s">
        <v>1947</v>
      </c>
      <c r="C3436" s="119" t="s">
        <v>1026</v>
      </c>
      <c r="D3436" s="121">
        <v>6</v>
      </c>
      <c r="E3436" s="121" t="s">
        <v>1027</v>
      </c>
    </row>
    <row r="3437" spans="1:5" x14ac:dyDescent="0.25">
      <c r="A3437" s="119" t="s">
        <v>958</v>
      </c>
      <c r="B3437" s="120" t="s">
        <v>1960</v>
      </c>
      <c r="C3437" s="119" t="s">
        <v>1026</v>
      </c>
      <c r="D3437" s="121">
        <v>3</v>
      </c>
      <c r="E3437" s="121">
        <v>8</v>
      </c>
    </row>
    <row r="3438" spans="1:5" x14ac:dyDescent="0.25">
      <c r="A3438" s="119" t="s">
        <v>958</v>
      </c>
      <c r="B3438" s="120" t="s">
        <v>1146</v>
      </c>
      <c r="C3438" s="119" t="s">
        <v>1026</v>
      </c>
      <c r="D3438" s="121">
        <v>6</v>
      </c>
      <c r="E3438" s="121" t="s">
        <v>1027</v>
      </c>
    </row>
    <row r="3439" spans="1:5" x14ac:dyDescent="0.25">
      <c r="A3439" s="119" t="s">
        <v>958</v>
      </c>
      <c r="B3439" s="120" t="s">
        <v>1066</v>
      </c>
      <c r="C3439" s="119" t="s">
        <v>1026</v>
      </c>
      <c r="D3439" s="124"/>
      <c r="E3439" s="121">
        <v>4</v>
      </c>
    </row>
    <row r="3440" spans="1:5" x14ac:dyDescent="0.25">
      <c r="A3440" s="119" t="s">
        <v>958</v>
      </c>
      <c r="B3440" s="120" t="s">
        <v>1184</v>
      </c>
      <c r="C3440" s="119" t="s">
        <v>1026</v>
      </c>
      <c r="D3440" s="121">
        <v>3</v>
      </c>
      <c r="E3440" s="121" t="s">
        <v>1027</v>
      </c>
    </row>
    <row r="3441" spans="1:5" x14ac:dyDescent="0.25">
      <c r="A3441" s="119" t="s">
        <v>958</v>
      </c>
      <c r="B3441" s="120" t="s">
        <v>1128</v>
      </c>
      <c r="C3441" s="119" t="s">
        <v>1026</v>
      </c>
      <c r="D3441" s="121">
        <v>2</v>
      </c>
      <c r="E3441" s="121">
        <v>3</v>
      </c>
    </row>
    <row r="3442" spans="1:5" x14ac:dyDescent="0.25">
      <c r="A3442" s="119" t="s">
        <v>958</v>
      </c>
      <c r="B3442" s="120" t="s">
        <v>1129</v>
      </c>
      <c r="C3442" s="119" t="s">
        <v>1026</v>
      </c>
      <c r="D3442" s="121" t="s">
        <v>1027</v>
      </c>
      <c r="E3442" s="121" t="s">
        <v>1027</v>
      </c>
    </row>
    <row r="3443" spans="1:5" x14ac:dyDescent="0.25">
      <c r="A3443" s="119" t="s">
        <v>958</v>
      </c>
      <c r="B3443" s="120" t="s">
        <v>1305</v>
      </c>
      <c r="C3443" s="119" t="s">
        <v>1026</v>
      </c>
      <c r="D3443" s="121">
        <v>6</v>
      </c>
      <c r="E3443" s="121" t="s">
        <v>1027</v>
      </c>
    </row>
    <row r="3444" spans="1:5" x14ac:dyDescent="0.25">
      <c r="A3444" s="119" t="s">
        <v>958</v>
      </c>
      <c r="B3444" s="120" t="s">
        <v>1340</v>
      </c>
      <c r="C3444" s="119" t="s">
        <v>1026</v>
      </c>
      <c r="D3444" s="121">
        <v>3</v>
      </c>
      <c r="E3444" s="121">
        <v>5</v>
      </c>
    </row>
    <row r="3445" spans="1:5" x14ac:dyDescent="0.25">
      <c r="A3445" s="119" t="s">
        <v>832</v>
      </c>
      <c r="B3445" s="120" t="s">
        <v>1357</v>
      </c>
      <c r="C3445" s="119" t="s">
        <v>1026</v>
      </c>
      <c r="D3445" s="121">
        <v>3</v>
      </c>
      <c r="E3445" s="121">
        <v>7</v>
      </c>
    </row>
    <row r="3446" spans="1:5" x14ac:dyDescent="0.25">
      <c r="A3446" s="119" t="s">
        <v>832</v>
      </c>
      <c r="B3446" s="120" t="s">
        <v>1096</v>
      </c>
      <c r="C3446" s="119" t="s">
        <v>1026</v>
      </c>
      <c r="D3446" s="121">
        <v>4</v>
      </c>
      <c r="E3446" s="121">
        <v>7</v>
      </c>
    </row>
    <row r="3447" spans="1:5" x14ac:dyDescent="0.25">
      <c r="A3447" s="119" t="s">
        <v>832</v>
      </c>
      <c r="B3447" s="120" t="s">
        <v>1961</v>
      </c>
      <c r="C3447" s="119" t="s">
        <v>1026</v>
      </c>
      <c r="D3447" s="121">
        <v>6</v>
      </c>
      <c r="E3447" s="121">
        <v>6</v>
      </c>
    </row>
    <row r="3448" spans="1:5" x14ac:dyDescent="0.25">
      <c r="A3448" s="119" t="s">
        <v>832</v>
      </c>
      <c r="B3448" s="120" t="s">
        <v>1368</v>
      </c>
      <c r="C3448" s="119" t="s">
        <v>1026</v>
      </c>
      <c r="D3448" s="121">
        <v>3</v>
      </c>
      <c r="E3448" s="121">
        <v>7</v>
      </c>
    </row>
    <row r="3449" spans="1:5" x14ac:dyDescent="0.25">
      <c r="A3449" s="119" t="s">
        <v>832</v>
      </c>
      <c r="B3449" s="120" t="s">
        <v>1382</v>
      </c>
      <c r="C3449" s="119" t="s">
        <v>1026</v>
      </c>
      <c r="D3449" s="121">
        <v>3</v>
      </c>
      <c r="E3449" s="121">
        <v>9</v>
      </c>
    </row>
    <row r="3450" spans="1:5" x14ac:dyDescent="0.25">
      <c r="A3450" s="119" t="s">
        <v>832</v>
      </c>
      <c r="B3450" s="120" t="s">
        <v>1435</v>
      </c>
      <c r="C3450" s="119" t="s">
        <v>1029</v>
      </c>
      <c r="D3450" s="121">
        <v>3</v>
      </c>
      <c r="E3450" s="121">
        <v>7</v>
      </c>
    </row>
    <row r="3451" spans="1:5" ht="30" x14ac:dyDescent="0.25">
      <c r="A3451" s="119" t="s">
        <v>629</v>
      </c>
      <c r="B3451" s="120" t="s">
        <v>1617</v>
      </c>
      <c r="C3451" s="119" t="s">
        <v>1029</v>
      </c>
      <c r="D3451" s="121">
        <v>2</v>
      </c>
      <c r="E3451" s="121">
        <v>2</v>
      </c>
    </row>
    <row r="3452" spans="1:5" ht="30" x14ac:dyDescent="0.25">
      <c r="A3452" s="119" t="s">
        <v>629</v>
      </c>
      <c r="B3452" s="120" t="s">
        <v>1962</v>
      </c>
      <c r="C3452" s="119" t="s">
        <v>1026</v>
      </c>
      <c r="D3452" s="121">
        <v>2</v>
      </c>
      <c r="E3452" s="121">
        <v>3</v>
      </c>
    </row>
    <row r="3453" spans="1:5" ht="30" x14ac:dyDescent="0.25">
      <c r="A3453" s="119" t="s">
        <v>629</v>
      </c>
      <c r="B3453" s="120" t="s">
        <v>1119</v>
      </c>
      <c r="C3453" s="119" t="s">
        <v>1026</v>
      </c>
      <c r="D3453" s="121">
        <v>1</v>
      </c>
      <c r="E3453" s="121" t="s">
        <v>1027</v>
      </c>
    </row>
    <row r="3454" spans="1:5" ht="30" x14ac:dyDescent="0.25">
      <c r="A3454" s="119" t="s">
        <v>629</v>
      </c>
      <c r="B3454" s="120" t="s">
        <v>1234</v>
      </c>
      <c r="C3454" s="119" t="s">
        <v>1026</v>
      </c>
      <c r="D3454" s="121">
        <v>2</v>
      </c>
      <c r="E3454" s="121">
        <v>3</v>
      </c>
    </row>
    <row r="3455" spans="1:5" ht="30" x14ac:dyDescent="0.25">
      <c r="A3455" s="119" t="s">
        <v>629</v>
      </c>
      <c r="B3455" s="120" t="s">
        <v>1616</v>
      </c>
      <c r="C3455" s="119" t="s">
        <v>1026</v>
      </c>
      <c r="D3455" s="121">
        <v>6</v>
      </c>
      <c r="E3455" s="121">
        <v>7</v>
      </c>
    </row>
    <row r="3456" spans="1:5" ht="30" x14ac:dyDescent="0.25">
      <c r="A3456" s="119" t="s">
        <v>629</v>
      </c>
      <c r="B3456" s="120" t="s">
        <v>1149</v>
      </c>
      <c r="C3456" s="119" t="s">
        <v>1026</v>
      </c>
      <c r="D3456" s="121">
        <v>5</v>
      </c>
      <c r="E3456" s="121">
        <v>7</v>
      </c>
    </row>
    <row r="3457" spans="1:5" ht="30" x14ac:dyDescent="0.25">
      <c r="A3457" s="119" t="s">
        <v>629</v>
      </c>
      <c r="B3457" s="120" t="s">
        <v>1235</v>
      </c>
      <c r="C3457" s="119" t="s">
        <v>1026</v>
      </c>
      <c r="D3457" s="121">
        <v>1</v>
      </c>
      <c r="E3457" s="121">
        <v>5</v>
      </c>
    </row>
    <row r="3458" spans="1:5" ht="30" x14ac:dyDescent="0.25">
      <c r="A3458" s="119" t="s">
        <v>629</v>
      </c>
      <c r="B3458" s="120" t="s">
        <v>1135</v>
      </c>
      <c r="C3458" s="119" t="s">
        <v>1026</v>
      </c>
      <c r="D3458" s="121">
        <v>2</v>
      </c>
      <c r="E3458" s="121" t="s">
        <v>1027</v>
      </c>
    </row>
    <row r="3459" spans="1:5" ht="30" x14ac:dyDescent="0.25">
      <c r="A3459" s="119" t="s">
        <v>629</v>
      </c>
      <c r="B3459" s="120" t="s">
        <v>1619</v>
      </c>
      <c r="C3459" s="119" t="s">
        <v>1026</v>
      </c>
      <c r="D3459" s="121">
        <v>2</v>
      </c>
      <c r="E3459" s="121">
        <v>4</v>
      </c>
    </row>
    <row r="3460" spans="1:5" ht="30" x14ac:dyDescent="0.25">
      <c r="A3460" s="119" t="s">
        <v>629</v>
      </c>
      <c r="B3460" s="120" t="s">
        <v>1963</v>
      </c>
      <c r="C3460" s="119" t="s">
        <v>1026</v>
      </c>
      <c r="D3460" s="121">
        <v>3</v>
      </c>
      <c r="E3460" s="121">
        <v>4</v>
      </c>
    </row>
    <row r="3461" spans="1:5" ht="30" x14ac:dyDescent="0.25">
      <c r="A3461" s="119" t="s">
        <v>629</v>
      </c>
      <c r="B3461" s="120" t="s">
        <v>1121</v>
      </c>
      <c r="C3461" s="119" t="s">
        <v>1026</v>
      </c>
      <c r="D3461" s="121">
        <v>2</v>
      </c>
      <c r="E3461" s="121">
        <v>3</v>
      </c>
    </row>
    <row r="3462" spans="1:5" ht="30" x14ac:dyDescent="0.25">
      <c r="A3462" s="119" t="s">
        <v>629</v>
      </c>
      <c r="B3462" s="120" t="s">
        <v>1122</v>
      </c>
      <c r="C3462" s="119" t="s">
        <v>1029</v>
      </c>
      <c r="D3462" s="124"/>
      <c r="E3462" s="121">
        <v>2</v>
      </c>
    </row>
    <row r="3463" spans="1:5" ht="30" x14ac:dyDescent="0.25">
      <c r="A3463" s="119" t="s">
        <v>629</v>
      </c>
      <c r="B3463" s="120" t="s">
        <v>1669</v>
      </c>
      <c r="C3463" s="119" t="s">
        <v>1026</v>
      </c>
      <c r="D3463" s="121">
        <v>3</v>
      </c>
      <c r="E3463" s="121">
        <v>6</v>
      </c>
    </row>
    <row r="3464" spans="1:5" x14ac:dyDescent="0.25">
      <c r="A3464" s="119" t="s">
        <v>698</v>
      </c>
      <c r="B3464" s="120" t="s">
        <v>1124</v>
      </c>
      <c r="C3464" s="119" t="s">
        <v>1026</v>
      </c>
      <c r="D3464" s="121" t="s">
        <v>1027</v>
      </c>
      <c r="E3464" s="121" t="s">
        <v>1027</v>
      </c>
    </row>
    <row r="3465" spans="1:5" x14ac:dyDescent="0.25">
      <c r="A3465" s="119" t="s">
        <v>698</v>
      </c>
      <c r="B3465" s="120" t="s">
        <v>1713</v>
      </c>
      <c r="C3465" s="119" t="s">
        <v>1026</v>
      </c>
      <c r="D3465" s="121">
        <v>2</v>
      </c>
      <c r="E3465" s="121">
        <v>3</v>
      </c>
    </row>
    <row r="3466" spans="1:5" x14ac:dyDescent="0.25">
      <c r="A3466" s="119" t="s">
        <v>698</v>
      </c>
      <c r="B3466" s="120" t="s">
        <v>1078</v>
      </c>
      <c r="C3466" s="119" t="s">
        <v>1026</v>
      </c>
      <c r="D3466" s="121">
        <v>3</v>
      </c>
      <c r="E3466" s="121" t="s">
        <v>1027</v>
      </c>
    </row>
    <row r="3467" spans="1:5" x14ac:dyDescent="0.25">
      <c r="A3467" s="119" t="s">
        <v>698</v>
      </c>
      <c r="B3467" s="120" t="s">
        <v>1148</v>
      </c>
      <c r="C3467" s="119" t="s">
        <v>1026</v>
      </c>
      <c r="D3467" s="121" t="s">
        <v>1027</v>
      </c>
      <c r="E3467" s="121">
        <v>6</v>
      </c>
    </row>
    <row r="3468" spans="1:5" x14ac:dyDescent="0.25">
      <c r="A3468" s="119" t="s">
        <v>698</v>
      </c>
      <c r="B3468" s="120" t="s">
        <v>1852</v>
      </c>
      <c r="C3468" s="119" t="s">
        <v>1026</v>
      </c>
      <c r="D3468" s="121">
        <v>3</v>
      </c>
      <c r="E3468" s="121">
        <v>2</v>
      </c>
    </row>
    <row r="3469" spans="1:5" x14ac:dyDescent="0.25">
      <c r="A3469" s="119" t="s">
        <v>698</v>
      </c>
      <c r="B3469" s="120" t="s">
        <v>1501</v>
      </c>
      <c r="C3469" s="119" t="s">
        <v>1026</v>
      </c>
      <c r="D3469" s="121">
        <v>1</v>
      </c>
      <c r="E3469" s="121" t="s">
        <v>1027</v>
      </c>
    </row>
    <row r="3470" spans="1:5" x14ac:dyDescent="0.25">
      <c r="A3470" s="119" t="s">
        <v>698</v>
      </c>
      <c r="B3470" s="120" t="s">
        <v>1363</v>
      </c>
      <c r="C3470" s="119" t="s">
        <v>1026</v>
      </c>
      <c r="D3470" s="121">
        <v>2</v>
      </c>
      <c r="E3470" s="121" t="s">
        <v>1027</v>
      </c>
    </row>
    <row r="3471" spans="1:5" x14ac:dyDescent="0.25">
      <c r="A3471" s="119" t="s">
        <v>698</v>
      </c>
      <c r="B3471" s="120" t="s">
        <v>1853</v>
      </c>
      <c r="C3471" s="119" t="s">
        <v>1026</v>
      </c>
      <c r="D3471" s="121">
        <v>2</v>
      </c>
      <c r="E3471" s="121">
        <v>1</v>
      </c>
    </row>
    <row r="3472" spans="1:5" x14ac:dyDescent="0.25">
      <c r="A3472" s="119" t="s">
        <v>698</v>
      </c>
      <c r="B3472" s="120" t="s">
        <v>1069</v>
      </c>
      <c r="C3472" s="119" t="s">
        <v>1026</v>
      </c>
      <c r="D3472" s="124"/>
      <c r="E3472" s="121">
        <v>5</v>
      </c>
    </row>
    <row r="3473" spans="1:5" x14ac:dyDescent="0.25">
      <c r="A3473" s="119" t="s">
        <v>698</v>
      </c>
      <c r="B3473" s="120" t="s">
        <v>1854</v>
      </c>
      <c r="C3473" s="119" t="s">
        <v>1026</v>
      </c>
      <c r="D3473" s="121">
        <v>2</v>
      </c>
      <c r="E3473" s="121">
        <v>3</v>
      </c>
    </row>
    <row r="3474" spans="1:5" x14ac:dyDescent="0.25">
      <c r="A3474" s="119" t="s">
        <v>698</v>
      </c>
      <c r="B3474" s="120" t="s">
        <v>1230</v>
      </c>
      <c r="C3474" s="119" t="s">
        <v>1026</v>
      </c>
      <c r="D3474" s="121">
        <v>2</v>
      </c>
      <c r="E3474" s="121">
        <v>3</v>
      </c>
    </row>
    <row r="3475" spans="1:5" x14ac:dyDescent="0.25">
      <c r="A3475" s="119" t="s">
        <v>698</v>
      </c>
      <c r="B3475" s="120" t="s">
        <v>1263</v>
      </c>
      <c r="C3475" s="119" t="s">
        <v>1026</v>
      </c>
      <c r="D3475" s="121">
        <v>4</v>
      </c>
      <c r="E3475" s="121">
        <v>3</v>
      </c>
    </row>
    <row r="3476" spans="1:5" x14ac:dyDescent="0.25">
      <c r="A3476" s="119" t="s">
        <v>698</v>
      </c>
      <c r="B3476" s="120" t="s">
        <v>1816</v>
      </c>
      <c r="C3476" s="119" t="s">
        <v>1026</v>
      </c>
      <c r="D3476" s="121">
        <v>3</v>
      </c>
      <c r="E3476" s="121">
        <v>3</v>
      </c>
    </row>
    <row r="3477" spans="1:5" x14ac:dyDescent="0.25">
      <c r="A3477" s="119" t="s">
        <v>698</v>
      </c>
      <c r="B3477" s="120" t="s">
        <v>1319</v>
      </c>
      <c r="C3477" s="119" t="s">
        <v>1026</v>
      </c>
      <c r="D3477" s="121">
        <v>2</v>
      </c>
      <c r="E3477" s="121">
        <v>2</v>
      </c>
    </row>
    <row r="3478" spans="1:5" x14ac:dyDescent="0.25">
      <c r="A3478" s="119" t="s">
        <v>698</v>
      </c>
      <c r="B3478" s="120" t="s">
        <v>1284</v>
      </c>
      <c r="C3478" s="119" t="s">
        <v>1026</v>
      </c>
      <c r="D3478" s="124"/>
      <c r="E3478" s="121">
        <v>2</v>
      </c>
    </row>
    <row r="3479" spans="1:5" x14ac:dyDescent="0.25">
      <c r="A3479" s="119" t="s">
        <v>698</v>
      </c>
      <c r="B3479" s="120" t="s">
        <v>1817</v>
      </c>
      <c r="C3479" s="119" t="s">
        <v>1026</v>
      </c>
      <c r="D3479" s="121">
        <v>5</v>
      </c>
      <c r="E3479" s="121">
        <v>5</v>
      </c>
    </row>
    <row r="3480" spans="1:5" x14ac:dyDescent="0.25">
      <c r="A3480" s="119" t="s">
        <v>698</v>
      </c>
      <c r="B3480" s="120" t="s">
        <v>1320</v>
      </c>
      <c r="C3480" s="119" t="s">
        <v>1026</v>
      </c>
      <c r="D3480" s="121">
        <v>2</v>
      </c>
      <c r="E3480" s="121" t="s">
        <v>1027</v>
      </c>
    </row>
    <row r="3481" spans="1:5" x14ac:dyDescent="0.25">
      <c r="A3481" s="119" t="s">
        <v>698</v>
      </c>
      <c r="B3481" s="120" t="s">
        <v>1715</v>
      </c>
      <c r="C3481" s="119" t="s">
        <v>1029</v>
      </c>
      <c r="D3481" s="121">
        <v>2</v>
      </c>
      <c r="E3481" s="121">
        <v>2</v>
      </c>
    </row>
    <row r="3482" spans="1:5" x14ac:dyDescent="0.25">
      <c r="A3482" s="119" t="s">
        <v>698</v>
      </c>
      <c r="B3482" s="120" t="s">
        <v>1855</v>
      </c>
      <c r="C3482" s="119" t="s">
        <v>1029</v>
      </c>
      <c r="D3482" s="121">
        <v>2</v>
      </c>
      <c r="E3482" s="121">
        <v>2</v>
      </c>
    </row>
    <row r="3483" spans="1:5" x14ac:dyDescent="0.25">
      <c r="A3483" s="119" t="s">
        <v>698</v>
      </c>
      <c r="B3483" s="120" t="s">
        <v>1074</v>
      </c>
      <c r="C3483" s="119" t="s">
        <v>1026</v>
      </c>
      <c r="D3483" s="121">
        <v>3</v>
      </c>
      <c r="E3483" s="121">
        <v>2</v>
      </c>
    </row>
    <row r="3484" spans="1:5" x14ac:dyDescent="0.25">
      <c r="A3484" s="119" t="s">
        <v>698</v>
      </c>
      <c r="B3484" s="120" t="s">
        <v>1489</v>
      </c>
      <c r="C3484" s="119" t="s">
        <v>1026</v>
      </c>
      <c r="D3484" s="121">
        <v>1</v>
      </c>
      <c r="E3484" s="121">
        <v>2</v>
      </c>
    </row>
    <row r="3485" spans="1:5" x14ac:dyDescent="0.25">
      <c r="A3485" s="119" t="s">
        <v>698</v>
      </c>
      <c r="B3485" s="120" t="s">
        <v>1856</v>
      </c>
      <c r="C3485" s="119" t="s">
        <v>1029</v>
      </c>
      <c r="D3485" s="121">
        <v>1</v>
      </c>
      <c r="E3485" s="121">
        <v>8</v>
      </c>
    </row>
    <row r="3486" spans="1:5" x14ac:dyDescent="0.25">
      <c r="A3486" s="119" t="s">
        <v>756</v>
      </c>
      <c r="B3486" s="120" t="s">
        <v>1964</v>
      </c>
      <c r="C3486" s="119" t="s">
        <v>1026</v>
      </c>
      <c r="D3486" s="121">
        <v>2</v>
      </c>
      <c r="E3486" s="121">
        <v>4</v>
      </c>
    </row>
    <row r="3487" spans="1:5" x14ac:dyDescent="0.25">
      <c r="A3487" s="119" t="s">
        <v>756</v>
      </c>
      <c r="B3487" s="120" t="s">
        <v>1124</v>
      </c>
      <c r="C3487" s="119" t="s">
        <v>1026</v>
      </c>
      <c r="D3487" s="121" t="s">
        <v>1027</v>
      </c>
      <c r="E3487" s="121" t="s">
        <v>1027</v>
      </c>
    </row>
    <row r="3488" spans="1:5" x14ac:dyDescent="0.25">
      <c r="A3488" s="119" t="s">
        <v>756</v>
      </c>
      <c r="B3488" s="120" t="s">
        <v>1593</v>
      </c>
      <c r="C3488" s="119" t="s">
        <v>1026</v>
      </c>
      <c r="D3488" s="121">
        <v>4</v>
      </c>
      <c r="E3488" s="121" t="s">
        <v>1027</v>
      </c>
    </row>
    <row r="3489" spans="1:5" x14ac:dyDescent="0.25">
      <c r="A3489" s="119" t="s">
        <v>756</v>
      </c>
      <c r="B3489" s="120" t="s">
        <v>1316</v>
      </c>
      <c r="C3489" s="119" t="s">
        <v>1026</v>
      </c>
      <c r="D3489" s="121">
        <v>2</v>
      </c>
      <c r="E3489" s="121">
        <v>3</v>
      </c>
    </row>
    <row r="3490" spans="1:5" x14ac:dyDescent="0.25">
      <c r="A3490" s="119" t="s">
        <v>756</v>
      </c>
      <c r="B3490" s="120" t="s">
        <v>1081</v>
      </c>
      <c r="C3490" s="119" t="s">
        <v>1026</v>
      </c>
      <c r="D3490" s="121">
        <v>3</v>
      </c>
      <c r="E3490" s="121" t="s">
        <v>1027</v>
      </c>
    </row>
    <row r="3491" spans="1:5" x14ac:dyDescent="0.25">
      <c r="A3491" s="119" t="s">
        <v>756</v>
      </c>
      <c r="B3491" s="120" t="s">
        <v>1148</v>
      </c>
      <c r="C3491" s="119" t="s">
        <v>1026</v>
      </c>
      <c r="D3491" s="121" t="s">
        <v>1027</v>
      </c>
      <c r="E3491" s="121">
        <v>6</v>
      </c>
    </row>
    <row r="3492" spans="1:5" x14ac:dyDescent="0.25">
      <c r="A3492" s="119" t="s">
        <v>756</v>
      </c>
      <c r="B3492" s="120" t="s">
        <v>1251</v>
      </c>
      <c r="C3492" s="119" t="s">
        <v>1026</v>
      </c>
      <c r="D3492" s="121">
        <v>4</v>
      </c>
      <c r="E3492" s="121" t="s">
        <v>1027</v>
      </c>
    </row>
    <row r="3493" spans="1:5" x14ac:dyDescent="0.25">
      <c r="A3493" s="119" t="s">
        <v>756</v>
      </c>
      <c r="B3493" s="120" t="s">
        <v>1595</v>
      </c>
      <c r="C3493" s="119" t="s">
        <v>1026</v>
      </c>
      <c r="D3493" s="121" t="s">
        <v>1027</v>
      </c>
      <c r="E3493" s="121" t="s">
        <v>1027</v>
      </c>
    </row>
    <row r="3494" spans="1:5" x14ac:dyDescent="0.25">
      <c r="A3494" s="119" t="s">
        <v>756</v>
      </c>
      <c r="B3494" s="120" t="s">
        <v>1151</v>
      </c>
      <c r="C3494" s="119" t="s">
        <v>1026</v>
      </c>
      <c r="D3494" s="121">
        <v>4</v>
      </c>
      <c r="E3494" s="121" t="s">
        <v>1027</v>
      </c>
    </row>
    <row r="3495" spans="1:5" x14ac:dyDescent="0.25">
      <c r="A3495" s="119" t="s">
        <v>756</v>
      </c>
      <c r="B3495" s="120" t="s">
        <v>1230</v>
      </c>
      <c r="C3495" s="119" t="s">
        <v>1026</v>
      </c>
      <c r="D3495" s="121">
        <v>2</v>
      </c>
      <c r="E3495" s="121">
        <v>3</v>
      </c>
    </row>
    <row r="3496" spans="1:5" x14ac:dyDescent="0.25">
      <c r="A3496" s="119" t="s">
        <v>756</v>
      </c>
      <c r="B3496" s="120" t="s">
        <v>1494</v>
      </c>
      <c r="C3496" s="119" t="s">
        <v>1026</v>
      </c>
      <c r="D3496" s="121">
        <v>1</v>
      </c>
      <c r="E3496" s="121" t="s">
        <v>1027</v>
      </c>
    </row>
    <row r="3497" spans="1:5" x14ac:dyDescent="0.25">
      <c r="A3497" s="119" t="s">
        <v>756</v>
      </c>
      <c r="B3497" s="120" t="s">
        <v>1319</v>
      </c>
      <c r="C3497" s="119" t="s">
        <v>1026</v>
      </c>
      <c r="D3497" s="121">
        <v>2</v>
      </c>
      <c r="E3497" s="121">
        <v>2</v>
      </c>
    </row>
    <row r="3498" spans="1:5" x14ac:dyDescent="0.25">
      <c r="A3498" s="119" t="s">
        <v>756</v>
      </c>
      <c r="B3498" s="120" t="s">
        <v>1136</v>
      </c>
      <c r="C3498" s="119" t="s">
        <v>1026</v>
      </c>
      <c r="D3498" s="121" t="s">
        <v>1027</v>
      </c>
      <c r="E3498" s="121" t="s">
        <v>1027</v>
      </c>
    </row>
    <row r="3499" spans="1:5" x14ac:dyDescent="0.25">
      <c r="A3499" s="119" t="s">
        <v>756</v>
      </c>
      <c r="B3499" s="120" t="s">
        <v>1130</v>
      </c>
      <c r="C3499" s="119" t="s">
        <v>1026</v>
      </c>
      <c r="D3499" s="121">
        <v>6</v>
      </c>
      <c r="E3499" s="121" t="s">
        <v>1027</v>
      </c>
    </row>
    <row r="3500" spans="1:5" x14ac:dyDescent="0.25">
      <c r="A3500" s="119" t="s">
        <v>756</v>
      </c>
      <c r="B3500" s="120" t="s">
        <v>1320</v>
      </c>
      <c r="C3500" s="119" t="s">
        <v>1026</v>
      </c>
      <c r="D3500" s="121">
        <v>2</v>
      </c>
      <c r="E3500" s="121" t="s">
        <v>1027</v>
      </c>
    </row>
    <row r="3501" spans="1:5" x14ac:dyDescent="0.25">
      <c r="A3501" s="119" t="s">
        <v>756</v>
      </c>
      <c r="B3501" s="120" t="s">
        <v>1152</v>
      </c>
      <c r="C3501" s="119" t="s">
        <v>1026</v>
      </c>
      <c r="D3501" s="121" t="s">
        <v>1027</v>
      </c>
      <c r="E3501" s="121" t="s">
        <v>1027</v>
      </c>
    </row>
    <row r="3502" spans="1:5" x14ac:dyDescent="0.25">
      <c r="A3502" s="119" t="s">
        <v>756</v>
      </c>
      <c r="B3502" s="120" t="s">
        <v>1153</v>
      </c>
      <c r="C3502" s="119" t="s">
        <v>1026</v>
      </c>
      <c r="D3502" s="121">
        <v>6</v>
      </c>
      <c r="E3502" s="121" t="s">
        <v>1027</v>
      </c>
    </row>
    <row r="3503" spans="1:5" x14ac:dyDescent="0.25">
      <c r="A3503" s="119" t="s">
        <v>756</v>
      </c>
      <c r="B3503" s="120" t="s">
        <v>1599</v>
      </c>
      <c r="C3503" s="119" t="s">
        <v>1029</v>
      </c>
      <c r="D3503" s="121">
        <v>2</v>
      </c>
      <c r="E3503" s="121" t="s">
        <v>1027</v>
      </c>
    </row>
    <row r="3504" spans="1:5" x14ac:dyDescent="0.25">
      <c r="A3504" s="119" t="s">
        <v>756</v>
      </c>
      <c r="B3504" s="120" t="s">
        <v>1512</v>
      </c>
      <c r="C3504" s="119" t="s">
        <v>1026</v>
      </c>
      <c r="D3504" s="121">
        <v>3</v>
      </c>
      <c r="E3504" s="121">
        <v>6</v>
      </c>
    </row>
    <row r="3505" spans="1:5" x14ac:dyDescent="0.25">
      <c r="A3505" s="119" t="s">
        <v>717</v>
      </c>
      <c r="B3505" s="120" t="s">
        <v>1577</v>
      </c>
      <c r="C3505" s="119" t="s">
        <v>1026</v>
      </c>
      <c r="D3505" s="121">
        <v>3</v>
      </c>
      <c r="E3505" s="121">
        <v>8</v>
      </c>
    </row>
    <row r="3506" spans="1:5" x14ac:dyDescent="0.25">
      <c r="A3506" s="119" t="s">
        <v>717</v>
      </c>
      <c r="B3506" s="120" t="s">
        <v>1098</v>
      </c>
      <c r="C3506" s="119" t="s">
        <v>1026</v>
      </c>
      <c r="D3506" s="121">
        <v>3</v>
      </c>
      <c r="E3506" s="121">
        <v>8</v>
      </c>
    </row>
    <row r="3507" spans="1:5" x14ac:dyDescent="0.25">
      <c r="A3507" s="119" t="s">
        <v>717</v>
      </c>
      <c r="B3507" s="120" t="s">
        <v>1184</v>
      </c>
      <c r="C3507" s="119" t="s">
        <v>1026</v>
      </c>
      <c r="D3507" s="121">
        <v>3</v>
      </c>
      <c r="E3507" s="121" t="s">
        <v>1027</v>
      </c>
    </row>
    <row r="3508" spans="1:5" x14ac:dyDescent="0.25">
      <c r="A3508" s="119" t="s">
        <v>717</v>
      </c>
      <c r="B3508" s="120" t="s">
        <v>1774</v>
      </c>
      <c r="C3508" s="119" t="s">
        <v>1029</v>
      </c>
      <c r="D3508" s="121">
        <v>1</v>
      </c>
      <c r="E3508" s="121">
        <v>9</v>
      </c>
    </row>
    <row r="3509" spans="1:5" x14ac:dyDescent="0.25">
      <c r="A3509" s="119" t="s">
        <v>717</v>
      </c>
      <c r="B3509" s="120" t="s">
        <v>1775</v>
      </c>
      <c r="C3509" s="119" t="s">
        <v>1029</v>
      </c>
      <c r="D3509" s="121">
        <v>2</v>
      </c>
      <c r="E3509" s="121">
        <v>9</v>
      </c>
    </row>
    <row r="3510" spans="1:5" x14ac:dyDescent="0.25">
      <c r="A3510" s="119" t="s">
        <v>717</v>
      </c>
      <c r="B3510" s="120" t="s">
        <v>1777</v>
      </c>
      <c r="C3510" s="119" t="s">
        <v>1029</v>
      </c>
      <c r="D3510" s="121">
        <v>2</v>
      </c>
      <c r="E3510" s="121">
        <v>9</v>
      </c>
    </row>
    <row r="3511" spans="1:5" x14ac:dyDescent="0.25">
      <c r="A3511" s="119" t="s">
        <v>717</v>
      </c>
      <c r="B3511" s="120" t="s">
        <v>1778</v>
      </c>
      <c r="C3511" s="119" t="s">
        <v>1029</v>
      </c>
      <c r="D3511" s="121">
        <v>1</v>
      </c>
      <c r="E3511" s="121">
        <v>8</v>
      </c>
    </row>
    <row r="3512" spans="1:5" x14ac:dyDescent="0.25">
      <c r="A3512" s="119" t="s">
        <v>717</v>
      </c>
      <c r="B3512" s="120" t="s">
        <v>1702</v>
      </c>
      <c r="C3512" s="119" t="s">
        <v>1026</v>
      </c>
      <c r="D3512" s="124"/>
      <c r="E3512" s="121">
        <v>6</v>
      </c>
    </row>
    <row r="3513" spans="1:5" x14ac:dyDescent="0.25">
      <c r="A3513" s="119" t="s">
        <v>717</v>
      </c>
      <c r="B3513" s="120" t="s">
        <v>1174</v>
      </c>
      <c r="C3513" s="119" t="s">
        <v>1026</v>
      </c>
      <c r="D3513" s="124"/>
      <c r="E3513" s="121">
        <v>7</v>
      </c>
    </row>
    <row r="3514" spans="1:5" x14ac:dyDescent="0.25">
      <c r="A3514" s="119" t="s">
        <v>717</v>
      </c>
      <c r="B3514" s="120" t="s">
        <v>1177</v>
      </c>
      <c r="C3514" s="119" t="s">
        <v>1026</v>
      </c>
      <c r="D3514" s="121">
        <v>1</v>
      </c>
      <c r="E3514" s="121" t="s">
        <v>1027</v>
      </c>
    </row>
    <row r="3515" spans="1:5" x14ac:dyDescent="0.25">
      <c r="A3515" s="119" t="s">
        <v>717</v>
      </c>
      <c r="B3515" s="120" t="s">
        <v>1703</v>
      </c>
      <c r="C3515" s="119" t="s">
        <v>1026</v>
      </c>
      <c r="D3515" s="121">
        <v>2</v>
      </c>
      <c r="E3515" s="121">
        <v>8</v>
      </c>
    </row>
    <row r="3516" spans="1:5" x14ac:dyDescent="0.25">
      <c r="A3516" s="119" t="s">
        <v>717</v>
      </c>
      <c r="B3516" s="120" t="s">
        <v>1569</v>
      </c>
      <c r="C3516" s="119" t="s">
        <v>1026</v>
      </c>
      <c r="D3516" s="121">
        <v>1</v>
      </c>
      <c r="E3516" s="121">
        <v>8</v>
      </c>
    </row>
    <row r="3517" spans="1:5" x14ac:dyDescent="0.25">
      <c r="A3517" s="119" t="s">
        <v>717</v>
      </c>
      <c r="B3517" s="120" t="s">
        <v>1433</v>
      </c>
      <c r="C3517" s="119" t="s">
        <v>1026</v>
      </c>
      <c r="D3517" s="121">
        <v>1</v>
      </c>
      <c r="E3517" s="121">
        <v>9</v>
      </c>
    </row>
    <row r="3518" spans="1:5" x14ac:dyDescent="0.25">
      <c r="A3518" s="119" t="s">
        <v>717</v>
      </c>
      <c r="B3518" s="120" t="s">
        <v>1191</v>
      </c>
      <c r="C3518" s="119" t="s">
        <v>1029</v>
      </c>
      <c r="D3518" s="121">
        <v>1</v>
      </c>
      <c r="E3518" s="121">
        <v>8</v>
      </c>
    </row>
    <row r="3519" spans="1:5" x14ac:dyDescent="0.25">
      <c r="A3519" s="119" t="s">
        <v>849</v>
      </c>
      <c r="B3519" s="120" t="s">
        <v>1337</v>
      </c>
      <c r="C3519" s="119" t="s">
        <v>1026</v>
      </c>
      <c r="D3519" s="121">
        <v>2</v>
      </c>
      <c r="E3519" s="121">
        <v>2</v>
      </c>
    </row>
    <row r="3520" spans="1:5" x14ac:dyDescent="0.25">
      <c r="A3520" s="119" t="s">
        <v>849</v>
      </c>
      <c r="B3520" s="120" t="s">
        <v>1266</v>
      </c>
      <c r="C3520" s="119" t="s">
        <v>1026</v>
      </c>
      <c r="D3520" s="121">
        <v>3</v>
      </c>
      <c r="E3520" s="121" t="s">
        <v>1027</v>
      </c>
    </row>
    <row r="3521" spans="1:5" x14ac:dyDescent="0.25">
      <c r="A3521" s="119" t="s">
        <v>849</v>
      </c>
      <c r="B3521" s="120" t="s">
        <v>1965</v>
      </c>
      <c r="C3521" s="119" t="s">
        <v>1026</v>
      </c>
      <c r="D3521" s="121">
        <v>2</v>
      </c>
      <c r="E3521" s="121">
        <v>2</v>
      </c>
    </row>
    <row r="3522" spans="1:5" x14ac:dyDescent="0.25">
      <c r="A3522" s="119" t="s">
        <v>849</v>
      </c>
      <c r="B3522" s="120" t="s">
        <v>1127</v>
      </c>
      <c r="C3522" s="119" t="s">
        <v>1026</v>
      </c>
      <c r="D3522" s="121">
        <v>1</v>
      </c>
      <c r="E3522" s="121">
        <v>3</v>
      </c>
    </row>
    <row r="3523" spans="1:5" x14ac:dyDescent="0.25">
      <c r="A3523" s="119" t="s">
        <v>849</v>
      </c>
      <c r="B3523" s="120" t="s">
        <v>1905</v>
      </c>
      <c r="C3523" s="119" t="s">
        <v>1029</v>
      </c>
      <c r="D3523" s="121">
        <v>1</v>
      </c>
      <c r="E3523" s="121">
        <v>2</v>
      </c>
    </row>
    <row r="3524" spans="1:5" x14ac:dyDescent="0.25">
      <c r="A3524" s="119" t="s">
        <v>849</v>
      </c>
      <c r="B3524" s="120" t="s">
        <v>1552</v>
      </c>
      <c r="C3524" s="119" t="s">
        <v>1026</v>
      </c>
      <c r="D3524" s="121">
        <v>1</v>
      </c>
      <c r="E3524" s="121">
        <v>3</v>
      </c>
    </row>
    <row r="3525" spans="1:5" x14ac:dyDescent="0.25">
      <c r="A3525" s="119" t="s">
        <v>849</v>
      </c>
      <c r="B3525" s="120" t="s">
        <v>1966</v>
      </c>
      <c r="C3525" s="119" t="s">
        <v>1029</v>
      </c>
      <c r="D3525" s="121">
        <v>2</v>
      </c>
      <c r="E3525" s="121" t="s">
        <v>1027</v>
      </c>
    </row>
    <row r="3526" spans="1:5" x14ac:dyDescent="0.25">
      <c r="A3526" s="119" t="s">
        <v>849</v>
      </c>
      <c r="B3526" s="120" t="s">
        <v>1967</v>
      </c>
      <c r="C3526" s="119" t="s">
        <v>1029</v>
      </c>
      <c r="D3526" s="121">
        <v>2</v>
      </c>
      <c r="E3526" s="121">
        <v>3</v>
      </c>
    </row>
    <row r="3527" spans="1:5" x14ac:dyDescent="0.25">
      <c r="A3527" s="119" t="s">
        <v>723</v>
      </c>
      <c r="B3527" s="120" t="s">
        <v>1123</v>
      </c>
      <c r="C3527" s="119" t="s">
        <v>1026</v>
      </c>
      <c r="D3527" s="121">
        <v>4</v>
      </c>
      <c r="E3527" s="121">
        <v>4</v>
      </c>
    </row>
    <row r="3528" spans="1:5" x14ac:dyDescent="0.25">
      <c r="A3528" s="119" t="s">
        <v>723</v>
      </c>
      <c r="B3528" s="120" t="s">
        <v>1124</v>
      </c>
      <c r="C3528" s="119" t="s">
        <v>1026</v>
      </c>
      <c r="D3528" s="121" t="s">
        <v>1027</v>
      </c>
      <c r="E3528" s="121" t="s">
        <v>1027</v>
      </c>
    </row>
    <row r="3529" spans="1:5" x14ac:dyDescent="0.25">
      <c r="A3529" s="119" t="s">
        <v>723</v>
      </c>
      <c r="B3529" s="120" t="s">
        <v>1705</v>
      </c>
      <c r="C3529" s="119" t="s">
        <v>1026</v>
      </c>
      <c r="D3529" s="121">
        <v>3</v>
      </c>
      <c r="E3529" s="121">
        <v>7</v>
      </c>
    </row>
    <row r="3530" spans="1:5" x14ac:dyDescent="0.25">
      <c r="A3530" s="119" t="s">
        <v>723</v>
      </c>
      <c r="B3530" s="120" t="s">
        <v>1314</v>
      </c>
      <c r="C3530" s="119" t="s">
        <v>1026</v>
      </c>
      <c r="D3530" s="121">
        <v>1</v>
      </c>
      <c r="E3530" s="121">
        <v>1</v>
      </c>
    </row>
    <row r="3531" spans="1:5" x14ac:dyDescent="0.25">
      <c r="A3531" s="119" t="s">
        <v>723</v>
      </c>
      <c r="B3531" s="120" t="s">
        <v>1268</v>
      </c>
      <c r="C3531" s="119" t="s">
        <v>1026</v>
      </c>
      <c r="D3531" s="121">
        <v>2</v>
      </c>
      <c r="E3531" s="121" t="s">
        <v>1027</v>
      </c>
    </row>
    <row r="3532" spans="1:5" x14ac:dyDescent="0.25">
      <c r="A3532" s="119" t="s">
        <v>723</v>
      </c>
      <c r="B3532" s="120" t="s">
        <v>1426</v>
      </c>
      <c r="C3532" s="119" t="s">
        <v>1026</v>
      </c>
      <c r="D3532" s="121">
        <v>2</v>
      </c>
      <c r="E3532" s="121" t="s">
        <v>1027</v>
      </c>
    </row>
    <row r="3533" spans="1:5" x14ac:dyDescent="0.25">
      <c r="A3533" s="119" t="s">
        <v>723</v>
      </c>
      <c r="B3533" s="120" t="s">
        <v>1184</v>
      </c>
      <c r="C3533" s="119" t="s">
        <v>1026</v>
      </c>
      <c r="D3533" s="121">
        <v>3</v>
      </c>
      <c r="E3533" s="121" t="s">
        <v>1027</v>
      </c>
    </row>
    <row r="3534" spans="1:5" x14ac:dyDescent="0.25">
      <c r="A3534" s="119" t="s">
        <v>723</v>
      </c>
      <c r="B3534" s="120" t="s">
        <v>1928</v>
      </c>
      <c r="C3534" s="119" t="s">
        <v>1026</v>
      </c>
      <c r="D3534" s="121">
        <v>2</v>
      </c>
      <c r="E3534" s="121">
        <v>4</v>
      </c>
    </row>
    <row r="3535" spans="1:5" x14ac:dyDescent="0.25">
      <c r="A3535" s="119" t="s">
        <v>723</v>
      </c>
      <c r="B3535" s="120" t="s">
        <v>1104</v>
      </c>
      <c r="C3535" s="119" t="s">
        <v>1026</v>
      </c>
      <c r="D3535" s="121">
        <v>3</v>
      </c>
      <c r="E3535" s="121">
        <v>7</v>
      </c>
    </row>
    <row r="3536" spans="1:5" x14ac:dyDescent="0.25">
      <c r="A3536" s="119" t="s">
        <v>723</v>
      </c>
      <c r="B3536" s="120" t="s">
        <v>1548</v>
      </c>
      <c r="C3536" s="119" t="s">
        <v>1029</v>
      </c>
      <c r="D3536" s="121">
        <v>2</v>
      </c>
      <c r="E3536" s="121">
        <v>4</v>
      </c>
    </row>
    <row r="3537" spans="1:5" x14ac:dyDescent="0.25">
      <c r="A3537" s="119" t="s">
        <v>723</v>
      </c>
      <c r="B3537" s="120" t="s">
        <v>1135</v>
      </c>
      <c r="C3537" s="119" t="s">
        <v>1026</v>
      </c>
      <c r="D3537" s="121">
        <v>2</v>
      </c>
      <c r="E3537" s="121" t="s">
        <v>1027</v>
      </c>
    </row>
    <row r="3538" spans="1:5" x14ac:dyDescent="0.25">
      <c r="A3538" s="119" t="s">
        <v>723</v>
      </c>
      <c r="B3538" s="120" t="s">
        <v>1230</v>
      </c>
      <c r="C3538" s="119" t="s">
        <v>1026</v>
      </c>
      <c r="D3538" s="121">
        <v>2</v>
      </c>
      <c r="E3538" s="121">
        <v>3</v>
      </c>
    </row>
    <row r="3539" spans="1:5" x14ac:dyDescent="0.25">
      <c r="A3539" s="119" t="s">
        <v>723</v>
      </c>
      <c r="B3539" s="120" t="s">
        <v>1109</v>
      </c>
      <c r="C3539" s="119" t="s">
        <v>1026</v>
      </c>
      <c r="D3539" s="121">
        <v>2</v>
      </c>
      <c r="E3539" s="121" t="s">
        <v>1027</v>
      </c>
    </row>
    <row r="3540" spans="1:5" x14ac:dyDescent="0.25">
      <c r="A3540" s="119" t="s">
        <v>723</v>
      </c>
      <c r="B3540" s="120" t="s">
        <v>1136</v>
      </c>
      <c r="C3540" s="119" t="s">
        <v>1026</v>
      </c>
      <c r="D3540" s="121" t="s">
        <v>1027</v>
      </c>
      <c r="E3540" s="121" t="s">
        <v>1027</v>
      </c>
    </row>
    <row r="3541" spans="1:5" x14ac:dyDescent="0.25">
      <c r="A3541" s="119" t="s">
        <v>723</v>
      </c>
      <c r="B3541" s="120" t="s">
        <v>1284</v>
      </c>
      <c r="C3541" s="119" t="s">
        <v>1026</v>
      </c>
      <c r="D3541" s="124"/>
      <c r="E3541" s="121">
        <v>2</v>
      </c>
    </row>
    <row r="3542" spans="1:5" x14ac:dyDescent="0.25">
      <c r="A3542" s="119" t="s">
        <v>723</v>
      </c>
      <c r="B3542" s="120" t="s">
        <v>1851</v>
      </c>
      <c r="C3542" s="119" t="s">
        <v>1026</v>
      </c>
      <c r="D3542" s="121">
        <v>2</v>
      </c>
      <c r="E3542" s="121">
        <v>3</v>
      </c>
    </row>
    <row r="3543" spans="1:5" x14ac:dyDescent="0.25">
      <c r="A3543" s="119" t="s">
        <v>723</v>
      </c>
      <c r="B3543" s="120" t="s">
        <v>1320</v>
      </c>
      <c r="C3543" s="119" t="s">
        <v>1026</v>
      </c>
      <c r="D3543" s="121">
        <v>2</v>
      </c>
      <c r="E3543" s="121" t="s">
        <v>1027</v>
      </c>
    </row>
    <row r="3544" spans="1:5" x14ac:dyDescent="0.25">
      <c r="A3544" s="119" t="s">
        <v>723</v>
      </c>
      <c r="B3544" s="120" t="s">
        <v>1588</v>
      </c>
      <c r="C3544" s="119" t="s">
        <v>1026</v>
      </c>
      <c r="D3544" s="121">
        <v>1</v>
      </c>
      <c r="E3544" s="121" t="s">
        <v>1027</v>
      </c>
    </row>
    <row r="3545" spans="1:5" x14ac:dyDescent="0.25">
      <c r="A3545" s="119" t="s">
        <v>723</v>
      </c>
      <c r="B3545" s="120" t="s">
        <v>1858</v>
      </c>
      <c r="C3545" s="119" t="s">
        <v>1026</v>
      </c>
      <c r="D3545" s="121">
        <v>2</v>
      </c>
      <c r="E3545" s="121">
        <v>3</v>
      </c>
    </row>
  </sheetData>
  <autoFilter ref="A2:E3545"/>
  <mergeCells count="1">
    <mergeCell ref="A1:E1"/>
  </mergeCells>
  <pageMargins left="0.70866141732283472" right="0.70866141732283472" top="0.78740157480314965" bottom="0.78740157480314965" header="0.31496062992125984" footer="0.31496062992125984"/>
  <pageSetup paperSize="9" scale="10" orientation="portrait" r:id="rId1"/>
  <headerFooter>
    <oddFooter>&amp;LARGE StickstoffBW [Hrsg.] (2014)&amp;CBlatt &amp;A, Seite &amp;P von &amp;N&amp;REntwurf, Stand Oktober 2014</oddFooter>
  </headerFooter>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0"/>
  <sheetViews>
    <sheetView zoomScale="115" zoomScaleNormal="115" workbookViewId="0">
      <pane ySplit="2070" topLeftCell="A35" activePane="bottomLeft"/>
      <selection activeCell="C32" sqref="C32"/>
      <selection pane="bottomLeft" activeCell="C32" sqref="C32"/>
    </sheetView>
  </sheetViews>
  <sheetFormatPr baseColWidth="10" defaultRowHeight="15" x14ac:dyDescent="0.25"/>
  <cols>
    <col min="1" max="1" width="5" style="83" customWidth="1"/>
    <col min="2" max="2" width="30.140625" style="256" customWidth="1"/>
    <col min="3" max="3" width="5.5703125" style="191" customWidth="1"/>
    <col min="4" max="4" width="7.85546875" style="81" customWidth="1"/>
    <col min="5" max="5" width="10.140625" style="83" customWidth="1"/>
    <col min="6" max="6" width="12.42578125" style="256" customWidth="1"/>
    <col min="7" max="7" width="30.7109375" style="77" customWidth="1"/>
    <col min="8" max="8" width="2.28515625" style="77" customWidth="1"/>
    <col min="9" max="9" width="30.7109375" style="77" customWidth="1"/>
    <col min="10" max="10" width="2.28515625" style="77" customWidth="1"/>
    <col min="11" max="11" width="30.7109375" style="77" customWidth="1"/>
    <col min="12" max="12" width="2.28515625" style="77" customWidth="1"/>
    <col min="13" max="13" width="30.7109375" style="77" customWidth="1"/>
    <col min="14" max="14" width="2.28515625" style="77" customWidth="1"/>
    <col min="15" max="15" width="30.7109375" style="77" customWidth="1"/>
    <col min="16" max="16" width="2.85546875" style="77" customWidth="1"/>
    <col min="17" max="17" width="30.7109375" style="77" customWidth="1"/>
    <col min="18" max="18" width="2.7109375" style="77" customWidth="1"/>
    <col min="19" max="19" width="30.7109375" style="77" customWidth="1"/>
    <col min="20" max="20" width="3" style="77" customWidth="1"/>
    <col min="21" max="21" width="30.7109375" style="77" customWidth="1"/>
    <col min="22" max="16384" width="11.42578125" style="77"/>
  </cols>
  <sheetData>
    <row r="1" spans="1:21" x14ac:dyDescent="0.25">
      <c r="A1" s="80" t="s">
        <v>2082</v>
      </c>
      <c r="B1" s="82" t="s">
        <v>300</v>
      </c>
      <c r="C1" s="189" t="s">
        <v>2192</v>
      </c>
      <c r="D1" s="82" t="s">
        <v>2167</v>
      </c>
      <c r="E1" s="82" t="s">
        <v>2149</v>
      </c>
      <c r="F1" s="82" t="s">
        <v>271</v>
      </c>
      <c r="G1" s="68" t="s">
        <v>2319</v>
      </c>
      <c r="I1" s="68" t="s">
        <v>2320</v>
      </c>
      <c r="K1" s="68" t="s">
        <v>2321</v>
      </c>
      <c r="M1" s="68" t="s">
        <v>2322</v>
      </c>
      <c r="O1" s="68" t="s">
        <v>2323</v>
      </c>
      <c r="Q1" s="68" t="s">
        <v>2324</v>
      </c>
      <c r="S1" s="68" t="s">
        <v>2325</v>
      </c>
      <c r="U1" s="68" t="s">
        <v>2366</v>
      </c>
    </row>
    <row r="2" spans="1:21" x14ac:dyDescent="0.25">
      <c r="A2" s="81" t="s">
        <v>7</v>
      </c>
      <c r="B2" s="83" t="s">
        <v>313</v>
      </c>
      <c r="C2" s="190"/>
      <c r="D2" s="83"/>
      <c r="E2" s="82"/>
      <c r="F2" s="82"/>
      <c r="G2" s="68"/>
      <c r="I2" s="68"/>
      <c r="K2" s="68"/>
      <c r="M2" s="68"/>
      <c r="O2" s="68"/>
      <c r="Q2" s="68"/>
      <c r="S2" s="68"/>
      <c r="U2" s="68"/>
    </row>
    <row r="3" spans="1:21" x14ac:dyDescent="0.25">
      <c r="A3" s="81"/>
      <c r="B3" s="83" t="s">
        <v>2045</v>
      </c>
      <c r="C3" s="190" t="s">
        <v>2193</v>
      </c>
      <c r="D3" s="83"/>
      <c r="E3" s="82"/>
      <c r="F3" s="82"/>
      <c r="G3" s="143" t="s">
        <v>2586</v>
      </c>
      <c r="I3" s="143" t="s">
        <v>2587</v>
      </c>
      <c r="K3" s="143" t="s">
        <v>2588</v>
      </c>
      <c r="M3" s="143" t="s">
        <v>2589</v>
      </c>
      <c r="O3" s="143" t="s">
        <v>2590</v>
      </c>
      <c r="Q3" s="143" t="s">
        <v>2591</v>
      </c>
      <c r="S3" s="143" t="s">
        <v>2592</v>
      </c>
      <c r="U3" s="143" t="s">
        <v>2593</v>
      </c>
    </row>
    <row r="4" spans="1:21" x14ac:dyDescent="0.25">
      <c r="A4" s="81" t="s">
        <v>0</v>
      </c>
      <c r="B4" s="83" t="s">
        <v>2100</v>
      </c>
      <c r="C4" s="190"/>
      <c r="D4" s="83"/>
      <c r="E4" s="82"/>
      <c r="F4" s="82"/>
      <c r="G4" s="34"/>
      <c r="I4" s="34"/>
      <c r="K4" s="34"/>
      <c r="M4" s="34"/>
      <c r="O4" s="34"/>
      <c r="Q4" s="34"/>
      <c r="S4" s="34"/>
      <c r="U4" s="34"/>
    </row>
    <row r="5" spans="1:21" ht="45" x14ac:dyDescent="0.25">
      <c r="A5" s="77"/>
      <c r="B5" s="83" t="s">
        <v>2148</v>
      </c>
      <c r="C5" s="190" t="s">
        <v>2193</v>
      </c>
      <c r="D5" s="83" t="s">
        <v>2181</v>
      </c>
      <c r="E5" s="83" t="s">
        <v>261</v>
      </c>
      <c r="F5" s="83" t="s">
        <v>2674</v>
      </c>
      <c r="G5" s="92" t="s">
        <v>2050</v>
      </c>
      <c r="I5" s="92" t="s">
        <v>2234</v>
      </c>
      <c r="J5" s="257"/>
      <c r="K5" s="147" t="s">
        <v>2326</v>
      </c>
      <c r="M5" s="92" t="s">
        <v>2051</v>
      </c>
      <c r="O5" s="92" t="s">
        <v>2327</v>
      </c>
      <c r="Q5" s="92" t="s">
        <v>2328</v>
      </c>
      <c r="S5" s="92" t="s">
        <v>2329</v>
      </c>
      <c r="U5" s="92" t="s">
        <v>2330</v>
      </c>
    </row>
    <row r="6" spans="1:21" ht="120" x14ac:dyDescent="0.25">
      <c r="A6" s="77"/>
      <c r="B6" s="83" t="s">
        <v>315</v>
      </c>
      <c r="C6" s="190" t="s">
        <v>2193</v>
      </c>
      <c r="D6" s="83" t="s">
        <v>261</v>
      </c>
      <c r="E6" s="83" t="s">
        <v>261</v>
      </c>
      <c r="F6" s="83" t="s">
        <v>261</v>
      </c>
      <c r="G6" s="92" t="s">
        <v>299</v>
      </c>
      <c r="I6" s="92" t="s">
        <v>493</v>
      </c>
      <c r="K6" s="92" t="s">
        <v>493</v>
      </c>
      <c r="M6" s="92" t="s">
        <v>299</v>
      </c>
      <c r="O6" s="92" t="s">
        <v>488</v>
      </c>
      <c r="Q6" s="92" t="s">
        <v>483</v>
      </c>
      <c r="S6" s="92" t="s">
        <v>488</v>
      </c>
      <c r="U6" s="92" t="s">
        <v>488</v>
      </c>
    </row>
    <row r="7" spans="1:21" x14ac:dyDescent="0.25">
      <c r="A7" s="81" t="s">
        <v>1</v>
      </c>
      <c r="B7" s="83" t="s">
        <v>323</v>
      </c>
      <c r="C7" s="190"/>
      <c r="D7" s="83"/>
      <c r="F7" s="77"/>
      <c r="G7" s="256"/>
      <c r="I7" s="256"/>
      <c r="K7" s="256"/>
      <c r="M7" s="256"/>
      <c r="O7" s="256"/>
      <c r="Q7" s="256"/>
      <c r="S7" s="256"/>
      <c r="U7" s="256"/>
    </row>
    <row r="8" spans="1:21" ht="60" x14ac:dyDescent="0.25">
      <c r="A8" s="81"/>
      <c r="B8" s="83" t="s">
        <v>2208</v>
      </c>
      <c r="C8" s="190" t="s">
        <v>2193</v>
      </c>
      <c r="D8" s="83" t="s">
        <v>261</v>
      </c>
      <c r="E8" s="83" t="s">
        <v>2150</v>
      </c>
      <c r="F8" s="77" t="s">
        <v>2674</v>
      </c>
      <c r="G8" s="144" t="s">
        <v>670</v>
      </c>
      <c r="I8" s="144" t="s">
        <v>650</v>
      </c>
      <c r="K8" s="144" t="s">
        <v>710</v>
      </c>
      <c r="M8" s="144" t="s">
        <v>802</v>
      </c>
      <c r="O8" s="144" t="s">
        <v>859</v>
      </c>
      <c r="Q8" s="144" t="s">
        <v>896</v>
      </c>
      <c r="S8" s="144" t="s">
        <v>953</v>
      </c>
      <c r="U8" s="144" t="s">
        <v>976</v>
      </c>
    </row>
    <row r="9" spans="1:21" x14ac:dyDescent="0.25">
      <c r="A9" s="81"/>
      <c r="B9" s="77" t="s">
        <v>2199</v>
      </c>
      <c r="C9" s="190" t="s">
        <v>2193</v>
      </c>
      <c r="D9" s="83" t="s">
        <v>2164</v>
      </c>
      <c r="E9" s="83" t="s">
        <v>2150</v>
      </c>
      <c r="F9" s="77" t="s">
        <v>2674</v>
      </c>
      <c r="G9" s="144" t="s">
        <v>2331</v>
      </c>
      <c r="I9" s="144" t="s">
        <v>1314</v>
      </c>
      <c r="K9" s="144"/>
      <c r="M9" s="144" t="s">
        <v>1413</v>
      </c>
      <c r="O9" s="144"/>
      <c r="Q9" s="144"/>
      <c r="S9" s="144"/>
      <c r="U9" s="144"/>
    </row>
    <row r="10" spans="1:21" x14ac:dyDescent="0.25">
      <c r="A10" s="81"/>
      <c r="B10" s="77" t="s">
        <v>2215</v>
      </c>
      <c r="C10" s="190" t="s">
        <v>2193</v>
      </c>
      <c r="D10" s="83" t="s">
        <v>261</v>
      </c>
      <c r="E10" s="83" t="s">
        <v>2164</v>
      </c>
      <c r="F10" s="77" t="s">
        <v>2674</v>
      </c>
      <c r="G10" s="144" t="s">
        <v>254</v>
      </c>
      <c r="I10" s="144" t="s">
        <v>254</v>
      </c>
      <c r="K10" s="144" t="s">
        <v>254</v>
      </c>
      <c r="M10" s="144" t="s">
        <v>2214</v>
      </c>
      <c r="O10" s="144" t="s">
        <v>2214</v>
      </c>
      <c r="Q10" s="144" t="s">
        <v>254</v>
      </c>
      <c r="S10" s="144" t="s">
        <v>2214</v>
      </c>
      <c r="U10" s="144" t="s">
        <v>254</v>
      </c>
    </row>
    <row r="11" spans="1:21" ht="60" x14ac:dyDescent="0.25">
      <c r="A11" s="81"/>
      <c r="B11" s="77" t="s">
        <v>2168</v>
      </c>
      <c r="C11" s="190" t="s">
        <v>2193</v>
      </c>
      <c r="D11" s="83" t="s">
        <v>261</v>
      </c>
      <c r="E11" s="83" t="s">
        <v>2151</v>
      </c>
      <c r="F11" s="77" t="s">
        <v>261</v>
      </c>
      <c r="G11" s="144" t="s">
        <v>2332</v>
      </c>
      <c r="I11" s="144" t="s">
        <v>2333</v>
      </c>
      <c r="K11" s="144" t="s">
        <v>2334</v>
      </c>
      <c r="M11" s="144" t="s">
        <v>2335</v>
      </c>
      <c r="O11" s="144" t="s">
        <v>2336</v>
      </c>
      <c r="Q11" s="144" t="s">
        <v>2337</v>
      </c>
      <c r="S11" s="144" t="s">
        <v>2338</v>
      </c>
      <c r="U11" s="144" t="s">
        <v>2339</v>
      </c>
    </row>
    <row r="12" spans="1:21" x14ac:dyDescent="0.25">
      <c r="A12" s="81"/>
      <c r="B12" s="77" t="s">
        <v>322</v>
      </c>
      <c r="C12" s="190" t="s">
        <v>2193</v>
      </c>
      <c r="D12" s="83" t="s">
        <v>2156</v>
      </c>
      <c r="E12" s="83" t="s">
        <v>261</v>
      </c>
      <c r="F12" s="77" t="s">
        <v>2674</v>
      </c>
      <c r="G12" s="92" t="s">
        <v>2054</v>
      </c>
      <c r="I12" s="92" t="s">
        <v>2054</v>
      </c>
      <c r="K12" s="92" t="s">
        <v>2054</v>
      </c>
      <c r="M12" s="92" t="s">
        <v>2054</v>
      </c>
      <c r="O12" s="92" t="s">
        <v>2340</v>
      </c>
      <c r="Q12" s="92" t="s">
        <v>2053</v>
      </c>
      <c r="S12" s="92" t="s">
        <v>2341</v>
      </c>
      <c r="U12" s="92" t="s">
        <v>2341</v>
      </c>
    </row>
    <row r="13" spans="1:21" x14ac:dyDescent="0.25">
      <c r="A13" s="81"/>
      <c r="B13" s="77" t="s">
        <v>1970</v>
      </c>
      <c r="C13" s="190" t="s">
        <v>2193</v>
      </c>
      <c r="D13" s="83" t="s">
        <v>2152</v>
      </c>
      <c r="E13" s="83" t="s">
        <v>261</v>
      </c>
      <c r="F13" s="77" t="s">
        <v>2674</v>
      </c>
      <c r="G13" s="92" t="s">
        <v>261</v>
      </c>
      <c r="I13" s="92"/>
      <c r="K13" s="92"/>
      <c r="M13" s="92" t="s">
        <v>261</v>
      </c>
      <c r="O13" s="92" t="s">
        <v>129</v>
      </c>
      <c r="Q13" s="92" t="s">
        <v>144</v>
      </c>
      <c r="S13" s="92" t="s">
        <v>2342</v>
      </c>
      <c r="U13" s="92" t="s">
        <v>129</v>
      </c>
    </row>
    <row r="14" spans="1:21" x14ac:dyDescent="0.25">
      <c r="A14" s="81"/>
      <c r="B14" s="77"/>
      <c r="C14" s="190" t="s">
        <v>2193</v>
      </c>
      <c r="D14" s="83" t="s">
        <v>2153</v>
      </c>
      <c r="E14" s="83" t="s">
        <v>261</v>
      </c>
      <c r="F14" s="77" t="s">
        <v>2674</v>
      </c>
      <c r="G14" s="92" t="s">
        <v>261</v>
      </c>
      <c r="I14" s="92"/>
      <c r="K14" s="92"/>
      <c r="M14" s="92" t="s">
        <v>261</v>
      </c>
      <c r="O14" s="92" t="s">
        <v>129</v>
      </c>
      <c r="Q14" s="92" t="s">
        <v>144</v>
      </c>
      <c r="S14" s="92" t="s">
        <v>2342</v>
      </c>
      <c r="U14" s="92" t="s">
        <v>129</v>
      </c>
    </row>
    <row r="15" spans="1:21" x14ac:dyDescent="0.25">
      <c r="A15" s="81"/>
      <c r="B15" s="77" t="s">
        <v>321</v>
      </c>
      <c r="C15" s="190" t="s">
        <v>2193</v>
      </c>
      <c r="D15" s="83" t="s">
        <v>2154</v>
      </c>
      <c r="E15" s="83" t="s">
        <v>261</v>
      </c>
      <c r="F15" s="77" t="s">
        <v>2674</v>
      </c>
      <c r="G15" s="92" t="s">
        <v>157</v>
      </c>
      <c r="I15" s="92" t="s">
        <v>158</v>
      </c>
      <c r="K15" s="92" t="s">
        <v>159</v>
      </c>
      <c r="M15" s="92" t="s">
        <v>2052</v>
      </c>
      <c r="O15" s="92"/>
      <c r="Q15" s="92"/>
      <c r="S15" s="92"/>
      <c r="U15" s="92"/>
    </row>
    <row r="16" spans="1:21" x14ac:dyDescent="0.25">
      <c r="A16" s="81"/>
      <c r="B16" s="77"/>
      <c r="C16" s="190" t="s">
        <v>2193</v>
      </c>
      <c r="D16" s="83" t="s">
        <v>2155</v>
      </c>
      <c r="E16" s="83" t="s">
        <v>261</v>
      </c>
      <c r="F16" s="77" t="s">
        <v>2674</v>
      </c>
      <c r="G16" s="92" t="s">
        <v>157</v>
      </c>
      <c r="I16" s="92" t="s">
        <v>158</v>
      </c>
      <c r="K16" s="92" t="s">
        <v>159</v>
      </c>
      <c r="M16" s="92" t="s">
        <v>2052</v>
      </c>
      <c r="O16" s="92"/>
      <c r="Q16" s="92"/>
      <c r="S16" s="92"/>
      <c r="U16" s="92"/>
    </row>
    <row r="17" spans="1:21" x14ac:dyDescent="0.25">
      <c r="A17" s="81" t="s">
        <v>2</v>
      </c>
      <c r="B17" s="83" t="s">
        <v>324</v>
      </c>
      <c r="C17" s="190"/>
      <c r="D17" s="83"/>
      <c r="F17" s="83"/>
      <c r="I17" s="256"/>
      <c r="K17" s="256"/>
      <c r="M17" s="256"/>
    </row>
    <row r="18" spans="1:21" x14ac:dyDescent="0.25">
      <c r="A18" s="77"/>
      <c r="B18" s="77" t="s">
        <v>2174</v>
      </c>
      <c r="C18" s="190" t="s">
        <v>2193</v>
      </c>
      <c r="D18" s="83" t="s">
        <v>261</v>
      </c>
      <c r="E18" s="83" t="s">
        <v>261</v>
      </c>
      <c r="F18" s="77" t="s">
        <v>314</v>
      </c>
      <c r="G18" s="92">
        <v>674</v>
      </c>
      <c r="I18" s="92">
        <v>479</v>
      </c>
      <c r="K18" s="92">
        <v>674</v>
      </c>
      <c r="M18" s="92">
        <v>2018</v>
      </c>
      <c r="O18" s="92">
        <v>1687</v>
      </c>
      <c r="Q18" s="92">
        <v>1018</v>
      </c>
      <c r="S18" s="92">
        <v>674</v>
      </c>
      <c r="U18" s="92">
        <v>992</v>
      </c>
    </row>
    <row r="19" spans="1:21" x14ac:dyDescent="0.25">
      <c r="A19" s="81"/>
      <c r="B19" s="77" t="s">
        <v>2173</v>
      </c>
      <c r="C19" s="190" t="s">
        <v>2193</v>
      </c>
      <c r="D19" s="83" t="s">
        <v>2157</v>
      </c>
      <c r="E19" s="83" t="s">
        <v>261</v>
      </c>
      <c r="F19" s="77" t="s">
        <v>2597</v>
      </c>
      <c r="G19" s="92">
        <v>9.15</v>
      </c>
      <c r="I19" s="92">
        <v>9.3999999999999986</v>
      </c>
      <c r="K19" s="92">
        <v>9.15</v>
      </c>
      <c r="M19" s="92">
        <v>0.54999999999999982</v>
      </c>
      <c r="O19" s="92">
        <v>5.55</v>
      </c>
      <c r="Q19" s="92">
        <v>8.9499999999999993</v>
      </c>
      <c r="S19" s="92">
        <v>9.15</v>
      </c>
      <c r="U19" s="92">
        <v>6.0500000000000007</v>
      </c>
    </row>
    <row r="20" spans="1:21" x14ac:dyDescent="0.25">
      <c r="A20" s="81"/>
      <c r="B20" s="77" t="s">
        <v>467</v>
      </c>
      <c r="C20" s="190" t="s">
        <v>2194</v>
      </c>
      <c r="D20" s="83" t="s">
        <v>2181</v>
      </c>
      <c r="E20" s="83" t="s">
        <v>2158</v>
      </c>
      <c r="F20" s="77" t="s">
        <v>2674</v>
      </c>
      <c r="G20" s="182" t="s">
        <v>471</v>
      </c>
      <c r="I20" s="182" t="s">
        <v>471</v>
      </c>
      <c r="K20" s="182" t="s">
        <v>471</v>
      </c>
      <c r="M20" s="182" t="s">
        <v>508</v>
      </c>
      <c r="O20" s="182" t="s">
        <v>491</v>
      </c>
      <c r="Q20" s="182" t="s">
        <v>471</v>
      </c>
      <c r="S20" s="182" t="s">
        <v>471</v>
      </c>
      <c r="U20" s="182" t="s">
        <v>491</v>
      </c>
    </row>
    <row r="21" spans="1:21" x14ac:dyDescent="0.25">
      <c r="A21" s="81"/>
      <c r="B21" s="77" t="s">
        <v>468</v>
      </c>
      <c r="C21" s="190" t="s">
        <v>2194</v>
      </c>
      <c r="D21" s="83" t="s">
        <v>2181</v>
      </c>
      <c r="E21" s="83" t="s">
        <v>2158</v>
      </c>
      <c r="F21" s="77" t="s">
        <v>2674</v>
      </c>
      <c r="G21" s="182" t="s">
        <v>496</v>
      </c>
      <c r="I21" s="182" t="s">
        <v>495</v>
      </c>
      <c r="K21" s="182" t="s">
        <v>496</v>
      </c>
      <c r="M21" s="182" t="s">
        <v>472</v>
      </c>
      <c r="O21" s="182" t="s">
        <v>472</v>
      </c>
      <c r="Q21" s="182" t="s">
        <v>492</v>
      </c>
      <c r="S21" s="182" t="s">
        <v>496</v>
      </c>
      <c r="U21" s="182" t="s">
        <v>492</v>
      </c>
    </row>
    <row r="22" spans="1:21" ht="18" x14ac:dyDescent="0.25">
      <c r="A22" s="81"/>
      <c r="B22" s="77" t="s">
        <v>2705</v>
      </c>
      <c r="C22" s="190" t="s">
        <v>2193</v>
      </c>
      <c r="D22" s="83" t="s">
        <v>261</v>
      </c>
      <c r="E22" s="83" t="s">
        <v>2176</v>
      </c>
      <c r="F22" s="14" t="s">
        <v>2086</v>
      </c>
      <c r="G22" s="182"/>
      <c r="I22" s="182"/>
      <c r="K22" s="182"/>
      <c r="M22" s="182"/>
      <c r="O22" s="182"/>
      <c r="Q22" s="182"/>
      <c r="S22" s="182"/>
      <c r="U22" s="182"/>
    </row>
    <row r="23" spans="1:21" x14ac:dyDescent="0.25">
      <c r="A23" s="81"/>
      <c r="B23" s="77" t="s">
        <v>2217</v>
      </c>
      <c r="C23" s="190" t="s">
        <v>2193</v>
      </c>
      <c r="D23" s="83" t="s">
        <v>2150</v>
      </c>
      <c r="E23" s="83" t="s">
        <v>2049</v>
      </c>
      <c r="F23" s="14"/>
      <c r="G23" s="182"/>
      <c r="I23" s="182"/>
      <c r="K23" s="182"/>
      <c r="M23" s="182"/>
      <c r="O23" s="182"/>
      <c r="Q23" s="182"/>
      <c r="S23" s="182"/>
      <c r="U23" s="182"/>
    </row>
    <row r="24" spans="1:21" x14ac:dyDescent="0.25">
      <c r="A24" s="81" t="s">
        <v>3</v>
      </c>
      <c r="B24" s="83" t="s">
        <v>325</v>
      </c>
      <c r="C24" s="190"/>
      <c r="D24" s="83"/>
      <c r="E24" s="82"/>
      <c r="F24" s="82"/>
      <c r="G24" s="256"/>
      <c r="I24" s="256"/>
      <c r="K24" s="256"/>
      <c r="M24" s="256"/>
      <c r="O24" s="256"/>
      <c r="Q24" s="256"/>
      <c r="S24" s="256"/>
      <c r="U24" s="256"/>
    </row>
    <row r="25" spans="1:21" x14ac:dyDescent="0.25">
      <c r="A25" s="77"/>
      <c r="B25" s="77" t="s">
        <v>328</v>
      </c>
      <c r="C25" s="190" t="s">
        <v>2193</v>
      </c>
      <c r="D25" s="83" t="s">
        <v>2156</v>
      </c>
      <c r="E25" s="77" t="s">
        <v>261</v>
      </c>
      <c r="F25" s="77" t="s">
        <v>327</v>
      </c>
      <c r="G25" s="92" t="s">
        <v>2343</v>
      </c>
      <c r="I25" s="92" t="s">
        <v>2343</v>
      </c>
      <c r="K25" s="92" t="s">
        <v>2343</v>
      </c>
      <c r="M25" s="92" t="s">
        <v>2056</v>
      </c>
      <c r="O25" s="92" t="s">
        <v>2056</v>
      </c>
      <c r="Q25" s="92" t="s">
        <v>2055</v>
      </c>
      <c r="S25" s="92" t="s">
        <v>2056</v>
      </c>
      <c r="U25" s="92"/>
    </row>
    <row r="26" spans="1:21" x14ac:dyDescent="0.25">
      <c r="A26" s="81"/>
      <c r="B26" s="83" t="s">
        <v>2203</v>
      </c>
      <c r="C26" s="190" t="s">
        <v>2193</v>
      </c>
      <c r="D26" s="83" t="s">
        <v>261</v>
      </c>
      <c r="E26" s="83" t="s">
        <v>2159</v>
      </c>
      <c r="F26" s="77" t="s">
        <v>320</v>
      </c>
      <c r="G26" s="92" t="s">
        <v>18</v>
      </c>
      <c r="I26" s="92" t="s">
        <v>18</v>
      </c>
      <c r="K26" s="92" t="s">
        <v>2344</v>
      </c>
      <c r="M26" s="92" t="s">
        <v>2183</v>
      </c>
      <c r="O26" s="92" t="s">
        <v>18</v>
      </c>
      <c r="Q26" s="92" t="s">
        <v>2344</v>
      </c>
      <c r="S26" s="92" t="s">
        <v>18</v>
      </c>
      <c r="U26" s="92"/>
    </row>
    <row r="27" spans="1:21" ht="15" customHeight="1" x14ac:dyDescent="0.25">
      <c r="A27" s="81"/>
      <c r="B27" s="77" t="s">
        <v>2345</v>
      </c>
      <c r="C27" s="190" t="s">
        <v>2193</v>
      </c>
      <c r="D27" s="83" t="s">
        <v>2160</v>
      </c>
      <c r="E27" s="77" t="s">
        <v>261</v>
      </c>
      <c r="F27" s="77" t="s">
        <v>320</v>
      </c>
      <c r="G27" s="92" t="s">
        <v>2057</v>
      </c>
      <c r="H27" s="146"/>
      <c r="I27" s="92" t="s">
        <v>2057</v>
      </c>
      <c r="K27" s="258" t="s">
        <v>2346</v>
      </c>
      <c r="M27" s="92" t="s">
        <v>2058</v>
      </c>
      <c r="O27" s="92" t="s">
        <v>2057</v>
      </c>
      <c r="Q27" s="92" t="s">
        <v>2347</v>
      </c>
      <c r="S27" s="92" t="s">
        <v>2057</v>
      </c>
      <c r="U27" s="92" t="s">
        <v>2348</v>
      </c>
    </row>
    <row r="28" spans="1:21" x14ac:dyDescent="0.25">
      <c r="A28" s="81"/>
      <c r="B28" s="77" t="s">
        <v>23</v>
      </c>
      <c r="C28" s="190" t="s">
        <v>2193</v>
      </c>
      <c r="D28" s="83" t="s">
        <v>2180</v>
      </c>
      <c r="E28" s="83" t="s">
        <v>261</v>
      </c>
      <c r="F28" s="77" t="s">
        <v>320</v>
      </c>
      <c r="G28" s="92" t="s">
        <v>89</v>
      </c>
      <c r="I28" s="92" t="s">
        <v>89</v>
      </c>
      <c r="K28" s="92" t="s">
        <v>85</v>
      </c>
      <c r="M28" s="92" t="s">
        <v>2059</v>
      </c>
      <c r="O28" s="92" t="s">
        <v>62</v>
      </c>
      <c r="Q28" s="92" t="s">
        <v>53</v>
      </c>
      <c r="S28" s="92" t="s">
        <v>89</v>
      </c>
      <c r="U28" s="92" t="s">
        <v>57</v>
      </c>
    </row>
    <row r="29" spans="1:21" ht="30" x14ac:dyDescent="0.25">
      <c r="A29" s="81"/>
      <c r="B29" s="77" t="s">
        <v>991</v>
      </c>
      <c r="C29" s="190" t="s">
        <v>2193</v>
      </c>
      <c r="D29" s="83" t="s">
        <v>261</v>
      </c>
      <c r="E29" s="83" t="s">
        <v>261</v>
      </c>
      <c r="F29" s="77" t="s">
        <v>320</v>
      </c>
      <c r="G29" s="92" t="s">
        <v>2349</v>
      </c>
      <c r="I29" s="92" t="s">
        <v>44</v>
      </c>
      <c r="K29" s="92" t="s">
        <v>689</v>
      </c>
      <c r="M29" s="92"/>
      <c r="O29" s="92" t="s">
        <v>65</v>
      </c>
      <c r="Q29" s="92" t="s">
        <v>2350</v>
      </c>
      <c r="S29" s="92" t="s">
        <v>2349</v>
      </c>
      <c r="U29" s="92" t="s">
        <v>58</v>
      </c>
    </row>
    <row r="30" spans="1:21" x14ac:dyDescent="0.25">
      <c r="A30" s="81"/>
      <c r="B30" s="83" t="s">
        <v>2205</v>
      </c>
      <c r="C30" s="190" t="s">
        <v>2193</v>
      </c>
      <c r="D30" s="77" t="s">
        <v>261</v>
      </c>
      <c r="E30" s="83" t="s">
        <v>2178</v>
      </c>
      <c r="F30" s="83" t="s">
        <v>326</v>
      </c>
      <c r="G30" s="182" t="s">
        <v>2351</v>
      </c>
      <c r="I30" s="182" t="s">
        <v>2351</v>
      </c>
      <c r="K30" s="182" t="s">
        <v>2352</v>
      </c>
      <c r="M30" s="182" t="s">
        <v>2353</v>
      </c>
      <c r="O30" s="182" t="s">
        <v>2354</v>
      </c>
      <c r="Q30" s="182" t="s">
        <v>2355</v>
      </c>
      <c r="S30" s="182" t="s">
        <v>2351</v>
      </c>
      <c r="U30" s="182" t="s">
        <v>2356</v>
      </c>
    </row>
    <row r="31" spans="1:21" x14ac:dyDescent="0.25">
      <c r="A31" s="81"/>
      <c r="B31" s="77" t="s">
        <v>25</v>
      </c>
      <c r="C31" s="190" t="s">
        <v>2193</v>
      </c>
      <c r="D31" s="83" t="s">
        <v>2178</v>
      </c>
      <c r="E31" s="83" t="s">
        <v>2179</v>
      </c>
      <c r="F31" s="77" t="s">
        <v>2145</v>
      </c>
      <c r="G31" s="92" t="s">
        <v>30</v>
      </c>
      <c r="I31" s="92" t="s">
        <v>30</v>
      </c>
      <c r="K31" s="92" t="s">
        <v>30</v>
      </c>
      <c r="M31" s="92" t="s">
        <v>35</v>
      </c>
      <c r="O31" s="92" t="s">
        <v>30</v>
      </c>
      <c r="Q31" s="92" t="s">
        <v>30</v>
      </c>
      <c r="S31" s="92" t="s">
        <v>30</v>
      </c>
      <c r="U31" s="92" t="s">
        <v>35</v>
      </c>
    </row>
    <row r="32" spans="1:21" x14ac:dyDescent="0.25">
      <c r="A32" s="81"/>
      <c r="B32" s="77" t="s">
        <v>27</v>
      </c>
      <c r="C32" s="190" t="s">
        <v>2193</v>
      </c>
      <c r="D32" s="83" t="s">
        <v>2178</v>
      </c>
      <c r="E32" s="83" t="s">
        <v>2179</v>
      </c>
      <c r="F32" s="77" t="s">
        <v>319</v>
      </c>
      <c r="G32" s="92" t="s">
        <v>47</v>
      </c>
      <c r="I32" s="92" t="s">
        <v>47</v>
      </c>
      <c r="K32" s="92" t="s">
        <v>37</v>
      </c>
      <c r="M32" s="92" t="s">
        <v>47</v>
      </c>
      <c r="O32" s="92" t="s">
        <v>47</v>
      </c>
      <c r="Q32" s="92" t="s">
        <v>42</v>
      </c>
      <c r="S32" s="92" t="s">
        <v>47</v>
      </c>
      <c r="U32" s="92" t="s">
        <v>32</v>
      </c>
    </row>
    <row r="33" spans="1:21" x14ac:dyDescent="0.25">
      <c r="A33" s="81"/>
      <c r="B33" s="77" t="s">
        <v>26</v>
      </c>
      <c r="C33" s="190" t="s">
        <v>2193</v>
      </c>
      <c r="D33" s="83" t="s">
        <v>2178</v>
      </c>
      <c r="E33" s="83" t="s">
        <v>2179</v>
      </c>
      <c r="F33" s="77" t="s">
        <v>319</v>
      </c>
      <c r="G33" s="92" t="s">
        <v>46</v>
      </c>
      <c r="I33" s="92" t="s">
        <v>46</v>
      </c>
      <c r="K33" s="92" t="s">
        <v>36</v>
      </c>
      <c r="M33" s="92" t="s">
        <v>46</v>
      </c>
      <c r="O33" s="92" t="s">
        <v>46</v>
      </c>
      <c r="Q33" s="92" t="s">
        <v>36</v>
      </c>
      <c r="S33" s="92" t="s">
        <v>46</v>
      </c>
      <c r="U33" s="92" t="s">
        <v>31</v>
      </c>
    </row>
    <row r="34" spans="1:21" x14ac:dyDescent="0.25">
      <c r="A34" s="83" t="s">
        <v>8</v>
      </c>
      <c r="B34" s="256" t="s">
        <v>333</v>
      </c>
      <c r="C34" s="190"/>
    </row>
    <row r="35" spans="1:21" x14ac:dyDescent="0.25">
      <c r="A35" s="83" t="s">
        <v>4</v>
      </c>
      <c r="B35" s="256" t="s">
        <v>329</v>
      </c>
      <c r="C35" s="190"/>
    </row>
    <row r="36" spans="1:21" ht="18" x14ac:dyDescent="0.25">
      <c r="B36" s="77" t="s">
        <v>2699</v>
      </c>
      <c r="C36" s="190" t="s">
        <v>2193</v>
      </c>
      <c r="D36" s="83" t="s">
        <v>261</v>
      </c>
      <c r="E36" s="83" t="s">
        <v>2161</v>
      </c>
      <c r="F36" s="77" t="s">
        <v>261</v>
      </c>
      <c r="G36" s="184">
        <f>'1-01'!F49</f>
        <v>1.1000000000000001</v>
      </c>
      <c r="I36" s="184">
        <f>'1-01'!F49</f>
        <v>1.1000000000000001</v>
      </c>
      <c r="K36" s="184">
        <f>'1-01'!F45</f>
        <v>3.6</v>
      </c>
      <c r="M36" s="184">
        <v>1</v>
      </c>
      <c r="O36" s="184">
        <v>1.86</v>
      </c>
      <c r="Q36" s="184">
        <v>3.53</v>
      </c>
      <c r="S36" s="184">
        <v>1.1000000000000001</v>
      </c>
      <c r="U36" s="184">
        <v>3.6</v>
      </c>
    </row>
    <row r="37" spans="1:21" ht="18" x14ac:dyDescent="0.25">
      <c r="B37" s="77" t="s">
        <v>2620</v>
      </c>
      <c r="C37" s="190" t="s">
        <v>2193</v>
      </c>
      <c r="D37" s="83" t="s">
        <v>261</v>
      </c>
      <c r="E37" s="83" t="s">
        <v>2162</v>
      </c>
      <c r="F37" s="77" t="s">
        <v>2672</v>
      </c>
      <c r="G37" s="184">
        <v>0.65</v>
      </c>
      <c r="I37" s="184">
        <v>0.7</v>
      </c>
      <c r="K37" s="184">
        <v>0.8</v>
      </c>
      <c r="M37" s="184">
        <v>0.11</v>
      </c>
      <c r="O37" s="184">
        <v>3</v>
      </c>
      <c r="Q37" s="184">
        <v>2.5</v>
      </c>
      <c r="S37" s="184">
        <v>0.8</v>
      </c>
      <c r="U37" s="184">
        <v>3</v>
      </c>
    </row>
    <row r="38" spans="1:21" ht="18" x14ac:dyDescent="0.25">
      <c r="B38" s="77" t="s">
        <v>2621</v>
      </c>
      <c r="C38" s="190" t="s">
        <v>2193</v>
      </c>
      <c r="D38" s="83" t="s">
        <v>261</v>
      </c>
      <c r="E38" s="83" t="s">
        <v>2162</v>
      </c>
      <c r="F38" s="77" t="s">
        <v>2672</v>
      </c>
      <c r="G38" s="185">
        <v>1.5</v>
      </c>
      <c r="I38" s="185">
        <v>1.5</v>
      </c>
      <c r="K38" s="185">
        <v>1.4</v>
      </c>
      <c r="M38" s="185">
        <v>1.7</v>
      </c>
      <c r="O38" s="185">
        <v>3.5</v>
      </c>
      <c r="Q38" s="185">
        <v>3.7</v>
      </c>
      <c r="S38" s="185">
        <v>3.1</v>
      </c>
      <c r="U38" s="185">
        <v>3.5</v>
      </c>
    </row>
    <row r="39" spans="1:21" ht="17.25" x14ac:dyDescent="0.25">
      <c r="B39" s="259" t="s">
        <v>2701</v>
      </c>
      <c r="C39" s="190" t="s">
        <v>2193</v>
      </c>
      <c r="D39" s="83" t="s">
        <v>261</v>
      </c>
      <c r="F39" s="77" t="s">
        <v>2672</v>
      </c>
      <c r="G39" s="89">
        <f>(G37+(((G38-G37)/4))*(G36-1))</f>
        <v>0.67125000000000001</v>
      </c>
      <c r="I39" s="89">
        <f>(I37+(((I38-I37)/4))*(I36-1))</f>
        <v>0.72</v>
      </c>
      <c r="K39" s="89">
        <f>(K37+(((K38-K37)/4))*(K36-1))</f>
        <v>1.19</v>
      </c>
      <c r="M39" s="89">
        <f>(M37+(((M38-M37)/4))*(M36-1))</f>
        <v>0.11</v>
      </c>
      <c r="O39" s="89">
        <f>(O37+(((O38-O37)/4))*(O36-1))</f>
        <v>3.1074999999999999</v>
      </c>
      <c r="Q39" s="89">
        <f>(Q37+(((Q38-Q37)/4))*(Q36-1))</f>
        <v>3.2589999999999999</v>
      </c>
      <c r="S39" s="89">
        <f>(S37+(((S38-S37)/4))*(S36-1))</f>
        <v>0.85750000000000004</v>
      </c>
      <c r="U39" s="89">
        <f>(U37+(((U38-U37)/4))*(U36-1))</f>
        <v>3.3250000000000002</v>
      </c>
    </row>
    <row r="40" spans="1:21" ht="18" x14ac:dyDescent="0.25">
      <c r="B40" s="77" t="s">
        <v>2718</v>
      </c>
      <c r="C40" s="190" t="s">
        <v>2193</v>
      </c>
      <c r="D40" s="83" t="s">
        <v>261</v>
      </c>
      <c r="E40" s="83" t="s">
        <v>2163</v>
      </c>
      <c r="F40" s="77" t="s">
        <v>2608</v>
      </c>
      <c r="G40" s="185">
        <v>12.4</v>
      </c>
      <c r="I40" s="185">
        <v>7.1</v>
      </c>
      <c r="K40" s="185">
        <v>9.9</v>
      </c>
      <c r="M40" s="185">
        <v>8.1999999999999993</v>
      </c>
      <c r="O40" s="185">
        <v>2.02</v>
      </c>
      <c r="Q40" s="185">
        <v>1.4</v>
      </c>
      <c r="S40" s="185">
        <v>1.0900000000000001</v>
      </c>
      <c r="U40" s="185">
        <v>2.02</v>
      </c>
    </row>
    <row r="41" spans="1:21" ht="18" x14ac:dyDescent="0.25">
      <c r="B41" s="260" t="s">
        <v>2736</v>
      </c>
      <c r="C41" s="190" t="s">
        <v>2193</v>
      </c>
      <c r="D41" s="83" t="s">
        <v>261</v>
      </c>
      <c r="E41" s="83" t="s">
        <v>261</v>
      </c>
      <c r="F41" s="77" t="s">
        <v>2598</v>
      </c>
      <c r="G41" s="89">
        <v>0</v>
      </c>
      <c r="I41" s="89">
        <f>I40*I39</f>
        <v>5.1119999999999992</v>
      </c>
      <c r="K41" s="89">
        <f>K40*K39</f>
        <v>11.781000000000001</v>
      </c>
      <c r="M41" s="89">
        <v>0</v>
      </c>
      <c r="O41" s="89">
        <f>O40*O39</f>
        <v>6.2771499999999998</v>
      </c>
      <c r="Q41" s="89">
        <v>0</v>
      </c>
      <c r="S41" s="89">
        <f>S40*S39</f>
        <v>0.93467500000000014</v>
      </c>
      <c r="U41" s="89">
        <f>U40*U39</f>
        <v>6.7165000000000008</v>
      </c>
    </row>
    <row r="42" spans="1:21" x14ac:dyDescent="0.25">
      <c r="A42" s="83" t="s">
        <v>5</v>
      </c>
      <c r="B42" s="256" t="s">
        <v>330</v>
      </c>
      <c r="C42" s="190"/>
    </row>
    <row r="43" spans="1:21" ht="18" x14ac:dyDescent="0.25">
      <c r="B43" s="77" t="s">
        <v>2720</v>
      </c>
      <c r="C43" s="190" t="s">
        <v>2193</v>
      </c>
      <c r="D43" s="83" t="s">
        <v>261</v>
      </c>
      <c r="E43" s="83" t="s">
        <v>261</v>
      </c>
      <c r="F43" s="77" t="s">
        <v>2559</v>
      </c>
      <c r="G43" s="163">
        <f>G18</f>
        <v>674</v>
      </c>
      <c r="I43" s="91">
        <f>I18</f>
        <v>479</v>
      </c>
      <c r="K43" s="91">
        <f>K18</f>
        <v>674</v>
      </c>
      <c r="M43" s="163">
        <f>(1326+2710)/2</f>
        <v>2018</v>
      </c>
      <c r="O43" s="163">
        <f>O18</f>
        <v>1687</v>
      </c>
      <c r="Q43" s="163">
        <f>Q18</f>
        <v>1018</v>
      </c>
      <c r="S43" s="163">
        <f>S18</f>
        <v>674</v>
      </c>
      <c r="U43" s="163">
        <f>U18</f>
        <v>992</v>
      </c>
    </row>
    <row r="44" spans="1:21" x14ac:dyDescent="0.25">
      <c r="B44" s="77" t="s">
        <v>2373</v>
      </c>
      <c r="C44" s="190" t="s">
        <v>2193</v>
      </c>
      <c r="D44" s="83" t="s">
        <v>261</v>
      </c>
      <c r="E44" s="83" t="s">
        <v>2184</v>
      </c>
      <c r="F44" s="256" t="s">
        <v>297</v>
      </c>
      <c r="G44" s="142">
        <v>0.27</v>
      </c>
      <c r="I44" s="142">
        <v>0.27</v>
      </c>
      <c r="K44" s="142">
        <v>0.27</v>
      </c>
      <c r="M44" s="142">
        <v>0.24</v>
      </c>
      <c r="O44" s="142">
        <v>0.11</v>
      </c>
      <c r="Q44" s="142">
        <v>0.24</v>
      </c>
      <c r="S44" s="142">
        <v>0.17</v>
      </c>
      <c r="U44" s="142">
        <v>0.16</v>
      </c>
    </row>
    <row r="45" spans="1:21" ht="18" x14ac:dyDescent="0.25">
      <c r="B45" s="260" t="s">
        <v>2721</v>
      </c>
      <c r="C45" s="190" t="s">
        <v>2193</v>
      </c>
      <c r="D45" s="83" t="s">
        <v>261</v>
      </c>
      <c r="E45" s="83" t="s">
        <v>261</v>
      </c>
      <c r="F45" s="77" t="s">
        <v>2559</v>
      </c>
      <c r="G45" s="89">
        <f>G43*G44</f>
        <v>181.98000000000002</v>
      </c>
      <c r="I45" s="89">
        <f>I43*I44</f>
        <v>129.33000000000001</v>
      </c>
      <c r="K45" s="89">
        <f>K43*K44</f>
        <v>181.98000000000002</v>
      </c>
      <c r="M45" s="89">
        <f>M43*M44</f>
        <v>484.32</v>
      </c>
      <c r="O45" s="89">
        <f>O43*O44</f>
        <v>185.57</v>
      </c>
      <c r="Q45" s="89">
        <f>Q43*Q44</f>
        <v>244.32</v>
      </c>
      <c r="S45" s="89">
        <f>S43*S44</f>
        <v>114.58000000000001</v>
      </c>
      <c r="U45" s="89">
        <f>U43*U44</f>
        <v>158.72</v>
      </c>
    </row>
    <row r="46" spans="1:21" ht="18" x14ac:dyDescent="0.25">
      <c r="B46" s="197" t="s">
        <v>2367</v>
      </c>
      <c r="C46" s="196" t="s">
        <v>2193</v>
      </c>
      <c r="D46" s="197" t="s">
        <v>261</v>
      </c>
      <c r="E46" s="300" t="s">
        <v>2645</v>
      </c>
      <c r="F46" s="197" t="s">
        <v>2673</v>
      </c>
      <c r="G46" s="89">
        <v>1</v>
      </c>
      <c r="I46" s="89">
        <v>2.1</v>
      </c>
      <c r="K46" s="89">
        <v>5.6</v>
      </c>
      <c r="M46" s="89">
        <v>0.5</v>
      </c>
      <c r="O46" s="89">
        <v>1.9</v>
      </c>
      <c r="Q46" s="89">
        <v>7.7</v>
      </c>
      <c r="S46" s="89">
        <v>1.8</v>
      </c>
      <c r="U46" s="89">
        <v>0.5</v>
      </c>
    </row>
    <row r="47" spans="1:21" ht="18" x14ac:dyDescent="0.25">
      <c r="B47" s="197" t="s">
        <v>2575</v>
      </c>
      <c r="C47" s="196" t="s">
        <v>2193</v>
      </c>
      <c r="D47" s="197" t="s">
        <v>261</v>
      </c>
      <c r="E47" s="197" t="s">
        <v>2164</v>
      </c>
      <c r="F47" s="197" t="s">
        <v>2673</v>
      </c>
      <c r="G47" s="186">
        <v>1.5</v>
      </c>
      <c r="I47" s="184">
        <v>1.5</v>
      </c>
      <c r="K47" s="184">
        <v>3</v>
      </c>
      <c r="M47" s="186">
        <v>0.5</v>
      </c>
      <c r="O47" s="186">
        <v>1.5</v>
      </c>
      <c r="Q47" s="186">
        <v>3</v>
      </c>
      <c r="S47" s="186">
        <v>3</v>
      </c>
      <c r="U47" s="186">
        <v>0.4</v>
      </c>
    </row>
    <row r="48" spans="1:21" ht="18" x14ac:dyDescent="0.25">
      <c r="B48" s="77" t="s">
        <v>2671</v>
      </c>
      <c r="C48" s="191" t="s">
        <v>2193</v>
      </c>
      <c r="D48" s="77" t="s">
        <v>261</v>
      </c>
      <c r="E48" s="77" t="s">
        <v>2213</v>
      </c>
      <c r="F48" s="197" t="s">
        <v>2673</v>
      </c>
      <c r="G48" s="89">
        <f>MIN(G47,G46)</f>
        <v>1</v>
      </c>
      <c r="I48" s="89">
        <f>MIN(I47,I46)</f>
        <v>1.5</v>
      </c>
      <c r="K48" s="89">
        <f>MIN(K47,K46)</f>
        <v>3</v>
      </c>
      <c r="M48" s="89">
        <f>MIN(M47,M46)</f>
        <v>0.5</v>
      </c>
      <c r="O48" s="89">
        <f>MIN(O47,O46)</f>
        <v>1.5</v>
      </c>
      <c r="Q48" s="89">
        <f>MIN(Q47,Q46)</f>
        <v>3</v>
      </c>
      <c r="S48" s="89">
        <f>MIN(S47,S46)</f>
        <v>1.8</v>
      </c>
      <c r="U48" s="89">
        <f>MIN(U47,U46)</f>
        <v>0.4</v>
      </c>
    </row>
    <row r="49" spans="1:21" ht="18" x14ac:dyDescent="0.25">
      <c r="B49" s="260" t="s">
        <v>2599</v>
      </c>
      <c r="C49" s="190" t="s">
        <v>2193</v>
      </c>
      <c r="D49" s="83" t="s">
        <v>261</v>
      </c>
      <c r="E49" s="83" t="s">
        <v>261</v>
      </c>
      <c r="F49" s="77" t="s">
        <v>2598</v>
      </c>
      <c r="G49" s="89">
        <f>G45*G48/100</f>
        <v>1.8198000000000001</v>
      </c>
      <c r="I49" s="89">
        <f>I45*I48/100</f>
        <v>1.9399500000000001</v>
      </c>
      <c r="K49" s="89">
        <f>K45*K48/100</f>
        <v>5.4594000000000005</v>
      </c>
      <c r="M49" s="89">
        <f>M45*M48/100</f>
        <v>2.4215999999999998</v>
      </c>
      <c r="O49" s="89">
        <f>O45*O48/100</f>
        <v>2.78355</v>
      </c>
      <c r="Q49" s="89">
        <f>Q45*Q48/100</f>
        <v>7.3296000000000001</v>
      </c>
      <c r="S49" s="89">
        <f>S45*S48/100</f>
        <v>2.0624400000000005</v>
      </c>
      <c r="U49" s="89">
        <f>U45*U48/100</f>
        <v>0.63488</v>
      </c>
    </row>
    <row r="50" spans="1:21" x14ac:dyDescent="0.25">
      <c r="A50" s="83" t="s">
        <v>6</v>
      </c>
      <c r="B50" s="83" t="s">
        <v>331</v>
      </c>
      <c r="C50" s="190"/>
      <c r="D50" s="83"/>
    </row>
    <row r="51" spans="1:21" ht="18" x14ac:dyDescent="0.25">
      <c r="B51" s="77" t="s">
        <v>2600</v>
      </c>
      <c r="C51" s="190" t="s">
        <v>2193</v>
      </c>
      <c r="D51" s="83" t="s">
        <v>261</v>
      </c>
      <c r="E51" s="83" t="s">
        <v>2160</v>
      </c>
      <c r="F51" s="256" t="s">
        <v>299</v>
      </c>
      <c r="G51" s="185">
        <v>0.1</v>
      </c>
      <c r="I51" s="185">
        <v>0.1</v>
      </c>
      <c r="K51" s="185">
        <v>0.14000000000000001</v>
      </c>
      <c r="M51" s="185">
        <v>0.8</v>
      </c>
      <c r="O51" s="185">
        <v>0.1</v>
      </c>
      <c r="Q51" s="185">
        <v>0.2</v>
      </c>
      <c r="S51" s="185">
        <v>0.1</v>
      </c>
      <c r="U51" s="185">
        <v>0.4</v>
      </c>
    </row>
    <row r="52" spans="1:21" ht="18" x14ac:dyDescent="0.25">
      <c r="B52" s="260" t="s">
        <v>2670</v>
      </c>
      <c r="C52" s="190"/>
      <c r="D52" s="83"/>
      <c r="E52" s="83" t="s">
        <v>2595</v>
      </c>
      <c r="F52" s="260"/>
      <c r="G52" s="89">
        <f>G49*G51/(1-G51)</f>
        <v>0.20220000000000002</v>
      </c>
      <c r="I52" s="89">
        <f>I49*I51/(1-I51)</f>
        <v>0.21555000000000002</v>
      </c>
      <c r="K52" s="89">
        <f>K49*K51/(1-K51)</f>
        <v>0.88873953488372104</v>
      </c>
      <c r="M52" s="89">
        <f>M49*M51/(1-M51)</f>
        <v>9.6864000000000008</v>
      </c>
      <c r="O52" s="89">
        <f>O49*O51/(1-O51)</f>
        <v>0.30928333333333335</v>
      </c>
      <c r="Q52" s="89">
        <f>Q49*Q51/(1-Q51)</f>
        <v>1.8324</v>
      </c>
      <c r="S52" s="89">
        <f>S49*S51/(1-S51)</f>
        <v>0.22916000000000006</v>
      </c>
      <c r="U52" s="89">
        <f>U49*U51/(1-U51)</f>
        <v>0.42325333333333337</v>
      </c>
    </row>
    <row r="53" spans="1:21" x14ac:dyDescent="0.25">
      <c r="A53" s="83" t="s">
        <v>334</v>
      </c>
      <c r="B53" s="256" t="s">
        <v>332</v>
      </c>
      <c r="C53" s="190"/>
      <c r="D53" s="83"/>
    </row>
    <row r="54" spans="1:21" ht="18" x14ac:dyDescent="0.25">
      <c r="B54" s="83" t="s">
        <v>2601</v>
      </c>
      <c r="C54" s="190" t="s">
        <v>2193</v>
      </c>
      <c r="D54" s="83" t="s">
        <v>261</v>
      </c>
      <c r="E54" s="83" t="s">
        <v>2157</v>
      </c>
      <c r="F54" s="77" t="s">
        <v>2598</v>
      </c>
      <c r="G54" s="184">
        <f>0.0804*G19^2-1.8589*G19+11.204</f>
        <v>0.9263539999999999</v>
      </c>
      <c r="H54" s="202"/>
      <c r="I54" s="184">
        <f>0.0804*I19^2-1.8589*I19+11.204</f>
        <v>0.83448399999999978</v>
      </c>
      <c r="J54" s="202"/>
      <c r="K54" s="184">
        <f>0.0804*K19^2-1.8589*K19+11.204</f>
        <v>0.9263539999999999</v>
      </c>
      <c r="L54" s="202"/>
      <c r="M54" s="184">
        <v>6.3</v>
      </c>
      <c r="N54" s="202"/>
      <c r="O54" s="184">
        <f>0.0804*O19^2-1.8589*O19+11.204</f>
        <v>3.3636260000000018</v>
      </c>
      <c r="P54" s="202"/>
      <c r="Q54" s="184">
        <f>0.0804*Q19^2-1.8589*Q19+11.204</f>
        <v>1.007086000000001</v>
      </c>
      <c r="R54" s="202"/>
      <c r="S54" s="184">
        <f>0.0804*S19^2-1.8589*S19+11.204</f>
        <v>0.9263539999999999</v>
      </c>
      <c r="T54" s="202"/>
      <c r="U54" s="184">
        <f>0.0804*U19^2-1.8589*U19+11.204</f>
        <v>2.9004960000000004</v>
      </c>
    </row>
    <row r="55" spans="1:21" ht="18" x14ac:dyDescent="0.25">
      <c r="B55" s="256" t="s">
        <v>2679</v>
      </c>
      <c r="C55" s="190" t="s">
        <v>2193</v>
      </c>
      <c r="D55" s="83" t="s">
        <v>261</v>
      </c>
      <c r="E55" s="83" t="s">
        <v>2186</v>
      </c>
      <c r="F55" s="256" t="s">
        <v>299</v>
      </c>
      <c r="G55" s="185">
        <v>27</v>
      </c>
      <c r="I55" s="185">
        <v>23</v>
      </c>
      <c r="K55" s="185">
        <v>13.5</v>
      </c>
      <c r="M55" s="185">
        <v>32</v>
      </c>
      <c r="O55" s="185">
        <v>21.5</v>
      </c>
      <c r="Q55" s="185">
        <v>15</v>
      </c>
      <c r="S55" s="185">
        <v>25</v>
      </c>
      <c r="U55" s="185">
        <v>30</v>
      </c>
    </row>
    <row r="56" spans="1:21" ht="18" x14ac:dyDescent="0.25">
      <c r="B56" s="77" t="s">
        <v>2677</v>
      </c>
      <c r="C56" s="190" t="s">
        <v>2193</v>
      </c>
      <c r="D56" s="83" t="s">
        <v>261</v>
      </c>
      <c r="E56" s="83" t="s">
        <v>2186</v>
      </c>
      <c r="F56" s="256" t="s">
        <v>299</v>
      </c>
      <c r="G56" s="185">
        <v>15</v>
      </c>
      <c r="I56" s="185">
        <v>15</v>
      </c>
      <c r="K56" s="185">
        <v>10</v>
      </c>
      <c r="M56" s="185">
        <v>20</v>
      </c>
      <c r="O56" s="185">
        <v>15</v>
      </c>
      <c r="Q56" s="185">
        <v>10</v>
      </c>
      <c r="S56" s="185">
        <v>15</v>
      </c>
      <c r="U56" s="185">
        <v>15</v>
      </c>
    </row>
    <row r="57" spans="1:21" ht="18" x14ac:dyDescent="0.25">
      <c r="B57" s="77" t="s">
        <v>2676</v>
      </c>
      <c r="C57" s="190" t="s">
        <v>2193</v>
      </c>
      <c r="D57" s="83" t="s">
        <v>261</v>
      </c>
      <c r="E57" s="83" t="s">
        <v>2186</v>
      </c>
      <c r="F57" s="256" t="s">
        <v>299</v>
      </c>
      <c r="G57" s="185">
        <v>35</v>
      </c>
      <c r="I57" s="185">
        <v>35</v>
      </c>
      <c r="K57" s="185">
        <v>25</v>
      </c>
      <c r="M57" s="185">
        <v>60</v>
      </c>
      <c r="O57" s="185">
        <v>35</v>
      </c>
      <c r="Q57" s="185">
        <v>25</v>
      </c>
      <c r="S57" s="185">
        <v>35</v>
      </c>
      <c r="U57" s="185">
        <v>35</v>
      </c>
    </row>
    <row r="58" spans="1:21" ht="28.5" x14ac:dyDescent="0.25">
      <c r="B58" s="259" t="s">
        <v>2680</v>
      </c>
      <c r="C58" s="190" t="s">
        <v>2193</v>
      </c>
      <c r="D58" s="83" t="s">
        <v>261</v>
      </c>
      <c r="E58" s="83" t="s">
        <v>261</v>
      </c>
      <c r="F58" s="256" t="s">
        <v>299</v>
      </c>
      <c r="G58" s="137">
        <f>(G55-G56)/(G57-G56)</f>
        <v>0.6</v>
      </c>
      <c r="I58" s="137">
        <f>(I55-I56)/(I57-I56)</f>
        <v>0.4</v>
      </c>
      <c r="K58" s="137">
        <f>(K55-K56)/(K57-K56)</f>
        <v>0.23333333333333334</v>
      </c>
      <c r="M58" s="137">
        <f>(M55-M56)/(M57-M56)</f>
        <v>0.3</v>
      </c>
      <c r="O58" s="137">
        <f>(O55-O56)/(O57-O56)</f>
        <v>0.32500000000000001</v>
      </c>
      <c r="Q58" s="137">
        <f>(Q55-Q56)/(Q57-Q56)</f>
        <v>0.33333333333333331</v>
      </c>
      <c r="S58" s="137">
        <f>(S55-S56)/(S57-S56)</f>
        <v>0.5</v>
      </c>
      <c r="U58" s="137">
        <f>(U55-U56)/(U57-U56)</f>
        <v>0.75</v>
      </c>
    </row>
    <row r="59" spans="1:21" ht="18" x14ac:dyDescent="0.25">
      <c r="B59" s="260" t="s">
        <v>2669</v>
      </c>
      <c r="C59" s="190"/>
      <c r="D59" s="83"/>
      <c r="G59" s="89">
        <f>(G58/(1-G58))*(G52+G49)</f>
        <v>3.0329999999999999</v>
      </c>
      <c r="H59" s="202"/>
      <c r="I59" s="89">
        <f>(I58/(1-I58))*(I52+I49)</f>
        <v>1.4370000000000001</v>
      </c>
      <c r="J59" s="202"/>
      <c r="K59" s="89">
        <f>(K58/(1-K58))*(K52+K49)</f>
        <v>1.9320424671385239</v>
      </c>
      <c r="L59" s="202"/>
      <c r="M59" s="89">
        <f>(M58/(1-M58))*(M52+M49)</f>
        <v>5.1891428571428575</v>
      </c>
      <c r="N59" s="202"/>
      <c r="O59" s="89">
        <f>(O58/(1-O58))*(O52+O49)</f>
        <v>1.4891419753086417</v>
      </c>
      <c r="P59" s="202"/>
      <c r="Q59" s="89">
        <f>(Q58/(1-Q58))*(Q52+Q49)</f>
        <v>4.5809999999999995</v>
      </c>
      <c r="R59" s="202"/>
      <c r="S59" s="89">
        <f>(S58/(1-S58))*(S52+S49)</f>
        <v>2.2916000000000007</v>
      </c>
      <c r="T59" s="202"/>
      <c r="U59" s="89">
        <f>(U58/(1-U58))*(U52+U49)</f>
        <v>3.1744000000000003</v>
      </c>
    </row>
    <row r="60" spans="1:21" ht="18" x14ac:dyDescent="0.25">
      <c r="B60" s="260" t="s">
        <v>2668</v>
      </c>
      <c r="C60" s="190"/>
      <c r="D60" s="83"/>
      <c r="E60" s="83" t="s">
        <v>2542</v>
      </c>
      <c r="G60" s="89">
        <f>G61-G54</f>
        <v>3.0329999999999999</v>
      </c>
      <c r="I60" s="89">
        <f>I61-I54</f>
        <v>1.4370000000000003</v>
      </c>
      <c r="K60" s="89">
        <f>K61-K54</f>
        <v>1.9320424671385239</v>
      </c>
      <c r="M60" s="89">
        <f>M61-M54</f>
        <v>5.1891428571428575</v>
      </c>
      <c r="O60" s="89">
        <f>O61-O54</f>
        <v>1.4891419753086437</v>
      </c>
      <c r="Q60" s="89">
        <f>Q61-Q54</f>
        <v>4.5809999999999969</v>
      </c>
      <c r="S60" s="89">
        <f>S61-S54</f>
        <v>2.2915999999999999</v>
      </c>
      <c r="U60" s="89">
        <f>U61-U54</f>
        <v>3.1743999999999986</v>
      </c>
    </row>
    <row r="61" spans="1:21" ht="18" x14ac:dyDescent="0.25">
      <c r="B61" s="260" t="s">
        <v>2737</v>
      </c>
      <c r="C61" s="190"/>
      <c r="D61" s="83"/>
      <c r="E61" s="83" t="s">
        <v>2049</v>
      </c>
      <c r="G61" s="89">
        <f>G63-G41-G49-G52</f>
        <v>3.9593539999999998</v>
      </c>
      <c r="I61" s="89">
        <f>I63-I41-I49-I52</f>
        <v>2.2714840000000001</v>
      </c>
      <c r="K61" s="89">
        <f>K63-K41-K49-K52</f>
        <v>2.8583964671385238</v>
      </c>
      <c r="M61" s="89">
        <f>M63-M41-M49-M52</f>
        <v>11.489142857142857</v>
      </c>
      <c r="O61" s="89">
        <f>O63-O41-O49-O52</f>
        <v>4.8527679753086455</v>
      </c>
      <c r="Q61" s="89">
        <f>Q63-Q41-Q49-Q52</f>
        <v>5.5880859999999979</v>
      </c>
      <c r="S61" s="89">
        <f>S63-S41-S49-S52</f>
        <v>3.2179539999999998</v>
      </c>
      <c r="U61" s="89">
        <f>U63-U41-U49-U52</f>
        <v>6.074895999999999</v>
      </c>
    </row>
    <row r="62" spans="1:21" s="86" customFormat="1" x14ac:dyDescent="0.25">
      <c r="A62" s="83" t="s">
        <v>335</v>
      </c>
      <c r="B62" s="261" t="s">
        <v>303</v>
      </c>
      <c r="C62" s="190"/>
      <c r="D62" s="83"/>
      <c r="E62" s="84"/>
      <c r="F62" s="261"/>
      <c r="G62" s="77"/>
      <c r="I62" s="77"/>
      <c r="K62" s="77"/>
      <c r="M62" s="77"/>
      <c r="O62" s="77"/>
      <c r="Q62" s="77"/>
      <c r="S62" s="77"/>
      <c r="U62" s="77"/>
    </row>
    <row r="63" spans="1:21" ht="18" x14ac:dyDescent="0.25">
      <c r="A63" s="77"/>
      <c r="B63" s="256" t="s">
        <v>2738</v>
      </c>
      <c r="C63" s="190" t="s">
        <v>2193</v>
      </c>
      <c r="D63" s="83" t="s">
        <v>261</v>
      </c>
      <c r="E63" s="83" t="s">
        <v>261</v>
      </c>
      <c r="F63" s="77" t="s">
        <v>2598</v>
      </c>
      <c r="G63" s="89">
        <f>G41+G54+(((G49/((1-G51)*(1-G58)))))</f>
        <v>5.9813539999999996</v>
      </c>
      <c r="I63" s="89">
        <f>I41+I54+(((I49/((1-I51)*(1-I58)))))</f>
        <v>9.5389839999999992</v>
      </c>
      <c r="K63" s="89">
        <f>K41+K54+(((K49/((1-K51)*(1-K58)))))</f>
        <v>20.987536002022246</v>
      </c>
      <c r="M63" s="89">
        <f>M41+M54+(((M49/((1-M51)*(1-M58)))))</f>
        <v>23.59714285714286</v>
      </c>
      <c r="O63" s="89">
        <f>O41+O54+(((O49/((1-O51)*(1-O58)))))</f>
        <v>14.222751308641978</v>
      </c>
      <c r="Q63" s="89">
        <f>Q41+Q54+(((Q49/((1-Q51)*(1-Q58)))))</f>
        <v>14.750085999999998</v>
      </c>
      <c r="S63" s="89">
        <f>S41+S54+(((S49/((1-S51)*(1-S58)))))</f>
        <v>6.4442290000000009</v>
      </c>
      <c r="U63" s="89">
        <f>U41+U54+(((U49/((1-U51)*(1-U58)))))</f>
        <v>13.849529333333333</v>
      </c>
    </row>
    <row r="64" spans="1:21" x14ac:dyDescent="0.25">
      <c r="C64" s="190"/>
      <c r="D64" s="83"/>
    </row>
    <row r="65" spans="1:21" x14ac:dyDescent="0.25">
      <c r="A65" s="83" t="s">
        <v>9</v>
      </c>
      <c r="B65" s="256" t="s">
        <v>2768</v>
      </c>
      <c r="C65" s="190"/>
      <c r="D65" s="83"/>
    </row>
    <row r="66" spans="1:21" ht="18" x14ac:dyDescent="0.25">
      <c r="A66" s="83" t="s">
        <v>10</v>
      </c>
      <c r="B66" s="256" t="s">
        <v>2739</v>
      </c>
      <c r="C66" s="190" t="s">
        <v>2193</v>
      </c>
      <c r="D66" s="83" t="s">
        <v>261</v>
      </c>
      <c r="E66" s="83" t="s">
        <v>2767</v>
      </c>
      <c r="F66" s="77" t="s">
        <v>2598</v>
      </c>
      <c r="G66" s="88">
        <v>0</v>
      </c>
      <c r="I66" s="88">
        <v>4.96</v>
      </c>
      <c r="K66" s="88">
        <v>10.68</v>
      </c>
      <c r="M66" s="88">
        <f>M41</f>
        <v>0</v>
      </c>
      <c r="O66" s="88">
        <v>6.28</v>
      </c>
      <c r="Q66" s="88">
        <v>0</v>
      </c>
      <c r="S66" s="88">
        <v>1.42</v>
      </c>
      <c r="U66" s="88">
        <v>6.72</v>
      </c>
    </row>
    <row r="67" spans="1:21" ht="18" x14ac:dyDescent="0.25">
      <c r="B67" s="256" t="s">
        <v>2576</v>
      </c>
      <c r="C67" s="190" t="s">
        <v>2193</v>
      </c>
      <c r="D67" s="83" t="s">
        <v>261</v>
      </c>
      <c r="E67" s="83" t="s">
        <v>2767</v>
      </c>
      <c r="F67" s="77" t="s">
        <v>2598</v>
      </c>
      <c r="G67" s="88">
        <v>2.0299999999999998</v>
      </c>
      <c r="I67" s="88">
        <v>1.9</v>
      </c>
      <c r="K67" s="88">
        <v>5.9</v>
      </c>
      <c r="M67" s="88">
        <v>2.39</v>
      </c>
      <c r="O67" s="88">
        <v>2.84</v>
      </c>
      <c r="Q67" s="88">
        <v>7.26</v>
      </c>
      <c r="S67" s="88">
        <v>1.99</v>
      </c>
      <c r="U67" s="88">
        <v>0.65</v>
      </c>
    </row>
    <row r="68" spans="1:21" ht="18" x14ac:dyDescent="0.25">
      <c r="B68" s="256" t="s">
        <v>2602</v>
      </c>
      <c r="C68" s="190" t="s">
        <v>2193</v>
      </c>
      <c r="D68" s="83" t="s">
        <v>261</v>
      </c>
      <c r="E68" s="83" t="s">
        <v>2767</v>
      </c>
      <c r="F68" s="77" t="s">
        <v>2598</v>
      </c>
      <c r="G68" s="88">
        <v>0.23</v>
      </c>
      <c r="I68" s="88">
        <v>0.21</v>
      </c>
      <c r="K68" s="88">
        <v>0.9</v>
      </c>
      <c r="M68" s="88">
        <v>9.5500000000000007</v>
      </c>
      <c r="O68" s="88">
        <v>0.32</v>
      </c>
      <c r="Q68" s="88">
        <v>1.81</v>
      </c>
      <c r="S68" s="88">
        <v>0.22</v>
      </c>
      <c r="U68" s="88">
        <v>0.43</v>
      </c>
    </row>
    <row r="69" spans="1:21" ht="18" x14ac:dyDescent="0.25">
      <c r="B69" s="256" t="s">
        <v>2603</v>
      </c>
      <c r="C69" s="190" t="s">
        <v>2193</v>
      </c>
      <c r="D69" s="83" t="s">
        <v>261</v>
      </c>
      <c r="E69" s="83" t="s">
        <v>2767</v>
      </c>
      <c r="F69" s="77" t="s">
        <v>2598</v>
      </c>
      <c r="G69" s="88">
        <v>4.34</v>
      </c>
      <c r="I69" s="88">
        <v>2.25</v>
      </c>
      <c r="K69" s="88">
        <v>2.9</v>
      </c>
      <c r="M69" s="88">
        <v>11.46</v>
      </c>
      <c r="O69" s="88">
        <v>4.83</v>
      </c>
      <c r="Q69" s="88">
        <v>5.57</v>
      </c>
      <c r="S69" s="88">
        <v>3.16</v>
      </c>
      <c r="U69" s="88">
        <v>6.19</v>
      </c>
    </row>
    <row r="70" spans="1:21" ht="17.25" x14ac:dyDescent="0.25">
      <c r="B70" s="256" t="s">
        <v>2101</v>
      </c>
      <c r="C70" s="190" t="s">
        <v>2193</v>
      </c>
      <c r="D70" s="83" t="s">
        <v>261</v>
      </c>
      <c r="E70" s="83" t="s">
        <v>261</v>
      </c>
      <c r="F70" s="77" t="s">
        <v>2598</v>
      </c>
      <c r="G70" s="88">
        <f>SUM(G66:G69)</f>
        <v>6.6</v>
      </c>
      <c r="I70" s="88">
        <f>SUM(I66:I69)</f>
        <v>9.32</v>
      </c>
      <c r="K70" s="88">
        <f>SUM(K66:K69)</f>
        <v>20.379999999999995</v>
      </c>
      <c r="M70" s="88">
        <f>SUM(M66:M69)</f>
        <v>23.400000000000002</v>
      </c>
      <c r="O70" s="88">
        <f>SUM(O66:O69)</f>
        <v>14.270000000000001</v>
      </c>
      <c r="Q70" s="88">
        <f>SUM(Q66:Q69)</f>
        <v>14.64</v>
      </c>
      <c r="S70" s="88">
        <f>SUM(S66:S69)</f>
        <v>6.7900000000000009</v>
      </c>
      <c r="U70" s="88">
        <f>SUM(U66:U69)</f>
        <v>13.99</v>
      </c>
    </row>
  </sheetData>
  <pageMargins left="0.70866141732283472" right="0.70866141732283472" top="0.78740157480314965" bottom="0.78740157480314965" header="0.31496062992125984" footer="0.31496062992125984"/>
  <pageSetup paperSize="9" scale="21" orientation="portrait" r:id="rId1"/>
  <headerFooter>
    <oddFooter>&amp;LARGE StickstoffBW [Hrsg.] (2014)&amp;CBlatt &amp;A, Seite &amp;P von &amp;N&amp;REntwurf, Stand Oktober 2014</oddFooter>
  </headerFooter>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3"/>
  <sheetViews>
    <sheetView zoomScale="190" zoomScaleNormal="190" workbookViewId="0">
      <pane xSplit="6" ySplit="1" topLeftCell="G46" activePane="bottomRight" state="frozen"/>
      <selection activeCell="C32" sqref="C32"/>
      <selection pane="topRight" activeCell="C32" sqref="C32"/>
      <selection pane="bottomLeft" activeCell="C32" sqref="C32"/>
      <selection pane="bottomRight" activeCell="C32" sqref="C32"/>
    </sheetView>
  </sheetViews>
  <sheetFormatPr baseColWidth="10" defaultColWidth="11.42578125" defaultRowHeight="15" x14ac:dyDescent="0.25"/>
  <cols>
    <col min="1" max="1" width="5" style="83" customWidth="1"/>
    <col min="2" max="2" width="29.5703125" style="195" customWidth="1"/>
    <col min="3" max="3" width="5.5703125" style="191" customWidth="1"/>
    <col min="4" max="4" width="7.85546875" style="81" customWidth="1"/>
    <col min="5" max="5" width="10.140625" style="83" customWidth="1"/>
    <col min="6" max="6" width="12.42578125" style="195" customWidth="1"/>
    <col min="7" max="7" width="19.5703125" style="77" customWidth="1"/>
    <col min="8" max="8" width="2.28515625" style="77" customWidth="1"/>
    <col min="9" max="9" width="30.7109375" style="77" customWidth="1"/>
    <col min="10" max="16384" width="11.42578125" style="77"/>
  </cols>
  <sheetData>
    <row r="1" spans="1:9" x14ac:dyDescent="0.25">
      <c r="A1" s="80" t="s">
        <v>2082</v>
      </c>
      <c r="B1" s="82" t="s">
        <v>300</v>
      </c>
      <c r="C1" s="189" t="s">
        <v>2192</v>
      </c>
      <c r="D1" s="82" t="s">
        <v>2167</v>
      </c>
      <c r="E1" s="82" t="s">
        <v>2149</v>
      </c>
      <c r="F1" s="82" t="s">
        <v>271</v>
      </c>
      <c r="G1" s="68" t="s">
        <v>2218</v>
      </c>
      <c r="I1" s="68" t="s">
        <v>2219</v>
      </c>
    </row>
    <row r="2" spans="1:9" x14ac:dyDescent="0.25">
      <c r="A2" s="81" t="s">
        <v>7</v>
      </c>
      <c r="B2" s="83" t="s">
        <v>313</v>
      </c>
      <c r="C2" s="190"/>
      <c r="D2" s="83"/>
      <c r="E2" s="82"/>
      <c r="F2" s="82"/>
      <c r="G2" s="68"/>
      <c r="I2" s="68"/>
    </row>
    <row r="3" spans="1:9" x14ac:dyDescent="0.25">
      <c r="A3" s="81"/>
      <c r="B3" s="83" t="s">
        <v>2103</v>
      </c>
      <c r="C3" s="190" t="s">
        <v>2193</v>
      </c>
      <c r="D3" s="83" t="s">
        <v>261</v>
      </c>
      <c r="E3" s="83" t="s">
        <v>261</v>
      </c>
      <c r="F3" s="83" t="s">
        <v>261</v>
      </c>
      <c r="G3" s="164"/>
      <c r="I3" s="164"/>
    </row>
    <row r="4" spans="1:9" x14ac:dyDescent="0.25">
      <c r="A4" s="81"/>
      <c r="B4" s="83" t="s">
        <v>2045</v>
      </c>
      <c r="C4" s="190" t="s">
        <v>2193</v>
      </c>
      <c r="D4" s="83" t="s">
        <v>261</v>
      </c>
      <c r="E4" s="83" t="s">
        <v>261</v>
      </c>
      <c r="F4" s="83" t="s">
        <v>261</v>
      </c>
      <c r="G4" s="143"/>
      <c r="I4" s="164"/>
    </row>
    <row r="5" spans="1:9" x14ac:dyDescent="0.25">
      <c r="A5" s="81"/>
      <c r="B5" s="83" t="s">
        <v>2221</v>
      </c>
      <c r="C5" s="190" t="s">
        <v>2193</v>
      </c>
      <c r="D5" s="83" t="s">
        <v>261</v>
      </c>
      <c r="E5" s="83" t="s">
        <v>261</v>
      </c>
      <c r="F5" s="83" t="s">
        <v>261</v>
      </c>
      <c r="G5" s="143"/>
      <c r="I5" s="87"/>
    </row>
    <row r="6" spans="1:9" x14ac:dyDescent="0.25">
      <c r="A6" s="81"/>
      <c r="B6" s="83" t="s">
        <v>2105</v>
      </c>
      <c r="C6" s="190" t="s">
        <v>2193</v>
      </c>
      <c r="D6" s="83" t="s">
        <v>261</v>
      </c>
      <c r="E6" s="83" t="s">
        <v>261</v>
      </c>
      <c r="F6" s="83" t="s">
        <v>261</v>
      </c>
      <c r="G6" s="145"/>
      <c r="I6" s="164"/>
    </row>
    <row r="7" spans="1:9" x14ac:dyDescent="0.25">
      <c r="A7" s="81"/>
      <c r="B7" s="83" t="s">
        <v>2106</v>
      </c>
      <c r="C7" s="190" t="s">
        <v>2193</v>
      </c>
      <c r="D7" s="83" t="s">
        <v>261</v>
      </c>
      <c r="E7" s="83" t="s">
        <v>261</v>
      </c>
      <c r="F7" s="83" t="s">
        <v>261</v>
      </c>
      <c r="G7" s="145"/>
      <c r="I7" s="164"/>
    </row>
    <row r="8" spans="1:9" x14ac:dyDescent="0.25">
      <c r="A8" s="81"/>
      <c r="B8" s="83"/>
      <c r="C8" s="190"/>
      <c r="D8" s="83"/>
      <c r="E8" s="82"/>
      <c r="F8" s="82"/>
      <c r="G8" s="34"/>
      <c r="I8" s="68"/>
    </row>
    <row r="9" spans="1:9" x14ac:dyDescent="0.25">
      <c r="A9" s="81" t="s">
        <v>0</v>
      </c>
      <c r="B9" s="83" t="s">
        <v>2100</v>
      </c>
      <c r="C9" s="190"/>
      <c r="D9" s="83"/>
      <c r="E9" s="82"/>
      <c r="F9" s="82"/>
      <c r="G9" s="34"/>
      <c r="I9" s="68"/>
    </row>
    <row r="10" spans="1:9" x14ac:dyDescent="0.25">
      <c r="A10" s="77"/>
      <c r="B10" s="83" t="s">
        <v>2148</v>
      </c>
      <c r="C10" s="190" t="s">
        <v>2193</v>
      </c>
      <c r="D10" s="83" t="s">
        <v>2181</v>
      </c>
      <c r="E10" s="83" t="s">
        <v>261</v>
      </c>
      <c r="F10" s="83" t="s">
        <v>320</v>
      </c>
      <c r="G10" s="92"/>
      <c r="I10" s="87"/>
    </row>
    <row r="11" spans="1:9" x14ac:dyDescent="0.25">
      <c r="A11" s="77"/>
      <c r="B11" s="83" t="s">
        <v>315</v>
      </c>
      <c r="C11" s="190" t="s">
        <v>2193</v>
      </c>
      <c r="D11" s="83" t="s">
        <v>261</v>
      </c>
      <c r="E11" s="83" t="s">
        <v>261</v>
      </c>
      <c r="F11" s="83" t="s">
        <v>261</v>
      </c>
      <c r="G11" s="92"/>
      <c r="I11" s="87"/>
    </row>
    <row r="12" spans="1:9" x14ac:dyDescent="0.25">
      <c r="A12" s="81" t="s">
        <v>1</v>
      </c>
      <c r="B12" s="83" t="s">
        <v>323</v>
      </c>
      <c r="C12" s="190"/>
      <c r="D12" s="83"/>
      <c r="E12" s="90"/>
      <c r="F12" s="1"/>
      <c r="G12" s="195"/>
    </row>
    <row r="13" spans="1:9" ht="30" x14ac:dyDescent="0.25">
      <c r="A13" s="77"/>
      <c r="B13" s="83" t="s">
        <v>2207</v>
      </c>
      <c r="C13" s="190" t="s">
        <v>2193</v>
      </c>
      <c r="D13" s="83" t="s">
        <v>2182</v>
      </c>
      <c r="E13" s="83" t="s">
        <v>261</v>
      </c>
      <c r="F13" s="83" t="s">
        <v>261</v>
      </c>
      <c r="G13" s="92"/>
      <c r="I13" s="87"/>
    </row>
    <row r="14" spans="1:9" ht="45" x14ac:dyDescent="0.25">
      <c r="A14" s="81"/>
      <c r="B14" s="83" t="s">
        <v>2208</v>
      </c>
      <c r="C14" s="190" t="s">
        <v>2193</v>
      </c>
      <c r="D14" s="83" t="s">
        <v>261</v>
      </c>
      <c r="E14" s="90" t="s">
        <v>2150</v>
      </c>
      <c r="F14" s="1" t="s">
        <v>320</v>
      </c>
      <c r="G14" s="144"/>
      <c r="I14" s="87"/>
    </row>
    <row r="15" spans="1:9" ht="30" x14ac:dyDescent="0.25">
      <c r="A15" s="81"/>
      <c r="B15" s="1" t="s">
        <v>2199</v>
      </c>
      <c r="C15" s="190" t="s">
        <v>2193</v>
      </c>
      <c r="D15" s="90" t="s">
        <v>2164</v>
      </c>
      <c r="E15" s="83" t="s">
        <v>2150</v>
      </c>
      <c r="F15" s="1" t="s">
        <v>320</v>
      </c>
      <c r="G15" s="144"/>
      <c r="I15" s="87"/>
    </row>
    <row r="16" spans="1:9" ht="30" x14ac:dyDescent="0.25">
      <c r="A16" s="81"/>
      <c r="B16" s="1" t="s">
        <v>2200</v>
      </c>
      <c r="C16" s="190" t="s">
        <v>2216</v>
      </c>
      <c r="D16" s="90" t="s">
        <v>2164</v>
      </c>
      <c r="E16" s="83" t="s">
        <v>261</v>
      </c>
      <c r="F16" s="1" t="s">
        <v>261</v>
      </c>
      <c r="G16" s="92"/>
      <c r="I16" s="87"/>
    </row>
    <row r="17" spans="1:9" ht="30" x14ac:dyDescent="0.25">
      <c r="A17" s="81"/>
      <c r="B17" s="1" t="s">
        <v>2201</v>
      </c>
      <c r="C17" s="190" t="s">
        <v>2216</v>
      </c>
      <c r="D17" s="90" t="s">
        <v>2188</v>
      </c>
      <c r="E17" s="90" t="s">
        <v>261</v>
      </c>
      <c r="F17" s="90" t="s">
        <v>261</v>
      </c>
      <c r="G17" s="92"/>
      <c r="I17" s="87"/>
    </row>
    <row r="18" spans="1:9" x14ac:dyDescent="0.25">
      <c r="A18" s="81"/>
      <c r="B18" s="1" t="s">
        <v>2215</v>
      </c>
      <c r="C18" s="190" t="s">
        <v>2193</v>
      </c>
      <c r="D18" s="90" t="s">
        <v>261</v>
      </c>
      <c r="E18" s="83" t="s">
        <v>2164</v>
      </c>
      <c r="F18" s="1" t="s">
        <v>1969</v>
      </c>
      <c r="G18" s="182"/>
      <c r="I18" s="87"/>
    </row>
    <row r="19" spans="1:9" ht="30" x14ac:dyDescent="0.25">
      <c r="A19" s="81"/>
      <c r="B19" s="1" t="s">
        <v>2168</v>
      </c>
      <c r="C19" s="190" t="s">
        <v>2193</v>
      </c>
      <c r="D19" s="90" t="s">
        <v>261</v>
      </c>
      <c r="E19" s="83" t="s">
        <v>2151</v>
      </c>
      <c r="F19" s="1" t="s">
        <v>261</v>
      </c>
      <c r="G19" s="144"/>
      <c r="I19" s="87"/>
    </row>
    <row r="20" spans="1:9" x14ac:dyDescent="0.25">
      <c r="A20" s="81"/>
      <c r="B20" s="1" t="s">
        <v>322</v>
      </c>
      <c r="C20" s="190" t="s">
        <v>2193</v>
      </c>
      <c r="D20" s="90" t="s">
        <v>2156</v>
      </c>
      <c r="E20" s="83" t="s">
        <v>261</v>
      </c>
      <c r="F20" s="1" t="s">
        <v>319</v>
      </c>
      <c r="G20" s="92"/>
      <c r="I20" s="87"/>
    </row>
    <row r="21" spans="1:9" x14ac:dyDescent="0.25">
      <c r="A21" s="81"/>
      <c r="B21" s="1" t="s">
        <v>1970</v>
      </c>
      <c r="C21" s="190" t="s">
        <v>2193</v>
      </c>
      <c r="D21" s="90" t="s">
        <v>2152</v>
      </c>
      <c r="E21" s="83" t="s">
        <v>261</v>
      </c>
      <c r="F21" s="1" t="s">
        <v>316</v>
      </c>
      <c r="G21" s="92"/>
      <c r="I21" s="87"/>
    </row>
    <row r="22" spans="1:9" x14ac:dyDescent="0.25">
      <c r="A22" s="81"/>
      <c r="B22" s="1"/>
      <c r="C22" s="190" t="s">
        <v>2193</v>
      </c>
      <c r="D22" s="90" t="s">
        <v>2153</v>
      </c>
      <c r="E22" s="83" t="s">
        <v>261</v>
      </c>
      <c r="F22" s="1" t="s">
        <v>318</v>
      </c>
      <c r="G22" s="92"/>
      <c r="I22" s="87"/>
    </row>
    <row r="23" spans="1:9" x14ac:dyDescent="0.25">
      <c r="A23" s="81"/>
      <c r="B23" s="1" t="s">
        <v>321</v>
      </c>
      <c r="C23" s="190" t="s">
        <v>2193</v>
      </c>
      <c r="D23" s="90" t="s">
        <v>2154</v>
      </c>
      <c r="E23" s="83" t="s">
        <v>261</v>
      </c>
      <c r="F23" s="1" t="s">
        <v>317</v>
      </c>
      <c r="G23" s="92"/>
      <c r="I23" s="87"/>
    </row>
    <row r="24" spans="1:9" x14ac:dyDescent="0.25">
      <c r="A24" s="81"/>
      <c r="B24" s="1"/>
      <c r="C24" s="190" t="s">
        <v>2193</v>
      </c>
      <c r="D24" s="90" t="s">
        <v>2155</v>
      </c>
      <c r="E24" s="83" t="s">
        <v>261</v>
      </c>
      <c r="F24" s="1" t="s">
        <v>317</v>
      </c>
      <c r="G24" s="92"/>
      <c r="I24" s="87"/>
    </row>
    <row r="25" spans="1:9" x14ac:dyDescent="0.25">
      <c r="A25" s="81" t="s">
        <v>2</v>
      </c>
      <c r="B25" s="83" t="s">
        <v>324</v>
      </c>
      <c r="C25" s="190"/>
      <c r="D25" s="83"/>
      <c r="E25" s="90"/>
      <c r="F25" s="83"/>
      <c r="G25" s="195"/>
    </row>
    <row r="26" spans="1:9" x14ac:dyDescent="0.25">
      <c r="A26" s="77"/>
      <c r="B26" s="1" t="s">
        <v>2174</v>
      </c>
      <c r="C26" s="190" t="s">
        <v>2193</v>
      </c>
      <c r="D26" s="90" t="s">
        <v>261</v>
      </c>
      <c r="E26" s="90" t="s">
        <v>261</v>
      </c>
      <c r="F26" s="1" t="s">
        <v>314</v>
      </c>
      <c r="G26" s="92"/>
      <c r="I26" s="87"/>
    </row>
    <row r="27" spans="1:9" x14ac:dyDescent="0.25">
      <c r="A27" s="81"/>
      <c r="B27" s="1" t="s">
        <v>2173</v>
      </c>
      <c r="C27" s="190" t="s">
        <v>2193</v>
      </c>
      <c r="D27" s="90" t="s">
        <v>2157</v>
      </c>
      <c r="E27" s="83" t="s">
        <v>261</v>
      </c>
      <c r="F27" s="1" t="s">
        <v>2046</v>
      </c>
      <c r="G27" s="92"/>
      <c r="I27" s="87"/>
    </row>
    <row r="28" spans="1:9" x14ac:dyDescent="0.25">
      <c r="A28" s="81"/>
      <c r="B28" s="1" t="s">
        <v>2172</v>
      </c>
      <c r="C28" s="190" t="s">
        <v>2194</v>
      </c>
      <c r="D28" s="83" t="s">
        <v>2181</v>
      </c>
      <c r="E28" s="90" t="s">
        <v>2175</v>
      </c>
      <c r="F28" s="1" t="s">
        <v>261</v>
      </c>
      <c r="G28" s="92"/>
      <c r="I28" s="87"/>
    </row>
    <row r="29" spans="1:9" x14ac:dyDescent="0.25">
      <c r="A29" s="81"/>
      <c r="B29" s="1" t="s">
        <v>2169</v>
      </c>
      <c r="C29" s="190" t="s">
        <v>2194</v>
      </c>
      <c r="D29" s="83" t="s">
        <v>2181</v>
      </c>
      <c r="E29" s="90" t="s">
        <v>2175</v>
      </c>
      <c r="F29" s="1" t="s">
        <v>2171</v>
      </c>
      <c r="G29" s="92"/>
      <c r="I29" s="87"/>
    </row>
    <row r="30" spans="1:9" x14ac:dyDescent="0.25">
      <c r="A30" s="81"/>
      <c r="B30" s="1" t="s">
        <v>2209</v>
      </c>
      <c r="C30" s="190" t="s">
        <v>2194</v>
      </c>
      <c r="D30" s="83" t="s">
        <v>2181</v>
      </c>
      <c r="E30" s="90" t="s">
        <v>2175</v>
      </c>
      <c r="F30" s="1" t="s">
        <v>2170</v>
      </c>
      <c r="G30" s="92"/>
      <c r="I30" s="87"/>
    </row>
    <row r="31" spans="1:9" x14ac:dyDescent="0.25">
      <c r="A31" s="81"/>
      <c r="B31" s="1" t="s">
        <v>467</v>
      </c>
      <c r="C31" s="190" t="s">
        <v>2194</v>
      </c>
      <c r="D31" s="83" t="s">
        <v>2181</v>
      </c>
      <c r="E31" s="90" t="s">
        <v>2158</v>
      </c>
      <c r="F31" s="1" t="s">
        <v>320</v>
      </c>
      <c r="G31" s="182"/>
      <c r="I31" s="87"/>
    </row>
    <row r="32" spans="1:9" x14ac:dyDescent="0.25">
      <c r="A32" s="81"/>
      <c r="B32" s="1" t="s">
        <v>468</v>
      </c>
      <c r="C32" s="190" t="s">
        <v>2194</v>
      </c>
      <c r="D32" s="83" t="s">
        <v>2181</v>
      </c>
      <c r="E32" s="90" t="s">
        <v>2158</v>
      </c>
      <c r="F32" s="1" t="s">
        <v>320</v>
      </c>
      <c r="G32" s="182"/>
      <c r="I32" s="87"/>
    </row>
    <row r="33" spans="1:9" ht="18" x14ac:dyDescent="0.25">
      <c r="A33" s="81"/>
      <c r="B33" s="1" t="s">
        <v>2705</v>
      </c>
      <c r="C33" s="190" t="s">
        <v>2193</v>
      </c>
      <c r="D33" s="90" t="s">
        <v>261</v>
      </c>
      <c r="E33" s="83" t="s">
        <v>2176</v>
      </c>
      <c r="F33" s="2" t="s">
        <v>2086</v>
      </c>
      <c r="G33" s="182"/>
      <c r="I33" s="87"/>
    </row>
    <row r="34" spans="1:9" x14ac:dyDescent="0.25">
      <c r="A34" s="81"/>
      <c r="B34" s="1" t="s">
        <v>2217</v>
      </c>
      <c r="C34" s="190" t="s">
        <v>2193</v>
      </c>
      <c r="D34" s="90" t="s">
        <v>2150</v>
      </c>
      <c r="E34" s="83" t="s">
        <v>2049</v>
      </c>
      <c r="F34" s="2"/>
      <c r="G34" s="182"/>
      <c r="I34" s="87"/>
    </row>
    <row r="35" spans="1:9" x14ac:dyDescent="0.25">
      <c r="A35" s="81" t="s">
        <v>3</v>
      </c>
      <c r="B35" s="83" t="s">
        <v>325</v>
      </c>
      <c r="C35" s="190"/>
      <c r="D35" s="83"/>
      <c r="E35" s="82"/>
      <c r="F35" s="82"/>
      <c r="G35" s="195"/>
    </row>
    <row r="36" spans="1:9" x14ac:dyDescent="0.25">
      <c r="A36" s="77"/>
      <c r="B36" s="1" t="s">
        <v>328</v>
      </c>
      <c r="C36" s="190" t="s">
        <v>2193</v>
      </c>
      <c r="D36" s="90" t="s">
        <v>2156</v>
      </c>
      <c r="E36" s="77" t="s">
        <v>261</v>
      </c>
      <c r="F36" s="1" t="s">
        <v>327</v>
      </c>
      <c r="G36" s="92"/>
      <c r="I36" s="87"/>
    </row>
    <row r="37" spans="1:9" x14ac:dyDescent="0.25">
      <c r="A37" s="81"/>
      <c r="B37" s="83" t="s">
        <v>2202</v>
      </c>
      <c r="C37" s="190" t="s">
        <v>2193</v>
      </c>
      <c r="D37" s="83" t="s">
        <v>261</v>
      </c>
      <c r="E37" s="90" t="s">
        <v>261</v>
      </c>
      <c r="F37" s="1" t="s">
        <v>320</v>
      </c>
      <c r="G37" s="92"/>
      <c r="I37" s="87"/>
    </row>
    <row r="38" spans="1:9" x14ac:dyDescent="0.25">
      <c r="A38" s="81"/>
      <c r="B38" s="83" t="s">
        <v>2203</v>
      </c>
      <c r="C38" s="190" t="s">
        <v>2193</v>
      </c>
      <c r="D38" s="83" t="s">
        <v>261</v>
      </c>
      <c r="E38" s="90" t="s">
        <v>2159</v>
      </c>
      <c r="F38" s="1" t="s">
        <v>320</v>
      </c>
      <c r="G38" s="92"/>
      <c r="I38" s="87"/>
    </row>
    <row r="39" spans="1:9" x14ac:dyDescent="0.25">
      <c r="A39" s="81"/>
      <c r="B39" s="83" t="s">
        <v>2204</v>
      </c>
      <c r="C39" s="190" t="s">
        <v>2193</v>
      </c>
      <c r="D39" s="83" t="s">
        <v>261</v>
      </c>
      <c r="E39" s="90" t="s">
        <v>261</v>
      </c>
      <c r="F39" s="1" t="s">
        <v>320</v>
      </c>
      <c r="G39" s="92"/>
      <c r="I39" s="87"/>
    </row>
    <row r="40" spans="1:9" x14ac:dyDescent="0.25">
      <c r="A40" s="81"/>
      <c r="B40" s="1" t="s">
        <v>2177</v>
      </c>
      <c r="C40" s="190" t="s">
        <v>2193</v>
      </c>
      <c r="D40" s="90" t="s">
        <v>2160</v>
      </c>
      <c r="E40" s="77" t="s">
        <v>261</v>
      </c>
      <c r="F40" s="1" t="s">
        <v>320</v>
      </c>
      <c r="G40" s="92"/>
      <c r="I40" s="87"/>
    </row>
    <row r="41" spans="1:9" x14ac:dyDescent="0.25">
      <c r="A41" s="81"/>
      <c r="B41" s="1" t="s">
        <v>23</v>
      </c>
      <c r="C41" s="190" t="s">
        <v>2193</v>
      </c>
      <c r="D41" s="90" t="s">
        <v>2180</v>
      </c>
      <c r="E41" s="90" t="s">
        <v>261</v>
      </c>
      <c r="F41" s="1" t="s">
        <v>320</v>
      </c>
      <c r="G41" s="92"/>
      <c r="I41" s="87"/>
    </row>
    <row r="42" spans="1:9" x14ac:dyDescent="0.25">
      <c r="A42" s="81"/>
      <c r="B42" s="1" t="s">
        <v>991</v>
      </c>
      <c r="C42" s="190" t="s">
        <v>2193</v>
      </c>
      <c r="D42" s="83" t="s">
        <v>261</v>
      </c>
      <c r="E42" s="90" t="s">
        <v>261</v>
      </c>
      <c r="F42" s="1" t="s">
        <v>320</v>
      </c>
      <c r="G42" s="92"/>
      <c r="I42" s="87"/>
    </row>
    <row r="43" spans="1:9" x14ac:dyDescent="0.25">
      <c r="A43" s="81"/>
      <c r="B43" s="83" t="s">
        <v>2206</v>
      </c>
      <c r="C43" s="190" t="s">
        <v>2193</v>
      </c>
      <c r="D43" s="90" t="s">
        <v>2178</v>
      </c>
      <c r="E43" s="90" t="s">
        <v>261</v>
      </c>
      <c r="F43" s="1" t="s">
        <v>320</v>
      </c>
      <c r="G43" s="183"/>
      <c r="I43" s="87"/>
    </row>
    <row r="44" spans="1:9" x14ac:dyDescent="0.25">
      <c r="A44" s="81"/>
      <c r="B44" s="83" t="s">
        <v>2205</v>
      </c>
      <c r="C44" s="190" t="s">
        <v>2193</v>
      </c>
      <c r="D44" s="77" t="s">
        <v>261</v>
      </c>
      <c r="E44" s="90" t="s">
        <v>2178</v>
      </c>
      <c r="F44" s="83" t="s">
        <v>326</v>
      </c>
      <c r="G44" s="182"/>
      <c r="I44" s="87"/>
    </row>
    <row r="45" spans="1:9" x14ac:dyDescent="0.25">
      <c r="A45" s="81"/>
      <c r="B45" s="1" t="s">
        <v>25</v>
      </c>
      <c r="C45" s="190" t="s">
        <v>2193</v>
      </c>
      <c r="D45" s="90" t="s">
        <v>2178</v>
      </c>
      <c r="E45" s="90" t="s">
        <v>2179</v>
      </c>
      <c r="F45" s="1" t="s">
        <v>2145</v>
      </c>
      <c r="G45" s="92"/>
      <c r="I45" s="87"/>
    </row>
    <row r="46" spans="1:9" x14ac:dyDescent="0.25">
      <c r="A46" s="81"/>
      <c r="B46" s="1" t="s">
        <v>27</v>
      </c>
      <c r="C46" s="190" t="s">
        <v>2193</v>
      </c>
      <c r="D46" s="90" t="s">
        <v>2178</v>
      </c>
      <c r="E46" s="90" t="s">
        <v>2179</v>
      </c>
      <c r="F46" s="1" t="s">
        <v>319</v>
      </c>
      <c r="G46" s="92"/>
      <c r="I46" s="87"/>
    </row>
    <row r="47" spans="1:9" x14ac:dyDescent="0.25">
      <c r="A47" s="81"/>
      <c r="B47" s="1" t="s">
        <v>26</v>
      </c>
      <c r="C47" s="190" t="s">
        <v>2193</v>
      </c>
      <c r="D47" s="90" t="s">
        <v>2178</v>
      </c>
      <c r="E47" s="90" t="s">
        <v>2179</v>
      </c>
      <c r="F47" s="1" t="s">
        <v>319</v>
      </c>
      <c r="G47" s="92"/>
      <c r="I47" s="87"/>
    </row>
    <row r="48" spans="1:9" x14ac:dyDescent="0.25">
      <c r="A48" s="83" t="s">
        <v>8</v>
      </c>
      <c r="B48" s="195" t="s">
        <v>333</v>
      </c>
      <c r="C48" s="190"/>
    </row>
    <row r="49" spans="1:9" x14ac:dyDescent="0.25">
      <c r="A49" s="83" t="s">
        <v>4</v>
      </c>
      <c r="B49" s="195" t="s">
        <v>329</v>
      </c>
      <c r="C49" s="190"/>
    </row>
    <row r="50" spans="1:9" ht="18" x14ac:dyDescent="0.25">
      <c r="B50" s="1" t="s">
        <v>2699</v>
      </c>
      <c r="C50" s="190" t="s">
        <v>2193</v>
      </c>
      <c r="D50" s="90" t="s">
        <v>261</v>
      </c>
      <c r="E50" s="90" t="s">
        <v>2161</v>
      </c>
      <c r="F50" s="1" t="s">
        <v>261</v>
      </c>
      <c r="G50" s="184"/>
      <c r="I50" s="87"/>
    </row>
    <row r="51" spans="1:9" ht="18" x14ac:dyDescent="0.25">
      <c r="B51" s="1" t="s">
        <v>2573</v>
      </c>
      <c r="C51" s="190" t="s">
        <v>2193</v>
      </c>
      <c r="D51" s="90" t="s">
        <v>261</v>
      </c>
      <c r="E51" s="83" t="s">
        <v>2162</v>
      </c>
      <c r="F51" s="1" t="s">
        <v>2607</v>
      </c>
      <c r="G51" s="184"/>
      <c r="I51" s="87"/>
    </row>
    <row r="52" spans="1:9" ht="18" x14ac:dyDescent="0.25">
      <c r="B52" s="1" t="s">
        <v>2574</v>
      </c>
      <c r="C52" s="190" t="s">
        <v>2193</v>
      </c>
      <c r="D52" s="90" t="s">
        <v>261</v>
      </c>
      <c r="E52" s="83" t="s">
        <v>2162</v>
      </c>
      <c r="F52" s="1" t="s">
        <v>2607</v>
      </c>
      <c r="G52" s="185"/>
      <c r="I52" s="87"/>
    </row>
    <row r="53" spans="1:9" ht="17.25" x14ac:dyDescent="0.25">
      <c r="B53" s="79" t="s">
        <v>2610</v>
      </c>
      <c r="C53" s="190" t="s">
        <v>2193</v>
      </c>
      <c r="D53" s="90" t="s">
        <v>261</v>
      </c>
      <c r="F53" s="1" t="s">
        <v>2607</v>
      </c>
      <c r="G53" s="89"/>
      <c r="I53" s="87"/>
    </row>
    <row r="54" spans="1:9" ht="18" x14ac:dyDescent="0.25">
      <c r="B54" s="1" t="s">
        <v>2717</v>
      </c>
      <c r="C54" s="190" t="s">
        <v>2193</v>
      </c>
      <c r="D54" s="90" t="s">
        <v>261</v>
      </c>
      <c r="E54" s="83" t="s">
        <v>2163</v>
      </c>
      <c r="F54" s="1" t="s">
        <v>2608</v>
      </c>
      <c r="G54" s="185"/>
      <c r="I54" s="87"/>
    </row>
    <row r="55" spans="1:9" ht="18" x14ac:dyDescent="0.25">
      <c r="B55" s="79" t="s">
        <v>2742</v>
      </c>
      <c r="C55" s="190" t="s">
        <v>2193</v>
      </c>
      <c r="D55" s="90" t="s">
        <v>261</v>
      </c>
      <c r="E55" s="83" t="s">
        <v>261</v>
      </c>
      <c r="F55" s="1" t="s">
        <v>2565</v>
      </c>
      <c r="G55" s="89"/>
      <c r="I55" s="87"/>
    </row>
    <row r="56" spans="1:9" x14ac:dyDescent="0.25">
      <c r="A56" s="83" t="s">
        <v>5</v>
      </c>
      <c r="B56" s="195" t="s">
        <v>330</v>
      </c>
      <c r="C56" s="190"/>
    </row>
    <row r="57" spans="1:9" ht="18" x14ac:dyDescent="0.25">
      <c r="B57" s="1" t="s">
        <v>2719</v>
      </c>
      <c r="C57" s="190" t="s">
        <v>2193</v>
      </c>
      <c r="D57" s="90" t="s">
        <v>261</v>
      </c>
      <c r="E57" s="83" t="s">
        <v>261</v>
      </c>
      <c r="F57" s="77" t="s">
        <v>2559</v>
      </c>
      <c r="G57" s="91"/>
      <c r="I57" s="87"/>
    </row>
    <row r="58" spans="1:9" x14ac:dyDescent="0.25">
      <c r="B58" s="77" t="s">
        <v>272</v>
      </c>
      <c r="C58" s="190" t="s">
        <v>2193</v>
      </c>
      <c r="D58" s="83" t="s">
        <v>261</v>
      </c>
      <c r="E58" s="83" t="s">
        <v>2184</v>
      </c>
      <c r="F58" s="195" t="s">
        <v>297</v>
      </c>
      <c r="G58" s="142"/>
      <c r="I58" s="87"/>
    </row>
    <row r="59" spans="1:9" ht="17.25" x14ac:dyDescent="0.25">
      <c r="B59" s="195" t="s">
        <v>268</v>
      </c>
      <c r="C59" s="190" t="s">
        <v>2193</v>
      </c>
      <c r="D59" s="90" t="s">
        <v>261</v>
      </c>
      <c r="E59" s="83" t="s">
        <v>261</v>
      </c>
      <c r="F59" s="77" t="s">
        <v>2559</v>
      </c>
      <c r="G59" s="89"/>
      <c r="I59" s="87"/>
    </row>
    <row r="60" spans="1:9" ht="18" x14ac:dyDescent="0.25">
      <c r="B60" s="77" t="s">
        <v>2611</v>
      </c>
      <c r="C60" s="191" t="s">
        <v>2193</v>
      </c>
      <c r="D60" s="77" t="s">
        <v>261</v>
      </c>
      <c r="E60" s="77" t="s">
        <v>2213</v>
      </c>
      <c r="F60" s="77" t="s">
        <v>284</v>
      </c>
      <c r="G60" s="89"/>
      <c r="I60" s="165"/>
    </row>
    <row r="61" spans="1:9" ht="18" x14ac:dyDescent="0.25">
      <c r="B61" s="79" t="s">
        <v>2558</v>
      </c>
      <c r="C61" s="190" t="s">
        <v>2193</v>
      </c>
      <c r="D61" s="90" t="s">
        <v>261</v>
      </c>
      <c r="E61" s="83" t="s">
        <v>261</v>
      </c>
      <c r="F61" s="1" t="s">
        <v>2565</v>
      </c>
      <c r="G61" s="89"/>
      <c r="I61" s="87"/>
    </row>
    <row r="62" spans="1:9" x14ac:dyDescent="0.25">
      <c r="A62" s="83" t="s">
        <v>6</v>
      </c>
      <c r="B62" s="83" t="s">
        <v>331</v>
      </c>
      <c r="C62" s="190"/>
      <c r="D62" s="83"/>
    </row>
    <row r="63" spans="1:9" ht="18" x14ac:dyDescent="0.25">
      <c r="B63" s="1" t="s">
        <v>275</v>
      </c>
      <c r="C63" s="190" t="s">
        <v>2193</v>
      </c>
      <c r="D63" s="90" t="s">
        <v>261</v>
      </c>
      <c r="E63" s="83" t="s">
        <v>2160</v>
      </c>
      <c r="F63" s="195" t="s">
        <v>299</v>
      </c>
      <c r="G63" s="185"/>
      <c r="I63" s="87"/>
    </row>
    <row r="64" spans="1:9" ht="18" x14ac:dyDescent="0.25">
      <c r="B64" s="79" t="s">
        <v>273</v>
      </c>
      <c r="C64" s="190" t="s">
        <v>2193</v>
      </c>
      <c r="D64" s="90" t="s">
        <v>261</v>
      </c>
      <c r="E64" s="83" t="s">
        <v>261</v>
      </c>
      <c r="F64" s="1" t="s">
        <v>2565</v>
      </c>
      <c r="G64" s="89"/>
      <c r="I64" s="87"/>
    </row>
    <row r="65" spans="1:9" x14ac:dyDescent="0.25">
      <c r="A65" s="83" t="s">
        <v>334</v>
      </c>
      <c r="B65" s="195" t="s">
        <v>332</v>
      </c>
      <c r="C65" s="190"/>
      <c r="D65" s="90"/>
    </row>
    <row r="66" spans="1:9" ht="18" x14ac:dyDescent="0.25">
      <c r="B66" s="83" t="s">
        <v>298</v>
      </c>
      <c r="C66" s="190" t="s">
        <v>2193</v>
      </c>
      <c r="D66" s="83" t="s">
        <v>261</v>
      </c>
      <c r="E66" s="83" t="s">
        <v>2157</v>
      </c>
      <c r="F66" s="1" t="s">
        <v>2565</v>
      </c>
      <c r="G66" s="184"/>
      <c r="I66" s="87"/>
    </row>
    <row r="67" spans="1:9" ht="18" x14ac:dyDescent="0.25">
      <c r="B67" s="195" t="s">
        <v>2679</v>
      </c>
      <c r="C67" s="190" t="s">
        <v>2193</v>
      </c>
      <c r="D67" s="83" t="s">
        <v>261</v>
      </c>
      <c r="E67" s="83" t="s">
        <v>2186</v>
      </c>
      <c r="F67" s="195" t="s">
        <v>299</v>
      </c>
      <c r="G67" s="185"/>
      <c r="I67" s="87"/>
    </row>
    <row r="68" spans="1:9" ht="18" x14ac:dyDescent="0.25">
      <c r="B68" s="1" t="s">
        <v>2677</v>
      </c>
      <c r="C68" s="190" t="s">
        <v>2193</v>
      </c>
      <c r="D68" s="83" t="s">
        <v>261</v>
      </c>
      <c r="E68" s="83" t="s">
        <v>2186</v>
      </c>
      <c r="F68" s="195" t="s">
        <v>299</v>
      </c>
      <c r="G68" s="185"/>
      <c r="I68" s="87"/>
    </row>
    <row r="69" spans="1:9" ht="18" x14ac:dyDescent="0.25">
      <c r="B69" s="1" t="s">
        <v>2676</v>
      </c>
      <c r="C69" s="190" t="s">
        <v>2193</v>
      </c>
      <c r="D69" s="83" t="s">
        <v>261</v>
      </c>
      <c r="E69" s="83" t="s">
        <v>2186</v>
      </c>
      <c r="F69" s="195" t="s">
        <v>299</v>
      </c>
      <c r="G69" s="185"/>
      <c r="I69" s="87"/>
    </row>
    <row r="70" spans="1:9" x14ac:dyDescent="0.25">
      <c r="B70" s="79" t="s">
        <v>2609</v>
      </c>
      <c r="C70" s="190" t="s">
        <v>2193</v>
      </c>
      <c r="D70" s="83" t="s">
        <v>261</v>
      </c>
      <c r="E70" s="83" t="s">
        <v>261</v>
      </c>
      <c r="F70" s="195" t="s">
        <v>299</v>
      </c>
      <c r="G70" s="137"/>
      <c r="I70" s="87"/>
    </row>
    <row r="71" spans="1:9" ht="18" x14ac:dyDescent="0.25">
      <c r="B71" s="79" t="s">
        <v>2612</v>
      </c>
      <c r="C71" s="190" t="s">
        <v>2193</v>
      </c>
      <c r="D71" s="83" t="s">
        <v>261</v>
      </c>
      <c r="E71" s="83" t="s">
        <v>261</v>
      </c>
      <c r="F71" s="1" t="s">
        <v>2565</v>
      </c>
      <c r="G71" s="89"/>
      <c r="I71" s="87"/>
    </row>
    <row r="72" spans="1:9" ht="17.25" x14ac:dyDescent="0.25">
      <c r="B72" s="79" t="s">
        <v>2569</v>
      </c>
      <c r="C72" s="190" t="s">
        <v>2193</v>
      </c>
      <c r="D72" s="83" t="s">
        <v>261</v>
      </c>
      <c r="E72" s="83" t="s">
        <v>261</v>
      </c>
      <c r="F72" s="1" t="s">
        <v>2565</v>
      </c>
      <c r="G72" s="89"/>
      <c r="I72" s="87"/>
    </row>
    <row r="73" spans="1:9" s="86" customFormat="1" x14ac:dyDescent="0.25">
      <c r="A73" s="83" t="s">
        <v>335</v>
      </c>
      <c r="B73" s="85" t="s">
        <v>303</v>
      </c>
      <c r="C73" s="190"/>
      <c r="D73" s="83"/>
      <c r="E73" s="84"/>
      <c r="F73" s="85"/>
      <c r="G73" s="77"/>
    </row>
    <row r="74" spans="1:9" ht="17.25" x14ac:dyDescent="0.25">
      <c r="A74" s="77"/>
      <c r="B74" s="195" t="s">
        <v>2240</v>
      </c>
      <c r="C74" s="190" t="s">
        <v>2193</v>
      </c>
      <c r="D74" s="83" t="s">
        <v>261</v>
      </c>
      <c r="E74" s="83" t="s">
        <v>261</v>
      </c>
      <c r="F74" s="1" t="s">
        <v>2565</v>
      </c>
      <c r="G74" s="89"/>
      <c r="I74" s="87"/>
    </row>
    <row r="75" spans="1:9" x14ac:dyDescent="0.25">
      <c r="C75" s="190"/>
      <c r="D75" s="83"/>
    </row>
    <row r="76" spans="1:9" ht="30" x14ac:dyDescent="0.25">
      <c r="A76" s="81" t="s">
        <v>9</v>
      </c>
      <c r="B76" s="1" t="s">
        <v>2195</v>
      </c>
      <c r="C76" s="190" t="s">
        <v>2196</v>
      </c>
      <c r="D76" s="77" t="s">
        <v>261</v>
      </c>
      <c r="E76" s="90" t="s">
        <v>2188</v>
      </c>
      <c r="F76" s="1" t="s">
        <v>2565</v>
      </c>
      <c r="G76" s="192"/>
      <c r="I76" s="87"/>
    </row>
    <row r="77" spans="1:9" ht="30" x14ac:dyDescent="0.25">
      <c r="A77" s="81"/>
      <c r="B77" s="1" t="s">
        <v>2210</v>
      </c>
      <c r="C77" s="190" t="s">
        <v>2194</v>
      </c>
      <c r="D77" s="77"/>
      <c r="E77" s="90" t="s">
        <v>2166</v>
      </c>
      <c r="F77" s="1" t="s">
        <v>2565</v>
      </c>
      <c r="G77" s="192"/>
      <c r="I77" s="87"/>
    </row>
    <row r="78" spans="1:9" x14ac:dyDescent="0.25">
      <c r="C78" s="190"/>
      <c r="D78" s="83"/>
    </row>
    <row r="79" spans="1:9" x14ac:dyDescent="0.25">
      <c r="A79" s="83" t="s">
        <v>12</v>
      </c>
      <c r="B79" s="195" t="s">
        <v>311</v>
      </c>
      <c r="C79" s="190"/>
      <c r="D79" s="83"/>
    </row>
    <row r="80" spans="1:9" ht="18" x14ac:dyDescent="0.25">
      <c r="A80" s="83" t="s">
        <v>13</v>
      </c>
      <c r="B80" s="195" t="s">
        <v>2740</v>
      </c>
      <c r="C80" s="190" t="s">
        <v>2193</v>
      </c>
      <c r="D80" s="83" t="s">
        <v>261</v>
      </c>
      <c r="E80" s="83" t="s">
        <v>261</v>
      </c>
      <c r="F80" s="1" t="s">
        <v>2565</v>
      </c>
      <c r="G80" s="88"/>
      <c r="I80" s="87"/>
    </row>
    <row r="81" spans="1:9" ht="18" x14ac:dyDescent="0.25">
      <c r="B81" s="195" t="s">
        <v>2576</v>
      </c>
      <c r="C81" s="190" t="s">
        <v>2193</v>
      </c>
      <c r="D81" s="83" t="s">
        <v>261</v>
      </c>
      <c r="E81" s="83" t="s">
        <v>261</v>
      </c>
      <c r="F81" s="1" t="s">
        <v>2565</v>
      </c>
      <c r="G81" s="88"/>
      <c r="I81" s="87"/>
    </row>
    <row r="82" spans="1:9" ht="18" x14ac:dyDescent="0.25">
      <c r="B82" s="195" t="s">
        <v>1971</v>
      </c>
      <c r="C82" s="190" t="s">
        <v>2193</v>
      </c>
      <c r="D82" s="83" t="s">
        <v>261</v>
      </c>
      <c r="E82" s="83" t="s">
        <v>261</v>
      </c>
      <c r="F82" s="1" t="s">
        <v>2565</v>
      </c>
      <c r="G82" s="88"/>
      <c r="I82" s="87"/>
    </row>
    <row r="83" spans="1:9" ht="18" x14ac:dyDescent="0.25">
      <c r="B83" s="195" t="s">
        <v>1972</v>
      </c>
      <c r="C83" s="190" t="s">
        <v>2193</v>
      </c>
      <c r="D83" s="83" t="s">
        <v>261</v>
      </c>
      <c r="E83" s="83" t="s">
        <v>261</v>
      </c>
      <c r="F83" s="1" t="s">
        <v>2565</v>
      </c>
      <c r="G83" s="88"/>
      <c r="I83" s="87"/>
    </row>
    <row r="84" spans="1:9" ht="17.25" x14ac:dyDescent="0.25">
      <c r="B84" s="195" t="s">
        <v>2101</v>
      </c>
      <c r="C84" s="190" t="s">
        <v>2193</v>
      </c>
      <c r="D84" s="83" t="s">
        <v>261</v>
      </c>
      <c r="E84" s="83" t="s">
        <v>261</v>
      </c>
      <c r="F84" s="1" t="s">
        <v>2565</v>
      </c>
      <c r="G84" s="88"/>
      <c r="I84" s="87"/>
    </row>
    <row r="85" spans="1:9" x14ac:dyDescent="0.25">
      <c r="C85" s="190"/>
      <c r="D85" s="83"/>
    </row>
    <row r="86" spans="1:9" ht="17.25" x14ac:dyDescent="0.25">
      <c r="A86" s="83" t="s">
        <v>14</v>
      </c>
      <c r="B86" s="195" t="s">
        <v>2187</v>
      </c>
      <c r="C86" s="190" t="s">
        <v>2194</v>
      </c>
      <c r="D86" s="83" t="s">
        <v>261</v>
      </c>
      <c r="E86" s="83" t="s">
        <v>2165</v>
      </c>
      <c r="F86" s="1" t="s">
        <v>2565</v>
      </c>
      <c r="G86" s="87"/>
      <c r="I86" s="87"/>
    </row>
    <row r="87" spans="1:9" ht="17.25" x14ac:dyDescent="0.25">
      <c r="B87" s="195" t="s">
        <v>2189</v>
      </c>
      <c r="C87" s="190" t="s">
        <v>2194</v>
      </c>
      <c r="D87" s="83" t="s">
        <v>261</v>
      </c>
      <c r="E87" s="83" t="s">
        <v>2191</v>
      </c>
      <c r="F87" s="1" t="s">
        <v>2565</v>
      </c>
      <c r="G87" s="87"/>
      <c r="I87" s="87"/>
    </row>
    <row r="88" spans="1:9" x14ac:dyDescent="0.25">
      <c r="B88" s="195" t="s">
        <v>2212</v>
      </c>
      <c r="C88" s="190" t="s">
        <v>2194</v>
      </c>
      <c r="D88" s="83" t="s">
        <v>261</v>
      </c>
      <c r="E88" s="83" t="s">
        <v>261</v>
      </c>
      <c r="F88" s="83" t="s">
        <v>261</v>
      </c>
      <c r="G88" s="87"/>
      <c r="I88" s="87"/>
    </row>
    <row r="89" spans="1:9" x14ac:dyDescent="0.25">
      <c r="B89" s="195" t="s">
        <v>2190</v>
      </c>
      <c r="C89" s="190" t="s">
        <v>2194</v>
      </c>
      <c r="D89" s="83" t="s">
        <v>2166</v>
      </c>
      <c r="E89" s="83" t="s">
        <v>261</v>
      </c>
      <c r="F89" s="195" t="s">
        <v>607</v>
      </c>
      <c r="G89" s="87"/>
      <c r="I89" s="87"/>
    </row>
    <row r="90" spans="1:9" ht="17.25" x14ac:dyDescent="0.25">
      <c r="B90" s="195" t="s">
        <v>2211</v>
      </c>
      <c r="C90" s="190" t="s">
        <v>2194</v>
      </c>
      <c r="D90" s="83" t="s">
        <v>261</v>
      </c>
      <c r="E90" s="83" t="s">
        <v>2166</v>
      </c>
      <c r="F90" s="1" t="s">
        <v>2565</v>
      </c>
      <c r="G90" s="87"/>
      <c r="I90" s="87"/>
    </row>
    <row r="91" spans="1:9" ht="18" x14ac:dyDescent="0.25">
      <c r="B91" s="195" t="s">
        <v>2741</v>
      </c>
      <c r="C91" s="190" t="s">
        <v>2194</v>
      </c>
      <c r="D91" s="83" t="s">
        <v>261</v>
      </c>
      <c r="E91" s="83" t="s">
        <v>261</v>
      </c>
      <c r="F91" s="1" t="s">
        <v>2565</v>
      </c>
      <c r="G91" s="87"/>
      <c r="I91" s="87"/>
    </row>
    <row r="92" spans="1:9" x14ac:dyDescent="0.25">
      <c r="C92" s="190"/>
      <c r="D92" s="83"/>
    </row>
    <row r="93" spans="1:9" x14ac:dyDescent="0.25">
      <c r="A93" s="83" t="s">
        <v>15</v>
      </c>
      <c r="B93" s="195" t="s">
        <v>2146</v>
      </c>
      <c r="C93" s="190" t="s">
        <v>2193</v>
      </c>
      <c r="D93" s="83" t="s">
        <v>261</v>
      </c>
      <c r="E93" s="83" t="s">
        <v>261</v>
      </c>
      <c r="F93" s="195" t="s">
        <v>2147</v>
      </c>
      <c r="G93" s="91"/>
      <c r="I93" s="166"/>
    </row>
  </sheetData>
  <pageMargins left="0.70866141732283472" right="0.70866141732283472" top="0.78740157480314965" bottom="0.78740157480314965" header="0.31496062992125984" footer="0.31496062992125984"/>
  <pageSetup paperSize="9" scale="45" orientation="portrait" r:id="rId1"/>
  <headerFooter>
    <oddFooter>&amp;LARGE StickstoffBW [Hrsg.] (2014)&amp;CBlatt &amp;A, Seite &amp;P von &amp;N&amp;REntwurf, Stand Oktober 2014</oddFooter>
  </headerFooter>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6"/>
  <sheetViews>
    <sheetView workbookViewId="0">
      <selection activeCell="C32" sqref="C32"/>
    </sheetView>
  </sheetViews>
  <sheetFormatPr baseColWidth="10" defaultColWidth="11.42578125" defaultRowHeight="12.75" x14ac:dyDescent="0.2"/>
  <cols>
    <col min="1" max="1" width="25.5703125" style="30" customWidth="1"/>
    <col min="2" max="2" width="39" style="30" customWidth="1"/>
    <col min="3" max="3" width="17" style="30" customWidth="1"/>
    <col min="4" max="4" width="16" style="30" customWidth="1"/>
    <col min="5" max="5" width="17.28515625" style="30" customWidth="1"/>
    <col min="6" max="6" width="16.85546875" style="30" customWidth="1"/>
    <col min="7" max="16384" width="11.42578125" style="30"/>
  </cols>
  <sheetData>
    <row r="1" spans="1:6" ht="37.5" customHeight="1" x14ac:dyDescent="0.2">
      <c r="A1" s="348" t="s">
        <v>2703</v>
      </c>
      <c r="B1" s="348"/>
      <c r="C1" s="348"/>
      <c r="D1" s="348"/>
      <c r="E1" s="348"/>
      <c r="F1" s="348"/>
    </row>
    <row r="2" spans="1:6" ht="27" x14ac:dyDescent="0.2">
      <c r="A2" s="78" t="s">
        <v>23</v>
      </c>
      <c r="B2" s="78" t="s">
        <v>24</v>
      </c>
      <c r="C2" s="69" t="s">
        <v>25</v>
      </c>
      <c r="D2" s="69" t="s">
        <v>26</v>
      </c>
      <c r="E2" s="69" t="s">
        <v>27</v>
      </c>
      <c r="F2" s="69" t="s">
        <v>2702</v>
      </c>
    </row>
    <row r="3" spans="1:6" x14ac:dyDescent="0.2">
      <c r="A3" s="70" t="s">
        <v>28</v>
      </c>
      <c r="B3" s="70" t="s">
        <v>29</v>
      </c>
      <c r="C3" s="71" t="s">
        <v>30</v>
      </c>
      <c r="D3" s="71" t="s">
        <v>31</v>
      </c>
      <c r="E3" s="71" t="s">
        <v>32</v>
      </c>
      <c r="F3" s="72">
        <v>1.36</v>
      </c>
    </row>
    <row r="4" spans="1:6" x14ac:dyDescent="0.2">
      <c r="A4" s="70" t="s">
        <v>33</v>
      </c>
      <c r="B4" s="70" t="s">
        <v>34</v>
      </c>
      <c r="C4" s="71" t="s">
        <v>35</v>
      </c>
      <c r="D4" s="71" t="s">
        <v>36</v>
      </c>
      <c r="E4" s="71" t="s">
        <v>37</v>
      </c>
      <c r="F4" s="72">
        <v>4.5999999999999996</v>
      </c>
    </row>
    <row r="5" spans="1:6" x14ac:dyDescent="0.2">
      <c r="A5" s="70" t="s">
        <v>38</v>
      </c>
      <c r="B5" s="70" t="s">
        <v>34</v>
      </c>
      <c r="C5" s="71" t="s">
        <v>35</v>
      </c>
      <c r="D5" s="71" t="s">
        <v>36</v>
      </c>
      <c r="E5" s="71" t="s">
        <v>37</v>
      </c>
      <c r="F5" s="72">
        <v>4.03</v>
      </c>
    </row>
    <row r="6" spans="1:6" x14ac:dyDescent="0.2">
      <c r="A6" s="70" t="s">
        <v>39</v>
      </c>
      <c r="B6" s="70" t="s">
        <v>34</v>
      </c>
      <c r="C6" s="71"/>
      <c r="D6" s="71" t="s">
        <v>36</v>
      </c>
      <c r="E6" s="71" t="s">
        <v>37</v>
      </c>
      <c r="F6" s="72">
        <v>2.96</v>
      </c>
    </row>
    <row r="7" spans="1:6" x14ac:dyDescent="0.2">
      <c r="A7" s="70" t="s">
        <v>40</v>
      </c>
      <c r="B7" s="70" t="s">
        <v>41</v>
      </c>
      <c r="C7" s="71" t="s">
        <v>35</v>
      </c>
      <c r="D7" s="71" t="s">
        <v>36</v>
      </c>
      <c r="E7" s="71" t="s">
        <v>42</v>
      </c>
      <c r="F7" s="72">
        <v>4.5999999999999996</v>
      </c>
    </row>
    <row r="8" spans="1:6" ht="25.5" x14ac:dyDescent="0.2">
      <c r="A8" s="70" t="s">
        <v>43</v>
      </c>
      <c r="B8" s="70" t="s">
        <v>44</v>
      </c>
      <c r="C8" s="71" t="s">
        <v>30</v>
      </c>
      <c r="D8" s="71" t="s">
        <v>31</v>
      </c>
      <c r="E8" s="71" t="s">
        <v>42</v>
      </c>
      <c r="F8" s="72">
        <v>1.46</v>
      </c>
    </row>
    <row r="9" spans="1:6" x14ac:dyDescent="0.2">
      <c r="A9" s="70" t="s">
        <v>45</v>
      </c>
      <c r="B9" s="70" t="s">
        <v>44</v>
      </c>
      <c r="C9" s="71" t="s">
        <v>30</v>
      </c>
      <c r="D9" s="71" t="s">
        <v>46</v>
      </c>
      <c r="E9" s="71" t="s">
        <v>47</v>
      </c>
      <c r="F9" s="72">
        <v>1.46</v>
      </c>
    </row>
    <row r="10" spans="1:6" x14ac:dyDescent="0.2">
      <c r="A10" s="70" t="s">
        <v>48</v>
      </c>
      <c r="B10" s="70" t="s">
        <v>49</v>
      </c>
      <c r="C10" s="71" t="s">
        <v>30</v>
      </c>
      <c r="D10" s="71" t="s">
        <v>36</v>
      </c>
      <c r="E10" s="71" t="s">
        <v>32</v>
      </c>
      <c r="F10" s="72">
        <v>3.23</v>
      </c>
    </row>
    <row r="11" spans="1:6" x14ac:dyDescent="0.2">
      <c r="A11" s="70" t="s">
        <v>50</v>
      </c>
      <c r="B11" s="70" t="s">
        <v>51</v>
      </c>
      <c r="C11" s="71" t="s">
        <v>30</v>
      </c>
      <c r="D11" s="71" t="s">
        <v>36</v>
      </c>
      <c r="E11" s="71" t="s">
        <v>42</v>
      </c>
      <c r="F11" s="72">
        <v>2.33</v>
      </c>
    </row>
    <row r="12" spans="1:6" x14ac:dyDescent="0.2">
      <c r="A12" s="70" t="s">
        <v>52</v>
      </c>
      <c r="B12" s="70" t="s">
        <v>29</v>
      </c>
      <c r="C12" s="71" t="s">
        <v>30</v>
      </c>
      <c r="D12" s="71" t="s">
        <v>31</v>
      </c>
      <c r="E12" s="71" t="s">
        <v>42</v>
      </c>
      <c r="F12" s="72">
        <v>2.5</v>
      </c>
    </row>
    <row r="13" spans="1:6" ht="38.25" x14ac:dyDescent="0.2">
      <c r="A13" s="70" t="s">
        <v>53</v>
      </c>
      <c r="B13" s="70" t="s">
        <v>54</v>
      </c>
      <c r="C13" s="71" t="s">
        <v>30</v>
      </c>
      <c r="D13" s="71" t="s">
        <v>31</v>
      </c>
      <c r="E13" s="71" t="s">
        <v>42</v>
      </c>
      <c r="F13" s="72">
        <v>3.6</v>
      </c>
    </row>
    <row r="14" spans="1:6" x14ac:dyDescent="0.2">
      <c r="A14" s="70" t="s">
        <v>55</v>
      </c>
      <c r="B14" s="70" t="s">
        <v>51</v>
      </c>
      <c r="C14" s="71" t="s">
        <v>35</v>
      </c>
      <c r="D14" s="71" t="s">
        <v>31</v>
      </c>
      <c r="E14" s="71" t="s">
        <v>42</v>
      </c>
      <c r="F14" s="72">
        <v>3.46</v>
      </c>
    </row>
    <row r="15" spans="1:6" x14ac:dyDescent="0.2">
      <c r="A15" s="70" t="s">
        <v>56</v>
      </c>
      <c r="B15" s="70" t="s">
        <v>51</v>
      </c>
      <c r="C15" s="71" t="s">
        <v>30</v>
      </c>
      <c r="D15" s="71" t="s">
        <v>36</v>
      </c>
      <c r="E15" s="71" t="s">
        <v>42</v>
      </c>
      <c r="F15" s="72">
        <v>3.4</v>
      </c>
    </row>
    <row r="16" spans="1:6" x14ac:dyDescent="0.2">
      <c r="A16" s="70" t="s">
        <v>57</v>
      </c>
      <c r="B16" s="70" t="s">
        <v>58</v>
      </c>
      <c r="C16" s="71" t="s">
        <v>35</v>
      </c>
      <c r="D16" s="71" t="s">
        <v>31</v>
      </c>
      <c r="E16" s="71" t="s">
        <v>32</v>
      </c>
      <c r="F16" s="72">
        <v>3.6</v>
      </c>
    </row>
    <row r="17" spans="1:6" x14ac:dyDescent="0.2">
      <c r="A17" s="70" t="s">
        <v>59</v>
      </c>
      <c r="B17" s="70" t="s">
        <v>58</v>
      </c>
      <c r="C17" s="71" t="s">
        <v>30</v>
      </c>
      <c r="D17" s="71" t="s">
        <v>46</v>
      </c>
      <c r="E17" s="71" t="s">
        <v>47</v>
      </c>
      <c r="F17" s="72">
        <v>2.23</v>
      </c>
    </row>
    <row r="18" spans="1:6" x14ac:dyDescent="0.2">
      <c r="A18" s="70" t="s">
        <v>60</v>
      </c>
      <c r="B18" s="70" t="s">
        <v>61</v>
      </c>
      <c r="C18" s="71" t="s">
        <v>30</v>
      </c>
      <c r="D18" s="71" t="s">
        <v>31</v>
      </c>
      <c r="E18" s="71" t="s">
        <v>32</v>
      </c>
      <c r="F18" s="72">
        <v>3.16</v>
      </c>
    </row>
    <row r="19" spans="1:6" x14ac:dyDescent="0.2">
      <c r="A19" s="70" t="s">
        <v>60</v>
      </c>
      <c r="B19" s="70" t="s">
        <v>58</v>
      </c>
      <c r="C19" s="71" t="s">
        <v>30</v>
      </c>
      <c r="D19" s="71" t="s">
        <v>46</v>
      </c>
      <c r="E19" s="71" t="s">
        <v>47</v>
      </c>
      <c r="F19" s="72">
        <v>3.26</v>
      </c>
    </row>
    <row r="20" spans="1:6" x14ac:dyDescent="0.2">
      <c r="A20" s="70" t="s">
        <v>62</v>
      </c>
      <c r="B20" s="70" t="s">
        <v>63</v>
      </c>
      <c r="C20" s="71" t="s">
        <v>30</v>
      </c>
      <c r="D20" s="71" t="s">
        <v>31</v>
      </c>
      <c r="E20" s="71" t="s">
        <v>32</v>
      </c>
      <c r="F20" s="72">
        <v>2.76</v>
      </c>
    </row>
    <row r="21" spans="1:6" x14ac:dyDescent="0.2">
      <c r="A21" s="70" t="s">
        <v>53</v>
      </c>
      <c r="B21" s="70" t="s">
        <v>63</v>
      </c>
      <c r="C21" s="71" t="s">
        <v>30</v>
      </c>
      <c r="D21" s="71" t="s">
        <v>31</v>
      </c>
      <c r="E21" s="71" t="s">
        <v>32</v>
      </c>
      <c r="F21" s="72">
        <v>3.2</v>
      </c>
    </row>
    <row r="22" spans="1:6" x14ac:dyDescent="0.2">
      <c r="A22" s="70" t="s">
        <v>64</v>
      </c>
      <c r="B22" s="70" t="s">
        <v>63</v>
      </c>
      <c r="C22" s="71" t="s">
        <v>35</v>
      </c>
      <c r="D22" s="71" t="s">
        <v>31</v>
      </c>
      <c r="E22" s="71" t="s">
        <v>42</v>
      </c>
      <c r="F22" s="72">
        <v>3.73</v>
      </c>
    </row>
    <row r="23" spans="1:6" x14ac:dyDescent="0.2">
      <c r="A23" s="70" t="s">
        <v>62</v>
      </c>
      <c r="B23" s="70" t="s">
        <v>65</v>
      </c>
      <c r="C23" s="71" t="s">
        <v>30</v>
      </c>
      <c r="D23" s="71" t="s">
        <v>46</v>
      </c>
      <c r="E23" s="71" t="s">
        <v>47</v>
      </c>
      <c r="F23" s="72">
        <v>1.86</v>
      </c>
    </row>
    <row r="24" spans="1:6" ht="25.5" x14ac:dyDescent="0.2">
      <c r="A24" s="70" t="s">
        <v>53</v>
      </c>
      <c r="B24" s="70" t="s">
        <v>66</v>
      </c>
      <c r="C24" s="71" t="s">
        <v>30</v>
      </c>
      <c r="D24" s="71" t="s">
        <v>31</v>
      </c>
      <c r="E24" s="71" t="s">
        <v>32</v>
      </c>
      <c r="F24" s="72">
        <v>3.3</v>
      </c>
    </row>
    <row r="25" spans="1:6" x14ac:dyDescent="0.2">
      <c r="A25" s="70" t="s">
        <v>53</v>
      </c>
      <c r="B25" s="70" t="s">
        <v>65</v>
      </c>
      <c r="C25" s="71" t="s">
        <v>30</v>
      </c>
      <c r="D25" s="71" t="s">
        <v>31</v>
      </c>
      <c r="E25" s="71" t="s">
        <v>32</v>
      </c>
      <c r="F25" s="72">
        <v>2.46</v>
      </c>
    </row>
    <row r="26" spans="1:6" x14ac:dyDescent="0.2">
      <c r="A26" s="70" t="s">
        <v>53</v>
      </c>
      <c r="B26" s="70" t="s">
        <v>67</v>
      </c>
      <c r="C26" s="71" t="s">
        <v>30</v>
      </c>
      <c r="D26" s="71" t="s">
        <v>36</v>
      </c>
      <c r="E26" s="71" t="s">
        <v>42</v>
      </c>
      <c r="F26" s="72">
        <v>3.4</v>
      </c>
    </row>
    <row r="27" spans="1:6" x14ac:dyDescent="0.2">
      <c r="A27" s="70" t="s">
        <v>53</v>
      </c>
      <c r="B27" s="70" t="s">
        <v>68</v>
      </c>
      <c r="C27" s="71" t="s">
        <v>30</v>
      </c>
      <c r="D27" s="71" t="s">
        <v>36</v>
      </c>
      <c r="E27" s="71" t="s">
        <v>42</v>
      </c>
      <c r="F27" s="72">
        <v>2.66</v>
      </c>
    </row>
    <row r="28" spans="1:6" ht="25.5" x14ac:dyDescent="0.2">
      <c r="A28" s="70" t="s">
        <v>53</v>
      </c>
      <c r="B28" s="70" t="s">
        <v>69</v>
      </c>
      <c r="C28" s="71" t="s">
        <v>30</v>
      </c>
      <c r="D28" s="71" t="s">
        <v>36</v>
      </c>
      <c r="E28" s="71" t="s">
        <v>42</v>
      </c>
      <c r="F28" s="72">
        <v>3.53</v>
      </c>
    </row>
    <row r="29" spans="1:6" ht="25.5" x14ac:dyDescent="0.2">
      <c r="A29" s="70" t="s">
        <v>70</v>
      </c>
      <c r="B29" s="70" t="s">
        <v>63</v>
      </c>
      <c r="C29" s="71" t="s">
        <v>30</v>
      </c>
      <c r="D29" s="71" t="s">
        <v>36</v>
      </c>
      <c r="E29" s="71" t="s">
        <v>42</v>
      </c>
      <c r="F29" s="72">
        <v>4.4000000000000004</v>
      </c>
    </row>
    <row r="30" spans="1:6" x14ac:dyDescent="0.2">
      <c r="A30" s="70" t="s">
        <v>71</v>
      </c>
      <c r="B30" s="70" t="s">
        <v>51</v>
      </c>
      <c r="C30" s="71" t="s">
        <v>30</v>
      </c>
      <c r="D30" s="71" t="s">
        <v>36</v>
      </c>
      <c r="E30" s="71" t="s">
        <v>37</v>
      </c>
      <c r="F30" s="72">
        <v>4.5</v>
      </c>
    </row>
    <row r="31" spans="1:6" x14ac:dyDescent="0.2">
      <c r="A31" s="70" t="s">
        <v>72</v>
      </c>
      <c r="B31" s="70" t="s">
        <v>51</v>
      </c>
      <c r="C31" s="71" t="s">
        <v>30</v>
      </c>
      <c r="D31" s="71" t="s">
        <v>36</v>
      </c>
      <c r="E31" s="71" t="s">
        <v>37</v>
      </c>
      <c r="F31" s="72">
        <v>4.3</v>
      </c>
    </row>
    <row r="32" spans="1:6" x14ac:dyDescent="0.2">
      <c r="A32" s="70" t="s">
        <v>55</v>
      </c>
      <c r="B32" s="70" t="s">
        <v>73</v>
      </c>
      <c r="C32" s="71" t="s">
        <v>35</v>
      </c>
      <c r="D32" s="71" t="s">
        <v>36</v>
      </c>
      <c r="E32" s="71" t="s">
        <v>32</v>
      </c>
      <c r="F32" s="72">
        <v>4</v>
      </c>
    </row>
    <row r="33" spans="1:6" x14ac:dyDescent="0.2">
      <c r="A33" s="70" t="s">
        <v>53</v>
      </c>
      <c r="B33" s="70" t="s">
        <v>68</v>
      </c>
      <c r="C33" s="71" t="s">
        <v>30</v>
      </c>
      <c r="D33" s="71" t="s">
        <v>36</v>
      </c>
      <c r="E33" s="71" t="s">
        <v>42</v>
      </c>
      <c r="F33" s="72">
        <v>4.26</v>
      </c>
    </row>
    <row r="34" spans="1:6" x14ac:dyDescent="0.2">
      <c r="A34" s="70" t="s">
        <v>28</v>
      </c>
      <c r="B34" s="70" t="s">
        <v>74</v>
      </c>
      <c r="C34" s="71" t="s">
        <v>30</v>
      </c>
      <c r="D34" s="71" t="s">
        <v>36</v>
      </c>
      <c r="E34" s="71" t="s">
        <v>32</v>
      </c>
      <c r="F34" s="72">
        <v>3.86</v>
      </c>
    </row>
    <row r="35" spans="1:6" x14ac:dyDescent="0.2">
      <c r="A35" s="70" t="s">
        <v>53</v>
      </c>
      <c r="B35" s="70" t="s">
        <v>75</v>
      </c>
      <c r="C35" s="71" t="s">
        <v>30</v>
      </c>
      <c r="D35" s="71" t="s">
        <v>31</v>
      </c>
      <c r="E35" s="71" t="s">
        <v>32</v>
      </c>
      <c r="F35" s="72">
        <v>3.93</v>
      </c>
    </row>
    <row r="36" spans="1:6" x14ac:dyDescent="0.2">
      <c r="A36" s="70" t="s">
        <v>76</v>
      </c>
      <c r="B36" s="70" t="s">
        <v>29</v>
      </c>
      <c r="C36" s="71" t="s">
        <v>30</v>
      </c>
      <c r="D36" s="71" t="s">
        <v>36</v>
      </c>
      <c r="E36" s="71" t="s">
        <v>32</v>
      </c>
      <c r="F36" s="72">
        <v>4.4000000000000004</v>
      </c>
    </row>
    <row r="37" spans="1:6" x14ac:dyDescent="0.2">
      <c r="A37" s="70" t="s">
        <v>77</v>
      </c>
      <c r="B37" s="70" t="s">
        <v>73</v>
      </c>
      <c r="C37" s="71" t="s">
        <v>35</v>
      </c>
      <c r="D37" s="71" t="s">
        <v>36</v>
      </c>
      <c r="E37" s="71" t="s">
        <v>32</v>
      </c>
      <c r="F37" s="72">
        <v>4.7300000000000004</v>
      </c>
    </row>
    <row r="38" spans="1:6" x14ac:dyDescent="0.2">
      <c r="A38" s="70" t="s">
        <v>28</v>
      </c>
      <c r="B38" s="70" t="s">
        <v>73</v>
      </c>
      <c r="C38" s="71" t="s">
        <v>30</v>
      </c>
      <c r="D38" s="71" t="s">
        <v>36</v>
      </c>
      <c r="E38" s="71" t="s">
        <v>42</v>
      </c>
      <c r="F38" s="72">
        <v>4.5999999999999996</v>
      </c>
    </row>
    <row r="39" spans="1:6" x14ac:dyDescent="0.2">
      <c r="A39" s="70" t="s">
        <v>78</v>
      </c>
      <c r="B39" s="70" t="s">
        <v>79</v>
      </c>
      <c r="C39" s="71" t="s">
        <v>30</v>
      </c>
      <c r="D39" s="71" t="s">
        <v>36</v>
      </c>
      <c r="E39" s="71" t="s">
        <v>42</v>
      </c>
      <c r="F39" s="72">
        <v>4.7300000000000004</v>
      </c>
    </row>
    <row r="40" spans="1:6" x14ac:dyDescent="0.2">
      <c r="A40" s="70" t="s">
        <v>80</v>
      </c>
      <c r="B40" s="70" t="s">
        <v>73</v>
      </c>
      <c r="C40" s="71" t="s">
        <v>30</v>
      </c>
      <c r="D40" s="71" t="s">
        <v>36</v>
      </c>
      <c r="E40" s="71" t="s">
        <v>42</v>
      </c>
      <c r="F40" s="72">
        <v>4.8600000000000003</v>
      </c>
    </row>
    <row r="41" spans="1:6" x14ac:dyDescent="0.2">
      <c r="A41" s="70" t="s">
        <v>81</v>
      </c>
      <c r="B41" s="70" t="s">
        <v>73</v>
      </c>
      <c r="C41" s="71" t="s">
        <v>30</v>
      </c>
      <c r="D41" s="71" t="s">
        <v>36</v>
      </c>
      <c r="E41" s="71" t="s">
        <v>42</v>
      </c>
      <c r="F41" s="72">
        <v>5</v>
      </c>
    </row>
    <row r="42" spans="1:6" x14ac:dyDescent="0.2">
      <c r="A42" s="70" t="s">
        <v>81</v>
      </c>
      <c r="B42" s="70" t="s">
        <v>82</v>
      </c>
      <c r="C42" s="71" t="s">
        <v>30</v>
      </c>
      <c r="D42" s="71" t="s">
        <v>36</v>
      </c>
      <c r="E42" s="71" t="s">
        <v>42</v>
      </c>
      <c r="F42" s="72">
        <v>4.0999999999999996</v>
      </c>
    </row>
    <row r="43" spans="1:6" x14ac:dyDescent="0.2">
      <c r="A43" s="70" t="s">
        <v>83</v>
      </c>
      <c r="B43" s="70" t="s">
        <v>84</v>
      </c>
      <c r="C43" s="71" t="s">
        <v>30</v>
      </c>
      <c r="D43" s="71" t="s">
        <v>36</v>
      </c>
      <c r="E43" s="71" t="s">
        <v>42</v>
      </c>
      <c r="F43" s="72">
        <v>4.7300000000000004</v>
      </c>
    </row>
    <row r="44" spans="1:6" x14ac:dyDescent="0.2">
      <c r="A44" s="70" t="s">
        <v>81</v>
      </c>
      <c r="B44" s="70" t="s">
        <v>73</v>
      </c>
      <c r="C44" s="71" t="s">
        <v>30</v>
      </c>
      <c r="D44" s="71" t="s">
        <v>36</v>
      </c>
      <c r="E44" s="71" t="s">
        <v>42</v>
      </c>
      <c r="F44" s="72">
        <v>4.7300000000000004</v>
      </c>
    </row>
    <row r="45" spans="1:6" x14ac:dyDescent="0.2">
      <c r="A45" s="70" t="s">
        <v>85</v>
      </c>
      <c r="B45" s="70" t="s">
        <v>86</v>
      </c>
      <c r="C45" s="71" t="s">
        <v>30</v>
      </c>
      <c r="D45" s="71" t="s">
        <v>36</v>
      </c>
      <c r="E45" s="71" t="s">
        <v>37</v>
      </c>
      <c r="F45" s="72">
        <v>3.6</v>
      </c>
    </row>
    <row r="46" spans="1:6" x14ac:dyDescent="0.2">
      <c r="A46" s="70" t="s">
        <v>87</v>
      </c>
      <c r="B46" s="70" t="s">
        <v>44</v>
      </c>
      <c r="C46" s="71" t="s">
        <v>30</v>
      </c>
      <c r="D46" s="71" t="s">
        <v>46</v>
      </c>
      <c r="E46" s="71" t="s">
        <v>47</v>
      </c>
      <c r="F46" s="72">
        <v>1</v>
      </c>
    </row>
    <row r="47" spans="1:6" x14ac:dyDescent="0.2">
      <c r="A47" s="70" t="s">
        <v>88</v>
      </c>
      <c r="B47" s="70" t="s">
        <v>44</v>
      </c>
      <c r="C47" s="71" t="s">
        <v>30</v>
      </c>
      <c r="D47" s="71" t="s">
        <v>46</v>
      </c>
      <c r="E47" s="71" t="s">
        <v>47</v>
      </c>
      <c r="F47" s="72">
        <v>1.26</v>
      </c>
    </row>
    <row r="48" spans="1:6" x14ac:dyDescent="0.2">
      <c r="A48" s="70" t="s">
        <v>53</v>
      </c>
      <c r="B48" s="70" t="s">
        <v>44</v>
      </c>
      <c r="C48" s="71" t="s">
        <v>30</v>
      </c>
      <c r="D48" s="71" t="s">
        <v>31</v>
      </c>
      <c r="E48" s="71" t="s">
        <v>32</v>
      </c>
      <c r="F48" s="72">
        <v>2.06</v>
      </c>
    </row>
    <row r="49" spans="1:6" x14ac:dyDescent="0.2">
      <c r="A49" s="70" t="s">
        <v>89</v>
      </c>
      <c r="B49" s="70" t="s">
        <v>44</v>
      </c>
      <c r="C49" s="71" t="s">
        <v>30</v>
      </c>
      <c r="D49" s="71" t="s">
        <v>46</v>
      </c>
      <c r="E49" s="71" t="s">
        <v>47</v>
      </c>
      <c r="F49" s="72">
        <v>1.1000000000000001</v>
      </c>
    </row>
    <row r="50" spans="1:6" x14ac:dyDescent="0.2">
      <c r="A50" s="70" t="s">
        <v>90</v>
      </c>
      <c r="B50" s="70" t="s">
        <v>91</v>
      </c>
      <c r="C50" s="71" t="s">
        <v>30</v>
      </c>
      <c r="D50" s="71" t="s">
        <v>36</v>
      </c>
      <c r="E50" s="71" t="s">
        <v>42</v>
      </c>
      <c r="F50" s="72">
        <v>2.0299999999999998</v>
      </c>
    </row>
    <row r="51" spans="1:6" x14ac:dyDescent="0.2">
      <c r="A51" s="70" t="s">
        <v>92</v>
      </c>
      <c r="B51" s="70" t="s">
        <v>44</v>
      </c>
      <c r="C51" s="71" t="s">
        <v>35</v>
      </c>
      <c r="D51" s="71" t="s">
        <v>36</v>
      </c>
      <c r="E51" s="71" t="s">
        <v>32</v>
      </c>
      <c r="F51" s="72">
        <v>2.16</v>
      </c>
    </row>
    <row r="52" spans="1:6" ht="25.5" x14ac:dyDescent="0.2">
      <c r="A52" s="70" t="s">
        <v>93</v>
      </c>
      <c r="B52" s="70" t="s">
        <v>44</v>
      </c>
      <c r="C52" s="71" t="s">
        <v>35</v>
      </c>
      <c r="D52" s="71" t="s">
        <v>31</v>
      </c>
      <c r="E52" s="71" t="s">
        <v>32</v>
      </c>
      <c r="F52" s="72">
        <v>1.96</v>
      </c>
    </row>
    <row r="53" spans="1:6" x14ac:dyDescent="0.2">
      <c r="A53" s="70" t="s">
        <v>94</v>
      </c>
      <c r="B53" s="70" t="s">
        <v>95</v>
      </c>
      <c r="C53" s="71" t="s">
        <v>30</v>
      </c>
      <c r="D53" s="71" t="s">
        <v>31</v>
      </c>
      <c r="E53" s="71" t="s">
        <v>32</v>
      </c>
      <c r="F53" s="72">
        <v>1.3</v>
      </c>
    </row>
    <row r="54" spans="1:6" ht="25.5" x14ac:dyDescent="0.2">
      <c r="A54" s="70" t="s">
        <v>96</v>
      </c>
      <c r="B54" s="70" t="s">
        <v>97</v>
      </c>
      <c r="C54" s="71" t="s">
        <v>30</v>
      </c>
      <c r="D54" s="71" t="s">
        <v>31</v>
      </c>
      <c r="E54" s="71" t="s">
        <v>32</v>
      </c>
      <c r="F54" s="72">
        <v>1.36</v>
      </c>
    </row>
    <row r="55" spans="1:6" x14ac:dyDescent="0.2">
      <c r="A55" s="70" t="s">
        <v>98</v>
      </c>
      <c r="B55" s="70" t="s">
        <v>44</v>
      </c>
      <c r="C55" s="71" t="s">
        <v>30</v>
      </c>
      <c r="D55" s="71" t="s">
        <v>31</v>
      </c>
      <c r="E55" s="71" t="s">
        <v>32</v>
      </c>
      <c r="F55" s="72">
        <v>2.2999999999999998</v>
      </c>
    </row>
    <row r="56" spans="1:6" x14ac:dyDescent="0.2">
      <c r="A56" s="70" t="s">
        <v>99</v>
      </c>
      <c r="B56" s="70" t="s">
        <v>91</v>
      </c>
      <c r="C56" s="71" t="s">
        <v>35</v>
      </c>
      <c r="D56" s="71" t="s">
        <v>36</v>
      </c>
      <c r="E56" s="71" t="s">
        <v>42</v>
      </c>
      <c r="F56" s="72">
        <v>3.26</v>
      </c>
    </row>
    <row r="57" spans="1:6" x14ac:dyDescent="0.2">
      <c r="A57" s="70" t="s">
        <v>55</v>
      </c>
      <c r="B57" s="70" t="s">
        <v>91</v>
      </c>
      <c r="C57" s="71" t="s">
        <v>35</v>
      </c>
      <c r="D57" s="71" t="s">
        <v>31</v>
      </c>
      <c r="E57" s="71" t="s">
        <v>42</v>
      </c>
      <c r="F57" s="72">
        <v>3</v>
      </c>
    </row>
    <row r="58" spans="1:6" x14ac:dyDescent="0.2">
      <c r="A58" s="70" t="s">
        <v>55</v>
      </c>
      <c r="B58" s="70" t="s">
        <v>44</v>
      </c>
      <c r="C58" s="71" t="s">
        <v>35</v>
      </c>
      <c r="D58" s="71" t="s">
        <v>31</v>
      </c>
      <c r="E58" s="71" t="s">
        <v>32</v>
      </c>
      <c r="F58" s="72">
        <v>3.26</v>
      </c>
    </row>
    <row r="59" spans="1:6" x14ac:dyDescent="0.2">
      <c r="A59" s="70" t="s">
        <v>100</v>
      </c>
      <c r="B59" s="70" t="s">
        <v>91</v>
      </c>
      <c r="C59" s="71" t="s">
        <v>30</v>
      </c>
      <c r="D59" s="71" t="s">
        <v>36</v>
      </c>
      <c r="E59" s="71" t="s">
        <v>37</v>
      </c>
      <c r="F59" s="72">
        <v>4.13</v>
      </c>
    </row>
    <row r="60" spans="1:6" x14ac:dyDescent="0.2">
      <c r="A60" s="70" t="s">
        <v>80</v>
      </c>
      <c r="B60" s="70" t="s">
        <v>91</v>
      </c>
      <c r="C60" s="71" t="s">
        <v>30</v>
      </c>
      <c r="D60" s="71" t="s">
        <v>36</v>
      </c>
      <c r="E60" s="71" t="s">
        <v>42</v>
      </c>
      <c r="F60" s="72">
        <v>4.66</v>
      </c>
    </row>
    <row r="61" spans="1:6" x14ac:dyDescent="0.2">
      <c r="A61" s="70" t="s">
        <v>76</v>
      </c>
      <c r="B61" s="70" t="s">
        <v>91</v>
      </c>
      <c r="C61" s="71" t="s">
        <v>30</v>
      </c>
      <c r="D61" s="71" t="s">
        <v>36</v>
      </c>
      <c r="E61" s="71" t="s">
        <v>42</v>
      </c>
      <c r="F61" s="72">
        <v>3.93</v>
      </c>
    </row>
    <row r="62" spans="1:6" x14ac:dyDescent="0.2">
      <c r="A62" s="70" t="s">
        <v>78</v>
      </c>
      <c r="B62" s="70" t="s">
        <v>73</v>
      </c>
      <c r="C62" s="71" t="s">
        <v>30</v>
      </c>
      <c r="D62" s="71" t="s">
        <v>36</v>
      </c>
      <c r="E62" s="71" t="s">
        <v>42</v>
      </c>
      <c r="F62" s="72">
        <v>4.0599999999999996</v>
      </c>
    </row>
    <row r="63" spans="1:6" x14ac:dyDescent="0.2">
      <c r="A63" s="70" t="s">
        <v>101</v>
      </c>
      <c r="B63" s="70" t="s">
        <v>44</v>
      </c>
      <c r="C63" s="71" t="s">
        <v>35</v>
      </c>
      <c r="D63" s="71" t="s">
        <v>46</v>
      </c>
      <c r="E63" s="71" t="s">
        <v>47</v>
      </c>
      <c r="F63" s="72">
        <v>2.33</v>
      </c>
    </row>
    <row r="64" spans="1:6" x14ac:dyDescent="0.2">
      <c r="A64" s="70" t="s">
        <v>62</v>
      </c>
      <c r="B64" s="70" t="s">
        <v>102</v>
      </c>
      <c r="C64" s="71" t="s">
        <v>30</v>
      </c>
      <c r="D64" s="71" t="s">
        <v>31</v>
      </c>
      <c r="E64" s="71" t="s">
        <v>32</v>
      </c>
      <c r="F64" s="72">
        <v>3.4</v>
      </c>
    </row>
    <row r="65" spans="1:6" ht="25.5" x14ac:dyDescent="0.2">
      <c r="A65" s="70" t="s">
        <v>103</v>
      </c>
      <c r="B65" s="70" t="s">
        <v>104</v>
      </c>
      <c r="C65" s="71" t="s">
        <v>35</v>
      </c>
      <c r="D65" s="71" t="s">
        <v>36</v>
      </c>
      <c r="E65" s="71" t="s">
        <v>32</v>
      </c>
      <c r="F65" s="72">
        <v>4.5999999999999996</v>
      </c>
    </row>
    <row r="66" spans="1:6" x14ac:dyDescent="0.2">
      <c r="A66" s="70" t="s">
        <v>78</v>
      </c>
      <c r="B66" s="70" t="s">
        <v>102</v>
      </c>
      <c r="C66" s="71" t="s">
        <v>30</v>
      </c>
      <c r="D66" s="71" t="s">
        <v>36</v>
      </c>
      <c r="E66" s="71" t="s">
        <v>42</v>
      </c>
      <c r="F66" s="72">
        <v>4.2300000000000004</v>
      </c>
    </row>
    <row r="67" spans="1:6" x14ac:dyDescent="0.2">
      <c r="A67" s="70" t="s">
        <v>85</v>
      </c>
      <c r="B67" s="70" t="s">
        <v>102</v>
      </c>
      <c r="C67" s="71" t="s">
        <v>30</v>
      </c>
      <c r="D67" s="71" t="s">
        <v>36</v>
      </c>
      <c r="E67" s="71" t="s">
        <v>37</v>
      </c>
      <c r="F67" s="72">
        <v>4.3600000000000003</v>
      </c>
    </row>
    <row r="68" spans="1:6" x14ac:dyDescent="0.2">
      <c r="A68" s="70" t="s">
        <v>39</v>
      </c>
      <c r="B68" s="70" t="s">
        <v>44</v>
      </c>
      <c r="C68" s="71" t="s">
        <v>35</v>
      </c>
      <c r="D68" s="71" t="s">
        <v>31</v>
      </c>
      <c r="E68" s="71" t="s">
        <v>32</v>
      </c>
      <c r="F68" s="72">
        <v>1.43</v>
      </c>
    </row>
    <row r="69" spans="1:6" x14ac:dyDescent="0.2">
      <c r="A69" s="70" t="s">
        <v>105</v>
      </c>
      <c r="B69" s="70" t="s">
        <v>34</v>
      </c>
      <c r="C69" s="71" t="s">
        <v>35</v>
      </c>
      <c r="D69" s="71" t="s">
        <v>36</v>
      </c>
      <c r="E69" s="71" t="s">
        <v>42</v>
      </c>
      <c r="F69" s="72">
        <v>4.5999999999999996</v>
      </c>
    </row>
    <row r="70" spans="1:6" x14ac:dyDescent="0.2">
      <c r="A70" s="70" t="s">
        <v>106</v>
      </c>
      <c r="B70" s="70" t="s">
        <v>34</v>
      </c>
      <c r="C70" s="71" t="s">
        <v>35</v>
      </c>
      <c r="D70" s="71" t="s">
        <v>36</v>
      </c>
      <c r="E70" s="71" t="s">
        <v>32</v>
      </c>
      <c r="F70" s="72">
        <v>2.7</v>
      </c>
    </row>
    <row r="71" spans="1:6" x14ac:dyDescent="0.2">
      <c r="A71" s="70" t="s">
        <v>107</v>
      </c>
      <c r="B71" s="70" t="s">
        <v>34</v>
      </c>
      <c r="C71" s="71" t="s">
        <v>35</v>
      </c>
      <c r="D71" s="71" t="s">
        <v>36</v>
      </c>
      <c r="E71" s="71" t="s">
        <v>42</v>
      </c>
      <c r="F71" s="72">
        <v>4.03</v>
      </c>
    </row>
    <row r="72" spans="1:6" x14ac:dyDescent="0.2">
      <c r="A72" s="70" t="s">
        <v>108</v>
      </c>
      <c r="B72" s="70" t="s">
        <v>34</v>
      </c>
      <c r="C72" s="71" t="s">
        <v>35</v>
      </c>
      <c r="D72" s="71" t="s">
        <v>36</v>
      </c>
      <c r="E72" s="71" t="s">
        <v>42</v>
      </c>
      <c r="F72" s="72">
        <v>2.96</v>
      </c>
    </row>
    <row r="73" spans="1:6" x14ac:dyDescent="0.2">
      <c r="A73" s="70" t="s">
        <v>109</v>
      </c>
      <c r="B73" s="70" t="s">
        <v>41</v>
      </c>
      <c r="C73" s="71" t="s">
        <v>35</v>
      </c>
      <c r="D73" s="71" t="s">
        <v>46</v>
      </c>
      <c r="E73" s="71" t="s">
        <v>47</v>
      </c>
      <c r="F73" s="72">
        <v>1</v>
      </c>
    </row>
    <row r="74" spans="1:6" x14ac:dyDescent="0.2">
      <c r="A74" s="70" t="s">
        <v>110</v>
      </c>
      <c r="B74" s="70" t="s">
        <v>41</v>
      </c>
      <c r="C74" s="71" t="s">
        <v>35</v>
      </c>
      <c r="D74" s="71" t="s">
        <v>36</v>
      </c>
      <c r="E74" s="71" t="s">
        <v>32</v>
      </c>
      <c r="F74" s="72">
        <v>2.16</v>
      </c>
    </row>
    <row r="75" spans="1:6" x14ac:dyDescent="0.2">
      <c r="A75" s="70" t="s">
        <v>111</v>
      </c>
      <c r="B75" s="70" t="s">
        <v>112</v>
      </c>
      <c r="C75" s="71" t="s">
        <v>35</v>
      </c>
      <c r="D75" s="71" t="s">
        <v>36</v>
      </c>
      <c r="E75" s="71" t="s">
        <v>42</v>
      </c>
      <c r="F75" s="72">
        <v>3.66</v>
      </c>
    </row>
    <row r="76" spans="1:6" x14ac:dyDescent="0.2">
      <c r="A76" s="70" t="s">
        <v>113</v>
      </c>
      <c r="B76" s="70" t="s">
        <v>44</v>
      </c>
      <c r="C76" s="71" t="s">
        <v>30</v>
      </c>
      <c r="D76" s="71" t="s">
        <v>46</v>
      </c>
      <c r="E76" s="71" t="s">
        <v>47</v>
      </c>
      <c r="F76" s="72">
        <v>1.1000000000000001</v>
      </c>
    </row>
  </sheetData>
  <autoFilter ref="A2:F76"/>
  <mergeCells count="1">
    <mergeCell ref="A1:F1"/>
  </mergeCells>
  <pageMargins left="0.70866141732283472" right="0.70866141732283472" top="0.78740157480314965" bottom="0.78740157480314965" header="0.31496062992125984" footer="0.31496062992125984"/>
  <pageSetup paperSize="9" scale="66" orientation="portrait" r:id="rId1"/>
  <headerFooter>
    <oddFooter>&amp;LARGE StickstoffBW [Hrsg.] (2014)&amp;CBlatt &amp;A, Seite &amp;P von &amp;N&amp;REntwurf, Stand Oktober 2014</oddFooter>
  </headerFooter>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5"/>
  <sheetViews>
    <sheetView workbookViewId="0">
      <selection activeCell="C32" sqref="C32"/>
    </sheetView>
  </sheetViews>
  <sheetFormatPr baseColWidth="10" defaultColWidth="11.42578125" defaultRowHeight="15" x14ac:dyDescent="0.25"/>
  <cols>
    <col min="1" max="1" width="28.42578125" style="12" customWidth="1"/>
    <col min="2" max="5" width="11.42578125" style="12"/>
    <col min="6" max="6" width="34.42578125" style="12" customWidth="1"/>
    <col min="7" max="16384" width="11.42578125" style="12"/>
  </cols>
  <sheetData>
    <row r="1" spans="1:6" ht="15.75" thickBot="1" x14ac:dyDescent="0.3">
      <c r="A1" s="13" t="s">
        <v>2305</v>
      </c>
    </row>
    <row r="2" spans="1:6" ht="25.5" customHeight="1" thickTop="1" thickBot="1" x14ac:dyDescent="0.3">
      <c r="A2" s="349" t="s">
        <v>115</v>
      </c>
      <c r="B2" s="352" t="s">
        <v>116</v>
      </c>
      <c r="C2" s="353"/>
      <c r="D2" s="353"/>
      <c r="E2" s="354"/>
      <c r="F2" s="355" t="s">
        <v>117</v>
      </c>
    </row>
    <row r="3" spans="1:6" x14ac:dyDescent="0.25">
      <c r="A3" s="350"/>
      <c r="B3" s="358" t="s">
        <v>118</v>
      </c>
      <c r="C3" s="359"/>
      <c r="D3" s="358" t="s">
        <v>121</v>
      </c>
      <c r="E3" s="359"/>
      <c r="F3" s="356"/>
    </row>
    <row r="4" spans="1:6" ht="38.25" customHeight="1" x14ac:dyDescent="0.25">
      <c r="A4" s="350"/>
      <c r="B4" s="360" t="s">
        <v>119</v>
      </c>
      <c r="C4" s="361"/>
      <c r="D4" s="360" t="s">
        <v>122</v>
      </c>
      <c r="E4" s="361"/>
      <c r="F4" s="356"/>
    </row>
    <row r="5" spans="1:6" ht="25.5" customHeight="1" x14ac:dyDescent="0.25">
      <c r="A5" s="350"/>
      <c r="B5" s="360" t="s">
        <v>120</v>
      </c>
      <c r="C5" s="361"/>
      <c r="D5" s="360" t="s">
        <v>2622</v>
      </c>
      <c r="E5" s="361"/>
      <c r="F5" s="356"/>
    </row>
    <row r="6" spans="1:6" ht="15.75" customHeight="1" thickBot="1" x14ac:dyDescent="0.3">
      <c r="A6" s="350"/>
      <c r="B6" s="362" t="s">
        <v>2623</v>
      </c>
      <c r="C6" s="363"/>
      <c r="D6" s="364"/>
      <c r="E6" s="365"/>
      <c r="F6" s="356"/>
    </row>
    <row r="7" spans="1:6" ht="15.75" thickBot="1" x14ac:dyDescent="0.3">
      <c r="A7" s="351"/>
      <c r="B7" s="272" t="s">
        <v>2624</v>
      </c>
      <c r="C7" s="272" t="s">
        <v>2625</v>
      </c>
      <c r="D7" s="272" t="s">
        <v>2624</v>
      </c>
      <c r="E7" s="273" t="s">
        <v>2625</v>
      </c>
      <c r="F7" s="357"/>
    </row>
    <row r="8" spans="1:6" ht="15.75" thickBot="1" x14ac:dyDescent="0.3">
      <c r="A8" s="38" t="s">
        <v>123</v>
      </c>
      <c r="B8" s="37">
        <v>7.8</v>
      </c>
      <c r="C8" s="37">
        <v>3.1</v>
      </c>
      <c r="D8" s="37">
        <v>2</v>
      </c>
      <c r="E8" s="37">
        <v>0.8</v>
      </c>
      <c r="F8" s="39" t="s">
        <v>124</v>
      </c>
    </row>
    <row r="9" spans="1:6" ht="15.75" thickBot="1" x14ac:dyDescent="0.3">
      <c r="A9" s="38" t="s">
        <v>125</v>
      </c>
      <c r="B9" s="37">
        <v>12</v>
      </c>
      <c r="C9" s="37">
        <v>4.9000000000000004</v>
      </c>
      <c r="D9" s="37">
        <v>7.5</v>
      </c>
      <c r="E9" s="37">
        <v>3.2</v>
      </c>
      <c r="F9" s="39" t="s">
        <v>126</v>
      </c>
    </row>
    <row r="10" spans="1:6" ht="15.75" thickBot="1" x14ac:dyDescent="0.3">
      <c r="A10" s="38" t="s">
        <v>127</v>
      </c>
      <c r="B10" s="37">
        <v>1.5</v>
      </c>
      <c r="C10" s="37">
        <v>0.7</v>
      </c>
      <c r="D10" s="37">
        <v>1.5</v>
      </c>
      <c r="E10" s="37">
        <v>0.7</v>
      </c>
      <c r="F10" s="39" t="s">
        <v>128</v>
      </c>
    </row>
    <row r="11" spans="1:6" ht="15.75" thickBot="1" x14ac:dyDescent="0.3">
      <c r="A11" s="38" t="s">
        <v>129</v>
      </c>
      <c r="B11" s="37"/>
      <c r="C11" s="37">
        <v>3.5</v>
      </c>
      <c r="D11" s="37"/>
      <c r="E11" s="37">
        <v>3</v>
      </c>
      <c r="F11" s="39" t="s">
        <v>130</v>
      </c>
    </row>
    <row r="12" spans="1:6" ht="15.75" thickBot="1" x14ac:dyDescent="0.3">
      <c r="A12" s="38" t="s">
        <v>131</v>
      </c>
      <c r="B12" s="37"/>
      <c r="C12" s="37">
        <v>2.5</v>
      </c>
      <c r="D12" s="37"/>
      <c r="E12" s="37">
        <v>2</v>
      </c>
      <c r="F12" s="39" t="s">
        <v>130</v>
      </c>
    </row>
    <row r="13" spans="1:6" ht="15.75" thickBot="1" x14ac:dyDescent="0.3">
      <c r="A13" s="38" t="s">
        <v>132</v>
      </c>
      <c r="B13" s="37">
        <v>7.8</v>
      </c>
      <c r="C13" s="37">
        <v>4.9000000000000004</v>
      </c>
      <c r="D13" s="37">
        <v>3.7</v>
      </c>
      <c r="E13" s="37">
        <v>2.4</v>
      </c>
      <c r="F13" s="39" t="s">
        <v>133</v>
      </c>
    </row>
    <row r="14" spans="1:6" ht="15.75" thickBot="1" x14ac:dyDescent="0.3">
      <c r="A14" s="38" t="s">
        <v>134</v>
      </c>
      <c r="B14" s="37">
        <v>6.7</v>
      </c>
      <c r="C14" s="37">
        <v>4</v>
      </c>
      <c r="D14" s="37">
        <v>2.1</v>
      </c>
      <c r="E14" s="37">
        <v>1.4</v>
      </c>
      <c r="F14" s="39" t="s">
        <v>135</v>
      </c>
    </row>
    <row r="15" spans="1:6" ht="15.75" thickBot="1" x14ac:dyDescent="0.3">
      <c r="A15" s="38" t="s">
        <v>136</v>
      </c>
      <c r="B15" s="37">
        <v>8</v>
      </c>
      <c r="C15" s="37">
        <v>4.3</v>
      </c>
      <c r="D15" s="37">
        <v>4.5</v>
      </c>
      <c r="E15" s="37">
        <v>2.5</v>
      </c>
      <c r="F15" s="39" t="s">
        <v>137</v>
      </c>
    </row>
    <row r="16" spans="1:6" ht="15.75" thickBot="1" x14ac:dyDescent="0.3">
      <c r="A16" s="38" t="s">
        <v>138</v>
      </c>
      <c r="B16" s="37">
        <v>4.9000000000000004</v>
      </c>
      <c r="C16" s="37">
        <v>2.8</v>
      </c>
      <c r="D16" s="37">
        <v>3.6</v>
      </c>
      <c r="E16" s="37">
        <v>2.1</v>
      </c>
      <c r="F16" s="39" t="s">
        <v>139</v>
      </c>
    </row>
    <row r="17" spans="1:6" ht="15.75" thickBot="1" x14ac:dyDescent="0.3">
      <c r="A17" s="38" t="s">
        <v>140</v>
      </c>
      <c r="B17" s="37">
        <v>5</v>
      </c>
      <c r="C17" s="37">
        <v>2.2999999999999998</v>
      </c>
      <c r="D17" s="37">
        <v>3.4</v>
      </c>
      <c r="E17" s="37">
        <v>1.6</v>
      </c>
      <c r="F17" s="39" t="s">
        <v>141</v>
      </c>
    </row>
    <row r="18" spans="1:6" ht="15.75" thickBot="1" x14ac:dyDescent="0.3">
      <c r="A18" s="38" t="s">
        <v>142</v>
      </c>
      <c r="B18" s="37"/>
      <c r="C18" s="37">
        <v>4.8</v>
      </c>
      <c r="D18" s="37"/>
      <c r="E18" s="37">
        <v>3</v>
      </c>
      <c r="F18" s="39" t="s">
        <v>143</v>
      </c>
    </row>
    <row r="19" spans="1:6" ht="15.75" thickBot="1" x14ac:dyDescent="0.3">
      <c r="A19" s="38" t="s">
        <v>144</v>
      </c>
      <c r="B19" s="37">
        <v>6.2</v>
      </c>
      <c r="C19" s="37">
        <v>3.7</v>
      </c>
      <c r="D19" s="37">
        <v>4.0999999999999996</v>
      </c>
      <c r="E19" s="37">
        <v>2.5</v>
      </c>
      <c r="F19" s="39" t="s">
        <v>145</v>
      </c>
    </row>
    <row r="20" spans="1:6" ht="15.75" thickBot="1" x14ac:dyDescent="0.3">
      <c r="A20" s="38" t="s">
        <v>146</v>
      </c>
      <c r="B20" s="37"/>
      <c r="C20" s="37">
        <v>2.1</v>
      </c>
      <c r="D20" s="37"/>
      <c r="E20" s="37">
        <v>1.6</v>
      </c>
      <c r="F20" s="39" t="s">
        <v>147</v>
      </c>
    </row>
    <row r="21" spans="1:6" ht="15.75" thickBot="1" x14ac:dyDescent="0.3">
      <c r="A21" s="38" t="s">
        <v>148</v>
      </c>
      <c r="B21" s="37">
        <v>8.8000000000000007</v>
      </c>
      <c r="C21" s="37">
        <v>5.2</v>
      </c>
      <c r="D21" s="37">
        <v>5</v>
      </c>
      <c r="E21" s="37">
        <v>3</v>
      </c>
      <c r="F21" s="39" t="s">
        <v>149</v>
      </c>
    </row>
    <row r="22" spans="1:6" ht="15.75" thickBot="1" x14ac:dyDescent="0.3">
      <c r="A22" s="38" t="s">
        <v>150</v>
      </c>
      <c r="B22" s="37"/>
      <c r="C22" s="37">
        <v>3.5</v>
      </c>
      <c r="D22" s="37"/>
      <c r="E22" s="37">
        <v>2.5</v>
      </c>
      <c r="F22" s="39" t="s">
        <v>151</v>
      </c>
    </row>
    <row r="23" spans="1:6" ht="15.75" thickBot="1" x14ac:dyDescent="0.3">
      <c r="A23" s="38" t="s">
        <v>152</v>
      </c>
      <c r="B23" s="37">
        <v>13.2</v>
      </c>
      <c r="C23" s="37">
        <v>4.5</v>
      </c>
      <c r="D23" s="37">
        <v>3</v>
      </c>
      <c r="E23" s="37">
        <v>1.1000000000000001</v>
      </c>
      <c r="F23" s="39" t="s">
        <v>153</v>
      </c>
    </row>
    <row r="24" spans="1:6" ht="15.75" thickBot="1" x14ac:dyDescent="0.3">
      <c r="A24" s="40" t="s">
        <v>154</v>
      </c>
      <c r="B24" s="41"/>
      <c r="C24" s="42">
        <v>5.6</v>
      </c>
      <c r="D24" s="41"/>
      <c r="E24" s="41">
        <v>2.5</v>
      </c>
      <c r="F24" s="43" t="s">
        <v>151</v>
      </c>
    </row>
    <row r="25" spans="1:6" ht="15.75" thickTop="1" x14ac:dyDescent="0.25"/>
  </sheetData>
  <mergeCells count="11">
    <mergeCell ref="A2:A7"/>
    <mergeCell ref="B2:E2"/>
    <mergeCell ref="F2:F7"/>
    <mergeCell ref="B3:C3"/>
    <mergeCell ref="B4:C4"/>
    <mergeCell ref="B5:C5"/>
    <mergeCell ref="B6:C6"/>
    <mergeCell ref="D3:E3"/>
    <mergeCell ref="D4:E4"/>
    <mergeCell ref="D5:E5"/>
    <mergeCell ref="D6:E6"/>
  </mergeCells>
  <pageMargins left="0.70866141732283472" right="0.70866141732283472" top="0.78740157480314965" bottom="0.78740157480314965" header="0.31496062992125984" footer="0.31496062992125984"/>
  <pageSetup paperSize="9" scale="80" orientation="portrait" r:id="rId1"/>
  <headerFooter>
    <oddFooter>&amp;LARGE StickstoffBW [Hrsg.] (2014)&amp;CBlatt &amp;A, Seite &amp;P von &amp;N&amp;REntwurf, Stand Oktober 2014</oddFooter>
  </headerFooter>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1"/>
  <sheetViews>
    <sheetView zoomScale="130" zoomScaleNormal="130" workbookViewId="0">
      <selection activeCell="C32" sqref="C32"/>
    </sheetView>
  </sheetViews>
  <sheetFormatPr baseColWidth="10" defaultColWidth="11.42578125" defaultRowHeight="15" x14ac:dyDescent="0.25"/>
  <cols>
    <col min="1" max="1" width="21.7109375" style="12" customWidth="1"/>
    <col min="2" max="3" width="41" style="12" customWidth="1"/>
    <col min="4" max="16384" width="11.42578125" style="12"/>
  </cols>
  <sheetData>
    <row r="1" spans="1:3" ht="45" customHeight="1" thickBot="1" x14ac:dyDescent="0.3">
      <c r="A1" s="373" t="s">
        <v>2306</v>
      </c>
      <c r="B1" s="373"/>
      <c r="C1" s="373"/>
    </row>
    <row r="2" spans="1:3" ht="15.75" thickTop="1" x14ac:dyDescent="0.25">
      <c r="A2" s="366" t="s">
        <v>155</v>
      </c>
      <c r="B2" s="369" t="s">
        <v>156</v>
      </c>
      <c r="C2" s="370"/>
    </row>
    <row r="3" spans="1:3" ht="15.75" thickBot="1" x14ac:dyDescent="0.3">
      <c r="A3" s="367"/>
      <c r="B3" s="371" t="s">
        <v>242</v>
      </c>
      <c r="C3" s="372"/>
    </row>
    <row r="4" spans="1:3" ht="15.75" thickBot="1" x14ac:dyDescent="0.3">
      <c r="A4" s="368"/>
      <c r="B4" s="44" t="s">
        <v>2622</v>
      </c>
      <c r="C4" s="45" t="s">
        <v>2623</v>
      </c>
    </row>
    <row r="5" spans="1:3" ht="15.75" thickBot="1" x14ac:dyDescent="0.3">
      <c r="A5" s="38" t="s">
        <v>157</v>
      </c>
      <c r="B5" s="37">
        <v>0.65</v>
      </c>
      <c r="C5" s="35">
        <v>1.5</v>
      </c>
    </row>
    <row r="6" spans="1:3" ht="15.75" thickBot="1" x14ac:dyDescent="0.3">
      <c r="A6" s="38" t="s">
        <v>158</v>
      </c>
      <c r="B6" s="37">
        <v>0.7</v>
      </c>
      <c r="C6" s="35">
        <v>1.5</v>
      </c>
    </row>
    <row r="7" spans="1:3" ht="15.75" thickBot="1" x14ac:dyDescent="0.3">
      <c r="A7" s="38" t="s">
        <v>159</v>
      </c>
      <c r="B7" s="37">
        <v>0.8</v>
      </c>
      <c r="C7" s="35">
        <v>1.4</v>
      </c>
    </row>
    <row r="8" spans="1:3" ht="15.75" thickBot="1" x14ac:dyDescent="0.3">
      <c r="A8" s="38" t="s">
        <v>160</v>
      </c>
      <c r="B8" s="37">
        <v>0.11</v>
      </c>
      <c r="C8" s="35">
        <v>1.7</v>
      </c>
    </row>
    <row r="9" spans="1:3" ht="26.25" thickBot="1" x14ac:dyDescent="0.3">
      <c r="A9" s="38" t="s">
        <v>161</v>
      </c>
      <c r="B9" s="37">
        <v>0.1</v>
      </c>
      <c r="C9" s="35">
        <v>2.5</v>
      </c>
    </row>
    <row r="10" spans="1:3" ht="26.25" thickBot="1" x14ac:dyDescent="0.3">
      <c r="A10" s="40" t="s">
        <v>162</v>
      </c>
      <c r="B10" s="41">
        <v>0.8</v>
      </c>
      <c r="C10" s="36">
        <v>1.6</v>
      </c>
    </row>
    <row r="11" spans="1:3" ht="15.75" thickTop="1" x14ac:dyDescent="0.25"/>
  </sheetData>
  <mergeCells count="4">
    <mergeCell ref="A2:A4"/>
    <mergeCell ref="B2:C2"/>
    <mergeCell ref="B3:C3"/>
    <mergeCell ref="A1:C1"/>
  </mergeCells>
  <pageMargins left="0.70866141732283472" right="0.70866141732283472" top="0.78740157480314965" bottom="0.78740157480314965" header="0.31496062992125984" footer="0.31496062992125984"/>
  <pageSetup paperSize="9" scale="84" orientation="portrait" r:id="rId1"/>
  <headerFooter>
    <oddFooter>&amp;LARGE StickstoffBW [Hrsg.] (2014)&amp;CBlatt &amp;A, Seite &amp;P von &amp;N&amp;REntwurf, Stand Oktober 2014</oddFooter>
  </headerFooter>
  <pictur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
  <sheetViews>
    <sheetView zoomScale="130" zoomScaleNormal="130" workbookViewId="0">
      <selection activeCell="C32" sqref="C32"/>
    </sheetView>
  </sheetViews>
  <sheetFormatPr baseColWidth="10" defaultColWidth="11.42578125" defaultRowHeight="15" x14ac:dyDescent="0.25"/>
  <cols>
    <col min="1" max="16384" width="11.42578125" style="12"/>
  </cols>
  <sheetData>
    <row r="1" spans="1:8" ht="46.5" customHeight="1" x14ac:dyDescent="0.25">
      <c r="A1" s="379" t="s">
        <v>2307</v>
      </c>
      <c r="B1" s="379"/>
      <c r="C1" s="379"/>
      <c r="D1" s="379"/>
      <c r="E1" s="379"/>
      <c r="F1" s="379"/>
    </row>
    <row r="2" spans="1:8" ht="15.75" thickBot="1" x14ac:dyDescent="0.3"/>
    <row r="3" spans="1:8" ht="16.5" thickTop="1" thickBot="1" x14ac:dyDescent="0.3">
      <c r="A3" s="374" t="s">
        <v>115</v>
      </c>
      <c r="B3" s="46" t="s">
        <v>163</v>
      </c>
      <c r="C3" s="46" t="s">
        <v>164</v>
      </c>
      <c r="D3" s="46" t="s">
        <v>165</v>
      </c>
      <c r="E3" s="46" t="s">
        <v>166</v>
      </c>
      <c r="F3" s="47" t="s">
        <v>163</v>
      </c>
      <c r="H3" s="193" t="s">
        <v>2197</v>
      </c>
    </row>
    <row r="4" spans="1:8" ht="15.75" thickBot="1" x14ac:dyDescent="0.3">
      <c r="A4" s="375"/>
      <c r="B4" s="48" t="s">
        <v>243</v>
      </c>
      <c r="C4" s="376" t="s">
        <v>244</v>
      </c>
      <c r="D4" s="377"/>
      <c r="E4" s="377"/>
      <c r="F4" s="378"/>
      <c r="H4" s="12" t="s">
        <v>2198</v>
      </c>
    </row>
    <row r="5" spans="1:8" ht="15.75" thickBot="1" x14ac:dyDescent="0.3">
      <c r="A5" s="49" t="s">
        <v>167</v>
      </c>
      <c r="B5" s="48">
        <v>1.0900000000000001</v>
      </c>
      <c r="C5" s="48">
        <v>53.89</v>
      </c>
      <c r="D5" s="48">
        <v>19.8</v>
      </c>
      <c r="E5" s="48">
        <v>16.600000000000001</v>
      </c>
      <c r="F5" s="50">
        <v>77.819999999999993</v>
      </c>
      <c r="H5" s="194">
        <f>C5+D5+E5</f>
        <v>90.289999999999992</v>
      </c>
    </row>
    <row r="6" spans="1:8" ht="15.75" thickBot="1" x14ac:dyDescent="0.3">
      <c r="A6" s="49" t="s">
        <v>168</v>
      </c>
      <c r="B6" s="48">
        <v>1.22</v>
      </c>
      <c r="C6" s="48">
        <v>70.36</v>
      </c>
      <c r="D6" s="48">
        <v>14.8</v>
      </c>
      <c r="E6" s="48">
        <v>19.7</v>
      </c>
      <c r="F6" s="50">
        <v>87.1</v>
      </c>
      <c r="H6" s="194">
        <f t="shared" ref="H6:H13" si="0">C6+D6+E6</f>
        <v>104.86</v>
      </c>
    </row>
    <row r="7" spans="1:8" ht="26.25" thickBot="1" x14ac:dyDescent="0.3">
      <c r="A7" s="49" t="s">
        <v>169</v>
      </c>
      <c r="B7" s="48">
        <v>1.54</v>
      </c>
      <c r="C7" s="48">
        <v>89.82</v>
      </c>
      <c r="D7" s="48">
        <v>21.4</v>
      </c>
      <c r="E7" s="48">
        <v>35.799999999999997</v>
      </c>
      <c r="F7" s="50">
        <v>110</v>
      </c>
      <c r="H7" s="194">
        <f t="shared" si="0"/>
        <v>147.01999999999998</v>
      </c>
    </row>
    <row r="8" spans="1:8" ht="15.75" thickBot="1" x14ac:dyDescent="0.3">
      <c r="A8" s="49" t="s">
        <v>170</v>
      </c>
      <c r="B8" s="48">
        <v>2.1</v>
      </c>
      <c r="C8" s="48">
        <v>123.3</v>
      </c>
      <c r="D8" s="48">
        <v>14.8</v>
      </c>
      <c r="E8" s="48">
        <v>26.9</v>
      </c>
      <c r="F8" s="50">
        <v>149.9</v>
      </c>
      <c r="H8" s="194">
        <f t="shared" si="0"/>
        <v>165</v>
      </c>
    </row>
    <row r="9" spans="1:8" ht="15.75" thickBot="1" x14ac:dyDescent="0.3">
      <c r="A9" s="49" t="s">
        <v>136</v>
      </c>
      <c r="B9" s="48">
        <v>1.4</v>
      </c>
      <c r="C9" s="48">
        <v>84.83</v>
      </c>
      <c r="D9" s="48">
        <v>24.7</v>
      </c>
      <c r="E9" s="48">
        <v>33.299999999999997</v>
      </c>
      <c r="F9" s="50">
        <v>99.95</v>
      </c>
      <c r="H9" s="194">
        <f t="shared" si="0"/>
        <v>142.82999999999998</v>
      </c>
    </row>
    <row r="10" spans="1:8" ht="15.75" thickBot="1" x14ac:dyDescent="0.3">
      <c r="A10" s="49" t="s">
        <v>171</v>
      </c>
      <c r="B10" s="48">
        <v>1.7</v>
      </c>
      <c r="C10" s="48">
        <v>59.88</v>
      </c>
      <c r="D10" s="48">
        <v>16.5</v>
      </c>
      <c r="E10" s="48">
        <v>19.2</v>
      </c>
      <c r="F10" s="50">
        <v>121.4</v>
      </c>
      <c r="H10" s="194">
        <f t="shared" si="0"/>
        <v>95.58</v>
      </c>
    </row>
    <row r="11" spans="1:8" ht="15.75" thickBot="1" x14ac:dyDescent="0.3">
      <c r="A11" s="49" t="s">
        <v>172</v>
      </c>
      <c r="B11" s="48">
        <v>1.1499999999999999</v>
      </c>
      <c r="C11" s="48">
        <v>47.9</v>
      </c>
      <c r="D11" s="48">
        <v>18.100000000000001</v>
      </c>
      <c r="E11" s="48">
        <v>15.6</v>
      </c>
      <c r="F11" s="50">
        <v>82.1</v>
      </c>
      <c r="H11" s="194">
        <f t="shared" si="0"/>
        <v>81.599999999999994</v>
      </c>
    </row>
    <row r="12" spans="1:8" ht="15.75" thickBot="1" x14ac:dyDescent="0.3">
      <c r="A12" s="49" t="s">
        <v>173</v>
      </c>
      <c r="B12" s="48">
        <v>1.4</v>
      </c>
      <c r="C12" s="48">
        <v>149.69999999999999</v>
      </c>
      <c r="D12" s="48">
        <v>19.8</v>
      </c>
      <c r="E12" s="48">
        <v>25.6</v>
      </c>
      <c r="F12" s="50">
        <v>99.95</v>
      </c>
      <c r="H12" s="194">
        <f t="shared" si="0"/>
        <v>195.1</v>
      </c>
    </row>
    <row r="13" spans="1:8" ht="39" thickBot="1" x14ac:dyDescent="0.3">
      <c r="A13" s="51" t="s">
        <v>174</v>
      </c>
      <c r="B13" s="52">
        <v>1.4</v>
      </c>
      <c r="C13" s="52">
        <v>84.83</v>
      </c>
      <c r="D13" s="52">
        <v>24.7</v>
      </c>
      <c r="E13" s="52">
        <v>33.299999999999997</v>
      </c>
      <c r="F13" s="36">
        <v>99.95</v>
      </c>
      <c r="H13" s="194">
        <f t="shared" si="0"/>
        <v>142.82999999999998</v>
      </c>
    </row>
    <row r="14" spans="1:8" ht="15.75" thickTop="1" x14ac:dyDescent="0.25"/>
  </sheetData>
  <mergeCells count="3">
    <mergeCell ref="A3:A4"/>
    <mergeCell ref="C4:F4"/>
    <mergeCell ref="A1:F1"/>
  </mergeCells>
  <pageMargins left="0.70866141732283472" right="0.70866141732283472" top="0.78740157480314965" bottom="0.78740157480314965" header="0.31496062992125984" footer="0.31496062992125984"/>
  <pageSetup paperSize="9" scale="95" orientation="portrait" r:id="rId1"/>
  <headerFooter>
    <oddFooter>&amp;LARGE StickstoffBW [Hrsg.] (2014)&amp;CBlatt &amp;A, Seite &amp;P von &amp;N&amp;REntwurf, Stand Oktober 2014</oddFooter>
  </headerFooter>
  <picture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9</vt:i4>
      </vt:variant>
    </vt:vector>
  </HeadingPairs>
  <TitlesOfParts>
    <vt:vector size="41" baseType="lpstr">
      <vt:lpstr>Inhalt</vt:lpstr>
      <vt:lpstr>01</vt:lpstr>
      <vt:lpstr>02</vt:lpstr>
      <vt:lpstr>03</vt:lpstr>
      <vt:lpstr>04</vt:lpstr>
      <vt:lpstr>1-01</vt:lpstr>
      <vt:lpstr>1-02</vt:lpstr>
      <vt:lpstr>1-03</vt:lpstr>
      <vt:lpstr>1-04</vt:lpstr>
      <vt:lpstr>1-05</vt:lpstr>
      <vt:lpstr>2-01</vt:lpstr>
      <vt:lpstr>2-02</vt:lpstr>
      <vt:lpstr>2-03</vt:lpstr>
      <vt:lpstr>2-04</vt:lpstr>
      <vt:lpstr>2-05</vt:lpstr>
      <vt:lpstr>2-06</vt:lpstr>
      <vt:lpstr>2-07</vt:lpstr>
      <vt:lpstr>3-01</vt:lpstr>
      <vt:lpstr>4-01</vt:lpstr>
      <vt:lpstr>4-02</vt:lpstr>
      <vt:lpstr>4-03</vt:lpstr>
      <vt:lpstr>4-04</vt:lpstr>
      <vt:lpstr>4-05</vt:lpstr>
      <vt:lpstr>4-06</vt:lpstr>
      <vt:lpstr>4-07</vt:lpstr>
      <vt:lpstr>5-01</vt:lpstr>
      <vt:lpstr>5-02</vt:lpstr>
      <vt:lpstr>5-03</vt:lpstr>
      <vt:lpstr>5-04a</vt:lpstr>
      <vt:lpstr>5-04b</vt:lpstr>
      <vt:lpstr>5-05</vt:lpstr>
      <vt:lpstr>5-06</vt:lpstr>
      <vt:lpstr>'4-03'!_ftn1</vt:lpstr>
      <vt:lpstr>'4-03'!_ftn2</vt:lpstr>
      <vt:lpstr>'4-03'!_ftnref1</vt:lpstr>
      <vt:lpstr>'4-03'!_ftnref2</vt:lpstr>
      <vt:lpstr>'5-04b'!Druckbereich</vt:lpstr>
      <vt:lpstr>'03'!Drucktitel</vt:lpstr>
      <vt:lpstr>'04'!Drucktitel</vt:lpstr>
      <vt:lpstr>'4-03'!Drucktitel</vt:lpstr>
      <vt:lpstr>'5-04b'!Drucktitel</vt:lpstr>
    </vt:vector>
  </TitlesOfParts>
  <Company>LUBW</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Prüeß, Andreas (LUBW)</dc:creator>
  <cp:lastModifiedBy>Prüeß, Andreas (LUBW)</cp:lastModifiedBy>
  <cp:lastPrinted>2014-10-08T05:47:25Z</cp:lastPrinted>
  <dcterms:created xsi:type="dcterms:W3CDTF">2013-05-06T06:27:37Z</dcterms:created>
  <dcterms:modified xsi:type="dcterms:W3CDTF">2014-10-08T05:49:39Z</dcterms:modified>
</cp:coreProperties>
</file>